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charts/chart18.xml" ContentType="application/vnd.openxmlformats-officedocument.drawingml.chart+xml"/>
  <Override PartName="/xl/drawings/drawing22.xml" ContentType="application/vnd.openxmlformats-officedocument.drawingml.chartshapes+xml"/>
  <Override PartName="/xl/charts/chart19.xml" ContentType="application/vnd.openxmlformats-officedocument.drawingml.chart+xml"/>
  <Override PartName="/xl/drawings/drawing23.xml" ContentType="application/vnd.openxmlformats-officedocument.drawingml.chartshapes+xml"/>
  <Override PartName="/xl/charts/chart20.xml" ContentType="application/vnd.openxmlformats-officedocument.drawingml.chart+xml"/>
  <Override PartName="/xl/drawings/drawing24.xml" ContentType="application/vnd.openxmlformats-officedocument.drawingml.chartshapes+xml"/>
  <Override PartName="/xl/charts/chart21.xml" ContentType="application/vnd.openxmlformats-officedocument.drawingml.chart+xml"/>
  <Override PartName="/xl/drawings/drawing25.xml" ContentType="application/vnd.openxmlformats-officedocument.drawingml.chartshapes+xml"/>
  <Override PartName="/xl/charts/chart22.xml" ContentType="application/vnd.openxmlformats-officedocument.drawingml.chart+xml"/>
  <Override PartName="/xl/drawings/drawing26.xml" ContentType="application/vnd.openxmlformats-officedocument.drawingml.chartshapes+xml"/>
  <Override PartName="/xl/charts/chart23.xml" ContentType="application/vnd.openxmlformats-officedocument.drawingml.chart+xml"/>
  <Override PartName="/xl/drawings/drawing27.xml" ContentType="application/vnd.openxmlformats-officedocument.drawingml.chartshapes+xml"/>
  <Override PartName="/xl/charts/chart24.xml" ContentType="application/vnd.openxmlformats-officedocument.drawingml.chart+xml"/>
  <Override PartName="/xl/drawings/drawing28.xml" ContentType="application/vnd.openxmlformats-officedocument.drawingml.chartshapes+xml"/>
  <Override PartName="/xl/charts/chart25.xml" ContentType="application/vnd.openxmlformats-officedocument.drawingml.chart+xml"/>
  <Override PartName="/xl/drawings/drawing29.xml" ContentType="application/vnd.openxmlformats-officedocument.drawingml.chartshapes+xml"/>
  <Override PartName="/xl/charts/chart26.xml" ContentType="application/vnd.openxmlformats-officedocument.drawingml.chart+xml"/>
  <Override PartName="/xl/drawings/drawing30.xml" ContentType="application/vnd.openxmlformats-officedocument.drawingml.chartshapes+xml"/>
  <Override PartName="/xl/charts/chart27.xml" ContentType="application/vnd.openxmlformats-officedocument.drawingml.chart+xml"/>
  <Override PartName="/xl/drawings/drawing31.xml" ContentType="application/vnd.openxmlformats-officedocument.drawingml.chartshapes+xml"/>
  <Override PartName="/xl/charts/chart28.xml" ContentType="application/vnd.openxmlformats-officedocument.drawingml.chart+xml"/>
  <Override PartName="/xl/drawings/drawing32.xml" ContentType="application/vnd.openxmlformats-officedocument.drawingml.chartshapes+xml"/>
  <Override PartName="/xl/charts/chart29.xml" ContentType="application/vnd.openxmlformats-officedocument.drawingml.chart+xml"/>
  <Override PartName="/xl/drawings/drawing33.xml" ContentType="application/vnd.openxmlformats-officedocument.drawingml.chartshapes+xml"/>
  <Override PartName="/xl/charts/chart30.xml" ContentType="application/vnd.openxmlformats-officedocument.drawingml.chart+xml"/>
  <Override PartName="/xl/drawings/drawing34.xml" ContentType="application/vnd.openxmlformats-officedocument.drawingml.chartshapes+xml"/>
  <Override PartName="/xl/charts/chart31.xml" ContentType="application/vnd.openxmlformats-officedocument.drawingml.chart+xml"/>
  <Override PartName="/xl/drawings/drawing35.xml" ContentType="application/vnd.openxmlformats-officedocument.drawingml.chartshapes+xml"/>
  <Override PartName="/xl/charts/chart32.xml" ContentType="application/vnd.openxmlformats-officedocument.drawingml.chart+xml"/>
  <Override PartName="/xl/drawings/drawing36.xml" ContentType="application/vnd.openxmlformats-officedocument.drawingml.chartshapes+xml"/>
  <Override PartName="/xl/charts/chart33.xml" ContentType="application/vnd.openxmlformats-officedocument.drawingml.chart+xml"/>
  <Override PartName="/xl/drawings/drawing37.xml" ContentType="application/vnd.openxmlformats-officedocument.drawingml.chartshapes+xml"/>
  <Override PartName="/xl/charts/chart34.xml" ContentType="application/vnd.openxmlformats-officedocument.drawingml.chart+xml"/>
  <Override PartName="/xl/drawings/drawing38.xml" ContentType="application/vnd.openxmlformats-officedocument.drawingml.chartshapes+xml"/>
  <Override PartName="/xl/charts/chart35.xml" ContentType="application/vnd.openxmlformats-officedocument.drawingml.chart+xml"/>
  <Override PartName="/xl/drawings/drawing39.xml" ContentType="application/vnd.openxmlformats-officedocument.drawingml.chartshapes+xml"/>
  <Override PartName="/xl/charts/chart36.xml" ContentType="application/vnd.openxmlformats-officedocument.drawingml.chart+xml"/>
  <Override PartName="/xl/drawings/drawing40.xml" ContentType="application/vnd.openxmlformats-officedocument.drawingml.chartshapes+xml"/>
  <Override PartName="/xl/charts/chart37.xml" ContentType="application/vnd.openxmlformats-officedocument.drawingml.chart+xml"/>
  <Override PartName="/xl/drawings/drawing41.xml" ContentType="application/vnd.openxmlformats-officedocument.drawingml.chartshapes+xml"/>
  <Override PartName="/xl/charts/chart38.xml" ContentType="application/vnd.openxmlformats-officedocument.drawingml.chart+xml"/>
  <Override PartName="/xl/drawings/drawing42.xml" ContentType="application/vnd.openxmlformats-officedocument.drawingml.chartshapes+xml"/>
  <Override PartName="/xl/charts/chart39.xml" ContentType="application/vnd.openxmlformats-officedocument.drawingml.chart+xml"/>
  <Override PartName="/xl/drawings/drawing43.xml" ContentType="application/vnd.openxmlformats-officedocument.drawingml.chartshapes+xml"/>
  <Override PartName="/xl/charts/chart40.xml" ContentType="application/vnd.openxmlformats-officedocument.drawingml.chart+xml"/>
  <Override PartName="/xl/drawings/drawing44.xml" ContentType="application/vnd.openxmlformats-officedocument.drawingml.chartshapes+xml"/>
  <Override PartName="/xl/charts/chart41.xml" ContentType="application/vnd.openxmlformats-officedocument.drawingml.chart+xml"/>
  <Override PartName="/xl/drawings/drawing45.xml" ContentType="application/vnd.openxmlformats-officedocument.drawingml.chartshapes+xml"/>
  <Override PartName="/xl/charts/chart42.xml" ContentType="application/vnd.openxmlformats-officedocument.drawingml.chart+xml"/>
  <Override PartName="/xl/drawings/drawing46.xml" ContentType="application/vnd.openxmlformats-officedocument.drawingml.chartshapes+xml"/>
  <Override PartName="/xl/charts/chart43.xml" ContentType="application/vnd.openxmlformats-officedocument.drawingml.chart+xml"/>
  <Override PartName="/xl/drawings/drawing47.xml" ContentType="application/vnd.openxmlformats-officedocument.drawingml.chartshapes+xml"/>
  <Override PartName="/xl/charts/chart44.xml" ContentType="application/vnd.openxmlformats-officedocument.drawingml.chart+xml"/>
  <Override PartName="/xl/drawings/drawing48.xml" ContentType="application/vnd.openxmlformats-officedocument.drawingml.chartshapes+xml"/>
  <Override PartName="/xl/charts/chart45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46.xml" ContentType="application/vnd.openxmlformats-officedocument.drawingml.chart+xml"/>
  <Override PartName="/xl/drawings/drawing51.xml" ContentType="application/vnd.openxmlformats-officedocument.drawingml.chartshapes+xml"/>
  <Override PartName="/xl/charts/chart47.xml" ContentType="application/vnd.openxmlformats-officedocument.drawingml.chart+xml"/>
  <Override PartName="/xl/drawings/drawing52.xml" ContentType="application/vnd.openxmlformats-officedocument.drawingml.chartshapes+xml"/>
  <Override PartName="/xl/charts/chart48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49.xml" ContentType="application/vnd.openxmlformats-officedocument.drawingml.chart+xml"/>
  <Override PartName="/xl/drawings/drawing55.xml" ContentType="application/vnd.openxmlformats-officedocument.drawingml.chartshapes+xml"/>
  <Override PartName="/xl/charts/chart50.xml" ContentType="application/vnd.openxmlformats-officedocument.drawingml.chart+xml"/>
  <Override PartName="/xl/drawings/drawing56.xml" ContentType="application/vnd.openxmlformats-officedocument.drawingml.chartshapes+xml"/>
  <Override PartName="/xl/charts/chart51.xml" ContentType="application/vnd.openxmlformats-officedocument.drawingml.chart+xml"/>
  <Override PartName="/xl/drawings/drawing57.xml" ContentType="application/vnd.openxmlformats-officedocument.drawingml.chartshapes+xml"/>
  <Override PartName="/xl/charts/chart52.xml" ContentType="application/vnd.openxmlformats-officedocument.drawingml.chart+xml"/>
  <Override PartName="/xl/drawings/drawing58.xml" ContentType="application/vnd.openxmlformats-officedocument.drawingml.chartshapes+xml"/>
  <Override PartName="/xl/charts/chart53.xml" ContentType="application/vnd.openxmlformats-officedocument.drawingml.chart+xml"/>
  <Override PartName="/xl/drawings/drawing59.xml" ContentType="application/vnd.openxmlformats-officedocument.drawingml.chartshapes+xml"/>
  <Override PartName="/xl/charts/chart54.xml" ContentType="application/vnd.openxmlformats-officedocument.drawingml.chart+xml"/>
  <Override PartName="/xl/drawings/drawing60.xml" ContentType="application/vnd.openxmlformats-officedocument.drawingml.chartshapes+xml"/>
  <Override PartName="/xl/charts/chart55.xml" ContentType="application/vnd.openxmlformats-officedocument.drawingml.chart+xml"/>
  <Override PartName="/xl/drawings/drawing61.xml" ContentType="application/vnd.openxmlformats-officedocument.drawingml.chartshapes+xml"/>
  <Override PartName="/xl/charts/chart56.xml" ContentType="application/vnd.openxmlformats-officedocument.drawingml.chart+xml"/>
  <Override PartName="/xl/drawings/drawing62.xml" ContentType="application/vnd.openxmlformats-officedocument.drawingml.chartshape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72.16.102.10\ueis\ESTADISTICA\INDICADORES\2024\INDICADORES SANITARIOS 2024\"/>
    </mc:Choice>
  </mc:AlternateContent>
  <xr:revisionPtr revIDLastSave="0" documentId="13_ncr:1_{9A8C73FD-7565-4C0A-9FA0-0D8CEEB59B66}" xr6:coauthVersionLast="47" xr6:coauthVersionMax="47" xr10:uidLastSave="{00000000-0000-0000-0000-000000000000}"/>
  <bookViews>
    <workbookView xWindow="-120" yWindow="-120" windowWidth="29040" windowHeight="15720" tabRatio="836" activeTab="22" xr2:uid="{00000000-000D-0000-FFFF-FFFF00000000}"/>
  </bookViews>
  <sheets>
    <sheet name="Config" sheetId="41" r:id="rId1"/>
    <sheet name="Ene" sheetId="72" r:id="rId2"/>
    <sheet name="Feb" sheetId="73" r:id="rId3"/>
    <sheet name="Mar" sheetId="74" r:id="rId4"/>
    <sheet name="Abr" sheetId="75" r:id="rId5"/>
    <sheet name="May" sheetId="76" r:id="rId6"/>
    <sheet name="Jun" sheetId="77" r:id="rId7"/>
    <sheet name="Jul" sheetId="71" r:id="rId8"/>
    <sheet name="Ago" sheetId="78" r:id="rId9"/>
    <sheet name="Set" sheetId="79" r:id="rId10"/>
    <sheet name="Oct" sheetId="80" r:id="rId11"/>
    <sheet name="Hoja1" sheetId="102" state="hidden" r:id="rId12"/>
    <sheet name="Nov" sheetId="81" r:id="rId13"/>
    <sheet name="Dic" sheetId="82" r:id="rId14"/>
    <sheet name="ACUMULADO" sheetId="15" r:id="rId15"/>
    <sheet name="METAS" sheetId="85" r:id="rId16"/>
    <sheet name="METAXENICAS" sheetId="83" r:id="rId17"/>
    <sheet name="TBC" sheetId="84" r:id="rId18"/>
    <sheet name="ITS-VIH" sheetId="87" r:id="rId19"/>
    <sheet name="PROMSA" sheetId="89" r:id="rId20"/>
    <sheet name="Hoja2" sheetId="103" r:id="rId21"/>
    <sheet name="SALUD COLECTIVA" sheetId="99" r:id="rId22"/>
    <sheet name="ZOONOSIS" sheetId="101" r:id="rId23"/>
    <sheet name="SANITARIOS 2023" sheetId="86" state="hidden" r:id="rId24"/>
  </sheets>
  <externalReferences>
    <externalReference r:id="rId25"/>
    <externalReference r:id="rId26"/>
    <externalReference r:id="rId27"/>
    <externalReference r:id="rId28"/>
  </externalReferences>
  <definedNames>
    <definedName name="_xlnm._FilterDatabase" localSheetId="4" hidden="1">Abr!$A$3:$BS$142</definedName>
    <definedName name="_xlnm._FilterDatabase" localSheetId="14" hidden="1">ACUMULADO!$A$3:$BS$142</definedName>
    <definedName name="_xlnm._FilterDatabase" localSheetId="8" hidden="1">Ago!$A$3:$BR$28</definedName>
    <definedName name="_xlnm._FilterDatabase" localSheetId="13" hidden="1">Dic!$A$3:$BR$28</definedName>
    <definedName name="_xlnm._FilterDatabase" localSheetId="1" hidden="1">Ene!$A$3:$AT$142</definedName>
    <definedName name="_xlnm._FilterDatabase" localSheetId="2" hidden="1">Feb!$A$3:$BS$142</definedName>
    <definedName name="_xlnm._FilterDatabase" localSheetId="7" hidden="1">Jul!$A$3:$BR$28</definedName>
    <definedName name="_xlnm._FilterDatabase" localSheetId="6" hidden="1">Jun!$A$3:$BR$28</definedName>
    <definedName name="_xlnm._FilterDatabase" localSheetId="3" hidden="1">Mar!$A$3:$BS$142</definedName>
    <definedName name="_xlnm._FilterDatabase" localSheetId="5" hidden="1">May!$A$3:$BR$142</definedName>
    <definedName name="_xlnm._FilterDatabase" localSheetId="15" hidden="1">METAS!$A$3:$AU$65</definedName>
    <definedName name="_xlnm._FilterDatabase" localSheetId="12" hidden="1">Nov!$A$3:$BR$28</definedName>
    <definedName name="_xlnm._FilterDatabase" localSheetId="10" hidden="1">Oct!$A$3:$BR$28</definedName>
    <definedName name="_xlnm._FilterDatabase" localSheetId="23" hidden="1">'SANITARIOS 2023'!$A$3:$AW$118</definedName>
    <definedName name="_xlnm._FilterDatabase" localSheetId="9" hidden="1">Set!$A$3:$BR$28</definedName>
    <definedName name="AA">#REF!</definedName>
    <definedName name="ALTA_BASICA_ODONTOLOGICA" localSheetId="4">Abr!#REF!</definedName>
    <definedName name="ALTA_BASICA_ODONTOLOGICA" localSheetId="8">Ago!#REF!</definedName>
    <definedName name="ALTA_BASICA_ODONTOLOGICA" localSheetId="13">Dic!#REF!</definedName>
    <definedName name="ALTA_BASICA_ODONTOLOGICA" localSheetId="1">Ene!#REF!</definedName>
    <definedName name="ALTA_BASICA_ODONTOLOGICA" localSheetId="2">Feb!#REF!</definedName>
    <definedName name="ALTA_BASICA_ODONTOLOGICA" localSheetId="7">Jul!#REF!</definedName>
    <definedName name="ALTA_BASICA_ODONTOLOGICA" localSheetId="6">Jun!#REF!</definedName>
    <definedName name="ALTA_BASICA_ODONTOLOGICA" localSheetId="3">Mar!#REF!</definedName>
    <definedName name="ALTA_BASICA_ODONTOLOGICA" localSheetId="5">May!#REF!</definedName>
    <definedName name="ALTA_BASICA_ODONTOLOGICA" localSheetId="12">Nov!#REF!</definedName>
    <definedName name="ALTA_BASICA_ODONTOLOGICA" localSheetId="10">Oct!#REF!</definedName>
    <definedName name="ALTA_BASICA_ODONTOLOGICA" localSheetId="21">[1]ACUMULADO!#REF!</definedName>
    <definedName name="ALTA_BASICA_ODONTOLOGICA" localSheetId="9">Set!#REF!</definedName>
    <definedName name="ALTA_BASICA_ODONTOLOGICA" localSheetId="22">[2]ACUMULADO!#REF!</definedName>
    <definedName name="ALTA_BASICA_ODONTOLOGICA">ACUMULADO!#REF!</definedName>
    <definedName name="ANIMAL_MORDEDOR_CONTROLADO" localSheetId="4">Abr!#REF!</definedName>
    <definedName name="ANIMAL_MORDEDOR_CONTROLADO" localSheetId="8">Ago!#REF!</definedName>
    <definedName name="ANIMAL_MORDEDOR_CONTROLADO" localSheetId="13">Dic!#REF!</definedName>
    <definedName name="ANIMAL_MORDEDOR_CONTROLADO" localSheetId="1">Ene!#REF!</definedName>
    <definedName name="ANIMAL_MORDEDOR_CONTROLADO" localSheetId="2">Feb!#REF!</definedName>
    <definedName name="ANIMAL_MORDEDOR_CONTROLADO" localSheetId="7">Jul!#REF!</definedName>
    <definedName name="ANIMAL_MORDEDOR_CONTROLADO" localSheetId="6">Jun!#REF!</definedName>
    <definedName name="ANIMAL_MORDEDOR_CONTROLADO" localSheetId="3">Mar!#REF!</definedName>
    <definedName name="ANIMAL_MORDEDOR_CONTROLADO" localSheetId="5">May!#REF!</definedName>
    <definedName name="ANIMAL_MORDEDOR_CONTROLADO" localSheetId="12">Nov!#REF!</definedName>
    <definedName name="ANIMAL_MORDEDOR_CONTROLADO" localSheetId="10">Oct!#REF!</definedName>
    <definedName name="ANIMAL_MORDEDOR_CONTROLADO" localSheetId="21">[1]ACUMULADO!#REF!</definedName>
    <definedName name="ANIMAL_MORDEDOR_CONTROLADO" localSheetId="9">Set!#REF!</definedName>
    <definedName name="ANIMAL_MORDEDOR_CONTROLADO" localSheetId="22">[2]ACUMULADO!#REF!</definedName>
    <definedName name="ANIMAL_MORDEDOR_CONTROLADO">ACUMULADO!#REF!</definedName>
    <definedName name="_xlnm.Print_Area" localSheetId="18">'ITS-VIH'!$L$1:$S$82</definedName>
    <definedName name="_xlnm.Print_Area" localSheetId="16">METAXENICAS!$L$1:$S$62</definedName>
    <definedName name="_xlnm.Print_Area" localSheetId="19">PROMSA!$L$1:$S$656</definedName>
    <definedName name="_xlnm.Print_Area" localSheetId="21">'SALUD COLECTIVA'!$L$1:$CH$65</definedName>
    <definedName name="_xlnm.Print_Area" localSheetId="17">TBC!$L$1:$S$103</definedName>
    <definedName name="_xlnm.Print_Area" localSheetId="22">ZOONOSIS!$L$1:$CA$168</definedName>
    <definedName name="ATENCION_ODONTOLOGICA_PREVENTIVA" localSheetId="4">Abr!#REF!</definedName>
    <definedName name="ATENCION_ODONTOLOGICA_PREVENTIVA" localSheetId="8">Ago!#REF!</definedName>
    <definedName name="ATENCION_ODONTOLOGICA_PREVENTIVA" localSheetId="13">Dic!#REF!</definedName>
    <definedName name="ATENCION_ODONTOLOGICA_PREVENTIVA" localSheetId="1">Ene!#REF!</definedName>
    <definedName name="ATENCION_ODONTOLOGICA_PREVENTIVA" localSheetId="2">Feb!#REF!</definedName>
    <definedName name="ATENCION_ODONTOLOGICA_PREVENTIVA" localSheetId="7">Jul!#REF!</definedName>
    <definedName name="ATENCION_ODONTOLOGICA_PREVENTIVA" localSheetId="6">Jun!#REF!</definedName>
    <definedName name="ATENCION_ODONTOLOGICA_PREVENTIVA" localSheetId="3">Mar!#REF!</definedName>
    <definedName name="ATENCION_ODONTOLOGICA_PREVENTIVA" localSheetId="5">May!#REF!</definedName>
    <definedName name="ATENCION_ODONTOLOGICA_PREVENTIVA" localSheetId="12">Nov!#REF!</definedName>
    <definedName name="ATENCION_ODONTOLOGICA_PREVENTIVA" localSheetId="10">Oct!#REF!</definedName>
    <definedName name="ATENCION_ODONTOLOGICA_PREVENTIVA" localSheetId="21">[1]ACUMULADO!#REF!</definedName>
    <definedName name="ATENCION_ODONTOLOGICA_PREVENTIVA" localSheetId="9">Set!#REF!</definedName>
    <definedName name="ATENCION_ODONTOLOGICA_PREVENTIVA" localSheetId="22">[2]ACUMULADO!#REF!</definedName>
    <definedName name="ATENCION_ODONTOLOGICA_PREVENTIVA">ACUMULADO!#REF!</definedName>
    <definedName name="ATENCIONES_MAY_15" localSheetId="4">Abr!#REF!</definedName>
    <definedName name="ATENCIONES_MAY_15" localSheetId="8">Ago!#REF!</definedName>
    <definedName name="ATENCIONES_MAY_15" localSheetId="13">Dic!#REF!</definedName>
    <definedName name="ATENCIONES_MAY_15" localSheetId="1">Ene!#REF!</definedName>
    <definedName name="ATENCIONES_MAY_15" localSheetId="2">Feb!#REF!</definedName>
    <definedName name="ATENCIONES_MAY_15" localSheetId="7">Jul!#REF!</definedName>
    <definedName name="ATENCIONES_MAY_15" localSheetId="6">Jun!#REF!</definedName>
    <definedName name="ATENCIONES_MAY_15" localSheetId="3">Mar!#REF!</definedName>
    <definedName name="ATENCIONES_MAY_15" localSheetId="5">May!#REF!</definedName>
    <definedName name="ATENCIONES_MAY_15" localSheetId="12">Nov!#REF!</definedName>
    <definedName name="ATENCIONES_MAY_15" localSheetId="10">Oct!#REF!</definedName>
    <definedName name="ATENCIONES_MAY_15" localSheetId="21">[1]ACUMULADO!#REF!</definedName>
    <definedName name="ATENCIONES_MAY_15" localSheetId="9">Set!#REF!</definedName>
    <definedName name="ATENCIONES_MAY_15" localSheetId="22">[2]ACUMULADO!#REF!</definedName>
    <definedName name="ATENCIONES_MAY_15">ACUMULADO!#REF!</definedName>
    <definedName name="ATENDIDA" localSheetId="15">METAS!#REF!</definedName>
    <definedName name="ATENDIDA">#REF!</definedName>
    <definedName name="AVANCE_cONTROL" localSheetId="21">[3]ENERO!#REF!</definedName>
    <definedName name="AVANCE_cONTROL" localSheetId="22">#REF!</definedName>
    <definedName name="AVANCE_cONTROL">#REF!</definedName>
    <definedName name="AVANCE_ENTOMOLOGICA" localSheetId="21">[3]ENERO!#REF!</definedName>
    <definedName name="AVANCE_ENTOMOLOGICA" localSheetId="22">#REF!</definedName>
    <definedName name="AVANCE_ENTOMOLOGICA">#REF!</definedName>
    <definedName name="AY20." localSheetId="15">METAS!#REF!</definedName>
    <definedName name="AY20." localSheetId="21">[3]METAS!#REF!</definedName>
    <definedName name="AY20." localSheetId="22">#REF!</definedName>
    <definedName name="AY20.">#REF!</definedName>
    <definedName name="CANES_VACUNADOS" localSheetId="4">Abr!#REF!</definedName>
    <definedName name="CANES_VACUNADOS" localSheetId="8">Ago!#REF!</definedName>
    <definedName name="CANES_VACUNADOS" localSheetId="13">Dic!#REF!</definedName>
    <definedName name="CANES_VACUNADOS" localSheetId="1">Ene!#REF!</definedName>
    <definedName name="CANES_VACUNADOS" localSheetId="2">Feb!#REF!</definedName>
    <definedName name="CANES_VACUNADOS" localSheetId="7">Jul!#REF!</definedName>
    <definedName name="CANES_VACUNADOS" localSheetId="6">Jun!#REF!</definedName>
    <definedName name="CANES_VACUNADOS" localSheetId="3">Mar!#REF!</definedName>
    <definedName name="CANES_VACUNADOS" localSheetId="5">May!#REF!</definedName>
    <definedName name="CANES_VACUNADOS" localSheetId="12">Nov!#REF!</definedName>
    <definedName name="CANES_VACUNADOS" localSheetId="10">Oct!#REF!</definedName>
    <definedName name="CANES_VACUNADOS" localSheetId="21">[1]ACUMULADO!#REF!</definedName>
    <definedName name="CANES_VACUNADOS" localSheetId="9">Set!#REF!</definedName>
    <definedName name="CANES_VACUNADOS" localSheetId="22">[2]ACUMULADO!#REF!</definedName>
    <definedName name="CANES_VACUNADOS">ACUMULADO!#REF!</definedName>
    <definedName name="CAPACITACION_DOCENTES_CANCER" localSheetId="4">Abr!#REF!</definedName>
    <definedName name="CAPACITACION_DOCENTES_CANCER" localSheetId="8">Ago!#REF!</definedName>
    <definedName name="CAPACITACION_DOCENTES_CANCER" localSheetId="13">Dic!#REF!</definedName>
    <definedName name="CAPACITACION_DOCENTES_CANCER" localSheetId="1">Ene!#REF!</definedName>
    <definedName name="CAPACITACION_DOCENTES_CANCER" localSheetId="2">Feb!#REF!</definedName>
    <definedName name="CAPACITACION_DOCENTES_CANCER" localSheetId="7">Jul!#REF!</definedName>
    <definedName name="CAPACITACION_DOCENTES_CANCER" localSheetId="6">Jun!#REF!</definedName>
    <definedName name="CAPACITACION_DOCENTES_CANCER" localSheetId="3">Mar!#REF!</definedName>
    <definedName name="CAPACITACION_DOCENTES_CANCER" localSheetId="5">May!#REF!</definedName>
    <definedName name="CAPACITACION_DOCENTES_CANCER" localSheetId="12">Nov!#REF!</definedName>
    <definedName name="CAPACITACION_DOCENTES_CANCER" localSheetId="10">Oct!#REF!</definedName>
    <definedName name="CAPACITACION_DOCENTES_CANCER" localSheetId="21">[1]ACUMULADO!#REF!</definedName>
    <definedName name="CAPACITACION_DOCENTES_CANCER" localSheetId="9">Set!#REF!</definedName>
    <definedName name="CAPACITACION_DOCENTES_CANCER" localSheetId="22">[2]ACUMULADO!#REF!</definedName>
    <definedName name="CAPACITACION_DOCENTES_CANCER">ACUMULADO!#REF!</definedName>
    <definedName name="CASOS_LEISHMANIA" localSheetId="4">Abr!#REF!</definedName>
    <definedName name="CASOS_LEISHMANIA" localSheetId="8">Ago!#REF!</definedName>
    <definedName name="CASOS_LEISHMANIA" localSheetId="13">Dic!#REF!</definedName>
    <definedName name="CASOS_LEISHMANIA" localSheetId="1">Ene!#REF!</definedName>
    <definedName name="CASOS_LEISHMANIA" localSheetId="2">Feb!#REF!</definedName>
    <definedName name="CASOS_LEISHMANIA" localSheetId="7">Jul!#REF!</definedName>
    <definedName name="CASOS_LEISHMANIA" localSheetId="6">Jun!#REF!</definedName>
    <definedName name="CASOS_LEISHMANIA" localSheetId="3">Mar!#REF!</definedName>
    <definedName name="CASOS_LEISHMANIA" localSheetId="5">May!#REF!</definedName>
    <definedName name="CASOS_LEISHMANIA" localSheetId="12">Nov!#REF!</definedName>
    <definedName name="CASOS_LEISHMANIA" localSheetId="10">Oct!#REF!</definedName>
    <definedName name="CASOS_LEISHMANIA" localSheetId="21">[3]ACUMULADO!#REF!</definedName>
    <definedName name="CASOS_LEISHMANIA" localSheetId="9">Set!#REF!</definedName>
    <definedName name="CASOS_LEISHMANIA" localSheetId="22">#REF!</definedName>
    <definedName name="CASOS_LEISHMANIA">ACUMULADO!#REF!</definedName>
    <definedName name="CASOS_LEISHMANIASIS" localSheetId="21">[3]ENERO!#REF!</definedName>
    <definedName name="CASOS_LEISHMANIASIS" localSheetId="22">#REF!</definedName>
    <definedName name="CASOS_LEISHMANIASIS">#REF!</definedName>
    <definedName name="CASOS_TBC" localSheetId="4">Abr!#REF!</definedName>
    <definedName name="CASOS_TBC" localSheetId="8">Ago!#REF!</definedName>
    <definedName name="CASOS_TBC" localSheetId="13">Dic!#REF!</definedName>
    <definedName name="CASOS_TBC" localSheetId="1">Ene!#REF!</definedName>
    <definedName name="CASOS_TBC" localSheetId="2">Feb!#REF!</definedName>
    <definedName name="CASOS_TBC" localSheetId="7">Jul!#REF!</definedName>
    <definedName name="CASOS_TBC" localSheetId="6">Jun!#REF!</definedName>
    <definedName name="CASOS_TBC" localSheetId="3">Mar!#REF!</definedName>
    <definedName name="CASOS_TBC" localSheetId="5">May!#REF!</definedName>
    <definedName name="CASOS_TBC" localSheetId="12">Nov!#REF!</definedName>
    <definedName name="CASOS_TBC" localSheetId="10">Oct!#REF!</definedName>
    <definedName name="CASOS_TBC" localSheetId="21">[1]ACUMULADO!#REF!</definedName>
    <definedName name="CASOS_TBC" localSheetId="9">Set!#REF!</definedName>
    <definedName name="CASOS_TBC" localSheetId="22">[2]ACUMULADO!#REF!</definedName>
    <definedName name="CASOS_TBC">ACUMULADO!#REF!</definedName>
    <definedName name="CASOS_TBC_TAMIZADOS_VIH" localSheetId="4">Abr!#REF!</definedName>
    <definedName name="CASOS_TBC_TAMIZADOS_VIH" localSheetId="8">Ago!#REF!</definedName>
    <definedName name="CASOS_TBC_TAMIZADOS_VIH" localSheetId="13">Dic!#REF!</definedName>
    <definedName name="CASOS_TBC_TAMIZADOS_VIH" localSheetId="1">Ene!#REF!</definedName>
    <definedName name="CASOS_TBC_TAMIZADOS_VIH" localSheetId="2">Feb!#REF!</definedName>
    <definedName name="CASOS_TBC_TAMIZADOS_VIH" localSheetId="7">Jul!#REF!</definedName>
    <definedName name="CASOS_TBC_TAMIZADOS_VIH" localSheetId="6">Jun!#REF!</definedName>
    <definedName name="CASOS_TBC_TAMIZADOS_VIH" localSheetId="3">Mar!#REF!</definedName>
    <definedName name="CASOS_TBC_TAMIZADOS_VIH" localSheetId="5">May!#REF!</definedName>
    <definedName name="CASOS_TBC_TAMIZADOS_VIH" localSheetId="12">Nov!#REF!</definedName>
    <definedName name="CASOS_TBC_TAMIZADOS_VIH" localSheetId="10">Oct!#REF!</definedName>
    <definedName name="CASOS_TBC_TAMIZADOS_VIH" localSheetId="21">[1]ACUMULADO!#REF!</definedName>
    <definedName name="CASOS_TBC_TAMIZADOS_VIH" localSheetId="9">Set!#REF!</definedName>
    <definedName name="CASOS_TBC_TAMIZADOS_VIH" localSheetId="22">[2]ACUMULADO!#REF!</definedName>
    <definedName name="CASOS_TBC_TAMIZADOS_VIH">ACUMULADO!#REF!</definedName>
    <definedName name="CERTIFICADOS_DISCAPACIDAD" localSheetId="4">Abr!#REF!</definedName>
    <definedName name="CERTIFICADOS_DISCAPACIDAD" localSheetId="8">Ago!#REF!</definedName>
    <definedName name="CERTIFICADOS_DISCAPACIDAD" localSheetId="13">Dic!#REF!</definedName>
    <definedName name="CERTIFICADOS_DISCAPACIDAD" localSheetId="1">Ene!#REF!</definedName>
    <definedName name="CERTIFICADOS_DISCAPACIDAD" localSheetId="2">Feb!#REF!</definedName>
    <definedName name="CERTIFICADOS_DISCAPACIDAD" localSheetId="7">Jul!#REF!</definedName>
    <definedName name="CERTIFICADOS_DISCAPACIDAD" localSheetId="6">Jun!#REF!</definedName>
    <definedName name="CERTIFICADOS_DISCAPACIDAD" localSheetId="3">Mar!#REF!</definedName>
    <definedName name="CERTIFICADOS_DISCAPACIDAD" localSheetId="5">May!#REF!</definedName>
    <definedName name="CERTIFICADOS_DISCAPACIDAD" localSheetId="12">Nov!#REF!</definedName>
    <definedName name="CERTIFICADOS_DISCAPACIDAD" localSheetId="10">Oct!#REF!</definedName>
    <definedName name="CERTIFICADOS_DISCAPACIDAD" localSheetId="21">[1]ACUMULADO!#REF!</definedName>
    <definedName name="CERTIFICADOS_DISCAPACIDAD" localSheetId="9">Set!#REF!</definedName>
    <definedName name="CERTIFICADOS_DISCAPACIDAD" localSheetId="22">[2]ACUMULADO!#REF!</definedName>
    <definedName name="CERTIFICADOS_DISCAPACIDAD">ACUMULADO!#REF!</definedName>
    <definedName name="CONSEJERIA_VIH_ITS" localSheetId="4">Abr!#REF!</definedName>
    <definedName name="CONSEJERIA_VIH_ITS" localSheetId="8">Ago!#REF!</definedName>
    <definedName name="CONSEJERIA_VIH_ITS" localSheetId="13">Dic!#REF!</definedName>
    <definedName name="CONSEJERIA_VIH_ITS" localSheetId="1">Ene!#REF!</definedName>
    <definedName name="CONSEJERIA_VIH_ITS" localSheetId="2">Feb!#REF!</definedName>
    <definedName name="CONSEJERIA_VIH_ITS" localSheetId="7">Jul!#REF!</definedName>
    <definedName name="CONSEJERIA_VIH_ITS" localSheetId="6">Jun!#REF!</definedName>
    <definedName name="CONSEJERIA_VIH_ITS" localSheetId="3">Mar!#REF!</definedName>
    <definedName name="CONSEJERIA_VIH_ITS" localSheetId="5">May!#REF!</definedName>
    <definedName name="CONSEJERIA_VIH_ITS" localSheetId="12">Nov!#REF!</definedName>
    <definedName name="CONSEJERIA_VIH_ITS" localSheetId="10">Oct!#REF!</definedName>
    <definedName name="CONSEJERIA_VIH_ITS" localSheetId="21">[1]ACUMULADO!#REF!</definedName>
    <definedName name="CONSEJERIA_VIH_ITS" localSheetId="9">Set!#REF!</definedName>
    <definedName name="CONSEJERIA_VIH_ITS" localSheetId="22">[2]ACUMULADO!#REF!</definedName>
    <definedName name="CONSEJERIA_VIH_ITS">ACUMULADO!#REF!</definedName>
    <definedName name="CONTACTO_CENSADO" localSheetId="4">Abr!#REF!</definedName>
    <definedName name="CONTACTO_CENSADO" localSheetId="8">Ago!#REF!</definedName>
    <definedName name="CONTACTO_CENSADO" localSheetId="13">Dic!#REF!</definedName>
    <definedName name="CONTACTO_CENSADO" localSheetId="1">Ene!#REF!</definedName>
    <definedName name="CONTACTO_CENSADO" localSheetId="2">Feb!#REF!</definedName>
    <definedName name="CONTACTO_CENSADO" localSheetId="7">Jul!#REF!</definedName>
    <definedName name="CONTACTO_CENSADO" localSheetId="6">Jun!#REF!</definedName>
    <definedName name="CONTACTO_CENSADO" localSheetId="3">Mar!#REF!</definedName>
    <definedName name="CONTACTO_CENSADO" localSheetId="5">May!#REF!</definedName>
    <definedName name="CONTACTO_CENSADO" localSheetId="12">Nov!#REF!</definedName>
    <definedName name="CONTACTO_CENSADO" localSheetId="10">Oct!#REF!</definedName>
    <definedName name="CONTACTO_CENSADO" localSheetId="21">[1]ACUMULADO!#REF!</definedName>
    <definedName name="CONTACTO_CENSADO" localSheetId="9">Set!#REF!</definedName>
    <definedName name="CONTACTO_CENSADO" localSheetId="22">[2]ACUMULADO!#REF!</definedName>
    <definedName name="CONTACTO_CENSADO">ACUMULADO!#REF!</definedName>
    <definedName name="CONTACTO_EXAMINADO" localSheetId="4">Abr!#REF!</definedName>
    <definedName name="CONTACTO_EXAMINADO" localSheetId="8">Ago!#REF!</definedName>
    <definedName name="CONTACTO_EXAMINADO" localSheetId="13">Dic!#REF!</definedName>
    <definedName name="CONTACTO_EXAMINADO" localSheetId="1">Ene!#REF!</definedName>
    <definedName name="CONTACTO_EXAMINADO" localSheetId="2">Feb!#REF!</definedName>
    <definedName name="CONTACTO_EXAMINADO" localSheetId="7">Jul!#REF!</definedName>
    <definedName name="CONTACTO_EXAMINADO" localSheetId="6">Jun!#REF!</definedName>
    <definedName name="CONTACTO_EXAMINADO" localSheetId="3">Mar!#REF!</definedName>
    <definedName name="CONTACTO_EXAMINADO" localSheetId="5">May!#REF!</definedName>
    <definedName name="CONTACTO_EXAMINADO" localSheetId="12">Nov!#REF!</definedName>
    <definedName name="CONTACTO_EXAMINADO" localSheetId="10">Oct!#REF!</definedName>
    <definedName name="CONTACTO_EXAMINADO" localSheetId="21">[1]ACUMULADO!#REF!</definedName>
    <definedName name="CONTACTO_EXAMINADO" localSheetId="9">Set!#REF!</definedName>
    <definedName name="CONTACTO_EXAMINADO" localSheetId="22">[2]ACUMULADO!#REF!</definedName>
    <definedName name="CONTACTO_EXAMINADO">ACUMULADO!#REF!</definedName>
    <definedName name="CONTROLADA" localSheetId="4">Abr!#REF!</definedName>
    <definedName name="CONTROLADA" localSheetId="8">Ago!#REF!</definedName>
    <definedName name="CONTROLADA" localSheetId="13">Dic!#REF!</definedName>
    <definedName name="CONTROLADA" localSheetId="1">Ene!#REF!</definedName>
    <definedName name="CONTROLADA" localSheetId="2">Feb!#REF!</definedName>
    <definedName name="CONTROLADA" localSheetId="7">Jul!#REF!</definedName>
    <definedName name="CONTROLADA" localSheetId="6">Jun!#REF!</definedName>
    <definedName name="CONTROLADA" localSheetId="3">Mar!#REF!</definedName>
    <definedName name="CONTROLADA" localSheetId="5">May!#REF!</definedName>
    <definedName name="CONTROLADA" localSheetId="12">Nov!#REF!</definedName>
    <definedName name="CONTROLADA" localSheetId="10">Oct!#REF!</definedName>
    <definedName name="CONTROLADA" localSheetId="21">[1]ACUMULADO!#REF!</definedName>
    <definedName name="CONTROLADA" localSheetId="9">Set!#REF!</definedName>
    <definedName name="CONTROLADA" localSheetId="22">[2]ACUMULADO!#REF!</definedName>
    <definedName name="CONTROLADA">ACUMULADO!#REF!</definedName>
    <definedName name="DESPARACITACION_3_17ANIOS" localSheetId="4">Abr!#REF!</definedName>
    <definedName name="DESPARACITACION_3_17ANIOS" localSheetId="8">Ago!#REF!</definedName>
    <definedName name="DESPARACITACION_3_17ANIOS" localSheetId="13">Dic!#REF!</definedName>
    <definedName name="DESPARACITACION_3_17ANIOS" localSheetId="1">Ene!#REF!</definedName>
    <definedName name="DESPARACITACION_3_17ANIOS" localSheetId="2">Feb!#REF!</definedName>
    <definedName name="DESPARACITACION_3_17ANIOS" localSheetId="7">Jul!#REF!</definedName>
    <definedName name="DESPARACITACION_3_17ANIOS" localSheetId="6">Jun!#REF!</definedName>
    <definedName name="DESPARACITACION_3_17ANIOS" localSheetId="3">Mar!#REF!</definedName>
    <definedName name="DESPARACITACION_3_17ANIOS" localSheetId="5">May!#REF!</definedName>
    <definedName name="DESPARACITACION_3_17ANIOS" localSheetId="12">Nov!#REF!</definedName>
    <definedName name="DESPARACITACION_3_17ANIOS" localSheetId="10">Oct!#REF!</definedName>
    <definedName name="DESPARACITACION_3_17ANIOS" localSheetId="21">[1]ACUMULADO!#REF!</definedName>
    <definedName name="DESPARACITACION_3_17ANIOS" localSheetId="9">Set!#REF!</definedName>
    <definedName name="DESPARACITACION_3_17ANIOS" localSheetId="22">[2]ACUMULADO!#REF!</definedName>
    <definedName name="DESPARACITACION_3_17ANIOS">ACUMULADO!#REF!</definedName>
    <definedName name="ERRORES_REFRACTARIOS_3_11ANIOS" localSheetId="4">Abr!#REF!</definedName>
    <definedName name="ERRORES_REFRACTARIOS_3_11ANIOS" localSheetId="8">Ago!#REF!</definedName>
    <definedName name="ERRORES_REFRACTARIOS_3_11ANIOS" localSheetId="13">Dic!#REF!</definedName>
    <definedName name="ERRORES_REFRACTARIOS_3_11ANIOS" localSheetId="1">Ene!#REF!</definedName>
    <definedName name="ERRORES_REFRACTARIOS_3_11ANIOS" localSheetId="2">Feb!#REF!</definedName>
    <definedName name="ERRORES_REFRACTARIOS_3_11ANIOS" localSheetId="7">Jul!#REF!</definedName>
    <definedName name="ERRORES_REFRACTARIOS_3_11ANIOS" localSheetId="6">Jun!#REF!</definedName>
    <definedName name="ERRORES_REFRACTARIOS_3_11ANIOS" localSheetId="3">Mar!#REF!</definedName>
    <definedName name="ERRORES_REFRACTARIOS_3_11ANIOS" localSheetId="5">May!#REF!</definedName>
    <definedName name="ERRORES_REFRACTARIOS_3_11ANIOS" localSheetId="12">Nov!#REF!</definedName>
    <definedName name="ERRORES_REFRACTARIOS_3_11ANIOS" localSheetId="10">Oct!#REF!</definedName>
    <definedName name="ERRORES_REFRACTARIOS_3_11ANIOS" localSheetId="21">[1]ACUMULADO!#REF!</definedName>
    <definedName name="ERRORES_REFRACTARIOS_3_11ANIOS" localSheetId="9">Set!#REF!</definedName>
    <definedName name="ERRORES_REFRACTARIOS_3_11ANIOS" localSheetId="22">[2]ACUMULADO!#REF!</definedName>
    <definedName name="ERRORES_REFRACTARIOS_3_11ANIOS">ACUMULADO!#REF!</definedName>
    <definedName name="ESTRATEGIA_DRIANZA" localSheetId="4">Abr!#REF!</definedName>
    <definedName name="ESTRATEGIA_DRIANZA" localSheetId="8">Ago!#REF!</definedName>
    <definedName name="ESTRATEGIA_DRIANZA" localSheetId="13">Dic!#REF!</definedName>
    <definedName name="ESTRATEGIA_DRIANZA" localSheetId="1">Ene!#REF!</definedName>
    <definedName name="ESTRATEGIA_DRIANZA" localSheetId="2">Feb!#REF!</definedName>
    <definedName name="ESTRATEGIA_DRIANZA" localSheetId="7">Jul!#REF!</definedName>
    <definedName name="ESTRATEGIA_DRIANZA" localSheetId="6">Jun!#REF!</definedName>
    <definedName name="ESTRATEGIA_DRIANZA" localSheetId="3">Mar!#REF!</definedName>
    <definedName name="ESTRATEGIA_DRIANZA" localSheetId="5">May!#REF!</definedName>
    <definedName name="ESTRATEGIA_DRIANZA" localSheetId="12">Nov!#REF!</definedName>
    <definedName name="ESTRATEGIA_DRIANZA" localSheetId="10">Oct!#REF!</definedName>
    <definedName name="ESTRATEGIA_DRIANZA" localSheetId="21">[3]ACUMULADO!$AT$67:$BC$67</definedName>
    <definedName name="ESTRATEGIA_DRIANZA" localSheetId="9">Set!#REF!</definedName>
    <definedName name="ESTRATEGIA_DRIANZA" localSheetId="22">#REF!</definedName>
    <definedName name="ESTRATEGIA_DRIANZA">ACUMULADO!#REF!</definedName>
    <definedName name="EVALUACION_ORAL_COMPLETA" localSheetId="4">Abr!#REF!</definedName>
    <definedName name="EVALUACION_ORAL_COMPLETA" localSheetId="8">Ago!#REF!</definedName>
    <definedName name="EVALUACION_ORAL_COMPLETA" localSheetId="13">Dic!#REF!</definedName>
    <definedName name="EVALUACION_ORAL_COMPLETA" localSheetId="1">Ene!#REF!</definedName>
    <definedName name="EVALUACION_ORAL_COMPLETA" localSheetId="2">Feb!#REF!</definedName>
    <definedName name="EVALUACION_ORAL_COMPLETA" localSheetId="7">Jul!#REF!</definedName>
    <definedName name="EVALUACION_ORAL_COMPLETA" localSheetId="6">Jun!#REF!</definedName>
    <definedName name="EVALUACION_ORAL_COMPLETA" localSheetId="3">Mar!#REF!</definedName>
    <definedName name="EVALUACION_ORAL_COMPLETA" localSheetId="5">May!#REF!</definedName>
    <definedName name="EVALUACION_ORAL_COMPLETA" localSheetId="12">Nov!#REF!</definedName>
    <definedName name="EVALUACION_ORAL_COMPLETA" localSheetId="10">Oct!#REF!</definedName>
    <definedName name="EVALUACION_ORAL_COMPLETA" localSheetId="21">[1]ACUMULADO!#REF!</definedName>
    <definedName name="EVALUACION_ORAL_COMPLETA" localSheetId="9">Set!#REF!</definedName>
    <definedName name="EVALUACION_ORAL_COMPLETA" localSheetId="22">[2]ACUMULADO!#REF!</definedName>
    <definedName name="EVALUACION_ORAL_COMPLETA">ACUMULADO!#REF!</definedName>
    <definedName name="INFLUENZA_60MAS" localSheetId="4">Abr!#REF!</definedName>
    <definedName name="INFLUENZA_60MAS" localSheetId="8">Ago!#REF!</definedName>
    <definedName name="INFLUENZA_60MAS" localSheetId="13">Dic!#REF!</definedName>
    <definedName name="INFLUENZA_60MAS" localSheetId="1">Ene!#REF!</definedName>
    <definedName name="INFLUENZA_60MAS" localSheetId="2">Feb!#REF!</definedName>
    <definedName name="INFLUENZA_60MAS" localSheetId="7">Jul!#REF!</definedName>
    <definedName name="INFLUENZA_60MAS" localSheetId="6">Jun!#REF!</definedName>
    <definedName name="INFLUENZA_60MAS" localSheetId="3">Mar!#REF!</definedName>
    <definedName name="INFLUENZA_60MAS" localSheetId="5">May!#REF!</definedName>
    <definedName name="INFLUENZA_60MAS" localSheetId="12">Nov!#REF!</definedName>
    <definedName name="INFLUENZA_60MAS" localSheetId="10">Oct!#REF!</definedName>
    <definedName name="INFLUENZA_60MAS" localSheetId="21">[1]ACUMULADO!#REF!</definedName>
    <definedName name="INFLUENZA_60MAS" localSheetId="9">Set!#REF!</definedName>
    <definedName name="INFLUENZA_60MAS" localSheetId="22">[2]ACUMULADO!#REF!</definedName>
    <definedName name="INFLUENZA_60MAS">ACUMULADO!#REF!</definedName>
    <definedName name="IVA" localSheetId="4">Abr!#REF!</definedName>
    <definedName name="IVA" localSheetId="8">Ago!#REF!</definedName>
    <definedName name="IVA" localSheetId="13">Dic!#REF!</definedName>
    <definedName name="IVA" localSheetId="1">Ene!#REF!</definedName>
    <definedName name="IVA" localSheetId="2">Feb!#REF!</definedName>
    <definedName name="IVA" localSheetId="7">Jul!#REF!</definedName>
    <definedName name="IVA" localSheetId="6">Jun!#REF!</definedName>
    <definedName name="IVA" localSheetId="3">Mar!#REF!</definedName>
    <definedName name="IVA" localSheetId="5">May!#REF!</definedName>
    <definedName name="IVA" localSheetId="12">Nov!#REF!</definedName>
    <definedName name="IVA" localSheetId="10">Oct!#REF!</definedName>
    <definedName name="IVA" localSheetId="21">[1]ACUMULADO!#REF!</definedName>
    <definedName name="IVA" localSheetId="9">Set!#REF!</definedName>
    <definedName name="IVA" localSheetId="22">[2]ACUMULADO!#REF!</definedName>
    <definedName name="IVA">ACUMULADO!#REF!</definedName>
    <definedName name="IVAA" localSheetId="4">Abr!#REF!</definedName>
    <definedName name="IVAA" localSheetId="8">Ago!#REF!</definedName>
    <definedName name="IVAA" localSheetId="13">Dic!#REF!</definedName>
    <definedName name="IVAA" localSheetId="1">Ene!#REF!</definedName>
    <definedName name="IVAA" localSheetId="2">Feb!#REF!</definedName>
    <definedName name="IVAA" localSheetId="7">Jul!#REF!</definedName>
    <definedName name="IVAA" localSheetId="6">Jun!#REF!</definedName>
    <definedName name="IVAA" localSheetId="3">Mar!#REF!</definedName>
    <definedName name="IVAA" localSheetId="5">May!#REF!</definedName>
    <definedName name="IVAA" localSheetId="12">Nov!#REF!</definedName>
    <definedName name="IVAA" localSheetId="10">Oct!#REF!</definedName>
    <definedName name="IVAA" localSheetId="21">[1]ACUMULADO!#REF!</definedName>
    <definedName name="IVAA" localSheetId="9">Set!#REF!</definedName>
    <definedName name="IVAA" localSheetId="22">[2]ACUMULADO!#REF!</definedName>
    <definedName name="IVAA">ACUMULADO!#REF!</definedName>
    <definedName name="MAMAS" localSheetId="4">Abr!#REF!</definedName>
    <definedName name="MAMAS" localSheetId="8">Ago!#REF!</definedName>
    <definedName name="MAMAS" localSheetId="13">Dic!#REF!</definedName>
    <definedName name="MAMAS" localSheetId="1">Ene!#REF!</definedName>
    <definedName name="MAMAS" localSheetId="2">Feb!#REF!</definedName>
    <definedName name="MAMAS" localSheetId="7">Jul!#REF!</definedName>
    <definedName name="MAMAS" localSheetId="6">Jun!#REF!</definedName>
    <definedName name="MAMAS" localSheetId="3">Mar!#REF!</definedName>
    <definedName name="MAMAS" localSheetId="5">May!#REF!</definedName>
    <definedName name="MAMAS" localSheetId="12">Nov!#REF!</definedName>
    <definedName name="MAMAS" localSheetId="10">Oct!#REF!</definedName>
    <definedName name="MAMAS" localSheetId="21">[1]ACUMULADO!#REF!</definedName>
    <definedName name="MAMAS" localSheetId="9">Set!#REF!</definedName>
    <definedName name="MAMAS" localSheetId="22">[2]ACUMULADO!#REF!</definedName>
    <definedName name="MAMAS">ACUMULADO!#REF!</definedName>
    <definedName name="ME_GA" localSheetId="22">#REF!,#REF!</definedName>
    <definedName name="ME_GA">[3]METAS!$AT$4,[3]METAS!$AV$4:$BC$4</definedName>
    <definedName name="META_ADUL_JOVEN_CONSEJERIA_VIH_ITS" localSheetId="15">METAS!#REF!</definedName>
    <definedName name="META_ADUL_JOVEN_CONSEJERIA_VIH_ITS" localSheetId="21">#REF!</definedName>
    <definedName name="META_ADUL_JOVEN_CONSEJERIA_VIH_ITS" localSheetId="22">#REF!</definedName>
    <definedName name="META_ADUL_JOVEN_CONSEJERIA_VIH_ITS">#REF!</definedName>
    <definedName name="META_ANIMAL_MORDEDOR_CONTROLADO" localSheetId="15">METAS!#REF!</definedName>
    <definedName name="META_ANIMAL_MORDEDOR_CONTROLADO" localSheetId="21">#REF!</definedName>
    <definedName name="META_ANIMAL_MORDEDOR_CONTROLADO" localSheetId="22">#REF!</definedName>
    <definedName name="META_ANIMAL_MORDEDOR_CONTROLADO">#REF!</definedName>
    <definedName name="META_ATENCION_ODONTOLOGICA_PREVENTIVA" localSheetId="15">METAS!#REF!</definedName>
    <definedName name="META_ATENCION_ODONTOLOGICA_PREVENTIVA" localSheetId="21">#REF!</definedName>
    <definedName name="META_ATENCION_ODONTOLOGICA_PREVENTIVA" localSheetId="22">#REF!</definedName>
    <definedName name="META_ATENCION_ODONTOLOGICA_PREVENTIVA">#REF!</definedName>
    <definedName name="META_CANES_VACUNADOS" localSheetId="15">METAS!#REF!</definedName>
    <definedName name="META_CANES_VACUNADOS" localSheetId="21">#REF!</definedName>
    <definedName name="META_CANES_VACUNADOS" localSheetId="22">#REF!</definedName>
    <definedName name="META_CANES_VACUNADOS">#REF!</definedName>
    <definedName name="META_CETIFICACION_DISCAPACIDAD" localSheetId="15">METAS!#REF!</definedName>
    <definedName name="META_CETIFICACION_DISCAPACIDAD" localSheetId="22">#REF!</definedName>
    <definedName name="META_CETIFICACION_DISCAPACIDAD">#REF!</definedName>
    <definedName name="META_DESPARACITACION_3_17ANIOS" localSheetId="15">METAS!#REF!</definedName>
    <definedName name="META_DESPARACITACION_3_17ANIOS" localSheetId="22">#REF!</definedName>
    <definedName name="META_DESPARACITACION_3_17ANIOS">#REF!</definedName>
    <definedName name="META_DOCENTES_CAPACITADOS_CANCER" localSheetId="15">METAS!#REF!</definedName>
    <definedName name="META_DOCENTES_CAPACITADOS_CANCER" localSheetId="22">#REF!</definedName>
    <definedName name="META_DOCENTES_CAPACITADOS_CANCER">#REF!</definedName>
    <definedName name="META_ENTOMOLOGICA" localSheetId="15">METAS!#REF!</definedName>
    <definedName name="META_ENTOMOLOGICA" localSheetId="21">[3]METAS!#REF!</definedName>
    <definedName name="META_ENTOMOLOGICA" localSheetId="22">#REF!</definedName>
    <definedName name="META_ENTOMOLOGICA">#REF!</definedName>
    <definedName name="META_ERRORES_REFRACTARIOS_3_11ANIOS" localSheetId="15">METAS!#REF!</definedName>
    <definedName name="META_ERRORES_REFRACTARIOS_3_11ANIOS" localSheetId="22">#REF!</definedName>
    <definedName name="META_ERRORES_REFRACTARIOS_3_11ANIOS">#REF!</definedName>
    <definedName name="META_ESTRATEGIA_DRIANZA" localSheetId="15">METAS!#REF!</definedName>
    <definedName name="META_ESTRATEGIA_DRIANZA" localSheetId="21">[3]METAS!$AT$67:$BC$67</definedName>
    <definedName name="META_ESTRATEGIA_DRIANZA" localSheetId="22">#REF!</definedName>
    <definedName name="META_ESTRATEGIA_DRIANZA">#REF!</definedName>
    <definedName name="META_INFLUE_60MAS" localSheetId="15">METAS!#REF!</definedName>
    <definedName name="META_INFLUE_60MAS" localSheetId="21">#REF!</definedName>
    <definedName name="META_INFLUE_60MAS" localSheetId="22">#REF!</definedName>
    <definedName name="META_INFLUE_60MAS">#REF!</definedName>
    <definedName name="META_IVAA" localSheetId="15">METAS!#REF!</definedName>
    <definedName name="META_IVAA" localSheetId="21">#REF!</definedName>
    <definedName name="META_IVAA" localSheetId="22">#REF!</definedName>
    <definedName name="META_IVAA">#REF!</definedName>
    <definedName name="META_MAMAS" localSheetId="15">METAS!#REF!</definedName>
    <definedName name="META_MAMAS" localSheetId="21">#REF!</definedName>
    <definedName name="META_MAMAS" localSheetId="22">#REF!</definedName>
    <definedName name="META_MAMAS">#REF!</definedName>
    <definedName name="META_MUESTRA_POSITIVAS_MURCIELAGOS" localSheetId="15">METAS!#REF!</definedName>
    <definedName name="META_MUESTRA_POSITIVAS_MURCIELAGOS" localSheetId="22">#REF!</definedName>
    <definedName name="META_MUESTRA_POSITIVAS_MURCIELAGOS">#REF!</definedName>
    <definedName name="META_MUESTRAS_CANINAS_REMITIDAS" localSheetId="15">METAS!#REF!</definedName>
    <definedName name="META_MUESTRAS_CANINAS_REMITIDAS" localSheetId="22">#REF!</definedName>
    <definedName name="META_MUESTRAS_CANINAS_REMITIDAS">#REF!</definedName>
    <definedName name="META_NEUMO_60MAS" localSheetId="15">METAS!#REF!</definedName>
    <definedName name="META_NEUMO_60MAS" localSheetId="22">#REF!</definedName>
    <definedName name="META_NEUMO_60MAS">#REF!</definedName>
    <definedName name="META_PAP" localSheetId="15">METAS!#REF!</definedName>
    <definedName name="META_PAP">#REF!</definedName>
    <definedName name="META_PAREJAS_PROTEGIDAS" localSheetId="15">METAS!#REF!</definedName>
    <definedName name="META_PAREJAS_PROTEGIDAS">#REF!</definedName>
    <definedName name="META_PERSONAS_MORDIDAS" localSheetId="15">METAS!#REF!</definedName>
    <definedName name="META_PERSONAS_MORDIDAS">#REF!</definedName>
    <definedName name="META_PERSONAS_MORDIDAS_CONTROLADAS" localSheetId="15">METAS!#REF!</definedName>
    <definedName name="META_PERSONAS_MORDIDAS_CONTROLADAS">#REF!</definedName>
    <definedName name="META_PERSONAS_MORDIDAS_INICIAN_TRATAMIENTO" localSheetId="15">METAS!#REF!</definedName>
    <definedName name="META_PERSONAS_MORDIDAS_INICIAN_TRATAMIENTO">#REF!</definedName>
    <definedName name="META_PUERPERAS_CONTOLADAS" localSheetId="15">METAS!#REF!</definedName>
    <definedName name="META_PUERPERAS_CONTOLADAS">#REF!</definedName>
    <definedName name="META_RABIA_CANINA" localSheetId="15">METAS!#REF!</definedName>
    <definedName name="META_RABIA_CANINA">#REF!</definedName>
    <definedName name="META_SEGUNDA_ATEN_DONT" localSheetId="15">METAS!#REF!</definedName>
    <definedName name="META_SEGUNDA_ATEN_DONT">#REF!</definedName>
    <definedName name="META_SESION_ENTRANAMIENTO_ADOLESCENTES" localSheetId="15">METAS!#REF!</definedName>
    <definedName name="META_SESION_ENTRANAMIENTO_ADOLESCENTES" localSheetId="21">[3]METAS!$AT$65:$BC$65</definedName>
    <definedName name="META_SESION_ENTRANAMIENTO_ADOLESCENTES" localSheetId="22">#REF!</definedName>
    <definedName name="META_SESION_ENTRANAMIENTO_ADOLESCENTES">#REF!</definedName>
    <definedName name="META_SESION_ENTRENAMIENTO_NIÑOS" localSheetId="15">METAS!#REF!</definedName>
    <definedName name="META_SESION_ENTRENAMIENTO_NIÑOS" localSheetId="21">[3]METAS!$AT$66:$BC$66</definedName>
    <definedName name="META_SESION_ENTRENAMIENTO_NIÑOS" localSheetId="22">#REF!</definedName>
    <definedName name="META_SESION_ENTRENAMIENTO_NIÑOS">#REF!</definedName>
    <definedName name="META_SRI" localSheetId="15">METAS!#REF!</definedName>
    <definedName name="META_SRI" localSheetId="21">#REF!</definedName>
    <definedName name="META_SRI" localSheetId="22">#REF!</definedName>
    <definedName name="META_SRI">#REF!</definedName>
    <definedName name="META_SUPLE_HIERRO" localSheetId="15">METAS!#REF!</definedName>
    <definedName name="META_SUPLE_HIERRO" localSheetId="21">#REF!</definedName>
    <definedName name="META_SUPLE_HIERRO" localSheetId="22">#REF!</definedName>
    <definedName name="META_SUPLE_HIERRO">#REF!</definedName>
    <definedName name="META_TAMIZAJE_CATARATA" localSheetId="15">METAS!#REF!</definedName>
    <definedName name="META_TAMIZAJE_CATARATA" localSheetId="21">#REF!</definedName>
    <definedName name="META_TAMIZAJE_CATARATA" localSheetId="22">#REF!</definedName>
    <definedName name="META_TAMIZAJE_CATARATA">#REF!</definedName>
    <definedName name="META_TAMIZAJE_DEPRE_ALVOHOL_CONDUCTA_SUICIDA" localSheetId="15">METAS!#REF!</definedName>
    <definedName name="META_TAMIZAJE_DEPRE_ALVOHOL_CONDUCTA_SUICIDA" localSheetId="21">[3]METAS!$AT$55:$BC$55</definedName>
    <definedName name="META_TAMIZAJE_DEPRE_ALVOHOL_CONDUCTA_SUICIDA" localSheetId="22">#REF!</definedName>
    <definedName name="META_TAMIZAJE_DEPRE_ALVOHOL_CONDUCTA_SUICIDA">#REF!</definedName>
    <definedName name="META_TAMIZAJE_GLAUCOMA" localSheetId="15">METAS!#REF!</definedName>
    <definedName name="META_TAMIZAJE_GLAUCOMA" localSheetId="21">#REF!</definedName>
    <definedName name="META_TAMIZAJE_GLAUCOMA" localSheetId="22">#REF!</definedName>
    <definedName name="META_TAMIZAJE_GLAUCOMA">#REF!</definedName>
    <definedName name="META_TAMIZAJE_VIF" localSheetId="15">METAS!#REF!</definedName>
    <definedName name="META_TAMIZAJE_VIF" localSheetId="21">[3]METAS!$AT$56:$BC$56</definedName>
    <definedName name="META_TAMIZAJE_VIF" localSheetId="22">#REF!</definedName>
    <definedName name="META_TAMIZAJE_VIF">#REF!</definedName>
    <definedName name="META_TAMIZAJE_VIF_0_17" localSheetId="15">METAS!#REF!</definedName>
    <definedName name="META_TAMIZAJE_VIF_0_17" localSheetId="21">[3]METAS!$AT$57:$BC$57</definedName>
    <definedName name="META_TAMIZAJE_VIF_0_17" localSheetId="22">#REF!</definedName>
    <definedName name="META_TAMIZAJE_VIF_0_17">#REF!</definedName>
    <definedName name="META_TAMIZAJE_VIH_SIFILIS" localSheetId="15">METAS!#REF!</definedName>
    <definedName name="META_TAMIZAJE_VIH_SIFILIS" localSheetId="21">#REF!</definedName>
    <definedName name="META_TAMIZAJE_VIH_SIFILIS" localSheetId="22">#REF!</definedName>
    <definedName name="META_TAMIZAJE_VIH_SIFILIS">#REF!</definedName>
    <definedName name="META_TTO_ANSIEDAD" localSheetId="15">METAS!#REF!</definedName>
    <definedName name="META_TTO_ANSIEDAD" localSheetId="21">[3]METAS!$AT$64:$BC$64</definedName>
    <definedName name="META_TTO_ANSIEDAD" localSheetId="22">#REF!</definedName>
    <definedName name="META_TTO_ANSIEDAD">#REF!</definedName>
    <definedName name="META_TTO_CONDUCTA_SUICIDA" localSheetId="15">METAS!#REF!</definedName>
    <definedName name="META_TTO_CONDUCTA_SUICIDA" localSheetId="21">[3]METAS!$AT$63:$BC$63</definedName>
    <definedName name="META_TTO_CONDUCTA_SUICIDA" localSheetId="22">#REF!</definedName>
    <definedName name="META_TTO_CONDUCTA_SUICIDA">#REF!</definedName>
    <definedName name="META_TTO_DEPRESION" localSheetId="15">METAS!#REF!</definedName>
    <definedName name="META_TTO_DEPRESION" localSheetId="21">[3]METAS!$AT$62:$BC$62</definedName>
    <definedName name="META_TTO_DEPRESION" localSheetId="22">#REF!</definedName>
    <definedName name="META_TTO_DEPRESION">#REF!</definedName>
    <definedName name="META_TTO_MALTRATO_0_17" localSheetId="15">METAS!#REF!</definedName>
    <definedName name="META_TTO_MALTRATO_0_17" localSheetId="21">[3]METAS!$AT$59:$BC$59</definedName>
    <definedName name="META_TTO_MALTRATO_0_17" localSheetId="22">#REF!</definedName>
    <definedName name="META_TTO_MALTRATO_0_17">#REF!</definedName>
    <definedName name="META_TTO_TRANSTORNO_AUTISTA_0_17" localSheetId="15">METAS!#REF!</definedName>
    <definedName name="META_TTO_TRANSTORNO_AUTISTA_0_17" localSheetId="21">[3]METAS!$AT$60:$BC$60</definedName>
    <definedName name="META_TTO_TRANSTORNO_AUTISTA_0_17" localSheetId="22">#REF!</definedName>
    <definedName name="META_TTO_TRANSTORNO_AUTISTA_0_17">#REF!</definedName>
    <definedName name="META_TTO_TRANSTORNOS_MENTALES_0_17" localSheetId="15">METAS!#REF!</definedName>
    <definedName name="META_TTO_TRANSTORNOS_MENTALES_0_17" localSheetId="21">[3]METAS!$AT$61:$BC$61</definedName>
    <definedName name="META_TTO_TRANSTORNOS_MENTALES_0_17" localSheetId="22">#REF!</definedName>
    <definedName name="META_TTO_TRANSTORNOS_MENTALES_0_17">#REF!</definedName>
    <definedName name="META_TTO_VIF" localSheetId="15">METAS!#REF!</definedName>
    <definedName name="META_TTO_VIF" localSheetId="21">[3]METAS!$AT$58:$BC$58</definedName>
    <definedName name="META_TTO_VIF" localSheetId="22">#REF!</definedName>
    <definedName name="META_TTO_VIF">#REF!</definedName>
    <definedName name="META_VALORACION_60MAS" localSheetId="15">METAS!#REF!</definedName>
    <definedName name="META_VALORACION_60MAS" localSheetId="21">#REF!</definedName>
    <definedName name="META_VALORACION_60MAS" localSheetId="22">#REF!</definedName>
    <definedName name="META_VALORACION_60MAS">#REF!</definedName>
    <definedName name="META_VPH_9AÑIOS" localSheetId="15">METAS!#REF!</definedName>
    <definedName name="META_VPH_9AÑIOS" localSheetId="21">#REF!</definedName>
    <definedName name="META_VPH_9AÑIOS" localSheetId="22">#REF!</definedName>
    <definedName name="META_VPH_9AÑIOS">#REF!</definedName>
    <definedName name="MUESTRA_POSITIVAS_MURCIELAGOS" localSheetId="4">Abr!#REF!</definedName>
    <definedName name="MUESTRA_POSITIVAS_MURCIELAGOS" localSheetId="8">Ago!#REF!</definedName>
    <definedName name="MUESTRA_POSITIVAS_MURCIELAGOS" localSheetId="13">Dic!#REF!</definedName>
    <definedName name="MUESTRA_POSITIVAS_MURCIELAGOS" localSheetId="1">Ene!#REF!</definedName>
    <definedName name="MUESTRA_POSITIVAS_MURCIELAGOS" localSheetId="2">Feb!#REF!</definedName>
    <definedName name="MUESTRA_POSITIVAS_MURCIELAGOS" localSheetId="7">Jul!#REF!</definedName>
    <definedName name="MUESTRA_POSITIVAS_MURCIELAGOS" localSheetId="6">Jun!#REF!</definedName>
    <definedName name="MUESTRA_POSITIVAS_MURCIELAGOS" localSheetId="3">Mar!#REF!</definedName>
    <definedName name="MUESTRA_POSITIVAS_MURCIELAGOS" localSheetId="5">May!#REF!</definedName>
    <definedName name="MUESTRA_POSITIVAS_MURCIELAGOS" localSheetId="12">Nov!#REF!</definedName>
    <definedName name="MUESTRA_POSITIVAS_MURCIELAGOS" localSheetId="10">Oct!#REF!</definedName>
    <definedName name="MUESTRA_POSITIVAS_MURCIELAGOS" localSheetId="21">[1]ACUMULADO!#REF!</definedName>
    <definedName name="MUESTRA_POSITIVAS_MURCIELAGOS" localSheetId="9">Set!#REF!</definedName>
    <definedName name="MUESTRA_POSITIVAS_MURCIELAGOS" localSheetId="22">[2]ACUMULADO!#REF!</definedName>
    <definedName name="MUESTRA_POSITIVAS_MURCIELAGOS">ACUMULADO!#REF!</definedName>
    <definedName name="MUESTRAS_CANINAS_REMITIDAS" localSheetId="4">Abr!#REF!</definedName>
    <definedName name="MUESTRAS_CANINAS_REMITIDAS" localSheetId="8">Ago!#REF!</definedName>
    <definedName name="MUESTRAS_CANINAS_REMITIDAS" localSheetId="13">Dic!#REF!</definedName>
    <definedName name="MUESTRAS_CANINAS_REMITIDAS" localSheetId="1">Ene!#REF!</definedName>
    <definedName name="MUESTRAS_CANINAS_REMITIDAS" localSheetId="2">Feb!#REF!</definedName>
    <definedName name="MUESTRAS_CANINAS_REMITIDAS" localSheetId="7">Jul!#REF!</definedName>
    <definedName name="MUESTRAS_CANINAS_REMITIDAS" localSheetId="6">Jun!#REF!</definedName>
    <definedName name="MUESTRAS_CANINAS_REMITIDAS" localSheetId="3">Mar!#REF!</definedName>
    <definedName name="MUESTRAS_CANINAS_REMITIDAS" localSheetId="5">May!#REF!</definedName>
    <definedName name="MUESTRAS_CANINAS_REMITIDAS" localSheetId="12">Nov!#REF!</definedName>
    <definedName name="MUESTRAS_CANINAS_REMITIDAS" localSheetId="10">Oct!#REF!</definedName>
    <definedName name="MUESTRAS_CANINAS_REMITIDAS" localSheetId="21">[1]ACUMULADO!#REF!</definedName>
    <definedName name="MUESTRAS_CANINAS_REMITIDAS" localSheetId="9">Set!#REF!</definedName>
    <definedName name="MUESTRAS_CANINAS_REMITIDAS" localSheetId="22">[2]ACUMULADO!#REF!</definedName>
    <definedName name="MUESTRAS_CANINAS_REMITIDAS">ACUMULADO!#REF!</definedName>
    <definedName name="NEUMO_60MAS" localSheetId="4">Abr!#REF!</definedName>
    <definedName name="NEUMO_60MAS" localSheetId="8">Ago!#REF!</definedName>
    <definedName name="NEUMO_60MAS" localSheetId="13">Dic!#REF!</definedName>
    <definedName name="NEUMO_60MAS" localSheetId="1">Ene!#REF!</definedName>
    <definedName name="NEUMO_60MAS" localSheetId="2">Feb!#REF!</definedName>
    <definedName name="NEUMO_60MAS" localSheetId="7">Jul!#REF!</definedName>
    <definedName name="NEUMO_60MAS" localSheetId="6">Jun!#REF!</definedName>
    <definedName name="NEUMO_60MAS" localSheetId="3">Mar!#REF!</definedName>
    <definedName name="NEUMO_60MAS" localSheetId="5">May!#REF!</definedName>
    <definedName name="NEUMO_60MAS" localSheetId="12">Nov!#REF!</definedName>
    <definedName name="NEUMO_60MAS" localSheetId="10">Oct!#REF!</definedName>
    <definedName name="NEUMO_60MAS" localSheetId="21">[1]ACUMULADO!#REF!</definedName>
    <definedName name="NEUMO_60MAS" localSheetId="9">Set!#REF!</definedName>
    <definedName name="NEUMO_60MAS" localSheetId="22">[2]ACUMULADO!#REF!</definedName>
    <definedName name="NEUMO_60MAS">ACUMULADO!#REF!</definedName>
    <definedName name="PAP" localSheetId="4">Abr!#REF!</definedName>
    <definedName name="PAP" localSheetId="8">Ago!#REF!</definedName>
    <definedName name="PAP" localSheetId="13">Dic!#REF!</definedName>
    <definedName name="PAP" localSheetId="1">Ene!#REF!</definedName>
    <definedName name="PAP" localSheetId="2">Feb!#REF!</definedName>
    <definedName name="PAP" localSheetId="7">Jul!#REF!</definedName>
    <definedName name="PAP" localSheetId="6">Jun!#REF!</definedName>
    <definedName name="PAP" localSheetId="3">Mar!#REF!</definedName>
    <definedName name="PAP" localSheetId="5">May!#REF!</definedName>
    <definedName name="PAP" localSheetId="12">Nov!#REF!</definedName>
    <definedName name="PAP" localSheetId="10">Oct!#REF!</definedName>
    <definedName name="PAP" localSheetId="21">[1]ACUMULADO!#REF!</definedName>
    <definedName name="PAP" localSheetId="9">Set!#REF!</definedName>
    <definedName name="PAP" localSheetId="22">[2]ACUMULADO!#REF!</definedName>
    <definedName name="PAP">ACUMULADO!#REF!</definedName>
    <definedName name="PAREJAS_PROTEGIDAS" localSheetId="4">Abr!#REF!</definedName>
    <definedName name="PAREJAS_PROTEGIDAS" localSheetId="8">Ago!#REF!</definedName>
    <definedName name="PAREJAS_PROTEGIDAS" localSheetId="13">Dic!#REF!</definedName>
    <definedName name="PAREJAS_PROTEGIDAS" localSheetId="1">Ene!#REF!</definedName>
    <definedName name="PAREJAS_PROTEGIDAS" localSheetId="2">Feb!#REF!</definedName>
    <definedName name="PAREJAS_PROTEGIDAS" localSheetId="7">Jul!#REF!</definedName>
    <definedName name="PAREJAS_PROTEGIDAS" localSheetId="6">Jun!#REF!</definedName>
    <definedName name="PAREJAS_PROTEGIDAS" localSheetId="3">Mar!#REF!</definedName>
    <definedName name="PAREJAS_PROTEGIDAS" localSheetId="5">May!#REF!</definedName>
    <definedName name="PAREJAS_PROTEGIDAS" localSheetId="12">Nov!#REF!</definedName>
    <definedName name="PAREJAS_PROTEGIDAS" localSheetId="10">Oct!#REF!</definedName>
    <definedName name="PAREJAS_PROTEGIDAS" localSheetId="21">[1]ACUMULADO!#REF!</definedName>
    <definedName name="PAREJAS_PROTEGIDAS" localSheetId="9">Set!#REF!</definedName>
    <definedName name="PAREJAS_PROTEGIDAS" localSheetId="22">[2]ACUMULADO!#REF!</definedName>
    <definedName name="PAREJAS_PROTEGIDAS">ACUMULADO!#REF!</definedName>
    <definedName name="PERSONAS_MORDIDAS" localSheetId="4">Abr!#REF!</definedName>
    <definedName name="PERSONAS_MORDIDAS" localSheetId="8">Ago!#REF!</definedName>
    <definedName name="PERSONAS_MORDIDAS" localSheetId="13">Dic!#REF!</definedName>
    <definedName name="PERSONAS_MORDIDAS" localSheetId="1">Ene!#REF!</definedName>
    <definedName name="PERSONAS_MORDIDAS" localSheetId="2">Feb!#REF!</definedName>
    <definedName name="PERSONAS_MORDIDAS" localSheetId="7">Jul!#REF!</definedName>
    <definedName name="PERSONAS_MORDIDAS" localSheetId="6">Jun!#REF!</definedName>
    <definedName name="PERSONAS_MORDIDAS" localSheetId="3">Mar!#REF!</definedName>
    <definedName name="PERSONAS_MORDIDAS" localSheetId="5">May!#REF!</definedName>
    <definedName name="PERSONAS_MORDIDAS" localSheetId="12">Nov!#REF!</definedName>
    <definedName name="PERSONAS_MORDIDAS" localSheetId="10">Oct!#REF!</definedName>
    <definedName name="PERSONAS_MORDIDAS" localSheetId="21">[1]ACUMULADO!#REF!</definedName>
    <definedName name="PERSONAS_MORDIDAS" localSheetId="9">Set!#REF!</definedName>
    <definedName name="PERSONAS_MORDIDAS" localSheetId="22">[2]ACUMULADO!#REF!</definedName>
    <definedName name="PERSONAS_MORDIDAS">ACUMULADO!#REF!</definedName>
    <definedName name="PERSONAS_MORDIDAS_CONTROLADAS" localSheetId="4">Abr!#REF!</definedName>
    <definedName name="PERSONAS_MORDIDAS_CONTROLADAS" localSheetId="8">Ago!#REF!</definedName>
    <definedName name="PERSONAS_MORDIDAS_CONTROLADAS" localSheetId="13">Dic!#REF!</definedName>
    <definedName name="PERSONAS_MORDIDAS_CONTROLADAS" localSheetId="1">Ene!#REF!</definedName>
    <definedName name="PERSONAS_MORDIDAS_CONTROLADAS" localSheetId="2">Feb!#REF!</definedName>
    <definedName name="PERSONAS_MORDIDAS_CONTROLADAS" localSheetId="7">Jul!#REF!</definedName>
    <definedName name="PERSONAS_MORDIDAS_CONTROLADAS" localSheetId="6">Jun!#REF!</definedName>
    <definedName name="PERSONAS_MORDIDAS_CONTROLADAS" localSheetId="3">Mar!#REF!</definedName>
    <definedName name="PERSONAS_MORDIDAS_CONTROLADAS" localSheetId="5">May!#REF!</definedName>
    <definedName name="PERSONAS_MORDIDAS_CONTROLADAS" localSheetId="12">Nov!#REF!</definedName>
    <definedName name="PERSONAS_MORDIDAS_CONTROLADAS" localSheetId="10">Oct!#REF!</definedName>
    <definedName name="PERSONAS_MORDIDAS_CONTROLADAS" localSheetId="21">[1]ACUMULADO!#REF!</definedName>
    <definedName name="PERSONAS_MORDIDAS_CONTROLADAS" localSheetId="9">Set!#REF!</definedName>
    <definedName name="PERSONAS_MORDIDAS_CONTROLADAS" localSheetId="22">[2]ACUMULADO!#REF!</definedName>
    <definedName name="PERSONAS_MORDIDAS_CONTROLADAS">ACUMULADO!#REF!</definedName>
    <definedName name="PERSONAS_MORDIDAS_INICIAN_TRATAMIENTO" localSheetId="4">Abr!#REF!</definedName>
    <definedName name="PERSONAS_MORDIDAS_INICIAN_TRATAMIENTO" localSheetId="8">Ago!#REF!</definedName>
    <definedName name="PERSONAS_MORDIDAS_INICIAN_TRATAMIENTO" localSheetId="13">Dic!#REF!</definedName>
    <definedName name="PERSONAS_MORDIDAS_INICIAN_TRATAMIENTO" localSheetId="1">Ene!#REF!</definedName>
    <definedName name="PERSONAS_MORDIDAS_INICIAN_TRATAMIENTO" localSheetId="2">Feb!#REF!</definedName>
    <definedName name="PERSONAS_MORDIDAS_INICIAN_TRATAMIENTO" localSheetId="7">Jul!#REF!</definedName>
    <definedName name="PERSONAS_MORDIDAS_INICIAN_TRATAMIENTO" localSheetId="6">Jun!#REF!</definedName>
    <definedName name="PERSONAS_MORDIDAS_INICIAN_TRATAMIENTO" localSheetId="3">Mar!#REF!</definedName>
    <definedName name="PERSONAS_MORDIDAS_INICIAN_TRATAMIENTO" localSheetId="5">May!#REF!</definedName>
    <definedName name="PERSONAS_MORDIDAS_INICIAN_TRATAMIENTO" localSheetId="12">Nov!#REF!</definedName>
    <definedName name="PERSONAS_MORDIDAS_INICIAN_TRATAMIENTO" localSheetId="10">Oct!#REF!</definedName>
    <definedName name="PERSONAS_MORDIDAS_INICIAN_TRATAMIENTO" localSheetId="21">[1]ACUMULADO!#REF!</definedName>
    <definedName name="PERSONAS_MORDIDAS_INICIAN_TRATAMIENTO" localSheetId="9">Set!#REF!</definedName>
    <definedName name="PERSONAS_MORDIDAS_INICIAN_TRATAMIENTO" localSheetId="22">[2]ACUMULADO!#REF!</definedName>
    <definedName name="PERSONAS_MORDIDAS_INICIAN_TRATAMIENTO">ACUMULADO!#REF!</definedName>
    <definedName name="POBLACION_TOTAL" localSheetId="15">METAS!#REF!</definedName>
    <definedName name="POBLACION_TOTAL">#REF!</definedName>
    <definedName name="Print_Area" localSheetId="18">'ITS-VIH'!$L$1:$S$83</definedName>
    <definedName name="Print_Area" localSheetId="16">METAXENICAS!$L$1:$S$62</definedName>
    <definedName name="Print_Area" localSheetId="19">PROMSA!$L$1:$S$185</definedName>
    <definedName name="Print_Area" localSheetId="17">TBC!$L$1:$S$103</definedName>
    <definedName name="PUERPERAS_CONTROLADAS" localSheetId="4">Abr!#REF!</definedName>
    <definedName name="PUERPERAS_CONTROLADAS" localSheetId="8">Ago!#REF!</definedName>
    <definedName name="PUERPERAS_CONTROLADAS" localSheetId="13">Dic!#REF!</definedName>
    <definedName name="PUERPERAS_CONTROLADAS" localSheetId="1">Ene!#REF!</definedName>
    <definedName name="PUERPERAS_CONTROLADAS" localSheetId="2">Feb!#REF!</definedName>
    <definedName name="PUERPERAS_CONTROLADAS" localSheetId="7">Jul!#REF!</definedName>
    <definedName name="PUERPERAS_CONTROLADAS" localSheetId="6">Jun!#REF!</definedName>
    <definedName name="PUERPERAS_CONTROLADAS" localSheetId="3">Mar!#REF!</definedName>
    <definedName name="PUERPERAS_CONTROLADAS" localSheetId="5">May!#REF!</definedName>
    <definedName name="PUERPERAS_CONTROLADAS" localSheetId="12">Nov!#REF!</definedName>
    <definedName name="PUERPERAS_CONTROLADAS" localSheetId="10">Oct!#REF!</definedName>
    <definedName name="PUERPERAS_CONTROLADAS" localSheetId="21">[1]ACUMULADO!#REF!</definedName>
    <definedName name="PUERPERAS_CONTROLADAS" localSheetId="9">Set!#REF!</definedName>
    <definedName name="PUERPERAS_CONTROLADAS" localSheetId="22">[2]ACUMULADO!#REF!</definedName>
    <definedName name="PUERPERAS_CONTROLADAS">ACUMULADO!#REF!</definedName>
    <definedName name="RABIA_CANINA" localSheetId="4">Abr!#REF!</definedName>
    <definedName name="RABIA_CANINA" localSheetId="8">Ago!#REF!</definedName>
    <definedName name="RABIA_CANINA" localSheetId="13">Dic!#REF!</definedName>
    <definedName name="RABIA_CANINA" localSheetId="1">Ene!#REF!</definedName>
    <definedName name="RABIA_CANINA" localSheetId="2">Feb!#REF!</definedName>
    <definedName name="RABIA_CANINA" localSheetId="7">Jul!#REF!</definedName>
    <definedName name="RABIA_CANINA" localSheetId="6">Jun!#REF!</definedName>
    <definedName name="RABIA_CANINA" localSheetId="3">Mar!#REF!</definedName>
    <definedName name="RABIA_CANINA" localSheetId="5">May!#REF!</definedName>
    <definedName name="RABIA_CANINA" localSheetId="12">Nov!#REF!</definedName>
    <definedName name="RABIA_CANINA" localSheetId="10">Oct!#REF!</definedName>
    <definedName name="RABIA_CANINA" localSheetId="21">[1]ACUMULADO!#REF!</definedName>
    <definedName name="RABIA_CANINA" localSheetId="9">Set!#REF!</definedName>
    <definedName name="RABIA_CANINA" localSheetId="22">[2]ACUMULADO!#REF!</definedName>
    <definedName name="RABIA_CANINA">ACUMULADO!#REF!</definedName>
    <definedName name="SEGUNDA_ATEN_DONT" localSheetId="4">Abr!#REF!</definedName>
    <definedName name="SEGUNDA_ATEN_DONT" localSheetId="8">Ago!#REF!</definedName>
    <definedName name="SEGUNDA_ATEN_DONT" localSheetId="13">Dic!#REF!</definedName>
    <definedName name="SEGUNDA_ATEN_DONT" localSheetId="1">Ene!#REF!</definedName>
    <definedName name="SEGUNDA_ATEN_DONT" localSheetId="2">Feb!#REF!</definedName>
    <definedName name="SEGUNDA_ATEN_DONT" localSheetId="7">Jul!#REF!</definedName>
    <definedName name="SEGUNDA_ATEN_DONT" localSheetId="6">Jun!#REF!</definedName>
    <definedName name="SEGUNDA_ATEN_DONT" localSheetId="3">Mar!#REF!</definedName>
    <definedName name="SEGUNDA_ATEN_DONT" localSheetId="5">May!#REF!</definedName>
    <definedName name="SEGUNDA_ATEN_DONT" localSheetId="12">Nov!#REF!</definedName>
    <definedName name="SEGUNDA_ATEN_DONT" localSheetId="10">Oct!#REF!</definedName>
    <definedName name="SEGUNDA_ATEN_DONT" localSheetId="21">[1]ACUMULADO!#REF!</definedName>
    <definedName name="SEGUNDA_ATEN_DONT" localSheetId="9">Set!#REF!</definedName>
    <definedName name="SEGUNDA_ATEN_DONT" localSheetId="22">[2]ACUMULADO!#REF!</definedName>
    <definedName name="SEGUNDA_ATEN_DONT">ACUMULADO!#REF!</definedName>
    <definedName name="SESION_ENTRENAMIENTO_ADOLESCENTES" localSheetId="4">Abr!#REF!</definedName>
    <definedName name="SESION_ENTRENAMIENTO_ADOLESCENTES" localSheetId="8">Ago!#REF!</definedName>
    <definedName name="SESION_ENTRENAMIENTO_ADOLESCENTES" localSheetId="13">Dic!#REF!</definedName>
    <definedName name="SESION_ENTRENAMIENTO_ADOLESCENTES" localSheetId="1">Ene!#REF!</definedName>
    <definedName name="SESION_ENTRENAMIENTO_ADOLESCENTES" localSheetId="2">Feb!#REF!</definedName>
    <definedName name="SESION_ENTRENAMIENTO_ADOLESCENTES" localSheetId="7">Jul!#REF!</definedName>
    <definedName name="SESION_ENTRENAMIENTO_ADOLESCENTES" localSheetId="6">Jun!#REF!</definedName>
    <definedName name="SESION_ENTRENAMIENTO_ADOLESCENTES" localSheetId="3">Mar!#REF!</definedName>
    <definedName name="SESION_ENTRENAMIENTO_ADOLESCENTES" localSheetId="5">May!#REF!</definedName>
    <definedName name="SESION_ENTRENAMIENTO_ADOLESCENTES" localSheetId="12">Nov!#REF!</definedName>
    <definedName name="SESION_ENTRENAMIENTO_ADOLESCENTES" localSheetId="10">Oct!#REF!</definedName>
    <definedName name="SESION_ENTRENAMIENTO_ADOLESCENTES" localSheetId="21">[3]ACUMULADO!$AT$65:$BC$65</definedName>
    <definedName name="SESION_ENTRENAMIENTO_ADOLESCENTES" localSheetId="9">Set!#REF!</definedName>
    <definedName name="SESION_ENTRENAMIENTO_ADOLESCENTES" localSheetId="22">#REF!</definedName>
    <definedName name="SESION_ENTRENAMIENTO_ADOLESCENTES">ACUMULADO!#REF!</definedName>
    <definedName name="SESION_ENTRENAMIENTO_NIÑOS" localSheetId="4">Abr!#REF!</definedName>
    <definedName name="SESION_ENTRENAMIENTO_NIÑOS" localSheetId="8">Ago!#REF!</definedName>
    <definedName name="SESION_ENTRENAMIENTO_NIÑOS" localSheetId="13">Dic!#REF!</definedName>
    <definedName name="SESION_ENTRENAMIENTO_NIÑOS" localSheetId="1">Ene!#REF!</definedName>
    <definedName name="SESION_ENTRENAMIENTO_NIÑOS" localSheetId="2">Feb!#REF!</definedName>
    <definedName name="SESION_ENTRENAMIENTO_NIÑOS" localSheetId="7">Jul!#REF!</definedName>
    <definedName name="SESION_ENTRENAMIENTO_NIÑOS" localSheetId="6">Jun!#REF!</definedName>
    <definedName name="SESION_ENTRENAMIENTO_NIÑOS" localSheetId="3">Mar!#REF!</definedName>
    <definedName name="SESION_ENTRENAMIENTO_NIÑOS" localSheetId="5">May!#REF!</definedName>
    <definedName name="SESION_ENTRENAMIENTO_NIÑOS" localSheetId="12">Nov!#REF!</definedName>
    <definedName name="SESION_ENTRENAMIENTO_NIÑOS" localSheetId="10">Oct!#REF!</definedName>
    <definedName name="SESION_ENTRENAMIENTO_NIÑOS" localSheetId="21">[3]ACUMULADO!$AT$66:$BC$66</definedName>
    <definedName name="SESION_ENTRENAMIENTO_NIÑOS" localSheetId="9">Set!#REF!</definedName>
    <definedName name="SESION_ENTRENAMIENTO_NIÑOS" localSheetId="22">#REF!</definedName>
    <definedName name="SESION_ENTRENAMIENTO_NIÑOS">ACUMULADO!#REF!</definedName>
    <definedName name="SIFILIS_REACTIVO_GESTANTE" localSheetId="4">Abr!#REF!</definedName>
    <definedName name="SIFILIS_REACTIVO_GESTANTE" localSheetId="8">Ago!#REF!</definedName>
    <definedName name="SIFILIS_REACTIVO_GESTANTE" localSheetId="13">Dic!#REF!</definedName>
    <definedName name="SIFILIS_REACTIVO_GESTANTE" localSheetId="1">Ene!#REF!</definedName>
    <definedName name="SIFILIS_REACTIVO_GESTANTE" localSheetId="2">Feb!#REF!</definedName>
    <definedName name="SIFILIS_REACTIVO_GESTANTE" localSheetId="7">Jul!#REF!</definedName>
    <definedName name="SIFILIS_REACTIVO_GESTANTE" localSheetId="6">Jun!#REF!</definedName>
    <definedName name="SIFILIS_REACTIVO_GESTANTE" localSheetId="3">Mar!#REF!</definedName>
    <definedName name="SIFILIS_REACTIVO_GESTANTE" localSheetId="5">May!#REF!</definedName>
    <definedName name="SIFILIS_REACTIVO_GESTANTE" localSheetId="12">Nov!#REF!</definedName>
    <definedName name="SIFILIS_REACTIVO_GESTANTE" localSheetId="10">Oct!#REF!</definedName>
    <definedName name="SIFILIS_REACTIVO_GESTANTE" localSheetId="21">[1]ACUMULADO!#REF!</definedName>
    <definedName name="SIFILIS_REACTIVO_GESTANTE" localSheetId="9">Set!#REF!</definedName>
    <definedName name="SIFILIS_REACTIVO_GESTANTE" localSheetId="22">[2]ACUMULADO!#REF!</definedName>
    <definedName name="SIFILIS_REACTIVO_GESTANTE">ACUMULADO!#REF!</definedName>
    <definedName name="SRI" localSheetId="4">Abr!#REF!</definedName>
    <definedName name="SRI" localSheetId="8">Ago!#REF!</definedName>
    <definedName name="SRI" localSheetId="13">Dic!#REF!</definedName>
    <definedName name="SRI" localSheetId="1">Ene!#REF!</definedName>
    <definedName name="SRI" localSheetId="2">Feb!#REF!</definedName>
    <definedName name="SRI" localSheetId="7">Jul!#REF!</definedName>
    <definedName name="SRI" localSheetId="6">Jun!#REF!</definedName>
    <definedName name="SRI" localSheetId="3">Mar!#REF!</definedName>
    <definedName name="SRI" localSheetId="5">May!#REF!</definedName>
    <definedName name="SRI" localSheetId="12">Nov!#REF!</definedName>
    <definedName name="SRI" localSheetId="10">Oct!#REF!</definedName>
    <definedName name="SRI" localSheetId="21">[1]ACUMULADO!#REF!</definedName>
    <definedName name="SRI" localSheetId="9">Set!#REF!</definedName>
    <definedName name="SRI" localSheetId="22">[2]ACUMULADO!#REF!</definedName>
    <definedName name="SRI">ACUMULADO!#REF!</definedName>
    <definedName name="SUPLEMENTADA_HIERRO" localSheetId="4">Abr!#REF!</definedName>
    <definedName name="SUPLEMENTADA_HIERRO" localSheetId="8">Ago!#REF!</definedName>
    <definedName name="SUPLEMENTADA_HIERRO" localSheetId="13">Dic!#REF!</definedName>
    <definedName name="SUPLEMENTADA_HIERRO" localSheetId="1">Ene!#REF!</definedName>
    <definedName name="SUPLEMENTADA_HIERRO" localSheetId="2">Feb!#REF!</definedName>
    <definedName name="SUPLEMENTADA_HIERRO" localSheetId="7">Jul!#REF!</definedName>
    <definedName name="SUPLEMENTADA_HIERRO" localSheetId="6">Jun!#REF!</definedName>
    <definedName name="SUPLEMENTADA_HIERRO" localSheetId="3">Mar!#REF!</definedName>
    <definedName name="SUPLEMENTADA_HIERRO" localSheetId="5">May!#REF!</definedName>
    <definedName name="SUPLEMENTADA_HIERRO" localSheetId="12">Nov!#REF!</definedName>
    <definedName name="SUPLEMENTADA_HIERRO" localSheetId="10">Oct!#REF!</definedName>
    <definedName name="SUPLEMENTADA_HIERRO" localSheetId="21">[1]ACUMULADO!#REF!</definedName>
    <definedName name="SUPLEMENTADA_HIERRO" localSheetId="9">Set!#REF!</definedName>
    <definedName name="SUPLEMENTADA_HIERRO" localSheetId="22">[2]ACUMULADO!#REF!</definedName>
    <definedName name="SUPLEMENTADA_HIERRO">ACUMULADO!#REF!</definedName>
    <definedName name="TAMIZAJE_CATARATA" localSheetId="4">Abr!#REF!</definedName>
    <definedName name="TAMIZAJE_CATARATA" localSheetId="8">Ago!#REF!</definedName>
    <definedName name="TAMIZAJE_CATARATA" localSheetId="13">Dic!#REF!</definedName>
    <definedName name="TAMIZAJE_CATARATA" localSheetId="1">Ene!#REF!</definedName>
    <definedName name="TAMIZAJE_CATARATA" localSheetId="2">Feb!#REF!</definedName>
    <definedName name="TAMIZAJE_CATARATA" localSheetId="7">Jul!#REF!</definedName>
    <definedName name="TAMIZAJE_CATARATA" localSheetId="6">Jun!#REF!</definedName>
    <definedName name="TAMIZAJE_CATARATA" localSheetId="3">Mar!#REF!</definedName>
    <definedName name="TAMIZAJE_CATARATA" localSheetId="5">May!#REF!</definedName>
    <definedName name="TAMIZAJE_CATARATA" localSheetId="12">Nov!#REF!</definedName>
    <definedName name="TAMIZAJE_CATARATA" localSheetId="10">Oct!#REF!</definedName>
    <definedName name="TAMIZAJE_CATARATA" localSheetId="21">[1]ACUMULADO!#REF!</definedName>
    <definedName name="TAMIZAJE_CATARATA" localSheetId="9">Set!#REF!</definedName>
    <definedName name="TAMIZAJE_CATARATA" localSheetId="22">[2]ACUMULADO!#REF!</definedName>
    <definedName name="TAMIZAJE_CATARATA">ACUMULADO!#REF!</definedName>
    <definedName name="TAMIZAJE_DEPRE_ALVOHOL_CONDUCTA_SUICIDA" localSheetId="4">Abr!#REF!</definedName>
    <definedName name="TAMIZAJE_DEPRE_ALVOHOL_CONDUCTA_SUICIDA" localSheetId="8">Ago!#REF!</definedName>
    <definedName name="TAMIZAJE_DEPRE_ALVOHOL_CONDUCTA_SUICIDA" localSheetId="13">Dic!#REF!</definedName>
    <definedName name="TAMIZAJE_DEPRE_ALVOHOL_CONDUCTA_SUICIDA" localSheetId="1">Ene!#REF!</definedName>
    <definedName name="TAMIZAJE_DEPRE_ALVOHOL_CONDUCTA_SUICIDA" localSheetId="2">Feb!#REF!</definedName>
    <definedName name="TAMIZAJE_DEPRE_ALVOHOL_CONDUCTA_SUICIDA" localSheetId="7">Jul!#REF!</definedName>
    <definedName name="TAMIZAJE_DEPRE_ALVOHOL_CONDUCTA_SUICIDA" localSheetId="6">Jun!#REF!</definedName>
    <definedName name="TAMIZAJE_DEPRE_ALVOHOL_CONDUCTA_SUICIDA" localSheetId="3">Mar!#REF!</definedName>
    <definedName name="TAMIZAJE_DEPRE_ALVOHOL_CONDUCTA_SUICIDA" localSheetId="5">May!#REF!</definedName>
    <definedName name="TAMIZAJE_DEPRE_ALVOHOL_CONDUCTA_SUICIDA" localSheetId="12">Nov!#REF!</definedName>
    <definedName name="TAMIZAJE_DEPRE_ALVOHOL_CONDUCTA_SUICIDA" localSheetId="10">Oct!#REF!</definedName>
    <definedName name="TAMIZAJE_DEPRE_ALVOHOL_CONDUCTA_SUICIDA" localSheetId="21">[3]ACUMULADO!$AT$55:$BC$55</definedName>
    <definedName name="TAMIZAJE_DEPRE_ALVOHOL_CONDUCTA_SUICIDA" localSheetId="9">Set!#REF!</definedName>
    <definedName name="TAMIZAJE_DEPRE_ALVOHOL_CONDUCTA_SUICIDA" localSheetId="22">#REF!</definedName>
    <definedName name="TAMIZAJE_DEPRE_ALVOHOL_CONDUCTA_SUICIDA">ACUMULADO!#REF!</definedName>
    <definedName name="TAMIZAJE_GLAUCOMA" localSheetId="4">Abr!#REF!</definedName>
    <definedName name="TAMIZAJE_GLAUCOMA" localSheetId="8">Ago!#REF!</definedName>
    <definedName name="TAMIZAJE_GLAUCOMA" localSheetId="13">Dic!#REF!</definedName>
    <definedName name="TAMIZAJE_GLAUCOMA" localSheetId="1">Ene!#REF!</definedName>
    <definedName name="TAMIZAJE_GLAUCOMA" localSheetId="2">Feb!#REF!</definedName>
    <definedName name="TAMIZAJE_GLAUCOMA" localSheetId="7">Jul!#REF!</definedName>
    <definedName name="TAMIZAJE_GLAUCOMA" localSheetId="6">Jun!#REF!</definedName>
    <definedName name="TAMIZAJE_GLAUCOMA" localSheetId="3">Mar!#REF!</definedName>
    <definedName name="TAMIZAJE_GLAUCOMA" localSheetId="5">May!#REF!</definedName>
    <definedName name="TAMIZAJE_GLAUCOMA" localSheetId="12">Nov!#REF!</definedName>
    <definedName name="TAMIZAJE_GLAUCOMA" localSheetId="10">Oct!#REF!</definedName>
    <definedName name="TAMIZAJE_GLAUCOMA" localSheetId="21">[1]ACUMULADO!#REF!</definedName>
    <definedName name="TAMIZAJE_GLAUCOMA" localSheetId="9">Set!#REF!</definedName>
    <definedName name="TAMIZAJE_GLAUCOMA" localSheetId="22">[2]ACUMULADO!#REF!</definedName>
    <definedName name="TAMIZAJE_GLAUCOMA">ACUMULADO!#REF!</definedName>
    <definedName name="TAMIZAJE_VIF" localSheetId="4">Abr!#REF!</definedName>
    <definedName name="TAMIZAJE_VIF" localSheetId="8">Ago!#REF!</definedName>
    <definedName name="TAMIZAJE_VIF" localSheetId="13">Dic!#REF!</definedName>
    <definedName name="TAMIZAJE_VIF" localSheetId="1">Ene!#REF!</definedName>
    <definedName name="TAMIZAJE_VIF" localSheetId="2">Feb!#REF!</definedName>
    <definedName name="TAMIZAJE_VIF" localSheetId="7">Jul!#REF!</definedName>
    <definedName name="TAMIZAJE_VIF" localSheetId="6">Jun!#REF!</definedName>
    <definedName name="TAMIZAJE_VIF" localSheetId="3">Mar!#REF!</definedName>
    <definedName name="TAMIZAJE_VIF" localSheetId="5">May!#REF!</definedName>
    <definedName name="TAMIZAJE_VIF" localSheetId="12">Nov!#REF!</definedName>
    <definedName name="TAMIZAJE_VIF" localSheetId="10">Oct!#REF!</definedName>
    <definedName name="TAMIZAJE_VIF" localSheetId="21">[3]ACUMULADO!$AT$56:$BC$56</definedName>
    <definedName name="TAMIZAJE_VIF" localSheetId="9">Set!#REF!</definedName>
    <definedName name="TAMIZAJE_VIF" localSheetId="22">#REF!</definedName>
    <definedName name="TAMIZAJE_VIF">ACUMULADO!#REF!</definedName>
    <definedName name="TAMIZAJE_VIF_0_17" localSheetId="4">Abr!#REF!</definedName>
    <definedName name="TAMIZAJE_VIF_0_17" localSheetId="8">Ago!#REF!</definedName>
    <definedName name="TAMIZAJE_VIF_0_17" localSheetId="13">Dic!#REF!</definedName>
    <definedName name="TAMIZAJE_VIF_0_17" localSheetId="1">Ene!#REF!</definedName>
    <definedName name="TAMIZAJE_VIF_0_17" localSheetId="2">Feb!#REF!</definedName>
    <definedName name="TAMIZAJE_VIF_0_17" localSheetId="7">Jul!#REF!</definedName>
    <definedName name="TAMIZAJE_VIF_0_17" localSheetId="6">Jun!#REF!</definedName>
    <definedName name="TAMIZAJE_VIF_0_17" localSheetId="3">Mar!#REF!</definedName>
    <definedName name="TAMIZAJE_VIF_0_17" localSheetId="5">May!#REF!</definedName>
    <definedName name="TAMIZAJE_VIF_0_17" localSheetId="12">Nov!#REF!</definedName>
    <definedName name="TAMIZAJE_VIF_0_17" localSheetId="10">Oct!#REF!</definedName>
    <definedName name="TAMIZAJE_VIF_0_17" localSheetId="21">[3]ACUMULADO!$AT$57:$BC$57</definedName>
    <definedName name="TAMIZAJE_VIF_0_17" localSheetId="9">Set!#REF!</definedName>
    <definedName name="TAMIZAJE_VIF_0_17" localSheetId="22">#REF!</definedName>
    <definedName name="TAMIZAJE_VIF_0_17">ACUMULADO!#REF!</definedName>
    <definedName name="TAMIZAJE_VIH_ITS" localSheetId="4">Abr!#REF!</definedName>
    <definedName name="TAMIZAJE_VIH_ITS" localSheetId="8">Ago!#REF!</definedName>
    <definedName name="TAMIZAJE_VIH_ITS" localSheetId="13">Dic!#REF!</definedName>
    <definedName name="TAMIZAJE_VIH_ITS" localSheetId="1">Ene!#REF!</definedName>
    <definedName name="TAMIZAJE_VIH_ITS" localSheetId="2">Feb!#REF!</definedName>
    <definedName name="TAMIZAJE_VIH_ITS" localSheetId="7">Jul!#REF!</definedName>
    <definedName name="TAMIZAJE_VIH_ITS" localSheetId="6">Jun!#REF!</definedName>
    <definedName name="TAMIZAJE_VIH_ITS" localSheetId="3">Mar!#REF!</definedName>
    <definedName name="TAMIZAJE_VIH_ITS" localSheetId="5">May!#REF!</definedName>
    <definedName name="TAMIZAJE_VIH_ITS" localSheetId="12">Nov!#REF!</definedName>
    <definedName name="TAMIZAJE_VIH_ITS" localSheetId="10">Oct!#REF!</definedName>
    <definedName name="TAMIZAJE_VIH_ITS" localSheetId="21">[1]ACUMULADO!#REF!</definedName>
    <definedName name="TAMIZAJE_VIH_ITS" localSheetId="9">Set!#REF!</definedName>
    <definedName name="TAMIZAJE_VIH_ITS" localSheetId="22">[2]ACUMULADO!#REF!</definedName>
    <definedName name="TAMIZAJE_VIH_ITS">ACUMULADO!#REF!</definedName>
    <definedName name="TITULO_GRAFICO" localSheetId="21">'SALUD COLECTIVA'!$A$5</definedName>
    <definedName name="TITULO_GRAFICO" localSheetId="22">ZOONOSIS!$A$5</definedName>
    <definedName name="TITULO_GRAFICO">#REF!</definedName>
    <definedName name="TTO_ANSIEDAD" localSheetId="4">Abr!#REF!</definedName>
    <definedName name="TTO_ANSIEDAD" localSheetId="8">Ago!#REF!</definedName>
    <definedName name="TTO_ANSIEDAD" localSheetId="13">Dic!#REF!</definedName>
    <definedName name="TTO_ANSIEDAD" localSheetId="1">Ene!#REF!</definedName>
    <definedName name="TTO_ANSIEDAD" localSheetId="2">Feb!#REF!</definedName>
    <definedName name="TTO_ANSIEDAD" localSheetId="7">Jul!#REF!</definedName>
    <definedName name="TTO_ANSIEDAD" localSheetId="6">Jun!#REF!</definedName>
    <definedName name="TTO_ANSIEDAD" localSheetId="3">Mar!#REF!</definedName>
    <definedName name="TTO_ANSIEDAD" localSheetId="5">May!#REF!</definedName>
    <definedName name="TTO_ANSIEDAD" localSheetId="12">Nov!#REF!</definedName>
    <definedName name="TTO_ANSIEDAD" localSheetId="10">Oct!#REF!</definedName>
    <definedName name="TTO_ANSIEDAD" localSheetId="21">[3]ACUMULADO!$AT$64:$BC$64</definedName>
    <definedName name="TTO_ANSIEDAD" localSheetId="9">Set!#REF!</definedName>
    <definedName name="TTO_ANSIEDAD" localSheetId="22">#REF!</definedName>
    <definedName name="TTO_ANSIEDAD">ACUMULADO!#REF!</definedName>
    <definedName name="TTO_COMPLETO_LEIHS" localSheetId="4">Abr!#REF!</definedName>
    <definedName name="TTO_COMPLETO_LEIHS" localSheetId="8">Ago!#REF!</definedName>
    <definedName name="TTO_COMPLETO_LEIHS" localSheetId="13">Dic!#REF!</definedName>
    <definedName name="TTO_COMPLETO_LEIHS" localSheetId="1">Ene!#REF!</definedName>
    <definedName name="TTO_COMPLETO_LEIHS" localSheetId="2">Feb!#REF!</definedName>
    <definedName name="TTO_COMPLETO_LEIHS" localSheetId="7">Jul!#REF!</definedName>
    <definedName name="TTO_COMPLETO_LEIHS" localSheetId="6">Jun!#REF!</definedName>
    <definedName name="TTO_COMPLETO_LEIHS" localSheetId="3">Mar!#REF!</definedName>
    <definedName name="TTO_COMPLETO_LEIHS" localSheetId="5">May!#REF!</definedName>
    <definedName name="TTO_COMPLETO_LEIHS" localSheetId="12">Nov!#REF!</definedName>
    <definedName name="TTO_COMPLETO_LEIHS" localSheetId="10">Oct!#REF!</definedName>
    <definedName name="TTO_COMPLETO_LEIHS" localSheetId="21">[3]ACUMULADO!#REF!</definedName>
    <definedName name="TTO_COMPLETO_LEIHS" localSheetId="9">Set!#REF!</definedName>
    <definedName name="TTO_COMPLETO_LEIHS" localSheetId="22">#REF!</definedName>
    <definedName name="TTO_COMPLETO_LEIHS">ACUMULADO!#REF!</definedName>
    <definedName name="TTO_CONDUCTA_SUICIDA" localSheetId="4">Abr!#REF!</definedName>
    <definedName name="TTO_CONDUCTA_SUICIDA" localSheetId="8">Ago!#REF!</definedName>
    <definedName name="TTO_CONDUCTA_SUICIDA" localSheetId="13">Dic!#REF!</definedName>
    <definedName name="TTO_CONDUCTA_SUICIDA" localSheetId="1">Ene!#REF!</definedName>
    <definedName name="TTO_CONDUCTA_SUICIDA" localSheetId="2">Feb!#REF!</definedName>
    <definedName name="TTO_CONDUCTA_SUICIDA" localSheetId="7">Jul!#REF!</definedName>
    <definedName name="TTO_CONDUCTA_SUICIDA" localSheetId="6">Jun!#REF!</definedName>
    <definedName name="TTO_CONDUCTA_SUICIDA" localSheetId="3">Mar!#REF!</definedName>
    <definedName name="TTO_CONDUCTA_SUICIDA" localSheetId="5">May!#REF!</definedName>
    <definedName name="TTO_CONDUCTA_SUICIDA" localSheetId="12">Nov!#REF!</definedName>
    <definedName name="TTO_CONDUCTA_SUICIDA" localSheetId="10">Oct!#REF!</definedName>
    <definedName name="TTO_CONDUCTA_SUICIDA" localSheetId="21">[3]ACUMULADO!$AT$63:$BC$63</definedName>
    <definedName name="TTO_CONDUCTA_SUICIDA" localSheetId="9">Set!#REF!</definedName>
    <definedName name="TTO_CONDUCTA_SUICIDA" localSheetId="22">#REF!</definedName>
    <definedName name="TTO_CONDUCTA_SUICIDA">ACUMULADO!#REF!</definedName>
    <definedName name="TTO_DEPRESION" localSheetId="4">Abr!#REF!</definedName>
    <definedName name="TTO_DEPRESION" localSheetId="8">Ago!#REF!</definedName>
    <definedName name="TTO_DEPRESION" localSheetId="13">Dic!#REF!</definedName>
    <definedName name="TTO_DEPRESION" localSheetId="1">Ene!#REF!</definedName>
    <definedName name="TTO_DEPRESION" localSheetId="2">Feb!#REF!</definedName>
    <definedName name="TTO_DEPRESION" localSheetId="7">Jul!#REF!</definedName>
    <definedName name="TTO_DEPRESION" localSheetId="6">Jun!#REF!</definedName>
    <definedName name="TTO_DEPRESION" localSheetId="3">Mar!#REF!</definedName>
    <definedName name="TTO_DEPRESION" localSheetId="5">May!#REF!</definedName>
    <definedName name="TTO_DEPRESION" localSheetId="12">Nov!#REF!</definedName>
    <definedName name="TTO_DEPRESION" localSheetId="10">Oct!#REF!</definedName>
    <definedName name="TTO_DEPRESION" localSheetId="21">[3]ACUMULADO!$AT$62:$BC$62</definedName>
    <definedName name="TTO_DEPRESION" localSheetId="9">Set!#REF!</definedName>
    <definedName name="TTO_DEPRESION" localSheetId="22">#REF!</definedName>
    <definedName name="TTO_DEPRESION">ACUMULADO!#REF!</definedName>
    <definedName name="TTO_MALTRATO_0_17" localSheetId="4">Abr!#REF!</definedName>
    <definedName name="TTO_MALTRATO_0_17" localSheetId="8">Ago!#REF!</definedName>
    <definedName name="TTO_MALTRATO_0_17" localSheetId="13">Dic!#REF!</definedName>
    <definedName name="TTO_MALTRATO_0_17" localSheetId="1">Ene!#REF!</definedName>
    <definedName name="TTO_MALTRATO_0_17" localSheetId="2">Feb!#REF!</definedName>
    <definedName name="TTO_MALTRATO_0_17" localSheetId="7">Jul!#REF!</definedName>
    <definedName name="TTO_MALTRATO_0_17" localSheetId="6">Jun!#REF!</definedName>
    <definedName name="TTO_MALTRATO_0_17" localSheetId="3">Mar!#REF!</definedName>
    <definedName name="TTO_MALTRATO_0_17" localSheetId="5">May!#REF!</definedName>
    <definedName name="TTO_MALTRATO_0_17" localSheetId="12">Nov!#REF!</definedName>
    <definedName name="TTO_MALTRATO_0_17" localSheetId="10">Oct!#REF!</definedName>
    <definedName name="TTO_MALTRATO_0_17" localSheetId="21">[3]ACUMULADO!$AT$59:$BC$59</definedName>
    <definedName name="TTO_MALTRATO_0_17" localSheetId="9">Set!#REF!</definedName>
    <definedName name="TTO_MALTRATO_0_17" localSheetId="22">#REF!</definedName>
    <definedName name="TTO_MALTRATO_0_17">ACUMULADO!#REF!</definedName>
    <definedName name="TTO_SIFILIS_GESTANTE" localSheetId="4">Abr!#REF!</definedName>
    <definedName name="TTO_SIFILIS_GESTANTE" localSheetId="8">Ago!#REF!</definedName>
    <definedName name="TTO_SIFILIS_GESTANTE" localSheetId="13">Dic!#REF!</definedName>
    <definedName name="TTO_SIFILIS_GESTANTE" localSheetId="1">Ene!#REF!</definedName>
    <definedName name="TTO_SIFILIS_GESTANTE" localSheetId="2">Feb!#REF!</definedName>
    <definedName name="TTO_SIFILIS_GESTANTE" localSheetId="7">Jul!#REF!</definedName>
    <definedName name="TTO_SIFILIS_GESTANTE" localSheetId="6">Jun!#REF!</definedName>
    <definedName name="TTO_SIFILIS_GESTANTE" localSheetId="3">Mar!#REF!</definedName>
    <definedName name="TTO_SIFILIS_GESTANTE" localSheetId="5">May!#REF!</definedName>
    <definedName name="TTO_SIFILIS_GESTANTE" localSheetId="12">Nov!#REF!</definedName>
    <definedName name="TTO_SIFILIS_GESTANTE" localSheetId="10">Oct!#REF!</definedName>
    <definedName name="TTO_SIFILIS_GESTANTE" localSheetId="21">[1]ACUMULADO!#REF!</definedName>
    <definedName name="TTO_SIFILIS_GESTANTE" localSheetId="9">Set!#REF!</definedName>
    <definedName name="TTO_SIFILIS_GESTANTE" localSheetId="22">[2]ACUMULADO!#REF!</definedName>
    <definedName name="TTO_SIFILIS_GESTANTE">ACUMULADO!#REF!</definedName>
    <definedName name="TTO_TRANSTORNO_AUTISTA_0_17" localSheetId="4">Abr!#REF!</definedName>
    <definedName name="TTO_TRANSTORNO_AUTISTA_0_17" localSheetId="8">Ago!#REF!</definedName>
    <definedName name="TTO_TRANSTORNO_AUTISTA_0_17" localSheetId="13">Dic!#REF!</definedName>
    <definedName name="TTO_TRANSTORNO_AUTISTA_0_17" localSheetId="1">Ene!#REF!</definedName>
    <definedName name="TTO_TRANSTORNO_AUTISTA_0_17" localSheetId="2">Feb!#REF!</definedName>
    <definedName name="TTO_TRANSTORNO_AUTISTA_0_17" localSheetId="7">Jul!#REF!</definedName>
    <definedName name="TTO_TRANSTORNO_AUTISTA_0_17" localSheetId="6">Jun!#REF!</definedName>
    <definedName name="TTO_TRANSTORNO_AUTISTA_0_17" localSheetId="3">Mar!#REF!</definedName>
    <definedName name="TTO_TRANSTORNO_AUTISTA_0_17" localSheetId="5">May!#REF!</definedName>
    <definedName name="TTO_TRANSTORNO_AUTISTA_0_17" localSheetId="12">Nov!#REF!</definedName>
    <definedName name="TTO_TRANSTORNO_AUTISTA_0_17" localSheetId="10">Oct!#REF!</definedName>
    <definedName name="TTO_TRANSTORNO_AUTISTA_0_17" localSheetId="21">[3]ACUMULADO!$AT$60:$BC$60</definedName>
    <definedName name="TTO_TRANSTORNO_AUTISTA_0_17" localSheetId="9">Set!#REF!</definedName>
    <definedName name="TTO_TRANSTORNO_AUTISTA_0_17" localSheetId="22">#REF!</definedName>
    <definedName name="TTO_TRANSTORNO_AUTISTA_0_17">ACUMULADO!#REF!</definedName>
    <definedName name="TTO_TRANSTORNOS_MENTALES_0_17" localSheetId="4">Abr!#REF!</definedName>
    <definedName name="TTO_TRANSTORNOS_MENTALES_0_17" localSheetId="8">Ago!#REF!</definedName>
    <definedName name="TTO_TRANSTORNOS_MENTALES_0_17" localSheetId="13">Dic!#REF!</definedName>
    <definedName name="TTO_TRANSTORNOS_MENTALES_0_17" localSheetId="1">Ene!#REF!</definedName>
    <definedName name="TTO_TRANSTORNOS_MENTALES_0_17" localSheetId="2">Feb!#REF!</definedName>
    <definedName name="TTO_TRANSTORNOS_MENTALES_0_17" localSheetId="7">Jul!#REF!</definedName>
    <definedName name="TTO_TRANSTORNOS_MENTALES_0_17" localSheetId="6">Jun!#REF!</definedName>
    <definedName name="TTO_TRANSTORNOS_MENTALES_0_17" localSheetId="3">Mar!#REF!</definedName>
    <definedName name="TTO_TRANSTORNOS_MENTALES_0_17" localSheetId="5">May!#REF!</definedName>
    <definedName name="TTO_TRANSTORNOS_MENTALES_0_17" localSheetId="12">Nov!#REF!</definedName>
    <definedName name="TTO_TRANSTORNOS_MENTALES_0_17" localSheetId="10">Oct!#REF!</definedName>
    <definedName name="TTO_TRANSTORNOS_MENTALES_0_17" localSheetId="21">[3]ACUMULADO!$AT$61:$BC$61</definedName>
    <definedName name="TTO_TRANSTORNOS_MENTALES_0_17" localSheetId="9">Set!#REF!</definedName>
    <definedName name="TTO_TRANSTORNOS_MENTALES_0_17" localSheetId="22">#REF!</definedName>
    <definedName name="TTO_TRANSTORNOS_MENTALES_0_17">ACUMULADO!#REF!</definedName>
    <definedName name="TTO_VIF" localSheetId="4">Abr!#REF!</definedName>
    <definedName name="TTO_VIF" localSheetId="8">Ago!#REF!</definedName>
    <definedName name="TTO_VIF" localSheetId="13">Dic!#REF!</definedName>
    <definedName name="TTO_VIF" localSheetId="1">Ene!#REF!</definedName>
    <definedName name="TTO_VIF" localSheetId="2">Feb!#REF!</definedName>
    <definedName name="TTO_VIF" localSheetId="7">Jul!#REF!</definedName>
    <definedName name="TTO_VIF" localSheetId="6">Jun!#REF!</definedName>
    <definedName name="TTO_VIF" localSheetId="3">Mar!#REF!</definedName>
    <definedName name="TTO_VIF" localSheetId="5">May!#REF!</definedName>
    <definedName name="TTO_VIF" localSheetId="12">Nov!#REF!</definedName>
    <definedName name="TTO_VIF" localSheetId="10">Oct!#REF!</definedName>
    <definedName name="TTO_VIF" localSheetId="21">[3]ACUMULADO!$AT$58:$BC$58</definedName>
    <definedName name="TTO_VIF" localSheetId="9">Set!#REF!</definedName>
    <definedName name="TTO_VIF" localSheetId="22">#REF!</definedName>
    <definedName name="TTO_VIF">ACUMULADO!#REF!</definedName>
    <definedName name="VALORACION_CLINICA_60MAS" localSheetId="4">Abr!#REF!</definedName>
    <definedName name="VALORACION_CLINICA_60MAS" localSheetId="8">Ago!#REF!</definedName>
    <definedName name="VALORACION_CLINICA_60MAS" localSheetId="13">Dic!#REF!</definedName>
    <definedName name="VALORACION_CLINICA_60MAS" localSheetId="1">Ene!#REF!</definedName>
    <definedName name="VALORACION_CLINICA_60MAS" localSheetId="2">Feb!#REF!</definedName>
    <definedName name="VALORACION_CLINICA_60MAS" localSheetId="7">Jul!#REF!</definedName>
    <definedName name="VALORACION_CLINICA_60MAS" localSheetId="6">Jun!#REF!</definedName>
    <definedName name="VALORACION_CLINICA_60MAS" localSheetId="3">Mar!#REF!</definedName>
    <definedName name="VALORACION_CLINICA_60MAS" localSheetId="5">May!#REF!</definedName>
    <definedName name="VALORACION_CLINICA_60MAS" localSheetId="12">Nov!#REF!</definedName>
    <definedName name="VALORACION_CLINICA_60MAS" localSheetId="10">Oct!#REF!</definedName>
    <definedName name="VALORACION_CLINICA_60MAS" localSheetId="21">[1]ACUMULADO!#REF!</definedName>
    <definedName name="VALORACION_CLINICA_60MAS" localSheetId="9">Set!#REF!</definedName>
    <definedName name="VALORACION_CLINICA_60MAS" localSheetId="22">[2]ACUMULADO!#REF!</definedName>
    <definedName name="VALORACION_CLINICA_60MAS">ACUMULADO!#REF!</definedName>
    <definedName name="VIH_REACTIVO" localSheetId="4">Abr!#REF!</definedName>
    <definedName name="VIH_REACTIVO" localSheetId="8">Ago!#REF!</definedName>
    <definedName name="VIH_REACTIVO" localSheetId="13">Dic!#REF!</definedName>
    <definedName name="VIH_REACTIVO" localSheetId="1">Ene!#REF!</definedName>
    <definedName name="VIH_REACTIVO" localSheetId="2">Feb!#REF!</definedName>
    <definedName name="VIH_REACTIVO" localSheetId="7">Jul!#REF!</definedName>
    <definedName name="VIH_REACTIVO" localSheetId="6">Jun!#REF!</definedName>
    <definedName name="VIH_REACTIVO" localSheetId="3">Mar!#REF!</definedName>
    <definedName name="VIH_REACTIVO" localSheetId="5">May!#REF!</definedName>
    <definedName name="VIH_REACTIVO" localSheetId="12">Nov!#REF!</definedName>
    <definedName name="VIH_REACTIVO" localSheetId="10">Oct!#REF!</definedName>
    <definedName name="VIH_REACTIVO" localSheetId="21">[1]ACUMULADO!#REF!</definedName>
    <definedName name="VIH_REACTIVO" localSheetId="9">Set!#REF!</definedName>
    <definedName name="VIH_REACTIVO" localSheetId="22">[2]ACUMULADO!#REF!</definedName>
    <definedName name="VIH_REACTIVO">ACUMULADO!#REF!</definedName>
    <definedName name="VPH_9ANIOS" localSheetId="4">Abr!#REF!</definedName>
    <definedName name="VPH_9ANIOS" localSheetId="8">Ago!#REF!</definedName>
    <definedName name="VPH_9ANIOS" localSheetId="13">Dic!#REF!</definedName>
    <definedName name="VPH_9ANIOS" localSheetId="1">Ene!#REF!</definedName>
    <definedName name="VPH_9ANIOS" localSheetId="2">Feb!#REF!</definedName>
    <definedName name="VPH_9ANIOS" localSheetId="7">Jul!#REF!</definedName>
    <definedName name="VPH_9ANIOS" localSheetId="6">Jun!#REF!</definedName>
    <definedName name="VPH_9ANIOS" localSheetId="3">Mar!#REF!</definedName>
    <definedName name="VPH_9ANIOS" localSheetId="5">May!#REF!</definedName>
    <definedName name="VPH_9ANIOS" localSheetId="12">Nov!#REF!</definedName>
    <definedName name="VPH_9ANIOS" localSheetId="10">Oct!#REF!</definedName>
    <definedName name="VPH_9ANIOS" localSheetId="21">[1]ACUMULADO!#REF!</definedName>
    <definedName name="VPH_9ANIOS" localSheetId="9">Set!#REF!</definedName>
    <definedName name="VPH_9ANIOS" localSheetId="22">[2]ACUMULADO!#REF!</definedName>
    <definedName name="VPH_9ANIOS">ACUMULADO!#REF!</definedName>
    <definedName name="ZOONOSIS">[4]ACUMULADO!#REF!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5" i="83" l="1"/>
  <c r="B74" i="83"/>
  <c r="B73" i="83"/>
  <c r="B72" i="83"/>
  <c r="B71" i="83"/>
  <c r="B70" i="83"/>
  <c r="B69" i="83"/>
  <c r="B68" i="83"/>
  <c r="B67" i="83"/>
  <c r="A64" i="83" l="1"/>
  <c r="V64" i="83" s="1"/>
  <c r="C75" i="83"/>
  <c r="A75" i="83"/>
  <c r="C74" i="83"/>
  <c r="A74" i="83"/>
  <c r="C73" i="83"/>
  <c r="A73" i="83"/>
  <c r="C72" i="83"/>
  <c r="A72" i="83"/>
  <c r="C71" i="83"/>
  <c r="A71" i="83"/>
  <c r="C70" i="83"/>
  <c r="A70" i="83"/>
  <c r="C69" i="83"/>
  <c r="A69" i="83"/>
  <c r="B66" i="83"/>
  <c r="A68" i="83"/>
  <c r="C67" i="83"/>
  <c r="A67" i="83"/>
  <c r="E66" i="83"/>
  <c r="E67" i="83" s="1"/>
  <c r="E68" i="83" s="1"/>
  <c r="E69" i="83" s="1"/>
  <c r="E70" i="83" s="1"/>
  <c r="E71" i="83" s="1"/>
  <c r="E72" i="83" s="1"/>
  <c r="E73" i="83" s="1"/>
  <c r="E74" i="83" s="1"/>
  <c r="E75" i="83" s="1"/>
  <c r="A66" i="83"/>
  <c r="D8" i="15"/>
  <c r="AV8" i="15" s="1"/>
  <c r="D67" i="83" s="1"/>
  <c r="E8" i="15"/>
  <c r="F8" i="15"/>
  <c r="G8" i="15"/>
  <c r="H8" i="15"/>
  <c r="I8" i="15"/>
  <c r="J8" i="15"/>
  <c r="K8" i="15"/>
  <c r="L8" i="15"/>
  <c r="M8" i="15"/>
  <c r="N8" i="15"/>
  <c r="O8" i="15"/>
  <c r="P8" i="15"/>
  <c r="Q8" i="15"/>
  <c r="AY8" i="15" s="1"/>
  <c r="D69" i="83" s="1"/>
  <c r="G69" i="83" s="1"/>
  <c r="R8" i="15"/>
  <c r="S8" i="15"/>
  <c r="T8" i="15"/>
  <c r="U8" i="15"/>
  <c r="V8" i="15"/>
  <c r="W8" i="15"/>
  <c r="X8" i="15"/>
  <c r="Y8" i="15"/>
  <c r="Z8" i="15"/>
  <c r="AA8" i="15"/>
  <c r="AB8" i="15"/>
  <c r="AC8" i="15"/>
  <c r="AD8" i="15"/>
  <c r="AE8" i="15"/>
  <c r="AF8" i="15"/>
  <c r="AG8" i="15"/>
  <c r="AH8" i="15"/>
  <c r="AI8" i="15"/>
  <c r="AJ8" i="15"/>
  <c r="AK8" i="15"/>
  <c r="AL8" i="15"/>
  <c r="AM8" i="15"/>
  <c r="AN8" i="15"/>
  <c r="AO8" i="15"/>
  <c r="AP8" i="15"/>
  <c r="AQ8" i="15"/>
  <c r="AR8" i="15"/>
  <c r="BE8" i="15" s="1"/>
  <c r="D75" i="83" s="1"/>
  <c r="G75" i="83" s="1"/>
  <c r="AS8" i="15"/>
  <c r="AT8" i="15"/>
  <c r="AW8" i="15"/>
  <c r="A8" i="75"/>
  <c r="A9" i="75"/>
  <c r="A10" i="75"/>
  <c r="A11" i="75"/>
  <c r="A12" i="75"/>
  <c r="A13" i="75"/>
  <c r="A14" i="75"/>
  <c r="A15" i="75"/>
  <c r="A16" i="75"/>
  <c r="A17" i="75"/>
  <c r="A17" i="76" s="1"/>
  <c r="A18" i="75"/>
  <c r="A18" i="76" s="1"/>
  <c r="A19" i="75"/>
  <c r="A19" i="76" s="1"/>
  <c r="A20" i="75"/>
  <c r="A21" i="75"/>
  <c r="A22" i="75"/>
  <c r="A23" i="75"/>
  <c r="A24" i="75"/>
  <c r="A25" i="75"/>
  <c r="A26" i="75"/>
  <c r="A27" i="75"/>
  <c r="A28" i="75"/>
  <c r="A29" i="75"/>
  <c r="A29" i="76" s="1"/>
  <c r="A30" i="75"/>
  <c r="A30" i="76" s="1"/>
  <c r="A31" i="75"/>
  <c r="A31" i="76" s="1"/>
  <c r="A32" i="75"/>
  <c r="A33" i="75"/>
  <c r="A34" i="75"/>
  <c r="A35" i="75"/>
  <c r="A36" i="75"/>
  <c r="A37" i="75"/>
  <c r="A38" i="75"/>
  <c r="A39" i="75"/>
  <c r="A40" i="75"/>
  <c r="A41" i="75"/>
  <c r="A41" i="76" s="1"/>
  <c r="A42" i="75"/>
  <c r="A42" i="76" s="1"/>
  <c r="A43" i="75"/>
  <c r="A43" i="76" s="1"/>
  <c r="A44" i="75"/>
  <c r="A45" i="75"/>
  <c r="A46" i="75"/>
  <c r="A47" i="75"/>
  <c r="A48" i="75"/>
  <c r="A49" i="75"/>
  <c r="A50" i="75"/>
  <c r="A51" i="75"/>
  <c r="A52" i="75"/>
  <c r="A53" i="75"/>
  <c r="A53" i="76" s="1"/>
  <c r="A54" i="75"/>
  <c r="A54" i="76" s="1"/>
  <c r="A55" i="75"/>
  <c r="A55" i="76" s="1"/>
  <c r="A56" i="75"/>
  <c r="A57" i="75"/>
  <c r="A58" i="75"/>
  <c r="A59" i="75"/>
  <c r="A60" i="75"/>
  <c r="A61" i="75"/>
  <c r="A62" i="75"/>
  <c r="A63" i="75"/>
  <c r="A64" i="75"/>
  <c r="A65" i="75"/>
  <c r="A65" i="76" s="1"/>
  <c r="A66" i="75"/>
  <c r="A67" i="75"/>
  <c r="A67" i="76" s="1"/>
  <c r="A68" i="75"/>
  <c r="A69" i="75"/>
  <c r="A70" i="75"/>
  <c r="A71" i="75"/>
  <c r="A72" i="75"/>
  <c r="A73" i="75"/>
  <c r="A74" i="75"/>
  <c r="A75" i="75"/>
  <c r="A76" i="75"/>
  <c r="A77" i="75"/>
  <c r="A77" i="76" s="1"/>
  <c r="A78" i="75"/>
  <c r="A79" i="75"/>
  <c r="A79" i="76" s="1"/>
  <c r="A80" i="75"/>
  <c r="A81" i="75"/>
  <c r="A82" i="75"/>
  <c r="A83" i="75"/>
  <c r="A84" i="75"/>
  <c r="A85" i="75"/>
  <c r="A86" i="75"/>
  <c r="A87" i="75"/>
  <c r="A88" i="75"/>
  <c r="A89" i="75"/>
  <c r="A89" i="76" s="1"/>
  <c r="A90" i="75"/>
  <c r="A91" i="75"/>
  <c r="A91" i="76" s="1"/>
  <c r="A92" i="75"/>
  <c r="A93" i="75"/>
  <c r="A94" i="75"/>
  <c r="A95" i="75"/>
  <c r="A96" i="75"/>
  <c r="A97" i="75"/>
  <c r="A98" i="75"/>
  <c r="A99" i="75"/>
  <c r="A100" i="75"/>
  <c r="A101" i="75"/>
  <c r="A101" i="76" s="1"/>
  <c r="A102" i="75"/>
  <c r="A103" i="75"/>
  <c r="A103" i="76" s="1"/>
  <c r="A104" i="75"/>
  <c r="A105" i="75"/>
  <c r="A106" i="75"/>
  <c r="A107" i="75"/>
  <c r="A108" i="75"/>
  <c r="A109" i="75"/>
  <c r="A110" i="75"/>
  <c r="A111" i="75"/>
  <c r="A112" i="75"/>
  <c r="A113" i="75"/>
  <c r="A113" i="76" s="1"/>
  <c r="A114" i="75"/>
  <c r="A115" i="75"/>
  <c r="A115" i="76" s="1"/>
  <c r="A116" i="75"/>
  <c r="A117" i="75"/>
  <c r="A118" i="75"/>
  <c r="A119" i="75"/>
  <c r="A120" i="75"/>
  <c r="A121" i="75"/>
  <c r="A122" i="75"/>
  <c r="A123" i="75"/>
  <c r="A124" i="75"/>
  <c r="A125" i="75"/>
  <c r="A125" i="76" s="1"/>
  <c r="A126" i="75"/>
  <c r="A127" i="75"/>
  <c r="A127" i="76" s="1"/>
  <c r="A128" i="75"/>
  <c r="A129" i="75"/>
  <c r="A130" i="75"/>
  <c r="A131" i="75"/>
  <c r="A132" i="75"/>
  <c r="A133" i="75"/>
  <c r="A134" i="75"/>
  <c r="A135" i="75"/>
  <c r="A136" i="75"/>
  <c r="A137" i="75"/>
  <c r="A137" i="76" s="1"/>
  <c r="A138" i="75"/>
  <c r="A139" i="75"/>
  <c r="A139" i="76" s="1"/>
  <c r="A140" i="75"/>
  <c r="A141" i="75"/>
  <c r="A142" i="75"/>
  <c r="A8" i="76"/>
  <c r="A9" i="76"/>
  <c r="A10" i="76"/>
  <c r="A11" i="76"/>
  <c r="A12" i="76"/>
  <c r="A13" i="76"/>
  <c r="A14" i="76"/>
  <c r="A15" i="76"/>
  <c r="A16" i="76"/>
  <c r="A20" i="76"/>
  <c r="A21" i="76"/>
  <c r="A22" i="76"/>
  <c r="A23" i="76"/>
  <c r="A24" i="76"/>
  <c r="A25" i="76"/>
  <c r="A26" i="76"/>
  <c r="A27" i="76"/>
  <c r="A28" i="76"/>
  <c r="A32" i="76"/>
  <c r="A33" i="76"/>
  <c r="A34" i="76"/>
  <c r="A35" i="76"/>
  <c r="A36" i="76"/>
  <c r="A37" i="76"/>
  <c r="A38" i="76"/>
  <c r="A39" i="76"/>
  <c r="A40" i="76"/>
  <c r="A44" i="76"/>
  <c r="A45" i="76"/>
  <c r="A46" i="76"/>
  <c r="A47" i="76"/>
  <c r="A48" i="76"/>
  <c r="A49" i="76"/>
  <c r="A50" i="76"/>
  <c r="A51" i="76"/>
  <c r="A52" i="76"/>
  <c r="A56" i="76"/>
  <c r="A57" i="76"/>
  <c r="A58" i="76"/>
  <c r="A59" i="76"/>
  <c r="A60" i="76"/>
  <c r="A61" i="76"/>
  <c r="A62" i="76"/>
  <c r="A63" i="76"/>
  <c r="A64" i="76"/>
  <c r="A66" i="76"/>
  <c r="A68" i="76"/>
  <c r="A69" i="76"/>
  <c r="A70" i="76"/>
  <c r="A71" i="76"/>
  <c r="A72" i="76"/>
  <c r="A73" i="76"/>
  <c r="A74" i="76"/>
  <c r="A75" i="76"/>
  <c r="A76" i="76"/>
  <c r="A78" i="76"/>
  <c r="A80" i="76"/>
  <c r="A81" i="76"/>
  <c r="A82" i="76"/>
  <c r="A83" i="76"/>
  <c r="A84" i="76"/>
  <c r="A85" i="76"/>
  <c r="A86" i="76"/>
  <c r="A87" i="76"/>
  <c r="A88" i="76"/>
  <c r="A90" i="76"/>
  <c r="A92" i="76"/>
  <c r="A93" i="76"/>
  <c r="A94" i="76"/>
  <c r="A95" i="76"/>
  <c r="A96" i="76"/>
  <c r="A97" i="76"/>
  <c r="A98" i="76"/>
  <c r="A99" i="76"/>
  <c r="A100" i="76"/>
  <c r="A102" i="76"/>
  <c r="A104" i="76"/>
  <c r="A105" i="76"/>
  <c r="A106" i="76"/>
  <c r="A107" i="76"/>
  <c r="A108" i="76"/>
  <c r="A109" i="76"/>
  <c r="A110" i="76"/>
  <c r="A111" i="76"/>
  <c r="A112" i="76"/>
  <c r="A114" i="76"/>
  <c r="A116" i="76"/>
  <c r="A117" i="76"/>
  <c r="A118" i="76"/>
  <c r="A119" i="76"/>
  <c r="A120" i="76"/>
  <c r="A121" i="76"/>
  <c r="A122" i="76"/>
  <c r="A123" i="76"/>
  <c r="A124" i="76"/>
  <c r="A126" i="76"/>
  <c r="A128" i="76"/>
  <c r="A129" i="76"/>
  <c r="A130" i="76"/>
  <c r="A131" i="76"/>
  <c r="A132" i="76"/>
  <c r="A133" i="76"/>
  <c r="A134" i="76"/>
  <c r="A135" i="76"/>
  <c r="A136" i="76"/>
  <c r="A138" i="76"/>
  <c r="A140" i="76"/>
  <c r="A141" i="76"/>
  <c r="A142" i="76"/>
  <c r="A8" i="77"/>
  <c r="A9" i="77"/>
  <c r="A10" i="77"/>
  <c r="A11" i="77"/>
  <c r="A12" i="77"/>
  <c r="A13" i="77"/>
  <c r="A14" i="77"/>
  <c r="A15" i="77"/>
  <c r="A16" i="77"/>
  <c r="A18" i="77"/>
  <c r="A20" i="77"/>
  <c r="A21" i="77"/>
  <c r="A22" i="77"/>
  <c r="A23" i="77"/>
  <c r="A24" i="77"/>
  <c r="A25" i="77"/>
  <c r="A26" i="77"/>
  <c r="A27" i="77"/>
  <c r="A28" i="77"/>
  <c r="A30" i="77"/>
  <c r="A32" i="77"/>
  <c r="A33" i="77"/>
  <c r="A34" i="77"/>
  <c r="A35" i="77"/>
  <c r="A36" i="77"/>
  <c r="A37" i="77"/>
  <c r="A38" i="77"/>
  <c r="A39" i="77"/>
  <c r="A40" i="77"/>
  <c r="A42" i="77"/>
  <c r="A44" i="77"/>
  <c r="A45" i="77"/>
  <c r="A46" i="77"/>
  <c r="A47" i="77"/>
  <c r="A48" i="77"/>
  <c r="A49" i="77"/>
  <c r="A50" i="77"/>
  <c r="A51" i="77"/>
  <c r="A52" i="77"/>
  <c r="A54" i="77"/>
  <c r="A56" i="77"/>
  <c r="A57" i="77"/>
  <c r="A58" i="77"/>
  <c r="A59" i="77"/>
  <c r="A60" i="77"/>
  <c r="A61" i="77"/>
  <c r="A62" i="77"/>
  <c r="A63" i="77"/>
  <c r="A64" i="77"/>
  <c r="A66" i="77"/>
  <c r="A68" i="77"/>
  <c r="A69" i="77"/>
  <c r="A70" i="77"/>
  <c r="A71" i="77"/>
  <c r="A72" i="77"/>
  <c r="A73" i="77"/>
  <c r="A74" i="77"/>
  <c r="A75" i="77"/>
  <c r="A76" i="77"/>
  <c r="A78" i="77"/>
  <c r="A80" i="77"/>
  <c r="A81" i="77"/>
  <c r="A82" i="77"/>
  <c r="A83" i="77"/>
  <c r="A84" i="77"/>
  <c r="A85" i="77"/>
  <c r="A86" i="77"/>
  <c r="A87" i="77"/>
  <c r="A88" i="77"/>
  <c r="A90" i="77"/>
  <c r="A92" i="77"/>
  <c r="A93" i="77"/>
  <c r="A94" i="77"/>
  <c r="A95" i="77"/>
  <c r="A96" i="77"/>
  <c r="A97" i="77"/>
  <c r="A98" i="77"/>
  <c r="A99" i="77"/>
  <c r="A100" i="77"/>
  <c r="A102" i="77"/>
  <c r="A104" i="77"/>
  <c r="A105" i="77"/>
  <c r="A106" i="77"/>
  <c r="A107" i="77"/>
  <c r="A108" i="77"/>
  <c r="A109" i="77"/>
  <c r="A110" i="77"/>
  <c r="A111" i="77"/>
  <c r="A112" i="77"/>
  <c r="A114" i="77"/>
  <c r="A116" i="77"/>
  <c r="A117" i="77"/>
  <c r="A118" i="77"/>
  <c r="A119" i="77"/>
  <c r="A120" i="77"/>
  <c r="A121" i="77"/>
  <c r="A122" i="77"/>
  <c r="A123" i="77"/>
  <c r="A124" i="77"/>
  <c r="A126" i="77"/>
  <c r="A128" i="77"/>
  <c r="A129" i="77"/>
  <c r="A130" i="77"/>
  <c r="A131" i="77"/>
  <c r="A132" i="77"/>
  <c r="A133" i="77"/>
  <c r="A134" i="77"/>
  <c r="A135" i="77"/>
  <c r="A136" i="77"/>
  <c r="A138" i="77"/>
  <c r="A140" i="77"/>
  <c r="A141" i="77"/>
  <c r="A142" i="77"/>
  <c r="A8" i="79"/>
  <c r="A8" i="80" s="1"/>
  <c r="A8" i="81" s="1"/>
  <c r="A9" i="79"/>
  <c r="A9" i="80" s="1"/>
  <c r="A9" i="81" s="1"/>
  <c r="A10" i="79"/>
  <c r="A10" i="80" s="1"/>
  <c r="A10" i="81" s="1"/>
  <c r="A11" i="79"/>
  <c r="A12" i="79"/>
  <c r="A13" i="79"/>
  <c r="A14" i="79"/>
  <c r="A15" i="79"/>
  <c r="A16" i="79"/>
  <c r="A17" i="79"/>
  <c r="A18" i="79"/>
  <c r="A19" i="79"/>
  <c r="A20" i="79"/>
  <c r="A20" i="80" s="1"/>
  <c r="A20" i="81" s="1"/>
  <c r="A21" i="79"/>
  <c r="A21" i="80" s="1"/>
  <c r="A21" i="81" s="1"/>
  <c r="A22" i="79"/>
  <c r="A22" i="80" s="1"/>
  <c r="A22" i="81" s="1"/>
  <c r="A23" i="79"/>
  <c r="A24" i="79"/>
  <c r="A25" i="79"/>
  <c r="A26" i="79"/>
  <c r="A27" i="79"/>
  <c r="A28" i="79"/>
  <c r="A29" i="79"/>
  <c r="A30" i="79"/>
  <c r="A31" i="79"/>
  <c r="A32" i="79"/>
  <c r="A32" i="80" s="1"/>
  <c r="A32" i="81" s="1"/>
  <c r="A33" i="79"/>
  <c r="A33" i="80" s="1"/>
  <c r="A33" i="81" s="1"/>
  <c r="A34" i="79"/>
  <c r="A34" i="80" s="1"/>
  <c r="A34" i="81" s="1"/>
  <c r="A35" i="79"/>
  <c r="A36" i="79"/>
  <c r="A37" i="79"/>
  <c r="A38" i="79"/>
  <c r="A39" i="79"/>
  <c r="A40" i="79"/>
  <c r="A41" i="79"/>
  <c r="A42" i="79"/>
  <c r="A43" i="79"/>
  <c r="A44" i="79"/>
  <c r="A44" i="80" s="1"/>
  <c r="A44" i="81" s="1"/>
  <c r="A45" i="79"/>
  <c r="A45" i="80" s="1"/>
  <c r="A45" i="81" s="1"/>
  <c r="A46" i="79"/>
  <c r="A46" i="80" s="1"/>
  <c r="A46" i="81" s="1"/>
  <c r="A47" i="79"/>
  <c r="A48" i="79"/>
  <c r="A49" i="79"/>
  <c r="A50" i="79"/>
  <c r="A51" i="79"/>
  <c r="A52" i="79"/>
  <c r="A53" i="79"/>
  <c r="A54" i="79"/>
  <c r="A55" i="79"/>
  <c r="A56" i="79"/>
  <c r="A56" i="80" s="1"/>
  <c r="A56" i="81" s="1"/>
  <c r="A57" i="79"/>
  <c r="A57" i="80" s="1"/>
  <c r="A57" i="81" s="1"/>
  <c r="A58" i="79"/>
  <c r="A58" i="80" s="1"/>
  <c r="A58" i="81" s="1"/>
  <c r="A59" i="79"/>
  <c r="A60" i="79"/>
  <c r="A61" i="79"/>
  <c r="A62" i="79"/>
  <c r="A63" i="79"/>
  <c r="A64" i="79"/>
  <c r="A65" i="79"/>
  <c r="A66" i="79"/>
  <c r="A67" i="79"/>
  <c r="A68" i="79"/>
  <c r="A68" i="80" s="1"/>
  <c r="A68" i="81" s="1"/>
  <c r="A69" i="79"/>
  <c r="A69" i="80" s="1"/>
  <c r="A69" i="81" s="1"/>
  <c r="A70" i="79"/>
  <c r="A70" i="80" s="1"/>
  <c r="A70" i="81" s="1"/>
  <c r="A71" i="79"/>
  <c r="A72" i="79"/>
  <c r="A73" i="79"/>
  <c r="A74" i="79"/>
  <c r="A75" i="79"/>
  <c r="A76" i="79"/>
  <c r="A77" i="79"/>
  <c r="A78" i="79"/>
  <c r="A79" i="79"/>
  <c r="A80" i="79"/>
  <c r="A80" i="80" s="1"/>
  <c r="A80" i="81" s="1"/>
  <c r="A81" i="79"/>
  <c r="A81" i="80" s="1"/>
  <c r="A81" i="81" s="1"/>
  <c r="A82" i="79"/>
  <c r="A82" i="80" s="1"/>
  <c r="A82" i="81" s="1"/>
  <c r="A83" i="79"/>
  <c r="A84" i="79"/>
  <c r="A85" i="79"/>
  <c r="A86" i="79"/>
  <c r="A87" i="79"/>
  <c r="A88" i="79"/>
  <c r="A89" i="79"/>
  <c r="A90" i="79"/>
  <c r="A91" i="79"/>
  <c r="A92" i="79"/>
  <c r="A92" i="80" s="1"/>
  <c r="A92" i="81" s="1"/>
  <c r="A93" i="79"/>
  <c r="A93" i="80" s="1"/>
  <c r="A93" i="81" s="1"/>
  <c r="A94" i="79"/>
  <c r="A94" i="80" s="1"/>
  <c r="A94" i="81" s="1"/>
  <c r="A95" i="79"/>
  <c r="A96" i="79"/>
  <c r="A97" i="79"/>
  <c r="A98" i="79"/>
  <c r="A99" i="79"/>
  <c r="A100" i="79"/>
  <c r="A101" i="79"/>
  <c r="A102" i="79"/>
  <c r="A103" i="79"/>
  <c r="A104" i="79"/>
  <c r="A104" i="80" s="1"/>
  <c r="A104" i="81" s="1"/>
  <c r="A105" i="79"/>
  <c r="A105" i="80" s="1"/>
  <c r="A105" i="81" s="1"/>
  <c r="A106" i="79"/>
  <c r="A106" i="80" s="1"/>
  <c r="A106" i="81" s="1"/>
  <c r="A107" i="79"/>
  <c r="A108" i="79"/>
  <c r="A109" i="79"/>
  <c r="A110" i="79"/>
  <c r="A111" i="79"/>
  <c r="A112" i="79"/>
  <c r="A113" i="79"/>
  <c r="A114" i="79"/>
  <c r="A115" i="79"/>
  <c r="A116" i="79"/>
  <c r="A116" i="80" s="1"/>
  <c r="A116" i="81" s="1"/>
  <c r="A117" i="79"/>
  <c r="A117" i="80" s="1"/>
  <c r="A117" i="81" s="1"/>
  <c r="A118" i="79"/>
  <c r="A118" i="80" s="1"/>
  <c r="A118" i="81" s="1"/>
  <c r="A119" i="79"/>
  <c r="A120" i="79"/>
  <c r="A121" i="79"/>
  <c r="A122" i="79"/>
  <c r="A123" i="79"/>
  <c r="A124" i="79"/>
  <c r="A125" i="79"/>
  <c r="A126" i="79"/>
  <c r="A127" i="79"/>
  <c r="A128" i="79"/>
  <c r="A128" i="80" s="1"/>
  <c r="A128" i="81" s="1"/>
  <c r="A129" i="79"/>
  <c r="A129" i="80" s="1"/>
  <c r="A129" i="81" s="1"/>
  <c r="A130" i="79"/>
  <c r="A130" i="80" s="1"/>
  <c r="A130" i="81" s="1"/>
  <c r="A131" i="79"/>
  <c r="A132" i="79"/>
  <c r="A133" i="79"/>
  <c r="A134" i="79"/>
  <c r="A135" i="79"/>
  <c r="A136" i="79"/>
  <c r="A137" i="79"/>
  <c r="A138" i="79"/>
  <c r="A139" i="79"/>
  <c r="A140" i="79"/>
  <c r="A140" i="80" s="1"/>
  <c r="A140" i="81" s="1"/>
  <c r="A141" i="79"/>
  <c r="A141" i="80" s="1"/>
  <c r="A141" i="81" s="1"/>
  <c r="A142" i="79"/>
  <c r="A142" i="80" s="1"/>
  <c r="A142" i="81" s="1"/>
  <c r="A11" i="80"/>
  <c r="A12" i="80"/>
  <c r="A13" i="80"/>
  <c r="A14" i="80"/>
  <c r="A15" i="80"/>
  <c r="A16" i="80"/>
  <c r="A17" i="80"/>
  <c r="A17" i="81" s="1"/>
  <c r="A18" i="80"/>
  <c r="A19" i="80"/>
  <c r="A19" i="81" s="1"/>
  <c r="A23" i="80"/>
  <c r="A24" i="80"/>
  <c r="A25" i="80"/>
  <c r="A26" i="80"/>
  <c r="A27" i="80"/>
  <c r="A28" i="80"/>
  <c r="A29" i="80"/>
  <c r="A29" i="81" s="1"/>
  <c r="A30" i="80"/>
  <c r="A31" i="80"/>
  <c r="A31" i="81" s="1"/>
  <c r="A35" i="80"/>
  <c r="A36" i="80"/>
  <c r="A37" i="80"/>
  <c r="A38" i="80"/>
  <c r="A39" i="80"/>
  <c r="A40" i="80"/>
  <c r="A41" i="80"/>
  <c r="A41" i="81" s="1"/>
  <c r="A42" i="80"/>
  <c r="A43" i="80"/>
  <c r="A43" i="81" s="1"/>
  <c r="A47" i="80"/>
  <c r="A48" i="80"/>
  <c r="A49" i="80"/>
  <c r="A50" i="80"/>
  <c r="A51" i="80"/>
  <c r="A52" i="80"/>
  <c r="A53" i="80"/>
  <c r="A53" i="81" s="1"/>
  <c r="A54" i="80"/>
  <c r="A55" i="80"/>
  <c r="A55" i="81" s="1"/>
  <c r="A59" i="80"/>
  <c r="A60" i="80"/>
  <c r="A61" i="80"/>
  <c r="A62" i="80"/>
  <c r="A63" i="80"/>
  <c r="A64" i="80"/>
  <c r="A65" i="80"/>
  <c r="A65" i="81" s="1"/>
  <c r="A66" i="80"/>
  <c r="A67" i="80"/>
  <c r="A67" i="81" s="1"/>
  <c r="A71" i="80"/>
  <c r="A72" i="80"/>
  <c r="A73" i="80"/>
  <c r="A74" i="80"/>
  <c r="A75" i="80"/>
  <c r="A76" i="80"/>
  <c r="A77" i="80"/>
  <c r="A77" i="81" s="1"/>
  <c r="A78" i="80"/>
  <c r="A79" i="80"/>
  <c r="A79" i="81" s="1"/>
  <c r="A83" i="80"/>
  <c r="A84" i="80"/>
  <c r="A85" i="80"/>
  <c r="A86" i="80"/>
  <c r="A87" i="80"/>
  <c r="A88" i="80"/>
  <c r="A89" i="80"/>
  <c r="A89" i="81" s="1"/>
  <c r="A90" i="80"/>
  <c r="A91" i="80"/>
  <c r="A91" i="81" s="1"/>
  <c r="A95" i="80"/>
  <c r="A96" i="80"/>
  <c r="A97" i="80"/>
  <c r="A98" i="80"/>
  <c r="A99" i="80"/>
  <c r="A100" i="80"/>
  <c r="A101" i="80"/>
  <c r="A101" i="81" s="1"/>
  <c r="A102" i="80"/>
  <c r="A103" i="80"/>
  <c r="A103" i="81" s="1"/>
  <c r="A107" i="80"/>
  <c r="A108" i="80"/>
  <c r="A109" i="80"/>
  <c r="A110" i="80"/>
  <c r="A111" i="80"/>
  <c r="A112" i="80"/>
  <c r="A113" i="80"/>
  <c r="A113" i="81" s="1"/>
  <c r="A114" i="80"/>
  <c r="A115" i="80"/>
  <c r="A115" i="81" s="1"/>
  <c r="A119" i="80"/>
  <c r="A120" i="80"/>
  <c r="A121" i="80"/>
  <c r="A122" i="80"/>
  <c r="A123" i="80"/>
  <c r="A124" i="80"/>
  <c r="A125" i="80"/>
  <c r="A125" i="81" s="1"/>
  <c r="A126" i="80"/>
  <c r="A127" i="80"/>
  <c r="A127" i="81" s="1"/>
  <c r="A131" i="80"/>
  <c r="A132" i="80"/>
  <c r="A133" i="80"/>
  <c r="A134" i="80"/>
  <c r="A135" i="80"/>
  <c r="A136" i="80"/>
  <c r="A137" i="80"/>
  <c r="A137" i="81" s="1"/>
  <c r="A138" i="80"/>
  <c r="A139" i="80"/>
  <c r="A139" i="81" s="1"/>
  <c r="A11" i="81"/>
  <c r="A12" i="81"/>
  <c r="A13" i="81"/>
  <c r="A14" i="81"/>
  <c r="A15" i="81"/>
  <c r="A16" i="81"/>
  <c r="A18" i="81"/>
  <c r="A23" i="81"/>
  <c r="A24" i="81"/>
  <c r="A25" i="81"/>
  <c r="A26" i="81"/>
  <c r="A27" i="81"/>
  <c r="A28" i="81"/>
  <c r="A30" i="81"/>
  <c r="A35" i="81"/>
  <c r="A36" i="81"/>
  <c r="A37" i="81"/>
  <c r="A38" i="81"/>
  <c r="A39" i="81"/>
  <c r="A40" i="81"/>
  <c r="A42" i="81"/>
  <c r="A47" i="81"/>
  <c r="A48" i="81"/>
  <c r="A49" i="81"/>
  <c r="A50" i="81"/>
  <c r="A51" i="81"/>
  <c r="A52" i="81"/>
  <c r="A54" i="81"/>
  <c r="A59" i="81"/>
  <c r="A60" i="81"/>
  <c r="A61" i="81"/>
  <c r="A62" i="81"/>
  <c r="A63" i="81"/>
  <c r="A64" i="81"/>
  <c r="A66" i="81"/>
  <c r="A71" i="81"/>
  <c r="A72" i="81"/>
  <c r="A73" i="81"/>
  <c r="A74" i="81"/>
  <c r="A75" i="81"/>
  <c r="A76" i="81"/>
  <c r="A78" i="81"/>
  <c r="A83" i="81"/>
  <c r="A84" i="81"/>
  <c r="A85" i="81"/>
  <c r="A86" i="81"/>
  <c r="A87" i="81"/>
  <c r="A88" i="81"/>
  <c r="A90" i="81"/>
  <c r="A95" i="81"/>
  <c r="A96" i="81"/>
  <c r="A97" i="81"/>
  <c r="A98" i="81"/>
  <c r="A99" i="81"/>
  <c r="A100" i="81"/>
  <c r="A102" i="81"/>
  <c r="A107" i="81"/>
  <c r="A108" i="81"/>
  <c r="A109" i="81"/>
  <c r="A110" i="81"/>
  <c r="A111" i="81"/>
  <c r="A112" i="81"/>
  <c r="A114" i="81"/>
  <c r="A119" i="81"/>
  <c r="A120" i="81"/>
  <c r="A121" i="81"/>
  <c r="A122" i="81"/>
  <c r="A123" i="81"/>
  <c r="A124" i="81"/>
  <c r="A126" i="81"/>
  <c r="A131" i="81"/>
  <c r="A132" i="81"/>
  <c r="A133" i="81"/>
  <c r="A134" i="81"/>
  <c r="A135" i="81"/>
  <c r="A136" i="81"/>
  <c r="A138" i="81"/>
  <c r="AW7" i="85"/>
  <c r="AX7" i="85"/>
  <c r="AY7" i="85"/>
  <c r="AZ7" i="85"/>
  <c r="BA7" i="85"/>
  <c r="BB7" i="85"/>
  <c r="BC7" i="85"/>
  <c r="BD7" i="85"/>
  <c r="BE7" i="85"/>
  <c r="BF7" i="85"/>
  <c r="BG7" i="85"/>
  <c r="A640" i="89"/>
  <c r="A618" i="89"/>
  <c r="V618" i="89" s="1"/>
  <c r="A598" i="89"/>
  <c r="V598" i="89" s="1"/>
  <c r="A578" i="89"/>
  <c r="A557" i="89"/>
  <c r="A536" i="89"/>
  <c r="V536" i="89" s="1"/>
  <c r="A517" i="89"/>
  <c r="V517" i="89" s="1"/>
  <c r="A495" i="89"/>
  <c r="A475" i="89"/>
  <c r="V475" i="89" s="1"/>
  <c r="A455" i="89"/>
  <c r="V454" i="89" s="1"/>
  <c r="A434" i="89"/>
  <c r="V433" i="89" s="1"/>
  <c r="A413" i="89"/>
  <c r="V413" i="89" s="1"/>
  <c r="A393" i="89"/>
  <c r="A373" i="89"/>
  <c r="A353" i="89"/>
  <c r="V353" i="89" s="1"/>
  <c r="A331" i="89"/>
  <c r="V331" i="89" s="1"/>
  <c r="A311" i="89"/>
  <c r="V311" i="89" s="1"/>
  <c r="A291" i="89"/>
  <c r="A270" i="89"/>
  <c r="V269" i="89" s="1"/>
  <c r="A249" i="89"/>
  <c r="V249" i="89" s="1"/>
  <c r="A651" i="89"/>
  <c r="A650" i="89"/>
  <c r="A649" i="89"/>
  <c r="A648" i="89"/>
  <c r="A647" i="89"/>
  <c r="A646" i="89"/>
  <c r="A645" i="89"/>
  <c r="A644" i="89"/>
  <c r="A643" i="89"/>
  <c r="A642" i="89"/>
  <c r="V640" i="89"/>
  <c r="A629" i="89"/>
  <c r="A628" i="89"/>
  <c r="A627" i="89"/>
  <c r="A626" i="89"/>
  <c r="A625" i="89"/>
  <c r="A624" i="89"/>
  <c r="A623" i="89"/>
  <c r="A622" i="89"/>
  <c r="A621" i="89"/>
  <c r="A620" i="89"/>
  <c r="A609" i="89"/>
  <c r="A608" i="89"/>
  <c r="A607" i="89"/>
  <c r="A606" i="89"/>
  <c r="A605" i="89"/>
  <c r="A604" i="89"/>
  <c r="A603" i="89"/>
  <c r="A602" i="89"/>
  <c r="A601" i="89"/>
  <c r="A600" i="89"/>
  <c r="A589" i="89"/>
  <c r="A588" i="89"/>
  <c r="A587" i="89"/>
  <c r="A586" i="89"/>
  <c r="A585" i="89"/>
  <c r="A584" i="89"/>
  <c r="A583" i="89"/>
  <c r="A582" i="89"/>
  <c r="A581" i="89"/>
  <c r="A580" i="89"/>
  <c r="V577" i="89"/>
  <c r="A568" i="89"/>
  <c r="A567" i="89"/>
  <c r="A566" i="89"/>
  <c r="A565" i="89"/>
  <c r="A564" i="89"/>
  <c r="A563" i="89"/>
  <c r="A562" i="89"/>
  <c r="A561" i="89"/>
  <c r="A560" i="89"/>
  <c r="A559" i="89"/>
  <c r="V556" i="89"/>
  <c r="A547" i="89"/>
  <c r="A546" i="89"/>
  <c r="A545" i="89"/>
  <c r="A544" i="89"/>
  <c r="A543" i="89"/>
  <c r="A542" i="89"/>
  <c r="A541" i="89"/>
  <c r="A540" i="89"/>
  <c r="A539" i="89"/>
  <c r="A538" i="89"/>
  <c r="A229" i="89"/>
  <c r="V229" i="89" s="1"/>
  <c r="A209" i="89"/>
  <c r="V208" i="89" s="1"/>
  <c r="A189" i="89"/>
  <c r="A167" i="89"/>
  <c r="A364" i="89"/>
  <c r="A363" i="89"/>
  <c r="A362" i="89"/>
  <c r="A361" i="89"/>
  <c r="A360" i="89"/>
  <c r="A359" i="89"/>
  <c r="A358" i="89"/>
  <c r="A357" i="89"/>
  <c r="A356" i="89"/>
  <c r="A355" i="89"/>
  <c r="A342" i="89"/>
  <c r="A341" i="89"/>
  <c r="A340" i="89"/>
  <c r="A339" i="89"/>
  <c r="A338" i="89"/>
  <c r="A337" i="89"/>
  <c r="A336" i="89"/>
  <c r="A335" i="89"/>
  <c r="A334" i="89"/>
  <c r="A333" i="89"/>
  <c r="A322" i="89"/>
  <c r="A321" i="89"/>
  <c r="A320" i="89"/>
  <c r="A319" i="89"/>
  <c r="A318" i="89"/>
  <c r="A317" i="89"/>
  <c r="A316" i="89"/>
  <c r="A315" i="89"/>
  <c r="A314" i="89"/>
  <c r="A313" i="89"/>
  <c r="A302" i="89"/>
  <c r="A301" i="89"/>
  <c r="A300" i="89"/>
  <c r="A299" i="89"/>
  <c r="A298" i="89"/>
  <c r="A297" i="89"/>
  <c r="A296" i="89"/>
  <c r="A295" i="89"/>
  <c r="A294" i="89"/>
  <c r="A293" i="89"/>
  <c r="V290" i="89"/>
  <c r="A281" i="89"/>
  <c r="A280" i="89"/>
  <c r="A279" i="89"/>
  <c r="A278" i="89"/>
  <c r="A277" i="89"/>
  <c r="A276" i="89"/>
  <c r="A275" i="89"/>
  <c r="A274" i="89"/>
  <c r="A273" i="89"/>
  <c r="A272" i="89"/>
  <c r="A260" i="89"/>
  <c r="A259" i="89"/>
  <c r="A258" i="89"/>
  <c r="A257" i="89"/>
  <c r="A256" i="89"/>
  <c r="A255" i="89"/>
  <c r="A254" i="89"/>
  <c r="A253" i="89"/>
  <c r="A252" i="89"/>
  <c r="A251" i="89"/>
  <c r="A240" i="89"/>
  <c r="A239" i="89"/>
  <c r="A238" i="89"/>
  <c r="A237" i="89"/>
  <c r="A236" i="89"/>
  <c r="A235" i="89"/>
  <c r="A234" i="89"/>
  <c r="A233" i="89"/>
  <c r="A232" i="89"/>
  <c r="A231" i="89"/>
  <c r="A220" i="89"/>
  <c r="A219" i="89"/>
  <c r="A218" i="89"/>
  <c r="A217" i="89"/>
  <c r="A216" i="89"/>
  <c r="A215" i="89"/>
  <c r="A214" i="89"/>
  <c r="A213" i="89"/>
  <c r="A212" i="89"/>
  <c r="A211" i="89"/>
  <c r="A528" i="89"/>
  <c r="A527" i="89"/>
  <c r="A526" i="89"/>
  <c r="A525" i="89"/>
  <c r="A524" i="89"/>
  <c r="A523" i="89"/>
  <c r="A522" i="89"/>
  <c r="A521" i="89"/>
  <c r="A520" i="89"/>
  <c r="A519" i="89"/>
  <c r="A506" i="89"/>
  <c r="A505" i="89"/>
  <c r="A504" i="89"/>
  <c r="A503" i="89"/>
  <c r="A502" i="89"/>
  <c r="A501" i="89"/>
  <c r="A500" i="89"/>
  <c r="A499" i="89"/>
  <c r="A498" i="89"/>
  <c r="A497" i="89"/>
  <c r="V495" i="89"/>
  <c r="A486" i="89"/>
  <c r="A485" i="89"/>
  <c r="A484" i="89"/>
  <c r="A483" i="89"/>
  <c r="A482" i="89"/>
  <c r="A481" i="89"/>
  <c r="A480" i="89"/>
  <c r="A479" i="89"/>
  <c r="A478" i="89"/>
  <c r="A477" i="89"/>
  <c r="A466" i="89"/>
  <c r="A465" i="89"/>
  <c r="A464" i="89"/>
  <c r="A463" i="89"/>
  <c r="A462" i="89"/>
  <c r="A461" i="89"/>
  <c r="A460" i="89"/>
  <c r="A459" i="89"/>
  <c r="A458" i="89"/>
  <c r="A457" i="89"/>
  <c r="A445" i="89"/>
  <c r="A444" i="89"/>
  <c r="A443" i="89"/>
  <c r="A442" i="89"/>
  <c r="A441" i="89"/>
  <c r="A440" i="89"/>
  <c r="A439" i="89"/>
  <c r="A438" i="89"/>
  <c r="A437" i="89"/>
  <c r="A436" i="89"/>
  <c r="A424" i="89"/>
  <c r="A423" i="89"/>
  <c r="A422" i="89"/>
  <c r="A421" i="89"/>
  <c r="A420" i="89"/>
  <c r="A419" i="89"/>
  <c r="A418" i="89"/>
  <c r="A417" i="89"/>
  <c r="A416" i="89"/>
  <c r="A415" i="89"/>
  <c r="A404" i="89"/>
  <c r="A403" i="89"/>
  <c r="A402" i="89"/>
  <c r="A401" i="89"/>
  <c r="A400" i="89"/>
  <c r="A399" i="89"/>
  <c r="A398" i="89"/>
  <c r="A397" i="89"/>
  <c r="A396" i="89"/>
  <c r="A395" i="89"/>
  <c r="V393" i="89"/>
  <c r="A384" i="89"/>
  <c r="A383" i="89"/>
  <c r="A382" i="89"/>
  <c r="A381" i="89"/>
  <c r="A380" i="89"/>
  <c r="A379" i="89"/>
  <c r="A378" i="89"/>
  <c r="A377" i="89"/>
  <c r="A376" i="89"/>
  <c r="A375" i="89"/>
  <c r="V372" i="89"/>
  <c r="D5" i="15"/>
  <c r="E5" i="15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AJ5" i="15"/>
  <c r="AK5" i="15"/>
  <c r="AL5" i="15"/>
  <c r="AM5" i="15"/>
  <c r="AN5" i="15"/>
  <c r="AO5" i="15"/>
  <c r="AP5" i="15"/>
  <c r="AQ5" i="15"/>
  <c r="AR5" i="15"/>
  <c r="AS5" i="15"/>
  <c r="AT5" i="15"/>
  <c r="D6" i="15"/>
  <c r="E6" i="15"/>
  <c r="F6" i="15"/>
  <c r="G6" i="15"/>
  <c r="H6" i="15"/>
  <c r="I6" i="15"/>
  <c r="J6" i="15"/>
  <c r="K6" i="15"/>
  <c r="L6" i="15"/>
  <c r="M6" i="15"/>
  <c r="N6" i="15"/>
  <c r="O6" i="15"/>
  <c r="P6" i="15"/>
  <c r="Q6" i="15"/>
  <c r="R6" i="15"/>
  <c r="S6" i="15"/>
  <c r="T6" i="15"/>
  <c r="U6" i="15"/>
  <c r="V6" i="15"/>
  <c r="W6" i="15"/>
  <c r="X6" i="15"/>
  <c r="Y6" i="15"/>
  <c r="Z6" i="15"/>
  <c r="AA6" i="15"/>
  <c r="AB6" i="15"/>
  <c r="AC6" i="15"/>
  <c r="AD6" i="15"/>
  <c r="AE6" i="15"/>
  <c r="AF6" i="15"/>
  <c r="AG6" i="15"/>
  <c r="AH6" i="15"/>
  <c r="AI6" i="15"/>
  <c r="AJ6" i="15"/>
  <c r="AK6" i="15"/>
  <c r="AL6" i="15"/>
  <c r="AM6" i="15"/>
  <c r="AN6" i="15"/>
  <c r="AO6" i="15"/>
  <c r="AP6" i="15"/>
  <c r="AQ6" i="15"/>
  <c r="AR6" i="15"/>
  <c r="AS6" i="15"/>
  <c r="AT6" i="15"/>
  <c r="D7" i="15"/>
  <c r="E7" i="15"/>
  <c r="F7" i="15"/>
  <c r="G7" i="15"/>
  <c r="H7" i="15"/>
  <c r="I7" i="15"/>
  <c r="J7" i="15"/>
  <c r="K7" i="15"/>
  <c r="L7" i="15"/>
  <c r="M7" i="15"/>
  <c r="N7" i="15"/>
  <c r="O7" i="15"/>
  <c r="P7" i="15"/>
  <c r="Q7" i="15"/>
  <c r="R7" i="15"/>
  <c r="S7" i="15"/>
  <c r="T7" i="15"/>
  <c r="U7" i="15"/>
  <c r="V7" i="15"/>
  <c r="W7" i="15"/>
  <c r="X7" i="15"/>
  <c r="Y7" i="15"/>
  <c r="Z7" i="15"/>
  <c r="AA7" i="15"/>
  <c r="AB7" i="15"/>
  <c r="AC7" i="15"/>
  <c r="AD7" i="15"/>
  <c r="AE7" i="15"/>
  <c r="AF7" i="15"/>
  <c r="AG7" i="15"/>
  <c r="AH7" i="15"/>
  <c r="AI7" i="15"/>
  <c r="AJ7" i="15"/>
  <c r="AK7" i="15"/>
  <c r="AL7" i="15"/>
  <c r="AM7" i="15"/>
  <c r="AN7" i="15"/>
  <c r="AO7" i="15"/>
  <c r="AP7" i="15"/>
  <c r="AQ7" i="15"/>
  <c r="AR7" i="15"/>
  <c r="AS7" i="15"/>
  <c r="AT7" i="15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AS9" i="15"/>
  <c r="AT9" i="15"/>
  <c r="D10" i="15"/>
  <c r="E10" i="15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AS10" i="15"/>
  <c r="AT10" i="15"/>
  <c r="D11" i="15"/>
  <c r="E11" i="15"/>
  <c r="F11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AS11" i="15"/>
  <c r="AT11" i="15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AT12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AS13" i="15"/>
  <c r="AT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AO14" i="15"/>
  <c r="AP14" i="15"/>
  <c r="AQ14" i="15"/>
  <c r="AR14" i="15"/>
  <c r="AS14" i="15"/>
  <c r="AT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S15" i="15"/>
  <c r="AT15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AT16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AT17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AS18" i="15"/>
  <c r="AT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AS19" i="15"/>
  <c r="AT19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AT20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AT21" i="15"/>
  <c r="D22" i="15"/>
  <c r="E22" i="15"/>
  <c r="F22" i="15"/>
  <c r="G22" i="15"/>
  <c r="H22" i="15"/>
  <c r="I22" i="15"/>
  <c r="J22" i="15"/>
  <c r="K22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AO22" i="15"/>
  <c r="AP22" i="15"/>
  <c r="AQ22" i="15"/>
  <c r="AR22" i="15"/>
  <c r="AS22" i="15"/>
  <c r="AT22" i="15"/>
  <c r="D23" i="15"/>
  <c r="E23" i="15"/>
  <c r="F23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AS23" i="15"/>
  <c r="AT23" i="15"/>
  <c r="D24" i="15"/>
  <c r="E24" i="15"/>
  <c r="F24" i="15"/>
  <c r="G24" i="15"/>
  <c r="H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AM24" i="15"/>
  <c r="AN24" i="15"/>
  <c r="AO24" i="15"/>
  <c r="AP24" i="15"/>
  <c r="AQ24" i="15"/>
  <c r="AR24" i="15"/>
  <c r="AS24" i="15"/>
  <c r="AT24" i="15"/>
  <c r="D25" i="15"/>
  <c r="E25" i="15"/>
  <c r="F25" i="15"/>
  <c r="G25" i="15"/>
  <c r="H25" i="15"/>
  <c r="I25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AI25" i="15"/>
  <c r="AJ25" i="15"/>
  <c r="AK25" i="15"/>
  <c r="AL25" i="15"/>
  <c r="AM25" i="15"/>
  <c r="AN25" i="15"/>
  <c r="AO25" i="15"/>
  <c r="AP25" i="15"/>
  <c r="AQ25" i="15"/>
  <c r="AR25" i="15"/>
  <c r="AS25" i="15"/>
  <c r="AT25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AS26" i="15"/>
  <c r="AT26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AO27" i="15"/>
  <c r="AP27" i="15"/>
  <c r="AQ27" i="15"/>
  <c r="AR27" i="15"/>
  <c r="AS27" i="15"/>
  <c r="AT27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AS28" i="15"/>
  <c r="AT28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AK29" i="15"/>
  <c r="AL29" i="15"/>
  <c r="AM29" i="15"/>
  <c r="AN29" i="15"/>
  <c r="AO29" i="15"/>
  <c r="AP29" i="15"/>
  <c r="AQ29" i="15"/>
  <c r="AR29" i="15"/>
  <c r="AS29" i="15"/>
  <c r="AT29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AS30" i="15"/>
  <c r="AT30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AS31" i="15"/>
  <c r="AT31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AS32" i="15"/>
  <c r="AT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AS33" i="15"/>
  <c r="AT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AM34" i="15"/>
  <c r="AN34" i="15"/>
  <c r="AO34" i="15"/>
  <c r="AP34" i="15"/>
  <c r="AQ34" i="15"/>
  <c r="AR34" i="15"/>
  <c r="AS34" i="15"/>
  <c r="AT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AS35" i="15"/>
  <c r="AT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AS36" i="15"/>
  <c r="AT36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37" i="15"/>
  <c r="AJ37" i="15"/>
  <c r="AK37" i="15"/>
  <c r="AL37" i="15"/>
  <c r="AM37" i="15"/>
  <c r="AN37" i="15"/>
  <c r="AO37" i="15"/>
  <c r="AP37" i="15"/>
  <c r="AQ37" i="15"/>
  <c r="AR37" i="15"/>
  <c r="AS37" i="15"/>
  <c r="AT37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M38" i="15"/>
  <c r="AN38" i="15"/>
  <c r="AO38" i="15"/>
  <c r="AP38" i="15"/>
  <c r="AQ38" i="15"/>
  <c r="AR38" i="15"/>
  <c r="AS38" i="15"/>
  <c r="AT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AS39" i="15"/>
  <c r="AT39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AT40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41" i="15"/>
  <c r="AN41" i="15"/>
  <c r="AO41" i="15"/>
  <c r="AP41" i="15"/>
  <c r="AQ41" i="15"/>
  <c r="AR41" i="15"/>
  <c r="AS41" i="15"/>
  <c r="AT41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AS42" i="15"/>
  <c r="AT42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AT43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44" i="15"/>
  <c r="AQ44" i="15"/>
  <c r="AR44" i="15"/>
  <c r="AS44" i="15"/>
  <c r="AT44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AR45" i="15"/>
  <c r="AS45" i="15"/>
  <c r="AT45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46" i="15"/>
  <c r="AS46" i="15"/>
  <c r="AT46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AS47" i="15"/>
  <c r="AT47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AT48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AJ49" i="15"/>
  <c r="AK49" i="15"/>
  <c r="AL49" i="15"/>
  <c r="AM49" i="15"/>
  <c r="AN49" i="15"/>
  <c r="AO49" i="15"/>
  <c r="AP49" i="15"/>
  <c r="AQ49" i="15"/>
  <c r="AR49" i="15"/>
  <c r="AS49" i="15"/>
  <c r="AT49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AS50" i="15"/>
  <c r="AT50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AS51" i="15"/>
  <c r="AT51" i="15"/>
  <c r="E4" i="15"/>
  <c r="F4" i="15"/>
  <c r="G4" i="15"/>
  <c r="H4" i="15"/>
  <c r="I4" i="15"/>
  <c r="J4" i="15"/>
  <c r="K4" i="15"/>
  <c r="L4" i="15"/>
  <c r="M4" i="15"/>
  <c r="N4" i="15"/>
  <c r="O4" i="15"/>
  <c r="P4" i="15"/>
  <c r="Q4" i="15"/>
  <c r="R4" i="15"/>
  <c r="S4" i="15"/>
  <c r="T4" i="15"/>
  <c r="U4" i="15"/>
  <c r="V4" i="15"/>
  <c r="W4" i="15"/>
  <c r="X4" i="15"/>
  <c r="Y4" i="15"/>
  <c r="Z4" i="15"/>
  <c r="AA4" i="15"/>
  <c r="AB4" i="15"/>
  <c r="AC4" i="15"/>
  <c r="AD4" i="15"/>
  <c r="AE4" i="15"/>
  <c r="AF4" i="15"/>
  <c r="AG4" i="15"/>
  <c r="AH4" i="15"/>
  <c r="AI4" i="15"/>
  <c r="AJ4" i="15"/>
  <c r="AK4" i="15"/>
  <c r="AL4" i="15"/>
  <c r="AM4" i="15"/>
  <c r="AN4" i="15"/>
  <c r="AO4" i="15"/>
  <c r="AP4" i="15"/>
  <c r="AQ4" i="15"/>
  <c r="AR4" i="15"/>
  <c r="AS4" i="15"/>
  <c r="AT4" i="15"/>
  <c r="BC4" i="85"/>
  <c r="AU9" i="15" l="1"/>
  <c r="BC8" i="15"/>
  <c r="D73" i="83" s="1"/>
  <c r="G73" i="83" s="1"/>
  <c r="BA8" i="15"/>
  <c r="D71" i="83" s="1"/>
  <c r="G71" i="83" s="1"/>
  <c r="BB8" i="15"/>
  <c r="D72" i="83" s="1"/>
  <c r="G72" i="83" s="1"/>
  <c r="AZ8" i="15"/>
  <c r="D70" i="83" s="1"/>
  <c r="G70" i="83" s="1"/>
  <c r="AU8" i="15"/>
  <c r="BD8" i="15"/>
  <c r="D74" i="83" s="1"/>
  <c r="G74" i="83" s="1"/>
  <c r="AX8" i="15"/>
  <c r="D68" i="83" s="1"/>
  <c r="G68" i="83" s="1"/>
  <c r="C68" i="83"/>
  <c r="C66" i="83" s="1"/>
  <c r="G67" i="83"/>
  <c r="BF8" i="15"/>
  <c r="BG8" i="15" s="1"/>
  <c r="A139" i="77"/>
  <c r="A127" i="77"/>
  <c r="A115" i="77"/>
  <c r="A103" i="77"/>
  <c r="A91" i="77"/>
  <c r="A79" i="77"/>
  <c r="A67" i="77"/>
  <c r="A55" i="77"/>
  <c r="A43" i="77"/>
  <c r="A31" i="77"/>
  <c r="A19" i="77"/>
  <c r="A137" i="77"/>
  <c r="A125" i="77"/>
  <c r="A113" i="77"/>
  <c r="A101" i="77"/>
  <c r="A89" i="77"/>
  <c r="A77" i="77"/>
  <c r="A65" i="77"/>
  <c r="A53" i="77"/>
  <c r="A41" i="77"/>
  <c r="A29" i="77"/>
  <c r="A17" i="77"/>
  <c r="C442" i="89"/>
  <c r="C335" i="89"/>
  <c r="C257" i="89"/>
  <c r="C217" i="89"/>
  <c r="C197" i="89"/>
  <c r="AW24" i="85"/>
  <c r="B170" i="89" s="1"/>
  <c r="C170" i="89" s="1"/>
  <c r="AX24" i="85"/>
  <c r="AY24" i="85"/>
  <c r="B171" i="89" s="1"/>
  <c r="C171" i="89" s="1"/>
  <c r="C169" i="89" s="1"/>
  <c r="AZ24" i="85"/>
  <c r="B172" i="89" s="1"/>
  <c r="C172" i="89" s="1"/>
  <c r="BA24" i="85"/>
  <c r="B173" i="89" s="1"/>
  <c r="C173" i="89" s="1"/>
  <c r="BB24" i="85"/>
  <c r="B174" i="89" s="1"/>
  <c r="C174" i="89" s="1"/>
  <c r="BC24" i="85"/>
  <c r="B175" i="89" s="1"/>
  <c r="C175" i="89" s="1"/>
  <c r="BD24" i="85"/>
  <c r="B176" i="89" s="1"/>
  <c r="C176" i="89" s="1"/>
  <c r="BE24" i="85"/>
  <c r="B177" i="89" s="1"/>
  <c r="C177" i="89" s="1"/>
  <c r="BF24" i="85"/>
  <c r="B178" i="89" s="1"/>
  <c r="C178" i="89" s="1"/>
  <c r="AW25" i="85"/>
  <c r="B192" i="89" s="1"/>
  <c r="C192" i="89" s="1"/>
  <c r="AX25" i="85"/>
  <c r="AY25" i="85"/>
  <c r="B193" i="89" s="1"/>
  <c r="C193" i="89" s="1"/>
  <c r="AZ25" i="85"/>
  <c r="B194" i="89" s="1"/>
  <c r="C194" i="89" s="1"/>
  <c r="BA25" i="85"/>
  <c r="B195" i="89" s="1"/>
  <c r="C195" i="89" s="1"/>
  <c r="BB25" i="85"/>
  <c r="B196" i="89" s="1"/>
  <c r="C196" i="89" s="1"/>
  <c r="BC25" i="85"/>
  <c r="B197" i="89" s="1"/>
  <c r="BD25" i="85"/>
  <c r="B198" i="89" s="1"/>
  <c r="C198" i="89" s="1"/>
  <c r="BE25" i="85"/>
  <c r="B199" i="89" s="1"/>
  <c r="C199" i="89" s="1"/>
  <c r="BF25" i="85"/>
  <c r="B200" i="89" s="1"/>
  <c r="C200" i="89" s="1"/>
  <c r="AW26" i="85"/>
  <c r="B212" i="89" s="1"/>
  <c r="C212" i="89" s="1"/>
  <c r="AX26" i="85"/>
  <c r="AY26" i="85"/>
  <c r="B213" i="89" s="1"/>
  <c r="C213" i="89" s="1"/>
  <c r="AZ26" i="85"/>
  <c r="B214" i="89" s="1"/>
  <c r="C214" i="89" s="1"/>
  <c r="BA26" i="85"/>
  <c r="B215" i="89" s="1"/>
  <c r="C215" i="89" s="1"/>
  <c r="BB26" i="85"/>
  <c r="B216" i="89" s="1"/>
  <c r="C216" i="89" s="1"/>
  <c r="BC26" i="85"/>
  <c r="B217" i="89" s="1"/>
  <c r="BD26" i="85"/>
  <c r="B218" i="89" s="1"/>
  <c r="C218" i="89" s="1"/>
  <c r="BE26" i="85"/>
  <c r="B219" i="89" s="1"/>
  <c r="C219" i="89" s="1"/>
  <c r="BF26" i="85"/>
  <c r="B220" i="89" s="1"/>
  <c r="C220" i="89" s="1"/>
  <c r="AW27" i="85"/>
  <c r="AX27" i="85"/>
  <c r="AY27" i="85"/>
  <c r="B233" i="89" s="1"/>
  <c r="C233" i="89" s="1"/>
  <c r="AZ27" i="85"/>
  <c r="B234" i="89" s="1"/>
  <c r="C234" i="89" s="1"/>
  <c r="BA27" i="85"/>
  <c r="B235" i="89" s="1"/>
  <c r="C235" i="89" s="1"/>
  <c r="BB27" i="85"/>
  <c r="B236" i="89" s="1"/>
  <c r="C236" i="89" s="1"/>
  <c r="BC27" i="85"/>
  <c r="B237" i="89" s="1"/>
  <c r="C237" i="89" s="1"/>
  <c r="BD27" i="85"/>
  <c r="B238" i="89" s="1"/>
  <c r="C238" i="89" s="1"/>
  <c r="BE27" i="85"/>
  <c r="B239" i="89" s="1"/>
  <c r="C239" i="89" s="1"/>
  <c r="BF27" i="85"/>
  <c r="B240" i="89" s="1"/>
  <c r="C240" i="89" s="1"/>
  <c r="AW28" i="85"/>
  <c r="AX28" i="85"/>
  <c r="AY28" i="85"/>
  <c r="B253" i="89" s="1"/>
  <c r="C253" i="89" s="1"/>
  <c r="AZ28" i="85"/>
  <c r="B254" i="89" s="1"/>
  <c r="C254" i="89" s="1"/>
  <c r="BA28" i="85"/>
  <c r="B255" i="89" s="1"/>
  <c r="C255" i="89" s="1"/>
  <c r="BB28" i="85"/>
  <c r="B256" i="89" s="1"/>
  <c r="C256" i="89" s="1"/>
  <c r="BC28" i="85"/>
  <c r="B257" i="89" s="1"/>
  <c r="BD28" i="85"/>
  <c r="B258" i="89" s="1"/>
  <c r="C258" i="89" s="1"/>
  <c r="BE28" i="85"/>
  <c r="B259" i="89" s="1"/>
  <c r="C259" i="89" s="1"/>
  <c r="BF28" i="85"/>
  <c r="B260" i="89" s="1"/>
  <c r="C260" i="89" s="1"/>
  <c r="AW29" i="85"/>
  <c r="AX29" i="85"/>
  <c r="AY29" i="85"/>
  <c r="B274" i="89" s="1"/>
  <c r="C274" i="89" s="1"/>
  <c r="AZ29" i="85"/>
  <c r="B275" i="89" s="1"/>
  <c r="C275" i="89" s="1"/>
  <c r="BA29" i="85"/>
  <c r="B276" i="89" s="1"/>
  <c r="C276" i="89" s="1"/>
  <c r="BB29" i="85"/>
  <c r="B277" i="89" s="1"/>
  <c r="C277" i="89" s="1"/>
  <c r="BC29" i="85"/>
  <c r="B278" i="89" s="1"/>
  <c r="C278" i="89" s="1"/>
  <c r="BD29" i="85"/>
  <c r="B279" i="89" s="1"/>
  <c r="C279" i="89" s="1"/>
  <c r="BE29" i="85"/>
  <c r="B280" i="89" s="1"/>
  <c r="C280" i="89" s="1"/>
  <c r="BF29" i="85"/>
  <c r="B281" i="89" s="1"/>
  <c r="C281" i="89" s="1"/>
  <c r="AW30" i="85"/>
  <c r="B294" i="89" s="1"/>
  <c r="C294" i="89" s="1"/>
  <c r="AX30" i="85"/>
  <c r="AY30" i="85"/>
  <c r="B295" i="89" s="1"/>
  <c r="C295" i="89" s="1"/>
  <c r="AZ30" i="85"/>
  <c r="B296" i="89" s="1"/>
  <c r="C296" i="89" s="1"/>
  <c r="BA30" i="85"/>
  <c r="B297" i="89" s="1"/>
  <c r="C297" i="89" s="1"/>
  <c r="BB30" i="85"/>
  <c r="B298" i="89" s="1"/>
  <c r="BC30" i="85"/>
  <c r="B299" i="89" s="1"/>
  <c r="C299" i="89" s="1"/>
  <c r="BD30" i="85"/>
  <c r="B300" i="89" s="1"/>
  <c r="C300" i="89" s="1"/>
  <c r="BE30" i="85"/>
  <c r="B301" i="89" s="1"/>
  <c r="C301" i="89" s="1"/>
  <c r="BF30" i="85"/>
  <c r="B302" i="89" s="1"/>
  <c r="C302" i="89" s="1"/>
  <c r="AW31" i="85"/>
  <c r="B314" i="89" s="1"/>
  <c r="C314" i="89" s="1"/>
  <c r="AX31" i="85"/>
  <c r="AY31" i="85"/>
  <c r="B315" i="89" s="1"/>
  <c r="C315" i="89" s="1"/>
  <c r="AZ31" i="85"/>
  <c r="B316" i="89" s="1"/>
  <c r="C316" i="89" s="1"/>
  <c r="BA31" i="85"/>
  <c r="B317" i="89" s="1"/>
  <c r="C317" i="89" s="1"/>
  <c r="BB31" i="85"/>
  <c r="B318" i="89" s="1"/>
  <c r="C318" i="89" s="1"/>
  <c r="BC31" i="85"/>
  <c r="B319" i="89" s="1"/>
  <c r="C319" i="89" s="1"/>
  <c r="BD31" i="85"/>
  <c r="B320" i="89" s="1"/>
  <c r="C320" i="89" s="1"/>
  <c r="C313" i="89" s="1"/>
  <c r="BE31" i="85"/>
  <c r="B321" i="89" s="1"/>
  <c r="C321" i="89" s="1"/>
  <c r="BF31" i="85"/>
  <c r="B322" i="89" s="1"/>
  <c r="C322" i="89" s="1"/>
  <c r="AW32" i="85"/>
  <c r="B334" i="89" s="1"/>
  <c r="C334" i="89" s="1"/>
  <c r="AX32" i="85"/>
  <c r="AY32" i="85"/>
  <c r="B335" i="89" s="1"/>
  <c r="AZ32" i="85"/>
  <c r="B336" i="89" s="1"/>
  <c r="C336" i="89" s="1"/>
  <c r="BA32" i="85"/>
  <c r="B337" i="89" s="1"/>
  <c r="C337" i="89" s="1"/>
  <c r="BB32" i="85"/>
  <c r="B338" i="89" s="1"/>
  <c r="C338" i="89" s="1"/>
  <c r="BC32" i="85"/>
  <c r="B339" i="89" s="1"/>
  <c r="C339" i="89" s="1"/>
  <c r="BD32" i="85"/>
  <c r="B340" i="89" s="1"/>
  <c r="C340" i="89" s="1"/>
  <c r="BE32" i="85"/>
  <c r="B341" i="89" s="1"/>
  <c r="C341" i="89" s="1"/>
  <c r="BF32" i="85"/>
  <c r="B342" i="89" s="1"/>
  <c r="C342" i="89" s="1"/>
  <c r="AW33" i="85"/>
  <c r="AX33" i="85"/>
  <c r="AY33" i="85"/>
  <c r="B357" i="89" s="1"/>
  <c r="C357" i="89" s="1"/>
  <c r="AZ33" i="85"/>
  <c r="B358" i="89" s="1"/>
  <c r="C358" i="89" s="1"/>
  <c r="BA33" i="85"/>
  <c r="B359" i="89" s="1"/>
  <c r="C359" i="89" s="1"/>
  <c r="BB33" i="85"/>
  <c r="B360" i="89" s="1"/>
  <c r="C360" i="89" s="1"/>
  <c r="BC33" i="85"/>
  <c r="B361" i="89" s="1"/>
  <c r="C361" i="89" s="1"/>
  <c r="BD33" i="85"/>
  <c r="B362" i="89" s="1"/>
  <c r="C362" i="89" s="1"/>
  <c r="BE33" i="85"/>
  <c r="B363" i="89" s="1"/>
  <c r="C363" i="89" s="1"/>
  <c r="BF33" i="85"/>
  <c r="B364" i="89" s="1"/>
  <c r="C364" i="89" s="1"/>
  <c r="AW34" i="85"/>
  <c r="AX34" i="85"/>
  <c r="AY34" i="85"/>
  <c r="B377" i="89" s="1"/>
  <c r="C377" i="89" s="1"/>
  <c r="AZ34" i="85"/>
  <c r="B378" i="89" s="1"/>
  <c r="C378" i="89" s="1"/>
  <c r="BA34" i="85"/>
  <c r="B379" i="89" s="1"/>
  <c r="C379" i="89" s="1"/>
  <c r="BB34" i="85"/>
  <c r="B380" i="89" s="1"/>
  <c r="C380" i="89" s="1"/>
  <c r="BC34" i="85"/>
  <c r="B381" i="89" s="1"/>
  <c r="C381" i="89" s="1"/>
  <c r="BD34" i="85"/>
  <c r="B382" i="89" s="1"/>
  <c r="C382" i="89" s="1"/>
  <c r="BE34" i="85"/>
  <c r="B383" i="89" s="1"/>
  <c r="C383" i="89" s="1"/>
  <c r="BF34" i="85"/>
  <c r="B384" i="89" s="1"/>
  <c r="C384" i="89" s="1"/>
  <c r="AW35" i="85"/>
  <c r="B396" i="89" s="1"/>
  <c r="C396" i="89" s="1"/>
  <c r="AX35" i="85"/>
  <c r="AY35" i="85"/>
  <c r="AZ35" i="85"/>
  <c r="B398" i="89" s="1"/>
  <c r="C398" i="89" s="1"/>
  <c r="BA35" i="85"/>
  <c r="B399" i="89" s="1"/>
  <c r="C399" i="89" s="1"/>
  <c r="BB35" i="85"/>
  <c r="B400" i="89" s="1"/>
  <c r="C400" i="89" s="1"/>
  <c r="BC35" i="85"/>
  <c r="B401" i="89" s="1"/>
  <c r="C401" i="89" s="1"/>
  <c r="BD35" i="85"/>
  <c r="B402" i="89" s="1"/>
  <c r="C402" i="89" s="1"/>
  <c r="BE35" i="85"/>
  <c r="B403" i="89" s="1"/>
  <c r="C403" i="89" s="1"/>
  <c r="BF35" i="85"/>
  <c r="B404" i="89" s="1"/>
  <c r="C404" i="89" s="1"/>
  <c r="AW36" i="85"/>
  <c r="B416" i="89" s="1"/>
  <c r="C416" i="89" s="1"/>
  <c r="AX36" i="85"/>
  <c r="AY36" i="85"/>
  <c r="B417" i="89" s="1"/>
  <c r="C417" i="89" s="1"/>
  <c r="C415" i="89" s="1"/>
  <c r="AZ36" i="85"/>
  <c r="B418" i="89" s="1"/>
  <c r="C418" i="89" s="1"/>
  <c r="BA36" i="85"/>
  <c r="B419" i="89" s="1"/>
  <c r="C419" i="89" s="1"/>
  <c r="BB36" i="85"/>
  <c r="B420" i="89" s="1"/>
  <c r="C420" i="89" s="1"/>
  <c r="BC36" i="85"/>
  <c r="B421" i="89" s="1"/>
  <c r="C421" i="89" s="1"/>
  <c r="BD36" i="85"/>
  <c r="B422" i="89" s="1"/>
  <c r="C422" i="89" s="1"/>
  <c r="BE36" i="85"/>
  <c r="B423" i="89" s="1"/>
  <c r="C423" i="89" s="1"/>
  <c r="BF36" i="85"/>
  <c r="B424" i="89" s="1"/>
  <c r="C424" i="89" s="1"/>
  <c r="AW37" i="85"/>
  <c r="B437" i="89" s="1"/>
  <c r="AX37" i="85"/>
  <c r="AY37" i="85"/>
  <c r="B438" i="89" s="1"/>
  <c r="C438" i="89" s="1"/>
  <c r="AZ37" i="85"/>
  <c r="B439" i="89" s="1"/>
  <c r="C439" i="89" s="1"/>
  <c r="BA37" i="85"/>
  <c r="B440" i="89" s="1"/>
  <c r="C440" i="89" s="1"/>
  <c r="BB37" i="85"/>
  <c r="B441" i="89" s="1"/>
  <c r="C441" i="89" s="1"/>
  <c r="BC37" i="85"/>
  <c r="B442" i="89" s="1"/>
  <c r="BD37" i="85"/>
  <c r="B443" i="89" s="1"/>
  <c r="C443" i="89" s="1"/>
  <c r="BE37" i="85"/>
  <c r="B444" i="89" s="1"/>
  <c r="C444" i="89" s="1"/>
  <c r="BF37" i="85"/>
  <c r="B445" i="89" s="1"/>
  <c r="C445" i="89" s="1"/>
  <c r="AW38" i="85"/>
  <c r="B458" i="89" s="1"/>
  <c r="C458" i="89" s="1"/>
  <c r="AX38" i="85"/>
  <c r="AY38" i="85"/>
  <c r="B459" i="89" s="1"/>
  <c r="C459" i="89" s="1"/>
  <c r="AZ38" i="85"/>
  <c r="B460" i="89" s="1"/>
  <c r="C460" i="89" s="1"/>
  <c r="BA38" i="85"/>
  <c r="B461" i="89" s="1"/>
  <c r="C461" i="89" s="1"/>
  <c r="BB38" i="85"/>
  <c r="B462" i="89" s="1"/>
  <c r="C462" i="89" s="1"/>
  <c r="BC38" i="85"/>
  <c r="B463" i="89" s="1"/>
  <c r="C463" i="89" s="1"/>
  <c r="BD38" i="85"/>
  <c r="B464" i="89" s="1"/>
  <c r="C464" i="89" s="1"/>
  <c r="BE38" i="85"/>
  <c r="B465" i="89" s="1"/>
  <c r="C465" i="89" s="1"/>
  <c r="BF38" i="85"/>
  <c r="B466" i="89" s="1"/>
  <c r="C466" i="89" s="1"/>
  <c r="AW39" i="85"/>
  <c r="B478" i="89" s="1"/>
  <c r="C478" i="89" s="1"/>
  <c r="AX39" i="85"/>
  <c r="AY39" i="85"/>
  <c r="B479" i="89" s="1"/>
  <c r="C479" i="89" s="1"/>
  <c r="C477" i="89" s="1"/>
  <c r="AZ39" i="85"/>
  <c r="B480" i="89" s="1"/>
  <c r="C480" i="89" s="1"/>
  <c r="BA39" i="85"/>
  <c r="B481" i="89" s="1"/>
  <c r="C481" i="89" s="1"/>
  <c r="BB39" i="85"/>
  <c r="B482" i="89" s="1"/>
  <c r="C482" i="89" s="1"/>
  <c r="BC39" i="85"/>
  <c r="B483" i="89" s="1"/>
  <c r="C483" i="89" s="1"/>
  <c r="BD39" i="85"/>
  <c r="B484" i="89" s="1"/>
  <c r="C484" i="89" s="1"/>
  <c r="BE39" i="85"/>
  <c r="B485" i="89" s="1"/>
  <c r="C485" i="89" s="1"/>
  <c r="BF39" i="85"/>
  <c r="B486" i="89" s="1"/>
  <c r="C486" i="89" s="1"/>
  <c r="AW40" i="85"/>
  <c r="B498" i="89" s="1"/>
  <c r="B497" i="89" s="1"/>
  <c r="AX40" i="85"/>
  <c r="AY40" i="85"/>
  <c r="B499" i="89" s="1"/>
  <c r="C499" i="89" s="1"/>
  <c r="AZ40" i="85"/>
  <c r="B500" i="89" s="1"/>
  <c r="C500" i="89" s="1"/>
  <c r="BA40" i="85"/>
  <c r="B501" i="89" s="1"/>
  <c r="C501" i="89" s="1"/>
  <c r="BB40" i="85"/>
  <c r="B502" i="89" s="1"/>
  <c r="C502" i="89" s="1"/>
  <c r="BC40" i="85"/>
  <c r="B503" i="89" s="1"/>
  <c r="C503" i="89" s="1"/>
  <c r="BD40" i="85"/>
  <c r="B504" i="89" s="1"/>
  <c r="C504" i="89" s="1"/>
  <c r="BE40" i="85"/>
  <c r="B505" i="89" s="1"/>
  <c r="C505" i="89" s="1"/>
  <c r="BF40" i="85"/>
  <c r="B506" i="89" s="1"/>
  <c r="C506" i="89" s="1"/>
  <c r="AW41" i="85"/>
  <c r="AX41" i="85"/>
  <c r="AY41" i="85"/>
  <c r="B521" i="89" s="1"/>
  <c r="C521" i="89" s="1"/>
  <c r="AZ41" i="85"/>
  <c r="B522" i="89" s="1"/>
  <c r="C522" i="89" s="1"/>
  <c r="BA41" i="85"/>
  <c r="B523" i="89" s="1"/>
  <c r="C523" i="89" s="1"/>
  <c r="BB41" i="85"/>
  <c r="B524" i="89" s="1"/>
  <c r="C524" i="89" s="1"/>
  <c r="BC41" i="85"/>
  <c r="B525" i="89" s="1"/>
  <c r="C525" i="89" s="1"/>
  <c r="BD41" i="85"/>
  <c r="B526" i="89" s="1"/>
  <c r="C526" i="89" s="1"/>
  <c r="BE41" i="85"/>
  <c r="B527" i="89" s="1"/>
  <c r="C527" i="89" s="1"/>
  <c r="BF41" i="85"/>
  <c r="B528" i="89" s="1"/>
  <c r="C528" i="89" s="1"/>
  <c r="AW42" i="85"/>
  <c r="B539" i="89" s="1"/>
  <c r="C539" i="89" s="1"/>
  <c r="AX42" i="85"/>
  <c r="AY42" i="85"/>
  <c r="B540" i="89" s="1"/>
  <c r="C540" i="89" s="1"/>
  <c r="AZ42" i="85"/>
  <c r="B541" i="89" s="1"/>
  <c r="C541" i="89" s="1"/>
  <c r="BA42" i="85"/>
  <c r="B542" i="89" s="1"/>
  <c r="C542" i="89" s="1"/>
  <c r="BB42" i="85"/>
  <c r="B543" i="89" s="1"/>
  <c r="C543" i="89" s="1"/>
  <c r="BC42" i="85"/>
  <c r="B544" i="89" s="1"/>
  <c r="C544" i="89" s="1"/>
  <c r="C538" i="89" s="1"/>
  <c r="BD42" i="85"/>
  <c r="B545" i="89" s="1"/>
  <c r="C545" i="89" s="1"/>
  <c r="BE42" i="85"/>
  <c r="B546" i="89" s="1"/>
  <c r="C546" i="89" s="1"/>
  <c r="BF42" i="85"/>
  <c r="B547" i="89" s="1"/>
  <c r="C547" i="89" s="1"/>
  <c r="AW43" i="85"/>
  <c r="B560" i="89" s="1"/>
  <c r="AX43" i="85"/>
  <c r="AY43" i="85"/>
  <c r="B561" i="89" s="1"/>
  <c r="C561" i="89" s="1"/>
  <c r="AZ43" i="85"/>
  <c r="B562" i="89" s="1"/>
  <c r="C562" i="89" s="1"/>
  <c r="BA43" i="85"/>
  <c r="B563" i="89" s="1"/>
  <c r="C563" i="89" s="1"/>
  <c r="BB43" i="85"/>
  <c r="B564" i="89" s="1"/>
  <c r="C564" i="89" s="1"/>
  <c r="BC43" i="85"/>
  <c r="BD43" i="85"/>
  <c r="B566" i="89" s="1"/>
  <c r="C566" i="89" s="1"/>
  <c r="BE43" i="85"/>
  <c r="B567" i="89" s="1"/>
  <c r="C567" i="89" s="1"/>
  <c r="BF43" i="85"/>
  <c r="B568" i="89" s="1"/>
  <c r="C568" i="89" s="1"/>
  <c r="AW44" i="85"/>
  <c r="B581" i="89" s="1"/>
  <c r="C581" i="89" s="1"/>
  <c r="AX44" i="85"/>
  <c r="AY44" i="85"/>
  <c r="B582" i="89" s="1"/>
  <c r="C582" i="89" s="1"/>
  <c r="AZ44" i="85"/>
  <c r="B583" i="89" s="1"/>
  <c r="C583" i="89" s="1"/>
  <c r="BA44" i="85"/>
  <c r="B584" i="89" s="1"/>
  <c r="C584" i="89" s="1"/>
  <c r="BB44" i="85"/>
  <c r="B585" i="89" s="1"/>
  <c r="C585" i="89" s="1"/>
  <c r="BC44" i="85"/>
  <c r="B586" i="89" s="1"/>
  <c r="C586" i="89" s="1"/>
  <c r="BD44" i="85"/>
  <c r="B587" i="89" s="1"/>
  <c r="C587" i="89" s="1"/>
  <c r="BE44" i="85"/>
  <c r="B588" i="89" s="1"/>
  <c r="C588" i="89" s="1"/>
  <c r="BF44" i="85"/>
  <c r="B589" i="89" s="1"/>
  <c r="C589" i="89" s="1"/>
  <c r="AW45" i="85"/>
  <c r="B601" i="89" s="1"/>
  <c r="B600" i="89" s="1"/>
  <c r="AX45" i="85"/>
  <c r="AY45" i="85"/>
  <c r="B602" i="89" s="1"/>
  <c r="C602" i="89" s="1"/>
  <c r="AZ45" i="85"/>
  <c r="B603" i="89" s="1"/>
  <c r="C603" i="89" s="1"/>
  <c r="BA45" i="85"/>
  <c r="B604" i="89" s="1"/>
  <c r="C604" i="89" s="1"/>
  <c r="BB45" i="85"/>
  <c r="B605" i="89" s="1"/>
  <c r="C605" i="89" s="1"/>
  <c r="BC45" i="85"/>
  <c r="B606" i="89" s="1"/>
  <c r="C606" i="89" s="1"/>
  <c r="BD45" i="85"/>
  <c r="B607" i="89" s="1"/>
  <c r="C607" i="89" s="1"/>
  <c r="BE45" i="85"/>
  <c r="B608" i="89" s="1"/>
  <c r="C608" i="89" s="1"/>
  <c r="BF45" i="85"/>
  <c r="B609" i="89" s="1"/>
  <c r="C609" i="89" s="1"/>
  <c r="AW46" i="85"/>
  <c r="B621" i="89" s="1"/>
  <c r="C621" i="89" s="1"/>
  <c r="AX46" i="85"/>
  <c r="AY46" i="85"/>
  <c r="B622" i="89" s="1"/>
  <c r="C622" i="89" s="1"/>
  <c r="C620" i="89" s="1"/>
  <c r="AZ46" i="85"/>
  <c r="B623" i="89" s="1"/>
  <c r="C623" i="89" s="1"/>
  <c r="BA46" i="85"/>
  <c r="B624" i="89" s="1"/>
  <c r="C624" i="89" s="1"/>
  <c r="BB46" i="85"/>
  <c r="B625" i="89" s="1"/>
  <c r="C625" i="89" s="1"/>
  <c r="BC46" i="85"/>
  <c r="B626" i="89" s="1"/>
  <c r="C626" i="89" s="1"/>
  <c r="BD46" i="85"/>
  <c r="B627" i="89" s="1"/>
  <c r="C627" i="89" s="1"/>
  <c r="BE46" i="85"/>
  <c r="B628" i="89" s="1"/>
  <c r="C628" i="89" s="1"/>
  <c r="BF46" i="85"/>
  <c r="B629" i="89" s="1"/>
  <c r="C629" i="89" s="1"/>
  <c r="AW47" i="85"/>
  <c r="B643" i="89" s="1"/>
  <c r="C643" i="89" s="1"/>
  <c r="AX47" i="85"/>
  <c r="AY47" i="85"/>
  <c r="B644" i="89" s="1"/>
  <c r="C644" i="89" s="1"/>
  <c r="AZ47" i="85"/>
  <c r="B645" i="89" s="1"/>
  <c r="C645" i="89" s="1"/>
  <c r="BA47" i="85"/>
  <c r="B646" i="89" s="1"/>
  <c r="C646" i="89" s="1"/>
  <c r="BB47" i="85"/>
  <c r="B647" i="89" s="1"/>
  <c r="C647" i="89" s="1"/>
  <c r="BC47" i="85"/>
  <c r="BD47" i="85"/>
  <c r="B649" i="89" s="1"/>
  <c r="C649" i="89" s="1"/>
  <c r="BE47" i="85"/>
  <c r="B650" i="89" s="1"/>
  <c r="C650" i="89" s="1"/>
  <c r="BF47" i="85"/>
  <c r="B651" i="89" s="1"/>
  <c r="C651" i="89" s="1"/>
  <c r="BB4" i="85"/>
  <c r="AI52" i="15"/>
  <c r="AI53" i="15"/>
  <c r="AI54" i="15"/>
  <c r="AI55" i="15"/>
  <c r="AI56" i="15"/>
  <c r="AI57" i="15"/>
  <c r="AI58" i="15"/>
  <c r="AI59" i="15"/>
  <c r="AI60" i="15"/>
  <c r="AI61" i="15"/>
  <c r="AI62" i="15"/>
  <c r="AI63" i="15"/>
  <c r="AI64" i="15"/>
  <c r="AI65" i="15"/>
  <c r="AI66" i="15"/>
  <c r="AI67" i="15"/>
  <c r="AI68" i="15"/>
  <c r="AI69" i="15"/>
  <c r="AI70" i="15"/>
  <c r="AI71" i="15"/>
  <c r="AI72" i="15"/>
  <c r="AI73" i="15"/>
  <c r="AI74" i="15"/>
  <c r="AI75" i="15"/>
  <c r="AI76" i="15"/>
  <c r="AI77" i="15"/>
  <c r="AI78" i="15"/>
  <c r="AI79" i="15"/>
  <c r="AI80" i="15"/>
  <c r="AI81" i="15"/>
  <c r="AI82" i="15"/>
  <c r="AI83" i="15"/>
  <c r="AI84" i="15"/>
  <c r="AI85" i="15"/>
  <c r="AI86" i="15"/>
  <c r="AI87" i="15"/>
  <c r="AI88" i="15"/>
  <c r="AI89" i="15"/>
  <c r="AI90" i="15"/>
  <c r="AI91" i="15"/>
  <c r="AI92" i="15"/>
  <c r="AI93" i="15"/>
  <c r="AI94" i="15"/>
  <c r="AI95" i="15"/>
  <c r="AI96" i="15"/>
  <c r="AI97" i="15"/>
  <c r="AI98" i="15"/>
  <c r="AI99" i="15"/>
  <c r="AI100" i="15"/>
  <c r="AI101" i="15"/>
  <c r="AI102" i="15"/>
  <c r="AI103" i="15"/>
  <c r="AI104" i="15"/>
  <c r="AI105" i="15"/>
  <c r="AI106" i="15"/>
  <c r="AI107" i="15"/>
  <c r="AI108" i="15"/>
  <c r="AI109" i="15"/>
  <c r="AI110" i="15"/>
  <c r="AI111" i="15"/>
  <c r="AI112" i="15"/>
  <c r="AI113" i="15"/>
  <c r="AI114" i="15"/>
  <c r="AI115" i="15"/>
  <c r="AI116" i="15"/>
  <c r="AI117" i="15"/>
  <c r="AI118" i="15"/>
  <c r="AI119" i="15"/>
  <c r="AI120" i="15"/>
  <c r="AI121" i="15"/>
  <c r="AI122" i="15"/>
  <c r="AI123" i="15"/>
  <c r="AI124" i="15"/>
  <c r="AI125" i="15"/>
  <c r="AI126" i="15"/>
  <c r="AI127" i="15"/>
  <c r="AI128" i="15"/>
  <c r="AI129" i="15"/>
  <c r="AI130" i="15"/>
  <c r="AI131" i="15"/>
  <c r="AI132" i="15"/>
  <c r="AI133" i="15"/>
  <c r="AI134" i="15"/>
  <c r="AI135" i="15"/>
  <c r="AI136" i="15"/>
  <c r="AI137" i="15"/>
  <c r="AI138" i="15"/>
  <c r="AI139" i="15"/>
  <c r="AI140" i="15"/>
  <c r="AI141" i="15"/>
  <c r="AI142" i="15"/>
  <c r="D66" i="83" l="1"/>
  <c r="G66" i="83" s="1"/>
  <c r="C457" i="89"/>
  <c r="C580" i="89"/>
  <c r="BG33" i="85"/>
  <c r="B356" i="89"/>
  <c r="BG46" i="85"/>
  <c r="B293" i="89"/>
  <c r="C298" i="89"/>
  <c r="BG43" i="85"/>
  <c r="B565" i="89"/>
  <c r="C565" i="89" s="1"/>
  <c r="BG35" i="85"/>
  <c r="B397" i="89"/>
  <c r="C397" i="89" s="1"/>
  <c r="C395" i="89" s="1"/>
  <c r="BG34" i="85"/>
  <c r="B376" i="89"/>
  <c r="BG28" i="85"/>
  <c r="B252" i="89"/>
  <c r="B457" i="89"/>
  <c r="BG41" i="85"/>
  <c r="B520" i="89"/>
  <c r="BG29" i="85"/>
  <c r="B273" i="89"/>
  <c r="B538" i="89"/>
  <c r="B477" i="89"/>
  <c r="B169" i="89"/>
  <c r="B436" i="89"/>
  <c r="C437" i="89"/>
  <c r="C436" i="89" s="1"/>
  <c r="C498" i="89"/>
  <c r="B580" i="89"/>
  <c r="B559" i="89"/>
  <c r="C560" i="89"/>
  <c r="B191" i="89"/>
  <c r="B395" i="89"/>
  <c r="BG47" i="85"/>
  <c r="B648" i="89"/>
  <c r="C648" i="89" s="1"/>
  <c r="B313" i="89"/>
  <c r="B415" i="89"/>
  <c r="C601" i="89"/>
  <c r="BG27" i="85"/>
  <c r="B232" i="89"/>
  <c r="B211" i="89"/>
  <c r="B333" i="89"/>
  <c r="B620" i="89"/>
  <c r="C642" i="89"/>
  <c r="C333" i="89"/>
  <c r="C191" i="89"/>
  <c r="C600" i="89"/>
  <c r="C559" i="89"/>
  <c r="C293" i="89"/>
  <c r="C211" i="89"/>
  <c r="C497" i="89"/>
  <c r="BG40" i="85"/>
  <c r="BG30" i="85"/>
  <c r="BG36" i="85"/>
  <c r="BG31" i="85"/>
  <c r="BG37" i="85"/>
  <c r="BG24" i="85"/>
  <c r="BG25" i="85"/>
  <c r="BG44" i="85"/>
  <c r="BG38" i="85"/>
  <c r="BG32" i="85"/>
  <c r="BG26" i="85"/>
  <c r="BG45" i="85"/>
  <c r="BG39" i="85"/>
  <c r="BG42" i="85"/>
  <c r="B51" i="74"/>
  <c r="B50" i="74"/>
  <c r="B49" i="74"/>
  <c r="B48" i="74"/>
  <c r="B47" i="74"/>
  <c r="B46" i="74"/>
  <c r="B45" i="74"/>
  <c r="B44" i="74"/>
  <c r="B43" i="74"/>
  <c r="B42" i="74"/>
  <c r="B41" i="74"/>
  <c r="B40" i="74"/>
  <c r="B39" i="74"/>
  <c r="B38" i="74"/>
  <c r="B37" i="74"/>
  <c r="B36" i="74"/>
  <c r="B35" i="74"/>
  <c r="B34" i="74"/>
  <c r="B33" i="74"/>
  <c r="B32" i="74"/>
  <c r="B31" i="74"/>
  <c r="B30" i="74"/>
  <c r="B29" i="74"/>
  <c r="B28" i="74"/>
  <c r="B27" i="74"/>
  <c r="B26" i="74"/>
  <c r="B25" i="74"/>
  <c r="B24" i="74"/>
  <c r="B23" i="74"/>
  <c r="B22" i="74"/>
  <c r="B21" i="74"/>
  <c r="B20" i="74"/>
  <c r="B51" i="75"/>
  <c r="B50" i="75"/>
  <c r="B49" i="75"/>
  <c r="B48" i="75"/>
  <c r="B47" i="75"/>
  <c r="B46" i="75"/>
  <c r="B45" i="75"/>
  <c r="B44" i="75"/>
  <c r="B43" i="75"/>
  <c r="B42" i="75"/>
  <c r="B41" i="75"/>
  <c r="B40" i="75"/>
  <c r="B39" i="75"/>
  <c r="B38" i="75"/>
  <c r="B37" i="75"/>
  <c r="B36" i="75"/>
  <c r="B35" i="75"/>
  <c r="B34" i="75"/>
  <c r="B33" i="75"/>
  <c r="B32" i="75"/>
  <c r="B31" i="75"/>
  <c r="B30" i="75"/>
  <c r="B29" i="75"/>
  <c r="B28" i="75"/>
  <c r="B27" i="75"/>
  <c r="B26" i="75"/>
  <c r="B25" i="75"/>
  <c r="B24" i="75"/>
  <c r="B23" i="75"/>
  <c r="B22" i="75"/>
  <c r="B21" i="75"/>
  <c r="B20" i="75"/>
  <c r="B51" i="76"/>
  <c r="B50" i="76"/>
  <c r="B49" i="76"/>
  <c r="B48" i="76"/>
  <c r="B47" i="76"/>
  <c r="B46" i="76"/>
  <c r="B45" i="76"/>
  <c r="B44" i="76"/>
  <c r="B43" i="76"/>
  <c r="B42" i="76"/>
  <c r="B41" i="76"/>
  <c r="B40" i="76"/>
  <c r="B39" i="76"/>
  <c r="B38" i="76"/>
  <c r="B37" i="76"/>
  <c r="B36" i="76"/>
  <c r="B35" i="76"/>
  <c r="B34" i="76"/>
  <c r="B33" i="76"/>
  <c r="B32" i="76"/>
  <c r="B31" i="76"/>
  <c r="B30" i="76"/>
  <c r="B29" i="76"/>
  <c r="B28" i="76"/>
  <c r="B27" i="76"/>
  <c r="B26" i="76"/>
  <c r="B25" i="76"/>
  <c r="B24" i="76"/>
  <c r="B23" i="76"/>
  <c r="B22" i="76"/>
  <c r="B21" i="76"/>
  <c r="B20" i="76"/>
  <c r="B51" i="77"/>
  <c r="B50" i="77"/>
  <c r="B49" i="77"/>
  <c r="B48" i="77"/>
  <c r="B47" i="77"/>
  <c r="B46" i="77"/>
  <c r="B45" i="77"/>
  <c r="B44" i="77"/>
  <c r="B43" i="77"/>
  <c r="B42" i="77"/>
  <c r="B41" i="77"/>
  <c r="B40" i="77"/>
  <c r="B39" i="77"/>
  <c r="B38" i="77"/>
  <c r="B37" i="77"/>
  <c r="B36" i="77"/>
  <c r="B35" i="77"/>
  <c r="B34" i="77"/>
  <c r="B33" i="77"/>
  <c r="B32" i="77"/>
  <c r="B31" i="77"/>
  <c r="B30" i="77"/>
  <c r="B29" i="77"/>
  <c r="B28" i="77"/>
  <c r="B27" i="77"/>
  <c r="B26" i="77"/>
  <c r="B25" i="77"/>
  <c r="B24" i="77"/>
  <c r="B23" i="77"/>
  <c r="B22" i="77"/>
  <c r="B21" i="77"/>
  <c r="B20" i="77"/>
  <c r="B51" i="71"/>
  <c r="B50" i="71"/>
  <c r="B49" i="71"/>
  <c r="B48" i="71"/>
  <c r="B47" i="71"/>
  <c r="B46" i="71"/>
  <c r="B45" i="71"/>
  <c r="B44" i="71"/>
  <c r="B43" i="71"/>
  <c r="B42" i="71"/>
  <c r="B41" i="71"/>
  <c r="B40" i="71"/>
  <c r="B39" i="71"/>
  <c r="B38" i="71"/>
  <c r="B37" i="71"/>
  <c r="B36" i="71"/>
  <c r="B35" i="71"/>
  <c r="B34" i="71"/>
  <c r="B33" i="71"/>
  <c r="B32" i="71"/>
  <c r="B31" i="71"/>
  <c r="B30" i="71"/>
  <c r="B29" i="71"/>
  <c r="B28" i="71"/>
  <c r="B27" i="71"/>
  <c r="B26" i="71"/>
  <c r="B25" i="71"/>
  <c r="B24" i="71"/>
  <c r="B23" i="71"/>
  <c r="B22" i="71"/>
  <c r="B21" i="71"/>
  <c r="B20" i="71"/>
  <c r="B51" i="78"/>
  <c r="B50" i="78"/>
  <c r="B49" i="78"/>
  <c r="B48" i="78"/>
  <c r="B47" i="78"/>
  <c r="B46" i="78"/>
  <c r="B45" i="78"/>
  <c r="B44" i="78"/>
  <c r="B43" i="78"/>
  <c r="B42" i="78"/>
  <c r="B41" i="78"/>
  <c r="B40" i="78"/>
  <c r="B39" i="78"/>
  <c r="B38" i="78"/>
  <c r="B37" i="78"/>
  <c r="B36" i="78"/>
  <c r="B35" i="78"/>
  <c r="B34" i="78"/>
  <c r="B33" i="78"/>
  <c r="B32" i="78"/>
  <c r="B31" i="78"/>
  <c r="B30" i="78"/>
  <c r="B29" i="78"/>
  <c r="B28" i="78"/>
  <c r="B27" i="78"/>
  <c r="B26" i="78"/>
  <c r="B25" i="78"/>
  <c r="B24" i="78"/>
  <c r="B23" i="78"/>
  <c r="B22" i="78"/>
  <c r="B21" i="78"/>
  <c r="B20" i="78"/>
  <c r="B51" i="79"/>
  <c r="B50" i="79"/>
  <c r="B49" i="79"/>
  <c r="B48" i="79"/>
  <c r="B47" i="79"/>
  <c r="B46" i="79"/>
  <c r="B45" i="79"/>
  <c r="B44" i="79"/>
  <c r="B43" i="79"/>
  <c r="B42" i="79"/>
  <c r="B41" i="79"/>
  <c r="B40" i="79"/>
  <c r="B39" i="79"/>
  <c r="B38" i="79"/>
  <c r="B37" i="79"/>
  <c r="B36" i="79"/>
  <c r="B35" i="79"/>
  <c r="B34" i="79"/>
  <c r="B33" i="79"/>
  <c r="B32" i="79"/>
  <c r="B31" i="79"/>
  <c r="B30" i="79"/>
  <c r="B29" i="79"/>
  <c r="B28" i="79"/>
  <c r="B27" i="79"/>
  <c r="B26" i="79"/>
  <c r="B25" i="79"/>
  <c r="B24" i="79"/>
  <c r="B23" i="79"/>
  <c r="B22" i="79"/>
  <c r="B21" i="79"/>
  <c r="B20" i="79"/>
  <c r="B51" i="80"/>
  <c r="B50" i="80"/>
  <c r="B49" i="80"/>
  <c r="B48" i="80"/>
  <c r="B47" i="80"/>
  <c r="B46" i="80"/>
  <c r="B45" i="80"/>
  <c r="B44" i="80"/>
  <c r="B43" i="80"/>
  <c r="B42" i="80"/>
  <c r="B41" i="80"/>
  <c r="B40" i="80"/>
  <c r="B39" i="80"/>
  <c r="B38" i="80"/>
  <c r="B37" i="80"/>
  <c r="B36" i="80"/>
  <c r="B35" i="80"/>
  <c r="B34" i="80"/>
  <c r="B33" i="80"/>
  <c r="B32" i="80"/>
  <c r="B31" i="80"/>
  <c r="B30" i="80"/>
  <c r="B29" i="80"/>
  <c r="B28" i="80"/>
  <c r="B27" i="80"/>
  <c r="B26" i="80"/>
  <c r="B25" i="80"/>
  <c r="B24" i="80"/>
  <c r="B23" i="80"/>
  <c r="B22" i="80"/>
  <c r="B21" i="80"/>
  <c r="B20" i="80"/>
  <c r="B51" i="81"/>
  <c r="B50" i="81"/>
  <c r="B49" i="81"/>
  <c r="B48" i="81"/>
  <c r="B47" i="81"/>
  <c r="B46" i="81"/>
  <c r="B45" i="81"/>
  <c r="B44" i="81"/>
  <c r="B43" i="81"/>
  <c r="B42" i="81"/>
  <c r="B41" i="81"/>
  <c r="B40" i="81"/>
  <c r="B39" i="81"/>
  <c r="B38" i="81"/>
  <c r="B37" i="81"/>
  <c r="B36" i="81"/>
  <c r="B35" i="81"/>
  <c r="B34" i="81"/>
  <c r="B33" i="81"/>
  <c r="B32" i="81"/>
  <c r="B31" i="81"/>
  <c r="B30" i="81"/>
  <c r="B29" i="81"/>
  <c r="B28" i="81"/>
  <c r="B27" i="81"/>
  <c r="B26" i="81"/>
  <c r="B25" i="81"/>
  <c r="B24" i="81"/>
  <c r="B23" i="81"/>
  <c r="B22" i="81"/>
  <c r="B21" i="81"/>
  <c r="B20" i="81"/>
  <c r="B51" i="82"/>
  <c r="B50" i="82"/>
  <c r="B49" i="82"/>
  <c r="B48" i="82"/>
  <c r="B47" i="82"/>
  <c r="B46" i="82"/>
  <c r="B45" i="82"/>
  <c r="B44" i="82"/>
  <c r="B43" i="82"/>
  <c r="B42" i="82"/>
  <c r="B41" i="82"/>
  <c r="B40" i="82"/>
  <c r="B39" i="82"/>
  <c r="B38" i="82"/>
  <c r="B37" i="82"/>
  <c r="B36" i="82"/>
  <c r="B35" i="82"/>
  <c r="B34" i="82"/>
  <c r="B33" i="82"/>
  <c r="B32" i="82"/>
  <c r="B31" i="82"/>
  <c r="B30" i="82"/>
  <c r="B29" i="82"/>
  <c r="B28" i="82"/>
  <c r="B27" i="82"/>
  <c r="B26" i="82"/>
  <c r="B25" i="82"/>
  <c r="B24" i="82"/>
  <c r="B23" i="82"/>
  <c r="B22" i="82"/>
  <c r="B21" i="82"/>
  <c r="B20" i="82"/>
  <c r="B51" i="73"/>
  <c r="B50" i="73"/>
  <c r="B49" i="73"/>
  <c r="B48" i="73"/>
  <c r="B47" i="73"/>
  <c r="B46" i="73"/>
  <c r="B45" i="73"/>
  <c r="B44" i="73"/>
  <c r="B43" i="73"/>
  <c r="B42" i="73"/>
  <c r="B41" i="73"/>
  <c r="B40" i="73"/>
  <c r="B39" i="73"/>
  <c r="B38" i="73"/>
  <c r="B37" i="73"/>
  <c r="B36" i="73"/>
  <c r="B35" i="73"/>
  <c r="B34" i="73"/>
  <c r="B33" i="73"/>
  <c r="B32" i="73"/>
  <c r="B31" i="73"/>
  <c r="B30" i="73"/>
  <c r="B29" i="73"/>
  <c r="B28" i="73"/>
  <c r="B27" i="73"/>
  <c r="B26" i="73"/>
  <c r="B25" i="73"/>
  <c r="B24" i="73"/>
  <c r="B23" i="73"/>
  <c r="B22" i="73"/>
  <c r="B21" i="73"/>
  <c r="B20" i="73"/>
  <c r="B21" i="72"/>
  <c r="B22" i="72"/>
  <c r="B23" i="72"/>
  <c r="B24" i="72"/>
  <c r="B25" i="72"/>
  <c r="B26" i="72"/>
  <c r="B27" i="72"/>
  <c r="B28" i="72"/>
  <c r="B29" i="72"/>
  <c r="B30" i="72"/>
  <c r="B31" i="72"/>
  <c r="B32" i="72"/>
  <c r="B33" i="72"/>
  <c r="B34" i="72"/>
  <c r="B35" i="72"/>
  <c r="B36" i="72"/>
  <c r="B37" i="72"/>
  <c r="B38" i="72"/>
  <c r="B39" i="72"/>
  <c r="B40" i="72"/>
  <c r="B41" i="72"/>
  <c r="B42" i="72"/>
  <c r="B43" i="72"/>
  <c r="B44" i="72"/>
  <c r="B45" i="72"/>
  <c r="B46" i="72"/>
  <c r="B47" i="72"/>
  <c r="B48" i="72"/>
  <c r="B49" i="72"/>
  <c r="B50" i="72"/>
  <c r="B51" i="72"/>
  <c r="B20" i="72"/>
  <c r="AZ5" i="15"/>
  <c r="BB5" i="15"/>
  <c r="BD5" i="15"/>
  <c r="AV5" i="15"/>
  <c r="AW5" i="15"/>
  <c r="AY5" i="15"/>
  <c r="AV6" i="15"/>
  <c r="BB6" i="15"/>
  <c r="BC6" i="15"/>
  <c r="AW6" i="15"/>
  <c r="AY6" i="15"/>
  <c r="AY7" i="15"/>
  <c r="AZ7" i="15"/>
  <c r="AV7" i="15"/>
  <c r="AW7" i="15"/>
  <c r="BA9" i="15"/>
  <c r="AV9" i="15"/>
  <c r="AW9" i="15"/>
  <c r="AY10" i="15"/>
  <c r="BE10" i="15"/>
  <c r="AV10" i="15"/>
  <c r="AW10" i="15"/>
  <c r="AY11" i="15"/>
  <c r="BA11" i="15"/>
  <c r="BD11" i="15"/>
  <c r="AV11" i="15"/>
  <c r="AW11" i="15"/>
  <c r="AY12" i="15"/>
  <c r="AZ12" i="15"/>
  <c r="BE12" i="15"/>
  <c r="AV12" i="15"/>
  <c r="AW12" i="15"/>
  <c r="AV13" i="15"/>
  <c r="AW13" i="15"/>
  <c r="AW14" i="15"/>
  <c r="AY14" i="15"/>
  <c r="BB14" i="15"/>
  <c r="BC14" i="15"/>
  <c r="BE14" i="15"/>
  <c r="AV14" i="15"/>
  <c r="BA15" i="15"/>
  <c r="AV15" i="15"/>
  <c r="AW15" i="15"/>
  <c r="AY15" i="15"/>
  <c r="BC15" i="15"/>
  <c r="BC16" i="15"/>
  <c r="AV16" i="15"/>
  <c r="AW16" i="15"/>
  <c r="AY16" i="15"/>
  <c r="AV17" i="15"/>
  <c r="AY17" i="15"/>
  <c r="AW17" i="15"/>
  <c r="BC18" i="15"/>
  <c r="AV18" i="15"/>
  <c r="AW18" i="15"/>
  <c r="AZ18" i="15"/>
  <c r="AW19" i="15"/>
  <c r="BC19" i="15"/>
  <c r="BD19" i="15"/>
  <c r="AV19" i="15"/>
  <c r="AY20" i="15"/>
  <c r="BE20" i="15"/>
  <c r="AV20" i="15"/>
  <c r="AW20" i="15"/>
  <c r="AW21" i="15"/>
  <c r="BC21" i="15"/>
  <c r="BD21" i="15"/>
  <c r="AV21" i="15"/>
  <c r="AY22" i="15"/>
  <c r="BB22" i="15"/>
  <c r="BC22" i="15"/>
  <c r="BE22" i="15"/>
  <c r="AV22" i="15"/>
  <c r="AW22" i="15"/>
  <c r="AV23" i="15"/>
  <c r="BB23" i="15"/>
  <c r="BC23" i="15"/>
  <c r="AW23" i="15"/>
  <c r="AZ24" i="15"/>
  <c r="D91" i="89" s="1"/>
  <c r="BC24" i="15"/>
  <c r="D94" i="89" s="1"/>
  <c r="AV24" i="15"/>
  <c r="D88" i="89" s="1"/>
  <c r="AW24" i="15"/>
  <c r="AV25" i="15"/>
  <c r="D109" i="89" s="1"/>
  <c r="AW25" i="15"/>
  <c r="BA25" i="15"/>
  <c r="D113" i="89" s="1"/>
  <c r="AV26" i="15"/>
  <c r="D130" i="89" s="1"/>
  <c r="AW26" i="15"/>
  <c r="AW27" i="15"/>
  <c r="AY27" i="15"/>
  <c r="D152" i="89" s="1"/>
  <c r="BB27" i="15"/>
  <c r="D155" i="89" s="1"/>
  <c r="BC27" i="15"/>
  <c r="D156" i="89" s="1"/>
  <c r="AV27" i="15"/>
  <c r="D150" i="89" s="1"/>
  <c r="AV28" i="15"/>
  <c r="D170" i="89" s="1"/>
  <c r="AW28" i="15"/>
  <c r="BC28" i="15"/>
  <c r="D176" i="89" s="1"/>
  <c r="G176" i="89" s="1"/>
  <c r="BC29" i="15"/>
  <c r="D198" i="89" s="1"/>
  <c r="G198" i="89" s="1"/>
  <c r="AV29" i="15"/>
  <c r="D192" i="89" s="1"/>
  <c r="AW29" i="15"/>
  <c r="AY30" i="15"/>
  <c r="D214" i="89" s="1"/>
  <c r="G214" i="89" s="1"/>
  <c r="AZ30" i="15"/>
  <c r="D215" i="89" s="1"/>
  <c r="G215" i="89" s="1"/>
  <c r="AV30" i="15"/>
  <c r="D212" i="89" s="1"/>
  <c r="AW30" i="15"/>
  <c r="BC30" i="15"/>
  <c r="D218" i="89" s="1"/>
  <c r="G218" i="89" s="1"/>
  <c r="AW31" i="15"/>
  <c r="BB31" i="15"/>
  <c r="D237" i="89" s="1"/>
  <c r="G237" i="89" s="1"/>
  <c r="AV31" i="15"/>
  <c r="D232" i="89" s="1"/>
  <c r="G232" i="89" s="1"/>
  <c r="BC31" i="15"/>
  <c r="D238" i="89" s="1"/>
  <c r="G238" i="89" s="1"/>
  <c r="BC32" i="15"/>
  <c r="D258" i="89" s="1"/>
  <c r="G258" i="89" s="1"/>
  <c r="BD32" i="15"/>
  <c r="D259" i="89" s="1"/>
  <c r="G259" i="89" s="1"/>
  <c r="AV32" i="15"/>
  <c r="D252" i="89" s="1"/>
  <c r="AW32" i="15"/>
  <c r="AW33" i="15"/>
  <c r="AY33" i="15"/>
  <c r="D275" i="89" s="1"/>
  <c r="G275" i="89" s="1"/>
  <c r="BA33" i="15"/>
  <c r="D277" i="89" s="1"/>
  <c r="G277" i="89" s="1"/>
  <c r="BD33" i="15"/>
  <c r="D280" i="89" s="1"/>
  <c r="G280" i="89" s="1"/>
  <c r="AV33" i="15"/>
  <c r="D273" i="89" s="1"/>
  <c r="AV34" i="15"/>
  <c r="D294" i="89" s="1"/>
  <c r="AY34" i="15"/>
  <c r="D296" i="89" s="1"/>
  <c r="G296" i="89" s="1"/>
  <c r="AZ34" i="15"/>
  <c r="D297" i="89" s="1"/>
  <c r="G297" i="89" s="1"/>
  <c r="AW34" i="15"/>
  <c r="AW35" i="15"/>
  <c r="AZ35" i="15"/>
  <c r="D317" i="89" s="1"/>
  <c r="G317" i="89" s="1"/>
  <c r="BD35" i="15"/>
  <c r="D321" i="89" s="1"/>
  <c r="G321" i="89" s="1"/>
  <c r="AV35" i="15"/>
  <c r="D314" i="89" s="1"/>
  <c r="BA35" i="15"/>
  <c r="D318" i="89" s="1"/>
  <c r="G318" i="89" s="1"/>
  <c r="AW36" i="15"/>
  <c r="AY36" i="15"/>
  <c r="D336" i="89" s="1"/>
  <c r="G336" i="89" s="1"/>
  <c r="AZ36" i="15"/>
  <c r="D337" i="89" s="1"/>
  <c r="G337" i="89" s="1"/>
  <c r="BC36" i="15"/>
  <c r="D340" i="89" s="1"/>
  <c r="G340" i="89" s="1"/>
  <c r="AV36" i="15"/>
  <c r="D334" i="89" s="1"/>
  <c r="AV37" i="15"/>
  <c r="D356" i="89" s="1"/>
  <c r="AW37" i="15"/>
  <c r="AY37" i="15"/>
  <c r="D358" i="89" s="1"/>
  <c r="G358" i="89" s="1"/>
  <c r="AZ37" i="15"/>
  <c r="D359" i="89" s="1"/>
  <c r="G359" i="89" s="1"/>
  <c r="BA37" i="15"/>
  <c r="D360" i="89" s="1"/>
  <c r="G360" i="89" s="1"/>
  <c r="BC37" i="15"/>
  <c r="D362" i="89" s="1"/>
  <c r="G362" i="89" s="1"/>
  <c r="AW38" i="15"/>
  <c r="AZ38" i="15"/>
  <c r="D379" i="89" s="1"/>
  <c r="G379" i="89" s="1"/>
  <c r="BC38" i="15"/>
  <c r="D382" i="89" s="1"/>
  <c r="G382" i="89" s="1"/>
  <c r="AV38" i="15"/>
  <c r="D376" i="89" s="1"/>
  <c r="AV39" i="15"/>
  <c r="D396" i="89" s="1"/>
  <c r="AW39" i="15"/>
  <c r="AY39" i="15"/>
  <c r="D398" i="89" s="1"/>
  <c r="G398" i="89" s="1"/>
  <c r="BA39" i="15"/>
  <c r="D400" i="89" s="1"/>
  <c r="G400" i="89" s="1"/>
  <c r="BB39" i="15"/>
  <c r="D401" i="89" s="1"/>
  <c r="G401" i="89" s="1"/>
  <c r="AV40" i="15"/>
  <c r="D416" i="89" s="1"/>
  <c r="AW40" i="15"/>
  <c r="BB40" i="15"/>
  <c r="D421" i="89" s="1"/>
  <c r="G421" i="89" s="1"/>
  <c r="BC40" i="15"/>
  <c r="D422" i="89" s="1"/>
  <c r="G422" i="89" s="1"/>
  <c r="AV41" i="15"/>
  <c r="D437" i="89" s="1"/>
  <c r="AW41" i="15"/>
  <c r="AY41" i="15"/>
  <c r="D439" i="89" s="1"/>
  <c r="G439" i="89" s="1"/>
  <c r="BA41" i="15"/>
  <c r="D441" i="89" s="1"/>
  <c r="G441" i="89" s="1"/>
  <c r="BB41" i="15"/>
  <c r="D442" i="89" s="1"/>
  <c r="G442" i="89" s="1"/>
  <c r="BC41" i="15"/>
  <c r="D443" i="89" s="1"/>
  <c r="G443" i="89" s="1"/>
  <c r="BD41" i="15"/>
  <c r="D444" i="89" s="1"/>
  <c r="G444" i="89" s="1"/>
  <c r="AV42" i="15"/>
  <c r="D458" i="89" s="1"/>
  <c r="AW42" i="15"/>
  <c r="BB42" i="15"/>
  <c r="D463" i="89" s="1"/>
  <c r="G463" i="89" s="1"/>
  <c r="BE42" i="15"/>
  <c r="D466" i="89" s="1"/>
  <c r="G466" i="89" s="1"/>
  <c r="AZ42" i="15"/>
  <c r="D461" i="89" s="1"/>
  <c r="G461" i="89" s="1"/>
  <c r="AV43" i="15"/>
  <c r="D478" i="89" s="1"/>
  <c r="AW43" i="15"/>
  <c r="AY43" i="15"/>
  <c r="D480" i="89" s="1"/>
  <c r="G480" i="89" s="1"/>
  <c r="BC43" i="15"/>
  <c r="D484" i="89" s="1"/>
  <c r="G484" i="89" s="1"/>
  <c r="BD43" i="15"/>
  <c r="D485" i="89" s="1"/>
  <c r="G485" i="89" s="1"/>
  <c r="BA43" i="15"/>
  <c r="D482" i="89" s="1"/>
  <c r="G482" i="89" s="1"/>
  <c r="AV44" i="15"/>
  <c r="D498" i="89" s="1"/>
  <c r="AW44" i="15"/>
  <c r="BE44" i="15"/>
  <c r="D506" i="89" s="1"/>
  <c r="G506" i="89" s="1"/>
  <c r="AZ44" i="15"/>
  <c r="D501" i="89" s="1"/>
  <c r="G501" i="89" s="1"/>
  <c r="AV45" i="15"/>
  <c r="D520" i="89" s="1"/>
  <c r="AW45" i="15"/>
  <c r="BD45" i="15"/>
  <c r="D527" i="89" s="1"/>
  <c r="G527" i="89" s="1"/>
  <c r="AV46" i="15"/>
  <c r="D539" i="89" s="1"/>
  <c r="AW46" i="15"/>
  <c r="AY46" i="15"/>
  <c r="D541" i="89" s="1"/>
  <c r="G541" i="89" s="1"/>
  <c r="AV47" i="15"/>
  <c r="D560" i="89" s="1"/>
  <c r="BC47" i="15"/>
  <c r="D566" i="89" s="1"/>
  <c r="G566" i="89" s="1"/>
  <c r="AW47" i="15"/>
  <c r="AW48" i="15"/>
  <c r="AY48" i="15"/>
  <c r="D583" i="89" s="1"/>
  <c r="G583" i="89" s="1"/>
  <c r="BB48" i="15"/>
  <c r="D586" i="89" s="1"/>
  <c r="G586" i="89" s="1"/>
  <c r="BE48" i="15"/>
  <c r="D589" i="89" s="1"/>
  <c r="G589" i="89" s="1"/>
  <c r="AV48" i="15"/>
  <c r="D581" i="89" s="1"/>
  <c r="AW49" i="15"/>
  <c r="BB49" i="15"/>
  <c r="D606" i="89" s="1"/>
  <c r="G606" i="89" s="1"/>
  <c r="BC49" i="15"/>
  <c r="D607" i="89" s="1"/>
  <c r="G607" i="89" s="1"/>
  <c r="BD49" i="15"/>
  <c r="D608" i="89" s="1"/>
  <c r="G608" i="89" s="1"/>
  <c r="AV49" i="15"/>
  <c r="D601" i="89" s="1"/>
  <c r="BD50" i="15"/>
  <c r="D628" i="89" s="1"/>
  <c r="G628" i="89" s="1"/>
  <c r="AV50" i="15"/>
  <c r="D621" i="89" s="1"/>
  <c r="AW50" i="15"/>
  <c r="BA51" i="15"/>
  <c r="D647" i="89" s="1"/>
  <c r="G647" i="89" s="1"/>
  <c r="BB51" i="15"/>
  <c r="D648" i="89" s="1"/>
  <c r="G648" i="89" s="1"/>
  <c r="BC51" i="15"/>
  <c r="D649" i="89" s="1"/>
  <c r="G649" i="89" s="1"/>
  <c r="BD51" i="15"/>
  <c r="D650" i="89" s="1"/>
  <c r="G650" i="89" s="1"/>
  <c r="AV51" i="15"/>
  <c r="D643" i="89" s="1"/>
  <c r="AW51" i="15"/>
  <c r="AV32" i="72"/>
  <c r="AW32" i="72"/>
  <c r="AX32" i="72"/>
  <c r="AY32" i="72"/>
  <c r="AZ32" i="72"/>
  <c r="BA32" i="72"/>
  <c r="BB32" i="72"/>
  <c r="BC32" i="72"/>
  <c r="BD32" i="72"/>
  <c r="AV33" i="72"/>
  <c r="AW33" i="72"/>
  <c r="AX33" i="72"/>
  <c r="AY33" i="72"/>
  <c r="AZ33" i="72"/>
  <c r="BA33" i="72"/>
  <c r="BB33" i="72"/>
  <c r="BC33" i="72"/>
  <c r="BD33" i="72"/>
  <c r="AV34" i="72"/>
  <c r="AW34" i="72"/>
  <c r="AX34" i="72"/>
  <c r="AY34" i="72"/>
  <c r="AZ34" i="72"/>
  <c r="BA34" i="72"/>
  <c r="BB34" i="72"/>
  <c r="BC34" i="72"/>
  <c r="BD34" i="72"/>
  <c r="AV35" i="72"/>
  <c r="AW35" i="72"/>
  <c r="AX35" i="72"/>
  <c r="AY35" i="72"/>
  <c r="AZ35" i="72"/>
  <c r="BA35" i="72"/>
  <c r="BB35" i="72"/>
  <c r="BC35" i="72"/>
  <c r="BD35" i="72"/>
  <c r="AV36" i="72"/>
  <c r="AW36" i="72"/>
  <c r="AX36" i="72"/>
  <c r="AY36" i="72"/>
  <c r="AZ36" i="72"/>
  <c r="BA36" i="72"/>
  <c r="BB36" i="72"/>
  <c r="BC36" i="72"/>
  <c r="BD36" i="72"/>
  <c r="AV37" i="72"/>
  <c r="AW37" i="72"/>
  <c r="AX37" i="72"/>
  <c r="AY37" i="72"/>
  <c r="AZ37" i="72"/>
  <c r="BA37" i="72"/>
  <c r="BB37" i="72"/>
  <c r="BC37" i="72"/>
  <c r="BD37" i="72"/>
  <c r="AV38" i="72"/>
  <c r="AW38" i="72"/>
  <c r="AX38" i="72"/>
  <c r="AY38" i="72"/>
  <c r="AZ38" i="72"/>
  <c r="BA38" i="72"/>
  <c r="BB38" i="72"/>
  <c r="BC38" i="72"/>
  <c r="BD38" i="72"/>
  <c r="AV39" i="72"/>
  <c r="AW39" i="72"/>
  <c r="AX39" i="72"/>
  <c r="AY39" i="72"/>
  <c r="AZ39" i="72"/>
  <c r="BA39" i="72"/>
  <c r="BB39" i="72"/>
  <c r="BC39" i="72"/>
  <c r="BD39" i="72"/>
  <c r="AV40" i="72"/>
  <c r="AW40" i="72"/>
  <c r="AX40" i="72"/>
  <c r="AY40" i="72"/>
  <c r="AZ40" i="72"/>
  <c r="BA40" i="72"/>
  <c r="BB40" i="72"/>
  <c r="BC40" i="72"/>
  <c r="BD40" i="72"/>
  <c r="AV41" i="72"/>
  <c r="AW41" i="72"/>
  <c r="AX41" i="72"/>
  <c r="AY41" i="72"/>
  <c r="AZ41" i="72"/>
  <c r="BA41" i="72"/>
  <c r="BB41" i="72"/>
  <c r="BC41" i="72"/>
  <c r="BD41" i="72"/>
  <c r="AV42" i="72"/>
  <c r="AW42" i="72"/>
  <c r="AX42" i="72"/>
  <c r="AY42" i="72"/>
  <c r="AZ42" i="72"/>
  <c r="BA42" i="72"/>
  <c r="BB42" i="72"/>
  <c r="BC42" i="72"/>
  <c r="BD42" i="72"/>
  <c r="AV43" i="72"/>
  <c r="AW43" i="72"/>
  <c r="AX43" i="72"/>
  <c r="AY43" i="72"/>
  <c r="AZ43" i="72"/>
  <c r="BA43" i="72"/>
  <c r="BB43" i="72"/>
  <c r="BC43" i="72"/>
  <c r="BD43" i="72"/>
  <c r="AV44" i="72"/>
  <c r="AW44" i="72"/>
  <c r="AX44" i="72"/>
  <c r="AY44" i="72"/>
  <c r="AZ44" i="72"/>
  <c r="BA44" i="72"/>
  <c r="BB44" i="72"/>
  <c r="BC44" i="72"/>
  <c r="BD44" i="72"/>
  <c r="AV45" i="72"/>
  <c r="AW45" i="72"/>
  <c r="AX45" i="72"/>
  <c r="AY45" i="72"/>
  <c r="AZ45" i="72"/>
  <c r="BA45" i="72"/>
  <c r="BB45" i="72"/>
  <c r="BC45" i="72"/>
  <c r="BD45" i="72"/>
  <c r="AV46" i="72"/>
  <c r="AW46" i="72"/>
  <c r="AX46" i="72"/>
  <c r="AY46" i="72"/>
  <c r="AZ46" i="72"/>
  <c r="BA46" i="72"/>
  <c r="BB46" i="72"/>
  <c r="BC46" i="72"/>
  <c r="BD46" i="72"/>
  <c r="AV47" i="72"/>
  <c r="AW47" i="72"/>
  <c r="AX47" i="72"/>
  <c r="AY47" i="72"/>
  <c r="AZ47" i="72"/>
  <c r="BA47" i="72"/>
  <c r="BB47" i="72"/>
  <c r="BC47" i="72"/>
  <c r="BD47" i="72"/>
  <c r="AV48" i="72"/>
  <c r="AW48" i="72"/>
  <c r="AX48" i="72"/>
  <c r="AY48" i="72"/>
  <c r="AZ48" i="72"/>
  <c r="BA48" i="72"/>
  <c r="BB48" i="72"/>
  <c r="BC48" i="72"/>
  <c r="BD48" i="72"/>
  <c r="AV49" i="72"/>
  <c r="AW49" i="72"/>
  <c r="AX49" i="72"/>
  <c r="AY49" i="72"/>
  <c r="AZ49" i="72"/>
  <c r="BA49" i="72"/>
  <c r="BB49" i="72"/>
  <c r="BC49" i="72"/>
  <c r="BD49" i="72"/>
  <c r="AV50" i="72"/>
  <c r="AW50" i="72"/>
  <c r="AX50" i="72"/>
  <c r="AY50" i="72"/>
  <c r="AZ50" i="72"/>
  <c r="BA50" i="72"/>
  <c r="BB50" i="72"/>
  <c r="BC50" i="72"/>
  <c r="BD50" i="72"/>
  <c r="AV51" i="72"/>
  <c r="AW51" i="72"/>
  <c r="AX51" i="72"/>
  <c r="AY51" i="72"/>
  <c r="AZ51" i="72"/>
  <c r="BA51" i="72"/>
  <c r="BB51" i="72"/>
  <c r="BC51" i="72"/>
  <c r="BD51" i="72"/>
  <c r="AV32" i="73"/>
  <c r="AW32" i="73"/>
  <c r="AX32" i="73"/>
  <c r="AY32" i="73"/>
  <c r="AZ32" i="73"/>
  <c r="BA32" i="73"/>
  <c r="BB32" i="73"/>
  <c r="BC32" i="73"/>
  <c r="BD32" i="73"/>
  <c r="AV33" i="73"/>
  <c r="AW33" i="73"/>
  <c r="AX33" i="73"/>
  <c r="AY33" i="73"/>
  <c r="AZ33" i="73"/>
  <c r="BA33" i="73"/>
  <c r="BB33" i="73"/>
  <c r="BC33" i="73"/>
  <c r="BD33" i="73"/>
  <c r="AV34" i="73"/>
  <c r="AW34" i="73"/>
  <c r="AX34" i="73"/>
  <c r="AY34" i="73"/>
  <c r="AZ34" i="73"/>
  <c r="BA34" i="73"/>
  <c r="BB34" i="73"/>
  <c r="BC34" i="73"/>
  <c r="BD34" i="73"/>
  <c r="AV35" i="73"/>
  <c r="AW35" i="73"/>
  <c r="AX35" i="73"/>
  <c r="AY35" i="73"/>
  <c r="AZ35" i="73"/>
  <c r="BA35" i="73"/>
  <c r="BB35" i="73"/>
  <c r="BC35" i="73"/>
  <c r="BD35" i="73"/>
  <c r="AV36" i="73"/>
  <c r="AW36" i="73"/>
  <c r="AX36" i="73"/>
  <c r="AY36" i="73"/>
  <c r="AZ36" i="73"/>
  <c r="BA36" i="73"/>
  <c r="BB36" i="73"/>
  <c r="BC36" i="73"/>
  <c r="BD36" i="73"/>
  <c r="AV37" i="73"/>
  <c r="AW37" i="73"/>
  <c r="AX37" i="73"/>
  <c r="AY37" i="73"/>
  <c r="AZ37" i="73"/>
  <c r="BA37" i="73"/>
  <c r="BB37" i="73"/>
  <c r="BC37" i="73"/>
  <c r="BD37" i="73"/>
  <c r="AV38" i="73"/>
  <c r="AW38" i="73"/>
  <c r="AX38" i="73"/>
  <c r="AY38" i="73"/>
  <c r="AZ38" i="73"/>
  <c r="BA38" i="73"/>
  <c r="BB38" i="73"/>
  <c r="BC38" i="73"/>
  <c r="BD38" i="73"/>
  <c r="AV39" i="73"/>
  <c r="AW39" i="73"/>
  <c r="AX39" i="73"/>
  <c r="AY39" i="73"/>
  <c r="AZ39" i="73"/>
  <c r="BA39" i="73"/>
  <c r="BB39" i="73"/>
  <c r="BC39" i="73"/>
  <c r="BD39" i="73"/>
  <c r="AV40" i="73"/>
  <c r="AW40" i="73"/>
  <c r="AX40" i="73"/>
  <c r="AY40" i="73"/>
  <c r="AZ40" i="73"/>
  <c r="BA40" i="73"/>
  <c r="BB40" i="73"/>
  <c r="BC40" i="73"/>
  <c r="BD40" i="73"/>
  <c r="AV41" i="73"/>
  <c r="AW41" i="73"/>
  <c r="AX41" i="73"/>
  <c r="AY41" i="73"/>
  <c r="AZ41" i="73"/>
  <c r="BA41" i="73"/>
  <c r="BB41" i="73"/>
  <c r="BC41" i="73"/>
  <c r="BD41" i="73"/>
  <c r="AV42" i="73"/>
  <c r="AW42" i="73"/>
  <c r="AX42" i="73"/>
  <c r="AY42" i="73"/>
  <c r="AZ42" i="73"/>
  <c r="BA42" i="73"/>
  <c r="BB42" i="73"/>
  <c r="BC42" i="73"/>
  <c r="BD42" i="73"/>
  <c r="AV43" i="73"/>
  <c r="AW43" i="73"/>
  <c r="AX43" i="73"/>
  <c r="AY43" i="73"/>
  <c r="AZ43" i="73"/>
  <c r="BA43" i="73"/>
  <c r="BB43" i="73"/>
  <c r="BC43" i="73"/>
  <c r="BD43" i="73"/>
  <c r="AV44" i="73"/>
  <c r="AW44" i="73"/>
  <c r="AX44" i="73"/>
  <c r="AY44" i="73"/>
  <c r="AZ44" i="73"/>
  <c r="BA44" i="73"/>
  <c r="BB44" i="73"/>
  <c r="BC44" i="73"/>
  <c r="BD44" i="73"/>
  <c r="AV45" i="73"/>
  <c r="AW45" i="73"/>
  <c r="AX45" i="73"/>
  <c r="AY45" i="73"/>
  <c r="AZ45" i="73"/>
  <c r="BA45" i="73"/>
  <c r="BB45" i="73"/>
  <c r="BC45" i="73"/>
  <c r="BD45" i="73"/>
  <c r="AV46" i="73"/>
  <c r="AW46" i="73"/>
  <c r="AX46" i="73"/>
  <c r="AY46" i="73"/>
  <c r="AZ46" i="73"/>
  <c r="BA46" i="73"/>
  <c r="BB46" i="73"/>
  <c r="BC46" i="73"/>
  <c r="BD46" i="73"/>
  <c r="AV47" i="73"/>
  <c r="AW47" i="73"/>
  <c r="AX47" i="73"/>
  <c r="AY47" i="73"/>
  <c r="AZ47" i="73"/>
  <c r="BA47" i="73"/>
  <c r="BB47" i="73"/>
  <c r="BC47" i="73"/>
  <c r="BD47" i="73"/>
  <c r="AV48" i="73"/>
  <c r="AW48" i="73"/>
  <c r="AX48" i="73"/>
  <c r="AY48" i="73"/>
  <c r="AZ48" i="73"/>
  <c r="BA48" i="73"/>
  <c r="BB48" i="73"/>
  <c r="BC48" i="73"/>
  <c r="BD48" i="73"/>
  <c r="AV49" i="73"/>
  <c r="AW49" i="73"/>
  <c r="AX49" i="73"/>
  <c r="AY49" i="73"/>
  <c r="AZ49" i="73"/>
  <c r="BA49" i="73"/>
  <c r="BB49" i="73"/>
  <c r="BC49" i="73"/>
  <c r="BD49" i="73"/>
  <c r="AV50" i="73"/>
  <c r="AW50" i="73"/>
  <c r="AX50" i="73"/>
  <c r="AY50" i="73"/>
  <c r="AZ50" i="73"/>
  <c r="BA50" i="73"/>
  <c r="BB50" i="73"/>
  <c r="BC50" i="73"/>
  <c r="BD50" i="73"/>
  <c r="AV51" i="73"/>
  <c r="AW51" i="73"/>
  <c r="AX51" i="73"/>
  <c r="AY51" i="73"/>
  <c r="AZ51" i="73"/>
  <c r="BA51" i="73"/>
  <c r="BB51" i="73"/>
  <c r="BC51" i="73"/>
  <c r="BD51" i="73"/>
  <c r="AV32" i="74"/>
  <c r="AW32" i="74"/>
  <c r="AX32" i="74"/>
  <c r="AY32" i="74"/>
  <c r="AZ32" i="74"/>
  <c r="BA32" i="74"/>
  <c r="BB32" i="74"/>
  <c r="BC32" i="74"/>
  <c r="BD32" i="74"/>
  <c r="AV33" i="74"/>
  <c r="AW33" i="74"/>
  <c r="AX33" i="74"/>
  <c r="AY33" i="74"/>
  <c r="AZ33" i="74"/>
  <c r="BA33" i="74"/>
  <c r="BB33" i="74"/>
  <c r="BC33" i="74"/>
  <c r="BD33" i="74"/>
  <c r="AV34" i="74"/>
  <c r="AW34" i="74"/>
  <c r="AX34" i="74"/>
  <c r="AY34" i="74"/>
  <c r="AZ34" i="74"/>
  <c r="BA34" i="74"/>
  <c r="BB34" i="74"/>
  <c r="BC34" i="74"/>
  <c r="BD34" i="74"/>
  <c r="AV35" i="74"/>
  <c r="AW35" i="74"/>
  <c r="AX35" i="74"/>
  <c r="AY35" i="74"/>
  <c r="AZ35" i="74"/>
  <c r="BA35" i="74"/>
  <c r="BB35" i="74"/>
  <c r="BC35" i="74"/>
  <c r="BD35" i="74"/>
  <c r="AV36" i="74"/>
  <c r="AW36" i="74"/>
  <c r="AX36" i="74"/>
  <c r="AY36" i="74"/>
  <c r="AZ36" i="74"/>
  <c r="BA36" i="74"/>
  <c r="BB36" i="74"/>
  <c r="BC36" i="74"/>
  <c r="BD36" i="74"/>
  <c r="AV37" i="74"/>
  <c r="AW37" i="74"/>
  <c r="AX37" i="74"/>
  <c r="AY37" i="74"/>
  <c r="AZ37" i="74"/>
  <c r="BA37" i="74"/>
  <c r="BB37" i="74"/>
  <c r="BC37" i="74"/>
  <c r="BD37" i="74"/>
  <c r="AV38" i="74"/>
  <c r="AW38" i="74"/>
  <c r="AX38" i="74"/>
  <c r="AY38" i="74"/>
  <c r="AZ38" i="74"/>
  <c r="BA38" i="74"/>
  <c r="BB38" i="74"/>
  <c r="BC38" i="74"/>
  <c r="BD38" i="74"/>
  <c r="AV39" i="74"/>
  <c r="AW39" i="74"/>
  <c r="AX39" i="74"/>
  <c r="AY39" i="74"/>
  <c r="AZ39" i="74"/>
  <c r="BA39" i="74"/>
  <c r="BB39" i="74"/>
  <c r="BC39" i="74"/>
  <c r="BD39" i="74"/>
  <c r="AV40" i="74"/>
  <c r="AW40" i="74"/>
  <c r="AX40" i="74"/>
  <c r="AY40" i="74"/>
  <c r="AZ40" i="74"/>
  <c r="BA40" i="74"/>
  <c r="BB40" i="74"/>
  <c r="BC40" i="74"/>
  <c r="BD40" i="74"/>
  <c r="AV41" i="74"/>
  <c r="AW41" i="74"/>
  <c r="AX41" i="74"/>
  <c r="AY41" i="74"/>
  <c r="AZ41" i="74"/>
  <c r="BA41" i="74"/>
  <c r="BB41" i="74"/>
  <c r="BC41" i="74"/>
  <c r="BD41" i="74"/>
  <c r="AV42" i="74"/>
  <c r="AW42" i="74"/>
  <c r="AX42" i="74"/>
  <c r="AY42" i="74"/>
  <c r="AZ42" i="74"/>
  <c r="BA42" i="74"/>
  <c r="BB42" i="74"/>
  <c r="BC42" i="74"/>
  <c r="BD42" i="74"/>
  <c r="AV43" i="74"/>
  <c r="AW43" i="74"/>
  <c r="AX43" i="74"/>
  <c r="AY43" i="74"/>
  <c r="AZ43" i="74"/>
  <c r="BA43" i="74"/>
  <c r="BB43" i="74"/>
  <c r="BC43" i="74"/>
  <c r="BD43" i="74"/>
  <c r="AV44" i="74"/>
  <c r="AW44" i="74"/>
  <c r="AX44" i="74"/>
  <c r="AY44" i="74"/>
  <c r="AZ44" i="74"/>
  <c r="BA44" i="74"/>
  <c r="BB44" i="74"/>
  <c r="BC44" i="74"/>
  <c r="BD44" i="74"/>
  <c r="AV45" i="74"/>
  <c r="AW45" i="74"/>
  <c r="AX45" i="74"/>
  <c r="AY45" i="74"/>
  <c r="AZ45" i="74"/>
  <c r="BA45" i="74"/>
  <c r="BB45" i="74"/>
  <c r="BC45" i="74"/>
  <c r="BD45" i="74"/>
  <c r="AV46" i="74"/>
  <c r="AW46" i="74"/>
  <c r="AX46" i="74"/>
  <c r="AY46" i="74"/>
  <c r="AZ46" i="74"/>
  <c r="BA46" i="74"/>
  <c r="BB46" i="74"/>
  <c r="BC46" i="74"/>
  <c r="BD46" i="74"/>
  <c r="AV47" i="74"/>
  <c r="AW47" i="74"/>
  <c r="AX47" i="74"/>
  <c r="AY47" i="74"/>
  <c r="AZ47" i="74"/>
  <c r="BA47" i="74"/>
  <c r="BB47" i="74"/>
  <c r="BC47" i="74"/>
  <c r="BD47" i="74"/>
  <c r="AV48" i="74"/>
  <c r="AW48" i="74"/>
  <c r="AX48" i="74"/>
  <c r="AY48" i="74"/>
  <c r="AZ48" i="74"/>
  <c r="BA48" i="74"/>
  <c r="BB48" i="74"/>
  <c r="BC48" i="74"/>
  <c r="BD48" i="74"/>
  <c r="AV49" i="74"/>
  <c r="AW49" i="74"/>
  <c r="AX49" i="74"/>
  <c r="AY49" i="74"/>
  <c r="AZ49" i="74"/>
  <c r="BA49" i="74"/>
  <c r="BB49" i="74"/>
  <c r="BC49" i="74"/>
  <c r="BD49" i="74"/>
  <c r="AV50" i="74"/>
  <c r="AW50" i="74"/>
  <c r="AX50" i="74"/>
  <c r="AY50" i="74"/>
  <c r="AZ50" i="74"/>
  <c r="BA50" i="74"/>
  <c r="BB50" i="74"/>
  <c r="BC50" i="74"/>
  <c r="BD50" i="74"/>
  <c r="AV51" i="74"/>
  <c r="AW51" i="74"/>
  <c r="AX51" i="74"/>
  <c r="AY51" i="74"/>
  <c r="AZ51" i="74"/>
  <c r="BA51" i="74"/>
  <c r="BB51" i="74"/>
  <c r="BC51" i="74"/>
  <c r="BD51" i="74"/>
  <c r="AV32" i="75"/>
  <c r="AW32" i="75"/>
  <c r="AX32" i="75"/>
  <c r="AY32" i="75"/>
  <c r="AZ32" i="75"/>
  <c r="BA32" i="75"/>
  <c r="BB32" i="75"/>
  <c r="BC32" i="75"/>
  <c r="BD32" i="75"/>
  <c r="AV33" i="75"/>
  <c r="AW33" i="75"/>
  <c r="AX33" i="75"/>
  <c r="AY33" i="75"/>
  <c r="AZ33" i="75"/>
  <c r="BA33" i="75"/>
  <c r="BB33" i="75"/>
  <c r="BC33" i="75"/>
  <c r="BD33" i="75"/>
  <c r="AV34" i="75"/>
  <c r="AW34" i="75"/>
  <c r="AX34" i="75"/>
  <c r="AY34" i="75"/>
  <c r="AZ34" i="75"/>
  <c r="BA34" i="75"/>
  <c r="BB34" i="75"/>
  <c r="BC34" i="75"/>
  <c r="BD34" i="75"/>
  <c r="AV35" i="75"/>
  <c r="AW35" i="75"/>
  <c r="AX35" i="75"/>
  <c r="AY35" i="75"/>
  <c r="AZ35" i="75"/>
  <c r="BA35" i="75"/>
  <c r="BB35" i="75"/>
  <c r="BC35" i="75"/>
  <c r="BD35" i="75"/>
  <c r="AV36" i="75"/>
  <c r="AW36" i="75"/>
  <c r="AX36" i="75"/>
  <c r="AY36" i="75"/>
  <c r="AZ36" i="75"/>
  <c r="BA36" i="75"/>
  <c r="BB36" i="75"/>
  <c r="BC36" i="75"/>
  <c r="BD36" i="75"/>
  <c r="AV37" i="75"/>
  <c r="AW37" i="75"/>
  <c r="AX37" i="75"/>
  <c r="AY37" i="75"/>
  <c r="AZ37" i="75"/>
  <c r="BA37" i="75"/>
  <c r="BB37" i="75"/>
  <c r="BC37" i="75"/>
  <c r="BD37" i="75"/>
  <c r="AV38" i="75"/>
  <c r="AW38" i="75"/>
  <c r="AX38" i="75"/>
  <c r="AY38" i="75"/>
  <c r="AZ38" i="75"/>
  <c r="BA38" i="75"/>
  <c r="BB38" i="75"/>
  <c r="BC38" i="75"/>
  <c r="BD38" i="75"/>
  <c r="AV39" i="75"/>
  <c r="AW39" i="75"/>
  <c r="AX39" i="75"/>
  <c r="AY39" i="75"/>
  <c r="AZ39" i="75"/>
  <c r="BA39" i="75"/>
  <c r="BB39" i="75"/>
  <c r="BC39" i="75"/>
  <c r="BD39" i="75"/>
  <c r="AV40" i="75"/>
  <c r="AW40" i="75"/>
  <c r="AX40" i="75"/>
  <c r="AY40" i="75"/>
  <c r="AZ40" i="75"/>
  <c r="BA40" i="75"/>
  <c r="BB40" i="75"/>
  <c r="BC40" i="75"/>
  <c r="BD40" i="75"/>
  <c r="AV41" i="75"/>
  <c r="AW41" i="75"/>
  <c r="AX41" i="75"/>
  <c r="AY41" i="75"/>
  <c r="AZ41" i="75"/>
  <c r="BA41" i="75"/>
  <c r="BB41" i="75"/>
  <c r="BC41" i="75"/>
  <c r="BD41" i="75"/>
  <c r="AV42" i="75"/>
  <c r="AW42" i="75"/>
  <c r="AX42" i="75"/>
  <c r="AY42" i="75"/>
  <c r="AZ42" i="75"/>
  <c r="BA42" i="75"/>
  <c r="BB42" i="75"/>
  <c r="BC42" i="75"/>
  <c r="BD42" i="75"/>
  <c r="AV43" i="75"/>
  <c r="AW43" i="75"/>
  <c r="AX43" i="75"/>
  <c r="AY43" i="75"/>
  <c r="AZ43" i="75"/>
  <c r="BA43" i="75"/>
  <c r="BB43" i="75"/>
  <c r="BC43" i="75"/>
  <c r="BD43" i="75"/>
  <c r="AV44" i="75"/>
  <c r="AW44" i="75"/>
  <c r="AX44" i="75"/>
  <c r="AY44" i="75"/>
  <c r="AZ44" i="75"/>
  <c r="BA44" i="75"/>
  <c r="BB44" i="75"/>
  <c r="BC44" i="75"/>
  <c r="BD44" i="75"/>
  <c r="AV45" i="75"/>
  <c r="AW45" i="75"/>
  <c r="AX45" i="75"/>
  <c r="AY45" i="75"/>
  <c r="AZ45" i="75"/>
  <c r="BA45" i="75"/>
  <c r="BB45" i="75"/>
  <c r="BC45" i="75"/>
  <c r="BD45" i="75"/>
  <c r="AV46" i="75"/>
  <c r="AW46" i="75"/>
  <c r="AX46" i="75"/>
  <c r="AY46" i="75"/>
  <c r="AZ46" i="75"/>
  <c r="BA46" i="75"/>
  <c r="BB46" i="75"/>
  <c r="BC46" i="75"/>
  <c r="BD46" i="75"/>
  <c r="AV47" i="75"/>
  <c r="AW47" i="75"/>
  <c r="AX47" i="75"/>
  <c r="AY47" i="75"/>
  <c r="AZ47" i="75"/>
  <c r="BA47" i="75"/>
  <c r="BB47" i="75"/>
  <c r="BC47" i="75"/>
  <c r="BD47" i="75"/>
  <c r="AV48" i="75"/>
  <c r="AW48" i="75"/>
  <c r="AX48" i="75"/>
  <c r="AY48" i="75"/>
  <c r="AZ48" i="75"/>
  <c r="BA48" i="75"/>
  <c r="BB48" i="75"/>
  <c r="BC48" i="75"/>
  <c r="BD48" i="75"/>
  <c r="AV49" i="75"/>
  <c r="AW49" i="75"/>
  <c r="AX49" i="75"/>
  <c r="AY49" i="75"/>
  <c r="AZ49" i="75"/>
  <c r="BA49" i="75"/>
  <c r="BB49" i="75"/>
  <c r="BC49" i="75"/>
  <c r="BD49" i="75"/>
  <c r="AV50" i="75"/>
  <c r="AW50" i="75"/>
  <c r="AX50" i="75"/>
  <c r="AY50" i="75"/>
  <c r="AZ50" i="75"/>
  <c r="BA50" i="75"/>
  <c r="BB50" i="75"/>
  <c r="BC50" i="75"/>
  <c r="BD50" i="75"/>
  <c r="AV51" i="75"/>
  <c r="AW51" i="75"/>
  <c r="AX51" i="75"/>
  <c r="AY51" i="75"/>
  <c r="AZ51" i="75"/>
  <c r="BA51" i="75"/>
  <c r="BB51" i="75"/>
  <c r="BC51" i="75"/>
  <c r="BD51" i="75"/>
  <c r="AV32" i="76"/>
  <c r="AW32" i="76"/>
  <c r="AX32" i="76"/>
  <c r="AY32" i="76"/>
  <c r="AZ32" i="76"/>
  <c r="BA32" i="76"/>
  <c r="BB32" i="76"/>
  <c r="BC32" i="76"/>
  <c r="BD32" i="76"/>
  <c r="AV33" i="76"/>
  <c r="AW33" i="76"/>
  <c r="AX33" i="76"/>
  <c r="AY33" i="76"/>
  <c r="AZ33" i="76"/>
  <c r="BA33" i="76"/>
  <c r="BB33" i="76"/>
  <c r="BC33" i="76"/>
  <c r="BD33" i="76"/>
  <c r="AV34" i="76"/>
  <c r="AW34" i="76"/>
  <c r="AX34" i="76"/>
  <c r="AY34" i="76"/>
  <c r="AZ34" i="76"/>
  <c r="BA34" i="76"/>
  <c r="BB34" i="76"/>
  <c r="BC34" i="76"/>
  <c r="BD34" i="76"/>
  <c r="AV35" i="76"/>
  <c r="AW35" i="76"/>
  <c r="AX35" i="76"/>
  <c r="AY35" i="76"/>
  <c r="AZ35" i="76"/>
  <c r="BA35" i="76"/>
  <c r="BB35" i="76"/>
  <c r="BC35" i="76"/>
  <c r="BD35" i="76"/>
  <c r="AV36" i="76"/>
  <c r="AW36" i="76"/>
  <c r="AX36" i="76"/>
  <c r="AY36" i="76"/>
  <c r="AZ36" i="76"/>
  <c r="BA36" i="76"/>
  <c r="BB36" i="76"/>
  <c r="BC36" i="76"/>
  <c r="BD36" i="76"/>
  <c r="AV37" i="76"/>
  <c r="AW37" i="76"/>
  <c r="AX37" i="76"/>
  <c r="AY37" i="76"/>
  <c r="AZ37" i="76"/>
  <c r="BA37" i="76"/>
  <c r="BB37" i="76"/>
  <c r="BC37" i="76"/>
  <c r="BD37" i="76"/>
  <c r="AV38" i="76"/>
  <c r="AW38" i="76"/>
  <c r="AX38" i="76"/>
  <c r="AY38" i="76"/>
  <c r="AZ38" i="76"/>
  <c r="BA38" i="76"/>
  <c r="BB38" i="76"/>
  <c r="BC38" i="76"/>
  <c r="BD38" i="76"/>
  <c r="AV39" i="76"/>
  <c r="AW39" i="76"/>
  <c r="AX39" i="76"/>
  <c r="AY39" i="76"/>
  <c r="AZ39" i="76"/>
  <c r="BA39" i="76"/>
  <c r="BB39" i="76"/>
  <c r="BC39" i="76"/>
  <c r="BD39" i="76"/>
  <c r="AV40" i="76"/>
  <c r="AW40" i="76"/>
  <c r="AX40" i="76"/>
  <c r="AY40" i="76"/>
  <c r="AZ40" i="76"/>
  <c r="BA40" i="76"/>
  <c r="BB40" i="76"/>
  <c r="BC40" i="76"/>
  <c r="BD40" i="76"/>
  <c r="AV41" i="76"/>
  <c r="AW41" i="76"/>
  <c r="AX41" i="76"/>
  <c r="AY41" i="76"/>
  <c r="AZ41" i="76"/>
  <c r="BA41" i="76"/>
  <c r="BB41" i="76"/>
  <c r="BC41" i="76"/>
  <c r="BD41" i="76"/>
  <c r="AV42" i="76"/>
  <c r="AW42" i="76"/>
  <c r="AX42" i="76"/>
  <c r="AY42" i="76"/>
  <c r="AZ42" i="76"/>
  <c r="BA42" i="76"/>
  <c r="BB42" i="76"/>
  <c r="BC42" i="76"/>
  <c r="BD42" i="76"/>
  <c r="AV43" i="76"/>
  <c r="AW43" i="76"/>
  <c r="AX43" i="76"/>
  <c r="AY43" i="76"/>
  <c r="AZ43" i="76"/>
  <c r="BA43" i="76"/>
  <c r="BB43" i="76"/>
  <c r="BC43" i="76"/>
  <c r="BD43" i="76"/>
  <c r="AV44" i="76"/>
  <c r="AW44" i="76"/>
  <c r="AX44" i="76"/>
  <c r="AY44" i="76"/>
  <c r="AZ44" i="76"/>
  <c r="BA44" i="76"/>
  <c r="BB44" i="76"/>
  <c r="BC44" i="76"/>
  <c r="BD44" i="76"/>
  <c r="AV45" i="76"/>
  <c r="AW45" i="76"/>
  <c r="AX45" i="76"/>
  <c r="AY45" i="76"/>
  <c r="AZ45" i="76"/>
  <c r="BA45" i="76"/>
  <c r="BB45" i="76"/>
  <c r="BC45" i="76"/>
  <c r="BD45" i="76"/>
  <c r="AV46" i="76"/>
  <c r="AW46" i="76"/>
  <c r="AX46" i="76"/>
  <c r="AY46" i="76"/>
  <c r="AZ46" i="76"/>
  <c r="BA46" i="76"/>
  <c r="BB46" i="76"/>
  <c r="BC46" i="76"/>
  <c r="BD46" i="76"/>
  <c r="AV47" i="76"/>
  <c r="AW47" i="76"/>
  <c r="AX47" i="76"/>
  <c r="AY47" i="76"/>
  <c r="AZ47" i="76"/>
  <c r="BA47" i="76"/>
  <c r="BB47" i="76"/>
  <c r="BC47" i="76"/>
  <c r="BD47" i="76"/>
  <c r="AV48" i="76"/>
  <c r="AW48" i="76"/>
  <c r="AX48" i="76"/>
  <c r="AY48" i="76"/>
  <c r="AZ48" i="76"/>
  <c r="BA48" i="76"/>
  <c r="BB48" i="76"/>
  <c r="BC48" i="76"/>
  <c r="BD48" i="76"/>
  <c r="AV49" i="76"/>
  <c r="AW49" i="76"/>
  <c r="AX49" i="76"/>
  <c r="AY49" i="76"/>
  <c r="AZ49" i="76"/>
  <c r="BA49" i="76"/>
  <c r="BB49" i="76"/>
  <c r="BC49" i="76"/>
  <c r="BD49" i="76"/>
  <c r="AV50" i="76"/>
  <c r="AW50" i="76"/>
  <c r="AX50" i="76"/>
  <c r="AY50" i="76"/>
  <c r="AZ50" i="76"/>
  <c r="BA50" i="76"/>
  <c r="BB50" i="76"/>
  <c r="BC50" i="76"/>
  <c r="BD50" i="76"/>
  <c r="AV51" i="76"/>
  <c r="AW51" i="76"/>
  <c r="AX51" i="76"/>
  <c r="AY51" i="76"/>
  <c r="AZ51" i="76"/>
  <c r="BA51" i="76"/>
  <c r="BB51" i="76"/>
  <c r="BC51" i="76"/>
  <c r="BD51" i="76"/>
  <c r="AV32" i="77"/>
  <c r="AW32" i="77"/>
  <c r="AX32" i="77"/>
  <c r="AY32" i="77"/>
  <c r="AZ32" i="77"/>
  <c r="BA32" i="77"/>
  <c r="BB32" i="77"/>
  <c r="BC32" i="77"/>
  <c r="BD32" i="77"/>
  <c r="AV33" i="77"/>
  <c r="AW33" i="77"/>
  <c r="AX33" i="77"/>
  <c r="AY33" i="77"/>
  <c r="AZ33" i="77"/>
  <c r="BA33" i="77"/>
  <c r="BB33" i="77"/>
  <c r="BC33" i="77"/>
  <c r="BD33" i="77"/>
  <c r="AV34" i="77"/>
  <c r="AW34" i="77"/>
  <c r="AX34" i="77"/>
  <c r="AY34" i="77"/>
  <c r="AZ34" i="77"/>
  <c r="BA34" i="77"/>
  <c r="BB34" i="77"/>
  <c r="BC34" i="77"/>
  <c r="BD34" i="77"/>
  <c r="AV35" i="77"/>
  <c r="AW35" i="77"/>
  <c r="AX35" i="77"/>
  <c r="AY35" i="77"/>
  <c r="AZ35" i="77"/>
  <c r="BA35" i="77"/>
  <c r="BB35" i="77"/>
  <c r="BC35" i="77"/>
  <c r="BD35" i="77"/>
  <c r="AV36" i="77"/>
  <c r="AW36" i="77"/>
  <c r="AX36" i="77"/>
  <c r="AY36" i="77"/>
  <c r="AZ36" i="77"/>
  <c r="BA36" i="77"/>
  <c r="BB36" i="77"/>
  <c r="BC36" i="77"/>
  <c r="BD36" i="77"/>
  <c r="AV37" i="77"/>
  <c r="AW37" i="77"/>
  <c r="AX37" i="77"/>
  <c r="AY37" i="77"/>
  <c r="AZ37" i="77"/>
  <c r="BA37" i="77"/>
  <c r="BB37" i="77"/>
  <c r="BC37" i="77"/>
  <c r="BD37" i="77"/>
  <c r="AV38" i="77"/>
  <c r="AW38" i="77"/>
  <c r="AX38" i="77"/>
  <c r="AY38" i="77"/>
  <c r="AZ38" i="77"/>
  <c r="BA38" i="77"/>
  <c r="BB38" i="77"/>
  <c r="BC38" i="77"/>
  <c r="BD38" i="77"/>
  <c r="AV39" i="77"/>
  <c r="AW39" i="77"/>
  <c r="AX39" i="77"/>
  <c r="AY39" i="77"/>
  <c r="AZ39" i="77"/>
  <c r="BA39" i="77"/>
  <c r="BB39" i="77"/>
  <c r="BC39" i="77"/>
  <c r="BD39" i="77"/>
  <c r="AV40" i="77"/>
  <c r="AW40" i="77"/>
  <c r="AX40" i="77"/>
  <c r="AY40" i="77"/>
  <c r="AZ40" i="77"/>
  <c r="BA40" i="77"/>
  <c r="BB40" i="77"/>
  <c r="BC40" i="77"/>
  <c r="BD40" i="77"/>
  <c r="AV41" i="77"/>
  <c r="AW41" i="77"/>
  <c r="AX41" i="77"/>
  <c r="AY41" i="77"/>
  <c r="AZ41" i="77"/>
  <c r="BA41" i="77"/>
  <c r="BB41" i="77"/>
  <c r="BC41" i="77"/>
  <c r="BD41" i="77"/>
  <c r="AV42" i="77"/>
  <c r="AW42" i="77"/>
  <c r="AX42" i="77"/>
  <c r="AY42" i="77"/>
  <c r="AZ42" i="77"/>
  <c r="BA42" i="77"/>
  <c r="BB42" i="77"/>
  <c r="BC42" i="77"/>
  <c r="BD42" i="77"/>
  <c r="AV43" i="77"/>
  <c r="AW43" i="77"/>
  <c r="AX43" i="77"/>
  <c r="AY43" i="77"/>
  <c r="AZ43" i="77"/>
  <c r="BA43" i="77"/>
  <c r="BB43" i="77"/>
  <c r="BC43" i="77"/>
  <c r="BD43" i="77"/>
  <c r="AV44" i="77"/>
  <c r="AW44" i="77"/>
  <c r="AX44" i="77"/>
  <c r="AY44" i="77"/>
  <c r="AZ44" i="77"/>
  <c r="BA44" i="77"/>
  <c r="BB44" i="77"/>
  <c r="BC44" i="77"/>
  <c r="BD44" i="77"/>
  <c r="AV45" i="77"/>
  <c r="AW45" i="77"/>
  <c r="AX45" i="77"/>
  <c r="AY45" i="77"/>
  <c r="AZ45" i="77"/>
  <c r="BA45" i="77"/>
  <c r="BB45" i="77"/>
  <c r="BC45" i="77"/>
  <c r="BD45" i="77"/>
  <c r="AV46" i="77"/>
  <c r="AW46" i="77"/>
  <c r="AX46" i="77"/>
  <c r="AY46" i="77"/>
  <c r="AZ46" i="77"/>
  <c r="BA46" i="77"/>
  <c r="BB46" i="77"/>
  <c r="BC46" i="77"/>
  <c r="BD46" i="77"/>
  <c r="AV47" i="77"/>
  <c r="AW47" i="77"/>
  <c r="AX47" i="77"/>
  <c r="AY47" i="77"/>
  <c r="AZ47" i="77"/>
  <c r="BA47" i="77"/>
  <c r="BB47" i="77"/>
  <c r="BC47" i="77"/>
  <c r="BD47" i="77"/>
  <c r="AV48" i="77"/>
  <c r="AW48" i="77"/>
  <c r="AX48" i="77"/>
  <c r="AY48" i="77"/>
  <c r="AZ48" i="77"/>
  <c r="BA48" i="77"/>
  <c r="BB48" i="77"/>
  <c r="BC48" i="77"/>
  <c r="BD48" i="77"/>
  <c r="AV49" i="77"/>
  <c r="AW49" i="77"/>
  <c r="AX49" i="77"/>
  <c r="AY49" i="77"/>
  <c r="AZ49" i="77"/>
  <c r="BA49" i="77"/>
  <c r="BB49" i="77"/>
  <c r="BC49" i="77"/>
  <c r="BD49" i="77"/>
  <c r="AV50" i="77"/>
  <c r="AW50" i="77"/>
  <c r="AX50" i="77"/>
  <c r="AY50" i="77"/>
  <c r="AZ50" i="77"/>
  <c r="BA50" i="77"/>
  <c r="BB50" i="77"/>
  <c r="BC50" i="77"/>
  <c r="BD50" i="77"/>
  <c r="AV51" i="77"/>
  <c r="AW51" i="77"/>
  <c r="AX51" i="77"/>
  <c r="AY51" i="77"/>
  <c r="AZ51" i="77"/>
  <c r="BA51" i="77"/>
  <c r="BB51" i="77"/>
  <c r="BC51" i="77"/>
  <c r="BD51" i="77"/>
  <c r="AV32" i="71"/>
  <c r="AW32" i="71"/>
  <c r="AX32" i="71"/>
  <c r="AY32" i="71"/>
  <c r="AZ32" i="71"/>
  <c r="BA32" i="71"/>
  <c r="BB32" i="71"/>
  <c r="BC32" i="71"/>
  <c r="BD32" i="71"/>
  <c r="AV33" i="71"/>
  <c r="AW33" i="71"/>
  <c r="AX33" i="71"/>
  <c r="AY33" i="71"/>
  <c r="AZ33" i="71"/>
  <c r="BA33" i="71"/>
  <c r="BB33" i="71"/>
  <c r="BC33" i="71"/>
  <c r="BD33" i="71"/>
  <c r="AV34" i="71"/>
  <c r="AW34" i="71"/>
  <c r="AX34" i="71"/>
  <c r="AY34" i="71"/>
  <c r="AZ34" i="71"/>
  <c r="BA34" i="71"/>
  <c r="BB34" i="71"/>
  <c r="BC34" i="71"/>
  <c r="BD34" i="71"/>
  <c r="AV35" i="71"/>
  <c r="AW35" i="71"/>
  <c r="AX35" i="71"/>
  <c r="AY35" i="71"/>
  <c r="AZ35" i="71"/>
  <c r="BA35" i="71"/>
  <c r="BB35" i="71"/>
  <c r="BC35" i="71"/>
  <c r="BD35" i="71"/>
  <c r="AV36" i="71"/>
  <c r="AW36" i="71"/>
  <c r="AX36" i="71"/>
  <c r="AY36" i="71"/>
  <c r="AZ36" i="71"/>
  <c r="BA36" i="71"/>
  <c r="BB36" i="71"/>
  <c r="BC36" i="71"/>
  <c r="BD36" i="71"/>
  <c r="AV37" i="71"/>
  <c r="AW37" i="71"/>
  <c r="AX37" i="71"/>
  <c r="AY37" i="71"/>
  <c r="AZ37" i="71"/>
  <c r="BA37" i="71"/>
  <c r="BB37" i="71"/>
  <c r="BC37" i="71"/>
  <c r="BD37" i="71"/>
  <c r="AV38" i="71"/>
  <c r="AW38" i="71"/>
  <c r="AX38" i="71"/>
  <c r="AY38" i="71"/>
  <c r="AZ38" i="71"/>
  <c r="BA38" i="71"/>
  <c r="BB38" i="71"/>
  <c r="BC38" i="71"/>
  <c r="BD38" i="71"/>
  <c r="AV39" i="71"/>
  <c r="AW39" i="71"/>
  <c r="AX39" i="71"/>
  <c r="AY39" i="71"/>
  <c r="AZ39" i="71"/>
  <c r="BA39" i="71"/>
  <c r="BB39" i="71"/>
  <c r="BC39" i="71"/>
  <c r="BD39" i="71"/>
  <c r="AV40" i="71"/>
  <c r="AW40" i="71"/>
  <c r="AX40" i="71"/>
  <c r="AY40" i="71"/>
  <c r="AZ40" i="71"/>
  <c r="BA40" i="71"/>
  <c r="BB40" i="71"/>
  <c r="BC40" i="71"/>
  <c r="BD40" i="71"/>
  <c r="AV41" i="71"/>
  <c r="AW41" i="71"/>
  <c r="AX41" i="71"/>
  <c r="AY41" i="71"/>
  <c r="AZ41" i="71"/>
  <c r="BA41" i="71"/>
  <c r="BB41" i="71"/>
  <c r="BC41" i="71"/>
  <c r="BD41" i="71"/>
  <c r="AV42" i="71"/>
  <c r="AW42" i="71"/>
  <c r="AX42" i="71"/>
  <c r="AY42" i="71"/>
  <c r="AZ42" i="71"/>
  <c r="BA42" i="71"/>
  <c r="BB42" i="71"/>
  <c r="BC42" i="71"/>
  <c r="BD42" i="71"/>
  <c r="AV43" i="71"/>
  <c r="AW43" i="71"/>
  <c r="AX43" i="71"/>
  <c r="AY43" i="71"/>
  <c r="AZ43" i="71"/>
  <c r="BA43" i="71"/>
  <c r="BB43" i="71"/>
  <c r="BC43" i="71"/>
  <c r="BD43" i="71"/>
  <c r="AV44" i="71"/>
  <c r="AW44" i="71"/>
  <c r="AX44" i="71"/>
  <c r="AY44" i="71"/>
  <c r="AZ44" i="71"/>
  <c r="BA44" i="71"/>
  <c r="BB44" i="71"/>
  <c r="BC44" i="71"/>
  <c r="BD44" i="71"/>
  <c r="AV45" i="71"/>
  <c r="AW45" i="71"/>
  <c r="AX45" i="71"/>
  <c r="AY45" i="71"/>
  <c r="AZ45" i="71"/>
  <c r="BA45" i="71"/>
  <c r="BB45" i="71"/>
  <c r="BC45" i="71"/>
  <c r="BD45" i="71"/>
  <c r="AV46" i="71"/>
  <c r="AW46" i="71"/>
  <c r="AX46" i="71"/>
  <c r="AY46" i="71"/>
  <c r="AZ46" i="71"/>
  <c r="BA46" i="71"/>
  <c r="BB46" i="71"/>
  <c r="BC46" i="71"/>
  <c r="BD46" i="71"/>
  <c r="AV47" i="71"/>
  <c r="AW47" i="71"/>
  <c r="AX47" i="71"/>
  <c r="AY47" i="71"/>
  <c r="AZ47" i="71"/>
  <c r="BA47" i="71"/>
  <c r="BB47" i="71"/>
  <c r="BC47" i="71"/>
  <c r="BD47" i="71"/>
  <c r="AV48" i="71"/>
  <c r="AW48" i="71"/>
  <c r="AX48" i="71"/>
  <c r="AY48" i="71"/>
  <c r="AZ48" i="71"/>
  <c r="BA48" i="71"/>
  <c r="BB48" i="71"/>
  <c r="BC48" i="71"/>
  <c r="BD48" i="71"/>
  <c r="AV49" i="71"/>
  <c r="AW49" i="71"/>
  <c r="AX49" i="71"/>
  <c r="AY49" i="71"/>
  <c r="AZ49" i="71"/>
  <c r="BA49" i="71"/>
  <c r="BB49" i="71"/>
  <c r="BC49" i="71"/>
  <c r="BD49" i="71"/>
  <c r="AV50" i="71"/>
  <c r="AW50" i="71"/>
  <c r="AX50" i="71"/>
  <c r="AY50" i="71"/>
  <c r="AZ50" i="71"/>
  <c r="BA50" i="71"/>
  <c r="BB50" i="71"/>
  <c r="BC50" i="71"/>
  <c r="BD50" i="71"/>
  <c r="AV51" i="71"/>
  <c r="AW51" i="71"/>
  <c r="AX51" i="71"/>
  <c r="AY51" i="71"/>
  <c r="AZ51" i="71"/>
  <c r="BA51" i="71"/>
  <c r="BB51" i="71"/>
  <c r="BC51" i="71"/>
  <c r="BD51" i="71"/>
  <c r="AV32" i="78"/>
  <c r="AW32" i="78"/>
  <c r="AX32" i="78"/>
  <c r="AY32" i="78"/>
  <c r="AZ32" i="78"/>
  <c r="BA32" i="78"/>
  <c r="BB32" i="78"/>
  <c r="BC32" i="78"/>
  <c r="BD32" i="78"/>
  <c r="AV33" i="78"/>
  <c r="AW33" i="78"/>
  <c r="AX33" i="78"/>
  <c r="AY33" i="78"/>
  <c r="AZ33" i="78"/>
  <c r="BA33" i="78"/>
  <c r="BB33" i="78"/>
  <c r="BC33" i="78"/>
  <c r="BD33" i="78"/>
  <c r="AV34" i="78"/>
  <c r="AW34" i="78"/>
  <c r="AX34" i="78"/>
  <c r="AY34" i="78"/>
  <c r="AZ34" i="78"/>
  <c r="BA34" i="78"/>
  <c r="BB34" i="78"/>
  <c r="BC34" i="78"/>
  <c r="BD34" i="78"/>
  <c r="AV35" i="78"/>
  <c r="AW35" i="78"/>
  <c r="AX35" i="78"/>
  <c r="AY35" i="78"/>
  <c r="AZ35" i="78"/>
  <c r="BA35" i="78"/>
  <c r="BB35" i="78"/>
  <c r="BC35" i="78"/>
  <c r="BD35" i="78"/>
  <c r="AV36" i="78"/>
  <c r="AW36" i="78"/>
  <c r="AX36" i="78"/>
  <c r="AY36" i="78"/>
  <c r="AZ36" i="78"/>
  <c r="BA36" i="78"/>
  <c r="BB36" i="78"/>
  <c r="BC36" i="78"/>
  <c r="BD36" i="78"/>
  <c r="AV37" i="78"/>
  <c r="AW37" i="78"/>
  <c r="AX37" i="78"/>
  <c r="AY37" i="78"/>
  <c r="AZ37" i="78"/>
  <c r="BA37" i="78"/>
  <c r="BB37" i="78"/>
  <c r="BC37" i="78"/>
  <c r="BD37" i="78"/>
  <c r="AV38" i="78"/>
  <c r="AW38" i="78"/>
  <c r="AX38" i="78"/>
  <c r="AY38" i="78"/>
  <c r="AZ38" i="78"/>
  <c r="BA38" i="78"/>
  <c r="BB38" i="78"/>
  <c r="BC38" i="78"/>
  <c r="BD38" i="78"/>
  <c r="AV39" i="78"/>
  <c r="AW39" i="78"/>
  <c r="AX39" i="78"/>
  <c r="AY39" i="78"/>
  <c r="AZ39" i="78"/>
  <c r="BA39" i="78"/>
  <c r="BB39" i="78"/>
  <c r="BC39" i="78"/>
  <c r="BD39" i="78"/>
  <c r="AV40" i="78"/>
  <c r="AW40" i="78"/>
  <c r="AX40" i="78"/>
  <c r="AY40" i="78"/>
  <c r="AZ40" i="78"/>
  <c r="BA40" i="78"/>
  <c r="BB40" i="78"/>
  <c r="BC40" i="78"/>
  <c r="BD40" i="78"/>
  <c r="AV41" i="78"/>
  <c r="AW41" i="78"/>
  <c r="AX41" i="78"/>
  <c r="AY41" i="78"/>
  <c r="AZ41" i="78"/>
  <c r="BA41" i="78"/>
  <c r="BB41" i="78"/>
  <c r="BC41" i="78"/>
  <c r="BD41" i="78"/>
  <c r="AV42" i="78"/>
  <c r="AW42" i="78"/>
  <c r="AX42" i="78"/>
  <c r="AY42" i="78"/>
  <c r="AZ42" i="78"/>
  <c r="BA42" i="78"/>
  <c r="BB42" i="78"/>
  <c r="BC42" i="78"/>
  <c r="BD42" i="78"/>
  <c r="AV43" i="78"/>
  <c r="AW43" i="78"/>
  <c r="AX43" i="78"/>
  <c r="AY43" i="78"/>
  <c r="AZ43" i="78"/>
  <c r="BA43" i="78"/>
  <c r="BB43" i="78"/>
  <c r="BC43" i="78"/>
  <c r="BD43" i="78"/>
  <c r="AV44" i="78"/>
  <c r="AW44" i="78"/>
  <c r="AX44" i="78"/>
  <c r="AY44" i="78"/>
  <c r="AZ44" i="78"/>
  <c r="BA44" i="78"/>
  <c r="BB44" i="78"/>
  <c r="BC44" i="78"/>
  <c r="BD44" i="78"/>
  <c r="AV45" i="78"/>
  <c r="AW45" i="78"/>
  <c r="AX45" i="78"/>
  <c r="AY45" i="78"/>
  <c r="AZ45" i="78"/>
  <c r="BA45" i="78"/>
  <c r="BB45" i="78"/>
  <c r="BC45" i="78"/>
  <c r="BD45" i="78"/>
  <c r="AV46" i="78"/>
  <c r="AW46" i="78"/>
  <c r="AX46" i="78"/>
  <c r="AY46" i="78"/>
  <c r="AZ46" i="78"/>
  <c r="BA46" i="78"/>
  <c r="BB46" i="78"/>
  <c r="BC46" i="78"/>
  <c r="BD46" i="78"/>
  <c r="AV47" i="78"/>
  <c r="AW47" i="78"/>
  <c r="AX47" i="78"/>
  <c r="AY47" i="78"/>
  <c r="AZ47" i="78"/>
  <c r="BA47" i="78"/>
  <c r="BB47" i="78"/>
  <c r="BC47" i="78"/>
  <c r="BD47" i="78"/>
  <c r="AV48" i="78"/>
  <c r="AW48" i="78"/>
  <c r="AX48" i="78"/>
  <c r="AY48" i="78"/>
  <c r="AZ48" i="78"/>
  <c r="BA48" i="78"/>
  <c r="BB48" i="78"/>
  <c r="BC48" i="78"/>
  <c r="BD48" i="78"/>
  <c r="AV49" i="78"/>
  <c r="AW49" i="78"/>
  <c r="AX49" i="78"/>
  <c r="AY49" i="78"/>
  <c r="AZ49" i="78"/>
  <c r="BA49" i="78"/>
  <c r="BB49" i="78"/>
  <c r="BC49" i="78"/>
  <c r="BD49" i="78"/>
  <c r="AV50" i="78"/>
  <c r="AW50" i="78"/>
  <c r="AX50" i="78"/>
  <c r="AY50" i="78"/>
  <c r="AZ50" i="78"/>
  <c r="BA50" i="78"/>
  <c r="BB50" i="78"/>
  <c r="BC50" i="78"/>
  <c r="BD50" i="78"/>
  <c r="AV51" i="78"/>
  <c r="AW51" i="78"/>
  <c r="AX51" i="78"/>
  <c r="AY51" i="78"/>
  <c r="AZ51" i="78"/>
  <c r="BA51" i="78"/>
  <c r="BB51" i="78"/>
  <c r="BC51" i="78"/>
  <c r="BD51" i="78"/>
  <c r="AV32" i="79"/>
  <c r="AW32" i="79"/>
  <c r="AX32" i="79"/>
  <c r="AY32" i="79"/>
  <c r="AZ32" i="79"/>
  <c r="BA32" i="79"/>
  <c r="BB32" i="79"/>
  <c r="BC32" i="79"/>
  <c r="BD32" i="79"/>
  <c r="AV33" i="79"/>
  <c r="AW33" i="79"/>
  <c r="AX33" i="79"/>
  <c r="AY33" i="79"/>
  <c r="AZ33" i="79"/>
  <c r="BA33" i="79"/>
  <c r="BB33" i="79"/>
  <c r="BC33" i="79"/>
  <c r="BD33" i="79"/>
  <c r="AV34" i="79"/>
  <c r="AW34" i="79"/>
  <c r="AX34" i="79"/>
  <c r="AY34" i="79"/>
  <c r="AZ34" i="79"/>
  <c r="BA34" i="79"/>
  <c r="BB34" i="79"/>
  <c r="BC34" i="79"/>
  <c r="BD34" i="79"/>
  <c r="AV35" i="79"/>
  <c r="AW35" i="79"/>
  <c r="AX35" i="79"/>
  <c r="AY35" i="79"/>
  <c r="AZ35" i="79"/>
  <c r="BA35" i="79"/>
  <c r="BB35" i="79"/>
  <c r="BC35" i="79"/>
  <c r="BD35" i="79"/>
  <c r="AV36" i="79"/>
  <c r="AW36" i="79"/>
  <c r="AX36" i="79"/>
  <c r="AY36" i="79"/>
  <c r="AZ36" i="79"/>
  <c r="BA36" i="79"/>
  <c r="BB36" i="79"/>
  <c r="BC36" i="79"/>
  <c r="BD36" i="79"/>
  <c r="AV37" i="79"/>
  <c r="AW37" i="79"/>
  <c r="AX37" i="79"/>
  <c r="AY37" i="79"/>
  <c r="AZ37" i="79"/>
  <c r="BA37" i="79"/>
  <c r="BB37" i="79"/>
  <c r="BC37" i="79"/>
  <c r="BD37" i="79"/>
  <c r="AV38" i="79"/>
  <c r="AW38" i="79"/>
  <c r="AX38" i="79"/>
  <c r="AY38" i="79"/>
  <c r="AZ38" i="79"/>
  <c r="BA38" i="79"/>
  <c r="BB38" i="79"/>
  <c r="BC38" i="79"/>
  <c r="BD38" i="79"/>
  <c r="AV39" i="79"/>
  <c r="AW39" i="79"/>
  <c r="AX39" i="79"/>
  <c r="AY39" i="79"/>
  <c r="AZ39" i="79"/>
  <c r="BA39" i="79"/>
  <c r="BB39" i="79"/>
  <c r="BC39" i="79"/>
  <c r="BD39" i="79"/>
  <c r="AV40" i="79"/>
  <c r="AW40" i="79"/>
  <c r="AX40" i="79"/>
  <c r="AY40" i="79"/>
  <c r="AZ40" i="79"/>
  <c r="BA40" i="79"/>
  <c r="BB40" i="79"/>
  <c r="BC40" i="79"/>
  <c r="BD40" i="79"/>
  <c r="AV41" i="79"/>
  <c r="AW41" i="79"/>
  <c r="AX41" i="79"/>
  <c r="AY41" i="79"/>
  <c r="AZ41" i="79"/>
  <c r="BA41" i="79"/>
  <c r="BB41" i="79"/>
  <c r="BC41" i="79"/>
  <c r="BD41" i="79"/>
  <c r="AV42" i="79"/>
  <c r="AW42" i="79"/>
  <c r="AX42" i="79"/>
  <c r="AY42" i="79"/>
  <c r="AZ42" i="79"/>
  <c r="BA42" i="79"/>
  <c r="BB42" i="79"/>
  <c r="BC42" i="79"/>
  <c r="BD42" i="79"/>
  <c r="AV43" i="79"/>
  <c r="AW43" i="79"/>
  <c r="AX43" i="79"/>
  <c r="AY43" i="79"/>
  <c r="AZ43" i="79"/>
  <c r="BA43" i="79"/>
  <c r="BB43" i="79"/>
  <c r="BC43" i="79"/>
  <c r="BD43" i="79"/>
  <c r="AV44" i="79"/>
  <c r="AW44" i="79"/>
  <c r="AX44" i="79"/>
  <c r="AY44" i="79"/>
  <c r="AZ44" i="79"/>
  <c r="BA44" i="79"/>
  <c r="BB44" i="79"/>
  <c r="BC44" i="79"/>
  <c r="BD44" i="79"/>
  <c r="AV45" i="79"/>
  <c r="AW45" i="79"/>
  <c r="AX45" i="79"/>
  <c r="AY45" i="79"/>
  <c r="AZ45" i="79"/>
  <c r="BA45" i="79"/>
  <c r="BB45" i="79"/>
  <c r="BC45" i="79"/>
  <c r="BD45" i="79"/>
  <c r="AV46" i="79"/>
  <c r="AW46" i="79"/>
  <c r="AX46" i="79"/>
  <c r="AY46" i="79"/>
  <c r="AZ46" i="79"/>
  <c r="BA46" i="79"/>
  <c r="BB46" i="79"/>
  <c r="BC46" i="79"/>
  <c r="BD46" i="79"/>
  <c r="AV47" i="79"/>
  <c r="AW47" i="79"/>
  <c r="AX47" i="79"/>
  <c r="AY47" i="79"/>
  <c r="AZ47" i="79"/>
  <c r="BA47" i="79"/>
  <c r="BB47" i="79"/>
  <c r="BC47" i="79"/>
  <c r="BD47" i="79"/>
  <c r="AV48" i="79"/>
  <c r="AW48" i="79"/>
  <c r="AX48" i="79"/>
  <c r="AY48" i="79"/>
  <c r="AZ48" i="79"/>
  <c r="BA48" i="79"/>
  <c r="BB48" i="79"/>
  <c r="BC48" i="79"/>
  <c r="BD48" i="79"/>
  <c r="AV49" i="79"/>
  <c r="AW49" i="79"/>
  <c r="AX49" i="79"/>
  <c r="AY49" i="79"/>
  <c r="AZ49" i="79"/>
  <c r="BA49" i="79"/>
  <c r="BB49" i="79"/>
  <c r="BC49" i="79"/>
  <c r="BD49" i="79"/>
  <c r="AV50" i="79"/>
  <c r="AW50" i="79"/>
  <c r="AX50" i="79"/>
  <c r="AY50" i="79"/>
  <c r="AZ50" i="79"/>
  <c r="BA50" i="79"/>
  <c r="BB50" i="79"/>
  <c r="BC50" i="79"/>
  <c r="BD50" i="79"/>
  <c r="AV51" i="79"/>
  <c r="AW51" i="79"/>
  <c r="AX51" i="79"/>
  <c r="AY51" i="79"/>
  <c r="AZ51" i="79"/>
  <c r="BA51" i="79"/>
  <c r="BB51" i="79"/>
  <c r="BC51" i="79"/>
  <c r="BD51" i="79"/>
  <c r="AV32" i="80"/>
  <c r="AW32" i="80"/>
  <c r="AX32" i="80"/>
  <c r="AY32" i="80"/>
  <c r="AZ32" i="80"/>
  <c r="BA32" i="80"/>
  <c r="BB32" i="80"/>
  <c r="BC32" i="80"/>
  <c r="BD32" i="80"/>
  <c r="AV33" i="80"/>
  <c r="AW33" i="80"/>
  <c r="AX33" i="80"/>
  <c r="AY33" i="80"/>
  <c r="AZ33" i="80"/>
  <c r="BA33" i="80"/>
  <c r="BB33" i="80"/>
  <c r="BC33" i="80"/>
  <c r="BD33" i="80"/>
  <c r="AV34" i="80"/>
  <c r="AW34" i="80"/>
  <c r="AX34" i="80"/>
  <c r="AY34" i="80"/>
  <c r="AZ34" i="80"/>
  <c r="BA34" i="80"/>
  <c r="BB34" i="80"/>
  <c r="BC34" i="80"/>
  <c r="BD34" i="80"/>
  <c r="AV35" i="80"/>
  <c r="AW35" i="80"/>
  <c r="AX35" i="80"/>
  <c r="AY35" i="80"/>
  <c r="AZ35" i="80"/>
  <c r="BA35" i="80"/>
  <c r="BB35" i="80"/>
  <c r="BC35" i="80"/>
  <c r="BD35" i="80"/>
  <c r="AV36" i="80"/>
  <c r="AW36" i="80"/>
  <c r="AX36" i="80"/>
  <c r="AY36" i="80"/>
  <c r="AZ36" i="80"/>
  <c r="BA36" i="80"/>
  <c r="BB36" i="80"/>
  <c r="BC36" i="80"/>
  <c r="BD36" i="80"/>
  <c r="AV37" i="80"/>
  <c r="AW37" i="80"/>
  <c r="AX37" i="80"/>
  <c r="AY37" i="80"/>
  <c r="AZ37" i="80"/>
  <c r="BA37" i="80"/>
  <c r="BB37" i="80"/>
  <c r="BC37" i="80"/>
  <c r="BD37" i="80"/>
  <c r="AV38" i="80"/>
  <c r="AW38" i="80"/>
  <c r="AX38" i="80"/>
  <c r="AY38" i="80"/>
  <c r="AZ38" i="80"/>
  <c r="BA38" i="80"/>
  <c r="BB38" i="80"/>
  <c r="BC38" i="80"/>
  <c r="BD38" i="80"/>
  <c r="AV39" i="80"/>
  <c r="AW39" i="80"/>
  <c r="AX39" i="80"/>
  <c r="AY39" i="80"/>
  <c r="AZ39" i="80"/>
  <c r="BA39" i="80"/>
  <c r="BB39" i="80"/>
  <c r="BC39" i="80"/>
  <c r="BD39" i="80"/>
  <c r="AV40" i="80"/>
  <c r="AW40" i="80"/>
  <c r="AX40" i="80"/>
  <c r="AY40" i="80"/>
  <c r="AZ40" i="80"/>
  <c r="BA40" i="80"/>
  <c r="BB40" i="80"/>
  <c r="BC40" i="80"/>
  <c r="BD40" i="80"/>
  <c r="AV41" i="80"/>
  <c r="AW41" i="80"/>
  <c r="AX41" i="80"/>
  <c r="AY41" i="80"/>
  <c r="AZ41" i="80"/>
  <c r="BA41" i="80"/>
  <c r="BB41" i="80"/>
  <c r="BC41" i="80"/>
  <c r="BD41" i="80"/>
  <c r="AV42" i="80"/>
  <c r="AW42" i="80"/>
  <c r="AX42" i="80"/>
  <c r="AY42" i="80"/>
  <c r="AZ42" i="80"/>
  <c r="BA42" i="80"/>
  <c r="BB42" i="80"/>
  <c r="BC42" i="80"/>
  <c r="BD42" i="80"/>
  <c r="AV43" i="80"/>
  <c r="AW43" i="80"/>
  <c r="AX43" i="80"/>
  <c r="AY43" i="80"/>
  <c r="AZ43" i="80"/>
  <c r="BA43" i="80"/>
  <c r="BB43" i="80"/>
  <c r="BC43" i="80"/>
  <c r="BD43" i="80"/>
  <c r="AV44" i="80"/>
  <c r="AW44" i="80"/>
  <c r="AX44" i="80"/>
  <c r="AY44" i="80"/>
  <c r="AZ44" i="80"/>
  <c r="BA44" i="80"/>
  <c r="BB44" i="80"/>
  <c r="BC44" i="80"/>
  <c r="BD44" i="80"/>
  <c r="AV45" i="80"/>
  <c r="AW45" i="80"/>
  <c r="AX45" i="80"/>
  <c r="AY45" i="80"/>
  <c r="AZ45" i="80"/>
  <c r="BA45" i="80"/>
  <c r="BB45" i="80"/>
  <c r="BC45" i="80"/>
  <c r="BD45" i="80"/>
  <c r="AV46" i="80"/>
  <c r="AW46" i="80"/>
  <c r="AX46" i="80"/>
  <c r="AY46" i="80"/>
  <c r="AZ46" i="80"/>
  <c r="BA46" i="80"/>
  <c r="BB46" i="80"/>
  <c r="BC46" i="80"/>
  <c r="BD46" i="80"/>
  <c r="AV47" i="80"/>
  <c r="AW47" i="80"/>
  <c r="AX47" i="80"/>
  <c r="AY47" i="80"/>
  <c r="AZ47" i="80"/>
  <c r="BA47" i="80"/>
  <c r="BB47" i="80"/>
  <c r="BC47" i="80"/>
  <c r="BD47" i="80"/>
  <c r="AV48" i="80"/>
  <c r="AW48" i="80"/>
  <c r="AX48" i="80"/>
  <c r="AY48" i="80"/>
  <c r="AZ48" i="80"/>
  <c r="BA48" i="80"/>
  <c r="BB48" i="80"/>
  <c r="BC48" i="80"/>
  <c r="BD48" i="80"/>
  <c r="AV49" i="80"/>
  <c r="AW49" i="80"/>
  <c r="AX49" i="80"/>
  <c r="AY49" i="80"/>
  <c r="AZ49" i="80"/>
  <c r="BA49" i="80"/>
  <c r="BB49" i="80"/>
  <c r="BC49" i="80"/>
  <c r="BD49" i="80"/>
  <c r="AV50" i="80"/>
  <c r="AW50" i="80"/>
  <c r="AX50" i="80"/>
  <c r="AY50" i="80"/>
  <c r="AZ50" i="80"/>
  <c r="BA50" i="80"/>
  <c r="BB50" i="80"/>
  <c r="BC50" i="80"/>
  <c r="BD50" i="80"/>
  <c r="AV51" i="80"/>
  <c r="AW51" i="80"/>
  <c r="AX51" i="80"/>
  <c r="AY51" i="80"/>
  <c r="AZ51" i="80"/>
  <c r="BA51" i="80"/>
  <c r="BB51" i="80"/>
  <c r="BC51" i="80"/>
  <c r="BD51" i="80"/>
  <c r="AV32" i="81"/>
  <c r="AW32" i="81"/>
  <c r="AX32" i="81"/>
  <c r="AY32" i="81"/>
  <c r="AZ32" i="81"/>
  <c r="BA32" i="81"/>
  <c r="BB32" i="81"/>
  <c r="BC32" i="81"/>
  <c r="BD32" i="81"/>
  <c r="AV33" i="81"/>
  <c r="AW33" i="81"/>
  <c r="AX33" i="81"/>
  <c r="AY33" i="81"/>
  <c r="AZ33" i="81"/>
  <c r="BA33" i="81"/>
  <c r="BB33" i="81"/>
  <c r="BC33" i="81"/>
  <c r="BD33" i="81"/>
  <c r="AV34" i="81"/>
  <c r="AW34" i="81"/>
  <c r="AX34" i="81"/>
  <c r="AY34" i="81"/>
  <c r="AZ34" i="81"/>
  <c r="BA34" i="81"/>
  <c r="BB34" i="81"/>
  <c r="BC34" i="81"/>
  <c r="BD34" i="81"/>
  <c r="AV35" i="81"/>
  <c r="AW35" i="81"/>
  <c r="AX35" i="81"/>
  <c r="AY35" i="81"/>
  <c r="AZ35" i="81"/>
  <c r="BA35" i="81"/>
  <c r="BB35" i="81"/>
  <c r="BC35" i="81"/>
  <c r="BD35" i="81"/>
  <c r="AV36" i="81"/>
  <c r="AW36" i="81"/>
  <c r="AX36" i="81"/>
  <c r="AY36" i="81"/>
  <c r="AZ36" i="81"/>
  <c r="BA36" i="81"/>
  <c r="BB36" i="81"/>
  <c r="BC36" i="81"/>
  <c r="BD36" i="81"/>
  <c r="AV37" i="81"/>
  <c r="AW37" i="81"/>
  <c r="AX37" i="81"/>
  <c r="AY37" i="81"/>
  <c r="AZ37" i="81"/>
  <c r="BA37" i="81"/>
  <c r="BB37" i="81"/>
  <c r="BC37" i="81"/>
  <c r="BD37" i="81"/>
  <c r="AV38" i="81"/>
  <c r="AW38" i="81"/>
  <c r="AX38" i="81"/>
  <c r="AY38" i="81"/>
  <c r="AZ38" i="81"/>
  <c r="BA38" i="81"/>
  <c r="BB38" i="81"/>
  <c r="BC38" i="81"/>
  <c r="BD38" i="81"/>
  <c r="AV39" i="81"/>
  <c r="AW39" i="81"/>
  <c r="AX39" i="81"/>
  <c r="AY39" i="81"/>
  <c r="AZ39" i="81"/>
  <c r="BA39" i="81"/>
  <c r="BB39" i="81"/>
  <c r="BC39" i="81"/>
  <c r="BD39" i="81"/>
  <c r="AV40" i="81"/>
  <c r="AW40" i="81"/>
  <c r="AX40" i="81"/>
  <c r="AY40" i="81"/>
  <c r="AZ40" i="81"/>
  <c r="BA40" i="81"/>
  <c r="BB40" i="81"/>
  <c r="BC40" i="81"/>
  <c r="BD40" i="81"/>
  <c r="AV41" i="81"/>
  <c r="AW41" i="81"/>
  <c r="AX41" i="81"/>
  <c r="AY41" i="81"/>
  <c r="AZ41" i="81"/>
  <c r="BA41" i="81"/>
  <c r="BB41" i="81"/>
  <c r="BC41" i="81"/>
  <c r="BD41" i="81"/>
  <c r="AV42" i="81"/>
  <c r="AW42" i="81"/>
  <c r="AX42" i="81"/>
  <c r="AY42" i="81"/>
  <c r="AZ42" i="81"/>
  <c r="BA42" i="81"/>
  <c r="BB42" i="81"/>
  <c r="BC42" i="81"/>
  <c r="BD42" i="81"/>
  <c r="AV43" i="81"/>
  <c r="AW43" i="81"/>
  <c r="AX43" i="81"/>
  <c r="AY43" i="81"/>
  <c r="AZ43" i="81"/>
  <c r="BA43" i="81"/>
  <c r="BB43" i="81"/>
  <c r="BC43" i="81"/>
  <c r="BD43" i="81"/>
  <c r="AV44" i="81"/>
  <c r="AW44" i="81"/>
  <c r="AX44" i="81"/>
  <c r="AY44" i="81"/>
  <c r="AZ44" i="81"/>
  <c r="BA44" i="81"/>
  <c r="BB44" i="81"/>
  <c r="BC44" i="81"/>
  <c r="BD44" i="81"/>
  <c r="AV45" i="81"/>
  <c r="AW45" i="81"/>
  <c r="AX45" i="81"/>
  <c r="AY45" i="81"/>
  <c r="AZ45" i="81"/>
  <c r="BA45" i="81"/>
  <c r="BB45" i="81"/>
  <c r="BC45" i="81"/>
  <c r="BD45" i="81"/>
  <c r="AV46" i="81"/>
  <c r="AW46" i="81"/>
  <c r="AX46" i="81"/>
  <c r="AY46" i="81"/>
  <c r="AZ46" i="81"/>
  <c r="BA46" i="81"/>
  <c r="BB46" i="81"/>
  <c r="BC46" i="81"/>
  <c r="BD46" i="81"/>
  <c r="AV47" i="81"/>
  <c r="AW47" i="81"/>
  <c r="AX47" i="81"/>
  <c r="AY47" i="81"/>
  <c r="AZ47" i="81"/>
  <c r="BA47" i="81"/>
  <c r="BB47" i="81"/>
  <c r="BC47" i="81"/>
  <c r="BD47" i="81"/>
  <c r="AV48" i="81"/>
  <c r="AW48" i="81"/>
  <c r="AX48" i="81"/>
  <c r="AY48" i="81"/>
  <c r="AZ48" i="81"/>
  <c r="BA48" i="81"/>
  <c r="BB48" i="81"/>
  <c r="BC48" i="81"/>
  <c r="BD48" i="81"/>
  <c r="AV49" i="81"/>
  <c r="AW49" i="81"/>
  <c r="AX49" i="81"/>
  <c r="AY49" i="81"/>
  <c r="AZ49" i="81"/>
  <c r="BA49" i="81"/>
  <c r="BB49" i="81"/>
  <c r="BC49" i="81"/>
  <c r="BD49" i="81"/>
  <c r="AV50" i="81"/>
  <c r="AW50" i="81"/>
  <c r="AX50" i="81"/>
  <c r="AY50" i="81"/>
  <c r="AZ50" i="81"/>
  <c r="BA50" i="81"/>
  <c r="BB50" i="81"/>
  <c r="BC50" i="81"/>
  <c r="BD50" i="81"/>
  <c r="AV51" i="81"/>
  <c r="AW51" i="81"/>
  <c r="AX51" i="81"/>
  <c r="AY51" i="81"/>
  <c r="AZ51" i="81"/>
  <c r="BA51" i="81"/>
  <c r="BB51" i="81"/>
  <c r="BC51" i="81"/>
  <c r="BD51" i="81"/>
  <c r="AV32" i="82"/>
  <c r="AW32" i="82"/>
  <c r="AX32" i="82"/>
  <c r="AY32" i="82"/>
  <c r="AZ32" i="82"/>
  <c r="BA32" i="82"/>
  <c r="BB32" i="82"/>
  <c r="BC32" i="82"/>
  <c r="BD32" i="82"/>
  <c r="AV33" i="82"/>
  <c r="AW33" i="82"/>
  <c r="AX33" i="82"/>
  <c r="AY33" i="82"/>
  <c r="AZ33" i="82"/>
  <c r="BA33" i="82"/>
  <c r="BB33" i="82"/>
  <c r="BC33" i="82"/>
  <c r="BD33" i="82"/>
  <c r="AV34" i="82"/>
  <c r="AW34" i="82"/>
  <c r="AX34" i="82"/>
  <c r="AY34" i="82"/>
  <c r="AZ34" i="82"/>
  <c r="BA34" i="82"/>
  <c r="BB34" i="82"/>
  <c r="BC34" i="82"/>
  <c r="BD34" i="82"/>
  <c r="AV35" i="82"/>
  <c r="AW35" i="82"/>
  <c r="AX35" i="82"/>
  <c r="AY35" i="82"/>
  <c r="AZ35" i="82"/>
  <c r="BA35" i="82"/>
  <c r="BB35" i="82"/>
  <c r="BC35" i="82"/>
  <c r="BD35" i="82"/>
  <c r="AV36" i="82"/>
  <c r="AW36" i="82"/>
  <c r="AX36" i="82"/>
  <c r="AY36" i="82"/>
  <c r="AZ36" i="82"/>
  <c r="BA36" i="82"/>
  <c r="BB36" i="82"/>
  <c r="BC36" i="82"/>
  <c r="BD36" i="82"/>
  <c r="AV37" i="82"/>
  <c r="AW37" i="82"/>
  <c r="AX37" i="82"/>
  <c r="AY37" i="82"/>
  <c r="AZ37" i="82"/>
  <c r="BA37" i="82"/>
  <c r="BB37" i="82"/>
  <c r="BC37" i="82"/>
  <c r="BD37" i="82"/>
  <c r="AV38" i="82"/>
  <c r="AW38" i="82"/>
  <c r="AX38" i="82"/>
  <c r="AY38" i="82"/>
  <c r="AZ38" i="82"/>
  <c r="BA38" i="82"/>
  <c r="BB38" i="82"/>
  <c r="BC38" i="82"/>
  <c r="BD38" i="82"/>
  <c r="AV39" i="82"/>
  <c r="AW39" i="82"/>
  <c r="AX39" i="82"/>
  <c r="AY39" i="82"/>
  <c r="AZ39" i="82"/>
  <c r="BA39" i="82"/>
  <c r="BB39" i="82"/>
  <c r="BC39" i="82"/>
  <c r="BD39" i="82"/>
  <c r="AV40" i="82"/>
  <c r="AW40" i="82"/>
  <c r="AX40" i="82"/>
  <c r="AY40" i="82"/>
  <c r="AZ40" i="82"/>
  <c r="BA40" i="82"/>
  <c r="BB40" i="82"/>
  <c r="BC40" i="82"/>
  <c r="BD40" i="82"/>
  <c r="AV41" i="82"/>
  <c r="AW41" i="82"/>
  <c r="AX41" i="82"/>
  <c r="AY41" i="82"/>
  <c r="AZ41" i="82"/>
  <c r="BA41" i="82"/>
  <c r="BB41" i="82"/>
  <c r="BC41" i="82"/>
  <c r="BD41" i="82"/>
  <c r="AV42" i="82"/>
  <c r="AW42" i="82"/>
  <c r="AX42" i="82"/>
  <c r="AY42" i="82"/>
  <c r="AZ42" i="82"/>
  <c r="BA42" i="82"/>
  <c r="BB42" i="82"/>
  <c r="BC42" i="82"/>
  <c r="BD42" i="82"/>
  <c r="AV43" i="82"/>
  <c r="AW43" i="82"/>
  <c r="AX43" i="82"/>
  <c r="AY43" i="82"/>
  <c r="AZ43" i="82"/>
  <c r="BA43" i="82"/>
  <c r="BB43" i="82"/>
  <c r="BC43" i="82"/>
  <c r="BD43" i="82"/>
  <c r="AV44" i="82"/>
  <c r="AW44" i="82"/>
  <c r="AX44" i="82"/>
  <c r="AY44" i="82"/>
  <c r="AZ44" i="82"/>
  <c r="BA44" i="82"/>
  <c r="BB44" i="82"/>
  <c r="BC44" i="82"/>
  <c r="BD44" i="82"/>
  <c r="AV45" i="82"/>
  <c r="AW45" i="82"/>
  <c r="AX45" i="82"/>
  <c r="AY45" i="82"/>
  <c r="AZ45" i="82"/>
  <c r="BA45" i="82"/>
  <c r="BB45" i="82"/>
  <c r="BC45" i="82"/>
  <c r="BD45" i="82"/>
  <c r="AV46" i="82"/>
  <c r="AW46" i="82"/>
  <c r="AX46" i="82"/>
  <c r="AY46" i="82"/>
  <c r="AZ46" i="82"/>
  <c r="BA46" i="82"/>
  <c r="BB46" i="82"/>
  <c r="BC46" i="82"/>
  <c r="BD46" i="82"/>
  <c r="AV47" i="82"/>
  <c r="AW47" i="82"/>
  <c r="AX47" i="82"/>
  <c r="AY47" i="82"/>
  <c r="AZ47" i="82"/>
  <c r="BA47" i="82"/>
  <c r="BB47" i="82"/>
  <c r="BC47" i="82"/>
  <c r="BD47" i="82"/>
  <c r="AV48" i="82"/>
  <c r="AW48" i="82"/>
  <c r="AX48" i="82"/>
  <c r="AY48" i="82"/>
  <c r="AZ48" i="82"/>
  <c r="BA48" i="82"/>
  <c r="BB48" i="82"/>
  <c r="BC48" i="82"/>
  <c r="BD48" i="82"/>
  <c r="AV49" i="82"/>
  <c r="AW49" i="82"/>
  <c r="AX49" i="82"/>
  <c r="AY49" i="82"/>
  <c r="AZ49" i="82"/>
  <c r="BA49" i="82"/>
  <c r="BB49" i="82"/>
  <c r="BC49" i="82"/>
  <c r="BD49" i="82"/>
  <c r="AV50" i="82"/>
  <c r="AW50" i="82"/>
  <c r="AX50" i="82"/>
  <c r="AY50" i="82"/>
  <c r="AZ50" i="82"/>
  <c r="BA50" i="82"/>
  <c r="BB50" i="82"/>
  <c r="BC50" i="82"/>
  <c r="BD50" i="82"/>
  <c r="AV51" i="82"/>
  <c r="AW51" i="82"/>
  <c r="AX51" i="82"/>
  <c r="AY51" i="82"/>
  <c r="AZ51" i="82"/>
  <c r="BA51" i="82"/>
  <c r="BB51" i="82"/>
  <c r="BC51" i="82"/>
  <c r="BD51" i="82"/>
  <c r="C32" i="75"/>
  <c r="C32" i="77" s="1"/>
  <c r="C33" i="75"/>
  <c r="C33" i="77" s="1"/>
  <c r="C34" i="75"/>
  <c r="C34" i="77" s="1"/>
  <c r="C35" i="75"/>
  <c r="C36" i="75"/>
  <c r="C36" i="76" s="1"/>
  <c r="C37" i="75"/>
  <c r="C38" i="75"/>
  <c r="C38" i="76" s="1"/>
  <c r="C39" i="75"/>
  <c r="C39" i="76" s="1"/>
  <c r="C40" i="75"/>
  <c r="C40" i="77" s="1"/>
  <c r="C41" i="75"/>
  <c r="C41" i="76" s="1"/>
  <c r="C42" i="75"/>
  <c r="C42" i="77" s="1"/>
  <c r="C43" i="75"/>
  <c r="C43" i="77" s="1"/>
  <c r="C44" i="75"/>
  <c r="C44" i="76" s="1"/>
  <c r="C45" i="75"/>
  <c r="C45" i="76" s="1"/>
  <c r="C46" i="75"/>
  <c r="C47" i="75"/>
  <c r="C48" i="75"/>
  <c r="C48" i="76" s="1"/>
  <c r="C49" i="75"/>
  <c r="C49" i="76" s="1"/>
  <c r="C50" i="75"/>
  <c r="C50" i="76" s="1"/>
  <c r="C51" i="75"/>
  <c r="C51" i="76" s="1"/>
  <c r="C34" i="76"/>
  <c r="C35" i="76"/>
  <c r="C37" i="76"/>
  <c r="C40" i="76"/>
  <c r="C46" i="76"/>
  <c r="C47" i="76"/>
  <c r="C35" i="77"/>
  <c r="C37" i="77"/>
  <c r="C38" i="77"/>
  <c r="C46" i="77"/>
  <c r="C47" i="77"/>
  <c r="C50" i="77"/>
  <c r="C32" i="79"/>
  <c r="C32" i="80" s="1"/>
  <c r="C32" i="81" s="1"/>
  <c r="C33" i="79"/>
  <c r="C33" i="80" s="1"/>
  <c r="C33" i="81" s="1"/>
  <c r="C34" i="79"/>
  <c r="C34" i="80" s="1"/>
  <c r="C34" i="81" s="1"/>
  <c r="C35" i="79"/>
  <c r="C36" i="79"/>
  <c r="C36" i="80" s="1"/>
  <c r="C36" i="81" s="1"/>
  <c r="C37" i="79"/>
  <c r="C38" i="79"/>
  <c r="C38" i="80" s="1"/>
  <c r="C38" i="81" s="1"/>
  <c r="C39" i="79"/>
  <c r="C39" i="80" s="1"/>
  <c r="C39" i="81" s="1"/>
  <c r="C40" i="79"/>
  <c r="C40" i="80" s="1"/>
  <c r="C40" i="81" s="1"/>
  <c r="C41" i="79"/>
  <c r="C41" i="80" s="1"/>
  <c r="C41" i="81" s="1"/>
  <c r="C42" i="79"/>
  <c r="C42" i="80" s="1"/>
  <c r="C42" i="81" s="1"/>
  <c r="C43" i="79"/>
  <c r="C43" i="80" s="1"/>
  <c r="C43" i="81" s="1"/>
  <c r="C44" i="79"/>
  <c r="C44" i="80" s="1"/>
  <c r="C44" i="81" s="1"/>
  <c r="C45" i="79"/>
  <c r="C45" i="80" s="1"/>
  <c r="C45" i="81" s="1"/>
  <c r="C46" i="79"/>
  <c r="C46" i="80" s="1"/>
  <c r="C46" i="81" s="1"/>
  <c r="C47" i="79"/>
  <c r="C47" i="80" s="1"/>
  <c r="C47" i="81" s="1"/>
  <c r="C48" i="79"/>
  <c r="C48" i="80" s="1"/>
  <c r="C48" i="81" s="1"/>
  <c r="C49" i="79"/>
  <c r="C49" i="80" s="1"/>
  <c r="C49" i="81" s="1"/>
  <c r="C50" i="79"/>
  <c r="C50" i="80" s="1"/>
  <c r="C50" i="81" s="1"/>
  <c r="C51" i="79"/>
  <c r="C51" i="80" s="1"/>
  <c r="C51" i="81" s="1"/>
  <c r="C35" i="80"/>
  <c r="C35" i="81" s="1"/>
  <c r="C37" i="80"/>
  <c r="C37" i="81" s="1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C45" i="77" l="1"/>
  <c r="C41" i="77"/>
  <c r="BE49" i="80"/>
  <c r="BE32" i="77"/>
  <c r="C39" i="77"/>
  <c r="BE37" i="71"/>
  <c r="BE45" i="77"/>
  <c r="BE33" i="77"/>
  <c r="BE45" i="74"/>
  <c r="C33" i="76"/>
  <c r="BE34" i="80"/>
  <c r="BE34" i="81"/>
  <c r="BE40" i="76"/>
  <c r="C51" i="77"/>
  <c r="C273" i="89"/>
  <c r="C272" i="89" s="1"/>
  <c r="B272" i="89"/>
  <c r="B642" i="89"/>
  <c r="C520" i="89"/>
  <c r="C519" i="89" s="1"/>
  <c r="B519" i="89"/>
  <c r="G273" i="89"/>
  <c r="C232" i="89"/>
  <c r="C231" i="89" s="1"/>
  <c r="B231" i="89"/>
  <c r="C252" i="89"/>
  <c r="C251" i="89" s="1"/>
  <c r="B251" i="89"/>
  <c r="C356" i="89"/>
  <c r="C355" i="89" s="1"/>
  <c r="B355" i="89"/>
  <c r="C376" i="89"/>
  <c r="C375" i="89" s="1"/>
  <c r="B375" i="89"/>
  <c r="G334" i="89"/>
  <c r="G396" i="89"/>
  <c r="G294" i="89"/>
  <c r="G170" i="89"/>
  <c r="G376" i="89"/>
  <c r="G539" i="89"/>
  <c r="G643" i="89"/>
  <c r="G581" i="89"/>
  <c r="G212" i="89"/>
  <c r="G520" i="89"/>
  <c r="G314" i="89"/>
  <c r="G560" i="89"/>
  <c r="G601" i="89"/>
  <c r="G437" i="89"/>
  <c r="G416" i="89"/>
  <c r="G252" i="89"/>
  <c r="G478" i="89"/>
  <c r="G458" i="89"/>
  <c r="G192" i="89"/>
  <c r="G498" i="89"/>
  <c r="G621" i="89"/>
  <c r="G356" i="89"/>
  <c r="BE33" i="79"/>
  <c r="BE41" i="76"/>
  <c r="BE32" i="73"/>
  <c r="BE33" i="82"/>
  <c r="BE37" i="80"/>
  <c r="BE45" i="79"/>
  <c r="BE40" i="73"/>
  <c r="BE36" i="73"/>
  <c r="BE49" i="72"/>
  <c r="BE48" i="72"/>
  <c r="BE44" i="72"/>
  <c r="BE41" i="80"/>
  <c r="BE49" i="79"/>
  <c r="BE41" i="78"/>
  <c r="BE49" i="75"/>
  <c r="BE43" i="80"/>
  <c r="BE38" i="80"/>
  <c r="BE42" i="77"/>
  <c r="BE33" i="74"/>
  <c r="BE41" i="73"/>
  <c r="BE37" i="72"/>
  <c r="BE51" i="82"/>
  <c r="BE35" i="81"/>
  <c r="BE51" i="77"/>
  <c r="BE46" i="77"/>
  <c r="BE50" i="73"/>
  <c r="BE41" i="81"/>
  <c r="BE39" i="79"/>
  <c r="BE43" i="71"/>
  <c r="BE39" i="82"/>
  <c r="BE35" i="82"/>
  <c r="BE47" i="81"/>
  <c r="BE43" i="81"/>
  <c r="BE49" i="71"/>
  <c r="BE47" i="76"/>
  <c r="BE51" i="74"/>
  <c r="BE42" i="74"/>
  <c r="BE35" i="73"/>
  <c r="BE51" i="79"/>
  <c r="BE47" i="78"/>
  <c r="BE43" i="78"/>
  <c r="BE35" i="78"/>
  <c r="BE51" i="71"/>
  <c r="BE37" i="75"/>
  <c r="BE36" i="82"/>
  <c r="BE39" i="77"/>
  <c r="BE35" i="76"/>
  <c r="BE51" i="75"/>
  <c r="BE43" i="75"/>
  <c r="BE39" i="75"/>
  <c r="BE39" i="74"/>
  <c r="BE45" i="82"/>
  <c r="BE47" i="73"/>
  <c r="BE43" i="72"/>
  <c r="BE39" i="72"/>
  <c r="BB21" i="15"/>
  <c r="BB11" i="15"/>
  <c r="BB47" i="15"/>
  <c r="D565" i="89" s="1"/>
  <c r="G565" i="89" s="1"/>
  <c r="BC46" i="15"/>
  <c r="D545" i="89" s="1"/>
  <c r="G545" i="89" s="1"/>
  <c r="BB45" i="15"/>
  <c r="D525" i="89" s="1"/>
  <c r="G525" i="89" s="1"/>
  <c r="BC44" i="15"/>
  <c r="D504" i="89" s="1"/>
  <c r="G504" i="89" s="1"/>
  <c r="BE38" i="15"/>
  <c r="D384" i="89" s="1"/>
  <c r="G384" i="89" s="1"/>
  <c r="BB38" i="15"/>
  <c r="D381" i="89" s="1"/>
  <c r="G381" i="89" s="1"/>
  <c r="BB35" i="15"/>
  <c r="D319" i="89" s="1"/>
  <c r="G319" i="89" s="1"/>
  <c r="BD34" i="15"/>
  <c r="D301" i="89" s="1"/>
  <c r="G301" i="89" s="1"/>
  <c r="BA34" i="15"/>
  <c r="D298" i="89" s="1"/>
  <c r="G298" i="89" s="1"/>
  <c r="BB24" i="15"/>
  <c r="D93" i="89" s="1"/>
  <c r="AY24" i="15"/>
  <c r="D90" i="89" s="1"/>
  <c r="AY21" i="15"/>
  <c r="AZ16" i="15"/>
  <c r="BD6" i="15"/>
  <c r="BD37" i="15"/>
  <c r="D363" i="89" s="1"/>
  <c r="G363" i="89" s="1"/>
  <c r="AZ50" i="15"/>
  <c r="D624" i="89" s="1"/>
  <c r="G624" i="89" s="1"/>
  <c r="AY47" i="15"/>
  <c r="D562" i="89" s="1"/>
  <c r="G562" i="89" s="1"/>
  <c r="AY45" i="15"/>
  <c r="D522" i="89" s="1"/>
  <c r="G522" i="89" s="1"/>
  <c r="AY38" i="15"/>
  <c r="D378" i="89" s="1"/>
  <c r="G378" i="89" s="1"/>
  <c r="AY35" i="15"/>
  <c r="D316" i="89" s="1"/>
  <c r="G316" i="89" s="1"/>
  <c r="BE32" i="15"/>
  <c r="D260" i="89" s="1"/>
  <c r="G260" i="89" s="1"/>
  <c r="BB32" i="15"/>
  <c r="D257" i="89" s="1"/>
  <c r="G257" i="89" s="1"/>
  <c r="AY32" i="15"/>
  <c r="D254" i="89" s="1"/>
  <c r="G254" i="89" s="1"/>
  <c r="BE28" i="15"/>
  <c r="D178" i="89" s="1"/>
  <c r="G178" i="89" s="1"/>
  <c r="BB28" i="15"/>
  <c r="D175" i="89" s="1"/>
  <c r="G175" i="89" s="1"/>
  <c r="AY28" i="15"/>
  <c r="D172" i="89" s="1"/>
  <c r="G172" i="89" s="1"/>
  <c r="BC26" i="15"/>
  <c r="D136" i="89" s="1"/>
  <c r="AZ25" i="15"/>
  <c r="D112" i="89" s="1"/>
  <c r="AZ22" i="15"/>
  <c r="BA21" i="15"/>
  <c r="BC20" i="15"/>
  <c r="BC17" i="15"/>
  <c r="BB15" i="15"/>
  <c r="BC13" i="15"/>
  <c r="BC39" i="15"/>
  <c r="D402" i="89" s="1"/>
  <c r="G402" i="89" s="1"/>
  <c r="AZ28" i="15"/>
  <c r="D173" i="89" s="1"/>
  <c r="G173" i="89" s="1"/>
  <c r="BB43" i="15"/>
  <c r="D483" i="89" s="1"/>
  <c r="G483" i="89" s="1"/>
  <c r="AZ33" i="15"/>
  <c r="D276" i="89" s="1"/>
  <c r="G276" i="89" s="1"/>
  <c r="BD31" i="15"/>
  <c r="D239" i="89" s="1"/>
  <c r="G239" i="89" s="1"/>
  <c r="BA31" i="15"/>
  <c r="D236" i="89" s="1"/>
  <c r="G236" i="89" s="1"/>
  <c r="AZ29" i="15"/>
  <c r="D195" i="89" s="1"/>
  <c r="G195" i="89" s="1"/>
  <c r="BD27" i="15"/>
  <c r="D157" i="89" s="1"/>
  <c r="BA27" i="15"/>
  <c r="D154" i="89" s="1"/>
  <c r="BA23" i="15"/>
  <c r="BB19" i="15"/>
  <c r="BD14" i="15"/>
  <c r="BA14" i="15"/>
  <c r="BC10" i="15"/>
  <c r="AY9" i="15"/>
  <c r="BA6" i="15"/>
  <c r="AY18" i="15"/>
  <c r="AZ15" i="15"/>
  <c r="BB50" i="15"/>
  <c r="D626" i="89" s="1"/>
  <c r="G626" i="89" s="1"/>
  <c r="AY50" i="15"/>
  <c r="D623" i="89" s="1"/>
  <c r="G623" i="89" s="1"/>
  <c r="AZ48" i="15"/>
  <c r="D584" i="89" s="1"/>
  <c r="G584" i="89" s="1"/>
  <c r="BC34" i="15"/>
  <c r="D300" i="89" s="1"/>
  <c r="G300" i="89" s="1"/>
  <c r="BB25" i="15"/>
  <c r="D114" i="89" s="1"/>
  <c r="AY25" i="15"/>
  <c r="D111" i="89" s="1"/>
  <c r="AY19" i="15"/>
  <c r="BB16" i="15"/>
  <c r="BB12" i="15"/>
  <c r="BB9" i="15"/>
  <c r="BB18" i="15"/>
  <c r="BB7" i="15"/>
  <c r="BA49" i="15"/>
  <c r="D605" i="89" s="1"/>
  <c r="G605" i="89" s="1"/>
  <c r="BA47" i="15"/>
  <c r="D564" i="89" s="1"/>
  <c r="G564" i="89" s="1"/>
  <c r="AZ46" i="15"/>
  <c r="D542" i="89" s="1"/>
  <c r="G542" i="89" s="1"/>
  <c r="BD38" i="15"/>
  <c r="D383" i="89" s="1"/>
  <c r="G383" i="89" s="1"/>
  <c r="BA38" i="15"/>
  <c r="D380" i="89" s="1"/>
  <c r="G380" i="89" s="1"/>
  <c r="BB36" i="15"/>
  <c r="D339" i="89" s="1"/>
  <c r="G339" i="89" s="1"/>
  <c r="BB33" i="15"/>
  <c r="D278" i="89" s="1"/>
  <c r="G278" i="89" s="1"/>
  <c r="BB29" i="15"/>
  <c r="D197" i="89" s="1"/>
  <c r="G197" i="89" s="1"/>
  <c r="AZ26" i="15"/>
  <c r="D133" i="89" s="1"/>
  <c r="AZ20" i="15"/>
  <c r="BA19" i="15"/>
  <c r="BE5" i="15"/>
  <c r="BC35" i="15"/>
  <c r="D320" i="89" s="1"/>
  <c r="G320" i="89" s="1"/>
  <c r="BA32" i="15"/>
  <c r="D256" i="89" s="1"/>
  <c r="G256" i="89" s="1"/>
  <c r="AY29" i="15"/>
  <c r="D194" i="89" s="1"/>
  <c r="G194" i="89" s="1"/>
  <c r="AY26" i="15"/>
  <c r="D132" i="89" s="1"/>
  <c r="AY13" i="15"/>
  <c r="AZ10" i="15"/>
  <c r="AY49" i="15"/>
  <c r="D603" i="89" s="1"/>
  <c r="G603" i="89" s="1"/>
  <c r="AY40" i="15"/>
  <c r="D418" i="89" s="1"/>
  <c r="G418" i="89" s="1"/>
  <c r="BE46" i="15"/>
  <c r="D547" i="89" s="1"/>
  <c r="G547" i="89" s="1"/>
  <c r="BB46" i="15"/>
  <c r="D544" i="89" s="1"/>
  <c r="G544" i="89" s="1"/>
  <c r="BA45" i="15"/>
  <c r="D524" i="89" s="1"/>
  <c r="G524" i="89" s="1"/>
  <c r="BE26" i="15"/>
  <c r="D138" i="89" s="1"/>
  <c r="BB26" i="15"/>
  <c r="D135" i="89" s="1"/>
  <c r="BB17" i="15"/>
  <c r="BB13" i="15"/>
  <c r="BC11" i="15"/>
  <c r="BC7" i="15"/>
  <c r="AZ32" i="15"/>
  <c r="D255" i="89" s="1"/>
  <c r="G255" i="89" s="1"/>
  <c r="BE18" i="15"/>
  <c r="BA13" i="15"/>
  <c r="BC5" i="15"/>
  <c r="AY51" i="15"/>
  <c r="D645" i="89" s="1"/>
  <c r="G645" i="89" s="1"/>
  <c r="BC45" i="15"/>
  <c r="D526" i="89" s="1"/>
  <c r="G526" i="89" s="1"/>
  <c r="BB44" i="15"/>
  <c r="D503" i="89" s="1"/>
  <c r="G503" i="89" s="1"/>
  <c r="AY44" i="15"/>
  <c r="D500" i="89" s="1"/>
  <c r="G500" i="89" s="1"/>
  <c r="BE30" i="15"/>
  <c r="D220" i="89" s="1"/>
  <c r="G220" i="89" s="1"/>
  <c r="BB30" i="15"/>
  <c r="D217" i="89" s="1"/>
  <c r="G217" i="89" s="1"/>
  <c r="BB20" i="15"/>
  <c r="BB10" i="15"/>
  <c r="AY31" i="15"/>
  <c r="D234" i="89" s="1"/>
  <c r="G234" i="89" s="1"/>
  <c r="AZ40" i="15"/>
  <c r="D419" i="89" s="1"/>
  <c r="G419" i="89" s="1"/>
  <c r="BB37" i="15"/>
  <c r="D361" i="89" s="1"/>
  <c r="G361" i="89" s="1"/>
  <c r="BE34" i="15"/>
  <c r="D302" i="89" s="1"/>
  <c r="G302" i="89" s="1"/>
  <c r="BB34" i="15"/>
  <c r="D299" i="89" s="1"/>
  <c r="G299" i="89" s="1"/>
  <c r="AZ31" i="15"/>
  <c r="D235" i="89" s="1"/>
  <c r="G235" i="89" s="1"/>
  <c r="BA29" i="15"/>
  <c r="D196" i="89" s="1"/>
  <c r="G196" i="89" s="1"/>
  <c r="AZ27" i="15"/>
  <c r="D153" i="89" s="1"/>
  <c r="BC25" i="15"/>
  <c r="D115" i="89" s="1"/>
  <c r="AY23" i="15"/>
  <c r="AZ14" i="15"/>
  <c r="BC50" i="15"/>
  <c r="D627" i="89" s="1"/>
  <c r="G627" i="89" s="1"/>
  <c r="AY42" i="15"/>
  <c r="D460" i="89" s="1"/>
  <c r="G460" i="89" s="1"/>
  <c r="BE40" i="15"/>
  <c r="D424" i="89" s="1"/>
  <c r="G424" i="89" s="1"/>
  <c r="BC33" i="15"/>
  <c r="D279" i="89" s="1"/>
  <c r="G279" i="89" s="1"/>
  <c r="BD23" i="15"/>
  <c r="BC9" i="15"/>
  <c r="BE32" i="82"/>
  <c r="BE44" i="81"/>
  <c r="BE39" i="81"/>
  <c r="BE42" i="80"/>
  <c r="BE41" i="79"/>
  <c r="BE40" i="78"/>
  <c r="BE36" i="78"/>
  <c r="BE32" i="78"/>
  <c r="BE47" i="71"/>
  <c r="BE50" i="77"/>
  <c r="BE49" i="76"/>
  <c r="BE45" i="76"/>
  <c r="BE44" i="75"/>
  <c r="BE40" i="75"/>
  <c r="BE35" i="75"/>
  <c r="BE38" i="74"/>
  <c r="BE34" i="74"/>
  <c r="BE37" i="73"/>
  <c r="BE33" i="73"/>
  <c r="BD39" i="15"/>
  <c r="D403" i="89" s="1"/>
  <c r="G403" i="89" s="1"/>
  <c r="BE24" i="15"/>
  <c r="D96" i="89" s="1"/>
  <c r="BD16" i="15"/>
  <c r="BA16" i="15"/>
  <c r="AU16" i="15"/>
  <c r="BE9" i="15"/>
  <c r="BE6" i="15"/>
  <c r="C32" i="76"/>
  <c r="BE49" i="82"/>
  <c r="BE34" i="82"/>
  <c r="BE51" i="80"/>
  <c r="BE37" i="79"/>
  <c r="BE44" i="71"/>
  <c r="BE39" i="71"/>
  <c r="BE34" i="77"/>
  <c r="BE50" i="76"/>
  <c r="BE48" i="75"/>
  <c r="BE47" i="74"/>
  <c r="BE43" i="74"/>
  <c r="BE42" i="73"/>
  <c r="BE38" i="73"/>
  <c r="BE36" i="72"/>
  <c r="BE32" i="72"/>
  <c r="BD48" i="15"/>
  <c r="D588" i="89" s="1"/>
  <c r="G588" i="89" s="1"/>
  <c r="BA48" i="15"/>
  <c r="D585" i="89" s="1"/>
  <c r="G585" i="89" s="1"/>
  <c r="AU48" i="15"/>
  <c r="BD46" i="15"/>
  <c r="D546" i="89" s="1"/>
  <c r="G546" i="89" s="1"/>
  <c r="BA46" i="15"/>
  <c r="D543" i="89" s="1"/>
  <c r="G543" i="89" s="1"/>
  <c r="AU46" i="15"/>
  <c r="BD29" i="15"/>
  <c r="D199" i="89" s="1"/>
  <c r="G199" i="89" s="1"/>
  <c r="BD17" i="15"/>
  <c r="BC12" i="15"/>
  <c r="BE11" i="15"/>
  <c r="AZ9" i="15"/>
  <c r="AZ6" i="15"/>
  <c r="AU6" i="15"/>
  <c r="C49" i="77"/>
  <c r="BE41" i="82"/>
  <c r="BE40" i="81"/>
  <c r="BE32" i="81"/>
  <c r="BE47" i="80"/>
  <c r="BE50" i="79"/>
  <c r="BE49" i="78"/>
  <c r="BE40" i="71"/>
  <c r="BE35" i="71"/>
  <c r="BE38" i="77"/>
  <c r="BE37" i="76"/>
  <c r="BE33" i="76"/>
  <c r="BE46" i="73"/>
  <c r="BE45" i="72"/>
  <c r="BA50" i="15"/>
  <c r="D625" i="89" s="1"/>
  <c r="G625" i="89" s="1"/>
  <c r="AU50" i="15"/>
  <c r="BD44" i="15"/>
  <c r="D505" i="89" s="1"/>
  <c r="G505" i="89" s="1"/>
  <c r="BA44" i="15"/>
  <c r="D502" i="89" s="1"/>
  <c r="G502" i="89" s="1"/>
  <c r="AU44" i="15"/>
  <c r="BD42" i="15"/>
  <c r="D465" i="89" s="1"/>
  <c r="G465" i="89" s="1"/>
  <c r="BA42" i="15"/>
  <c r="D462" i="89" s="1"/>
  <c r="G462" i="89" s="1"/>
  <c r="AU42" i="15"/>
  <c r="BD25" i="15"/>
  <c r="D116" i="89" s="1"/>
  <c r="AZ11" i="15"/>
  <c r="AU11" i="15"/>
  <c r="BE50" i="82"/>
  <c r="BE42" i="82"/>
  <c r="BE37" i="82"/>
  <c r="BE36" i="81"/>
  <c r="BE39" i="80"/>
  <c r="BE42" i="79"/>
  <c r="BE40" i="79"/>
  <c r="BE38" i="79"/>
  <c r="BE50" i="78"/>
  <c r="BE45" i="78"/>
  <c r="BE48" i="71"/>
  <c r="BE32" i="71"/>
  <c r="BE47" i="77"/>
  <c r="BE43" i="77"/>
  <c r="BE42" i="76"/>
  <c r="BE38" i="76"/>
  <c r="BE36" i="75"/>
  <c r="BE32" i="75"/>
  <c r="BE35" i="74"/>
  <c r="BE51" i="73"/>
  <c r="BE46" i="72"/>
  <c r="BE41" i="72"/>
  <c r="BD40" i="15"/>
  <c r="D423" i="89" s="1"/>
  <c r="G423" i="89" s="1"/>
  <c r="BA40" i="15"/>
  <c r="D420" i="89" s="1"/>
  <c r="G420" i="89" s="1"/>
  <c r="AU40" i="15"/>
  <c r="AU38" i="15"/>
  <c r="BD36" i="15"/>
  <c r="D341" i="89" s="1"/>
  <c r="G341" i="89" s="1"/>
  <c r="BA36" i="15"/>
  <c r="D338" i="89" s="1"/>
  <c r="G338" i="89" s="1"/>
  <c r="AU36" i="15"/>
  <c r="BD22" i="15"/>
  <c r="BA22" i="15"/>
  <c r="AU22" i="15"/>
  <c r="BD20" i="15"/>
  <c r="BA20" i="15"/>
  <c r="AU20" i="15"/>
  <c r="BD18" i="15"/>
  <c r="BA18" i="15"/>
  <c r="AU18" i="15"/>
  <c r="BE13" i="15"/>
  <c r="BE7" i="15"/>
  <c r="BE49" i="81"/>
  <c r="BE44" i="80"/>
  <c r="BE40" i="80"/>
  <c r="BE35" i="80"/>
  <c r="BE37" i="78"/>
  <c r="BE48" i="77"/>
  <c r="BE46" i="76"/>
  <c r="BE45" i="75"/>
  <c r="BE48" i="74"/>
  <c r="BE34" i="73"/>
  <c r="BE50" i="72"/>
  <c r="BE33" i="72"/>
  <c r="AU34" i="15"/>
  <c r="AU32" i="15"/>
  <c r="BD24" i="15"/>
  <c r="D95" i="89" s="1"/>
  <c r="BA24" i="15"/>
  <c r="D92" i="89" s="1"/>
  <c r="AU24" i="15"/>
  <c r="BE15" i="15"/>
  <c r="AZ13" i="15"/>
  <c r="AU13" i="15"/>
  <c r="BD9" i="15"/>
  <c r="AU14" i="15"/>
  <c r="BE40" i="82"/>
  <c r="BE38" i="82"/>
  <c r="BE50" i="81"/>
  <c r="BE45" i="81"/>
  <c r="BE48" i="80"/>
  <c r="BE47" i="79"/>
  <c r="BE46" i="78"/>
  <c r="BE42" i="78"/>
  <c r="BE38" i="78"/>
  <c r="BE33" i="78"/>
  <c r="BE36" i="71"/>
  <c r="BE35" i="77"/>
  <c r="BE51" i="76"/>
  <c r="BE46" i="75"/>
  <c r="BE41" i="75"/>
  <c r="BE44" i="74"/>
  <c r="BE40" i="74"/>
  <c r="BE43" i="73"/>
  <c r="BE39" i="73"/>
  <c r="BC48" i="15"/>
  <c r="D587" i="89" s="1"/>
  <c r="G587" i="89" s="1"/>
  <c r="BD30" i="15"/>
  <c r="D219" i="89" s="1"/>
  <c r="G219" i="89" s="1"/>
  <c r="BA30" i="15"/>
  <c r="D216" i="89" s="1"/>
  <c r="G216" i="89" s="1"/>
  <c r="AU30" i="15"/>
  <c r="BD28" i="15"/>
  <c r="D177" i="89" s="1"/>
  <c r="G177" i="89" s="1"/>
  <c r="BA28" i="15"/>
  <c r="D174" i="89" s="1"/>
  <c r="G174" i="89" s="1"/>
  <c r="AU28" i="15"/>
  <c r="BD26" i="15"/>
  <c r="D137" i="89" s="1"/>
  <c r="BA26" i="15"/>
  <c r="D134" i="89" s="1"/>
  <c r="AU26" i="15"/>
  <c r="AU15" i="15"/>
  <c r="C44" i="77"/>
  <c r="BE37" i="81"/>
  <c r="BE50" i="80"/>
  <c r="BE43" i="79"/>
  <c r="BE50" i="71"/>
  <c r="BE45" i="71"/>
  <c r="BE40" i="77"/>
  <c r="BE36" i="77"/>
  <c r="BE34" i="76"/>
  <c r="BE50" i="75"/>
  <c r="BE33" i="75"/>
  <c r="BE49" i="74"/>
  <c r="BE36" i="74"/>
  <c r="BE48" i="73"/>
  <c r="BE44" i="73"/>
  <c r="BE42" i="72"/>
  <c r="BE38" i="72"/>
  <c r="BE47" i="15"/>
  <c r="D568" i="89" s="1"/>
  <c r="G568" i="89" s="1"/>
  <c r="AZ47" i="15"/>
  <c r="D563" i="89" s="1"/>
  <c r="G563" i="89" s="1"/>
  <c r="AU47" i="15"/>
  <c r="BC42" i="15"/>
  <c r="D464" i="89" s="1"/>
  <c r="G464" i="89" s="1"/>
  <c r="BE17" i="15"/>
  <c r="BE47" i="82"/>
  <c r="BE46" i="81"/>
  <c r="BE38" i="81"/>
  <c r="BE33" i="81"/>
  <c r="BE36" i="80"/>
  <c r="BE32" i="80"/>
  <c r="BE35" i="79"/>
  <c r="BE34" i="78"/>
  <c r="BE46" i="71"/>
  <c r="BE41" i="71"/>
  <c r="BE44" i="77"/>
  <c r="BE43" i="76"/>
  <c r="BE39" i="76"/>
  <c r="BE38" i="75"/>
  <c r="BE34" i="75"/>
  <c r="BE32" i="74"/>
  <c r="BE51" i="72"/>
  <c r="BE34" i="72"/>
  <c r="AZ49" i="15"/>
  <c r="D604" i="89" s="1"/>
  <c r="G604" i="89" s="1"/>
  <c r="AU49" i="15"/>
  <c r="BE45" i="15"/>
  <c r="D528" i="89" s="1"/>
  <c r="G528" i="89" s="1"/>
  <c r="AZ45" i="15"/>
  <c r="D523" i="89" s="1"/>
  <c r="G523" i="89" s="1"/>
  <c r="AU45" i="15"/>
  <c r="BE21" i="15"/>
  <c r="BE19" i="15"/>
  <c r="AZ17" i="15"/>
  <c r="AU17" i="15"/>
  <c r="BE16" i="15"/>
  <c r="BD7" i="15"/>
  <c r="BA7" i="15"/>
  <c r="AU7" i="15"/>
  <c r="BA5" i="15"/>
  <c r="AU5" i="15"/>
  <c r="BE48" i="82"/>
  <c r="BE43" i="82"/>
  <c r="BE48" i="81"/>
  <c r="BE42" i="81"/>
  <c r="BE45" i="80"/>
  <c r="BE48" i="79"/>
  <c r="BE46" i="79"/>
  <c r="BE44" i="79"/>
  <c r="BE51" i="78"/>
  <c r="BE38" i="71"/>
  <c r="BE33" i="71"/>
  <c r="BE49" i="77"/>
  <c r="BE48" i="76"/>
  <c r="BE44" i="76"/>
  <c r="BE42" i="75"/>
  <c r="BE41" i="74"/>
  <c r="BE37" i="74"/>
  <c r="BE47" i="72"/>
  <c r="BE51" i="15"/>
  <c r="D651" i="89" s="1"/>
  <c r="G651" i="89" s="1"/>
  <c r="AZ51" i="15"/>
  <c r="D646" i="89" s="1"/>
  <c r="G646" i="89" s="1"/>
  <c r="AU51" i="15"/>
  <c r="BE43" i="15"/>
  <c r="D486" i="89" s="1"/>
  <c r="G486" i="89" s="1"/>
  <c r="AZ43" i="15"/>
  <c r="D481" i="89" s="1"/>
  <c r="G481" i="89" s="1"/>
  <c r="AU43" i="15"/>
  <c r="AZ41" i="15"/>
  <c r="D440" i="89" s="1"/>
  <c r="G440" i="89" s="1"/>
  <c r="AU41" i="15"/>
  <c r="BE39" i="15"/>
  <c r="D404" i="89" s="1"/>
  <c r="G404" i="89" s="1"/>
  <c r="AZ39" i="15"/>
  <c r="D399" i="89" s="1"/>
  <c r="G399" i="89" s="1"/>
  <c r="AU39" i="15"/>
  <c r="BE37" i="15"/>
  <c r="D364" i="89" s="1"/>
  <c r="G364" i="89" s="1"/>
  <c r="AU37" i="15"/>
  <c r="BE35" i="15"/>
  <c r="D322" i="89" s="1"/>
  <c r="G322" i="89" s="1"/>
  <c r="BE33" i="15"/>
  <c r="D281" i="89" s="1"/>
  <c r="G281" i="89" s="1"/>
  <c r="BE23" i="15"/>
  <c r="AZ21" i="15"/>
  <c r="AU21" i="15"/>
  <c r="AZ19" i="15"/>
  <c r="AU19" i="15"/>
  <c r="BD15" i="15"/>
  <c r="BD13" i="15"/>
  <c r="BD10" i="15"/>
  <c r="BA10" i="15"/>
  <c r="AU10" i="15"/>
  <c r="BE46" i="80"/>
  <c r="BE34" i="71"/>
  <c r="AU35" i="15"/>
  <c r="AU33" i="15"/>
  <c r="BE31" i="15"/>
  <c r="D240" i="89" s="1"/>
  <c r="G240" i="89" s="1"/>
  <c r="BE29" i="15"/>
  <c r="D200" i="89" s="1"/>
  <c r="G200" i="89" s="1"/>
  <c r="BE27" i="15"/>
  <c r="D158" i="89" s="1"/>
  <c r="BE25" i="15"/>
  <c r="D117" i="89" s="1"/>
  <c r="AZ23" i="15"/>
  <c r="AU23" i="15"/>
  <c r="BE46" i="82"/>
  <c r="BE44" i="82"/>
  <c r="BE51" i="81"/>
  <c r="BE33" i="80"/>
  <c r="BE36" i="79"/>
  <c r="BE34" i="79"/>
  <c r="BE32" i="79"/>
  <c r="BE48" i="78"/>
  <c r="BE44" i="78"/>
  <c r="BE39" i="78"/>
  <c r="BE42" i="71"/>
  <c r="BE41" i="77"/>
  <c r="BE37" i="77"/>
  <c r="BE36" i="76"/>
  <c r="BE32" i="76"/>
  <c r="BE47" i="75"/>
  <c r="BE50" i="74"/>
  <c r="BE46" i="74"/>
  <c r="BE49" i="73"/>
  <c r="BE45" i="73"/>
  <c r="BE40" i="72"/>
  <c r="BE35" i="72"/>
  <c r="BE50" i="15"/>
  <c r="D629" i="89" s="1"/>
  <c r="G629" i="89" s="1"/>
  <c r="BE49" i="15"/>
  <c r="D609" i="89" s="1"/>
  <c r="G609" i="89" s="1"/>
  <c r="BD47" i="15"/>
  <c r="D567" i="89" s="1"/>
  <c r="G567" i="89" s="1"/>
  <c r="BE41" i="15"/>
  <c r="D445" i="89" s="1"/>
  <c r="G445" i="89" s="1"/>
  <c r="BE36" i="15"/>
  <c r="D342" i="89" s="1"/>
  <c r="G342" i="89" s="1"/>
  <c r="AU31" i="15"/>
  <c r="AU29" i="15"/>
  <c r="AU27" i="15"/>
  <c r="AU25" i="15"/>
  <c r="BA17" i="15"/>
  <c r="BD12" i="15"/>
  <c r="BA12" i="15"/>
  <c r="AU12" i="15"/>
  <c r="AX50" i="15"/>
  <c r="D622" i="89" s="1"/>
  <c r="G622" i="89" s="1"/>
  <c r="AX48" i="15"/>
  <c r="D582" i="89" s="1"/>
  <c r="G582" i="89" s="1"/>
  <c r="AX46" i="15"/>
  <c r="D540" i="89" s="1"/>
  <c r="G540" i="89" s="1"/>
  <c r="AX44" i="15"/>
  <c r="D499" i="89" s="1"/>
  <c r="G499" i="89" s="1"/>
  <c r="AX42" i="15"/>
  <c r="D459" i="89" s="1"/>
  <c r="G459" i="89" s="1"/>
  <c r="AX40" i="15"/>
  <c r="D417" i="89" s="1"/>
  <c r="G417" i="89" s="1"/>
  <c r="AX38" i="15"/>
  <c r="D377" i="89" s="1"/>
  <c r="G377" i="89" s="1"/>
  <c r="AX36" i="15"/>
  <c r="D335" i="89" s="1"/>
  <c r="G335" i="89" s="1"/>
  <c r="AX34" i="15"/>
  <c r="D295" i="89" s="1"/>
  <c r="G295" i="89" s="1"/>
  <c r="AX32" i="15"/>
  <c r="D253" i="89" s="1"/>
  <c r="G253" i="89" s="1"/>
  <c r="AX30" i="15"/>
  <c r="D213" i="89" s="1"/>
  <c r="G213" i="89" s="1"/>
  <c r="AX28" i="15"/>
  <c r="D171" i="89" s="1"/>
  <c r="G171" i="89" s="1"/>
  <c r="AX26" i="15"/>
  <c r="D131" i="89" s="1"/>
  <c r="AX24" i="15"/>
  <c r="D89" i="89" s="1"/>
  <c r="AX22" i="15"/>
  <c r="AX20" i="15"/>
  <c r="AX18" i="15"/>
  <c r="AX16" i="15"/>
  <c r="AX14" i="15"/>
  <c r="AX12" i="15"/>
  <c r="AX10" i="15"/>
  <c r="AX7" i="15"/>
  <c r="AX5" i="15"/>
  <c r="AX51" i="15"/>
  <c r="D644" i="89" s="1"/>
  <c r="G644" i="89" s="1"/>
  <c r="AX49" i="15"/>
  <c r="D602" i="89" s="1"/>
  <c r="G602" i="89" s="1"/>
  <c r="AX47" i="15"/>
  <c r="D561" i="89" s="1"/>
  <c r="G561" i="89" s="1"/>
  <c r="AX45" i="15"/>
  <c r="D521" i="89" s="1"/>
  <c r="G521" i="89" s="1"/>
  <c r="AX43" i="15"/>
  <c r="D479" i="89" s="1"/>
  <c r="G479" i="89" s="1"/>
  <c r="AX41" i="15"/>
  <c r="D438" i="89" s="1"/>
  <c r="G438" i="89" s="1"/>
  <c r="AX39" i="15"/>
  <c r="D397" i="89" s="1"/>
  <c r="G397" i="89" s="1"/>
  <c r="AX37" i="15"/>
  <c r="D357" i="89" s="1"/>
  <c r="G357" i="89" s="1"/>
  <c r="AX35" i="15"/>
  <c r="D315" i="89" s="1"/>
  <c r="G315" i="89" s="1"/>
  <c r="AX33" i="15"/>
  <c r="D274" i="89" s="1"/>
  <c r="AX31" i="15"/>
  <c r="D233" i="89" s="1"/>
  <c r="AX29" i="15"/>
  <c r="D193" i="89" s="1"/>
  <c r="G193" i="89" s="1"/>
  <c r="AX27" i="15"/>
  <c r="D151" i="89" s="1"/>
  <c r="AX25" i="15"/>
  <c r="D110" i="89" s="1"/>
  <c r="AX23" i="15"/>
  <c r="AX21" i="15"/>
  <c r="AX19" i="15"/>
  <c r="AX17" i="15"/>
  <c r="AX15" i="15"/>
  <c r="AX13" i="15"/>
  <c r="AX11" i="15"/>
  <c r="AX9" i="15"/>
  <c r="AX6" i="15"/>
  <c r="C48" i="77"/>
  <c r="C36" i="77"/>
  <c r="C43" i="76"/>
  <c r="C42" i="76"/>
  <c r="D620" i="89" l="1"/>
  <c r="G620" i="89" s="1"/>
  <c r="D580" i="89"/>
  <c r="G580" i="89" s="1"/>
  <c r="D415" i="89"/>
  <c r="G415" i="89" s="1"/>
  <c r="D519" i="89"/>
  <c r="G519" i="89" s="1"/>
  <c r="D355" i="89"/>
  <c r="G355" i="89" s="1"/>
  <c r="D457" i="89"/>
  <c r="G457" i="89" s="1"/>
  <c r="D559" i="89"/>
  <c r="G559" i="89" s="1"/>
  <c r="D642" i="89"/>
  <c r="G642" i="89" s="1"/>
  <c r="D538" i="89"/>
  <c r="G538" i="89" s="1"/>
  <c r="D293" i="89"/>
  <c r="G293" i="89" s="1"/>
  <c r="D231" i="89"/>
  <c r="G231" i="89" s="1"/>
  <c r="G233" i="89"/>
  <c r="D272" i="89"/>
  <c r="G272" i="89" s="1"/>
  <c r="G274" i="89"/>
  <c r="D477" i="89"/>
  <c r="G477" i="89" s="1"/>
  <c r="D497" i="89"/>
  <c r="G497" i="89" s="1"/>
  <c r="D251" i="89"/>
  <c r="G251" i="89" s="1"/>
  <c r="D375" i="89"/>
  <c r="G375" i="89" s="1"/>
  <c r="D436" i="89"/>
  <c r="G436" i="89" s="1"/>
  <c r="D313" i="89"/>
  <c r="G313" i="89" s="1"/>
  <c r="D395" i="89"/>
  <c r="G395" i="89" s="1"/>
  <c r="D211" i="89"/>
  <c r="G211" i="89" s="1"/>
  <c r="D169" i="89"/>
  <c r="D191" i="89"/>
  <c r="D600" i="89"/>
  <c r="G600" i="89" s="1"/>
  <c r="D333" i="89"/>
  <c r="G333" i="89" s="1"/>
  <c r="BF9" i="15"/>
  <c r="BF34" i="15"/>
  <c r="BF18" i="15"/>
  <c r="BF46" i="15"/>
  <c r="BF47" i="15"/>
  <c r="BF23" i="15"/>
  <c r="BF12" i="15"/>
  <c r="BF25" i="15"/>
  <c r="BF26" i="15"/>
  <c r="BF50" i="15"/>
  <c r="BF24" i="15"/>
  <c r="BF27" i="15"/>
  <c r="BF48" i="15"/>
  <c r="BF5" i="15"/>
  <c r="BF32" i="15"/>
  <c r="BF11" i="15"/>
  <c r="BF38" i="15"/>
  <c r="BF14" i="15"/>
  <c r="BF40" i="15"/>
  <c r="BF10" i="15"/>
  <c r="BF41" i="15"/>
  <c r="BF42" i="15"/>
  <c r="BF43" i="15"/>
  <c r="BF44" i="15"/>
  <c r="BF29" i="15"/>
  <c r="BF30" i="15"/>
  <c r="BF28" i="15"/>
  <c r="BF6" i="15"/>
  <c r="BF31" i="15"/>
  <c r="BF7" i="15"/>
  <c r="BF35" i="15"/>
  <c r="BF36" i="15"/>
  <c r="BF13" i="15"/>
  <c r="BF37" i="15"/>
  <c r="BF33" i="15"/>
  <c r="BF15" i="15"/>
  <c r="BF39" i="15"/>
  <c r="BF16" i="15"/>
  <c r="BF49" i="15"/>
  <c r="BF51" i="15"/>
  <c r="BF19" i="15"/>
  <c r="BF20" i="15"/>
  <c r="BF17" i="15"/>
  <c r="BF21" i="15"/>
  <c r="BF45" i="15"/>
  <c r="BF22" i="15"/>
  <c r="AV89" i="81"/>
  <c r="AW89" i="81"/>
  <c r="AX89" i="81"/>
  <c r="AY89" i="81"/>
  <c r="AZ89" i="81"/>
  <c r="BA89" i="81"/>
  <c r="BB89" i="81"/>
  <c r="BC89" i="81"/>
  <c r="BD89" i="81"/>
  <c r="AV90" i="81"/>
  <c r="AW90" i="81"/>
  <c r="AX90" i="81"/>
  <c r="AY90" i="81"/>
  <c r="AZ90" i="81"/>
  <c r="BA90" i="81"/>
  <c r="BB90" i="81"/>
  <c r="BC90" i="81"/>
  <c r="BD90" i="81"/>
  <c r="AV91" i="81"/>
  <c r="AW91" i="81"/>
  <c r="AX91" i="81"/>
  <c r="AY91" i="81"/>
  <c r="AZ91" i="81"/>
  <c r="BA91" i="81"/>
  <c r="BB91" i="81"/>
  <c r="BC91" i="81"/>
  <c r="BD91" i="81"/>
  <c r="AV92" i="81"/>
  <c r="AW92" i="81"/>
  <c r="AX92" i="81"/>
  <c r="AY92" i="81"/>
  <c r="AZ92" i="81"/>
  <c r="BA92" i="81"/>
  <c r="BB92" i="81"/>
  <c r="BC92" i="81"/>
  <c r="BD92" i="81"/>
  <c r="AV93" i="81"/>
  <c r="AW93" i="81"/>
  <c r="AX93" i="81"/>
  <c r="AY93" i="81"/>
  <c r="AZ93" i="81"/>
  <c r="BA93" i="81"/>
  <c r="BB93" i="81"/>
  <c r="BC93" i="81"/>
  <c r="BD93" i="81"/>
  <c r="AV94" i="81"/>
  <c r="AW94" i="81"/>
  <c r="AX94" i="81"/>
  <c r="AY94" i="81"/>
  <c r="AZ94" i="81"/>
  <c r="BA94" i="81"/>
  <c r="BB94" i="81"/>
  <c r="BC94" i="81"/>
  <c r="BD94" i="81"/>
  <c r="AV95" i="81"/>
  <c r="AW95" i="81"/>
  <c r="AX95" i="81"/>
  <c r="AY95" i="81"/>
  <c r="AZ95" i="81"/>
  <c r="BA95" i="81"/>
  <c r="BB95" i="81"/>
  <c r="BC95" i="81"/>
  <c r="BD95" i="81"/>
  <c r="AV96" i="81"/>
  <c r="AW96" i="81"/>
  <c r="AX96" i="81"/>
  <c r="AY96" i="81"/>
  <c r="AZ96" i="81"/>
  <c r="BA96" i="81"/>
  <c r="BB96" i="81"/>
  <c r="BC96" i="81"/>
  <c r="BD96" i="81"/>
  <c r="AV97" i="81"/>
  <c r="AW97" i="81"/>
  <c r="AX97" i="81"/>
  <c r="AY97" i="81"/>
  <c r="AZ97" i="81"/>
  <c r="BA97" i="81"/>
  <c r="BB97" i="81"/>
  <c r="BC97" i="81"/>
  <c r="BD97" i="81"/>
  <c r="AV98" i="81"/>
  <c r="AW98" i="81"/>
  <c r="AX98" i="81"/>
  <c r="AY98" i="81"/>
  <c r="AZ98" i="81"/>
  <c r="BA98" i="81"/>
  <c r="BB98" i="81"/>
  <c r="BC98" i="81"/>
  <c r="BD98" i="81"/>
  <c r="AV99" i="81"/>
  <c r="AW99" i="81"/>
  <c r="AX99" i="81"/>
  <c r="AY99" i="81"/>
  <c r="AZ99" i="81"/>
  <c r="BA99" i="81"/>
  <c r="BB99" i="81"/>
  <c r="BC99" i="81"/>
  <c r="BD99" i="81"/>
  <c r="AV100" i="81"/>
  <c r="AW100" i="81"/>
  <c r="AX100" i="81"/>
  <c r="AY100" i="81"/>
  <c r="AZ100" i="81"/>
  <c r="BA100" i="81"/>
  <c r="BB100" i="81"/>
  <c r="BC100" i="81"/>
  <c r="BD100" i="81"/>
  <c r="AV101" i="81"/>
  <c r="AW101" i="81"/>
  <c r="AX101" i="81"/>
  <c r="AY101" i="81"/>
  <c r="AZ101" i="81"/>
  <c r="BA101" i="81"/>
  <c r="BB101" i="81"/>
  <c r="BC101" i="81"/>
  <c r="BD101" i="81"/>
  <c r="AV102" i="81"/>
  <c r="AW102" i="81"/>
  <c r="AX102" i="81"/>
  <c r="AY102" i="81"/>
  <c r="AZ102" i="81"/>
  <c r="BA102" i="81"/>
  <c r="BB102" i="81"/>
  <c r="BC102" i="81"/>
  <c r="BD102" i="81"/>
  <c r="AV103" i="81"/>
  <c r="AW103" i="81"/>
  <c r="AX103" i="81"/>
  <c r="AY103" i="81"/>
  <c r="AZ103" i="81"/>
  <c r="BA103" i="81"/>
  <c r="BB103" i="81"/>
  <c r="BC103" i="81"/>
  <c r="BD103" i="81"/>
  <c r="AV104" i="81"/>
  <c r="AW104" i="81"/>
  <c r="AX104" i="81"/>
  <c r="AY104" i="81"/>
  <c r="AZ104" i="81"/>
  <c r="BA104" i="81"/>
  <c r="BB104" i="81"/>
  <c r="BC104" i="81"/>
  <c r="BD104" i="81"/>
  <c r="AV105" i="81"/>
  <c r="AW105" i="81"/>
  <c r="AX105" i="81"/>
  <c r="AY105" i="81"/>
  <c r="AZ105" i="81"/>
  <c r="BA105" i="81"/>
  <c r="BB105" i="81"/>
  <c r="BC105" i="81"/>
  <c r="BD105" i="81"/>
  <c r="AV106" i="81"/>
  <c r="AW106" i="81"/>
  <c r="AX106" i="81"/>
  <c r="AY106" i="81"/>
  <c r="AZ106" i="81"/>
  <c r="BA106" i="81"/>
  <c r="BB106" i="81"/>
  <c r="BC106" i="81"/>
  <c r="BD106" i="81"/>
  <c r="AV107" i="81"/>
  <c r="AW107" i="81"/>
  <c r="AX107" i="81"/>
  <c r="AY107" i="81"/>
  <c r="AZ107" i="81"/>
  <c r="BA107" i="81"/>
  <c r="BB107" i="81"/>
  <c r="BC107" i="81"/>
  <c r="BD107" i="81"/>
  <c r="AV108" i="81"/>
  <c r="AW108" i="81"/>
  <c r="AX108" i="81"/>
  <c r="AY108" i="81"/>
  <c r="AZ108" i="81"/>
  <c r="BA108" i="81"/>
  <c r="BB108" i="81"/>
  <c r="BC108" i="81"/>
  <c r="BD108" i="81"/>
  <c r="AV109" i="81"/>
  <c r="AW109" i="81"/>
  <c r="AX109" i="81"/>
  <c r="AY109" i="81"/>
  <c r="AZ109" i="81"/>
  <c r="BA109" i="81"/>
  <c r="BB109" i="81"/>
  <c r="BC109" i="81"/>
  <c r="BD109" i="81"/>
  <c r="AV110" i="81"/>
  <c r="AW110" i="81"/>
  <c r="AX110" i="81"/>
  <c r="AY110" i="81"/>
  <c r="AZ110" i="81"/>
  <c r="BA110" i="81"/>
  <c r="BB110" i="81"/>
  <c r="BC110" i="81"/>
  <c r="BD110" i="81"/>
  <c r="AV111" i="81"/>
  <c r="AW111" i="81"/>
  <c r="AX111" i="81"/>
  <c r="AY111" i="81"/>
  <c r="AZ111" i="81"/>
  <c r="BA111" i="81"/>
  <c r="BB111" i="81"/>
  <c r="BC111" i="81"/>
  <c r="BD111" i="81"/>
  <c r="AV112" i="81"/>
  <c r="AW112" i="81"/>
  <c r="AX112" i="81"/>
  <c r="AY112" i="81"/>
  <c r="AZ112" i="81"/>
  <c r="BA112" i="81"/>
  <c r="BB112" i="81"/>
  <c r="BC112" i="81"/>
  <c r="BD112" i="81"/>
  <c r="AV113" i="81"/>
  <c r="AW113" i="81"/>
  <c r="AX113" i="81"/>
  <c r="AY113" i="81"/>
  <c r="AZ113" i="81"/>
  <c r="BA113" i="81"/>
  <c r="BB113" i="81"/>
  <c r="BC113" i="81"/>
  <c r="BD113" i="81"/>
  <c r="AV114" i="81"/>
  <c r="AW114" i="81"/>
  <c r="AX114" i="81"/>
  <c r="AY114" i="81"/>
  <c r="AZ114" i="81"/>
  <c r="BA114" i="81"/>
  <c r="BB114" i="81"/>
  <c r="BC114" i="81"/>
  <c r="BD114" i="81"/>
  <c r="AV115" i="81"/>
  <c r="AW115" i="81"/>
  <c r="AX115" i="81"/>
  <c r="AY115" i="81"/>
  <c r="AZ115" i="81"/>
  <c r="BA115" i="81"/>
  <c r="BB115" i="81"/>
  <c r="BC115" i="81"/>
  <c r="BD115" i="81"/>
  <c r="AV116" i="81"/>
  <c r="AW116" i="81"/>
  <c r="AX116" i="81"/>
  <c r="AY116" i="81"/>
  <c r="AZ116" i="81"/>
  <c r="BA116" i="81"/>
  <c r="BB116" i="81"/>
  <c r="BC116" i="81"/>
  <c r="BD116" i="81"/>
  <c r="AV117" i="81"/>
  <c r="AW117" i="81"/>
  <c r="AX117" i="81"/>
  <c r="AY117" i="81"/>
  <c r="AZ117" i="81"/>
  <c r="BA117" i="81"/>
  <c r="BB117" i="81"/>
  <c r="BC117" i="81"/>
  <c r="BD117" i="81"/>
  <c r="AV118" i="81"/>
  <c r="AW118" i="81"/>
  <c r="AX118" i="81"/>
  <c r="AY118" i="81"/>
  <c r="AZ118" i="81"/>
  <c r="BA118" i="81"/>
  <c r="BB118" i="81"/>
  <c r="BC118" i="81"/>
  <c r="BD118" i="81"/>
  <c r="AV119" i="81"/>
  <c r="AW119" i="81"/>
  <c r="AX119" i="81"/>
  <c r="AY119" i="81"/>
  <c r="AZ119" i="81"/>
  <c r="BA119" i="81"/>
  <c r="BB119" i="81"/>
  <c r="BC119" i="81"/>
  <c r="BD119" i="81"/>
  <c r="AV120" i="81"/>
  <c r="AW120" i="81"/>
  <c r="AX120" i="81"/>
  <c r="AY120" i="81"/>
  <c r="AZ120" i="81"/>
  <c r="BA120" i="81"/>
  <c r="BB120" i="81"/>
  <c r="BC120" i="81"/>
  <c r="BD120" i="81"/>
  <c r="AV121" i="81"/>
  <c r="AW121" i="81"/>
  <c r="AX121" i="81"/>
  <c r="AY121" i="81"/>
  <c r="AZ121" i="81"/>
  <c r="BA121" i="81"/>
  <c r="BB121" i="81"/>
  <c r="BC121" i="81"/>
  <c r="BD121" i="81"/>
  <c r="AV122" i="81"/>
  <c r="AW122" i="81"/>
  <c r="AX122" i="81"/>
  <c r="AY122" i="81"/>
  <c r="AZ122" i="81"/>
  <c r="BA122" i="81"/>
  <c r="BB122" i="81"/>
  <c r="BC122" i="81"/>
  <c r="BD122" i="81"/>
  <c r="AV123" i="81"/>
  <c r="AW123" i="81"/>
  <c r="AX123" i="81"/>
  <c r="AY123" i="81"/>
  <c r="AZ123" i="81"/>
  <c r="BA123" i="81"/>
  <c r="BB123" i="81"/>
  <c r="BC123" i="81"/>
  <c r="BD123" i="81"/>
  <c r="AV124" i="81"/>
  <c r="AW124" i="81"/>
  <c r="AX124" i="81"/>
  <c r="AY124" i="81"/>
  <c r="AZ124" i="81"/>
  <c r="BA124" i="81"/>
  <c r="BB124" i="81"/>
  <c r="BC124" i="81"/>
  <c r="BD124" i="81"/>
  <c r="AV125" i="81"/>
  <c r="AW125" i="81"/>
  <c r="AX125" i="81"/>
  <c r="AY125" i="81"/>
  <c r="AZ125" i="81"/>
  <c r="BA125" i="81"/>
  <c r="BB125" i="81"/>
  <c r="BC125" i="81"/>
  <c r="BD125" i="81"/>
  <c r="AV126" i="81"/>
  <c r="AW126" i="81"/>
  <c r="AX126" i="81"/>
  <c r="AY126" i="81"/>
  <c r="AZ126" i="81"/>
  <c r="BA126" i="81"/>
  <c r="BB126" i="81"/>
  <c r="BC126" i="81"/>
  <c r="BD126" i="81"/>
  <c r="AV127" i="81"/>
  <c r="AW127" i="81"/>
  <c r="AX127" i="81"/>
  <c r="AY127" i="81"/>
  <c r="AZ127" i="81"/>
  <c r="BA127" i="81"/>
  <c r="BB127" i="81"/>
  <c r="BC127" i="81"/>
  <c r="BD127" i="81"/>
  <c r="AV128" i="81"/>
  <c r="AW128" i="81"/>
  <c r="AX128" i="81"/>
  <c r="AY128" i="81"/>
  <c r="AZ128" i="81"/>
  <c r="BA128" i="81"/>
  <c r="BB128" i="81"/>
  <c r="BC128" i="81"/>
  <c r="BD128" i="81"/>
  <c r="AV129" i="81"/>
  <c r="AW129" i="81"/>
  <c r="AX129" i="81"/>
  <c r="AY129" i="81"/>
  <c r="AZ129" i="81"/>
  <c r="BA129" i="81"/>
  <c r="BB129" i="81"/>
  <c r="BC129" i="81"/>
  <c r="BD129" i="81"/>
  <c r="AV130" i="81"/>
  <c r="AW130" i="81"/>
  <c r="AX130" i="81"/>
  <c r="AY130" i="81"/>
  <c r="AZ130" i="81"/>
  <c r="BA130" i="81"/>
  <c r="BB130" i="81"/>
  <c r="BC130" i="81"/>
  <c r="BD130" i="81"/>
  <c r="AV131" i="81"/>
  <c r="AW131" i="81"/>
  <c r="AX131" i="81"/>
  <c r="AY131" i="81"/>
  <c r="AZ131" i="81"/>
  <c r="BA131" i="81"/>
  <c r="BB131" i="81"/>
  <c r="BC131" i="81"/>
  <c r="BD131" i="81"/>
  <c r="AV132" i="81"/>
  <c r="AW132" i="81"/>
  <c r="AX132" i="81"/>
  <c r="AY132" i="81"/>
  <c r="AZ132" i="81"/>
  <c r="BA132" i="81"/>
  <c r="BB132" i="81"/>
  <c r="BC132" i="81"/>
  <c r="BD132" i="81"/>
  <c r="AV133" i="81"/>
  <c r="AW133" i="81"/>
  <c r="AX133" i="81"/>
  <c r="AY133" i="81"/>
  <c r="AZ133" i="81"/>
  <c r="BA133" i="81"/>
  <c r="BB133" i="81"/>
  <c r="BC133" i="81"/>
  <c r="BD133" i="81"/>
  <c r="AV134" i="81"/>
  <c r="AW134" i="81"/>
  <c r="AX134" i="81"/>
  <c r="AY134" i="81"/>
  <c r="AZ134" i="81"/>
  <c r="BA134" i="81"/>
  <c r="BB134" i="81"/>
  <c r="BC134" i="81"/>
  <c r="BD134" i="81"/>
  <c r="BE116" i="81" l="1"/>
  <c r="BE113" i="81"/>
  <c r="BE105" i="81"/>
  <c r="BE97" i="81"/>
  <c r="BE89" i="81"/>
  <c r="BE130" i="81"/>
  <c r="BE122" i="81"/>
  <c r="BE131" i="81"/>
  <c r="BE123" i="81"/>
  <c r="BE132" i="81"/>
  <c r="BE124" i="81"/>
  <c r="BE114" i="81"/>
  <c r="BE133" i="81"/>
  <c r="BE125" i="81"/>
  <c r="BE117" i="81"/>
  <c r="BE115" i="81"/>
  <c r="BE108" i="81"/>
  <c r="BE107" i="81"/>
  <c r="BE106" i="81"/>
  <c r="BE100" i="81"/>
  <c r="BE99" i="81"/>
  <c r="BE98" i="81"/>
  <c r="BE92" i="81"/>
  <c r="BE91" i="81"/>
  <c r="BE90" i="81"/>
  <c r="BE134" i="81"/>
  <c r="BE126" i="81"/>
  <c r="BE109" i="81"/>
  <c r="BE101" i="81"/>
  <c r="BE93" i="81"/>
  <c r="BE127" i="81"/>
  <c r="BE118" i="81"/>
  <c r="BE128" i="81"/>
  <c r="BE120" i="81"/>
  <c r="BE119" i="81"/>
  <c r="BE110" i="81"/>
  <c r="BE129" i="81"/>
  <c r="BE121" i="81"/>
  <c r="BE112" i="81"/>
  <c r="BE111" i="81"/>
  <c r="BE104" i="81"/>
  <c r="BE103" i="81"/>
  <c r="BE102" i="81"/>
  <c r="BE96" i="81"/>
  <c r="BE95" i="81"/>
  <c r="BE94" i="81"/>
  <c r="BD88" i="82" l="1"/>
  <c r="BC88" i="82"/>
  <c r="BB88" i="82"/>
  <c r="BA88" i="82"/>
  <c r="AZ88" i="82"/>
  <c r="AY88" i="82"/>
  <c r="AX88" i="82"/>
  <c r="AW88" i="82"/>
  <c r="AV88" i="82"/>
  <c r="BD87" i="82"/>
  <c r="BC87" i="82"/>
  <c r="BB87" i="82"/>
  <c r="BA87" i="82"/>
  <c r="AZ87" i="82"/>
  <c r="AY87" i="82"/>
  <c r="AX87" i="82"/>
  <c r="AW87" i="82"/>
  <c r="AV87" i="82"/>
  <c r="BD86" i="82"/>
  <c r="BC86" i="82"/>
  <c r="BB86" i="82"/>
  <c r="BA86" i="82"/>
  <c r="AZ86" i="82"/>
  <c r="AY86" i="82"/>
  <c r="AX86" i="82"/>
  <c r="AW86" i="82"/>
  <c r="AV86" i="82"/>
  <c r="BD85" i="82"/>
  <c r="BC85" i="82"/>
  <c r="BB85" i="82"/>
  <c r="BA85" i="82"/>
  <c r="AZ85" i="82"/>
  <c r="AY85" i="82"/>
  <c r="AX85" i="82"/>
  <c r="AW85" i="82"/>
  <c r="AV85" i="82"/>
  <c r="BD84" i="82"/>
  <c r="BC84" i="82"/>
  <c r="BB84" i="82"/>
  <c r="BA84" i="82"/>
  <c r="AZ84" i="82"/>
  <c r="AY84" i="82"/>
  <c r="AX84" i="82"/>
  <c r="AW84" i="82"/>
  <c r="AV84" i="82"/>
  <c r="BD83" i="82"/>
  <c r="BC83" i="82"/>
  <c r="BB83" i="82"/>
  <c r="BA83" i="82"/>
  <c r="AZ83" i="82"/>
  <c r="AY83" i="82"/>
  <c r="AX83" i="82"/>
  <c r="AW83" i="82"/>
  <c r="AV83" i="82"/>
  <c r="BD82" i="82"/>
  <c r="BC82" i="82"/>
  <c r="BB82" i="82"/>
  <c r="BA82" i="82"/>
  <c r="AZ82" i="82"/>
  <c r="AY82" i="82"/>
  <c r="AX82" i="82"/>
  <c r="AW82" i="82"/>
  <c r="AV82" i="82"/>
  <c r="BD81" i="82"/>
  <c r="BC81" i="82"/>
  <c r="BB81" i="82"/>
  <c r="BA81" i="82"/>
  <c r="AZ81" i="82"/>
  <c r="AY81" i="82"/>
  <c r="AX81" i="82"/>
  <c r="AW81" i="82"/>
  <c r="AV81" i="82"/>
  <c r="BD80" i="82"/>
  <c r="BC80" i="82"/>
  <c r="BB80" i="82"/>
  <c r="BA80" i="82"/>
  <c r="AZ80" i="82"/>
  <c r="AY80" i="82"/>
  <c r="AX80" i="82"/>
  <c r="AW80" i="82"/>
  <c r="AV80" i="82"/>
  <c r="BD79" i="82"/>
  <c r="BC79" i="82"/>
  <c r="BB79" i="82"/>
  <c r="BA79" i="82"/>
  <c r="AZ79" i="82"/>
  <c r="AY79" i="82"/>
  <c r="AX79" i="82"/>
  <c r="AW79" i="82"/>
  <c r="AV79" i="82"/>
  <c r="BD78" i="82"/>
  <c r="BC78" i="82"/>
  <c r="BB78" i="82"/>
  <c r="BA78" i="82"/>
  <c r="AZ78" i="82"/>
  <c r="AY78" i="82"/>
  <c r="AX78" i="82"/>
  <c r="AW78" i="82"/>
  <c r="AV78" i="82"/>
  <c r="BD77" i="82"/>
  <c r="BC77" i="82"/>
  <c r="BB77" i="82"/>
  <c r="BA77" i="82"/>
  <c r="AZ77" i="82"/>
  <c r="AY77" i="82"/>
  <c r="AX77" i="82"/>
  <c r="AW77" i="82"/>
  <c r="AV77" i="82"/>
  <c r="BD76" i="82"/>
  <c r="BC76" i="82"/>
  <c r="BB76" i="82"/>
  <c r="BA76" i="82"/>
  <c r="AZ76" i="82"/>
  <c r="AY76" i="82"/>
  <c r="AX76" i="82"/>
  <c r="AW76" i="82"/>
  <c r="AV76" i="82"/>
  <c r="BD75" i="82"/>
  <c r="BC75" i="82"/>
  <c r="BB75" i="82"/>
  <c r="BA75" i="82"/>
  <c r="AZ75" i="82"/>
  <c r="AY75" i="82"/>
  <c r="AX75" i="82"/>
  <c r="AW75" i="82"/>
  <c r="AV75" i="82"/>
  <c r="BD74" i="82"/>
  <c r="BC74" i="82"/>
  <c r="BB74" i="82"/>
  <c r="BA74" i="82"/>
  <c r="AZ74" i="82"/>
  <c r="AY74" i="82"/>
  <c r="AX74" i="82"/>
  <c r="AW74" i="82"/>
  <c r="AV74" i="82"/>
  <c r="BD73" i="82"/>
  <c r="BC73" i="82"/>
  <c r="BB73" i="82"/>
  <c r="BA73" i="82"/>
  <c r="AZ73" i="82"/>
  <c r="AY73" i="82"/>
  <c r="AX73" i="82"/>
  <c r="AW73" i="82"/>
  <c r="AV73" i="82"/>
  <c r="BD72" i="82"/>
  <c r="BC72" i="82"/>
  <c r="BB72" i="82"/>
  <c r="BA72" i="82"/>
  <c r="AZ72" i="82"/>
  <c r="AY72" i="82"/>
  <c r="AX72" i="82"/>
  <c r="AW72" i="82"/>
  <c r="AV72" i="82"/>
  <c r="BD71" i="82"/>
  <c r="BC71" i="82"/>
  <c r="BB71" i="82"/>
  <c r="BA71" i="82"/>
  <c r="AZ71" i="82"/>
  <c r="AY71" i="82"/>
  <c r="AX71" i="82"/>
  <c r="AW71" i="82"/>
  <c r="AV71" i="82"/>
  <c r="BD70" i="82"/>
  <c r="BC70" i="82"/>
  <c r="BB70" i="82"/>
  <c r="BA70" i="82"/>
  <c r="AZ70" i="82"/>
  <c r="AY70" i="82"/>
  <c r="AX70" i="82"/>
  <c r="AW70" i="82"/>
  <c r="AV70" i="82"/>
  <c r="BD69" i="82"/>
  <c r="BC69" i="82"/>
  <c r="BB69" i="82"/>
  <c r="BA69" i="82"/>
  <c r="AZ69" i="82"/>
  <c r="AY69" i="82"/>
  <c r="AX69" i="82"/>
  <c r="AW69" i="82"/>
  <c r="AV69" i="82"/>
  <c r="BD68" i="82"/>
  <c r="BC68" i="82"/>
  <c r="BB68" i="82"/>
  <c r="BA68" i="82"/>
  <c r="AZ68" i="82"/>
  <c r="AY68" i="82"/>
  <c r="AX68" i="82"/>
  <c r="AW68" i="82"/>
  <c r="AV68" i="82"/>
  <c r="BD67" i="82"/>
  <c r="BC67" i="82"/>
  <c r="BB67" i="82"/>
  <c r="BA67" i="82"/>
  <c r="AZ67" i="82"/>
  <c r="AY67" i="82"/>
  <c r="AX67" i="82"/>
  <c r="AW67" i="82"/>
  <c r="AV67" i="82"/>
  <c r="BD66" i="82"/>
  <c r="BC66" i="82"/>
  <c r="BB66" i="82"/>
  <c r="BA66" i="82"/>
  <c r="AZ66" i="82"/>
  <c r="AY66" i="82"/>
  <c r="AX66" i="82"/>
  <c r="AW66" i="82"/>
  <c r="AV66" i="82"/>
  <c r="BD65" i="82"/>
  <c r="BC65" i="82"/>
  <c r="BB65" i="82"/>
  <c r="BA65" i="82"/>
  <c r="AZ65" i="82"/>
  <c r="AY65" i="82"/>
  <c r="AX65" i="82"/>
  <c r="AW65" i="82"/>
  <c r="AV65" i="82"/>
  <c r="BD64" i="82"/>
  <c r="BC64" i="82"/>
  <c r="BB64" i="82"/>
  <c r="BA64" i="82"/>
  <c r="AZ64" i="82"/>
  <c r="AY64" i="82"/>
  <c r="AX64" i="82"/>
  <c r="AW64" i="82"/>
  <c r="AV64" i="82"/>
  <c r="BD63" i="82"/>
  <c r="BC63" i="82"/>
  <c r="BB63" i="82"/>
  <c r="BA63" i="82"/>
  <c r="AZ63" i="82"/>
  <c r="AY63" i="82"/>
  <c r="AX63" i="82"/>
  <c r="AW63" i="82"/>
  <c r="AV63" i="82"/>
  <c r="BD62" i="82"/>
  <c r="BC62" i="82"/>
  <c r="BB62" i="82"/>
  <c r="BA62" i="82"/>
  <c r="AZ62" i="82"/>
  <c r="AY62" i="82"/>
  <c r="AX62" i="82"/>
  <c r="AW62" i="82"/>
  <c r="AV62" i="82"/>
  <c r="BD61" i="82"/>
  <c r="BC61" i="82"/>
  <c r="BB61" i="82"/>
  <c r="BA61" i="82"/>
  <c r="AZ61" i="82"/>
  <c r="AY61" i="82"/>
  <c r="AX61" i="82"/>
  <c r="AW61" i="82"/>
  <c r="AV61" i="82"/>
  <c r="BD60" i="82"/>
  <c r="BC60" i="82"/>
  <c r="BB60" i="82"/>
  <c r="BA60" i="82"/>
  <c r="AZ60" i="82"/>
  <c r="AY60" i="82"/>
  <c r="AX60" i="82"/>
  <c r="AW60" i="82"/>
  <c r="AV60" i="82"/>
  <c r="BD59" i="82"/>
  <c r="BC59" i="82"/>
  <c r="BB59" i="82"/>
  <c r="BA59" i="82"/>
  <c r="AZ59" i="82"/>
  <c r="AY59" i="82"/>
  <c r="AX59" i="82"/>
  <c r="AW59" i="82"/>
  <c r="AV59" i="82"/>
  <c r="BD58" i="82"/>
  <c r="BC58" i="82"/>
  <c r="BB58" i="82"/>
  <c r="BA58" i="82"/>
  <c r="AZ58" i="82"/>
  <c r="AY58" i="82"/>
  <c r="AX58" i="82"/>
  <c r="AW58" i="82"/>
  <c r="AV58" i="82"/>
  <c r="BD57" i="82"/>
  <c r="BC57" i="82"/>
  <c r="BB57" i="82"/>
  <c r="BA57" i="82"/>
  <c r="AZ57" i="82"/>
  <c r="AY57" i="82"/>
  <c r="AX57" i="82"/>
  <c r="AW57" i="82"/>
  <c r="AV57" i="82"/>
  <c r="BD56" i="82"/>
  <c r="BC56" i="82"/>
  <c r="BB56" i="82"/>
  <c r="BA56" i="82"/>
  <c r="AZ56" i="82"/>
  <c r="AY56" i="82"/>
  <c r="AX56" i="82"/>
  <c r="AW56" i="82"/>
  <c r="AV56" i="82"/>
  <c r="BD55" i="82"/>
  <c r="BC55" i="82"/>
  <c r="BB55" i="82"/>
  <c r="BA55" i="82"/>
  <c r="AZ55" i="82"/>
  <c r="AY55" i="82"/>
  <c r="AX55" i="82"/>
  <c r="AW55" i="82"/>
  <c r="AV55" i="82"/>
  <c r="BD54" i="82"/>
  <c r="BC54" i="82"/>
  <c r="BB54" i="82"/>
  <c r="BA54" i="82"/>
  <c r="AZ54" i="82"/>
  <c r="AY54" i="82"/>
  <c r="AX54" i="82"/>
  <c r="AW54" i="82"/>
  <c r="AV54" i="82"/>
  <c r="BD53" i="82"/>
  <c r="BC53" i="82"/>
  <c r="BB53" i="82"/>
  <c r="BA53" i="82"/>
  <c r="AZ53" i="82"/>
  <c r="AY53" i="82"/>
  <c r="AX53" i="82"/>
  <c r="AW53" i="82"/>
  <c r="AV53" i="82"/>
  <c r="BD52" i="82"/>
  <c r="BC52" i="82"/>
  <c r="BB52" i="82"/>
  <c r="BA52" i="82"/>
  <c r="AZ52" i="82"/>
  <c r="AY52" i="82"/>
  <c r="AX52" i="82"/>
  <c r="AW52" i="82"/>
  <c r="AV52" i="82"/>
  <c r="AV89" i="82"/>
  <c r="AW89" i="82"/>
  <c r="AX89" i="82"/>
  <c r="AY89" i="82"/>
  <c r="AZ89" i="82"/>
  <c r="BA89" i="82"/>
  <c r="BB89" i="82"/>
  <c r="BC89" i="82"/>
  <c r="BD89" i="82"/>
  <c r="AV90" i="82"/>
  <c r="AW90" i="82"/>
  <c r="AX90" i="82"/>
  <c r="AY90" i="82"/>
  <c r="AZ90" i="82"/>
  <c r="BA90" i="82"/>
  <c r="BB90" i="82"/>
  <c r="BC90" i="82"/>
  <c r="BD90" i="82"/>
  <c r="AV91" i="82"/>
  <c r="AW91" i="82"/>
  <c r="AX91" i="82"/>
  <c r="AY91" i="82"/>
  <c r="AZ91" i="82"/>
  <c r="BA91" i="82"/>
  <c r="BB91" i="82"/>
  <c r="BC91" i="82"/>
  <c r="BD91" i="82"/>
  <c r="AV92" i="82"/>
  <c r="AW92" i="82"/>
  <c r="AX92" i="82"/>
  <c r="AY92" i="82"/>
  <c r="AZ92" i="82"/>
  <c r="BA92" i="82"/>
  <c r="BB92" i="82"/>
  <c r="BC92" i="82"/>
  <c r="BD92" i="82"/>
  <c r="AV93" i="82"/>
  <c r="AW93" i="82"/>
  <c r="AX93" i="82"/>
  <c r="AY93" i="82"/>
  <c r="AZ93" i="82"/>
  <c r="BA93" i="82"/>
  <c r="BB93" i="82"/>
  <c r="BC93" i="82"/>
  <c r="BD93" i="82"/>
  <c r="AV94" i="82"/>
  <c r="AW94" i="82"/>
  <c r="AX94" i="82"/>
  <c r="AY94" i="82"/>
  <c r="AZ94" i="82"/>
  <c r="BA94" i="82"/>
  <c r="BB94" i="82"/>
  <c r="BC94" i="82"/>
  <c r="BD94" i="82"/>
  <c r="AV95" i="82"/>
  <c r="AW95" i="82"/>
  <c r="AX95" i="82"/>
  <c r="AY95" i="82"/>
  <c r="AZ95" i="82"/>
  <c r="BA95" i="82"/>
  <c r="BB95" i="82"/>
  <c r="BC95" i="82"/>
  <c r="BD95" i="82"/>
  <c r="AV96" i="82"/>
  <c r="AW96" i="82"/>
  <c r="AX96" i="82"/>
  <c r="AY96" i="82"/>
  <c r="AZ96" i="82"/>
  <c r="BA96" i="82"/>
  <c r="BB96" i="82"/>
  <c r="BC96" i="82"/>
  <c r="BD96" i="82"/>
  <c r="AV97" i="82"/>
  <c r="AW97" i="82"/>
  <c r="AX97" i="82"/>
  <c r="AY97" i="82"/>
  <c r="AZ97" i="82"/>
  <c r="BA97" i="82"/>
  <c r="BB97" i="82"/>
  <c r="BC97" i="82"/>
  <c r="BD97" i="82"/>
  <c r="AV98" i="82"/>
  <c r="AW98" i="82"/>
  <c r="AX98" i="82"/>
  <c r="AY98" i="82"/>
  <c r="AZ98" i="82"/>
  <c r="BA98" i="82"/>
  <c r="BB98" i="82"/>
  <c r="BC98" i="82"/>
  <c r="BD98" i="82"/>
  <c r="AV99" i="82"/>
  <c r="AW99" i="82"/>
  <c r="AX99" i="82"/>
  <c r="AY99" i="82"/>
  <c r="AZ99" i="82"/>
  <c r="BA99" i="82"/>
  <c r="BB99" i="82"/>
  <c r="BC99" i="82"/>
  <c r="BD99" i="82"/>
  <c r="AV100" i="82"/>
  <c r="AW100" i="82"/>
  <c r="AX100" i="82"/>
  <c r="AY100" i="82"/>
  <c r="AZ100" i="82"/>
  <c r="BA100" i="82"/>
  <c r="BB100" i="82"/>
  <c r="BC100" i="82"/>
  <c r="BD100" i="82"/>
  <c r="AV101" i="82"/>
  <c r="AW101" i="82"/>
  <c r="AX101" i="82"/>
  <c r="AY101" i="82"/>
  <c r="AZ101" i="82"/>
  <c r="BA101" i="82"/>
  <c r="BB101" i="82"/>
  <c r="BC101" i="82"/>
  <c r="BD101" i="82"/>
  <c r="AV102" i="82"/>
  <c r="AW102" i="82"/>
  <c r="AX102" i="82"/>
  <c r="AY102" i="82"/>
  <c r="AZ102" i="82"/>
  <c r="BA102" i="82"/>
  <c r="BB102" i="82"/>
  <c r="BC102" i="82"/>
  <c r="BD102" i="82"/>
  <c r="AV103" i="82"/>
  <c r="AW103" i="82"/>
  <c r="AX103" i="82"/>
  <c r="AY103" i="82"/>
  <c r="AZ103" i="82"/>
  <c r="BA103" i="82"/>
  <c r="BB103" i="82"/>
  <c r="BC103" i="82"/>
  <c r="BD103" i="82"/>
  <c r="AV104" i="82"/>
  <c r="AW104" i="82"/>
  <c r="AX104" i="82"/>
  <c r="AY104" i="82"/>
  <c r="AZ104" i="82"/>
  <c r="BA104" i="82"/>
  <c r="BB104" i="82"/>
  <c r="BC104" i="82"/>
  <c r="BD104" i="82"/>
  <c r="AV105" i="82"/>
  <c r="AW105" i="82"/>
  <c r="AX105" i="82"/>
  <c r="AY105" i="82"/>
  <c r="AZ105" i="82"/>
  <c r="BA105" i="82"/>
  <c r="BB105" i="82"/>
  <c r="BC105" i="82"/>
  <c r="BD105" i="82"/>
  <c r="AV106" i="82"/>
  <c r="AW106" i="82"/>
  <c r="AX106" i="82"/>
  <c r="AY106" i="82"/>
  <c r="AZ106" i="82"/>
  <c r="BA106" i="82"/>
  <c r="BB106" i="82"/>
  <c r="BC106" i="82"/>
  <c r="BD106" i="82"/>
  <c r="AV107" i="82"/>
  <c r="AW107" i="82"/>
  <c r="AX107" i="82"/>
  <c r="AY107" i="82"/>
  <c r="AZ107" i="82"/>
  <c r="BA107" i="82"/>
  <c r="BB107" i="82"/>
  <c r="BC107" i="82"/>
  <c r="BD107" i="82"/>
  <c r="AV108" i="82"/>
  <c r="AW108" i="82"/>
  <c r="AX108" i="82"/>
  <c r="AY108" i="82"/>
  <c r="AZ108" i="82"/>
  <c r="BA108" i="82"/>
  <c r="BB108" i="82"/>
  <c r="BC108" i="82"/>
  <c r="BD108" i="82"/>
  <c r="AV109" i="82"/>
  <c r="AW109" i="82"/>
  <c r="AX109" i="82"/>
  <c r="AY109" i="82"/>
  <c r="AZ109" i="82"/>
  <c r="BA109" i="82"/>
  <c r="BB109" i="82"/>
  <c r="BC109" i="82"/>
  <c r="BD109" i="82"/>
  <c r="AV110" i="82"/>
  <c r="AW110" i="82"/>
  <c r="AX110" i="82"/>
  <c r="AY110" i="82"/>
  <c r="AZ110" i="82"/>
  <c r="BA110" i="82"/>
  <c r="BB110" i="82"/>
  <c r="BC110" i="82"/>
  <c r="BD110" i="82"/>
  <c r="AV111" i="82"/>
  <c r="AW111" i="82"/>
  <c r="AX111" i="82"/>
  <c r="AY111" i="82"/>
  <c r="AZ111" i="82"/>
  <c r="BA111" i="82"/>
  <c r="BB111" i="82"/>
  <c r="BC111" i="82"/>
  <c r="BD111" i="82"/>
  <c r="AV112" i="82"/>
  <c r="AW112" i="82"/>
  <c r="AX112" i="82"/>
  <c r="AY112" i="82"/>
  <c r="AZ112" i="82"/>
  <c r="BA112" i="82"/>
  <c r="BB112" i="82"/>
  <c r="BC112" i="82"/>
  <c r="BD112" i="82"/>
  <c r="AV113" i="82"/>
  <c r="AW113" i="82"/>
  <c r="AX113" i="82"/>
  <c r="AY113" i="82"/>
  <c r="AZ113" i="82"/>
  <c r="BA113" i="82"/>
  <c r="BB113" i="82"/>
  <c r="BC113" i="82"/>
  <c r="BD113" i="82"/>
  <c r="AV114" i="82"/>
  <c r="AW114" i="82"/>
  <c r="AX114" i="82"/>
  <c r="AY114" i="82"/>
  <c r="AZ114" i="82"/>
  <c r="BA114" i="82"/>
  <c r="BB114" i="82"/>
  <c r="BC114" i="82"/>
  <c r="BD114" i="82"/>
  <c r="AV115" i="82"/>
  <c r="AW115" i="82"/>
  <c r="AX115" i="82"/>
  <c r="AY115" i="82"/>
  <c r="AZ115" i="82"/>
  <c r="BA115" i="82"/>
  <c r="BB115" i="82"/>
  <c r="BC115" i="82"/>
  <c r="BD115" i="82"/>
  <c r="AV116" i="82"/>
  <c r="AW116" i="82"/>
  <c r="AX116" i="82"/>
  <c r="AY116" i="82"/>
  <c r="AZ116" i="82"/>
  <c r="BA116" i="82"/>
  <c r="BB116" i="82"/>
  <c r="BC116" i="82"/>
  <c r="BD116" i="82"/>
  <c r="AV117" i="82"/>
  <c r="AW117" i="82"/>
  <c r="AX117" i="82"/>
  <c r="AY117" i="82"/>
  <c r="AZ117" i="82"/>
  <c r="BA117" i="82"/>
  <c r="BB117" i="82"/>
  <c r="BC117" i="82"/>
  <c r="BD117" i="82"/>
  <c r="AV118" i="82"/>
  <c r="AW118" i="82"/>
  <c r="AX118" i="82"/>
  <c r="AY118" i="82"/>
  <c r="AZ118" i="82"/>
  <c r="BA118" i="82"/>
  <c r="BB118" i="82"/>
  <c r="BC118" i="82"/>
  <c r="BD118" i="82"/>
  <c r="AV119" i="82"/>
  <c r="AW119" i="82"/>
  <c r="AX119" i="82"/>
  <c r="AY119" i="82"/>
  <c r="AZ119" i="82"/>
  <c r="BA119" i="82"/>
  <c r="BB119" i="82"/>
  <c r="BC119" i="82"/>
  <c r="BD119" i="82"/>
  <c r="AV120" i="82"/>
  <c r="AW120" i="82"/>
  <c r="AX120" i="82"/>
  <c r="AY120" i="82"/>
  <c r="AZ120" i="82"/>
  <c r="BA120" i="82"/>
  <c r="BB120" i="82"/>
  <c r="BC120" i="82"/>
  <c r="BD120" i="82"/>
  <c r="AV121" i="82"/>
  <c r="AW121" i="82"/>
  <c r="AX121" i="82"/>
  <c r="AY121" i="82"/>
  <c r="AZ121" i="82"/>
  <c r="BA121" i="82"/>
  <c r="BB121" i="82"/>
  <c r="BC121" i="82"/>
  <c r="BD121" i="82"/>
  <c r="AV122" i="82"/>
  <c r="AW122" i="82"/>
  <c r="AX122" i="82"/>
  <c r="AY122" i="82"/>
  <c r="AZ122" i="82"/>
  <c r="BA122" i="82"/>
  <c r="BB122" i="82"/>
  <c r="BC122" i="82"/>
  <c r="BD122" i="82"/>
  <c r="AV123" i="82"/>
  <c r="AW123" i="82"/>
  <c r="AX123" i="82"/>
  <c r="AY123" i="82"/>
  <c r="AZ123" i="82"/>
  <c r="BA123" i="82"/>
  <c r="BB123" i="82"/>
  <c r="BC123" i="82"/>
  <c r="BD123" i="82"/>
  <c r="AV124" i="82"/>
  <c r="AW124" i="82"/>
  <c r="AX124" i="82"/>
  <c r="AY124" i="82"/>
  <c r="AZ124" i="82"/>
  <c r="BA124" i="82"/>
  <c r="BB124" i="82"/>
  <c r="BC124" i="82"/>
  <c r="BD124" i="82"/>
  <c r="AV125" i="82"/>
  <c r="AW125" i="82"/>
  <c r="AX125" i="82"/>
  <c r="AY125" i="82"/>
  <c r="AZ125" i="82"/>
  <c r="BA125" i="82"/>
  <c r="BB125" i="82"/>
  <c r="BC125" i="82"/>
  <c r="BD125" i="82"/>
  <c r="AV126" i="82"/>
  <c r="AW126" i="82"/>
  <c r="AX126" i="82"/>
  <c r="AY126" i="82"/>
  <c r="AZ126" i="82"/>
  <c r="BA126" i="82"/>
  <c r="BB126" i="82"/>
  <c r="BC126" i="82"/>
  <c r="BD126" i="82"/>
  <c r="AV127" i="82"/>
  <c r="AW127" i="82"/>
  <c r="AX127" i="82"/>
  <c r="AY127" i="82"/>
  <c r="AZ127" i="82"/>
  <c r="BA127" i="82"/>
  <c r="BB127" i="82"/>
  <c r="BC127" i="82"/>
  <c r="BD127" i="82"/>
  <c r="AV128" i="82"/>
  <c r="AW128" i="82"/>
  <c r="AX128" i="82"/>
  <c r="AY128" i="82"/>
  <c r="AZ128" i="82"/>
  <c r="BA128" i="82"/>
  <c r="BB128" i="82"/>
  <c r="BC128" i="82"/>
  <c r="BD128" i="82"/>
  <c r="AV129" i="82"/>
  <c r="AW129" i="82"/>
  <c r="AX129" i="82"/>
  <c r="AY129" i="82"/>
  <c r="AZ129" i="82"/>
  <c r="BA129" i="82"/>
  <c r="BB129" i="82"/>
  <c r="BC129" i="82"/>
  <c r="BD129" i="82"/>
  <c r="AV130" i="82"/>
  <c r="AW130" i="82"/>
  <c r="AX130" i="82"/>
  <c r="AY130" i="82"/>
  <c r="AZ130" i="82"/>
  <c r="BA130" i="82"/>
  <c r="BB130" i="82"/>
  <c r="BC130" i="82"/>
  <c r="BD130" i="82"/>
  <c r="AV131" i="82"/>
  <c r="AW131" i="82"/>
  <c r="AX131" i="82"/>
  <c r="AY131" i="82"/>
  <c r="AZ131" i="82"/>
  <c r="BA131" i="82"/>
  <c r="BB131" i="82"/>
  <c r="BC131" i="82"/>
  <c r="BD131" i="82"/>
  <c r="AV132" i="82"/>
  <c r="AW132" i="82"/>
  <c r="AX132" i="82"/>
  <c r="AY132" i="82"/>
  <c r="AZ132" i="82"/>
  <c r="BA132" i="82"/>
  <c r="BB132" i="82"/>
  <c r="BC132" i="82"/>
  <c r="BD132" i="82"/>
  <c r="AV133" i="82"/>
  <c r="AW133" i="82"/>
  <c r="AX133" i="82"/>
  <c r="AY133" i="82"/>
  <c r="AZ133" i="82"/>
  <c r="BA133" i="82"/>
  <c r="BB133" i="82"/>
  <c r="BC133" i="82"/>
  <c r="BD133" i="82"/>
  <c r="AV134" i="82"/>
  <c r="AW134" i="82"/>
  <c r="AX134" i="82"/>
  <c r="AY134" i="82"/>
  <c r="AZ134" i="82"/>
  <c r="BA134" i="82"/>
  <c r="BB134" i="82"/>
  <c r="BC134" i="82"/>
  <c r="BD134" i="82"/>
  <c r="AV135" i="82"/>
  <c r="AW135" i="82"/>
  <c r="AX135" i="82"/>
  <c r="AY135" i="82"/>
  <c r="AZ135" i="82"/>
  <c r="BA135" i="82"/>
  <c r="BB135" i="82"/>
  <c r="BC135" i="82"/>
  <c r="BD135" i="82"/>
  <c r="AV136" i="82"/>
  <c r="AW136" i="82"/>
  <c r="AX136" i="82"/>
  <c r="AY136" i="82"/>
  <c r="AZ136" i="82"/>
  <c r="BA136" i="82"/>
  <c r="BB136" i="82"/>
  <c r="BC136" i="82"/>
  <c r="BD136" i="82"/>
  <c r="AV137" i="82"/>
  <c r="AW137" i="82"/>
  <c r="AX137" i="82"/>
  <c r="AY137" i="82"/>
  <c r="AZ137" i="82"/>
  <c r="BA137" i="82"/>
  <c r="BB137" i="82"/>
  <c r="BC137" i="82"/>
  <c r="BD137" i="82"/>
  <c r="AV138" i="82"/>
  <c r="AW138" i="82"/>
  <c r="AX138" i="82"/>
  <c r="AY138" i="82"/>
  <c r="AZ138" i="82"/>
  <c r="BA138" i="82"/>
  <c r="BB138" i="82"/>
  <c r="BC138" i="82"/>
  <c r="BD138" i="82"/>
  <c r="AV139" i="82"/>
  <c r="AW139" i="82"/>
  <c r="AX139" i="82"/>
  <c r="AY139" i="82"/>
  <c r="AZ139" i="82"/>
  <c r="BA139" i="82"/>
  <c r="BB139" i="82"/>
  <c r="BC139" i="82"/>
  <c r="BD139" i="82"/>
  <c r="AV140" i="82"/>
  <c r="AW140" i="82"/>
  <c r="AX140" i="82"/>
  <c r="AY140" i="82"/>
  <c r="AZ140" i="82"/>
  <c r="BA140" i="82"/>
  <c r="BB140" i="82"/>
  <c r="BC140" i="82"/>
  <c r="BD140" i="82"/>
  <c r="AV141" i="82"/>
  <c r="AW141" i="82"/>
  <c r="AX141" i="82"/>
  <c r="AY141" i="82"/>
  <c r="AZ141" i="82"/>
  <c r="BA141" i="82"/>
  <c r="BB141" i="82"/>
  <c r="BC141" i="82"/>
  <c r="BD141" i="82"/>
  <c r="AV142" i="82"/>
  <c r="AW142" i="82"/>
  <c r="AX142" i="82"/>
  <c r="AY142" i="82"/>
  <c r="AZ142" i="82"/>
  <c r="BA142" i="82"/>
  <c r="BB142" i="82"/>
  <c r="BC142" i="82"/>
  <c r="BD142" i="82"/>
  <c r="AV52" i="81"/>
  <c r="BD142" i="81"/>
  <c r="BC142" i="81"/>
  <c r="BB142" i="81"/>
  <c r="BA142" i="81"/>
  <c r="AZ142" i="81"/>
  <c r="AY142" i="81"/>
  <c r="AX142" i="81"/>
  <c r="AW142" i="81"/>
  <c r="AV142" i="81"/>
  <c r="BD141" i="81"/>
  <c r="BC141" i="81"/>
  <c r="BB141" i="81"/>
  <c r="BA141" i="81"/>
  <c r="AZ141" i="81"/>
  <c r="AY141" i="81"/>
  <c r="AX141" i="81"/>
  <c r="AW141" i="81"/>
  <c r="AV141" i="81"/>
  <c r="BD140" i="81"/>
  <c r="BC140" i="81"/>
  <c r="BB140" i="81"/>
  <c r="BA140" i="81"/>
  <c r="AZ140" i="81"/>
  <c r="AY140" i="81"/>
  <c r="AX140" i="81"/>
  <c r="AW140" i="81"/>
  <c r="AV140" i="81"/>
  <c r="BD139" i="81"/>
  <c r="BC139" i="81"/>
  <c r="BB139" i="81"/>
  <c r="BA139" i="81"/>
  <c r="AZ139" i="81"/>
  <c r="AY139" i="81"/>
  <c r="AX139" i="81"/>
  <c r="AW139" i="81"/>
  <c r="AV139" i="81"/>
  <c r="BD138" i="81"/>
  <c r="BC138" i="81"/>
  <c r="BB138" i="81"/>
  <c r="BA138" i="81"/>
  <c r="AZ138" i="81"/>
  <c r="AY138" i="81"/>
  <c r="AX138" i="81"/>
  <c r="AW138" i="81"/>
  <c r="AV138" i="81"/>
  <c r="BD137" i="81"/>
  <c r="BC137" i="81"/>
  <c r="BB137" i="81"/>
  <c r="BA137" i="81"/>
  <c r="AZ137" i="81"/>
  <c r="AY137" i="81"/>
  <c r="AX137" i="81"/>
  <c r="AW137" i="81"/>
  <c r="AV137" i="81"/>
  <c r="BD136" i="81"/>
  <c r="BC136" i="81"/>
  <c r="BB136" i="81"/>
  <c r="BA136" i="81"/>
  <c r="AZ136" i="81"/>
  <c r="AY136" i="81"/>
  <c r="AX136" i="81"/>
  <c r="AW136" i="81"/>
  <c r="AV136" i="81"/>
  <c r="BD135" i="81"/>
  <c r="BC135" i="81"/>
  <c r="BB135" i="81"/>
  <c r="BA135" i="81"/>
  <c r="AZ135" i="81"/>
  <c r="AY135" i="81"/>
  <c r="AX135" i="81"/>
  <c r="AW135" i="81"/>
  <c r="AV135" i="81"/>
  <c r="BD88" i="81"/>
  <c r="BC88" i="81"/>
  <c r="BB88" i="81"/>
  <c r="BA88" i="81"/>
  <c r="AZ88" i="81"/>
  <c r="AY88" i="81"/>
  <c r="AX88" i="81"/>
  <c r="AW88" i="81"/>
  <c r="AV88" i="81"/>
  <c r="BD87" i="81"/>
  <c r="BC87" i="81"/>
  <c r="BB87" i="81"/>
  <c r="BA87" i="81"/>
  <c r="AZ87" i="81"/>
  <c r="AY87" i="81"/>
  <c r="AX87" i="81"/>
  <c r="AW87" i="81"/>
  <c r="AV87" i="81"/>
  <c r="BD86" i="81"/>
  <c r="BC86" i="81"/>
  <c r="BB86" i="81"/>
  <c r="BA86" i="81"/>
  <c r="AZ86" i="81"/>
  <c r="AY86" i="81"/>
  <c r="AX86" i="81"/>
  <c r="AW86" i="81"/>
  <c r="AV86" i="81"/>
  <c r="BD85" i="81"/>
  <c r="BC85" i="81"/>
  <c r="BB85" i="81"/>
  <c r="BA85" i="81"/>
  <c r="AZ85" i="81"/>
  <c r="AY85" i="81"/>
  <c r="AX85" i="81"/>
  <c r="AW85" i="81"/>
  <c r="AV85" i="81"/>
  <c r="BD84" i="81"/>
  <c r="BC84" i="81"/>
  <c r="BB84" i="81"/>
  <c r="BA84" i="81"/>
  <c r="AZ84" i="81"/>
  <c r="AY84" i="81"/>
  <c r="AX84" i="81"/>
  <c r="AW84" i="81"/>
  <c r="AV84" i="81"/>
  <c r="BD83" i="81"/>
  <c r="BC83" i="81"/>
  <c r="BB83" i="81"/>
  <c r="BA83" i="81"/>
  <c r="AZ83" i="81"/>
  <c r="AY83" i="81"/>
  <c r="AX83" i="81"/>
  <c r="AW83" i="81"/>
  <c r="AV83" i="81"/>
  <c r="BD82" i="81"/>
  <c r="BC82" i="81"/>
  <c r="BB82" i="81"/>
  <c r="BA82" i="81"/>
  <c r="AZ82" i="81"/>
  <c r="AY82" i="81"/>
  <c r="AX82" i="81"/>
  <c r="AW82" i="81"/>
  <c r="AV82" i="81"/>
  <c r="BD81" i="81"/>
  <c r="BC81" i="81"/>
  <c r="BB81" i="81"/>
  <c r="BA81" i="81"/>
  <c r="AZ81" i="81"/>
  <c r="AY81" i="81"/>
  <c r="AX81" i="81"/>
  <c r="AW81" i="81"/>
  <c r="AV81" i="81"/>
  <c r="BD80" i="81"/>
  <c r="BC80" i="81"/>
  <c r="BB80" i="81"/>
  <c r="BA80" i="81"/>
  <c r="AZ80" i="81"/>
  <c r="AY80" i="81"/>
  <c r="AX80" i="81"/>
  <c r="AW80" i="81"/>
  <c r="AV80" i="81"/>
  <c r="BD79" i="81"/>
  <c r="BC79" i="81"/>
  <c r="BB79" i="81"/>
  <c r="BA79" i="81"/>
  <c r="AZ79" i="81"/>
  <c r="AY79" i="81"/>
  <c r="AX79" i="81"/>
  <c r="AW79" i="81"/>
  <c r="AV79" i="81"/>
  <c r="BD78" i="81"/>
  <c r="BC78" i="81"/>
  <c r="BB78" i="81"/>
  <c r="BA78" i="81"/>
  <c r="AZ78" i="81"/>
  <c r="AY78" i="81"/>
  <c r="AX78" i="81"/>
  <c r="AW78" i="81"/>
  <c r="AV78" i="81"/>
  <c r="BD77" i="81"/>
  <c r="BC77" i="81"/>
  <c r="BB77" i="81"/>
  <c r="BA77" i="81"/>
  <c r="AZ77" i="81"/>
  <c r="AY77" i="81"/>
  <c r="AX77" i="81"/>
  <c r="AW77" i="81"/>
  <c r="AV77" i="81"/>
  <c r="BD76" i="81"/>
  <c r="BC76" i="81"/>
  <c r="BB76" i="81"/>
  <c r="BA76" i="81"/>
  <c r="AZ76" i="81"/>
  <c r="AY76" i="81"/>
  <c r="AX76" i="81"/>
  <c r="AW76" i="81"/>
  <c r="AV76" i="81"/>
  <c r="BD75" i="81"/>
  <c r="BC75" i="81"/>
  <c r="BB75" i="81"/>
  <c r="BA75" i="81"/>
  <c r="AZ75" i="81"/>
  <c r="AY75" i="81"/>
  <c r="AX75" i="81"/>
  <c r="AW75" i="81"/>
  <c r="AV75" i="81"/>
  <c r="BD74" i="81"/>
  <c r="BC74" i="81"/>
  <c r="BB74" i="81"/>
  <c r="BA74" i="81"/>
  <c r="AZ74" i="81"/>
  <c r="AY74" i="81"/>
  <c r="AX74" i="81"/>
  <c r="AW74" i="81"/>
  <c r="AV74" i="81"/>
  <c r="BD73" i="81"/>
  <c r="BC73" i="81"/>
  <c r="BB73" i="81"/>
  <c r="BA73" i="81"/>
  <c r="AZ73" i="81"/>
  <c r="AY73" i="81"/>
  <c r="AX73" i="81"/>
  <c r="AW73" i="81"/>
  <c r="AV73" i="81"/>
  <c r="BD72" i="81"/>
  <c r="BC72" i="81"/>
  <c r="BB72" i="81"/>
  <c r="BA72" i="81"/>
  <c r="AZ72" i="81"/>
  <c r="AY72" i="81"/>
  <c r="AX72" i="81"/>
  <c r="AW72" i="81"/>
  <c r="AV72" i="81"/>
  <c r="BD71" i="81"/>
  <c r="BC71" i="81"/>
  <c r="BB71" i="81"/>
  <c r="BA71" i="81"/>
  <c r="AZ71" i="81"/>
  <c r="AY71" i="81"/>
  <c r="AX71" i="81"/>
  <c r="AW71" i="81"/>
  <c r="AV71" i="81"/>
  <c r="BD70" i="81"/>
  <c r="BC70" i="81"/>
  <c r="BB70" i="81"/>
  <c r="BA70" i="81"/>
  <c r="AZ70" i="81"/>
  <c r="AY70" i="81"/>
  <c r="AX70" i="81"/>
  <c r="AW70" i="81"/>
  <c r="AV70" i="81"/>
  <c r="BD69" i="81"/>
  <c r="BC69" i="81"/>
  <c r="BB69" i="81"/>
  <c r="BA69" i="81"/>
  <c r="AZ69" i="81"/>
  <c r="AY69" i="81"/>
  <c r="AX69" i="81"/>
  <c r="AW69" i="81"/>
  <c r="AV69" i="81"/>
  <c r="BD68" i="81"/>
  <c r="BC68" i="81"/>
  <c r="BB68" i="81"/>
  <c r="BA68" i="81"/>
  <c r="AZ68" i="81"/>
  <c r="AY68" i="81"/>
  <c r="AX68" i="81"/>
  <c r="AW68" i="81"/>
  <c r="AV68" i="81"/>
  <c r="BD67" i="81"/>
  <c r="BC67" i="81"/>
  <c r="BB67" i="81"/>
  <c r="BA67" i="81"/>
  <c r="AZ67" i="81"/>
  <c r="AY67" i="81"/>
  <c r="AX67" i="81"/>
  <c r="AW67" i="81"/>
  <c r="AV67" i="81"/>
  <c r="BD66" i="81"/>
  <c r="BC66" i="81"/>
  <c r="BB66" i="81"/>
  <c r="BA66" i="81"/>
  <c r="AZ66" i="81"/>
  <c r="AY66" i="81"/>
  <c r="AX66" i="81"/>
  <c r="AW66" i="81"/>
  <c r="AV66" i="81"/>
  <c r="BD65" i="81"/>
  <c r="BC65" i="81"/>
  <c r="BB65" i="81"/>
  <c r="BA65" i="81"/>
  <c r="AZ65" i="81"/>
  <c r="AY65" i="81"/>
  <c r="AX65" i="81"/>
  <c r="AW65" i="81"/>
  <c r="AV65" i="81"/>
  <c r="BD64" i="81"/>
  <c r="BC64" i="81"/>
  <c r="BB64" i="81"/>
  <c r="BA64" i="81"/>
  <c r="AZ64" i="81"/>
  <c r="AY64" i="81"/>
  <c r="AX64" i="81"/>
  <c r="AW64" i="81"/>
  <c r="AV64" i="81"/>
  <c r="BD63" i="81"/>
  <c r="BC63" i="81"/>
  <c r="BB63" i="81"/>
  <c r="BA63" i="81"/>
  <c r="AZ63" i="81"/>
  <c r="AY63" i="81"/>
  <c r="AX63" i="81"/>
  <c r="AW63" i="81"/>
  <c r="AV63" i="81"/>
  <c r="BD62" i="81"/>
  <c r="BC62" i="81"/>
  <c r="BB62" i="81"/>
  <c r="BA62" i="81"/>
  <c r="AZ62" i="81"/>
  <c r="AY62" i="81"/>
  <c r="AX62" i="81"/>
  <c r="AW62" i="81"/>
  <c r="AV62" i="81"/>
  <c r="BD61" i="81"/>
  <c r="BC61" i="81"/>
  <c r="BB61" i="81"/>
  <c r="BA61" i="81"/>
  <c r="AZ61" i="81"/>
  <c r="AY61" i="81"/>
  <c r="AX61" i="81"/>
  <c r="AW61" i="81"/>
  <c r="AV61" i="81"/>
  <c r="BD60" i="81"/>
  <c r="BC60" i="81"/>
  <c r="BB60" i="81"/>
  <c r="BA60" i="81"/>
  <c r="AZ60" i="81"/>
  <c r="AY60" i="81"/>
  <c r="AX60" i="81"/>
  <c r="AW60" i="81"/>
  <c r="AV60" i="81"/>
  <c r="BD59" i="81"/>
  <c r="BC59" i="81"/>
  <c r="BB59" i="81"/>
  <c r="BA59" i="81"/>
  <c r="AZ59" i="81"/>
  <c r="AY59" i="81"/>
  <c r="AX59" i="81"/>
  <c r="AW59" i="81"/>
  <c r="AV59" i="81"/>
  <c r="BD58" i="81"/>
  <c r="BC58" i="81"/>
  <c r="BB58" i="81"/>
  <c r="BA58" i="81"/>
  <c r="AZ58" i="81"/>
  <c r="AY58" i="81"/>
  <c r="AX58" i="81"/>
  <c r="AW58" i="81"/>
  <c r="AV58" i="81"/>
  <c r="BD57" i="81"/>
  <c r="BC57" i="81"/>
  <c r="BB57" i="81"/>
  <c r="BA57" i="81"/>
  <c r="AZ57" i="81"/>
  <c r="AY57" i="81"/>
  <c r="AX57" i="81"/>
  <c r="AW57" i="81"/>
  <c r="AV57" i="81"/>
  <c r="BD56" i="81"/>
  <c r="BC56" i="81"/>
  <c r="BB56" i="81"/>
  <c r="BA56" i="81"/>
  <c r="AZ56" i="81"/>
  <c r="AY56" i="81"/>
  <c r="AX56" i="81"/>
  <c r="AW56" i="81"/>
  <c r="AV56" i="81"/>
  <c r="BD55" i="81"/>
  <c r="BC55" i="81"/>
  <c r="BB55" i="81"/>
  <c r="BA55" i="81"/>
  <c r="AZ55" i="81"/>
  <c r="AY55" i="81"/>
  <c r="AX55" i="81"/>
  <c r="AW55" i="81"/>
  <c r="AV55" i="81"/>
  <c r="BD54" i="81"/>
  <c r="BC54" i="81"/>
  <c r="BB54" i="81"/>
  <c r="BA54" i="81"/>
  <c r="AZ54" i="81"/>
  <c r="AY54" i="81"/>
  <c r="AX54" i="81"/>
  <c r="AW54" i="81"/>
  <c r="AV54" i="81"/>
  <c r="BD53" i="81"/>
  <c r="BC53" i="81"/>
  <c r="BB53" i="81"/>
  <c r="BA53" i="81"/>
  <c r="AZ53" i="81"/>
  <c r="AY53" i="81"/>
  <c r="AX53" i="81"/>
  <c r="AW53" i="81"/>
  <c r="AV53" i="81"/>
  <c r="BD52" i="81"/>
  <c r="BC52" i="81"/>
  <c r="BB52" i="81"/>
  <c r="BA52" i="81"/>
  <c r="AZ52" i="81"/>
  <c r="AY52" i="81"/>
  <c r="AX52" i="81"/>
  <c r="AW52" i="81"/>
  <c r="BD31" i="81"/>
  <c r="BC31" i="81"/>
  <c r="BB31" i="81"/>
  <c r="BA31" i="81"/>
  <c r="AZ31" i="81"/>
  <c r="AY31" i="81"/>
  <c r="AX31" i="81"/>
  <c r="AW31" i="81"/>
  <c r="AV31" i="81"/>
  <c r="BD30" i="81"/>
  <c r="BC30" i="81"/>
  <c r="BB30" i="81"/>
  <c r="BA30" i="81"/>
  <c r="AZ30" i="81"/>
  <c r="AY30" i="81"/>
  <c r="AX30" i="81"/>
  <c r="AW30" i="81"/>
  <c r="AV30" i="81"/>
  <c r="BD29" i="81"/>
  <c r="BC29" i="81"/>
  <c r="BB29" i="81"/>
  <c r="BA29" i="81"/>
  <c r="AZ29" i="81"/>
  <c r="AY29" i="81"/>
  <c r="AX29" i="81"/>
  <c r="AW29" i="81"/>
  <c r="AV29" i="81"/>
  <c r="BD28" i="81"/>
  <c r="BC28" i="81"/>
  <c r="BB28" i="81"/>
  <c r="BA28" i="81"/>
  <c r="AZ28" i="81"/>
  <c r="AY28" i="81"/>
  <c r="AX28" i="81"/>
  <c r="AW28" i="81"/>
  <c r="AV28" i="81"/>
  <c r="BD27" i="81"/>
  <c r="BC27" i="81"/>
  <c r="BB27" i="81"/>
  <c r="BA27" i="81"/>
  <c r="AZ27" i="81"/>
  <c r="AY27" i="81"/>
  <c r="AX27" i="81"/>
  <c r="AW27" i="81"/>
  <c r="AV27" i="81"/>
  <c r="BD26" i="81"/>
  <c r="BC26" i="81"/>
  <c r="BB26" i="81"/>
  <c r="BA26" i="81"/>
  <c r="AZ26" i="81"/>
  <c r="AY26" i="81"/>
  <c r="AX26" i="81"/>
  <c r="AW26" i="81"/>
  <c r="AV26" i="81"/>
  <c r="BD25" i="81"/>
  <c r="BC25" i="81"/>
  <c r="BB25" i="81"/>
  <c r="BA25" i="81"/>
  <c r="AZ25" i="81"/>
  <c r="AY25" i="81"/>
  <c r="AX25" i="81"/>
  <c r="AW25" i="81"/>
  <c r="AV25" i="81"/>
  <c r="BD24" i="81"/>
  <c r="BC24" i="81"/>
  <c r="BB24" i="81"/>
  <c r="BA24" i="81"/>
  <c r="AZ24" i="81"/>
  <c r="AY24" i="81"/>
  <c r="AX24" i="81"/>
  <c r="AW24" i="81"/>
  <c r="AV24" i="81"/>
  <c r="BD23" i="81"/>
  <c r="BC23" i="81"/>
  <c r="BB23" i="81"/>
  <c r="BA23" i="81"/>
  <c r="AZ23" i="81"/>
  <c r="AY23" i="81"/>
  <c r="AX23" i="81"/>
  <c r="AW23" i="81"/>
  <c r="AV23" i="81"/>
  <c r="BD22" i="81"/>
  <c r="BC22" i="81"/>
  <c r="BB22" i="81"/>
  <c r="BA22" i="81"/>
  <c r="AZ22" i="81"/>
  <c r="AY22" i="81"/>
  <c r="AX22" i="81"/>
  <c r="AW22" i="81"/>
  <c r="AV22" i="81"/>
  <c r="BD21" i="81"/>
  <c r="BC21" i="81"/>
  <c r="BB21" i="81"/>
  <c r="BA21" i="81"/>
  <c r="AZ21" i="81"/>
  <c r="AY21" i="81"/>
  <c r="AX21" i="81"/>
  <c r="AW21" i="81"/>
  <c r="AV21" i="81"/>
  <c r="BD20" i="81"/>
  <c r="BC20" i="81"/>
  <c r="BB20" i="81"/>
  <c r="BA20" i="81"/>
  <c r="AZ20" i="81"/>
  <c r="AY20" i="81"/>
  <c r="AX20" i="81"/>
  <c r="AW20" i="81"/>
  <c r="AV20" i="81"/>
  <c r="BD19" i="81"/>
  <c r="BC19" i="81"/>
  <c r="BB19" i="81"/>
  <c r="BA19" i="81"/>
  <c r="AZ19" i="81"/>
  <c r="AY19" i="81"/>
  <c r="AX19" i="81"/>
  <c r="AW19" i="81"/>
  <c r="AV19" i="81"/>
  <c r="BD18" i="81"/>
  <c r="BC18" i="81"/>
  <c r="BB18" i="81"/>
  <c r="BA18" i="81"/>
  <c r="AZ18" i="81"/>
  <c r="AY18" i="81"/>
  <c r="AX18" i="81"/>
  <c r="AW18" i="81"/>
  <c r="AV18" i="81"/>
  <c r="BD17" i="81"/>
  <c r="BC17" i="81"/>
  <c r="BB17" i="81"/>
  <c r="BA17" i="81"/>
  <c r="AZ17" i="81"/>
  <c r="AY17" i="81"/>
  <c r="AX17" i="81"/>
  <c r="AW17" i="81"/>
  <c r="AV17" i="81"/>
  <c r="BD16" i="81"/>
  <c r="BC16" i="81"/>
  <c r="BB16" i="81"/>
  <c r="BA16" i="81"/>
  <c r="AZ16" i="81"/>
  <c r="AY16" i="81"/>
  <c r="AX16" i="81"/>
  <c r="AW16" i="81"/>
  <c r="AV16" i="81"/>
  <c r="BD15" i="81"/>
  <c r="BC15" i="81"/>
  <c r="BB15" i="81"/>
  <c r="BA15" i="81"/>
  <c r="AZ15" i="81"/>
  <c r="AY15" i="81"/>
  <c r="AX15" i="81"/>
  <c r="AW15" i="81"/>
  <c r="AV15" i="81"/>
  <c r="BD14" i="81"/>
  <c r="BC14" i="81"/>
  <c r="BB14" i="81"/>
  <c r="BA14" i="81"/>
  <c r="AZ14" i="81"/>
  <c r="AY14" i="81"/>
  <c r="AX14" i="81"/>
  <c r="AW14" i="81"/>
  <c r="AV14" i="81"/>
  <c r="BD13" i="81"/>
  <c r="BC13" i="81"/>
  <c r="BB13" i="81"/>
  <c r="BA13" i="81"/>
  <c r="AZ13" i="81"/>
  <c r="AY13" i="81"/>
  <c r="AX13" i="81"/>
  <c r="AW13" i="81"/>
  <c r="AV13" i="81"/>
  <c r="BD12" i="81"/>
  <c r="BC12" i="81"/>
  <c r="BB12" i="81"/>
  <c r="BA12" i="81"/>
  <c r="AZ12" i="81"/>
  <c r="AY12" i="81"/>
  <c r="AX12" i="81"/>
  <c r="AW12" i="81"/>
  <c r="AV12" i="81"/>
  <c r="BD11" i="81"/>
  <c r="BC11" i="81"/>
  <c r="BB11" i="81"/>
  <c r="BA11" i="81"/>
  <c r="AZ11" i="81"/>
  <c r="AY11" i="81"/>
  <c r="AX11" i="81"/>
  <c r="AW11" i="81"/>
  <c r="AV11" i="81"/>
  <c r="BD10" i="81"/>
  <c r="BC10" i="81"/>
  <c r="BB10" i="81"/>
  <c r="BA10" i="81"/>
  <c r="AZ10" i="81"/>
  <c r="AY10" i="81"/>
  <c r="AX10" i="81"/>
  <c r="AW10" i="81"/>
  <c r="AV10" i="81"/>
  <c r="BD9" i="81"/>
  <c r="BC9" i="81"/>
  <c r="BB9" i="81"/>
  <c r="BA9" i="81"/>
  <c r="AZ9" i="81"/>
  <c r="AY9" i="81"/>
  <c r="AX9" i="81"/>
  <c r="AW9" i="81"/>
  <c r="AV9" i="81"/>
  <c r="BD7" i="81"/>
  <c r="BC7" i="81"/>
  <c r="BB7" i="81"/>
  <c r="BA7" i="81"/>
  <c r="AZ7" i="81"/>
  <c r="AY7" i="81"/>
  <c r="AX7" i="81"/>
  <c r="AW7" i="81"/>
  <c r="AV7" i="81"/>
  <c r="BD6" i="81"/>
  <c r="BC6" i="81"/>
  <c r="BB6" i="81"/>
  <c r="BA6" i="81"/>
  <c r="AZ6" i="81"/>
  <c r="AY6" i="81"/>
  <c r="AX6" i="81"/>
  <c r="AW6" i="81"/>
  <c r="AV6" i="81"/>
  <c r="BD5" i="81"/>
  <c r="BC5" i="81"/>
  <c r="BB5" i="81"/>
  <c r="BA5" i="81"/>
  <c r="AZ5" i="81"/>
  <c r="AY5" i="81"/>
  <c r="AX5" i="81"/>
  <c r="AW5" i="81"/>
  <c r="AV5" i="81"/>
  <c r="BD4" i="81"/>
  <c r="BC4" i="81"/>
  <c r="BB4" i="81"/>
  <c r="BA4" i="81"/>
  <c r="AZ4" i="81"/>
  <c r="AY4" i="81"/>
  <c r="AX4" i="81"/>
  <c r="AW4" i="81"/>
  <c r="AV4" i="81"/>
  <c r="AV52" i="72"/>
  <c r="AW52" i="72"/>
  <c r="AX52" i="72"/>
  <c r="AY52" i="72"/>
  <c r="AZ52" i="72"/>
  <c r="BA52" i="72"/>
  <c r="BB52" i="72"/>
  <c r="BC52" i="72"/>
  <c r="BD52" i="72"/>
  <c r="BE52" i="72"/>
  <c r="AV53" i="72"/>
  <c r="AW53" i="72"/>
  <c r="AX53" i="72"/>
  <c r="AY53" i="72"/>
  <c r="AZ53" i="72"/>
  <c r="BA53" i="72"/>
  <c r="BB53" i="72"/>
  <c r="BC53" i="72"/>
  <c r="BD53" i="72"/>
  <c r="BE53" i="72"/>
  <c r="AV54" i="72"/>
  <c r="AW54" i="72"/>
  <c r="AX54" i="72"/>
  <c r="AY54" i="72"/>
  <c r="AZ54" i="72"/>
  <c r="BA54" i="72"/>
  <c r="BB54" i="72"/>
  <c r="BC54" i="72"/>
  <c r="BD54" i="72"/>
  <c r="BE54" i="72"/>
  <c r="AV55" i="72"/>
  <c r="AW55" i="72"/>
  <c r="AX55" i="72"/>
  <c r="AY55" i="72"/>
  <c r="AZ55" i="72"/>
  <c r="BA55" i="72"/>
  <c r="BB55" i="72"/>
  <c r="BC55" i="72"/>
  <c r="BD55" i="72"/>
  <c r="BE55" i="72"/>
  <c r="AV56" i="72"/>
  <c r="AW56" i="72"/>
  <c r="AX56" i="72"/>
  <c r="AY56" i="72"/>
  <c r="AZ56" i="72"/>
  <c r="BA56" i="72"/>
  <c r="BB56" i="72"/>
  <c r="BC56" i="72"/>
  <c r="BD56" i="72"/>
  <c r="BE56" i="72"/>
  <c r="AV57" i="72"/>
  <c r="AW57" i="72"/>
  <c r="AX57" i="72"/>
  <c r="AY57" i="72"/>
  <c r="AZ57" i="72"/>
  <c r="BA57" i="72"/>
  <c r="BB57" i="72"/>
  <c r="BC57" i="72"/>
  <c r="BD57" i="72"/>
  <c r="BE57" i="72"/>
  <c r="AV58" i="72"/>
  <c r="AW58" i="72"/>
  <c r="AX58" i="72"/>
  <c r="AY58" i="72"/>
  <c r="AZ58" i="72"/>
  <c r="BA58" i="72"/>
  <c r="BB58" i="72"/>
  <c r="BC58" i="72"/>
  <c r="BD58" i="72"/>
  <c r="BE58" i="72"/>
  <c r="AV59" i="72"/>
  <c r="AW59" i="72"/>
  <c r="AX59" i="72"/>
  <c r="AY59" i="72"/>
  <c r="AZ59" i="72"/>
  <c r="BA59" i="72"/>
  <c r="BB59" i="72"/>
  <c r="BC59" i="72"/>
  <c r="BD59" i="72"/>
  <c r="BE59" i="72"/>
  <c r="AV60" i="72"/>
  <c r="AW60" i="72"/>
  <c r="AX60" i="72"/>
  <c r="AY60" i="72"/>
  <c r="AZ60" i="72"/>
  <c r="BA60" i="72"/>
  <c r="BB60" i="72"/>
  <c r="BC60" i="72"/>
  <c r="BD60" i="72"/>
  <c r="BE60" i="72"/>
  <c r="AV61" i="72"/>
  <c r="AW61" i="72"/>
  <c r="AX61" i="72"/>
  <c r="AY61" i="72"/>
  <c r="AZ61" i="72"/>
  <c r="BA61" i="72"/>
  <c r="BB61" i="72"/>
  <c r="BC61" i="72"/>
  <c r="BD61" i="72"/>
  <c r="BE61" i="72"/>
  <c r="AV62" i="72"/>
  <c r="AW62" i="72"/>
  <c r="AX62" i="72"/>
  <c r="AY62" i="72"/>
  <c r="AZ62" i="72"/>
  <c r="BA62" i="72"/>
  <c r="BB62" i="72"/>
  <c r="BC62" i="72"/>
  <c r="BD62" i="72"/>
  <c r="BE62" i="72"/>
  <c r="AV63" i="72"/>
  <c r="AW63" i="72"/>
  <c r="AX63" i="72"/>
  <c r="AY63" i="72"/>
  <c r="AZ63" i="72"/>
  <c r="BA63" i="72"/>
  <c r="BB63" i="72"/>
  <c r="BC63" i="72"/>
  <c r="BD63" i="72"/>
  <c r="BE63" i="72"/>
  <c r="AV64" i="72"/>
  <c r="AW64" i="72"/>
  <c r="AX64" i="72"/>
  <c r="AY64" i="72"/>
  <c r="AZ64" i="72"/>
  <c r="BA64" i="72"/>
  <c r="BB64" i="72"/>
  <c r="BC64" i="72"/>
  <c r="BD64" i="72"/>
  <c r="BE64" i="72"/>
  <c r="AV65" i="72"/>
  <c r="AW65" i="72"/>
  <c r="AX65" i="72"/>
  <c r="AY65" i="72"/>
  <c r="AZ65" i="72"/>
  <c r="BA65" i="72"/>
  <c r="BB65" i="72"/>
  <c r="BC65" i="72"/>
  <c r="BD65" i="72"/>
  <c r="BE65" i="72"/>
  <c r="AV66" i="72"/>
  <c r="AW66" i="72"/>
  <c r="AX66" i="72"/>
  <c r="AY66" i="72"/>
  <c r="AZ66" i="72"/>
  <c r="BA66" i="72"/>
  <c r="BB66" i="72"/>
  <c r="BC66" i="72"/>
  <c r="BD66" i="72"/>
  <c r="BE66" i="72"/>
  <c r="AV67" i="72"/>
  <c r="AW67" i="72"/>
  <c r="AX67" i="72"/>
  <c r="AY67" i="72"/>
  <c r="AZ67" i="72"/>
  <c r="BA67" i="72"/>
  <c r="BB67" i="72"/>
  <c r="BC67" i="72"/>
  <c r="BD67" i="72"/>
  <c r="BE67" i="72"/>
  <c r="AV68" i="72"/>
  <c r="AW68" i="72"/>
  <c r="AX68" i="72"/>
  <c r="AY68" i="72"/>
  <c r="AZ68" i="72"/>
  <c r="BA68" i="72"/>
  <c r="BB68" i="72"/>
  <c r="BC68" i="72"/>
  <c r="BD68" i="72"/>
  <c r="BE68" i="72"/>
  <c r="AV69" i="72"/>
  <c r="AW69" i="72"/>
  <c r="AX69" i="72"/>
  <c r="AY69" i="72"/>
  <c r="AZ69" i="72"/>
  <c r="BA69" i="72"/>
  <c r="BB69" i="72"/>
  <c r="BC69" i="72"/>
  <c r="BD69" i="72"/>
  <c r="BE69" i="72"/>
  <c r="AV70" i="72"/>
  <c r="AW70" i="72"/>
  <c r="AX70" i="72"/>
  <c r="AY70" i="72"/>
  <c r="AZ70" i="72"/>
  <c r="BA70" i="72"/>
  <c r="BB70" i="72"/>
  <c r="BC70" i="72"/>
  <c r="BD70" i="72"/>
  <c r="BE70" i="72"/>
  <c r="AV71" i="72"/>
  <c r="AW71" i="72"/>
  <c r="AX71" i="72"/>
  <c r="AY71" i="72"/>
  <c r="AZ71" i="72"/>
  <c r="BA71" i="72"/>
  <c r="BB71" i="72"/>
  <c r="BC71" i="72"/>
  <c r="BD71" i="72"/>
  <c r="BE71" i="72"/>
  <c r="AV72" i="72"/>
  <c r="AW72" i="72"/>
  <c r="AX72" i="72"/>
  <c r="AY72" i="72"/>
  <c r="AZ72" i="72"/>
  <c r="BA72" i="72"/>
  <c r="BB72" i="72"/>
  <c r="BC72" i="72"/>
  <c r="BD72" i="72"/>
  <c r="BE72" i="72"/>
  <c r="AV73" i="72"/>
  <c r="AW73" i="72"/>
  <c r="AX73" i="72"/>
  <c r="AY73" i="72"/>
  <c r="AZ73" i="72"/>
  <c r="BA73" i="72"/>
  <c r="BB73" i="72"/>
  <c r="BC73" i="72"/>
  <c r="BD73" i="72"/>
  <c r="BE73" i="72"/>
  <c r="AV74" i="72"/>
  <c r="AW74" i="72"/>
  <c r="AX74" i="72"/>
  <c r="AY74" i="72"/>
  <c r="AZ74" i="72"/>
  <c r="BA74" i="72"/>
  <c r="BB74" i="72"/>
  <c r="BC74" i="72"/>
  <c r="BD74" i="72"/>
  <c r="BE74" i="72"/>
  <c r="AV75" i="72"/>
  <c r="AW75" i="72"/>
  <c r="AX75" i="72"/>
  <c r="AY75" i="72"/>
  <c r="AZ75" i="72"/>
  <c r="BA75" i="72"/>
  <c r="BB75" i="72"/>
  <c r="BC75" i="72"/>
  <c r="BD75" i="72"/>
  <c r="BE75" i="72"/>
  <c r="AV76" i="72"/>
  <c r="AW76" i="72"/>
  <c r="AX76" i="72"/>
  <c r="AY76" i="72"/>
  <c r="AZ76" i="72"/>
  <c r="BA76" i="72"/>
  <c r="BB76" i="72"/>
  <c r="BC76" i="72"/>
  <c r="BD76" i="72"/>
  <c r="BE76" i="72"/>
  <c r="AV77" i="72"/>
  <c r="AW77" i="72"/>
  <c r="AX77" i="72"/>
  <c r="AY77" i="72"/>
  <c r="AZ77" i="72"/>
  <c r="BA77" i="72"/>
  <c r="BB77" i="72"/>
  <c r="BC77" i="72"/>
  <c r="BD77" i="72"/>
  <c r="BE77" i="72"/>
  <c r="AV78" i="72"/>
  <c r="AW78" i="72"/>
  <c r="AX78" i="72"/>
  <c r="AY78" i="72"/>
  <c r="AZ78" i="72"/>
  <c r="BA78" i="72"/>
  <c r="BB78" i="72"/>
  <c r="BC78" i="72"/>
  <c r="BD78" i="72"/>
  <c r="BE78" i="72"/>
  <c r="AV79" i="72"/>
  <c r="AW79" i="72"/>
  <c r="AX79" i="72"/>
  <c r="AY79" i="72"/>
  <c r="AZ79" i="72"/>
  <c r="BA79" i="72"/>
  <c r="BB79" i="72"/>
  <c r="BC79" i="72"/>
  <c r="BD79" i="72"/>
  <c r="BE79" i="72"/>
  <c r="AV80" i="72"/>
  <c r="AW80" i="72"/>
  <c r="AX80" i="72"/>
  <c r="AY80" i="72"/>
  <c r="AZ80" i="72"/>
  <c r="BA80" i="72"/>
  <c r="BB80" i="72"/>
  <c r="BC80" i="72"/>
  <c r="BD80" i="72"/>
  <c r="BE80" i="72"/>
  <c r="AV81" i="72"/>
  <c r="AW81" i="72"/>
  <c r="AX81" i="72"/>
  <c r="AY81" i="72"/>
  <c r="AZ81" i="72"/>
  <c r="BA81" i="72"/>
  <c r="BB81" i="72"/>
  <c r="BC81" i="72"/>
  <c r="BD81" i="72"/>
  <c r="BE81" i="72"/>
  <c r="AV82" i="72"/>
  <c r="AW82" i="72"/>
  <c r="AX82" i="72"/>
  <c r="AY82" i="72"/>
  <c r="AZ82" i="72"/>
  <c r="BA82" i="72"/>
  <c r="BB82" i="72"/>
  <c r="BC82" i="72"/>
  <c r="BD82" i="72"/>
  <c r="BE82" i="72"/>
  <c r="AV83" i="72"/>
  <c r="AW83" i="72"/>
  <c r="AX83" i="72"/>
  <c r="AY83" i="72"/>
  <c r="AZ83" i="72"/>
  <c r="BA83" i="72"/>
  <c r="BB83" i="72"/>
  <c r="BC83" i="72"/>
  <c r="BD83" i="72"/>
  <c r="BE83" i="72"/>
  <c r="AV84" i="72"/>
  <c r="AW84" i="72"/>
  <c r="AX84" i="72"/>
  <c r="AY84" i="72"/>
  <c r="AZ84" i="72"/>
  <c r="BA84" i="72"/>
  <c r="BB84" i="72"/>
  <c r="BC84" i="72"/>
  <c r="BD84" i="72"/>
  <c r="BE84" i="72"/>
  <c r="AV85" i="72"/>
  <c r="AW85" i="72"/>
  <c r="AX85" i="72"/>
  <c r="AY85" i="72"/>
  <c r="AZ85" i="72"/>
  <c r="BA85" i="72"/>
  <c r="BB85" i="72"/>
  <c r="BC85" i="72"/>
  <c r="BD85" i="72"/>
  <c r="BE85" i="72"/>
  <c r="AV86" i="72"/>
  <c r="AW86" i="72"/>
  <c r="AX86" i="72"/>
  <c r="AY86" i="72"/>
  <c r="AZ86" i="72"/>
  <c r="BA86" i="72"/>
  <c r="BB86" i="72"/>
  <c r="BC86" i="72"/>
  <c r="BD86" i="72"/>
  <c r="BE86" i="72"/>
  <c r="AV87" i="72"/>
  <c r="AW87" i="72"/>
  <c r="AX87" i="72"/>
  <c r="AY87" i="72"/>
  <c r="AZ87" i="72"/>
  <c r="BA87" i="72"/>
  <c r="BB87" i="72"/>
  <c r="BC87" i="72"/>
  <c r="BD87" i="72"/>
  <c r="BE87" i="72"/>
  <c r="AV88" i="72"/>
  <c r="AW88" i="72"/>
  <c r="AX88" i="72"/>
  <c r="AY88" i="72"/>
  <c r="AZ88" i="72"/>
  <c r="BA88" i="72"/>
  <c r="BB88" i="72"/>
  <c r="BC88" i="72"/>
  <c r="BD88" i="72"/>
  <c r="BE88" i="72"/>
  <c r="AV90" i="80"/>
  <c r="AW90" i="80"/>
  <c r="AX90" i="80"/>
  <c r="AY90" i="80"/>
  <c r="AZ90" i="80"/>
  <c r="BA90" i="80"/>
  <c r="BB90" i="80"/>
  <c r="BC90" i="80"/>
  <c r="BD90" i="80"/>
  <c r="AV91" i="80"/>
  <c r="AW91" i="80"/>
  <c r="AX91" i="80"/>
  <c r="AY91" i="80"/>
  <c r="AZ91" i="80"/>
  <c r="BA91" i="80"/>
  <c r="BB91" i="80"/>
  <c r="BC91" i="80"/>
  <c r="BD91" i="80"/>
  <c r="AV92" i="80"/>
  <c r="AW92" i="80"/>
  <c r="AX92" i="80"/>
  <c r="AY92" i="80"/>
  <c r="AZ92" i="80"/>
  <c r="BA92" i="80"/>
  <c r="BB92" i="80"/>
  <c r="BC92" i="80"/>
  <c r="BD92" i="80"/>
  <c r="AV93" i="80"/>
  <c r="AW93" i="80"/>
  <c r="AX93" i="80"/>
  <c r="AY93" i="80"/>
  <c r="AZ93" i="80"/>
  <c r="BA93" i="80"/>
  <c r="BB93" i="80"/>
  <c r="BC93" i="80"/>
  <c r="BD93" i="80"/>
  <c r="AV94" i="80"/>
  <c r="AW94" i="80"/>
  <c r="AX94" i="80"/>
  <c r="AY94" i="80"/>
  <c r="AZ94" i="80"/>
  <c r="BA94" i="80"/>
  <c r="BB94" i="80"/>
  <c r="BC94" i="80"/>
  <c r="BD94" i="80"/>
  <c r="AV95" i="80"/>
  <c r="AW95" i="80"/>
  <c r="AX95" i="80"/>
  <c r="AY95" i="80"/>
  <c r="AZ95" i="80"/>
  <c r="BA95" i="80"/>
  <c r="BB95" i="80"/>
  <c r="BC95" i="80"/>
  <c r="BD95" i="80"/>
  <c r="AV96" i="80"/>
  <c r="AW96" i="80"/>
  <c r="AX96" i="80"/>
  <c r="AY96" i="80"/>
  <c r="AZ96" i="80"/>
  <c r="BA96" i="80"/>
  <c r="BB96" i="80"/>
  <c r="BC96" i="80"/>
  <c r="BD96" i="80"/>
  <c r="AV97" i="80"/>
  <c r="AW97" i="80"/>
  <c r="AX97" i="80"/>
  <c r="AY97" i="80"/>
  <c r="AZ97" i="80"/>
  <c r="BA97" i="80"/>
  <c r="BB97" i="80"/>
  <c r="BC97" i="80"/>
  <c r="BD97" i="80"/>
  <c r="AV98" i="80"/>
  <c r="AW98" i="80"/>
  <c r="AX98" i="80"/>
  <c r="AY98" i="80"/>
  <c r="AZ98" i="80"/>
  <c r="BA98" i="80"/>
  <c r="BB98" i="80"/>
  <c r="BC98" i="80"/>
  <c r="BD98" i="80"/>
  <c r="AV99" i="80"/>
  <c r="AW99" i="80"/>
  <c r="AX99" i="80"/>
  <c r="AY99" i="80"/>
  <c r="AZ99" i="80"/>
  <c r="BA99" i="80"/>
  <c r="BB99" i="80"/>
  <c r="BC99" i="80"/>
  <c r="BD99" i="80"/>
  <c r="AV100" i="80"/>
  <c r="AW100" i="80"/>
  <c r="AX100" i="80"/>
  <c r="AY100" i="80"/>
  <c r="AZ100" i="80"/>
  <c r="BA100" i="80"/>
  <c r="BB100" i="80"/>
  <c r="BC100" i="80"/>
  <c r="BD100" i="80"/>
  <c r="AV101" i="80"/>
  <c r="AW101" i="80"/>
  <c r="AX101" i="80"/>
  <c r="AY101" i="80"/>
  <c r="AZ101" i="80"/>
  <c r="BA101" i="80"/>
  <c r="BB101" i="80"/>
  <c r="BC101" i="80"/>
  <c r="BD101" i="80"/>
  <c r="AV102" i="80"/>
  <c r="AW102" i="80"/>
  <c r="AX102" i="80"/>
  <c r="AY102" i="80"/>
  <c r="AZ102" i="80"/>
  <c r="BA102" i="80"/>
  <c r="BB102" i="80"/>
  <c r="BC102" i="80"/>
  <c r="BD102" i="80"/>
  <c r="AV103" i="80"/>
  <c r="AW103" i="80"/>
  <c r="AX103" i="80"/>
  <c r="AY103" i="80"/>
  <c r="AZ103" i="80"/>
  <c r="BA103" i="80"/>
  <c r="BB103" i="80"/>
  <c r="BC103" i="80"/>
  <c r="BD103" i="80"/>
  <c r="AV104" i="80"/>
  <c r="AW104" i="80"/>
  <c r="AX104" i="80"/>
  <c r="AY104" i="80"/>
  <c r="AZ104" i="80"/>
  <c r="BA104" i="80"/>
  <c r="BB104" i="80"/>
  <c r="BC104" i="80"/>
  <c r="BD104" i="80"/>
  <c r="AV105" i="80"/>
  <c r="AW105" i="80"/>
  <c r="AX105" i="80"/>
  <c r="AY105" i="80"/>
  <c r="AZ105" i="80"/>
  <c r="BA105" i="80"/>
  <c r="BB105" i="80"/>
  <c r="BC105" i="80"/>
  <c r="BD105" i="80"/>
  <c r="AV106" i="80"/>
  <c r="AW106" i="80"/>
  <c r="AX106" i="80"/>
  <c r="AY106" i="80"/>
  <c r="AZ106" i="80"/>
  <c r="BA106" i="80"/>
  <c r="BB106" i="80"/>
  <c r="BC106" i="80"/>
  <c r="BD106" i="80"/>
  <c r="AV107" i="80"/>
  <c r="AW107" i="80"/>
  <c r="AX107" i="80"/>
  <c r="AY107" i="80"/>
  <c r="AZ107" i="80"/>
  <c r="BA107" i="80"/>
  <c r="BB107" i="80"/>
  <c r="BC107" i="80"/>
  <c r="BD107" i="80"/>
  <c r="AV108" i="80"/>
  <c r="AW108" i="80"/>
  <c r="AX108" i="80"/>
  <c r="AY108" i="80"/>
  <c r="AZ108" i="80"/>
  <c r="BA108" i="80"/>
  <c r="BB108" i="80"/>
  <c r="BC108" i="80"/>
  <c r="BD108" i="80"/>
  <c r="AV109" i="80"/>
  <c r="AW109" i="80"/>
  <c r="AX109" i="80"/>
  <c r="AY109" i="80"/>
  <c r="AZ109" i="80"/>
  <c r="BA109" i="80"/>
  <c r="BB109" i="80"/>
  <c r="BC109" i="80"/>
  <c r="BD109" i="80"/>
  <c r="AV110" i="80"/>
  <c r="AW110" i="80"/>
  <c r="AX110" i="80"/>
  <c r="AY110" i="80"/>
  <c r="AZ110" i="80"/>
  <c r="BA110" i="80"/>
  <c r="BB110" i="80"/>
  <c r="BC110" i="80"/>
  <c r="BD110" i="80"/>
  <c r="AV90" i="73"/>
  <c r="AW90" i="73"/>
  <c r="AX90" i="73"/>
  <c r="AY90" i="73"/>
  <c r="AZ90" i="73"/>
  <c r="BA90" i="73"/>
  <c r="BB90" i="73"/>
  <c r="BC90" i="73"/>
  <c r="BD90" i="73"/>
  <c r="BE90" i="73"/>
  <c r="AV91" i="73"/>
  <c r="AW91" i="73"/>
  <c r="AX91" i="73"/>
  <c r="AY91" i="73"/>
  <c r="AZ91" i="73"/>
  <c r="BA91" i="73"/>
  <c r="BB91" i="73"/>
  <c r="BC91" i="73"/>
  <c r="BD91" i="73"/>
  <c r="BE91" i="73"/>
  <c r="AV92" i="73"/>
  <c r="AW92" i="73"/>
  <c r="AX92" i="73"/>
  <c r="AY92" i="73"/>
  <c r="AZ92" i="73"/>
  <c r="BA92" i="73"/>
  <c r="BB92" i="73"/>
  <c r="BC92" i="73"/>
  <c r="BD92" i="73"/>
  <c r="BE92" i="73"/>
  <c r="AV93" i="73"/>
  <c r="AW93" i="73"/>
  <c r="AX93" i="73"/>
  <c r="AY93" i="73"/>
  <c r="AZ93" i="73"/>
  <c r="BA93" i="73"/>
  <c r="BB93" i="73"/>
  <c r="BC93" i="73"/>
  <c r="BD93" i="73"/>
  <c r="BE93" i="73"/>
  <c r="AV94" i="73"/>
  <c r="AW94" i="73"/>
  <c r="AX94" i="73"/>
  <c r="AY94" i="73"/>
  <c r="AZ94" i="73"/>
  <c r="BA94" i="73"/>
  <c r="BB94" i="73"/>
  <c r="BC94" i="73"/>
  <c r="BD94" i="73"/>
  <c r="BE94" i="73"/>
  <c r="AV95" i="73"/>
  <c r="AW95" i="73"/>
  <c r="AX95" i="73"/>
  <c r="AY95" i="73"/>
  <c r="AZ95" i="73"/>
  <c r="BA95" i="73"/>
  <c r="BB95" i="73"/>
  <c r="BC95" i="73"/>
  <c r="BD95" i="73"/>
  <c r="BE95" i="73"/>
  <c r="AV96" i="73"/>
  <c r="AW96" i="73"/>
  <c r="AX96" i="73"/>
  <c r="AY96" i="73"/>
  <c r="AZ96" i="73"/>
  <c r="BA96" i="73"/>
  <c r="BB96" i="73"/>
  <c r="BC96" i="73"/>
  <c r="BD96" i="73"/>
  <c r="BE96" i="73"/>
  <c r="AV97" i="73"/>
  <c r="AW97" i="73"/>
  <c r="AX97" i="73"/>
  <c r="AY97" i="73"/>
  <c r="AZ97" i="73"/>
  <c r="BA97" i="73"/>
  <c r="BB97" i="73"/>
  <c r="BC97" i="73"/>
  <c r="BD97" i="73"/>
  <c r="BE97" i="73"/>
  <c r="AV98" i="73"/>
  <c r="AW98" i="73"/>
  <c r="AX98" i="73"/>
  <c r="AY98" i="73"/>
  <c r="AZ98" i="73"/>
  <c r="BA98" i="73"/>
  <c r="BB98" i="73"/>
  <c r="BC98" i="73"/>
  <c r="BD98" i="73"/>
  <c r="BE98" i="73"/>
  <c r="AV99" i="73"/>
  <c r="AW99" i="73"/>
  <c r="AX99" i="73"/>
  <c r="AY99" i="73"/>
  <c r="AZ99" i="73"/>
  <c r="BA99" i="73"/>
  <c r="BB99" i="73"/>
  <c r="BC99" i="73"/>
  <c r="BD99" i="73"/>
  <c r="BE99" i="73"/>
  <c r="AV100" i="73"/>
  <c r="AW100" i="73"/>
  <c r="AX100" i="73"/>
  <c r="AY100" i="73"/>
  <c r="AZ100" i="73"/>
  <c r="BA100" i="73"/>
  <c r="BB100" i="73"/>
  <c r="BC100" i="73"/>
  <c r="BD100" i="73"/>
  <c r="BE100" i="73"/>
  <c r="AV101" i="73"/>
  <c r="AW101" i="73"/>
  <c r="AX101" i="73"/>
  <c r="AY101" i="73"/>
  <c r="AZ101" i="73"/>
  <c r="BA101" i="73"/>
  <c r="BB101" i="73"/>
  <c r="BC101" i="73"/>
  <c r="BD101" i="73"/>
  <c r="BE101" i="73"/>
  <c r="AV102" i="73"/>
  <c r="AW102" i="73"/>
  <c r="AX102" i="73"/>
  <c r="AY102" i="73"/>
  <c r="AZ102" i="73"/>
  <c r="BA102" i="73"/>
  <c r="BB102" i="73"/>
  <c r="BC102" i="73"/>
  <c r="BD102" i="73"/>
  <c r="BE102" i="73"/>
  <c r="AV103" i="73"/>
  <c r="AW103" i="73"/>
  <c r="AX103" i="73"/>
  <c r="AY103" i="73"/>
  <c r="AZ103" i="73"/>
  <c r="BA103" i="73"/>
  <c r="BB103" i="73"/>
  <c r="BC103" i="73"/>
  <c r="BD103" i="73"/>
  <c r="BE103" i="73"/>
  <c r="AV104" i="73"/>
  <c r="AW104" i="73"/>
  <c r="AX104" i="73"/>
  <c r="AY104" i="73"/>
  <c r="AZ104" i="73"/>
  <c r="BA104" i="73"/>
  <c r="BB104" i="73"/>
  <c r="BC104" i="73"/>
  <c r="BD104" i="73"/>
  <c r="BE104" i="73"/>
  <c r="AV105" i="73"/>
  <c r="AW105" i="73"/>
  <c r="AX105" i="73"/>
  <c r="AY105" i="73"/>
  <c r="AZ105" i="73"/>
  <c r="BA105" i="73"/>
  <c r="BB105" i="73"/>
  <c r="BC105" i="73"/>
  <c r="BD105" i="73"/>
  <c r="BE105" i="73"/>
  <c r="AV106" i="73"/>
  <c r="AW106" i="73"/>
  <c r="AX106" i="73"/>
  <c r="AY106" i="73"/>
  <c r="AZ106" i="73"/>
  <c r="BA106" i="73"/>
  <c r="BB106" i="73"/>
  <c r="BC106" i="73"/>
  <c r="BD106" i="73"/>
  <c r="BE106" i="73"/>
  <c r="AV107" i="73"/>
  <c r="AW107" i="73"/>
  <c r="AX107" i="73"/>
  <c r="AY107" i="73"/>
  <c r="AZ107" i="73"/>
  <c r="BA107" i="73"/>
  <c r="BB107" i="73"/>
  <c r="BC107" i="73"/>
  <c r="BD107" i="73"/>
  <c r="BE107" i="73"/>
  <c r="AV108" i="73"/>
  <c r="AW108" i="73"/>
  <c r="AX108" i="73"/>
  <c r="AY108" i="73"/>
  <c r="AZ108" i="73"/>
  <c r="BA108" i="73"/>
  <c r="BB108" i="73"/>
  <c r="BC108" i="73"/>
  <c r="BD108" i="73"/>
  <c r="BE108" i="73"/>
  <c r="AV109" i="73"/>
  <c r="AW109" i="73"/>
  <c r="AX109" i="73"/>
  <c r="AY109" i="73"/>
  <c r="AZ109" i="73"/>
  <c r="BA109" i="73"/>
  <c r="BB109" i="73"/>
  <c r="BC109" i="73"/>
  <c r="BD109" i="73"/>
  <c r="BE109" i="73"/>
  <c r="AV110" i="73"/>
  <c r="AW110" i="73"/>
  <c r="AX110" i="73"/>
  <c r="AY110" i="73"/>
  <c r="AZ110" i="73"/>
  <c r="BA110" i="73"/>
  <c r="BB110" i="73"/>
  <c r="BC110" i="73"/>
  <c r="BD110" i="73"/>
  <c r="BE110" i="73"/>
  <c r="AV90" i="72"/>
  <c r="AW90" i="72"/>
  <c r="AX90" i="72"/>
  <c r="AY90" i="72"/>
  <c r="AZ90" i="72"/>
  <c r="BA90" i="72"/>
  <c r="BB90" i="72"/>
  <c r="BC90" i="72"/>
  <c r="BD90" i="72"/>
  <c r="BE90" i="72"/>
  <c r="AV91" i="72"/>
  <c r="AW91" i="72"/>
  <c r="AX91" i="72"/>
  <c r="AY91" i="72"/>
  <c r="AZ91" i="72"/>
  <c r="BA91" i="72"/>
  <c r="BB91" i="72"/>
  <c r="BC91" i="72"/>
  <c r="BD91" i="72"/>
  <c r="BE91" i="72"/>
  <c r="AV92" i="72"/>
  <c r="AW92" i="72"/>
  <c r="AX92" i="72"/>
  <c r="AY92" i="72"/>
  <c r="AZ92" i="72"/>
  <c r="BA92" i="72"/>
  <c r="BB92" i="72"/>
  <c r="BC92" i="72"/>
  <c r="BD92" i="72"/>
  <c r="BE92" i="72"/>
  <c r="AV93" i="72"/>
  <c r="AW93" i="72"/>
  <c r="AX93" i="72"/>
  <c r="AY93" i="72"/>
  <c r="AZ93" i="72"/>
  <c r="BA93" i="72"/>
  <c r="BB93" i="72"/>
  <c r="BC93" i="72"/>
  <c r="BD93" i="72"/>
  <c r="BE93" i="72"/>
  <c r="AV94" i="72"/>
  <c r="AW94" i="72"/>
  <c r="AX94" i="72"/>
  <c r="AY94" i="72"/>
  <c r="AZ94" i="72"/>
  <c r="BA94" i="72"/>
  <c r="BB94" i="72"/>
  <c r="BC94" i="72"/>
  <c r="BD94" i="72"/>
  <c r="BE94" i="72"/>
  <c r="AV95" i="72"/>
  <c r="AW95" i="72"/>
  <c r="AX95" i="72"/>
  <c r="AY95" i="72"/>
  <c r="AZ95" i="72"/>
  <c r="BA95" i="72"/>
  <c r="BB95" i="72"/>
  <c r="BC95" i="72"/>
  <c r="BD95" i="72"/>
  <c r="BE95" i="72"/>
  <c r="AV96" i="72"/>
  <c r="AW96" i="72"/>
  <c r="AX96" i="72"/>
  <c r="AY96" i="72"/>
  <c r="AZ96" i="72"/>
  <c r="BA96" i="72"/>
  <c r="BB96" i="72"/>
  <c r="BC96" i="72"/>
  <c r="BD96" i="72"/>
  <c r="BE96" i="72"/>
  <c r="AV97" i="72"/>
  <c r="AW97" i="72"/>
  <c r="AX97" i="72"/>
  <c r="AY97" i="72"/>
  <c r="AZ97" i="72"/>
  <c r="BA97" i="72"/>
  <c r="BB97" i="72"/>
  <c r="BC97" i="72"/>
  <c r="BD97" i="72"/>
  <c r="BE97" i="72"/>
  <c r="AV98" i="72"/>
  <c r="AW98" i="72"/>
  <c r="AX98" i="72"/>
  <c r="AY98" i="72"/>
  <c r="AZ98" i="72"/>
  <c r="BA98" i="72"/>
  <c r="BB98" i="72"/>
  <c r="BC98" i="72"/>
  <c r="BD98" i="72"/>
  <c r="BE98" i="72"/>
  <c r="AV99" i="72"/>
  <c r="AW99" i="72"/>
  <c r="AX99" i="72"/>
  <c r="AY99" i="72"/>
  <c r="AZ99" i="72"/>
  <c r="BA99" i="72"/>
  <c r="BB99" i="72"/>
  <c r="BC99" i="72"/>
  <c r="BD99" i="72"/>
  <c r="BE99" i="72"/>
  <c r="AV100" i="72"/>
  <c r="AW100" i="72"/>
  <c r="AX100" i="72"/>
  <c r="AY100" i="72"/>
  <c r="AZ100" i="72"/>
  <c r="BA100" i="72"/>
  <c r="BB100" i="72"/>
  <c r="BC100" i="72"/>
  <c r="BD100" i="72"/>
  <c r="BE100" i="72"/>
  <c r="AV101" i="72"/>
  <c r="AW101" i="72"/>
  <c r="AX101" i="72"/>
  <c r="AY101" i="72"/>
  <c r="AZ101" i="72"/>
  <c r="BA101" i="72"/>
  <c r="BB101" i="72"/>
  <c r="BC101" i="72"/>
  <c r="BD101" i="72"/>
  <c r="BE101" i="72"/>
  <c r="AV102" i="72"/>
  <c r="AW102" i="72"/>
  <c r="AX102" i="72"/>
  <c r="AY102" i="72"/>
  <c r="AZ102" i="72"/>
  <c r="BA102" i="72"/>
  <c r="BB102" i="72"/>
  <c r="BC102" i="72"/>
  <c r="BD102" i="72"/>
  <c r="BE102" i="72"/>
  <c r="AV103" i="72"/>
  <c r="AW103" i="72"/>
  <c r="AX103" i="72"/>
  <c r="AY103" i="72"/>
  <c r="AZ103" i="72"/>
  <c r="BA103" i="72"/>
  <c r="BB103" i="72"/>
  <c r="BC103" i="72"/>
  <c r="BD103" i="72"/>
  <c r="BE103" i="72"/>
  <c r="AV104" i="72"/>
  <c r="AW104" i="72"/>
  <c r="AX104" i="72"/>
  <c r="AY104" i="72"/>
  <c r="AZ104" i="72"/>
  <c r="BA104" i="72"/>
  <c r="BB104" i="72"/>
  <c r="BC104" i="72"/>
  <c r="BD104" i="72"/>
  <c r="BE104" i="72"/>
  <c r="AV105" i="72"/>
  <c r="AW105" i="72"/>
  <c r="AX105" i="72"/>
  <c r="AY105" i="72"/>
  <c r="AZ105" i="72"/>
  <c r="BA105" i="72"/>
  <c r="BB105" i="72"/>
  <c r="BC105" i="72"/>
  <c r="BD105" i="72"/>
  <c r="BE105" i="72"/>
  <c r="AV106" i="72"/>
  <c r="AW106" i="72"/>
  <c r="AX106" i="72"/>
  <c r="AY106" i="72"/>
  <c r="AZ106" i="72"/>
  <c r="BA106" i="72"/>
  <c r="BB106" i="72"/>
  <c r="BC106" i="72"/>
  <c r="BD106" i="72"/>
  <c r="BE106" i="72"/>
  <c r="AV107" i="72"/>
  <c r="AW107" i="72"/>
  <c r="AX107" i="72"/>
  <c r="AY107" i="72"/>
  <c r="AZ107" i="72"/>
  <c r="BA107" i="72"/>
  <c r="BB107" i="72"/>
  <c r="BC107" i="72"/>
  <c r="BD107" i="72"/>
  <c r="BE107" i="72"/>
  <c r="AV108" i="72"/>
  <c r="AW108" i="72"/>
  <c r="AX108" i="72"/>
  <c r="AY108" i="72"/>
  <c r="AZ108" i="72"/>
  <c r="BA108" i="72"/>
  <c r="BB108" i="72"/>
  <c r="BC108" i="72"/>
  <c r="BD108" i="72"/>
  <c r="BE108" i="72"/>
  <c r="AV109" i="72"/>
  <c r="AW109" i="72"/>
  <c r="AX109" i="72"/>
  <c r="AY109" i="72"/>
  <c r="AZ109" i="72"/>
  <c r="BA109" i="72"/>
  <c r="BB109" i="72"/>
  <c r="BC109" i="72"/>
  <c r="BD109" i="72"/>
  <c r="BE109" i="72"/>
  <c r="AV110" i="72"/>
  <c r="AW110" i="72"/>
  <c r="AX110" i="72"/>
  <c r="AY110" i="72"/>
  <c r="AZ110" i="72"/>
  <c r="BA110" i="72"/>
  <c r="BB110" i="72"/>
  <c r="BC110" i="72"/>
  <c r="BD110" i="72"/>
  <c r="BE110" i="72"/>
  <c r="BE131" i="74"/>
  <c r="BC131" i="74"/>
  <c r="BB131" i="74"/>
  <c r="BA131" i="74"/>
  <c r="AZ131" i="74"/>
  <c r="AX131" i="74"/>
  <c r="AW131" i="74"/>
  <c r="BD131" i="73"/>
  <c r="BB131" i="73"/>
  <c r="AZ131" i="73"/>
  <c r="AX131" i="73"/>
  <c r="AV131" i="73"/>
  <c r="AX131" i="72"/>
  <c r="AZ131" i="72"/>
  <c r="BA131" i="72"/>
  <c r="BC131" i="72"/>
  <c r="AV131" i="72"/>
  <c r="BD127" i="74"/>
  <c r="BB127" i="74"/>
  <c r="BA127" i="74"/>
  <c r="AZ127" i="74"/>
  <c r="AX127" i="74"/>
  <c r="AW127" i="74"/>
  <c r="AW127" i="72"/>
  <c r="AX127" i="72"/>
  <c r="AY127" i="72"/>
  <c r="BA127" i="72"/>
  <c r="BB127" i="72"/>
  <c r="BE127" i="72"/>
  <c r="AV112" i="74"/>
  <c r="AW112" i="74"/>
  <c r="AX112" i="74"/>
  <c r="AY112" i="74"/>
  <c r="AZ112" i="74"/>
  <c r="BA112" i="74"/>
  <c r="BB112" i="74"/>
  <c r="BC112" i="74"/>
  <c r="BD112" i="74"/>
  <c r="BE112" i="74"/>
  <c r="AV113" i="74"/>
  <c r="AW113" i="74"/>
  <c r="AX113" i="74"/>
  <c r="AY113" i="74"/>
  <c r="AZ113" i="74"/>
  <c r="BA113" i="74"/>
  <c r="BB113" i="74"/>
  <c r="BC113" i="74"/>
  <c r="BD113" i="74"/>
  <c r="BE113" i="74"/>
  <c r="AV114" i="74"/>
  <c r="AW114" i="74"/>
  <c r="AX114" i="74"/>
  <c r="AY114" i="74"/>
  <c r="AZ114" i="74"/>
  <c r="BA114" i="74"/>
  <c r="BB114" i="74"/>
  <c r="BC114" i="74"/>
  <c r="BD114" i="74"/>
  <c r="BE114" i="74"/>
  <c r="AV115" i="74"/>
  <c r="AW115" i="74"/>
  <c r="AX115" i="74"/>
  <c r="AY115" i="74"/>
  <c r="AZ115" i="74"/>
  <c r="BA115" i="74"/>
  <c r="BB115" i="74"/>
  <c r="BC115" i="74"/>
  <c r="BD115" i="74"/>
  <c r="BE115" i="74"/>
  <c r="AV116" i="74"/>
  <c r="AW116" i="74"/>
  <c r="AX116" i="74"/>
  <c r="AY116" i="74"/>
  <c r="AZ116" i="74"/>
  <c r="BA116" i="74"/>
  <c r="BB116" i="74"/>
  <c r="BC116" i="74"/>
  <c r="BD116" i="74"/>
  <c r="BE116" i="74"/>
  <c r="AV117" i="74"/>
  <c r="AW117" i="74"/>
  <c r="AX117" i="74"/>
  <c r="AY117" i="74"/>
  <c r="AZ117" i="74"/>
  <c r="BA117" i="74"/>
  <c r="BB117" i="74"/>
  <c r="BC117" i="74"/>
  <c r="BD117" i="74"/>
  <c r="BE117" i="74"/>
  <c r="AV118" i="74"/>
  <c r="AW118" i="74"/>
  <c r="AX118" i="74"/>
  <c r="AY118" i="74"/>
  <c r="AZ118" i="74"/>
  <c r="BA118" i="74"/>
  <c r="BB118" i="74"/>
  <c r="BC118" i="74"/>
  <c r="BD118" i="74"/>
  <c r="BE118" i="74"/>
  <c r="AV119" i="74"/>
  <c r="AW119" i="74"/>
  <c r="AX119" i="74"/>
  <c r="AY119" i="74"/>
  <c r="AZ119" i="74"/>
  <c r="BA119" i="74"/>
  <c r="BB119" i="74"/>
  <c r="BC119" i="74"/>
  <c r="BD119" i="74"/>
  <c r="BE119" i="74"/>
  <c r="AV120" i="74"/>
  <c r="AW120" i="74"/>
  <c r="AX120" i="74"/>
  <c r="AY120" i="74"/>
  <c r="AZ120" i="74"/>
  <c r="BA120" i="74"/>
  <c r="BB120" i="74"/>
  <c r="BC120" i="74"/>
  <c r="BD120" i="74"/>
  <c r="BE120" i="74"/>
  <c r="AV121" i="74"/>
  <c r="AW121" i="74"/>
  <c r="AX121" i="74"/>
  <c r="AY121" i="74"/>
  <c r="AZ121" i="74"/>
  <c r="BA121" i="74"/>
  <c r="BB121" i="74"/>
  <c r="BC121" i="74"/>
  <c r="BD121" i="74"/>
  <c r="BE121" i="74"/>
  <c r="AV122" i="74"/>
  <c r="AW122" i="74"/>
  <c r="AX122" i="74"/>
  <c r="AY122" i="74"/>
  <c r="AZ122" i="74"/>
  <c r="BA122" i="74"/>
  <c r="BB122" i="74"/>
  <c r="BC122" i="74"/>
  <c r="BD122" i="74"/>
  <c r="BE122" i="74"/>
  <c r="AV123" i="74"/>
  <c r="AW123" i="74"/>
  <c r="AX123" i="74"/>
  <c r="AY123" i="74"/>
  <c r="AZ123" i="74"/>
  <c r="BA123" i="74"/>
  <c r="BB123" i="74"/>
  <c r="BC123" i="74"/>
  <c r="BD123" i="74"/>
  <c r="BE123" i="74"/>
  <c r="AV124" i="74"/>
  <c r="AW124" i="74"/>
  <c r="AX124" i="74"/>
  <c r="AY124" i="74"/>
  <c r="AZ124" i="74"/>
  <c r="BA124" i="74"/>
  <c r="BB124" i="74"/>
  <c r="BC124" i="74"/>
  <c r="BD124" i="74"/>
  <c r="BE124" i="74"/>
  <c r="AV125" i="74"/>
  <c r="AW125" i="74"/>
  <c r="AX125" i="74"/>
  <c r="AY125" i="74"/>
  <c r="AZ125" i="74"/>
  <c r="BA125" i="74"/>
  <c r="BB125" i="74"/>
  <c r="BC125" i="74"/>
  <c r="BD125" i="74"/>
  <c r="BE125" i="74"/>
  <c r="AV126" i="74"/>
  <c r="AW126" i="74"/>
  <c r="AX126" i="74"/>
  <c r="AY126" i="74"/>
  <c r="AZ126" i="74"/>
  <c r="BA126" i="74"/>
  <c r="BB126" i="74"/>
  <c r="BC126" i="74"/>
  <c r="BD126" i="74"/>
  <c r="BE126" i="74"/>
  <c r="AV127" i="74"/>
  <c r="AY127" i="74"/>
  <c r="BC127" i="74"/>
  <c r="BE127" i="74"/>
  <c r="AV128" i="74"/>
  <c r="AW128" i="74"/>
  <c r="AX128" i="74"/>
  <c r="AY128" i="74"/>
  <c r="AZ128" i="74"/>
  <c r="BA128" i="74"/>
  <c r="BB128" i="74"/>
  <c r="BC128" i="74"/>
  <c r="BD128" i="74"/>
  <c r="BE128" i="74"/>
  <c r="AV129" i="74"/>
  <c r="AW129" i="74"/>
  <c r="AX129" i="74"/>
  <c r="AY129" i="74"/>
  <c r="AZ129" i="74"/>
  <c r="BA129" i="74"/>
  <c r="BB129" i="74"/>
  <c r="BC129" i="74"/>
  <c r="BD129" i="74"/>
  <c r="BE129" i="74"/>
  <c r="AV130" i="74"/>
  <c r="AW130" i="74"/>
  <c r="AX130" i="74"/>
  <c r="AY130" i="74"/>
  <c r="AZ130" i="74"/>
  <c r="BA130" i="74"/>
  <c r="BB130" i="74"/>
  <c r="BC130" i="74"/>
  <c r="BD130" i="74"/>
  <c r="BE130" i="74"/>
  <c r="AV131" i="74"/>
  <c r="AY131" i="74"/>
  <c r="BD131" i="74"/>
  <c r="AV132" i="74"/>
  <c r="AW132" i="74"/>
  <c r="AX132" i="74"/>
  <c r="AY132" i="74"/>
  <c r="AZ132" i="74"/>
  <c r="BA132" i="74"/>
  <c r="BB132" i="74"/>
  <c r="BC132" i="74"/>
  <c r="BD132" i="74"/>
  <c r="BE132" i="74"/>
  <c r="AV133" i="74"/>
  <c r="AW133" i="74"/>
  <c r="AX133" i="74"/>
  <c r="AY133" i="74"/>
  <c r="AZ133" i="74"/>
  <c r="BA133" i="74"/>
  <c r="BB133" i="74"/>
  <c r="BC133" i="74"/>
  <c r="BD133" i="74"/>
  <c r="BE133" i="74"/>
  <c r="AV134" i="74"/>
  <c r="AW134" i="74"/>
  <c r="AX134" i="74"/>
  <c r="AY134" i="74"/>
  <c r="AZ134" i="74"/>
  <c r="BA134" i="74"/>
  <c r="BB134" i="74"/>
  <c r="BC134" i="74"/>
  <c r="BD134" i="74"/>
  <c r="BE134" i="74"/>
  <c r="AV112" i="73"/>
  <c r="AW112" i="73"/>
  <c r="AX112" i="73"/>
  <c r="AY112" i="73"/>
  <c r="AZ112" i="73"/>
  <c r="BA112" i="73"/>
  <c r="BB112" i="73"/>
  <c r="BC112" i="73"/>
  <c r="BD112" i="73"/>
  <c r="BE112" i="73"/>
  <c r="AV113" i="73"/>
  <c r="AW113" i="73"/>
  <c r="AX113" i="73"/>
  <c r="AY113" i="73"/>
  <c r="AZ113" i="73"/>
  <c r="BA113" i="73"/>
  <c r="BB113" i="73"/>
  <c r="BC113" i="73"/>
  <c r="BD113" i="73"/>
  <c r="BE113" i="73"/>
  <c r="AV114" i="73"/>
  <c r="AW114" i="73"/>
  <c r="AX114" i="73"/>
  <c r="AY114" i="73"/>
  <c r="AZ114" i="73"/>
  <c r="BA114" i="73"/>
  <c r="BB114" i="73"/>
  <c r="BC114" i="73"/>
  <c r="BD114" i="73"/>
  <c r="BE114" i="73"/>
  <c r="AV115" i="73"/>
  <c r="AW115" i="73"/>
  <c r="AX115" i="73"/>
  <c r="AY115" i="73"/>
  <c r="AZ115" i="73"/>
  <c r="BA115" i="73"/>
  <c r="BB115" i="73"/>
  <c r="BC115" i="73"/>
  <c r="BD115" i="73"/>
  <c r="BE115" i="73"/>
  <c r="AV116" i="73"/>
  <c r="AW116" i="73"/>
  <c r="AX116" i="73"/>
  <c r="AY116" i="73"/>
  <c r="AZ116" i="73"/>
  <c r="BA116" i="73"/>
  <c r="BB116" i="73"/>
  <c r="BC116" i="73"/>
  <c r="BD116" i="73"/>
  <c r="BE116" i="73"/>
  <c r="AV117" i="73"/>
  <c r="AW117" i="73"/>
  <c r="AX117" i="73"/>
  <c r="AY117" i="73"/>
  <c r="AZ117" i="73"/>
  <c r="BA117" i="73"/>
  <c r="BB117" i="73"/>
  <c r="BC117" i="73"/>
  <c r="BD117" i="73"/>
  <c r="BE117" i="73"/>
  <c r="AV118" i="73"/>
  <c r="AW118" i="73"/>
  <c r="AX118" i="73"/>
  <c r="AY118" i="73"/>
  <c r="AZ118" i="73"/>
  <c r="BA118" i="73"/>
  <c r="BB118" i="73"/>
  <c r="BC118" i="73"/>
  <c r="BD118" i="73"/>
  <c r="BE118" i="73"/>
  <c r="AV119" i="73"/>
  <c r="AW119" i="73"/>
  <c r="AX119" i="73"/>
  <c r="AY119" i="73"/>
  <c r="AZ119" i="73"/>
  <c r="BA119" i="73"/>
  <c r="BB119" i="73"/>
  <c r="BC119" i="73"/>
  <c r="BD119" i="73"/>
  <c r="BE119" i="73"/>
  <c r="AV120" i="73"/>
  <c r="AW120" i="73"/>
  <c r="AX120" i="73"/>
  <c r="AY120" i="73"/>
  <c r="AZ120" i="73"/>
  <c r="BA120" i="73"/>
  <c r="BB120" i="73"/>
  <c r="BC120" i="73"/>
  <c r="BD120" i="73"/>
  <c r="BE120" i="73"/>
  <c r="AV121" i="73"/>
  <c r="AW121" i="73"/>
  <c r="AX121" i="73"/>
  <c r="AY121" i="73"/>
  <c r="AZ121" i="73"/>
  <c r="BA121" i="73"/>
  <c r="BB121" i="73"/>
  <c r="BC121" i="73"/>
  <c r="BD121" i="73"/>
  <c r="BE121" i="73"/>
  <c r="AV122" i="73"/>
  <c r="AW122" i="73"/>
  <c r="AX122" i="73"/>
  <c r="AY122" i="73"/>
  <c r="AZ122" i="73"/>
  <c r="BA122" i="73"/>
  <c r="BB122" i="73"/>
  <c r="BC122" i="73"/>
  <c r="BD122" i="73"/>
  <c r="BE122" i="73"/>
  <c r="AV123" i="73"/>
  <c r="AW123" i="73"/>
  <c r="AX123" i="73"/>
  <c r="AY123" i="73"/>
  <c r="AZ123" i="73"/>
  <c r="BA123" i="73"/>
  <c r="BB123" i="73"/>
  <c r="BC123" i="73"/>
  <c r="BD123" i="73"/>
  <c r="BE123" i="73"/>
  <c r="AV124" i="73"/>
  <c r="AW124" i="73"/>
  <c r="AX124" i="73"/>
  <c r="AY124" i="73"/>
  <c r="AZ124" i="73"/>
  <c r="BA124" i="73"/>
  <c r="BB124" i="73"/>
  <c r="BC124" i="73"/>
  <c r="BD124" i="73"/>
  <c r="BE124" i="73"/>
  <c r="AV125" i="73"/>
  <c r="AW125" i="73"/>
  <c r="AX125" i="73"/>
  <c r="AY125" i="73"/>
  <c r="AZ125" i="73"/>
  <c r="BA125" i="73"/>
  <c r="BB125" i="73"/>
  <c r="BC125" i="73"/>
  <c r="BD125" i="73"/>
  <c r="BE125" i="73"/>
  <c r="AV126" i="73"/>
  <c r="AW126" i="73"/>
  <c r="AX126" i="73"/>
  <c r="AY126" i="73"/>
  <c r="AZ126" i="73"/>
  <c r="BA126" i="73"/>
  <c r="BB126" i="73"/>
  <c r="BC126" i="73"/>
  <c r="BD126" i="73"/>
  <c r="BE126" i="73"/>
  <c r="AV127" i="73"/>
  <c r="AW127" i="73"/>
  <c r="AX127" i="73"/>
  <c r="AY127" i="73"/>
  <c r="AZ127" i="73"/>
  <c r="BA127" i="73"/>
  <c r="BB127" i="73"/>
  <c r="BC127" i="73"/>
  <c r="BD127" i="73"/>
  <c r="BE127" i="73"/>
  <c r="AV128" i="73"/>
  <c r="AW128" i="73"/>
  <c r="AX128" i="73"/>
  <c r="AY128" i="73"/>
  <c r="AZ128" i="73"/>
  <c r="BA128" i="73"/>
  <c r="BB128" i="73"/>
  <c r="BC128" i="73"/>
  <c r="BD128" i="73"/>
  <c r="BE128" i="73"/>
  <c r="AV129" i="73"/>
  <c r="AW129" i="73"/>
  <c r="AX129" i="73"/>
  <c r="AY129" i="73"/>
  <c r="AZ129" i="73"/>
  <c r="BA129" i="73"/>
  <c r="BB129" i="73"/>
  <c r="BC129" i="73"/>
  <c r="BD129" i="73"/>
  <c r="BE129" i="73"/>
  <c r="AV130" i="73"/>
  <c r="AW130" i="73"/>
  <c r="AX130" i="73"/>
  <c r="AY130" i="73"/>
  <c r="AZ130" i="73"/>
  <c r="BA130" i="73"/>
  <c r="BB130" i="73"/>
  <c r="BC130" i="73"/>
  <c r="BD130" i="73"/>
  <c r="BE130" i="73"/>
  <c r="AW131" i="73"/>
  <c r="AY131" i="73"/>
  <c r="BA131" i="73"/>
  <c r="BC131" i="73"/>
  <c r="BE131" i="73"/>
  <c r="AV132" i="73"/>
  <c r="AW132" i="73"/>
  <c r="AX132" i="73"/>
  <c r="AY132" i="73"/>
  <c r="AZ132" i="73"/>
  <c r="BA132" i="73"/>
  <c r="BB132" i="73"/>
  <c r="BC132" i="73"/>
  <c r="BD132" i="73"/>
  <c r="BE132" i="73"/>
  <c r="AV133" i="73"/>
  <c r="AW133" i="73"/>
  <c r="AX133" i="73"/>
  <c r="AY133" i="73"/>
  <c r="AZ133" i="73"/>
  <c r="BA133" i="73"/>
  <c r="BB133" i="73"/>
  <c r="BC133" i="73"/>
  <c r="BD133" i="73"/>
  <c r="BE133" i="73"/>
  <c r="AV134" i="73"/>
  <c r="AW134" i="73"/>
  <c r="AX134" i="73"/>
  <c r="AY134" i="73"/>
  <c r="AZ134" i="73"/>
  <c r="BA134" i="73"/>
  <c r="BB134" i="73"/>
  <c r="BC134" i="73"/>
  <c r="BD134" i="73"/>
  <c r="BE134" i="73"/>
  <c r="AV112" i="72"/>
  <c r="AW112" i="72"/>
  <c r="AX112" i="72"/>
  <c r="AY112" i="72"/>
  <c r="AZ112" i="72"/>
  <c r="BA112" i="72"/>
  <c r="BB112" i="72"/>
  <c r="BC112" i="72"/>
  <c r="BD112" i="72"/>
  <c r="BE112" i="72"/>
  <c r="AV113" i="72"/>
  <c r="AW113" i="72"/>
  <c r="AX113" i="72"/>
  <c r="AY113" i="72"/>
  <c r="AZ113" i="72"/>
  <c r="BA113" i="72"/>
  <c r="BB113" i="72"/>
  <c r="BC113" i="72"/>
  <c r="BD113" i="72"/>
  <c r="BE113" i="72"/>
  <c r="AV114" i="72"/>
  <c r="AW114" i="72"/>
  <c r="AX114" i="72"/>
  <c r="AY114" i="72"/>
  <c r="AZ114" i="72"/>
  <c r="BA114" i="72"/>
  <c r="BB114" i="72"/>
  <c r="BC114" i="72"/>
  <c r="BD114" i="72"/>
  <c r="BE114" i="72"/>
  <c r="AV115" i="72"/>
  <c r="AW115" i="72"/>
  <c r="AX115" i="72"/>
  <c r="AY115" i="72"/>
  <c r="AZ115" i="72"/>
  <c r="BA115" i="72"/>
  <c r="BB115" i="72"/>
  <c r="BC115" i="72"/>
  <c r="BD115" i="72"/>
  <c r="BE115" i="72"/>
  <c r="AV116" i="72"/>
  <c r="AW116" i="72"/>
  <c r="AX116" i="72"/>
  <c r="AY116" i="72"/>
  <c r="AZ116" i="72"/>
  <c r="BA116" i="72"/>
  <c r="BB116" i="72"/>
  <c r="BC116" i="72"/>
  <c r="BD116" i="72"/>
  <c r="BE116" i="72"/>
  <c r="AV117" i="72"/>
  <c r="AW117" i="72"/>
  <c r="AX117" i="72"/>
  <c r="AY117" i="72"/>
  <c r="AZ117" i="72"/>
  <c r="BA117" i="72"/>
  <c r="BB117" i="72"/>
  <c r="BC117" i="72"/>
  <c r="BD117" i="72"/>
  <c r="BE117" i="72"/>
  <c r="AV118" i="72"/>
  <c r="AW118" i="72"/>
  <c r="AX118" i="72"/>
  <c r="AY118" i="72"/>
  <c r="AZ118" i="72"/>
  <c r="BA118" i="72"/>
  <c r="BB118" i="72"/>
  <c r="BC118" i="72"/>
  <c r="BD118" i="72"/>
  <c r="BE118" i="72"/>
  <c r="AV119" i="72"/>
  <c r="AW119" i="72"/>
  <c r="AX119" i="72"/>
  <c r="AY119" i="72"/>
  <c r="AZ119" i="72"/>
  <c r="BA119" i="72"/>
  <c r="BB119" i="72"/>
  <c r="BC119" i="72"/>
  <c r="BD119" i="72"/>
  <c r="BE119" i="72"/>
  <c r="AV120" i="72"/>
  <c r="AW120" i="72"/>
  <c r="AX120" i="72"/>
  <c r="AY120" i="72"/>
  <c r="AZ120" i="72"/>
  <c r="BA120" i="72"/>
  <c r="BB120" i="72"/>
  <c r="BC120" i="72"/>
  <c r="BD120" i="72"/>
  <c r="BE120" i="72"/>
  <c r="AV121" i="72"/>
  <c r="AW121" i="72"/>
  <c r="AX121" i="72"/>
  <c r="AY121" i="72"/>
  <c r="AZ121" i="72"/>
  <c r="BA121" i="72"/>
  <c r="BB121" i="72"/>
  <c r="BC121" i="72"/>
  <c r="BD121" i="72"/>
  <c r="BE121" i="72"/>
  <c r="AV122" i="72"/>
  <c r="AW122" i="72"/>
  <c r="AX122" i="72"/>
  <c r="AY122" i="72"/>
  <c r="AZ122" i="72"/>
  <c r="BA122" i="72"/>
  <c r="BB122" i="72"/>
  <c r="BC122" i="72"/>
  <c r="BD122" i="72"/>
  <c r="BE122" i="72"/>
  <c r="AV123" i="72"/>
  <c r="AW123" i="72"/>
  <c r="AX123" i="72"/>
  <c r="AY123" i="72"/>
  <c r="AZ123" i="72"/>
  <c r="BA123" i="72"/>
  <c r="BB123" i="72"/>
  <c r="BC123" i="72"/>
  <c r="BD123" i="72"/>
  <c r="BE123" i="72"/>
  <c r="AV124" i="72"/>
  <c r="AW124" i="72"/>
  <c r="AX124" i="72"/>
  <c r="AY124" i="72"/>
  <c r="AZ124" i="72"/>
  <c r="BA124" i="72"/>
  <c r="BB124" i="72"/>
  <c r="BC124" i="72"/>
  <c r="BD124" i="72"/>
  <c r="BE124" i="72"/>
  <c r="AV125" i="72"/>
  <c r="AW125" i="72"/>
  <c r="AX125" i="72"/>
  <c r="AY125" i="72"/>
  <c r="AZ125" i="72"/>
  <c r="BA125" i="72"/>
  <c r="BB125" i="72"/>
  <c r="BC125" i="72"/>
  <c r="BD125" i="72"/>
  <c r="BE125" i="72"/>
  <c r="AV126" i="72"/>
  <c r="AW126" i="72"/>
  <c r="AX126" i="72"/>
  <c r="AY126" i="72"/>
  <c r="AZ126" i="72"/>
  <c r="BA126" i="72"/>
  <c r="BB126" i="72"/>
  <c r="BC126" i="72"/>
  <c r="BD126" i="72"/>
  <c r="BE126" i="72"/>
  <c r="AV127" i="72"/>
  <c r="AZ127" i="72"/>
  <c r="BC127" i="72"/>
  <c r="BD127" i="72"/>
  <c r="AV128" i="72"/>
  <c r="AW128" i="72"/>
  <c r="AX128" i="72"/>
  <c r="AY128" i="72"/>
  <c r="AZ128" i="72"/>
  <c r="BA128" i="72"/>
  <c r="BB128" i="72"/>
  <c r="BC128" i="72"/>
  <c r="BD128" i="72"/>
  <c r="BE128" i="72"/>
  <c r="AV129" i="72"/>
  <c r="AW129" i="72"/>
  <c r="AX129" i="72"/>
  <c r="AY129" i="72"/>
  <c r="AZ129" i="72"/>
  <c r="BA129" i="72"/>
  <c r="BB129" i="72"/>
  <c r="BC129" i="72"/>
  <c r="BD129" i="72"/>
  <c r="BE129" i="72"/>
  <c r="AV130" i="72"/>
  <c r="AW130" i="72"/>
  <c r="AX130" i="72"/>
  <c r="AY130" i="72"/>
  <c r="AZ130" i="72"/>
  <c r="BA130" i="72"/>
  <c r="BB130" i="72"/>
  <c r="BC130" i="72"/>
  <c r="BD130" i="72"/>
  <c r="BE130" i="72"/>
  <c r="AW131" i="72"/>
  <c r="AY131" i="72"/>
  <c r="BB131" i="72"/>
  <c r="BD131" i="72"/>
  <c r="BE131" i="72"/>
  <c r="AV132" i="72"/>
  <c r="AW132" i="72"/>
  <c r="AX132" i="72"/>
  <c r="AY132" i="72"/>
  <c r="AZ132" i="72"/>
  <c r="BA132" i="72"/>
  <c r="BB132" i="72"/>
  <c r="BC132" i="72"/>
  <c r="BD132" i="72"/>
  <c r="BE132" i="72"/>
  <c r="AV133" i="72"/>
  <c r="AW133" i="72"/>
  <c r="AX133" i="72"/>
  <c r="AY133" i="72"/>
  <c r="AZ133" i="72"/>
  <c r="BA133" i="72"/>
  <c r="BB133" i="72"/>
  <c r="BC133" i="72"/>
  <c r="BD133" i="72"/>
  <c r="BE133" i="72"/>
  <c r="AV134" i="72"/>
  <c r="AW134" i="72"/>
  <c r="AX134" i="72"/>
  <c r="AY134" i="72"/>
  <c r="AZ134" i="72"/>
  <c r="BA134" i="72"/>
  <c r="BB134" i="72"/>
  <c r="BC134" i="72"/>
  <c r="BD134" i="72"/>
  <c r="BE134" i="72"/>
  <c r="BE129" i="82" l="1"/>
  <c r="BE131" i="82"/>
  <c r="BE123" i="82"/>
  <c r="BE89" i="82"/>
  <c r="BE97" i="82"/>
  <c r="BE93" i="82"/>
  <c r="BE103" i="82"/>
  <c r="BE133" i="82"/>
  <c r="BE125" i="82"/>
  <c r="BE95" i="82"/>
  <c r="BE91" i="82"/>
  <c r="BE99" i="82"/>
  <c r="BE107" i="82"/>
  <c r="BE106" i="82"/>
  <c r="BE101" i="82"/>
  <c r="BE139" i="82"/>
  <c r="BE109" i="82"/>
  <c r="BE85" i="82"/>
  <c r="BE86" i="82"/>
  <c r="BE115" i="82"/>
  <c r="BE111" i="82"/>
  <c r="BE121" i="82"/>
  <c r="BE119" i="82"/>
  <c r="BE118" i="82"/>
  <c r="BE105" i="82"/>
  <c r="BE81" i="82"/>
  <c r="BE117" i="82"/>
  <c r="BE55" i="82"/>
  <c r="BE63" i="82"/>
  <c r="BE71" i="82"/>
  <c r="BE79" i="82"/>
  <c r="BE87" i="82"/>
  <c r="BE56" i="82"/>
  <c r="BE64" i="82"/>
  <c r="BE72" i="82"/>
  <c r="BE80" i="82"/>
  <c r="BE88" i="82"/>
  <c r="BE57" i="82"/>
  <c r="BE58" i="82"/>
  <c r="BE65" i="82"/>
  <c r="BE66" i="82"/>
  <c r="BE73" i="82"/>
  <c r="BE74" i="82"/>
  <c r="BE82" i="82"/>
  <c r="BE59" i="82"/>
  <c r="BE67" i="82"/>
  <c r="BE75" i="82"/>
  <c r="BE52" i="82"/>
  <c r="BE60" i="82"/>
  <c r="BE68" i="82"/>
  <c r="BE76" i="82"/>
  <c r="BE83" i="82"/>
  <c r="BE53" i="82"/>
  <c r="BE54" i="82"/>
  <c r="BE61" i="82"/>
  <c r="BE62" i="82"/>
  <c r="BE69" i="82"/>
  <c r="BE70" i="82"/>
  <c r="BE77" i="82"/>
  <c r="BE78" i="82"/>
  <c r="BE84" i="82"/>
  <c r="BE134" i="82"/>
  <c r="BE127" i="82"/>
  <c r="BE140" i="82"/>
  <c r="BE122" i="82"/>
  <c r="BE116" i="82"/>
  <c r="BE110" i="82"/>
  <c r="BE94" i="82"/>
  <c r="BE142" i="82"/>
  <c r="BE132" i="82"/>
  <c r="BE126" i="82"/>
  <c r="BE104" i="82"/>
  <c r="BE100" i="82"/>
  <c r="BE138" i="82"/>
  <c r="BE120" i="82"/>
  <c r="BE113" i="82"/>
  <c r="BE98" i="82"/>
  <c r="BE128" i="82"/>
  <c r="BE114" i="82"/>
  <c r="BE108" i="82"/>
  <c r="BE92" i="82"/>
  <c r="BE130" i="82"/>
  <c r="BE124" i="82"/>
  <c r="BE102" i="82"/>
  <c r="BE112" i="82"/>
  <c r="BE96" i="82"/>
  <c r="BE90" i="82"/>
  <c r="BE141" i="82"/>
  <c r="BE137" i="82"/>
  <c r="BE136" i="82"/>
  <c r="BE135" i="82"/>
  <c r="BE5" i="81"/>
  <c r="BE10" i="81"/>
  <c r="BE14" i="81"/>
  <c r="BE18" i="81"/>
  <c r="BE22" i="81"/>
  <c r="BE26" i="81"/>
  <c r="BE30" i="81"/>
  <c r="BE6" i="81"/>
  <c r="BE11" i="81"/>
  <c r="BE23" i="81"/>
  <c r="BE15" i="81"/>
  <c r="BE19" i="81"/>
  <c r="BE27" i="81"/>
  <c r="BE31" i="81"/>
  <c r="BE142" i="81"/>
  <c r="BE138" i="81"/>
  <c r="BE54" i="81"/>
  <c r="BE58" i="81"/>
  <c r="BE62" i="81"/>
  <c r="BE66" i="81"/>
  <c r="BE70" i="81"/>
  <c r="BE74" i="81"/>
  <c r="BE78" i="81"/>
  <c r="BE82" i="81"/>
  <c r="BE86" i="81"/>
  <c r="BE53" i="81"/>
  <c r="BE69" i="81"/>
  <c r="BE73" i="81"/>
  <c r="BE85" i="81"/>
  <c r="BE4" i="81"/>
  <c r="BE9" i="81"/>
  <c r="BE13" i="81"/>
  <c r="BE17" i="81"/>
  <c r="BE21" i="81"/>
  <c r="BE25" i="81"/>
  <c r="BE29" i="81"/>
  <c r="BE57" i="81"/>
  <c r="BE77" i="81"/>
  <c r="BE61" i="81"/>
  <c r="BE65" i="81"/>
  <c r="BE81" i="81"/>
  <c r="BE64" i="81"/>
  <c r="BE72" i="81"/>
  <c r="BE7" i="81"/>
  <c r="BE12" i="81"/>
  <c r="BE16" i="81"/>
  <c r="BE20" i="81"/>
  <c r="BE24" i="81"/>
  <c r="BE28" i="81"/>
  <c r="BE56" i="81"/>
  <c r="BE60" i="81"/>
  <c r="BE68" i="81"/>
  <c r="BE76" i="81"/>
  <c r="BE80" i="81"/>
  <c r="BE84" i="81"/>
  <c r="BE88" i="81"/>
  <c r="BE140" i="81"/>
  <c r="BE55" i="81"/>
  <c r="BE59" i="81"/>
  <c r="BE63" i="81"/>
  <c r="BE67" i="81"/>
  <c r="BE71" i="81"/>
  <c r="BE75" i="81"/>
  <c r="BE79" i="81"/>
  <c r="BE83" i="81"/>
  <c r="BE87" i="81"/>
  <c r="BE141" i="81"/>
  <c r="BE139" i="81"/>
  <c r="BE137" i="81"/>
  <c r="BE136" i="81"/>
  <c r="BE135" i="81"/>
  <c r="BE52" i="81"/>
  <c r="BF87" i="72"/>
  <c r="BF86" i="72"/>
  <c r="BF78" i="72"/>
  <c r="BF55" i="72"/>
  <c r="BF70" i="72"/>
  <c r="BF59" i="72"/>
  <c r="BF88" i="72"/>
  <c r="BF82" i="72"/>
  <c r="BF80" i="72"/>
  <c r="BF69" i="72"/>
  <c r="BF61" i="72"/>
  <c r="BF62" i="72"/>
  <c r="BF81" i="72"/>
  <c r="BF79" i="72"/>
  <c r="BF74" i="72"/>
  <c r="BF72" i="72"/>
  <c r="BF66" i="72"/>
  <c r="BF64" i="72"/>
  <c r="BF58" i="72"/>
  <c r="BF54" i="72"/>
  <c r="BF52" i="72"/>
  <c r="BF75" i="72"/>
  <c r="BF85" i="72"/>
  <c r="BF73" i="72"/>
  <c r="BF71" i="72"/>
  <c r="BF65" i="72"/>
  <c r="BF53" i="72"/>
  <c r="BF83" i="72"/>
  <c r="BF67" i="72"/>
  <c r="BF77" i="72"/>
  <c r="BF57" i="72"/>
  <c r="BF63" i="72"/>
  <c r="BF84" i="72"/>
  <c r="BF56" i="72"/>
  <c r="BF76" i="72"/>
  <c r="BF68" i="72"/>
  <c r="BF60" i="72"/>
  <c r="AW52" i="80"/>
  <c r="AV52" i="80"/>
  <c r="BD142" i="80"/>
  <c r="BC142" i="80"/>
  <c r="BB142" i="80"/>
  <c r="BA142" i="80"/>
  <c r="AZ142" i="80"/>
  <c r="AY142" i="80"/>
  <c r="AX142" i="80"/>
  <c r="AW142" i="80"/>
  <c r="AV142" i="80"/>
  <c r="BD141" i="80"/>
  <c r="BC141" i="80"/>
  <c r="BB141" i="80"/>
  <c r="BA141" i="80"/>
  <c r="AZ141" i="80"/>
  <c r="AY141" i="80"/>
  <c r="AX141" i="80"/>
  <c r="AW141" i="80"/>
  <c r="AV141" i="80"/>
  <c r="BD140" i="80"/>
  <c r="BC140" i="80"/>
  <c r="BB140" i="80"/>
  <c r="BA140" i="80"/>
  <c r="AZ140" i="80"/>
  <c r="AY140" i="80"/>
  <c r="AX140" i="80"/>
  <c r="AW140" i="80"/>
  <c r="AV140" i="80"/>
  <c r="BD139" i="80"/>
  <c r="BC139" i="80"/>
  <c r="BB139" i="80"/>
  <c r="BA139" i="80"/>
  <c r="AZ139" i="80"/>
  <c r="AY139" i="80"/>
  <c r="AX139" i="80"/>
  <c r="AW139" i="80"/>
  <c r="AV139" i="80"/>
  <c r="BD138" i="80"/>
  <c r="BC138" i="80"/>
  <c r="BB138" i="80"/>
  <c r="BA138" i="80"/>
  <c r="AZ138" i="80"/>
  <c r="AY138" i="80"/>
  <c r="AX138" i="80"/>
  <c r="AW138" i="80"/>
  <c r="AV138" i="80"/>
  <c r="BD137" i="80"/>
  <c r="BC137" i="80"/>
  <c r="BB137" i="80"/>
  <c r="BA137" i="80"/>
  <c r="AZ137" i="80"/>
  <c r="AY137" i="80"/>
  <c r="AX137" i="80"/>
  <c r="AW137" i="80"/>
  <c r="AV137" i="80"/>
  <c r="BD136" i="80"/>
  <c r="BC136" i="80"/>
  <c r="BB136" i="80"/>
  <c r="BA136" i="80"/>
  <c r="AZ136" i="80"/>
  <c r="AY136" i="80"/>
  <c r="AX136" i="80"/>
  <c r="AW136" i="80"/>
  <c r="AV136" i="80"/>
  <c r="BD135" i="80"/>
  <c r="BC135" i="80"/>
  <c r="BB135" i="80"/>
  <c r="BA135" i="80"/>
  <c r="AZ135" i="80"/>
  <c r="AY135" i="80"/>
  <c r="AX135" i="80"/>
  <c r="AW135" i="80"/>
  <c r="AV135" i="80"/>
  <c r="BD134" i="80"/>
  <c r="BC134" i="80"/>
  <c r="BB134" i="80"/>
  <c r="BA134" i="80"/>
  <c r="AZ134" i="80"/>
  <c r="AY134" i="80"/>
  <c r="AX134" i="80"/>
  <c r="AW134" i="80"/>
  <c r="AV134" i="80"/>
  <c r="BD133" i="80"/>
  <c r="BC133" i="80"/>
  <c r="BB133" i="80"/>
  <c r="BA133" i="80"/>
  <c r="AZ133" i="80"/>
  <c r="AY133" i="80"/>
  <c r="AX133" i="80"/>
  <c r="AW133" i="80"/>
  <c r="AV133" i="80"/>
  <c r="BD132" i="80"/>
  <c r="BC132" i="80"/>
  <c r="BB132" i="80"/>
  <c r="BA132" i="80"/>
  <c r="AZ132" i="80"/>
  <c r="AY132" i="80"/>
  <c r="AX132" i="80"/>
  <c r="AW132" i="80"/>
  <c r="AV132" i="80"/>
  <c r="BD131" i="80"/>
  <c r="BC131" i="80"/>
  <c r="BB131" i="80"/>
  <c r="BA131" i="80"/>
  <c r="AZ131" i="80"/>
  <c r="AY131" i="80"/>
  <c r="AX131" i="80"/>
  <c r="AW131" i="80"/>
  <c r="AV131" i="80"/>
  <c r="BD130" i="80"/>
  <c r="BC130" i="80"/>
  <c r="BB130" i="80"/>
  <c r="BA130" i="80"/>
  <c r="AZ130" i="80"/>
  <c r="AY130" i="80"/>
  <c r="AX130" i="80"/>
  <c r="AW130" i="80"/>
  <c r="AV130" i="80"/>
  <c r="BD129" i="80"/>
  <c r="BC129" i="80"/>
  <c r="BB129" i="80"/>
  <c r="BA129" i="80"/>
  <c r="AZ129" i="80"/>
  <c r="AY129" i="80"/>
  <c r="AX129" i="80"/>
  <c r="AW129" i="80"/>
  <c r="AV129" i="80"/>
  <c r="BD128" i="80"/>
  <c r="BC128" i="80"/>
  <c r="BB128" i="80"/>
  <c r="BA128" i="80"/>
  <c r="AZ128" i="80"/>
  <c r="AY128" i="80"/>
  <c r="AX128" i="80"/>
  <c r="AW128" i="80"/>
  <c r="AV128" i="80"/>
  <c r="BD127" i="80"/>
  <c r="BC127" i="80"/>
  <c r="BB127" i="80"/>
  <c r="BA127" i="80"/>
  <c r="AZ127" i="80"/>
  <c r="AY127" i="80"/>
  <c r="AX127" i="80"/>
  <c r="AW127" i="80"/>
  <c r="AV127" i="80"/>
  <c r="BD126" i="80"/>
  <c r="BC126" i="80"/>
  <c r="BB126" i="80"/>
  <c r="BA126" i="80"/>
  <c r="AZ126" i="80"/>
  <c r="AY126" i="80"/>
  <c r="AX126" i="80"/>
  <c r="AW126" i="80"/>
  <c r="AV126" i="80"/>
  <c r="BD125" i="80"/>
  <c r="BC125" i="80"/>
  <c r="BB125" i="80"/>
  <c r="BA125" i="80"/>
  <c r="AZ125" i="80"/>
  <c r="AY125" i="80"/>
  <c r="AX125" i="80"/>
  <c r="AW125" i="80"/>
  <c r="AV125" i="80"/>
  <c r="BD124" i="80"/>
  <c r="BC124" i="80"/>
  <c r="BB124" i="80"/>
  <c r="BA124" i="80"/>
  <c r="AZ124" i="80"/>
  <c r="AY124" i="80"/>
  <c r="AX124" i="80"/>
  <c r="AW124" i="80"/>
  <c r="AV124" i="80"/>
  <c r="BD123" i="80"/>
  <c r="BC123" i="80"/>
  <c r="BB123" i="80"/>
  <c r="BA123" i="80"/>
  <c r="AZ123" i="80"/>
  <c r="AY123" i="80"/>
  <c r="AX123" i="80"/>
  <c r="AW123" i="80"/>
  <c r="AV123" i="80"/>
  <c r="BD122" i="80"/>
  <c r="BC122" i="80"/>
  <c r="BB122" i="80"/>
  <c r="BA122" i="80"/>
  <c r="AZ122" i="80"/>
  <c r="AY122" i="80"/>
  <c r="AX122" i="80"/>
  <c r="AW122" i="80"/>
  <c r="AV122" i="80"/>
  <c r="BD121" i="80"/>
  <c r="BC121" i="80"/>
  <c r="BB121" i="80"/>
  <c r="BA121" i="80"/>
  <c r="AZ121" i="80"/>
  <c r="AY121" i="80"/>
  <c r="AX121" i="80"/>
  <c r="AW121" i="80"/>
  <c r="AV121" i="80"/>
  <c r="BD120" i="80"/>
  <c r="BC120" i="80"/>
  <c r="BB120" i="80"/>
  <c r="BA120" i="80"/>
  <c r="AZ120" i="80"/>
  <c r="AY120" i="80"/>
  <c r="AX120" i="80"/>
  <c r="AW120" i="80"/>
  <c r="AV120" i="80"/>
  <c r="BD119" i="80"/>
  <c r="BC119" i="80"/>
  <c r="BB119" i="80"/>
  <c r="BA119" i="80"/>
  <c r="AZ119" i="80"/>
  <c r="AY119" i="80"/>
  <c r="AX119" i="80"/>
  <c r="AW119" i="80"/>
  <c r="AV119" i="80"/>
  <c r="BD118" i="80"/>
  <c r="BC118" i="80"/>
  <c r="BB118" i="80"/>
  <c r="BA118" i="80"/>
  <c r="AZ118" i="80"/>
  <c r="AY118" i="80"/>
  <c r="AX118" i="80"/>
  <c r="AW118" i="80"/>
  <c r="AV118" i="80"/>
  <c r="BD117" i="80"/>
  <c r="BC117" i="80"/>
  <c r="BB117" i="80"/>
  <c r="BA117" i="80"/>
  <c r="AZ117" i="80"/>
  <c r="AY117" i="80"/>
  <c r="AX117" i="80"/>
  <c r="AW117" i="80"/>
  <c r="AV117" i="80"/>
  <c r="BD116" i="80"/>
  <c r="BC116" i="80"/>
  <c r="BB116" i="80"/>
  <c r="BA116" i="80"/>
  <c r="AZ116" i="80"/>
  <c r="AY116" i="80"/>
  <c r="AX116" i="80"/>
  <c r="AW116" i="80"/>
  <c r="AV116" i="80"/>
  <c r="BD115" i="80"/>
  <c r="BC115" i="80"/>
  <c r="BB115" i="80"/>
  <c r="BA115" i="80"/>
  <c r="AZ115" i="80"/>
  <c r="AY115" i="80"/>
  <c r="AX115" i="80"/>
  <c r="AW115" i="80"/>
  <c r="AV115" i="80"/>
  <c r="BD114" i="80"/>
  <c r="BC114" i="80"/>
  <c r="BB114" i="80"/>
  <c r="BA114" i="80"/>
  <c r="AZ114" i="80"/>
  <c r="AY114" i="80"/>
  <c r="AX114" i="80"/>
  <c r="AW114" i="80"/>
  <c r="AV114" i="80"/>
  <c r="BD113" i="80"/>
  <c r="BC113" i="80"/>
  <c r="BB113" i="80"/>
  <c r="BA113" i="80"/>
  <c r="AZ113" i="80"/>
  <c r="AY113" i="80"/>
  <c r="AX113" i="80"/>
  <c r="AW113" i="80"/>
  <c r="AV113" i="80"/>
  <c r="BD112" i="80"/>
  <c r="BC112" i="80"/>
  <c r="BB112" i="80"/>
  <c r="BA112" i="80"/>
  <c r="AZ112" i="80"/>
  <c r="AY112" i="80"/>
  <c r="AX112" i="80"/>
  <c r="AW112" i="80"/>
  <c r="AV112" i="80"/>
  <c r="BD111" i="80"/>
  <c r="BC111" i="80"/>
  <c r="BB111" i="80"/>
  <c r="BA111" i="80"/>
  <c r="AZ111" i="80"/>
  <c r="AY111" i="80"/>
  <c r="AX111" i="80"/>
  <c r="AW111" i="80"/>
  <c r="AV111" i="80"/>
  <c r="BD89" i="80"/>
  <c r="BC89" i="80"/>
  <c r="BB89" i="80"/>
  <c r="BA89" i="80"/>
  <c r="AZ89" i="80"/>
  <c r="AY89" i="80"/>
  <c r="AX89" i="80"/>
  <c r="AW89" i="80"/>
  <c r="AV89" i="80"/>
  <c r="BD88" i="80"/>
  <c r="BC88" i="80"/>
  <c r="BB88" i="80"/>
  <c r="BA88" i="80"/>
  <c r="AZ88" i="80"/>
  <c r="AY88" i="80"/>
  <c r="AX88" i="80"/>
  <c r="AW88" i="80"/>
  <c r="AV88" i="80"/>
  <c r="BD87" i="80"/>
  <c r="BC87" i="80"/>
  <c r="BB87" i="80"/>
  <c r="BA87" i="80"/>
  <c r="AZ87" i="80"/>
  <c r="AY87" i="80"/>
  <c r="AX87" i="80"/>
  <c r="AW87" i="80"/>
  <c r="AV87" i="80"/>
  <c r="BD86" i="80"/>
  <c r="BC86" i="80"/>
  <c r="BB86" i="80"/>
  <c r="BA86" i="80"/>
  <c r="AZ86" i="80"/>
  <c r="AY86" i="80"/>
  <c r="AX86" i="80"/>
  <c r="AW86" i="80"/>
  <c r="AV86" i="80"/>
  <c r="BD85" i="80"/>
  <c r="BC85" i="80"/>
  <c r="BB85" i="80"/>
  <c r="BA85" i="80"/>
  <c r="AZ85" i="80"/>
  <c r="AY85" i="80"/>
  <c r="AX85" i="80"/>
  <c r="AW85" i="80"/>
  <c r="AV85" i="80"/>
  <c r="BD84" i="80"/>
  <c r="BC84" i="80"/>
  <c r="BB84" i="80"/>
  <c r="BA84" i="80"/>
  <c r="AZ84" i="80"/>
  <c r="AY84" i="80"/>
  <c r="AX84" i="80"/>
  <c r="AW84" i="80"/>
  <c r="AV84" i="80"/>
  <c r="BD83" i="80"/>
  <c r="BC83" i="80"/>
  <c r="BB83" i="80"/>
  <c r="BA83" i="80"/>
  <c r="AZ83" i="80"/>
  <c r="AY83" i="80"/>
  <c r="AX83" i="80"/>
  <c r="AW83" i="80"/>
  <c r="AV83" i="80"/>
  <c r="BD82" i="80"/>
  <c r="BC82" i="80"/>
  <c r="BB82" i="80"/>
  <c r="BA82" i="80"/>
  <c r="AZ82" i="80"/>
  <c r="AY82" i="80"/>
  <c r="AX82" i="80"/>
  <c r="AW82" i="80"/>
  <c r="AV82" i="80"/>
  <c r="BD81" i="80"/>
  <c r="BC81" i="80"/>
  <c r="BB81" i="80"/>
  <c r="BA81" i="80"/>
  <c r="AZ81" i="80"/>
  <c r="AY81" i="80"/>
  <c r="AX81" i="80"/>
  <c r="AW81" i="80"/>
  <c r="AV81" i="80"/>
  <c r="BD80" i="80"/>
  <c r="BC80" i="80"/>
  <c r="BB80" i="80"/>
  <c r="BA80" i="80"/>
  <c r="AZ80" i="80"/>
  <c r="AY80" i="80"/>
  <c r="AX80" i="80"/>
  <c r="AW80" i="80"/>
  <c r="AV80" i="80"/>
  <c r="BD79" i="80"/>
  <c r="BC79" i="80"/>
  <c r="BB79" i="80"/>
  <c r="BA79" i="80"/>
  <c r="AZ79" i="80"/>
  <c r="AY79" i="80"/>
  <c r="AX79" i="80"/>
  <c r="AW79" i="80"/>
  <c r="AV79" i="80"/>
  <c r="BD78" i="80"/>
  <c r="BC78" i="80"/>
  <c r="BB78" i="80"/>
  <c r="BA78" i="80"/>
  <c r="AZ78" i="80"/>
  <c r="AY78" i="80"/>
  <c r="AX78" i="80"/>
  <c r="AW78" i="80"/>
  <c r="AV78" i="80"/>
  <c r="BD77" i="80"/>
  <c r="BC77" i="80"/>
  <c r="BB77" i="80"/>
  <c r="BA77" i="80"/>
  <c r="AZ77" i="80"/>
  <c r="AY77" i="80"/>
  <c r="AX77" i="80"/>
  <c r="AW77" i="80"/>
  <c r="AV77" i="80"/>
  <c r="BD76" i="80"/>
  <c r="BC76" i="80"/>
  <c r="BB76" i="80"/>
  <c r="BA76" i="80"/>
  <c r="AZ76" i="80"/>
  <c r="AY76" i="80"/>
  <c r="AX76" i="80"/>
  <c r="AW76" i="80"/>
  <c r="AV76" i="80"/>
  <c r="BD75" i="80"/>
  <c r="BC75" i="80"/>
  <c r="BB75" i="80"/>
  <c r="BA75" i="80"/>
  <c r="AZ75" i="80"/>
  <c r="AY75" i="80"/>
  <c r="AX75" i="80"/>
  <c r="AW75" i="80"/>
  <c r="AV75" i="80"/>
  <c r="BD74" i="80"/>
  <c r="BC74" i="80"/>
  <c r="BB74" i="80"/>
  <c r="BA74" i="80"/>
  <c r="AZ74" i="80"/>
  <c r="AY74" i="80"/>
  <c r="AX74" i="80"/>
  <c r="AW74" i="80"/>
  <c r="AV74" i="80"/>
  <c r="BD73" i="80"/>
  <c r="BC73" i="80"/>
  <c r="BB73" i="80"/>
  <c r="BA73" i="80"/>
  <c r="AZ73" i="80"/>
  <c r="AY73" i="80"/>
  <c r="AX73" i="80"/>
  <c r="AW73" i="80"/>
  <c r="AV73" i="80"/>
  <c r="BD72" i="80"/>
  <c r="BC72" i="80"/>
  <c r="BB72" i="80"/>
  <c r="BA72" i="80"/>
  <c r="AZ72" i="80"/>
  <c r="AY72" i="80"/>
  <c r="AX72" i="80"/>
  <c r="AW72" i="80"/>
  <c r="AV72" i="80"/>
  <c r="BD71" i="80"/>
  <c r="BC71" i="80"/>
  <c r="BB71" i="80"/>
  <c r="BA71" i="80"/>
  <c r="AZ71" i="80"/>
  <c r="AY71" i="80"/>
  <c r="AX71" i="80"/>
  <c r="AW71" i="80"/>
  <c r="AV71" i="80"/>
  <c r="BD70" i="80"/>
  <c r="BC70" i="80"/>
  <c r="BB70" i="80"/>
  <c r="BA70" i="80"/>
  <c r="AZ70" i="80"/>
  <c r="AY70" i="80"/>
  <c r="AX70" i="80"/>
  <c r="AW70" i="80"/>
  <c r="AV70" i="80"/>
  <c r="BD69" i="80"/>
  <c r="BC69" i="80"/>
  <c r="BB69" i="80"/>
  <c r="BA69" i="80"/>
  <c r="AZ69" i="80"/>
  <c r="AY69" i="80"/>
  <c r="AX69" i="80"/>
  <c r="AW69" i="80"/>
  <c r="AV69" i="80"/>
  <c r="BD68" i="80"/>
  <c r="BC68" i="80"/>
  <c r="BB68" i="80"/>
  <c r="BA68" i="80"/>
  <c r="AZ68" i="80"/>
  <c r="AY68" i="80"/>
  <c r="AX68" i="80"/>
  <c r="AW68" i="80"/>
  <c r="AV68" i="80"/>
  <c r="BD67" i="80"/>
  <c r="BC67" i="80"/>
  <c r="BB67" i="80"/>
  <c r="BA67" i="80"/>
  <c r="AZ67" i="80"/>
  <c r="AY67" i="80"/>
  <c r="AX67" i="80"/>
  <c r="AW67" i="80"/>
  <c r="AV67" i="80"/>
  <c r="BD66" i="80"/>
  <c r="BC66" i="80"/>
  <c r="BB66" i="80"/>
  <c r="BA66" i="80"/>
  <c r="AZ66" i="80"/>
  <c r="AY66" i="80"/>
  <c r="AX66" i="80"/>
  <c r="AW66" i="80"/>
  <c r="AV66" i="80"/>
  <c r="BD65" i="80"/>
  <c r="BC65" i="80"/>
  <c r="BB65" i="80"/>
  <c r="BA65" i="80"/>
  <c r="AZ65" i="80"/>
  <c r="AY65" i="80"/>
  <c r="AX65" i="80"/>
  <c r="AW65" i="80"/>
  <c r="AV65" i="80"/>
  <c r="BD64" i="80"/>
  <c r="BC64" i="80"/>
  <c r="BB64" i="80"/>
  <c r="BA64" i="80"/>
  <c r="AZ64" i="80"/>
  <c r="AY64" i="80"/>
  <c r="AX64" i="80"/>
  <c r="AW64" i="80"/>
  <c r="AV64" i="80"/>
  <c r="BD63" i="80"/>
  <c r="BC63" i="80"/>
  <c r="BB63" i="80"/>
  <c r="BA63" i="80"/>
  <c r="AZ63" i="80"/>
  <c r="AY63" i="80"/>
  <c r="AX63" i="80"/>
  <c r="AW63" i="80"/>
  <c r="AV63" i="80"/>
  <c r="BD62" i="80"/>
  <c r="BC62" i="80"/>
  <c r="BB62" i="80"/>
  <c r="BA62" i="80"/>
  <c r="AZ62" i="80"/>
  <c r="AY62" i="80"/>
  <c r="AX62" i="80"/>
  <c r="AW62" i="80"/>
  <c r="AV62" i="80"/>
  <c r="BD61" i="80"/>
  <c r="BC61" i="80"/>
  <c r="BB61" i="80"/>
  <c r="BA61" i="80"/>
  <c r="AZ61" i="80"/>
  <c r="AY61" i="80"/>
  <c r="AX61" i="80"/>
  <c r="AW61" i="80"/>
  <c r="AV61" i="80"/>
  <c r="BD60" i="80"/>
  <c r="BC60" i="80"/>
  <c r="BB60" i="80"/>
  <c r="BA60" i="80"/>
  <c r="AZ60" i="80"/>
  <c r="AY60" i="80"/>
  <c r="AX60" i="80"/>
  <c r="AW60" i="80"/>
  <c r="AV60" i="80"/>
  <c r="BD59" i="80"/>
  <c r="BC59" i="80"/>
  <c r="BB59" i="80"/>
  <c r="BA59" i="80"/>
  <c r="AZ59" i="80"/>
  <c r="AY59" i="80"/>
  <c r="AX59" i="80"/>
  <c r="AW59" i="80"/>
  <c r="AV59" i="80"/>
  <c r="BD58" i="80"/>
  <c r="BC58" i="80"/>
  <c r="BB58" i="80"/>
  <c r="BA58" i="80"/>
  <c r="AZ58" i="80"/>
  <c r="AY58" i="80"/>
  <c r="AX58" i="80"/>
  <c r="AW58" i="80"/>
  <c r="AV58" i="80"/>
  <c r="BD57" i="80"/>
  <c r="BC57" i="80"/>
  <c r="BB57" i="80"/>
  <c r="BA57" i="80"/>
  <c r="AZ57" i="80"/>
  <c r="AY57" i="80"/>
  <c r="AX57" i="80"/>
  <c r="AW57" i="80"/>
  <c r="AV57" i="80"/>
  <c r="BD56" i="80"/>
  <c r="BC56" i="80"/>
  <c r="BB56" i="80"/>
  <c r="BA56" i="80"/>
  <c r="AZ56" i="80"/>
  <c r="AY56" i="80"/>
  <c r="AX56" i="80"/>
  <c r="AW56" i="80"/>
  <c r="AV56" i="80"/>
  <c r="BD55" i="80"/>
  <c r="BC55" i="80"/>
  <c r="BB55" i="80"/>
  <c r="BA55" i="80"/>
  <c r="AZ55" i="80"/>
  <c r="AY55" i="80"/>
  <c r="AX55" i="80"/>
  <c r="AW55" i="80"/>
  <c r="AV55" i="80"/>
  <c r="BD54" i="80"/>
  <c r="BC54" i="80"/>
  <c r="BB54" i="80"/>
  <c r="BA54" i="80"/>
  <c r="AZ54" i="80"/>
  <c r="AY54" i="80"/>
  <c r="AX54" i="80"/>
  <c r="AW54" i="80"/>
  <c r="AV54" i="80"/>
  <c r="BD53" i="80"/>
  <c r="BC53" i="80"/>
  <c r="BB53" i="80"/>
  <c r="BA53" i="80"/>
  <c r="AZ53" i="80"/>
  <c r="AY53" i="80"/>
  <c r="AX53" i="80"/>
  <c r="AW53" i="80"/>
  <c r="AV53" i="80"/>
  <c r="BD52" i="80"/>
  <c r="BC52" i="80"/>
  <c r="BB52" i="80"/>
  <c r="BA52" i="80"/>
  <c r="AZ52" i="80"/>
  <c r="AY52" i="80"/>
  <c r="AX52" i="80"/>
  <c r="BD31" i="80"/>
  <c r="BC31" i="80"/>
  <c r="BB31" i="80"/>
  <c r="BA31" i="80"/>
  <c r="AZ31" i="80"/>
  <c r="AY31" i="80"/>
  <c r="AX31" i="80"/>
  <c r="AW31" i="80"/>
  <c r="AV31" i="80"/>
  <c r="BD30" i="80"/>
  <c r="BC30" i="80"/>
  <c r="BB30" i="80"/>
  <c r="BA30" i="80"/>
  <c r="AZ30" i="80"/>
  <c r="AY30" i="80"/>
  <c r="AX30" i="80"/>
  <c r="AW30" i="80"/>
  <c r="AV30" i="80"/>
  <c r="BD29" i="80"/>
  <c r="BC29" i="80"/>
  <c r="BB29" i="80"/>
  <c r="BA29" i="80"/>
  <c r="AZ29" i="80"/>
  <c r="AY29" i="80"/>
  <c r="AX29" i="80"/>
  <c r="AW29" i="80"/>
  <c r="AV29" i="80"/>
  <c r="BD28" i="80"/>
  <c r="BC28" i="80"/>
  <c r="BB28" i="80"/>
  <c r="BA28" i="80"/>
  <c r="AZ28" i="80"/>
  <c r="AY28" i="80"/>
  <c r="AX28" i="80"/>
  <c r="AW28" i="80"/>
  <c r="AV28" i="80"/>
  <c r="BD27" i="80"/>
  <c r="BC27" i="80"/>
  <c r="BB27" i="80"/>
  <c r="BA27" i="80"/>
  <c r="AZ27" i="80"/>
  <c r="AY27" i="80"/>
  <c r="AX27" i="80"/>
  <c r="AW27" i="80"/>
  <c r="AV27" i="80"/>
  <c r="BD26" i="80"/>
  <c r="BC26" i="80"/>
  <c r="BB26" i="80"/>
  <c r="BA26" i="80"/>
  <c r="AZ26" i="80"/>
  <c r="AY26" i="80"/>
  <c r="AX26" i="80"/>
  <c r="AW26" i="80"/>
  <c r="AV26" i="80"/>
  <c r="BD25" i="80"/>
  <c r="BC25" i="80"/>
  <c r="BB25" i="80"/>
  <c r="BA25" i="80"/>
  <c r="AZ25" i="80"/>
  <c r="AY25" i="80"/>
  <c r="AX25" i="80"/>
  <c r="AW25" i="80"/>
  <c r="AV25" i="80"/>
  <c r="BD24" i="80"/>
  <c r="BC24" i="80"/>
  <c r="BB24" i="80"/>
  <c r="BA24" i="80"/>
  <c r="AZ24" i="80"/>
  <c r="AY24" i="80"/>
  <c r="AX24" i="80"/>
  <c r="AW24" i="80"/>
  <c r="AV24" i="80"/>
  <c r="BD23" i="80"/>
  <c r="BC23" i="80"/>
  <c r="BB23" i="80"/>
  <c r="BA23" i="80"/>
  <c r="AZ23" i="80"/>
  <c r="AY23" i="80"/>
  <c r="AX23" i="80"/>
  <c r="AW23" i="80"/>
  <c r="AV23" i="80"/>
  <c r="BD22" i="80"/>
  <c r="BC22" i="80"/>
  <c r="BB22" i="80"/>
  <c r="BA22" i="80"/>
  <c r="AZ22" i="80"/>
  <c r="AY22" i="80"/>
  <c r="AX22" i="80"/>
  <c r="AW22" i="80"/>
  <c r="AV22" i="80"/>
  <c r="BD21" i="80"/>
  <c r="BC21" i="80"/>
  <c r="BB21" i="80"/>
  <c r="BA21" i="80"/>
  <c r="AZ21" i="80"/>
  <c r="AY21" i="80"/>
  <c r="AX21" i="80"/>
  <c r="AW21" i="80"/>
  <c r="AV21" i="80"/>
  <c r="BD20" i="80"/>
  <c r="BC20" i="80"/>
  <c r="BB20" i="80"/>
  <c r="BA20" i="80"/>
  <c r="AZ20" i="80"/>
  <c r="AY20" i="80"/>
  <c r="AX20" i="80"/>
  <c r="AW20" i="80"/>
  <c r="AV20" i="80"/>
  <c r="BD19" i="80"/>
  <c r="BC19" i="80"/>
  <c r="BB19" i="80"/>
  <c r="BA19" i="80"/>
  <c r="AZ19" i="80"/>
  <c r="AY19" i="80"/>
  <c r="AX19" i="80"/>
  <c r="AW19" i="80"/>
  <c r="AV19" i="80"/>
  <c r="BD18" i="80"/>
  <c r="BC18" i="80"/>
  <c r="BB18" i="80"/>
  <c r="BA18" i="80"/>
  <c r="AZ18" i="80"/>
  <c r="AY18" i="80"/>
  <c r="AX18" i="80"/>
  <c r="AW18" i="80"/>
  <c r="AV18" i="80"/>
  <c r="BD17" i="80"/>
  <c r="BC17" i="80"/>
  <c r="BB17" i="80"/>
  <c r="BA17" i="80"/>
  <c r="AZ17" i="80"/>
  <c r="AY17" i="80"/>
  <c r="AX17" i="80"/>
  <c r="AW17" i="80"/>
  <c r="AV17" i="80"/>
  <c r="BD16" i="80"/>
  <c r="BC16" i="80"/>
  <c r="BB16" i="80"/>
  <c r="BA16" i="80"/>
  <c r="AZ16" i="80"/>
  <c r="AY16" i="80"/>
  <c r="AX16" i="80"/>
  <c r="AW16" i="80"/>
  <c r="AV16" i="80"/>
  <c r="BD15" i="80"/>
  <c r="BC15" i="80"/>
  <c r="BB15" i="80"/>
  <c r="BA15" i="80"/>
  <c r="AZ15" i="80"/>
  <c r="AY15" i="80"/>
  <c r="AX15" i="80"/>
  <c r="AW15" i="80"/>
  <c r="AV15" i="80"/>
  <c r="BD14" i="80"/>
  <c r="BC14" i="80"/>
  <c r="BB14" i="80"/>
  <c r="BA14" i="80"/>
  <c r="AZ14" i="80"/>
  <c r="AY14" i="80"/>
  <c r="AX14" i="80"/>
  <c r="AW14" i="80"/>
  <c r="AV14" i="80"/>
  <c r="BD13" i="80"/>
  <c r="BC13" i="80"/>
  <c r="BB13" i="80"/>
  <c r="BA13" i="80"/>
  <c r="AZ13" i="80"/>
  <c r="AY13" i="80"/>
  <c r="AX13" i="80"/>
  <c r="AW13" i="80"/>
  <c r="AV13" i="80"/>
  <c r="BD12" i="80"/>
  <c r="BC12" i="80"/>
  <c r="BB12" i="80"/>
  <c r="BA12" i="80"/>
  <c r="AZ12" i="80"/>
  <c r="AY12" i="80"/>
  <c r="AX12" i="80"/>
  <c r="AW12" i="80"/>
  <c r="AV12" i="80"/>
  <c r="BD11" i="80"/>
  <c r="BC11" i="80"/>
  <c r="BB11" i="80"/>
  <c r="BA11" i="80"/>
  <c r="AZ11" i="80"/>
  <c r="AY11" i="80"/>
  <c r="AX11" i="80"/>
  <c r="AW11" i="80"/>
  <c r="AV11" i="80"/>
  <c r="BD10" i="80"/>
  <c r="BC10" i="80"/>
  <c r="BB10" i="80"/>
  <c r="BA10" i="80"/>
  <c r="AZ10" i="80"/>
  <c r="AY10" i="80"/>
  <c r="AX10" i="80"/>
  <c r="AW10" i="80"/>
  <c r="AV10" i="80"/>
  <c r="BD9" i="80"/>
  <c r="BC9" i="80"/>
  <c r="BB9" i="80"/>
  <c r="BA9" i="80"/>
  <c r="AZ9" i="80"/>
  <c r="AY9" i="80"/>
  <c r="AX9" i="80"/>
  <c r="AW9" i="80"/>
  <c r="AV9" i="80"/>
  <c r="BD7" i="80"/>
  <c r="BC7" i="80"/>
  <c r="BB7" i="80"/>
  <c r="BA7" i="80"/>
  <c r="AZ7" i="80"/>
  <c r="AY7" i="80"/>
  <c r="AX7" i="80"/>
  <c r="AW7" i="80"/>
  <c r="AV7" i="80"/>
  <c r="BD6" i="80"/>
  <c r="BC6" i="80"/>
  <c r="BB6" i="80"/>
  <c r="BA6" i="80"/>
  <c r="AZ6" i="80"/>
  <c r="AY6" i="80"/>
  <c r="AX6" i="80"/>
  <c r="AW6" i="80"/>
  <c r="AV6" i="80"/>
  <c r="BD5" i="80"/>
  <c r="BC5" i="80"/>
  <c r="BB5" i="80"/>
  <c r="BA5" i="80"/>
  <c r="AZ5" i="80"/>
  <c r="AY5" i="80"/>
  <c r="AX5" i="80"/>
  <c r="AW5" i="80"/>
  <c r="AV5" i="80"/>
  <c r="BD4" i="80"/>
  <c r="BC4" i="80"/>
  <c r="BB4" i="80"/>
  <c r="BA4" i="80"/>
  <c r="AZ4" i="80"/>
  <c r="AY4" i="80"/>
  <c r="AX4" i="80"/>
  <c r="AW4" i="80"/>
  <c r="AV4" i="80"/>
  <c r="AV54" i="79"/>
  <c r="AW54" i="79"/>
  <c r="AX54" i="79"/>
  <c r="AY54" i="79"/>
  <c r="AZ54" i="79"/>
  <c r="BA54" i="79"/>
  <c r="BB54" i="79"/>
  <c r="BC54" i="79"/>
  <c r="BD54" i="79"/>
  <c r="AV55" i="79"/>
  <c r="AW55" i="79"/>
  <c r="AX55" i="79"/>
  <c r="AY55" i="79"/>
  <c r="AZ55" i="79"/>
  <c r="BA55" i="79"/>
  <c r="BB55" i="79"/>
  <c r="BC55" i="79"/>
  <c r="BD55" i="79"/>
  <c r="AV56" i="79"/>
  <c r="AW56" i="79"/>
  <c r="AX56" i="79"/>
  <c r="AY56" i="79"/>
  <c r="AZ56" i="79"/>
  <c r="BA56" i="79"/>
  <c r="BB56" i="79"/>
  <c r="BC56" i="79"/>
  <c r="BD56" i="79"/>
  <c r="AV57" i="79"/>
  <c r="AW57" i="79"/>
  <c r="AX57" i="79"/>
  <c r="AY57" i="79"/>
  <c r="AZ57" i="79"/>
  <c r="BA57" i="79"/>
  <c r="BB57" i="79"/>
  <c r="BC57" i="79"/>
  <c r="BD57" i="79"/>
  <c r="AV58" i="79"/>
  <c r="AW58" i="79"/>
  <c r="AX58" i="79"/>
  <c r="AY58" i="79"/>
  <c r="AZ58" i="79"/>
  <c r="BA58" i="79"/>
  <c r="BB58" i="79"/>
  <c r="BC58" i="79"/>
  <c r="BD58" i="79"/>
  <c r="AV59" i="79"/>
  <c r="AW59" i="79"/>
  <c r="AX59" i="79"/>
  <c r="AY59" i="79"/>
  <c r="AZ59" i="79"/>
  <c r="BA59" i="79"/>
  <c r="BB59" i="79"/>
  <c r="BC59" i="79"/>
  <c r="BD59" i="79"/>
  <c r="AV60" i="79"/>
  <c r="AW60" i="79"/>
  <c r="AX60" i="79"/>
  <c r="AY60" i="79"/>
  <c r="AZ60" i="79"/>
  <c r="BA60" i="79"/>
  <c r="BB60" i="79"/>
  <c r="BC60" i="79"/>
  <c r="BD60" i="79"/>
  <c r="AV61" i="79"/>
  <c r="AW61" i="79"/>
  <c r="AX61" i="79"/>
  <c r="AY61" i="79"/>
  <c r="AZ61" i="79"/>
  <c r="BA61" i="79"/>
  <c r="BB61" i="79"/>
  <c r="BC61" i="79"/>
  <c r="BD61" i="79"/>
  <c r="AV62" i="79"/>
  <c r="AW62" i="79"/>
  <c r="AX62" i="79"/>
  <c r="AY62" i="79"/>
  <c r="AZ62" i="79"/>
  <c r="BA62" i="79"/>
  <c r="BB62" i="79"/>
  <c r="BC62" i="79"/>
  <c r="BD62" i="79"/>
  <c r="AV63" i="79"/>
  <c r="AW63" i="79"/>
  <c r="AX63" i="79"/>
  <c r="AY63" i="79"/>
  <c r="AZ63" i="79"/>
  <c r="BA63" i="79"/>
  <c r="BB63" i="79"/>
  <c r="BC63" i="79"/>
  <c r="BD63" i="79"/>
  <c r="AV64" i="79"/>
  <c r="AW64" i="79"/>
  <c r="AX64" i="79"/>
  <c r="AY64" i="79"/>
  <c r="AZ64" i="79"/>
  <c r="BA64" i="79"/>
  <c r="BB64" i="79"/>
  <c r="BC64" i="79"/>
  <c r="BD64" i="79"/>
  <c r="AV65" i="79"/>
  <c r="AW65" i="79"/>
  <c r="AX65" i="79"/>
  <c r="AY65" i="79"/>
  <c r="AZ65" i="79"/>
  <c r="BA65" i="79"/>
  <c r="BB65" i="79"/>
  <c r="BC65" i="79"/>
  <c r="BD65" i="79"/>
  <c r="AV66" i="79"/>
  <c r="AW66" i="79"/>
  <c r="AX66" i="79"/>
  <c r="AY66" i="79"/>
  <c r="AZ66" i="79"/>
  <c r="BA66" i="79"/>
  <c r="BB66" i="79"/>
  <c r="BC66" i="79"/>
  <c r="BD66" i="79"/>
  <c r="AV67" i="79"/>
  <c r="AW67" i="79"/>
  <c r="AX67" i="79"/>
  <c r="AY67" i="79"/>
  <c r="AZ67" i="79"/>
  <c r="BA67" i="79"/>
  <c r="BB67" i="79"/>
  <c r="BC67" i="79"/>
  <c r="BD67" i="79"/>
  <c r="AV68" i="79"/>
  <c r="AW68" i="79"/>
  <c r="AX68" i="79"/>
  <c r="AY68" i="79"/>
  <c r="AZ68" i="79"/>
  <c r="BA68" i="79"/>
  <c r="BB68" i="79"/>
  <c r="BC68" i="79"/>
  <c r="BD68" i="79"/>
  <c r="AV69" i="79"/>
  <c r="AW69" i="79"/>
  <c r="AX69" i="79"/>
  <c r="AY69" i="79"/>
  <c r="AZ69" i="79"/>
  <c r="BA69" i="79"/>
  <c r="BB69" i="79"/>
  <c r="BC69" i="79"/>
  <c r="BD69" i="79"/>
  <c r="AV70" i="79"/>
  <c r="AW70" i="79"/>
  <c r="AX70" i="79"/>
  <c r="AY70" i="79"/>
  <c r="AZ70" i="79"/>
  <c r="BA70" i="79"/>
  <c r="BB70" i="79"/>
  <c r="BC70" i="79"/>
  <c r="BD70" i="79"/>
  <c r="AV71" i="79"/>
  <c r="AW71" i="79"/>
  <c r="AX71" i="79"/>
  <c r="AY71" i="79"/>
  <c r="AZ71" i="79"/>
  <c r="BA71" i="79"/>
  <c r="BB71" i="79"/>
  <c r="BC71" i="79"/>
  <c r="BD71" i="79"/>
  <c r="AV72" i="79"/>
  <c r="AW72" i="79"/>
  <c r="AX72" i="79"/>
  <c r="AY72" i="79"/>
  <c r="AZ72" i="79"/>
  <c r="BA72" i="79"/>
  <c r="BB72" i="79"/>
  <c r="BC72" i="79"/>
  <c r="BD72" i="79"/>
  <c r="AV73" i="79"/>
  <c r="AW73" i="79"/>
  <c r="AX73" i="79"/>
  <c r="AY73" i="79"/>
  <c r="AZ73" i="79"/>
  <c r="BA73" i="79"/>
  <c r="BB73" i="79"/>
  <c r="BC73" i="79"/>
  <c r="BD73" i="79"/>
  <c r="AV74" i="79"/>
  <c r="AW74" i="79"/>
  <c r="AX74" i="79"/>
  <c r="AY74" i="79"/>
  <c r="AZ74" i="79"/>
  <c r="BA74" i="79"/>
  <c r="BB74" i="79"/>
  <c r="BC74" i="79"/>
  <c r="BD74" i="79"/>
  <c r="AV75" i="79"/>
  <c r="AW75" i="79"/>
  <c r="AX75" i="79"/>
  <c r="AY75" i="79"/>
  <c r="AZ75" i="79"/>
  <c r="BA75" i="79"/>
  <c r="BB75" i="79"/>
  <c r="BC75" i="79"/>
  <c r="BD75" i="79"/>
  <c r="AV76" i="79"/>
  <c r="AW76" i="79"/>
  <c r="AX76" i="79"/>
  <c r="AY76" i="79"/>
  <c r="AZ76" i="79"/>
  <c r="BA76" i="79"/>
  <c r="BB76" i="79"/>
  <c r="BC76" i="79"/>
  <c r="BD76" i="79"/>
  <c r="AV77" i="79"/>
  <c r="AW77" i="79"/>
  <c r="AX77" i="79"/>
  <c r="AY77" i="79"/>
  <c r="AZ77" i="79"/>
  <c r="BA77" i="79"/>
  <c r="BB77" i="79"/>
  <c r="BC77" i="79"/>
  <c r="BD77" i="79"/>
  <c r="AV78" i="79"/>
  <c r="AW78" i="79"/>
  <c r="AX78" i="79"/>
  <c r="AY78" i="79"/>
  <c r="AZ78" i="79"/>
  <c r="BA78" i="79"/>
  <c r="BB78" i="79"/>
  <c r="BC78" i="79"/>
  <c r="BD78" i="79"/>
  <c r="AV79" i="79"/>
  <c r="AW79" i="79"/>
  <c r="AX79" i="79"/>
  <c r="AY79" i="79"/>
  <c r="AZ79" i="79"/>
  <c r="BA79" i="79"/>
  <c r="BB79" i="79"/>
  <c r="BC79" i="79"/>
  <c r="BD79" i="79"/>
  <c r="AV80" i="79"/>
  <c r="AW80" i="79"/>
  <c r="AX80" i="79"/>
  <c r="AY80" i="79"/>
  <c r="AZ80" i="79"/>
  <c r="BA80" i="79"/>
  <c r="BB80" i="79"/>
  <c r="BC80" i="79"/>
  <c r="BD80" i="79"/>
  <c r="AV81" i="79"/>
  <c r="AW81" i="79"/>
  <c r="AX81" i="79"/>
  <c r="AY81" i="79"/>
  <c r="AZ81" i="79"/>
  <c r="BA81" i="79"/>
  <c r="BB81" i="79"/>
  <c r="BC81" i="79"/>
  <c r="BD81" i="79"/>
  <c r="AV82" i="79"/>
  <c r="AW82" i="79"/>
  <c r="AX82" i="79"/>
  <c r="AY82" i="79"/>
  <c r="AZ82" i="79"/>
  <c r="BA82" i="79"/>
  <c r="BB82" i="79"/>
  <c r="BC82" i="79"/>
  <c r="BD82" i="79"/>
  <c r="AV83" i="79"/>
  <c r="AW83" i="79"/>
  <c r="AX83" i="79"/>
  <c r="AY83" i="79"/>
  <c r="AZ83" i="79"/>
  <c r="BA83" i="79"/>
  <c r="BB83" i="79"/>
  <c r="BC83" i="79"/>
  <c r="BD83" i="79"/>
  <c r="AV84" i="79"/>
  <c r="AW84" i="79"/>
  <c r="AX84" i="79"/>
  <c r="AY84" i="79"/>
  <c r="AZ84" i="79"/>
  <c r="BA84" i="79"/>
  <c r="BB84" i="79"/>
  <c r="BC84" i="79"/>
  <c r="BD84" i="79"/>
  <c r="AV85" i="79"/>
  <c r="AW85" i="79"/>
  <c r="AX85" i="79"/>
  <c r="AY85" i="79"/>
  <c r="AZ85" i="79"/>
  <c r="BA85" i="79"/>
  <c r="BB85" i="79"/>
  <c r="BC85" i="79"/>
  <c r="BD85" i="79"/>
  <c r="AV86" i="79"/>
  <c r="AW86" i="79"/>
  <c r="AX86" i="79"/>
  <c r="AY86" i="79"/>
  <c r="AZ86" i="79"/>
  <c r="BA86" i="79"/>
  <c r="BB86" i="79"/>
  <c r="BC86" i="79"/>
  <c r="BD86" i="79"/>
  <c r="AV87" i="79"/>
  <c r="AW87" i="79"/>
  <c r="AX87" i="79"/>
  <c r="AY87" i="79"/>
  <c r="AZ87" i="79"/>
  <c r="BA87" i="79"/>
  <c r="BB87" i="79"/>
  <c r="BC87" i="79"/>
  <c r="BD87" i="79"/>
  <c r="AV88" i="79"/>
  <c r="AW88" i="79"/>
  <c r="AX88" i="79"/>
  <c r="AY88" i="79"/>
  <c r="AZ88" i="79"/>
  <c r="BA88" i="79"/>
  <c r="BB88" i="79"/>
  <c r="BC88" i="79"/>
  <c r="BD88" i="79"/>
  <c r="AV89" i="79"/>
  <c r="AW89" i="79"/>
  <c r="AX89" i="79"/>
  <c r="AY89" i="79"/>
  <c r="AZ89" i="79"/>
  <c r="BA89" i="79"/>
  <c r="BB89" i="79"/>
  <c r="BC89" i="79"/>
  <c r="BD89" i="79"/>
  <c r="AV90" i="79"/>
  <c r="AW90" i="79"/>
  <c r="AX90" i="79"/>
  <c r="AY90" i="79"/>
  <c r="AZ90" i="79"/>
  <c r="BA90" i="79"/>
  <c r="BB90" i="79"/>
  <c r="BC90" i="79"/>
  <c r="BD90" i="79"/>
  <c r="AV91" i="79"/>
  <c r="AW91" i="79"/>
  <c r="AX91" i="79"/>
  <c r="AY91" i="79"/>
  <c r="AZ91" i="79"/>
  <c r="BA91" i="79"/>
  <c r="BB91" i="79"/>
  <c r="BC91" i="79"/>
  <c r="BD91" i="79"/>
  <c r="AV92" i="79"/>
  <c r="AW92" i="79"/>
  <c r="AX92" i="79"/>
  <c r="AY92" i="79"/>
  <c r="AZ92" i="79"/>
  <c r="BA92" i="79"/>
  <c r="BB92" i="79"/>
  <c r="BC92" i="79"/>
  <c r="BD92" i="79"/>
  <c r="AV93" i="79"/>
  <c r="AW93" i="79"/>
  <c r="AX93" i="79"/>
  <c r="AY93" i="79"/>
  <c r="AZ93" i="79"/>
  <c r="BA93" i="79"/>
  <c r="BB93" i="79"/>
  <c r="BC93" i="79"/>
  <c r="BD93" i="79"/>
  <c r="AV94" i="79"/>
  <c r="AW94" i="79"/>
  <c r="AX94" i="79"/>
  <c r="AY94" i="79"/>
  <c r="AZ94" i="79"/>
  <c r="BA94" i="79"/>
  <c r="BB94" i="79"/>
  <c r="BC94" i="79"/>
  <c r="BD94" i="79"/>
  <c r="AV95" i="79"/>
  <c r="AW95" i="79"/>
  <c r="AX95" i="79"/>
  <c r="AY95" i="79"/>
  <c r="AZ95" i="79"/>
  <c r="BA95" i="79"/>
  <c r="BB95" i="79"/>
  <c r="BC95" i="79"/>
  <c r="BD95" i="79"/>
  <c r="AV96" i="79"/>
  <c r="AW96" i="79"/>
  <c r="AX96" i="79"/>
  <c r="AY96" i="79"/>
  <c r="AZ96" i="79"/>
  <c r="BA96" i="79"/>
  <c r="BB96" i="79"/>
  <c r="BC96" i="79"/>
  <c r="BD96" i="79"/>
  <c r="AV97" i="79"/>
  <c r="AW97" i="79"/>
  <c r="AX97" i="79"/>
  <c r="AY97" i="79"/>
  <c r="AZ97" i="79"/>
  <c r="BA97" i="79"/>
  <c r="BB97" i="79"/>
  <c r="BC97" i="79"/>
  <c r="BD97" i="79"/>
  <c r="AV98" i="79"/>
  <c r="AW98" i="79"/>
  <c r="AX98" i="79"/>
  <c r="AY98" i="79"/>
  <c r="AZ98" i="79"/>
  <c r="BA98" i="79"/>
  <c r="BB98" i="79"/>
  <c r="BC98" i="79"/>
  <c r="BD98" i="79"/>
  <c r="AV99" i="79"/>
  <c r="AW99" i="79"/>
  <c r="AX99" i="79"/>
  <c r="AY99" i="79"/>
  <c r="AZ99" i="79"/>
  <c r="BA99" i="79"/>
  <c r="BB99" i="79"/>
  <c r="BC99" i="79"/>
  <c r="BD99" i="79"/>
  <c r="AV100" i="79"/>
  <c r="AW100" i="79"/>
  <c r="AX100" i="79"/>
  <c r="AY100" i="79"/>
  <c r="AZ100" i="79"/>
  <c r="BA100" i="79"/>
  <c r="BB100" i="79"/>
  <c r="BC100" i="79"/>
  <c r="BD100" i="79"/>
  <c r="AV101" i="79"/>
  <c r="AW101" i="79"/>
  <c r="AX101" i="79"/>
  <c r="AY101" i="79"/>
  <c r="AZ101" i="79"/>
  <c r="BA101" i="79"/>
  <c r="BB101" i="79"/>
  <c r="BC101" i="79"/>
  <c r="BD101" i="79"/>
  <c r="AV102" i="79"/>
  <c r="AW102" i="79"/>
  <c r="AX102" i="79"/>
  <c r="AY102" i="79"/>
  <c r="AZ102" i="79"/>
  <c r="BA102" i="79"/>
  <c r="BB102" i="79"/>
  <c r="BC102" i="79"/>
  <c r="BD102" i="79"/>
  <c r="AV103" i="79"/>
  <c r="AW103" i="79"/>
  <c r="AX103" i="79"/>
  <c r="AY103" i="79"/>
  <c r="AZ103" i="79"/>
  <c r="BA103" i="79"/>
  <c r="BB103" i="79"/>
  <c r="BC103" i="79"/>
  <c r="BD103" i="79"/>
  <c r="AV104" i="79"/>
  <c r="AW104" i="79"/>
  <c r="AX104" i="79"/>
  <c r="AY104" i="79"/>
  <c r="AZ104" i="79"/>
  <c r="BA104" i="79"/>
  <c r="BB104" i="79"/>
  <c r="BC104" i="79"/>
  <c r="BD104" i="79"/>
  <c r="AV105" i="79"/>
  <c r="AW105" i="79"/>
  <c r="AX105" i="79"/>
  <c r="AY105" i="79"/>
  <c r="AZ105" i="79"/>
  <c r="BA105" i="79"/>
  <c r="BB105" i="79"/>
  <c r="BC105" i="79"/>
  <c r="BD105" i="79"/>
  <c r="AV106" i="79"/>
  <c r="AW106" i="79"/>
  <c r="AX106" i="79"/>
  <c r="AY106" i="79"/>
  <c r="AZ106" i="79"/>
  <c r="BA106" i="79"/>
  <c r="BB106" i="79"/>
  <c r="BC106" i="79"/>
  <c r="BD106" i="79"/>
  <c r="AV107" i="79"/>
  <c r="AW107" i="79"/>
  <c r="AX107" i="79"/>
  <c r="AY107" i="79"/>
  <c r="AZ107" i="79"/>
  <c r="BA107" i="79"/>
  <c r="BB107" i="79"/>
  <c r="BC107" i="79"/>
  <c r="BD107" i="79"/>
  <c r="AV108" i="79"/>
  <c r="AW108" i="79"/>
  <c r="AX108" i="79"/>
  <c r="AY108" i="79"/>
  <c r="AZ108" i="79"/>
  <c r="BA108" i="79"/>
  <c r="BB108" i="79"/>
  <c r="BC108" i="79"/>
  <c r="BD108" i="79"/>
  <c r="AV109" i="79"/>
  <c r="AW109" i="79"/>
  <c r="AX109" i="79"/>
  <c r="AY109" i="79"/>
  <c r="AZ109" i="79"/>
  <c r="BA109" i="79"/>
  <c r="BB109" i="79"/>
  <c r="BC109" i="79"/>
  <c r="BD109" i="79"/>
  <c r="AV110" i="79"/>
  <c r="AW110" i="79"/>
  <c r="AX110" i="79"/>
  <c r="AY110" i="79"/>
  <c r="AZ110" i="79"/>
  <c r="BA110" i="79"/>
  <c r="BB110" i="79"/>
  <c r="BC110" i="79"/>
  <c r="BD110" i="79"/>
  <c r="AV111" i="79"/>
  <c r="AW111" i="79"/>
  <c r="AX111" i="79"/>
  <c r="AY111" i="79"/>
  <c r="AZ111" i="79"/>
  <c r="BA111" i="79"/>
  <c r="BB111" i="79"/>
  <c r="BC111" i="79"/>
  <c r="BD111" i="79"/>
  <c r="AV112" i="79"/>
  <c r="AW112" i="79"/>
  <c r="AX112" i="79"/>
  <c r="AY112" i="79"/>
  <c r="AZ112" i="79"/>
  <c r="BA112" i="79"/>
  <c r="BB112" i="79"/>
  <c r="BC112" i="79"/>
  <c r="BD112" i="79"/>
  <c r="AV113" i="79"/>
  <c r="AW113" i="79"/>
  <c r="AX113" i="79"/>
  <c r="AY113" i="79"/>
  <c r="AZ113" i="79"/>
  <c r="BA113" i="79"/>
  <c r="BB113" i="79"/>
  <c r="BC113" i="79"/>
  <c r="BD113" i="79"/>
  <c r="AV114" i="79"/>
  <c r="AW114" i="79"/>
  <c r="AX114" i="79"/>
  <c r="AY114" i="79"/>
  <c r="AZ114" i="79"/>
  <c r="BA114" i="79"/>
  <c r="BB114" i="79"/>
  <c r="BC114" i="79"/>
  <c r="BD114" i="79"/>
  <c r="AV115" i="79"/>
  <c r="AW115" i="79"/>
  <c r="AX115" i="79"/>
  <c r="AY115" i="79"/>
  <c r="AZ115" i="79"/>
  <c r="BA115" i="79"/>
  <c r="BB115" i="79"/>
  <c r="BC115" i="79"/>
  <c r="BD115" i="79"/>
  <c r="AV116" i="79"/>
  <c r="AW116" i="79"/>
  <c r="AX116" i="79"/>
  <c r="AY116" i="79"/>
  <c r="AZ116" i="79"/>
  <c r="BA116" i="79"/>
  <c r="BB116" i="79"/>
  <c r="BC116" i="79"/>
  <c r="BD116" i="79"/>
  <c r="AV117" i="79"/>
  <c r="AW117" i="79"/>
  <c r="AX117" i="79"/>
  <c r="AY117" i="79"/>
  <c r="AZ117" i="79"/>
  <c r="BA117" i="79"/>
  <c r="BB117" i="79"/>
  <c r="BC117" i="79"/>
  <c r="BD117" i="79"/>
  <c r="AV118" i="79"/>
  <c r="AW118" i="79"/>
  <c r="AX118" i="79"/>
  <c r="AY118" i="79"/>
  <c r="AZ118" i="79"/>
  <c r="BA118" i="79"/>
  <c r="BB118" i="79"/>
  <c r="BC118" i="79"/>
  <c r="BD118" i="79"/>
  <c r="AV119" i="79"/>
  <c r="AW119" i="79"/>
  <c r="AX119" i="79"/>
  <c r="AY119" i="79"/>
  <c r="AZ119" i="79"/>
  <c r="BA119" i="79"/>
  <c r="BB119" i="79"/>
  <c r="BC119" i="79"/>
  <c r="BD119" i="79"/>
  <c r="AV120" i="79"/>
  <c r="AW120" i="79"/>
  <c r="AX120" i="79"/>
  <c r="AY120" i="79"/>
  <c r="AZ120" i="79"/>
  <c r="BA120" i="79"/>
  <c r="BB120" i="79"/>
  <c r="BC120" i="79"/>
  <c r="BD120" i="79"/>
  <c r="AV121" i="79"/>
  <c r="AW121" i="79"/>
  <c r="AX121" i="79"/>
  <c r="AY121" i="79"/>
  <c r="AZ121" i="79"/>
  <c r="BA121" i="79"/>
  <c r="BB121" i="79"/>
  <c r="BC121" i="79"/>
  <c r="BD121" i="79"/>
  <c r="AV122" i="79"/>
  <c r="AW122" i="79"/>
  <c r="AX122" i="79"/>
  <c r="AY122" i="79"/>
  <c r="AZ122" i="79"/>
  <c r="BA122" i="79"/>
  <c r="BB122" i="79"/>
  <c r="BC122" i="79"/>
  <c r="BD122" i="79"/>
  <c r="AV123" i="79"/>
  <c r="AW123" i="79"/>
  <c r="AX123" i="79"/>
  <c r="AY123" i="79"/>
  <c r="AZ123" i="79"/>
  <c r="BA123" i="79"/>
  <c r="BB123" i="79"/>
  <c r="BC123" i="79"/>
  <c r="BD123" i="79"/>
  <c r="AV124" i="79"/>
  <c r="AW124" i="79"/>
  <c r="AX124" i="79"/>
  <c r="AY124" i="79"/>
  <c r="AZ124" i="79"/>
  <c r="BA124" i="79"/>
  <c r="BB124" i="79"/>
  <c r="BC124" i="79"/>
  <c r="BD124" i="79"/>
  <c r="AV125" i="79"/>
  <c r="AW125" i="79"/>
  <c r="AX125" i="79"/>
  <c r="AY125" i="79"/>
  <c r="AZ125" i="79"/>
  <c r="BA125" i="79"/>
  <c r="BB125" i="79"/>
  <c r="BC125" i="79"/>
  <c r="BD125" i="79"/>
  <c r="AV126" i="79"/>
  <c r="AW126" i="79"/>
  <c r="AX126" i="79"/>
  <c r="AY126" i="79"/>
  <c r="AZ126" i="79"/>
  <c r="BA126" i="79"/>
  <c r="BB126" i="79"/>
  <c r="BC126" i="79"/>
  <c r="BD126" i="79"/>
  <c r="AV127" i="79"/>
  <c r="AW127" i="79"/>
  <c r="AX127" i="79"/>
  <c r="AY127" i="79"/>
  <c r="AZ127" i="79"/>
  <c r="BA127" i="79"/>
  <c r="BB127" i="79"/>
  <c r="BC127" i="79"/>
  <c r="BD127" i="79"/>
  <c r="AV128" i="79"/>
  <c r="AW128" i="79"/>
  <c r="AX128" i="79"/>
  <c r="AY128" i="79"/>
  <c r="AZ128" i="79"/>
  <c r="BA128" i="79"/>
  <c r="BB128" i="79"/>
  <c r="BC128" i="79"/>
  <c r="BD128" i="79"/>
  <c r="AV129" i="79"/>
  <c r="AW129" i="79"/>
  <c r="AX129" i="79"/>
  <c r="AY129" i="79"/>
  <c r="AZ129" i="79"/>
  <c r="BA129" i="79"/>
  <c r="BB129" i="79"/>
  <c r="BC129" i="79"/>
  <c r="BD129" i="79"/>
  <c r="AV130" i="79"/>
  <c r="AW130" i="79"/>
  <c r="AX130" i="79"/>
  <c r="AY130" i="79"/>
  <c r="AZ130" i="79"/>
  <c r="BA130" i="79"/>
  <c r="BB130" i="79"/>
  <c r="BC130" i="79"/>
  <c r="BD130" i="79"/>
  <c r="AV131" i="79"/>
  <c r="AW131" i="79"/>
  <c r="AX131" i="79"/>
  <c r="AY131" i="79"/>
  <c r="AZ131" i="79"/>
  <c r="BA131" i="79"/>
  <c r="BB131" i="79"/>
  <c r="BC131" i="79"/>
  <c r="BD131" i="79"/>
  <c r="AV132" i="79"/>
  <c r="AW132" i="79"/>
  <c r="AX132" i="79"/>
  <c r="AY132" i="79"/>
  <c r="AZ132" i="79"/>
  <c r="BA132" i="79"/>
  <c r="BB132" i="79"/>
  <c r="BC132" i="79"/>
  <c r="BD132" i="79"/>
  <c r="AV133" i="79"/>
  <c r="AW133" i="79"/>
  <c r="AX133" i="79"/>
  <c r="AY133" i="79"/>
  <c r="AZ133" i="79"/>
  <c r="BA133" i="79"/>
  <c r="BB133" i="79"/>
  <c r="BC133" i="79"/>
  <c r="BD133" i="79"/>
  <c r="AV134" i="79"/>
  <c r="AW134" i="79"/>
  <c r="AX134" i="79"/>
  <c r="AY134" i="79"/>
  <c r="AZ134" i="79"/>
  <c r="BA134" i="79"/>
  <c r="BB134" i="79"/>
  <c r="BC134" i="79"/>
  <c r="BD134" i="79"/>
  <c r="AV135" i="79"/>
  <c r="AW135" i="79"/>
  <c r="AX135" i="79"/>
  <c r="AY135" i="79"/>
  <c r="AZ135" i="79"/>
  <c r="BA135" i="79"/>
  <c r="BB135" i="79"/>
  <c r="BC135" i="79"/>
  <c r="BD135" i="79"/>
  <c r="AV136" i="79"/>
  <c r="AW136" i="79"/>
  <c r="AX136" i="79"/>
  <c r="AY136" i="79"/>
  <c r="AZ136" i="79"/>
  <c r="BA136" i="79"/>
  <c r="BB136" i="79"/>
  <c r="BC136" i="79"/>
  <c r="BD136" i="79"/>
  <c r="AV137" i="79"/>
  <c r="AW137" i="79"/>
  <c r="AX137" i="79"/>
  <c r="AY137" i="79"/>
  <c r="AZ137" i="79"/>
  <c r="BA137" i="79"/>
  <c r="BB137" i="79"/>
  <c r="BC137" i="79"/>
  <c r="BD137" i="79"/>
  <c r="AV138" i="79"/>
  <c r="AW138" i="79"/>
  <c r="AX138" i="79"/>
  <c r="AY138" i="79"/>
  <c r="AZ138" i="79"/>
  <c r="BA138" i="79"/>
  <c r="BB138" i="79"/>
  <c r="BC138" i="79"/>
  <c r="BD138" i="79"/>
  <c r="AV139" i="79"/>
  <c r="AW139" i="79"/>
  <c r="AX139" i="79"/>
  <c r="AY139" i="79"/>
  <c r="AZ139" i="79"/>
  <c r="BA139" i="79"/>
  <c r="BB139" i="79"/>
  <c r="BC139" i="79"/>
  <c r="BD139" i="79"/>
  <c r="AV140" i="79"/>
  <c r="AW140" i="79"/>
  <c r="AX140" i="79"/>
  <c r="AY140" i="79"/>
  <c r="AZ140" i="79"/>
  <c r="BA140" i="79"/>
  <c r="BB140" i="79"/>
  <c r="BC140" i="79"/>
  <c r="BD140" i="79"/>
  <c r="AV141" i="79"/>
  <c r="AW141" i="79"/>
  <c r="AX141" i="79"/>
  <c r="AY141" i="79"/>
  <c r="AZ141" i="79"/>
  <c r="BA141" i="79"/>
  <c r="BB141" i="79"/>
  <c r="BC141" i="79"/>
  <c r="BD141" i="79"/>
  <c r="AV142" i="79"/>
  <c r="AW142" i="79"/>
  <c r="AX142" i="79"/>
  <c r="AY142" i="79"/>
  <c r="AZ142" i="79"/>
  <c r="BA142" i="79"/>
  <c r="BB142" i="79"/>
  <c r="BC142" i="79"/>
  <c r="BD142" i="79"/>
  <c r="A5" i="79"/>
  <c r="A5" i="80" s="1"/>
  <c r="A5" i="81" s="1"/>
  <c r="B5" i="79"/>
  <c r="B5" i="80" s="1"/>
  <c r="B5" i="81" s="1"/>
  <c r="C5" i="79"/>
  <c r="C5" i="80" s="1"/>
  <c r="C5" i="81" s="1"/>
  <c r="A6" i="79"/>
  <c r="A6" i="80" s="1"/>
  <c r="A6" i="81" s="1"/>
  <c r="B6" i="79"/>
  <c r="B6" i="80" s="1"/>
  <c r="B6" i="81" s="1"/>
  <c r="C6" i="79"/>
  <c r="C6" i="80" s="1"/>
  <c r="C6" i="81" s="1"/>
  <c r="A7" i="79"/>
  <c r="A7" i="80" s="1"/>
  <c r="A7" i="81" s="1"/>
  <c r="B7" i="79"/>
  <c r="B7" i="80" s="1"/>
  <c r="B7" i="81" s="1"/>
  <c r="C7" i="79"/>
  <c r="C7" i="80" s="1"/>
  <c r="C7" i="81" s="1"/>
  <c r="B9" i="79"/>
  <c r="B9" i="80" s="1"/>
  <c r="B9" i="81" s="1"/>
  <c r="C9" i="79"/>
  <c r="C9" i="80" s="1"/>
  <c r="C9" i="81" s="1"/>
  <c r="B10" i="79"/>
  <c r="B10" i="80" s="1"/>
  <c r="B10" i="81" s="1"/>
  <c r="C10" i="79"/>
  <c r="C10" i="80" s="1"/>
  <c r="C10" i="81" s="1"/>
  <c r="B11" i="79"/>
  <c r="B11" i="80" s="1"/>
  <c r="B11" i="81" s="1"/>
  <c r="C11" i="79"/>
  <c r="C11" i="80" s="1"/>
  <c r="C11" i="81" s="1"/>
  <c r="B12" i="79"/>
  <c r="B12" i="80" s="1"/>
  <c r="B12" i="81" s="1"/>
  <c r="C12" i="79"/>
  <c r="C12" i="80" s="1"/>
  <c r="C12" i="81" s="1"/>
  <c r="B13" i="79"/>
  <c r="B13" i="80" s="1"/>
  <c r="B13" i="81" s="1"/>
  <c r="C13" i="79"/>
  <c r="C13" i="80" s="1"/>
  <c r="C13" i="81" s="1"/>
  <c r="B14" i="79"/>
  <c r="B14" i="80" s="1"/>
  <c r="B14" i="81" s="1"/>
  <c r="C14" i="79"/>
  <c r="C14" i="80" s="1"/>
  <c r="C14" i="81" s="1"/>
  <c r="B15" i="79"/>
  <c r="B15" i="80" s="1"/>
  <c r="B15" i="81" s="1"/>
  <c r="C15" i="79"/>
  <c r="C15" i="80" s="1"/>
  <c r="C15" i="81" s="1"/>
  <c r="B16" i="79"/>
  <c r="B16" i="80" s="1"/>
  <c r="B16" i="81" s="1"/>
  <c r="C16" i="79"/>
  <c r="C16" i="80" s="1"/>
  <c r="C16" i="81" s="1"/>
  <c r="B17" i="79"/>
  <c r="B17" i="80" s="1"/>
  <c r="B17" i="81" s="1"/>
  <c r="C17" i="79"/>
  <c r="C17" i="80" s="1"/>
  <c r="C17" i="81" s="1"/>
  <c r="B18" i="79"/>
  <c r="B18" i="80" s="1"/>
  <c r="B18" i="81" s="1"/>
  <c r="C18" i="79"/>
  <c r="C18" i="80" s="1"/>
  <c r="C18" i="81" s="1"/>
  <c r="B19" i="79"/>
  <c r="B19" i="80" s="1"/>
  <c r="B19" i="81" s="1"/>
  <c r="C19" i="79"/>
  <c r="C19" i="80" s="1"/>
  <c r="C19" i="81" s="1"/>
  <c r="C20" i="79"/>
  <c r="C20" i="80" s="1"/>
  <c r="C20" i="81" s="1"/>
  <c r="C21" i="79"/>
  <c r="C21" i="80" s="1"/>
  <c r="C21" i="81" s="1"/>
  <c r="C22" i="79"/>
  <c r="C22" i="80" s="1"/>
  <c r="C22" i="81" s="1"/>
  <c r="C23" i="79"/>
  <c r="C23" i="80" s="1"/>
  <c r="C23" i="81" s="1"/>
  <c r="C24" i="79"/>
  <c r="C24" i="80" s="1"/>
  <c r="C24" i="81" s="1"/>
  <c r="C25" i="79"/>
  <c r="C25" i="80" s="1"/>
  <c r="C25" i="81" s="1"/>
  <c r="C26" i="79"/>
  <c r="C26" i="80" s="1"/>
  <c r="C26" i="81" s="1"/>
  <c r="C27" i="79"/>
  <c r="C27" i="80" s="1"/>
  <c r="C27" i="81" s="1"/>
  <c r="C28" i="79"/>
  <c r="C28" i="80" s="1"/>
  <c r="C28" i="81" s="1"/>
  <c r="C29" i="79"/>
  <c r="C29" i="80" s="1"/>
  <c r="C29" i="81" s="1"/>
  <c r="C30" i="79"/>
  <c r="C30" i="80" s="1"/>
  <c r="C30" i="81" s="1"/>
  <c r="C31" i="79"/>
  <c r="C31" i="80" s="1"/>
  <c r="C31" i="81" s="1"/>
  <c r="B4" i="79"/>
  <c r="B4" i="80" s="1"/>
  <c r="B4" i="81" s="1"/>
  <c r="C4" i="79"/>
  <c r="C4" i="80" s="1"/>
  <c r="C4" i="81" s="1"/>
  <c r="A4" i="79"/>
  <c r="A4" i="80" s="1"/>
  <c r="A4" i="81" s="1"/>
  <c r="AV132" i="75"/>
  <c r="AW132" i="75"/>
  <c r="AX132" i="75"/>
  <c r="AY132" i="75"/>
  <c r="AZ132" i="75"/>
  <c r="BA132" i="75"/>
  <c r="BB132" i="75"/>
  <c r="BC132" i="75"/>
  <c r="BD132" i="75"/>
  <c r="BE132" i="75"/>
  <c r="AV133" i="75"/>
  <c r="AW133" i="75"/>
  <c r="AX133" i="75"/>
  <c r="AY133" i="75"/>
  <c r="AZ133" i="75"/>
  <c r="BA133" i="75"/>
  <c r="BB133" i="75"/>
  <c r="BC133" i="75"/>
  <c r="BD133" i="75"/>
  <c r="BE133" i="75"/>
  <c r="AV134" i="75"/>
  <c r="AW134" i="75"/>
  <c r="AX134" i="75"/>
  <c r="AY134" i="75"/>
  <c r="AZ134" i="75"/>
  <c r="BA134" i="75"/>
  <c r="BB134" i="75"/>
  <c r="BC134" i="75"/>
  <c r="BD134" i="75"/>
  <c r="BE134" i="75"/>
  <c r="AV132" i="76"/>
  <c r="AW132" i="76"/>
  <c r="AX132" i="76"/>
  <c r="AY132" i="76"/>
  <c r="AZ132" i="76"/>
  <c r="BA132" i="76"/>
  <c r="BB132" i="76"/>
  <c r="BC132" i="76"/>
  <c r="BD132" i="76"/>
  <c r="AV133" i="76"/>
  <c r="AW133" i="76"/>
  <c r="AX133" i="76"/>
  <c r="AY133" i="76"/>
  <c r="AZ133" i="76"/>
  <c r="BA133" i="76"/>
  <c r="BB133" i="76"/>
  <c r="BC133" i="76"/>
  <c r="BD133" i="76"/>
  <c r="AV134" i="76"/>
  <c r="AW134" i="76"/>
  <c r="AX134" i="76"/>
  <c r="AY134" i="76"/>
  <c r="AZ134" i="76"/>
  <c r="BA134" i="76"/>
  <c r="BB134" i="76"/>
  <c r="BC134" i="76"/>
  <c r="BD134" i="76"/>
  <c r="AV132" i="77"/>
  <c r="AW132" i="77"/>
  <c r="AX132" i="77"/>
  <c r="AY132" i="77"/>
  <c r="AZ132" i="77"/>
  <c r="BA132" i="77"/>
  <c r="BB132" i="77"/>
  <c r="BC132" i="77"/>
  <c r="BD132" i="77"/>
  <c r="AV133" i="77"/>
  <c r="AW133" i="77"/>
  <c r="AX133" i="77"/>
  <c r="AY133" i="77"/>
  <c r="AZ133" i="77"/>
  <c r="BA133" i="77"/>
  <c r="BB133" i="77"/>
  <c r="BC133" i="77"/>
  <c r="BD133" i="77"/>
  <c r="AV134" i="77"/>
  <c r="AW134" i="77"/>
  <c r="AX134" i="77"/>
  <c r="AY134" i="77"/>
  <c r="AZ134" i="77"/>
  <c r="BA134" i="77"/>
  <c r="BB134" i="77"/>
  <c r="BC134" i="77"/>
  <c r="BD134" i="77"/>
  <c r="AV132" i="78"/>
  <c r="AW132" i="78"/>
  <c r="AX132" i="78"/>
  <c r="AY132" i="78"/>
  <c r="AZ132" i="78"/>
  <c r="BA132" i="78"/>
  <c r="BB132" i="78"/>
  <c r="BC132" i="78"/>
  <c r="BD132" i="78"/>
  <c r="AV133" i="78"/>
  <c r="AW133" i="78"/>
  <c r="AX133" i="78"/>
  <c r="AY133" i="78"/>
  <c r="AZ133" i="78"/>
  <c r="BA133" i="78"/>
  <c r="BB133" i="78"/>
  <c r="BC133" i="78"/>
  <c r="BD133" i="78"/>
  <c r="AV134" i="78"/>
  <c r="AW134" i="78"/>
  <c r="AX134" i="78"/>
  <c r="AY134" i="78"/>
  <c r="AZ134" i="78"/>
  <c r="BA134" i="78"/>
  <c r="BB134" i="78"/>
  <c r="BC134" i="78"/>
  <c r="BD134" i="78"/>
  <c r="E135" i="15"/>
  <c r="G135" i="15"/>
  <c r="H135" i="15"/>
  <c r="I135" i="15"/>
  <c r="J135" i="15"/>
  <c r="K135" i="15"/>
  <c r="L135" i="15"/>
  <c r="M135" i="15"/>
  <c r="N135" i="15"/>
  <c r="O135" i="15"/>
  <c r="P135" i="15"/>
  <c r="Q135" i="15"/>
  <c r="R135" i="15"/>
  <c r="S135" i="15"/>
  <c r="T135" i="15"/>
  <c r="U135" i="15"/>
  <c r="V135" i="15"/>
  <c r="W135" i="15"/>
  <c r="X135" i="15"/>
  <c r="Y135" i="15"/>
  <c r="Z135" i="15"/>
  <c r="AA135" i="15"/>
  <c r="AB135" i="15"/>
  <c r="AC135" i="15"/>
  <c r="AD135" i="15"/>
  <c r="AE135" i="15"/>
  <c r="AF135" i="15"/>
  <c r="AG135" i="15"/>
  <c r="AH135" i="15"/>
  <c r="AJ135" i="15"/>
  <c r="AK135" i="15"/>
  <c r="AL135" i="15"/>
  <c r="AM135" i="15"/>
  <c r="AN135" i="15"/>
  <c r="AO135" i="15"/>
  <c r="AP135" i="15"/>
  <c r="AQ135" i="15"/>
  <c r="AR135" i="15"/>
  <c r="AS135" i="15"/>
  <c r="AT135" i="15"/>
  <c r="E136" i="15"/>
  <c r="G136" i="15"/>
  <c r="H136" i="15"/>
  <c r="I136" i="15"/>
  <c r="J136" i="15"/>
  <c r="K136" i="15"/>
  <c r="L136" i="15"/>
  <c r="M136" i="15"/>
  <c r="N136" i="15"/>
  <c r="O136" i="15"/>
  <c r="P136" i="15"/>
  <c r="Q136" i="15"/>
  <c r="R136" i="15"/>
  <c r="S136" i="15"/>
  <c r="T136" i="15"/>
  <c r="U136" i="15"/>
  <c r="V136" i="15"/>
  <c r="W136" i="15"/>
  <c r="X136" i="15"/>
  <c r="Y136" i="15"/>
  <c r="Z136" i="15"/>
  <c r="AA136" i="15"/>
  <c r="AB136" i="15"/>
  <c r="AC136" i="15"/>
  <c r="AD136" i="15"/>
  <c r="AE136" i="15"/>
  <c r="AF136" i="15"/>
  <c r="AG136" i="15"/>
  <c r="AH136" i="15"/>
  <c r="AJ136" i="15"/>
  <c r="AK136" i="15"/>
  <c r="AL136" i="15"/>
  <c r="AM136" i="15"/>
  <c r="AN136" i="15"/>
  <c r="AO136" i="15"/>
  <c r="AP136" i="15"/>
  <c r="AQ136" i="15"/>
  <c r="AR136" i="15"/>
  <c r="AS136" i="15"/>
  <c r="AT136" i="15"/>
  <c r="E137" i="15"/>
  <c r="G137" i="15"/>
  <c r="H137" i="15"/>
  <c r="I137" i="15"/>
  <c r="J137" i="15"/>
  <c r="K137" i="15"/>
  <c r="L137" i="15"/>
  <c r="M137" i="15"/>
  <c r="N137" i="15"/>
  <c r="O137" i="15"/>
  <c r="P137" i="15"/>
  <c r="Q137" i="15"/>
  <c r="R137" i="15"/>
  <c r="S137" i="15"/>
  <c r="T137" i="15"/>
  <c r="U137" i="15"/>
  <c r="V137" i="15"/>
  <c r="W137" i="15"/>
  <c r="X137" i="15"/>
  <c r="Y137" i="15"/>
  <c r="Z137" i="15"/>
  <c r="AA137" i="15"/>
  <c r="AB137" i="15"/>
  <c r="AC137" i="15"/>
  <c r="AD137" i="15"/>
  <c r="AE137" i="15"/>
  <c r="AF137" i="15"/>
  <c r="AG137" i="15"/>
  <c r="AH137" i="15"/>
  <c r="AJ137" i="15"/>
  <c r="AK137" i="15"/>
  <c r="AL137" i="15"/>
  <c r="AM137" i="15"/>
  <c r="AN137" i="15"/>
  <c r="AO137" i="15"/>
  <c r="AP137" i="15"/>
  <c r="AQ137" i="15"/>
  <c r="AR137" i="15"/>
  <c r="AS137" i="15"/>
  <c r="AT137" i="15"/>
  <c r="E138" i="15"/>
  <c r="G138" i="15"/>
  <c r="H138" i="15"/>
  <c r="I138" i="15"/>
  <c r="J138" i="15"/>
  <c r="K138" i="15"/>
  <c r="L138" i="15"/>
  <c r="M138" i="15"/>
  <c r="N138" i="15"/>
  <c r="O138" i="15"/>
  <c r="P138" i="15"/>
  <c r="Q138" i="15"/>
  <c r="R138" i="15"/>
  <c r="S138" i="15"/>
  <c r="T138" i="15"/>
  <c r="U138" i="15"/>
  <c r="V138" i="15"/>
  <c r="W138" i="15"/>
  <c r="X138" i="15"/>
  <c r="Y138" i="15"/>
  <c r="Z138" i="15"/>
  <c r="AA138" i="15"/>
  <c r="AB138" i="15"/>
  <c r="AC138" i="15"/>
  <c r="AD138" i="15"/>
  <c r="AE138" i="15"/>
  <c r="AF138" i="15"/>
  <c r="AG138" i="15"/>
  <c r="AH138" i="15"/>
  <c r="AJ138" i="15"/>
  <c r="AK138" i="15"/>
  <c r="AL138" i="15"/>
  <c r="AM138" i="15"/>
  <c r="AN138" i="15"/>
  <c r="AO138" i="15"/>
  <c r="AP138" i="15"/>
  <c r="AQ138" i="15"/>
  <c r="AR138" i="15"/>
  <c r="AS138" i="15"/>
  <c r="AT138" i="15"/>
  <c r="E139" i="15"/>
  <c r="G139" i="15"/>
  <c r="H139" i="15"/>
  <c r="I139" i="15"/>
  <c r="J139" i="15"/>
  <c r="K139" i="15"/>
  <c r="L139" i="15"/>
  <c r="M139" i="15"/>
  <c r="N139" i="15"/>
  <c r="O139" i="15"/>
  <c r="P139" i="15"/>
  <c r="Q139" i="15"/>
  <c r="R139" i="15"/>
  <c r="S139" i="15"/>
  <c r="T139" i="15"/>
  <c r="U139" i="15"/>
  <c r="V139" i="15"/>
  <c r="W139" i="15"/>
  <c r="X139" i="15"/>
  <c r="Y139" i="15"/>
  <c r="Z139" i="15"/>
  <c r="AA139" i="15"/>
  <c r="AB139" i="15"/>
  <c r="AC139" i="15"/>
  <c r="AD139" i="15"/>
  <c r="BB139" i="15" s="1"/>
  <c r="AE139" i="15"/>
  <c r="AF139" i="15"/>
  <c r="AG139" i="15"/>
  <c r="AH139" i="15"/>
  <c r="AJ139" i="15"/>
  <c r="AK139" i="15"/>
  <c r="AL139" i="15"/>
  <c r="AM139" i="15"/>
  <c r="AN139" i="15"/>
  <c r="AO139" i="15"/>
  <c r="AP139" i="15"/>
  <c r="AQ139" i="15"/>
  <c r="AR139" i="15"/>
  <c r="AS139" i="15"/>
  <c r="AT139" i="15"/>
  <c r="E140" i="15"/>
  <c r="G140" i="15"/>
  <c r="H140" i="15"/>
  <c r="I140" i="15"/>
  <c r="J140" i="15"/>
  <c r="K140" i="15"/>
  <c r="L140" i="15"/>
  <c r="M140" i="15"/>
  <c r="N140" i="15"/>
  <c r="O140" i="15"/>
  <c r="P140" i="15"/>
  <c r="Q140" i="15"/>
  <c r="R140" i="15"/>
  <c r="S140" i="15"/>
  <c r="T140" i="15"/>
  <c r="U140" i="15"/>
  <c r="V140" i="15"/>
  <c r="W140" i="15"/>
  <c r="X140" i="15"/>
  <c r="Y140" i="15"/>
  <c r="Z140" i="15"/>
  <c r="AA140" i="15"/>
  <c r="AB140" i="15"/>
  <c r="AC140" i="15"/>
  <c r="AD140" i="15"/>
  <c r="AE140" i="15"/>
  <c r="AF140" i="15"/>
  <c r="AG140" i="15"/>
  <c r="AH140" i="15"/>
  <c r="AJ140" i="15"/>
  <c r="AK140" i="15"/>
  <c r="AL140" i="15"/>
  <c r="AM140" i="15"/>
  <c r="AN140" i="15"/>
  <c r="AO140" i="15"/>
  <c r="AP140" i="15"/>
  <c r="AQ140" i="15"/>
  <c r="AR140" i="15"/>
  <c r="AS140" i="15"/>
  <c r="AT140" i="15"/>
  <c r="E141" i="15"/>
  <c r="G141" i="15"/>
  <c r="H141" i="15"/>
  <c r="I141" i="15"/>
  <c r="J141" i="15"/>
  <c r="K141" i="15"/>
  <c r="L141" i="15"/>
  <c r="M141" i="15"/>
  <c r="N141" i="15"/>
  <c r="O141" i="15"/>
  <c r="P141" i="15"/>
  <c r="Q141" i="15"/>
  <c r="R141" i="15"/>
  <c r="S141" i="15"/>
  <c r="T141" i="15"/>
  <c r="U141" i="15"/>
  <c r="V141" i="15"/>
  <c r="W141" i="15"/>
  <c r="X141" i="15"/>
  <c r="Y141" i="15"/>
  <c r="Z141" i="15"/>
  <c r="AA141" i="15"/>
  <c r="AB141" i="15"/>
  <c r="AC141" i="15"/>
  <c r="AD141" i="15"/>
  <c r="AE141" i="15"/>
  <c r="AF141" i="15"/>
  <c r="AG141" i="15"/>
  <c r="AH141" i="15"/>
  <c r="AJ141" i="15"/>
  <c r="AK141" i="15"/>
  <c r="AL141" i="15"/>
  <c r="AM141" i="15"/>
  <c r="AN141" i="15"/>
  <c r="AO141" i="15"/>
  <c r="AP141" i="15"/>
  <c r="AQ141" i="15"/>
  <c r="AR141" i="15"/>
  <c r="AS141" i="15"/>
  <c r="AT141" i="15"/>
  <c r="E142" i="15"/>
  <c r="G142" i="15"/>
  <c r="H142" i="15"/>
  <c r="I142" i="15"/>
  <c r="J142" i="15"/>
  <c r="K142" i="15"/>
  <c r="L142" i="15"/>
  <c r="M142" i="15"/>
  <c r="N142" i="15"/>
  <c r="O142" i="15"/>
  <c r="P142" i="15"/>
  <c r="Q142" i="15"/>
  <c r="R142" i="15"/>
  <c r="S142" i="15"/>
  <c r="T142" i="15"/>
  <c r="U142" i="15"/>
  <c r="V142" i="15"/>
  <c r="W142" i="15"/>
  <c r="X142" i="15"/>
  <c r="Y142" i="15"/>
  <c r="Z142" i="15"/>
  <c r="AA142" i="15"/>
  <c r="AB142" i="15"/>
  <c r="AC142" i="15"/>
  <c r="AD142" i="15"/>
  <c r="AE142" i="15"/>
  <c r="AF142" i="15"/>
  <c r="AG142" i="15"/>
  <c r="AH142" i="15"/>
  <c r="AJ142" i="15"/>
  <c r="AK142" i="15"/>
  <c r="AL142" i="15"/>
  <c r="AM142" i="15"/>
  <c r="AN142" i="15"/>
  <c r="AO142" i="15"/>
  <c r="AP142" i="15"/>
  <c r="AQ142" i="15"/>
  <c r="AR142" i="15"/>
  <c r="AS142" i="15"/>
  <c r="AT142" i="15"/>
  <c r="D136" i="15"/>
  <c r="D137" i="15"/>
  <c r="D138" i="15"/>
  <c r="D139" i="15"/>
  <c r="D140" i="15"/>
  <c r="D141" i="15"/>
  <c r="D142" i="15"/>
  <c r="D135" i="15"/>
  <c r="E111" i="15"/>
  <c r="G111" i="15"/>
  <c r="H111" i="15"/>
  <c r="I111" i="15"/>
  <c r="J111" i="15"/>
  <c r="K111" i="15"/>
  <c r="L111" i="15"/>
  <c r="M111" i="15"/>
  <c r="N111" i="15"/>
  <c r="O111" i="15"/>
  <c r="P111" i="15"/>
  <c r="Q111" i="15"/>
  <c r="R111" i="15"/>
  <c r="S111" i="15"/>
  <c r="T111" i="15"/>
  <c r="U111" i="15"/>
  <c r="V111" i="15"/>
  <c r="W111" i="15"/>
  <c r="X111" i="15"/>
  <c r="Y111" i="15"/>
  <c r="Z111" i="15"/>
  <c r="AA111" i="15"/>
  <c r="AB111" i="15"/>
  <c r="AC111" i="15"/>
  <c r="AD111" i="15"/>
  <c r="AE111" i="15"/>
  <c r="AF111" i="15"/>
  <c r="AG111" i="15"/>
  <c r="AH111" i="15"/>
  <c r="AJ111" i="15"/>
  <c r="AK111" i="15"/>
  <c r="AL111" i="15"/>
  <c r="AM111" i="15"/>
  <c r="AN111" i="15"/>
  <c r="AO111" i="15"/>
  <c r="AP111" i="15"/>
  <c r="AQ111" i="15"/>
  <c r="AR111" i="15"/>
  <c r="AS111" i="15"/>
  <c r="AT111" i="15"/>
  <c r="E112" i="15"/>
  <c r="AW112" i="15" s="1"/>
  <c r="G112" i="15"/>
  <c r="H112" i="15"/>
  <c r="I112" i="15"/>
  <c r="J112" i="15"/>
  <c r="K112" i="15"/>
  <c r="L112" i="15"/>
  <c r="M112" i="15"/>
  <c r="N112" i="15"/>
  <c r="O112" i="15"/>
  <c r="P112" i="15"/>
  <c r="Q112" i="15"/>
  <c r="R112" i="15"/>
  <c r="S112" i="15"/>
  <c r="T112" i="15"/>
  <c r="U112" i="15"/>
  <c r="V112" i="15"/>
  <c r="W112" i="15"/>
  <c r="X112" i="15"/>
  <c r="Y112" i="15"/>
  <c r="Z112" i="15"/>
  <c r="AA112" i="15"/>
  <c r="AB112" i="15"/>
  <c r="AC112" i="15"/>
  <c r="AD112" i="15"/>
  <c r="AE112" i="15"/>
  <c r="AF112" i="15"/>
  <c r="AG112" i="15"/>
  <c r="AH112" i="15"/>
  <c r="AJ112" i="15"/>
  <c r="AK112" i="15"/>
  <c r="AL112" i="15"/>
  <c r="AM112" i="15"/>
  <c r="AN112" i="15"/>
  <c r="AO112" i="15"/>
  <c r="AP112" i="15"/>
  <c r="AQ112" i="15"/>
  <c r="AR112" i="15"/>
  <c r="AS112" i="15"/>
  <c r="AT112" i="15"/>
  <c r="E113" i="15"/>
  <c r="AW113" i="15" s="1"/>
  <c r="G113" i="15"/>
  <c r="H113" i="15"/>
  <c r="I113" i="15"/>
  <c r="J113" i="15"/>
  <c r="K113" i="15"/>
  <c r="L113" i="15"/>
  <c r="M113" i="15"/>
  <c r="N113" i="15"/>
  <c r="O113" i="15"/>
  <c r="P113" i="15"/>
  <c r="Q113" i="15"/>
  <c r="R113" i="15"/>
  <c r="S113" i="15"/>
  <c r="T113" i="15"/>
  <c r="U113" i="15"/>
  <c r="V113" i="15"/>
  <c r="W113" i="15"/>
  <c r="X113" i="15"/>
  <c r="Y113" i="15"/>
  <c r="Z113" i="15"/>
  <c r="AA113" i="15"/>
  <c r="AB113" i="15"/>
  <c r="AC113" i="15"/>
  <c r="AD113" i="15"/>
  <c r="AE113" i="15"/>
  <c r="AF113" i="15"/>
  <c r="AG113" i="15"/>
  <c r="AH113" i="15"/>
  <c r="AJ113" i="15"/>
  <c r="AK113" i="15"/>
  <c r="AL113" i="15"/>
  <c r="AM113" i="15"/>
  <c r="AN113" i="15"/>
  <c r="AO113" i="15"/>
  <c r="AP113" i="15"/>
  <c r="AQ113" i="15"/>
  <c r="AR113" i="15"/>
  <c r="AS113" i="15"/>
  <c r="AT113" i="15"/>
  <c r="E114" i="15"/>
  <c r="AW114" i="15" s="1"/>
  <c r="G114" i="15"/>
  <c r="H114" i="15"/>
  <c r="I114" i="15"/>
  <c r="J114" i="15"/>
  <c r="K114" i="15"/>
  <c r="L114" i="15"/>
  <c r="M114" i="15"/>
  <c r="N114" i="15"/>
  <c r="O114" i="15"/>
  <c r="P114" i="15"/>
  <c r="Q114" i="15"/>
  <c r="R114" i="15"/>
  <c r="S114" i="15"/>
  <c r="T114" i="15"/>
  <c r="U114" i="15"/>
  <c r="V114" i="15"/>
  <c r="W114" i="15"/>
  <c r="X114" i="15"/>
  <c r="Y114" i="15"/>
  <c r="Z114" i="15"/>
  <c r="AA114" i="15"/>
  <c r="AB114" i="15"/>
  <c r="AC114" i="15"/>
  <c r="AD114" i="15"/>
  <c r="BB114" i="15" s="1"/>
  <c r="AE114" i="15"/>
  <c r="AF114" i="15"/>
  <c r="AG114" i="15"/>
  <c r="AH114" i="15"/>
  <c r="AJ114" i="15"/>
  <c r="AK114" i="15"/>
  <c r="AL114" i="15"/>
  <c r="AM114" i="15"/>
  <c r="AN114" i="15"/>
  <c r="AO114" i="15"/>
  <c r="AP114" i="15"/>
  <c r="AQ114" i="15"/>
  <c r="AR114" i="15"/>
  <c r="AS114" i="15"/>
  <c r="AT114" i="15"/>
  <c r="E115" i="15"/>
  <c r="AW115" i="15" s="1"/>
  <c r="G115" i="15"/>
  <c r="H115" i="15"/>
  <c r="I115" i="15"/>
  <c r="J115" i="15"/>
  <c r="K115" i="15"/>
  <c r="L115" i="15"/>
  <c r="M115" i="15"/>
  <c r="N115" i="15"/>
  <c r="O115" i="15"/>
  <c r="P115" i="15"/>
  <c r="Q115" i="15"/>
  <c r="R115" i="15"/>
  <c r="S115" i="15"/>
  <c r="T115" i="15"/>
  <c r="U115" i="15"/>
  <c r="V115" i="15"/>
  <c r="W115" i="15"/>
  <c r="X115" i="15"/>
  <c r="Y115" i="15"/>
  <c r="Z115" i="15"/>
  <c r="AA115" i="15"/>
  <c r="AB115" i="15"/>
  <c r="AC115" i="15"/>
  <c r="AD115" i="15"/>
  <c r="AE115" i="15"/>
  <c r="AF115" i="15"/>
  <c r="AG115" i="15"/>
  <c r="AH115" i="15"/>
  <c r="AJ115" i="15"/>
  <c r="AK115" i="15"/>
  <c r="AL115" i="15"/>
  <c r="AM115" i="15"/>
  <c r="AN115" i="15"/>
  <c r="AO115" i="15"/>
  <c r="AP115" i="15"/>
  <c r="AQ115" i="15"/>
  <c r="AR115" i="15"/>
  <c r="AS115" i="15"/>
  <c r="AT115" i="15"/>
  <c r="E116" i="15"/>
  <c r="AW116" i="15" s="1"/>
  <c r="G116" i="15"/>
  <c r="H116" i="15"/>
  <c r="I116" i="15"/>
  <c r="J116" i="15"/>
  <c r="K116" i="15"/>
  <c r="L116" i="15"/>
  <c r="M116" i="15"/>
  <c r="N116" i="15"/>
  <c r="O116" i="15"/>
  <c r="P116" i="15"/>
  <c r="Q116" i="15"/>
  <c r="R116" i="15"/>
  <c r="S116" i="15"/>
  <c r="T116" i="15"/>
  <c r="U116" i="15"/>
  <c r="V116" i="15"/>
  <c r="W116" i="15"/>
  <c r="X116" i="15"/>
  <c r="Y116" i="15"/>
  <c r="Z116" i="15"/>
  <c r="AA116" i="15"/>
  <c r="AB116" i="15"/>
  <c r="AC116" i="15"/>
  <c r="AD116" i="15"/>
  <c r="AE116" i="15"/>
  <c r="AF116" i="15"/>
  <c r="AG116" i="15"/>
  <c r="AH116" i="15"/>
  <c r="AJ116" i="15"/>
  <c r="AK116" i="15"/>
  <c r="AL116" i="15"/>
  <c r="AM116" i="15"/>
  <c r="AN116" i="15"/>
  <c r="AO116" i="15"/>
  <c r="AP116" i="15"/>
  <c r="AQ116" i="15"/>
  <c r="AR116" i="15"/>
  <c r="AS116" i="15"/>
  <c r="AT116" i="15"/>
  <c r="E117" i="15"/>
  <c r="AW117" i="15" s="1"/>
  <c r="G117" i="15"/>
  <c r="H117" i="15"/>
  <c r="I117" i="15"/>
  <c r="J117" i="15"/>
  <c r="K117" i="15"/>
  <c r="L117" i="15"/>
  <c r="M117" i="15"/>
  <c r="N117" i="15"/>
  <c r="O117" i="15"/>
  <c r="P117" i="15"/>
  <c r="Q117" i="15"/>
  <c r="R117" i="15"/>
  <c r="S117" i="15"/>
  <c r="T117" i="15"/>
  <c r="U117" i="15"/>
  <c r="V117" i="15"/>
  <c r="W117" i="15"/>
  <c r="X117" i="15"/>
  <c r="Y117" i="15"/>
  <c r="Z117" i="15"/>
  <c r="AA117" i="15"/>
  <c r="AB117" i="15"/>
  <c r="AC117" i="15"/>
  <c r="AD117" i="15"/>
  <c r="AE117" i="15"/>
  <c r="AF117" i="15"/>
  <c r="AG117" i="15"/>
  <c r="AH117" i="15"/>
  <c r="AJ117" i="15"/>
  <c r="AK117" i="15"/>
  <c r="AL117" i="15"/>
  <c r="AM117" i="15"/>
  <c r="AN117" i="15"/>
  <c r="AO117" i="15"/>
  <c r="AP117" i="15"/>
  <c r="AQ117" i="15"/>
  <c r="AR117" i="15"/>
  <c r="AS117" i="15"/>
  <c r="AT117" i="15"/>
  <c r="E118" i="15"/>
  <c r="AW118" i="15" s="1"/>
  <c r="G118" i="15"/>
  <c r="H118" i="15"/>
  <c r="I118" i="15"/>
  <c r="J118" i="15"/>
  <c r="K118" i="15"/>
  <c r="L118" i="15"/>
  <c r="M118" i="15"/>
  <c r="N118" i="15"/>
  <c r="O118" i="15"/>
  <c r="P118" i="15"/>
  <c r="Q118" i="15"/>
  <c r="R118" i="15"/>
  <c r="S118" i="15"/>
  <c r="T118" i="15"/>
  <c r="U118" i="15"/>
  <c r="V118" i="15"/>
  <c r="W118" i="15"/>
  <c r="X118" i="15"/>
  <c r="Y118" i="15"/>
  <c r="Z118" i="15"/>
  <c r="AA118" i="15"/>
  <c r="AB118" i="15"/>
  <c r="AC118" i="15"/>
  <c r="AD118" i="15"/>
  <c r="AE118" i="15"/>
  <c r="AF118" i="15"/>
  <c r="AG118" i="15"/>
  <c r="AH118" i="15"/>
  <c r="AJ118" i="15"/>
  <c r="AK118" i="15"/>
  <c r="AL118" i="15"/>
  <c r="AM118" i="15"/>
  <c r="AN118" i="15"/>
  <c r="AO118" i="15"/>
  <c r="AP118" i="15"/>
  <c r="AQ118" i="15"/>
  <c r="AR118" i="15"/>
  <c r="AS118" i="15"/>
  <c r="AT118" i="15"/>
  <c r="E119" i="15"/>
  <c r="AW119" i="15" s="1"/>
  <c r="G119" i="15"/>
  <c r="H119" i="15"/>
  <c r="I119" i="15"/>
  <c r="J119" i="15"/>
  <c r="K119" i="15"/>
  <c r="L119" i="15"/>
  <c r="M119" i="15"/>
  <c r="N119" i="15"/>
  <c r="O119" i="15"/>
  <c r="P119" i="15"/>
  <c r="Q119" i="15"/>
  <c r="R119" i="15"/>
  <c r="S119" i="15"/>
  <c r="T119" i="15"/>
  <c r="U119" i="15"/>
  <c r="V119" i="15"/>
  <c r="W119" i="15"/>
  <c r="X119" i="15"/>
  <c r="Y119" i="15"/>
  <c r="Z119" i="15"/>
  <c r="AA119" i="15"/>
  <c r="AB119" i="15"/>
  <c r="AC119" i="15"/>
  <c r="AD119" i="15"/>
  <c r="AE119" i="15"/>
  <c r="AF119" i="15"/>
  <c r="AG119" i="15"/>
  <c r="AH119" i="15"/>
  <c r="AJ119" i="15"/>
  <c r="AK119" i="15"/>
  <c r="AL119" i="15"/>
  <c r="AM119" i="15"/>
  <c r="AN119" i="15"/>
  <c r="AO119" i="15"/>
  <c r="AP119" i="15"/>
  <c r="AQ119" i="15"/>
  <c r="AR119" i="15"/>
  <c r="AS119" i="15"/>
  <c r="AT119" i="15"/>
  <c r="E120" i="15"/>
  <c r="AW120" i="15" s="1"/>
  <c r="G120" i="15"/>
  <c r="H120" i="15"/>
  <c r="I120" i="15"/>
  <c r="J120" i="15"/>
  <c r="K120" i="15"/>
  <c r="L120" i="15"/>
  <c r="M120" i="15"/>
  <c r="N120" i="15"/>
  <c r="O120" i="15"/>
  <c r="P120" i="15"/>
  <c r="Q120" i="15"/>
  <c r="R120" i="15"/>
  <c r="S120" i="15"/>
  <c r="T120" i="15"/>
  <c r="U120" i="15"/>
  <c r="V120" i="15"/>
  <c r="W120" i="15"/>
  <c r="X120" i="15"/>
  <c r="Y120" i="15"/>
  <c r="Z120" i="15"/>
  <c r="AA120" i="15"/>
  <c r="AB120" i="15"/>
  <c r="AC120" i="15"/>
  <c r="AD120" i="15"/>
  <c r="AE120" i="15"/>
  <c r="AF120" i="15"/>
  <c r="AG120" i="15"/>
  <c r="AH120" i="15"/>
  <c r="AJ120" i="15"/>
  <c r="AK120" i="15"/>
  <c r="AL120" i="15"/>
  <c r="AM120" i="15"/>
  <c r="AN120" i="15"/>
  <c r="AO120" i="15"/>
  <c r="AP120" i="15"/>
  <c r="AQ120" i="15"/>
  <c r="AR120" i="15"/>
  <c r="AS120" i="15"/>
  <c r="AT120" i="15"/>
  <c r="E121" i="15"/>
  <c r="AW121" i="15" s="1"/>
  <c r="G121" i="15"/>
  <c r="H121" i="15"/>
  <c r="I121" i="15"/>
  <c r="J121" i="15"/>
  <c r="K121" i="15"/>
  <c r="L121" i="15"/>
  <c r="M121" i="15"/>
  <c r="N121" i="15"/>
  <c r="O121" i="15"/>
  <c r="P121" i="15"/>
  <c r="Q121" i="15"/>
  <c r="R121" i="15"/>
  <c r="S121" i="15"/>
  <c r="T121" i="15"/>
  <c r="U121" i="15"/>
  <c r="V121" i="15"/>
  <c r="W121" i="15"/>
  <c r="X121" i="15"/>
  <c r="Y121" i="15"/>
  <c r="Z121" i="15"/>
  <c r="AA121" i="15"/>
  <c r="AB121" i="15"/>
  <c r="AC121" i="15"/>
  <c r="AD121" i="15"/>
  <c r="AE121" i="15"/>
  <c r="AF121" i="15"/>
  <c r="AG121" i="15"/>
  <c r="AH121" i="15"/>
  <c r="AJ121" i="15"/>
  <c r="AK121" i="15"/>
  <c r="AL121" i="15"/>
  <c r="AM121" i="15"/>
  <c r="AN121" i="15"/>
  <c r="AO121" i="15"/>
  <c r="AP121" i="15"/>
  <c r="AQ121" i="15"/>
  <c r="AR121" i="15"/>
  <c r="AS121" i="15"/>
  <c r="AT121" i="15"/>
  <c r="E122" i="15"/>
  <c r="AW122" i="15" s="1"/>
  <c r="G122" i="15"/>
  <c r="H122" i="15"/>
  <c r="I122" i="15"/>
  <c r="J122" i="15"/>
  <c r="K122" i="15"/>
  <c r="L122" i="15"/>
  <c r="M122" i="15"/>
  <c r="N122" i="15"/>
  <c r="O122" i="15"/>
  <c r="P122" i="15"/>
  <c r="Q122" i="15"/>
  <c r="R122" i="15"/>
  <c r="S122" i="15"/>
  <c r="T122" i="15"/>
  <c r="U122" i="15"/>
  <c r="V122" i="15"/>
  <c r="W122" i="15"/>
  <c r="X122" i="15"/>
  <c r="Y122" i="15"/>
  <c r="Z122" i="15"/>
  <c r="AA122" i="15"/>
  <c r="AB122" i="15"/>
  <c r="AC122" i="15"/>
  <c r="AD122" i="15"/>
  <c r="AE122" i="15"/>
  <c r="AF122" i="15"/>
  <c r="AG122" i="15"/>
  <c r="AH122" i="15"/>
  <c r="AJ122" i="15"/>
  <c r="AK122" i="15"/>
  <c r="AL122" i="15"/>
  <c r="AM122" i="15"/>
  <c r="AN122" i="15"/>
  <c r="AO122" i="15"/>
  <c r="AP122" i="15"/>
  <c r="AQ122" i="15"/>
  <c r="AR122" i="15"/>
  <c r="AS122" i="15"/>
  <c r="AT122" i="15"/>
  <c r="E123" i="15"/>
  <c r="AW123" i="15" s="1"/>
  <c r="G123" i="15"/>
  <c r="H123" i="15"/>
  <c r="I123" i="15"/>
  <c r="J123" i="15"/>
  <c r="K123" i="15"/>
  <c r="L123" i="15"/>
  <c r="M123" i="15"/>
  <c r="N123" i="15"/>
  <c r="O123" i="15"/>
  <c r="P123" i="15"/>
  <c r="Q123" i="15"/>
  <c r="R123" i="15"/>
  <c r="S123" i="15"/>
  <c r="T123" i="15"/>
  <c r="U123" i="15"/>
  <c r="V123" i="15"/>
  <c r="W123" i="15"/>
  <c r="X123" i="15"/>
  <c r="Y123" i="15"/>
  <c r="Z123" i="15"/>
  <c r="AA123" i="15"/>
  <c r="AB123" i="15"/>
  <c r="AC123" i="15"/>
  <c r="AD123" i="15"/>
  <c r="BB123" i="15" s="1"/>
  <c r="AE123" i="15"/>
  <c r="AF123" i="15"/>
  <c r="AG123" i="15"/>
  <c r="AH123" i="15"/>
  <c r="AJ123" i="15"/>
  <c r="AK123" i="15"/>
  <c r="AL123" i="15"/>
  <c r="AM123" i="15"/>
  <c r="AN123" i="15"/>
  <c r="AO123" i="15"/>
  <c r="AP123" i="15"/>
  <c r="AQ123" i="15"/>
  <c r="AR123" i="15"/>
  <c r="AS123" i="15"/>
  <c r="AT123" i="15"/>
  <c r="E124" i="15"/>
  <c r="AW124" i="15" s="1"/>
  <c r="G124" i="15"/>
  <c r="H124" i="15"/>
  <c r="I124" i="15"/>
  <c r="J124" i="15"/>
  <c r="K124" i="15"/>
  <c r="L124" i="15"/>
  <c r="M124" i="15"/>
  <c r="N124" i="15"/>
  <c r="O124" i="15"/>
  <c r="P124" i="15"/>
  <c r="Q124" i="15"/>
  <c r="R124" i="15"/>
  <c r="S124" i="15"/>
  <c r="T124" i="15"/>
  <c r="U124" i="15"/>
  <c r="V124" i="15"/>
  <c r="W124" i="15"/>
  <c r="X124" i="15"/>
  <c r="Y124" i="15"/>
  <c r="Z124" i="15"/>
  <c r="AA124" i="15"/>
  <c r="AB124" i="15"/>
  <c r="AC124" i="15"/>
  <c r="AD124" i="15"/>
  <c r="AE124" i="15"/>
  <c r="AF124" i="15"/>
  <c r="AG124" i="15"/>
  <c r="AH124" i="15"/>
  <c r="AJ124" i="15"/>
  <c r="AK124" i="15"/>
  <c r="AL124" i="15"/>
  <c r="AM124" i="15"/>
  <c r="AN124" i="15"/>
  <c r="AO124" i="15"/>
  <c r="AP124" i="15"/>
  <c r="AQ124" i="15"/>
  <c r="AR124" i="15"/>
  <c r="AS124" i="15"/>
  <c r="AT124" i="15"/>
  <c r="E125" i="15"/>
  <c r="AW125" i="15" s="1"/>
  <c r="G125" i="15"/>
  <c r="H125" i="15"/>
  <c r="I125" i="15"/>
  <c r="J125" i="15"/>
  <c r="K125" i="15"/>
  <c r="L125" i="15"/>
  <c r="M125" i="15"/>
  <c r="N125" i="15"/>
  <c r="O125" i="15"/>
  <c r="P125" i="15"/>
  <c r="Q125" i="15"/>
  <c r="R125" i="15"/>
  <c r="S125" i="15"/>
  <c r="T125" i="15"/>
  <c r="U125" i="15"/>
  <c r="V125" i="15"/>
  <c r="W125" i="15"/>
  <c r="X125" i="15"/>
  <c r="Y125" i="15"/>
  <c r="Z125" i="15"/>
  <c r="AA125" i="15"/>
  <c r="AB125" i="15"/>
  <c r="AC125" i="15"/>
  <c r="AD125" i="15"/>
  <c r="AE125" i="15"/>
  <c r="AF125" i="15"/>
  <c r="AG125" i="15"/>
  <c r="AH125" i="15"/>
  <c r="AJ125" i="15"/>
  <c r="AK125" i="15"/>
  <c r="AL125" i="15"/>
  <c r="AM125" i="15"/>
  <c r="AN125" i="15"/>
  <c r="AO125" i="15"/>
  <c r="AP125" i="15"/>
  <c r="AQ125" i="15"/>
  <c r="AR125" i="15"/>
  <c r="AS125" i="15"/>
  <c r="AT125" i="15"/>
  <c r="E126" i="15"/>
  <c r="AW126" i="15" s="1"/>
  <c r="G126" i="15"/>
  <c r="H126" i="15"/>
  <c r="I126" i="15"/>
  <c r="J126" i="15"/>
  <c r="K126" i="15"/>
  <c r="L126" i="15"/>
  <c r="M126" i="15"/>
  <c r="N126" i="15"/>
  <c r="O126" i="15"/>
  <c r="P126" i="15"/>
  <c r="Q126" i="15"/>
  <c r="R126" i="15"/>
  <c r="S126" i="15"/>
  <c r="T126" i="15"/>
  <c r="U126" i="15"/>
  <c r="V126" i="15"/>
  <c r="W126" i="15"/>
  <c r="X126" i="15"/>
  <c r="Y126" i="15"/>
  <c r="Z126" i="15"/>
  <c r="AA126" i="15"/>
  <c r="AB126" i="15"/>
  <c r="AC126" i="15"/>
  <c r="AD126" i="15"/>
  <c r="AE126" i="15"/>
  <c r="AF126" i="15"/>
  <c r="AG126" i="15"/>
  <c r="AH126" i="15"/>
  <c r="AJ126" i="15"/>
  <c r="AK126" i="15"/>
  <c r="AL126" i="15"/>
  <c r="AM126" i="15"/>
  <c r="AN126" i="15"/>
  <c r="AO126" i="15"/>
  <c r="AP126" i="15"/>
  <c r="AQ126" i="15"/>
  <c r="AR126" i="15"/>
  <c r="AS126" i="15"/>
  <c r="AT126" i="15"/>
  <c r="E127" i="15"/>
  <c r="AW127" i="15" s="1"/>
  <c r="G127" i="15"/>
  <c r="H127" i="15"/>
  <c r="I127" i="15"/>
  <c r="J127" i="15"/>
  <c r="K127" i="15"/>
  <c r="L127" i="15"/>
  <c r="M127" i="15"/>
  <c r="N127" i="15"/>
  <c r="O127" i="15"/>
  <c r="P127" i="15"/>
  <c r="Q127" i="15"/>
  <c r="R127" i="15"/>
  <c r="S127" i="15"/>
  <c r="T127" i="15"/>
  <c r="U127" i="15"/>
  <c r="V127" i="15"/>
  <c r="W127" i="15"/>
  <c r="X127" i="15"/>
  <c r="Y127" i="15"/>
  <c r="Z127" i="15"/>
  <c r="AA127" i="15"/>
  <c r="AB127" i="15"/>
  <c r="AC127" i="15"/>
  <c r="AD127" i="15"/>
  <c r="AE127" i="15"/>
  <c r="AF127" i="15"/>
  <c r="AG127" i="15"/>
  <c r="AH127" i="15"/>
  <c r="AJ127" i="15"/>
  <c r="AK127" i="15"/>
  <c r="AL127" i="15"/>
  <c r="AM127" i="15"/>
  <c r="AN127" i="15"/>
  <c r="AO127" i="15"/>
  <c r="AP127" i="15"/>
  <c r="AQ127" i="15"/>
  <c r="AR127" i="15"/>
  <c r="AS127" i="15"/>
  <c r="AT127" i="15"/>
  <c r="E128" i="15"/>
  <c r="AW128" i="15" s="1"/>
  <c r="G128" i="15"/>
  <c r="H128" i="15"/>
  <c r="I128" i="15"/>
  <c r="J128" i="15"/>
  <c r="K128" i="15"/>
  <c r="L128" i="15"/>
  <c r="M128" i="15"/>
  <c r="N128" i="15"/>
  <c r="O128" i="15"/>
  <c r="P128" i="15"/>
  <c r="Q128" i="15"/>
  <c r="R128" i="15"/>
  <c r="S128" i="15"/>
  <c r="T128" i="15"/>
  <c r="U128" i="15"/>
  <c r="V128" i="15"/>
  <c r="W128" i="15"/>
  <c r="X128" i="15"/>
  <c r="Y128" i="15"/>
  <c r="Z128" i="15"/>
  <c r="AA128" i="15"/>
  <c r="AB128" i="15"/>
  <c r="AC128" i="15"/>
  <c r="AD128" i="15"/>
  <c r="AE128" i="15"/>
  <c r="AF128" i="15"/>
  <c r="AG128" i="15"/>
  <c r="AH128" i="15"/>
  <c r="AJ128" i="15"/>
  <c r="AK128" i="15"/>
  <c r="AL128" i="15"/>
  <c r="AM128" i="15"/>
  <c r="AN128" i="15"/>
  <c r="AO128" i="15"/>
  <c r="AP128" i="15"/>
  <c r="AQ128" i="15"/>
  <c r="AR128" i="15"/>
  <c r="AS128" i="15"/>
  <c r="AT128" i="15"/>
  <c r="E129" i="15"/>
  <c r="AW129" i="15" s="1"/>
  <c r="G129" i="15"/>
  <c r="H129" i="15"/>
  <c r="I129" i="15"/>
  <c r="J129" i="15"/>
  <c r="K129" i="15"/>
  <c r="L129" i="15"/>
  <c r="M129" i="15"/>
  <c r="N129" i="15"/>
  <c r="O129" i="15"/>
  <c r="P129" i="15"/>
  <c r="Q129" i="15"/>
  <c r="R129" i="15"/>
  <c r="S129" i="15"/>
  <c r="T129" i="15"/>
  <c r="U129" i="15"/>
  <c r="V129" i="15"/>
  <c r="W129" i="15"/>
  <c r="X129" i="15"/>
  <c r="Y129" i="15"/>
  <c r="Z129" i="15"/>
  <c r="AA129" i="15"/>
  <c r="AB129" i="15"/>
  <c r="AC129" i="15"/>
  <c r="AD129" i="15"/>
  <c r="AE129" i="15"/>
  <c r="AF129" i="15"/>
  <c r="AG129" i="15"/>
  <c r="AH129" i="15"/>
  <c r="AJ129" i="15"/>
  <c r="AK129" i="15"/>
  <c r="AL129" i="15"/>
  <c r="AM129" i="15"/>
  <c r="AN129" i="15"/>
  <c r="AO129" i="15"/>
  <c r="AP129" i="15"/>
  <c r="AQ129" i="15"/>
  <c r="AR129" i="15"/>
  <c r="AS129" i="15"/>
  <c r="AT129" i="15"/>
  <c r="E130" i="15"/>
  <c r="AW130" i="15" s="1"/>
  <c r="G130" i="15"/>
  <c r="H130" i="15"/>
  <c r="I130" i="15"/>
  <c r="J130" i="15"/>
  <c r="K130" i="15"/>
  <c r="L130" i="15"/>
  <c r="M130" i="15"/>
  <c r="N130" i="15"/>
  <c r="O130" i="15"/>
  <c r="P130" i="15"/>
  <c r="Q130" i="15"/>
  <c r="R130" i="15"/>
  <c r="S130" i="15"/>
  <c r="T130" i="15"/>
  <c r="U130" i="15"/>
  <c r="V130" i="15"/>
  <c r="W130" i="15"/>
  <c r="X130" i="15"/>
  <c r="Y130" i="15"/>
  <c r="Z130" i="15"/>
  <c r="AA130" i="15"/>
  <c r="AB130" i="15"/>
  <c r="AC130" i="15"/>
  <c r="AD130" i="15"/>
  <c r="AE130" i="15"/>
  <c r="AF130" i="15"/>
  <c r="AG130" i="15"/>
  <c r="AH130" i="15"/>
  <c r="AJ130" i="15"/>
  <c r="AK130" i="15"/>
  <c r="AL130" i="15"/>
  <c r="AM130" i="15"/>
  <c r="AN130" i="15"/>
  <c r="AO130" i="15"/>
  <c r="AP130" i="15"/>
  <c r="AQ130" i="15"/>
  <c r="AR130" i="15"/>
  <c r="AS130" i="15"/>
  <c r="AT130" i="15"/>
  <c r="E131" i="15"/>
  <c r="AW131" i="15" s="1"/>
  <c r="G131" i="15"/>
  <c r="H131" i="15"/>
  <c r="I131" i="15"/>
  <c r="J131" i="15"/>
  <c r="K131" i="15"/>
  <c r="L131" i="15"/>
  <c r="M131" i="15"/>
  <c r="N131" i="15"/>
  <c r="O131" i="15"/>
  <c r="P131" i="15"/>
  <c r="Q131" i="15"/>
  <c r="R131" i="15"/>
  <c r="S131" i="15"/>
  <c r="T131" i="15"/>
  <c r="U131" i="15"/>
  <c r="V131" i="15"/>
  <c r="W131" i="15"/>
  <c r="X131" i="15"/>
  <c r="Y131" i="15"/>
  <c r="Z131" i="15"/>
  <c r="AA131" i="15"/>
  <c r="AB131" i="15"/>
  <c r="AC131" i="15"/>
  <c r="AD131" i="15"/>
  <c r="AE131" i="15"/>
  <c r="AF131" i="15"/>
  <c r="AG131" i="15"/>
  <c r="AH131" i="15"/>
  <c r="AJ131" i="15"/>
  <c r="AK131" i="15"/>
  <c r="AL131" i="15"/>
  <c r="AM131" i="15"/>
  <c r="AN131" i="15"/>
  <c r="AO131" i="15"/>
  <c r="AP131" i="15"/>
  <c r="AQ131" i="15"/>
  <c r="AR131" i="15"/>
  <c r="AS131" i="15"/>
  <c r="AT131" i="15"/>
  <c r="E132" i="15"/>
  <c r="AW132" i="15" s="1"/>
  <c r="G132" i="15"/>
  <c r="H132" i="15"/>
  <c r="I132" i="15"/>
  <c r="J132" i="15"/>
  <c r="K132" i="15"/>
  <c r="L132" i="15"/>
  <c r="M132" i="15"/>
  <c r="N132" i="15"/>
  <c r="O132" i="15"/>
  <c r="P132" i="15"/>
  <c r="Q132" i="15"/>
  <c r="R132" i="15"/>
  <c r="S132" i="15"/>
  <c r="T132" i="15"/>
  <c r="U132" i="15"/>
  <c r="V132" i="15"/>
  <c r="W132" i="15"/>
  <c r="X132" i="15"/>
  <c r="Y132" i="15"/>
  <c r="Z132" i="15"/>
  <c r="AA132" i="15"/>
  <c r="AB132" i="15"/>
  <c r="AC132" i="15"/>
  <c r="AD132" i="15"/>
  <c r="AE132" i="15"/>
  <c r="AF132" i="15"/>
  <c r="AG132" i="15"/>
  <c r="AH132" i="15"/>
  <c r="AJ132" i="15"/>
  <c r="AK132" i="15"/>
  <c r="AL132" i="15"/>
  <c r="AM132" i="15"/>
  <c r="AN132" i="15"/>
  <c r="AO132" i="15"/>
  <c r="AP132" i="15"/>
  <c r="AQ132" i="15"/>
  <c r="AR132" i="15"/>
  <c r="AS132" i="15"/>
  <c r="AT132" i="15"/>
  <c r="E133" i="15"/>
  <c r="AW133" i="15" s="1"/>
  <c r="G133" i="15"/>
  <c r="H133" i="15"/>
  <c r="I133" i="15"/>
  <c r="J133" i="15"/>
  <c r="K133" i="15"/>
  <c r="L133" i="15"/>
  <c r="M133" i="15"/>
  <c r="N133" i="15"/>
  <c r="O133" i="15"/>
  <c r="P133" i="15"/>
  <c r="Q133" i="15"/>
  <c r="R133" i="15"/>
  <c r="S133" i="15"/>
  <c r="T133" i="15"/>
  <c r="U133" i="15"/>
  <c r="V133" i="15"/>
  <c r="W133" i="15"/>
  <c r="X133" i="15"/>
  <c r="Y133" i="15"/>
  <c r="Z133" i="15"/>
  <c r="AA133" i="15"/>
  <c r="AB133" i="15"/>
  <c r="AC133" i="15"/>
  <c r="AD133" i="15"/>
  <c r="AE133" i="15"/>
  <c r="AF133" i="15"/>
  <c r="AG133" i="15"/>
  <c r="AH133" i="15"/>
  <c r="AJ133" i="15"/>
  <c r="AK133" i="15"/>
  <c r="AL133" i="15"/>
  <c r="AM133" i="15"/>
  <c r="AN133" i="15"/>
  <c r="AO133" i="15"/>
  <c r="AP133" i="15"/>
  <c r="AQ133" i="15"/>
  <c r="AR133" i="15"/>
  <c r="AS133" i="15"/>
  <c r="AT133" i="15"/>
  <c r="E134" i="15"/>
  <c r="AW134" i="15" s="1"/>
  <c r="G134" i="15"/>
  <c r="H134" i="15"/>
  <c r="I134" i="15"/>
  <c r="J134" i="15"/>
  <c r="K134" i="15"/>
  <c r="L134" i="15"/>
  <c r="M134" i="15"/>
  <c r="N134" i="15"/>
  <c r="O134" i="15"/>
  <c r="P134" i="15"/>
  <c r="Q134" i="15"/>
  <c r="R134" i="15"/>
  <c r="S134" i="15"/>
  <c r="T134" i="15"/>
  <c r="U134" i="15"/>
  <c r="V134" i="15"/>
  <c r="W134" i="15"/>
  <c r="X134" i="15"/>
  <c r="Y134" i="15"/>
  <c r="Z134" i="15"/>
  <c r="AA134" i="15"/>
  <c r="AB134" i="15"/>
  <c r="AC134" i="15"/>
  <c r="AD134" i="15"/>
  <c r="AE134" i="15"/>
  <c r="AF134" i="15"/>
  <c r="AG134" i="15"/>
  <c r="AH134" i="15"/>
  <c r="AJ134" i="15"/>
  <c r="AK134" i="15"/>
  <c r="AL134" i="15"/>
  <c r="AM134" i="15"/>
  <c r="AN134" i="15"/>
  <c r="AO134" i="15"/>
  <c r="AP134" i="15"/>
  <c r="AQ134" i="15"/>
  <c r="AR134" i="15"/>
  <c r="AS134" i="15"/>
  <c r="AT134" i="15"/>
  <c r="D112" i="15"/>
  <c r="AV112" i="15" s="1"/>
  <c r="D113" i="15"/>
  <c r="AV113" i="15" s="1"/>
  <c r="D114" i="15"/>
  <c r="AV114" i="15" s="1"/>
  <c r="D115" i="15"/>
  <c r="AV115" i="15" s="1"/>
  <c r="D116" i="15"/>
  <c r="AV116" i="15" s="1"/>
  <c r="D117" i="15"/>
  <c r="AV117" i="15" s="1"/>
  <c r="D118" i="15"/>
  <c r="AV118" i="15" s="1"/>
  <c r="D119" i="15"/>
  <c r="AV119" i="15" s="1"/>
  <c r="D120" i="15"/>
  <c r="AV120" i="15" s="1"/>
  <c r="D121" i="15"/>
  <c r="AV121" i="15" s="1"/>
  <c r="D122" i="15"/>
  <c r="AV122" i="15" s="1"/>
  <c r="D123" i="15"/>
  <c r="AV123" i="15" s="1"/>
  <c r="D124" i="15"/>
  <c r="AV124" i="15" s="1"/>
  <c r="D125" i="15"/>
  <c r="AV125" i="15" s="1"/>
  <c r="D126" i="15"/>
  <c r="AV126" i="15" s="1"/>
  <c r="D127" i="15"/>
  <c r="AV127" i="15" s="1"/>
  <c r="D128" i="15"/>
  <c r="AV128" i="15" s="1"/>
  <c r="D129" i="15"/>
  <c r="AV129" i="15" s="1"/>
  <c r="D130" i="15"/>
  <c r="AV130" i="15" s="1"/>
  <c r="D131" i="15"/>
  <c r="AV131" i="15" s="1"/>
  <c r="D132" i="15"/>
  <c r="AV132" i="15" s="1"/>
  <c r="D133" i="15"/>
  <c r="AV133" i="15" s="1"/>
  <c r="D134" i="15"/>
  <c r="AV134" i="15" s="1"/>
  <c r="D111" i="15"/>
  <c r="E89" i="15"/>
  <c r="G89" i="15"/>
  <c r="H89" i="15"/>
  <c r="I89" i="15"/>
  <c r="J89" i="15"/>
  <c r="K89" i="15"/>
  <c r="L89" i="15"/>
  <c r="M89" i="15"/>
  <c r="N89" i="15"/>
  <c r="O89" i="15"/>
  <c r="P89" i="15"/>
  <c r="Q89" i="15"/>
  <c r="R89" i="15"/>
  <c r="S89" i="15"/>
  <c r="T89" i="15"/>
  <c r="U89" i="15"/>
  <c r="V89" i="15"/>
  <c r="W89" i="15"/>
  <c r="X89" i="15"/>
  <c r="Y89" i="15"/>
  <c r="Z89" i="15"/>
  <c r="AA89" i="15"/>
  <c r="AB89" i="15"/>
  <c r="AC89" i="15"/>
  <c r="AD89" i="15"/>
  <c r="AE89" i="15"/>
  <c r="AF89" i="15"/>
  <c r="AG89" i="15"/>
  <c r="AH89" i="15"/>
  <c r="AJ89" i="15"/>
  <c r="AK89" i="15"/>
  <c r="AL89" i="15"/>
  <c r="AM89" i="15"/>
  <c r="AN89" i="15"/>
  <c r="AO89" i="15"/>
  <c r="AP89" i="15"/>
  <c r="AQ89" i="15"/>
  <c r="AR89" i="15"/>
  <c r="AS89" i="15"/>
  <c r="AT89" i="15"/>
  <c r="E90" i="15"/>
  <c r="AW90" i="15" s="1"/>
  <c r="G90" i="15"/>
  <c r="H90" i="15"/>
  <c r="I90" i="15"/>
  <c r="J90" i="15"/>
  <c r="K90" i="15"/>
  <c r="L90" i="15"/>
  <c r="M90" i="15"/>
  <c r="N90" i="15"/>
  <c r="O90" i="15"/>
  <c r="P90" i="15"/>
  <c r="Q90" i="15"/>
  <c r="R90" i="15"/>
  <c r="S90" i="15"/>
  <c r="T90" i="15"/>
  <c r="U90" i="15"/>
  <c r="V90" i="15"/>
  <c r="W90" i="15"/>
  <c r="X90" i="15"/>
  <c r="Y90" i="15"/>
  <c r="Z90" i="15"/>
  <c r="AA90" i="15"/>
  <c r="AB90" i="15"/>
  <c r="AC90" i="15"/>
  <c r="AD90" i="15"/>
  <c r="AE90" i="15"/>
  <c r="AF90" i="15"/>
  <c r="AG90" i="15"/>
  <c r="AH90" i="15"/>
  <c r="AJ90" i="15"/>
  <c r="AK90" i="15"/>
  <c r="AL90" i="15"/>
  <c r="AM90" i="15"/>
  <c r="AN90" i="15"/>
  <c r="AO90" i="15"/>
  <c r="AP90" i="15"/>
  <c r="AQ90" i="15"/>
  <c r="AR90" i="15"/>
  <c r="AS90" i="15"/>
  <c r="AT90" i="15"/>
  <c r="E91" i="15"/>
  <c r="AW91" i="15" s="1"/>
  <c r="G91" i="15"/>
  <c r="H91" i="15"/>
  <c r="I91" i="15"/>
  <c r="J91" i="15"/>
  <c r="K91" i="15"/>
  <c r="L91" i="15"/>
  <c r="M91" i="15"/>
  <c r="N91" i="15"/>
  <c r="O91" i="15"/>
  <c r="P91" i="15"/>
  <c r="Q91" i="15"/>
  <c r="R91" i="15"/>
  <c r="S91" i="15"/>
  <c r="T91" i="15"/>
  <c r="U91" i="15"/>
  <c r="V91" i="15"/>
  <c r="W91" i="15"/>
  <c r="X91" i="15"/>
  <c r="Y91" i="15"/>
  <c r="Z91" i="15"/>
  <c r="AA91" i="15"/>
  <c r="AB91" i="15"/>
  <c r="AC91" i="15"/>
  <c r="AD91" i="15"/>
  <c r="AE91" i="15"/>
  <c r="AF91" i="15"/>
  <c r="AG91" i="15"/>
  <c r="AH91" i="15"/>
  <c r="AJ91" i="15"/>
  <c r="AK91" i="15"/>
  <c r="AL91" i="15"/>
  <c r="AM91" i="15"/>
  <c r="AN91" i="15"/>
  <c r="AO91" i="15"/>
  <c r="AP91" i="15"/>
  <c r="AQ91" i="15"/>
  <c r="AR91" i="15"/>
  <c r="AS91" i="15"/>
  <c r="AT91" i="15"/>
  <c r="E92" i="15"/>
  <c r="AW92" i="15" s="1"/>
  <c r="G92" i="15"/>
  <c r="H92" i="15"/>
  <c r="I92" i="15"/>
  <c r="J92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W92" i="15"/>
  <c r="X92" i="15"/>
  <c r="Y92" i="15"/>
  <c r="Z92" i="15"/>
  <c r="AA92" i="15"/>
  <c r="AB92" i="15"/>
  <c r="AC92" i="15"/>
  <c r="AD92" i="15"/>
  <c r="AE92" i="15"/>
  <c r="AF92" i="15"/>
  <c r="AG92" i="15"/>
  <c r="AH92" i="15"/>
  <c r="AJ92" i="15"/>
  <c r="AK92" i="15"/>
  <c r="AL92" i="15"/>
  <c r="AM92" i="15"/>
  <c r="AN92" i="15"/>
  <c r="AO92" i="15"/>
  <c r="AP92" i="15"/>
  <c r="AQ92" i="15"/>
  <c r="AR92" i="15"/>
  <c r="AS92" i="15"/>
  <c r="AT92" i="15"/>
  <c r="E93" i="15"/>
  <c r="AW93" i="15" s="1"/>
  <c r="G93" i="15"/>
  <c r="H93" i="15"/>
  <c r="I93" i="15"/>
  <c r="J93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W93" i="15"/>
  <c r="X93" i="15"/>
  <c r="Y93" i="15"/>
  <c r="Z93" i="15"/>
  <c r="AA93" i="15"/>
  <c r="AB93" i="15"/>
  <c r="AC93" i="15"/>
  <c r="AD93" i="15"/>
  <c r="AE93" i="15"/>
  <c r="AF93" i="15"/>
  <c r="AG93" i="15"/>
  <c r="AH93" i="15"/>
  <c r="AJ93" i="15"/>
  <c r="AK93" i="15"/>
  <c r="AL93" i="15"/>
  <c r="AM93" i="15"/>
  <c r="AN93" i="15"/>
  <c r="AO93" i="15"/>
  <c r="AP93" i="15"/>
  <c r="AQ93" i="15"/>
  <c r="AR93" i="15"/>
  <c r="AS93" i="15"/>
  <c r="AT93" i="15"/>
  <c r="E94" i="15"/>
  <c r="AW94" i="15" s="1"/>
  <c r="G94" i="15"/>
  <c r="H94" i="15"/>
  <c r="I94" i="15"/>
  <c r="J94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W94" i="15"/>
  <c r="X94" i="15"/>
  <c r="Y94" i="15"/>
  <c r="Z94" i="15"/>
  <c r="AA94" i="15"/>
  <c r="AB94" i="15"/>
  <c r="AC94" i="15"/>
  <c r="AD94" i="15"/>
  <c r="AE94" i="15"/>
  <c r="AF94" i="15"/>
  <c r="AG94" i="15"/>
  <c r="AH94" i="15"/>
  <c r="AJ94" i="15"/>
  <c r="AK94" i="15"/>
  <c r="AL94" i="15"/>
  <c r="AM94" i="15"/>
  <c r="AN94" i="15"/>
  <c r="AO94" i="15"/>
  <c r="AP94" i="15"/>
  <c r="AQ94" i="15"/>
  <c r="AR94" i="15"/>
  <c r="AS94" i="15"/>
  <c r="AT94" i="15"/>
  <c r="E95" i="15"/>
  <c r="AW95" i="15" s="1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W95" i="15"/>
  <c r="X95" i="15"/>
  <c r="Y95" i="15"/>
  <c r="Z95" i="15"/>
  <c r="AA95" i="15"/>
  <c r="AB95" i="15"/>
  <c r="AC95" i="15"/>
  <c r="AD95" i="15"/>
  <c r="AE95" i="15"/>
  <c r="AF95" i="15"/>
  <c r="AG95" i="15"/>
  <c r="AH95" i="15"/>
  <c r="AJ95" i="15"/>
  <c r="AK95" i="15"/>
  <c r="AL95" i="15"/>
  <c r="AM95" i="15"/>
  <c r="AN95" i="15"/>
  <c r="AO95" i="15"/>
  <c r="AP95" i="15"/>
  <c r="AQ95" i="15"/>
  <c r="AR95" i="15"/>
  <c r="AS95" i="15"/>
  <c r="AT95" i="15"/>
  <c r="E96" i="15"/>
  <c r="AW96" i="15" s="1"/>
  <c r="G96" i="15"/>
  <c r="H96" i="15"/>
  <c r="I96" i="15"/>
  <c r="J96" i="15"/>
  <c r="K96" i="15"/>
  <c r="L96" i="15"/>
  <c r="M96" i="15"/>
  <c r="N96" i="15"/>
  <c r="O96" i="15"/>
  <c r="P96" i="15"/>
  <c r="Q96" i="15"/>
  <c r="R96" i="15"/>
  <c r="S96" i="15"/>
  <c r="T96" i="15"/>
  <c r="U96" i="15"/>
  <c r="V96" i="15"/>
  <c r="W96" i="15"/>
  <c r="X96" i="15"/>
  <c r="Y96" i="15"/>
  <c r="Z96" i="15"/>
  <c r="AA96" i="15"/>
  <c r="AB96" i="15"/>
  <c r="AC96" i="15"/>
  <c r="AD96" i="15"/>
  <c r="AE96" i="15"/>
  <c r="AF96" i="15"/>
  <c r="AG96" i="15"/>
  <c r="AH96" i="15"/>
  <c r="AJ96" i="15"/>
  <c r="AK96" i="15"/>
  <c r="AL96" i="15"/>
  <c r="AM96" i="15"/>
  <c r="AN96" i="15"/>
  <c r="AO96" i="15"/>
  <c r="AP96" i="15"/>
  <c r="AQ96" i="15"/>
  <c r="AR96" i="15"/>
  <c r="AS96" i="15"/>
  <c r="AT96" i="15"/>
  <c r="E97" i="15"/>
  <c r="AW97" i="15" s="1"/>
  <c r="G97" i="15"/>
  <c r="H97" i="15"/>
  <c r="I97" i="15"/>
  <c r="J97" i="15"/>
  <c r="K97" i="15"/>
  <c r="L97" i="15"/>
  <c r="M97" i="15"/>
  <c r="N97" i="15"/>
  <c r="O97" i="15"/>
  <c r="P97" i="15"/>
  <c r="Q97" i="15"/>
  <c r="R97" i="15"/>
  <c r="S97" i="15"/>
  <c r="T97" i="15"/>
  <c r="U97" i="15"/>
  <c r="V97" i="15"/>
  <c r="W97" i="15"/>
  <c r="X97" i="15"/>
  <c r="Y97" i="15"/>
  <c r="Z97" i="15"/>
  <c r="AA97" i="15"/>
  <c r="AB97" i="15"/>
  <c r="AC97" i="15"/>
  <c r="AD97" i="15"/>
  <c r="AE97" i="15"/>
  <c r="AF97" i="15"/>
  <c r="AG97" i="15"/>
  <c r="AH97" i="15"/>
  <c r="AJ97" i="15"/>
  <c r="AK97" i="15"/>
  <c r="AL97" i="15"/>
  <c r="AM97" i="15"/>
  <c r="AN97" i="15"/>
  <c r="AO97" i="15"/>
  <c r="AP97" i="15"/>
  <c r="AQ97" i="15"/>
  <c r="AR97" i="15"/>
  <c r="AS97" i="15"/>
  <c r="AT97" i="15"/>
  <c r="E98" i="15"/>
  <c r="AW98" i="15" s="1"/>
  <c r="G98" i="15"/>
  <c r="H98" i="15"/>
  <c r="I98" i="15"/>
  <c r="J98" i="15"/>
  <c r="K98" i="15"/>
  <c r="L98" i="15"/>
  <c r="M98" i="15"/>
  <c r="N98" i="15"/>
  <c r="O98" i="15"/>
  <c r="P98" i="15"/>
  <c r="Q98" i="15"/>
  <c r="R98" i="15"/>
  <c r="S98" i="15"/>
  <c r="T98" i="15"/>
  <c r="U98" i="15"/>
  <c r="V98" i="15"/>
  <c r="W98" i="15"/>
  <c r="X98" i="15"/>
  <c r="Y98" i="15"/>
  <c r="Z98" i="15"/>
  <c r="AA98" i="15"/>
  <c r="AB98" i="15"/>
  <c r="AC98" i="15"/>
  <c r="AD98" i="15"/>
  <c r="AE98" i="15"/>
  <c r="AF98" i="15"/>
  <c r="AG98" i="15"/>
  <c r="AH98" i="15"/>
  <c r="AJ98" i="15"/>
  <c r="AK98" i="15"/>
  <c r="AL98" i="15"/>
  <c r="AM98" i="15"/>
  <c r="AN98" i="15"/>
  <c r="AO98" i="15"/>
  <c r="AP98" i="15"/>
  <c r="AQ98" i="15"/>
  <c r="AR98" i="15"/>
  <c r="AS98" i="15"/>
  <c r="AT98" i="15"/>
  <c r="E99" i="15"/>
  <c r="AW99" i="15" s="1"/>
  <c r="G99" i="15"/>
  <c r="H99" i="15"/>
  <c r="I99" i="15"/>
  <c r="J99" i="15"/>
  <c r="K99" i="15"/>
  <c r="L99" i="15"/>
  <c r="M99" i="15"/>
  <c r="N99" i="15"/>
  <c r="O99" i="15"/>
  <c r="P99" i="15"/>
  <c r="Q99" i="15"/>
  <c r="R99" i="15"/>
  <c r="S99" i="15"/>
  <c r="T99" i="15"/>
  <c r="U99" i="15"/>
  <c r="V99" i="15"/>
  <c r="W99" i="15"/>
  <c r="X99" i="15"/>
  <c r="Y99" i="15"/>
  <c r="Z99" i="15"/>
  <c r="AA99" i="15"/>
  <c r="AB99" i="15"/>
  <c r="AC99" i="15"/>
  <c r="AD99" i="15"/>
  <c r="AE99" i="15"/>
  <c r="AF99" i="15"/>
  <c r="AG99" i="15"/>
  <c r="AH99" i="15"/>
  <c r="AJ99" i="15"/>
  <c r="AK99" i="15"/>
  <c r="AL99" i="15"/>
  <c r="AM99" i="15"/>
  <c r="AN99" i="15"/>
  <c r="AO99" i="15"/>
  <c r="AP99" i="15"/>
  <c r="AQ99" i="15"/>
  <c r="AR99" i="15"/>
  <c r="AS99" i="15"/>
  <c r="AT99" i="15"/>
  <c r="E100" i="15"/>
  <c r="AW100" i="15" s="1"/>
  <c r="G100" i="15"/>
  <c r="H100" i="15"/>
  <c r="I100" i="15"/>
  <c r="J100" i="15"/>
  <c r="K100" i="15"/>
  <c r="L100" i="15"/>
  <c r="M100" i="15"/>
  <c r="N100" i="15"/>
  <c r="O100" i="15"/>
  <c r="P100" i="15"/>
  <c r="Q100" i="15"/>
  <c r="R100" i="15"/>
  <c r="S100" i="15"/>
  <c r="T100" i="15"/>
  <c r="U100" i="15"/>
  <c r="V100" i="15"/>
  <c r="W100" i="15"/>
  <c r="X100" i="15"/>
  <c r="Y100" i="15"/>
  <c r="Z100" i="15"/>
  <c r="AA100" i="15"/>
  <c r="AB100" i="15"/>
  <c r="AC100" i="15"/>
  <c r="AD100" i="15"/>
  <c r="AE100" i="15"/>
  <c r="AF100" i="15"/>
  <c r="AG100" i="15"/>
  <c r="AH100" i="15"/>
  <c r="AJ100" i="15"/>
  <c r="AK100" i="15"/>
  <c r="AL100" i="15"/>
  <c r="AM100" i="15"/>
  <c r="AN100" i="15"/>
  <c r="AO100" i="15"/>
  <c r="AP100" i="15"/>
  <c r="AQ100" i="15"/>
  <c r="AR100" i="15"/>
  <c r="AS100" i="15"/>
  <c r="AT100" i="15"/>
  <c r="E101" i="15"/>
  <c r="AW101" i="15" s="1"/>
  <c r="G101" i="15"/>
  <c r="H101" i="15"/>
  <c r="I101" i="15"/>
  <c r="J101" i="15"/>
  <c r="K101" i="15"/>
  <c r="L101" i="15"/>
  <c r="M101" i="15"/>
  <c r="N101" i="15"/>
  <c r="O101" i="15"/>
  <c r="P101" i="15"/>
  <c r="Q101" i="15"/>
  <c r="R101" i="15"/>
  <c r="S101" i="15"/>
  <c r="T101" i="15"/>
  <c r="U101" i="15"/>
  <c r="V101" i="15"/>
  <c r="W101" i="15"/>
  <c r="X101" i="15"/>
  <c r="Y101" i="15"/>
  <c r="Z101" i="15"/>
  <c r="AA101" i="15"/>
  <c r="AB101" i="15"/>
  <c r="AC101" i="15"/>
  <c r="AD101" i="15"/>
  <c r="AE101" i="15"/>
  <c r="AF101" i="15"/>
  <c r="AG101" i="15"/>
  <c r="AH101" i="15"/>
  <c r="AJ101" i="15"/>
  <c r="AK101" i="15"/>
  <c r="AL101" i="15"/>
  <c r="AM101" i="15"/>
  <c r="AN101" i="15"/>
  <c r="AO101" i="15"/>
  <c r="AP101" i="15"/>
  <c r="AQ101" i="15"/>
  <c r="AR101" i="15"/>
  <c r="AS101" i="15"/>
  <c r="AT101" i="15"/>
  <c r="E102" i="15"/>
  <c r="AW102" i="15" s="1"/>
  <c r="G102" i="15"/>
  <c r="H102" i="15"/>
  <c r="I102" i="15"/>
  <c r="J102" i="15"/>
  <c r="K102" i="15"/>
  <c r="L102" i="15"/>
  <c r="M102" i="15"/>
  <c r="N102" i="15"/>
  <c r="O102" i="15"/>
  <c r="P102" i="15"/>
  <c r="Q102" i="15"/>
  <c r="R102" i="15"/>
  <c r="S102" i="15"/>
  <c r="T102" i="15"/>
  <c r="U102" i="15"/>
  <c r="V102" i="15"/>
  <c r="W102" i="15"/>
  <c r="X102" i="15"/>
  <c r="Y102" i="15"/>
  <c r="Z102" i="15"/>
  <c r="AA102" i="15"/>
  <c r="AB102" i="15"/>
  <c r="AC102" i="15"/>
  <c r="AD102" i="15"/>
  <c r="AE102" i="15"/>
  <c r="AF102" i="15"/>
  <c r="AG102" i="15"/>
  <c r="AH102" i="15"/>
  <c r="AJ102" i="15"/>
  <c r="AK102" i="15"/>
  <c r="AL102" i="15"/>
  <c r="AM102" i="15"/>
  <c r="AN102" i="15"/>
  <c r="AO102" i="15"/>
  <c r="AP102" i="15"/>
  <c r="AQ102" i="15"/>
  <c r="AR102" i="15"/>
  <c r="AS102" i="15"/>
  <c r="AT102" i="15"/>
  <c r="E103" i="15"/>
  <c r="AW103" i="15" s="1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W103" i="15"/>
  <c r="X103" i="15"/>
  <c r="Y103" i="15"/>
  <c r="Z103" i="15"/>
  <c r="AA103" i="15"/>
  <c r="AB103" i="15"/>
  <c r="AC103" i="15"/>
  <c r="AD103" i="15"/>
  <c r="AE103" i="15"/>
  <c r="AF103" i="15"/>
  <c r="AG103" i="15"/>
  <c r="AH103" i="15"/>
  <c r="AJ103" i="15"/>
  <c r="AK103" i="15"/>
  <c r="AL103" i="15"/>
  <c r="AM103" i="15"/>
  <c r="AN103" i="15"/>
  <c r="AO103" i="15"/>
  <c r="AP103" i="15"/>
  <c r="AQ103" i="15"/>
  <c r="AR103" i="15"/>
  <c r="AS103" i="15"/>
  <c r="AT103" i="15"/>
  <c r="E104" i="15"/>
  <c r="AW104" i="15" s="1"/>
  <c r="G104" i="15"/>
  <c r="H104" i="15"/>
  <c r="I104" i="15"/>
  <c r="J104" i="15"/>
  <c r="K104" i="15"/>
  <c r="L104" i="15"/>
  <c r="M104" i="15"/>
  <c r="N104" i="15"/>
  <c r="O104" i="15"/>
  <c r="P104" i="15"/>
  <c r="Q104" i="15"/>
  <c r="R104" i="15"/>
  <c r="S104" i="15"/>
  <c r="T104" i="15"/>
  <c r="U104" i="15"/>
  <c r="V104" i="15"/>
  <c r="W104" i="15"/>
  <c r="X104" i="15"/>
  <c r="Y104" i="15"/>
  <c r="Z104" i="15"/>
  <c r="AA104" i="15"/>
  <c r="AB104" i="15"/>
  <c r="AC104" i="15"/>
  <c r="AD104" i="15"/>
  <c r="AE104" i="15"/>
  <c r="AF104" i="15"/>
  <c r="AG104" i="15"/>
  <c r="AH104" i="15"/>
  <c r="AJ104" i="15"/>
  <c r="AK104" i="15"/>
  <c r="AL104" i="15"/>
  <c r="AM104" i="15"/>
  <c r="AN104" i="15"/>
  <c r="AO104" i="15"/>
  <c r="AP104" i="15"/>
  <c r="AQ104" i="15"/>
  <c r="AR104" i="15"/>
  <c r="AS104" i="15"/>
  <c r="AT104" i="15"/>
  <c r="E105" i="15"/>
  <c r="AW105" i="15" s="1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W105" i="15"/>
  <c r="X105" i="15"/>
  <c r="Y105" i="15"/>
  <c r="Z105" i="15"/>
  <c r="AA105" i="15"/>
  <c r="AB105" i="15"/>
  <c r="AC105" i="15"/>
  <c r="AD105" i="15"/>
  <c r="AE105" i="15"/>
  <c r="AF105" i="15"/>
  <c r="AG105" i="15"/>
  <c r="AH105" i="15"/>
  <c r="AJ105" i="15"/>
  <c r="AK105" i="15"/>
  <c r="AL105" i="15"/>
  <c r="AM105" i="15"/>
  <c r="AN105" i="15"/>
  <c r="AO105" i="15"/>
  <c r="AP105" i="15"/>
  <c r="AQ105" i="15"/>
  <c r="AR105" i="15"/>
  <c r="AS105" i="15"/>
  <c r="AT105" i="15"/>
  <c r="E106" i="15"/>
  <c r="AW106" i="15" s="1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W106" i="15"/>
  <c r="X106" i="15"/>
  <c r="Y106" i="15"/>
  <c r="Z106" i="15"/>
  <c r="AA106" i="15"/>
  <c r="AB106" i="15"/>
  <c r="AC106" i="15"/>
  <c r="AD106" i="15"/>
  <c r="AE106" i="15"/>
  <c r="AF106" i="15"/>
  <c r="AG106" i="15"/>
  <c r="AH106" i="15"/>
  <c r="AJ106" i="15"/>
  <c r="AK106" i="15"/>
  <c r="AL106" i="15"/>
  <c r="AM106" i="15"/>
  <c r="AN106" i="15"/>
  <c r="AO106" i="15"/>
  <c r="AP106" i="15"/>
  <c r="AQ106" i="15"/>
  <c r="AR106" i="15"/>
  <c r="AS106" i="15"/>
  <c r="AT106" i="15"/>
  <c r="E107" i="15"/>
  <c r="AW107" i="15" s="1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AA107" i="15"/>
  <c r="AB107" i="15"/>
  <c r="AC107" i="15"/>
  <c r="AD107" i="15"/>
  <c r="BB107" i="15" s="1"/>
  <c r="AE107" i="15"/>
  <c r="AF107" i="15"/>
  <c r="AG107" i="15"/>
  <c r="AH107" i="15"/>
  <c r="AJ107" i="15"/>
  <c r="AK107" i="15"/>
  <c r="AL107" i="15"/>
  <c r="AM107" i="15"/>
  <c r="AN107" i="15"/>
  <c r="AO107" i="15"/>
  <c r="AP107" i="15"/>
  <c r="AQ107" i="15"/>
  <c r="AR107" i="15"/>
  <c r="AS107" i="15"/>
  <c r="AT107" i="15"/>
  <c r="E108" i="15"/>
  <c r="AW108" i="15" s="1"/>
  <c r="G108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W108" i="15"/>
  <c r="X108" i="15"/>
  <c r="Y108" i="15"/>
  <c r="Z108" i="15"/>
  <c r="AA108" i="15"/>
  <c r="AB108" i="15"/>
  <c r="AC108" i="15"/>
  <c r="AD108" i="15"/>
  <c r="AE108" i="15"/>
  <c r="AF108" i="15"/>
  <c r="AG108" i="15"/>
  <c r="AH108" i="15"/>
  <c r="AJ108" i="15"/>
  <c r="AK108" i="15"/>
  <c r="AL108" i="15"/>
  <c r="AM108" i="15"/>
  <c r="AN108" i="15"/>
  <c r="AO108" i="15"/>
  <c r="AP108" i="15"/>
  <c r="AQ108" i="15"/>
  <c r="AR108" i="15"/>
  <c r="AS108" i="15"/>
  <c r="AT108" i="15"/>
  <c r="E109" i="15"/>
  <c r="AW109" i="15" s="1"/>
  <c r="G109" i="15"/>
  <c r="H109" i="15"/>
  <c r="I109" i="15"/>
  <c r="J109" i="15"/>
  <c r="K109" i="15"/>
  <c r="L109" i="15"/>
  <c r="M109" i="15"/>
  <c r="N109" i="15"/>
  <c r="O109" i="15"/>
  <c r="P109" i="15"/>
  <c r="Q109" i="15"/>
  <c r="R109" i="15"/>
  <c r="S109" i="15"/>
  <c r="T109" i="15"/>
  <c r="U109" i="15"/>
  <c r="V109" i="15"/>
  <c r="W109" i="15"/>
  <c r="X109" i="15"/>
  <c r="Y109" i="15"/>
  <c r="Z109" i="15"/>
  <c r="AA109" i="15"/>
  <c r="AB109" i="15"/>
  <c r="AC109" i="15"/>
  <c r="AD109" i="15"/>
  <c r="AE109" i="15"/>
  <c r="AF109" i="15"/>
  <c r="AG109" i="15"/>
  <c r="AH109" i="15"/>
  <c r="AJ109" i="15"/>
  <c r="AK109" i="15"/>
  <c r="AL109" i="15"/>
  <c r="AM109" i="15"/>
  <c r="AN109" i="15"/>
  <c r="AO109" i="15"/>
  <c r="AP109" i="15"/>
  <c r="AQ109" i="15"/>
  <c r="AR109" i="15"/>
  <c r="AS109" i="15"/>
  <c r="AT109" i="15"/>
  <c r="E110" i="15"/>
  <c r="AW110" i="15" s="1"/>
  <c r="G110" i="15"/>
  <c r="H110" i="15"/>
  <c r="I110" i="15"/>
  <c r="J110" i="15"/>
  <c r="K110" i="15"/>
  <c r="L110" i="15"/>
  <c r="M110" i="15"/>
  <c r="N110" i="15"/>
  <c r="O110" i="15"/>
  <c r="P110" i="15"/>
  <c r="Q110" i="15"/>
  <c r="R110" i="15"/>
  <c r="S110" i="15"/>
  <c r="T110" i="15"/>
  <c r="U110" i="15"/>
  <c r="V110" i="15"/>
  <c r="W110" i="15"/>
  <c r="X110" i="15"/>
  <c r="Y110" i="15"/>
  <c r="Z110" i="15"/>
  <c r="AA110" i="15"/>
  <c r="AB110" i="15"/>
  <c r="AC110" i="15"/>
  <c r="AD110" i="15"/>
  <c r="AE110" i="15"/>
  <c r="AF110" i="15"/>
  <c r="AG110" i="15"/>
  <c r="AH110" i="15"/>
  <c r="AJ110" i="15"/>
  <c r="AK110" i="15"/>
  <c r="AL110" i="15"/>
  <c r="AM110" i="15"/>
  <c r="AN110" i="15"/>
  <c r="AO110" i="15"/>
  <c r="AP110" i="15"/>
  <c r="AQ110" i="15"/>
  <c r="AR110" i="15"/>
  <c r="AS110" i="15"/>
  <c r="AT110" i="15"/>
  <c r="D90" i="15"/>
  <c r="AV90" i="15" s="1"/>
  <c r="D91" i="15"/>
  <c r="AV91" i="15" s="1"/>
  <c r="D92" i="15"/>
  <c r="AV92" i="15" s="1"/>
  <c r="D93" i="15"/>
  <c r="AV93" i="15" s="1"/>
  <c r="D94" i="15"/>
  <c r="AV94" i="15" s="1"/>
  <c r="D95" i="15"/>
  <c r="AV95" i="15" s="1"/>
  <c r="D96" i="15"/>
  <c r="AV96" i="15" s="1"/>
  <c r="D97" i="15"/>
  <c r="AV97" i="15" s="1"/>
  <c r="D98" i="15"/>
  <c r="AV98" i="15" s="1"/>
  <c r="D99" i="15"/>
  <c r="AV99" i="15" s="1"/>
  <c r="D100" i="15"/>
  <c r="AV100" i="15" s="1"/>
  <c r="D101" i="15"/>
  <c r="AV101" i="15" s="1"/>
  <c r="D102" i="15"/>
  <c r="AV102" i="15" s="1"/>
  <c r="D103" i="15"/>
  <c r="AV103" i="15" s="1"/>
  <c r="D104" i="15"/>
  <c r="AV104" i="15" s="1"/>
  <c r="D105" i="15"/>
  <c r="AV105" i="15" s="1"/>
  <c r="D106" i="15"/>
  <c r="AV106" i="15" s="1"/>
  <c r="D107" i="15"/>
  <c r="AV107" i="15" s="1"/>
  <c r="D108" i="15"/>
  <c r="AV108" i="15" s="1"/>
  <c r="D109" i="15"/>
  <c r="AV109" i="15" s="1"/>
  <c r="D110" i="15"/>
  <c r="AV110" i="15" s="1"/>
  <c r="D89" i="15"/>
  <c r="E79" i="15"/>
  <c r="G79" i="15"/>
  <c r="H79" i="15"/>
  <c r="I79" i="15"/>
  <c r="J79" i="15"/>
  <c r="K79" i="15"/>
  <c r="L79" i="15"/>
  <c r="M79" i="15"/>
  <c r="N79" i="15"/>
  <c r="O79" i="15"/>
  <c r="P79" i="15"/>
  <c r="Q79" i="15"/>
  <c r="R79" i="15"/>
  <c r="S79" i="15"/>
  <c r="T79" i="15"/>
  <c r="U79" i="15"/>
  <c r="V79" i="15"/>
  <c r="W79" i="15"/>
  <c r="X79" i="15"/>
  <c r="Y79" i="15"/>
  <c r="Z79" i="15"/>
  <c r="AA79" i="15"/>
  <c r="AB79" i="15"/>
  <c r="AC79" i="15"/>
  <c r="AD79" i="15"/>
  <c r="AE79" i="15"/>
  <c r="AF79" i="15"/>
  <c r="AG79" i="15"/>
  <c r="AH79" i="15"/>
  <c r="AJ79" i="15"/>
  <c r="AK79" i="15"/>
  <c r="AL79" i="15"/>
  <c r="AM79" i="15"/>
  <c r="AN79" i="15"/>
  <c r="AO79" i="15"/>
  <c r="AP79" i="15"/>
  <c r="AQ79" i="15"/>
  <c r="AR79" i="15"/>
  <c r="AS79" i="15"/>
  <c r="AT79" i="15"/>
  <c r="D79" i="15"/>
  <c r="E80" i="15"/>
  <c r="G80" i="15"/>
  <c r="H80" i="15"/>
  <c r="I80" i="15"/>
  <c r="J80" i="15"/>
  <c r="K80" i="15"/>
  <c r="L80" i="15"/>
  <c r="M80" i="15"/>
  <c r="N80" i="15"/>
  <c r="O80" i="15"/>
  <c r="P80" i="15"/>
  <c r="Q80" i="15"/>
  <c r="R80" i="15"/>
  <c r="S80" i="15"/>
  <c r="T80" i="15"/>
  <c r="U80" i="15"/>
  <c r="V80" i="15"/>
  <c r="W80" i="15"/>
  <c r="X80" i="15"/>
  <c r="Y80" i="15"/>
  <c r="Z80" i="15"/>
  <c r="AA80" i="15"/>
  <c r="AB80" i="15"/>
  <c r="AC80" i="15"/>
  <c r="AD80" i="15"/>
  <c r="AE80" i="15"/>
  <c r="AF80" i="15"/>
  <c r="AG80" i="15"/>
  <c r="AH80" i="15"/>
  <c r="AJ80" i="15"/>
  <c r="AK80" i="15"/>
  <c r="AL80" i="15"/>
  <c r="AM80" i="15"/>
  <c r="AN80" i="15"/>
  <c r="AO80" i="15"/>
  <c r="AP80" i="15"/>
  <c r="AQ80" i="15"/>
  <c r="AR80" i="15"/>
  <c r="AS80" i="15"/>
  <c r="AT80" i="15"/>
  <c r="E81" i="15"/>
  <c r="G81" i="15"/>
  <c r="H81" i="15"/>
  <c r="I81" i="15"/>
  <c r="J81" i="15"/>
  <c r="K81" i="15"/>
  <c r="L81" i="15"/>
  <c r="M81" i="15"/>
  <c r="N81" i="15"/>
  <c r="O81" i="15"/>
  <c r="P81" i="15"/>
  <c r="Q81" i="15"/>
  <c r="R81" i="15"/>
  <c r="S81" i="15"/>
  <c r="T81" i="15"/>
  <c r="U81" i="15"/>
  <c r="V81" i="15"/>
  <c r="W81" i="15"/>
  <c r="X81" i="15"/>
  <c r="Y81" i="15"/>
  <c r="Z81" i="15"/>
  <c r="AA81" i="15"/>
  <c r="AB81" i="15"/>
  <c r="AC81" i="15"/>
  <c r="AD81" i="15"/>
  <c r="AE81" i="15"/>
  <c r="AF81" i="15"/>
  <c r="AG81" i="15"/>
  <c r="AH81" i="15"/>
  <c r="AJ81" i="15"/>
  <c r="AK81" i="15"/>
  <c r="AL81" i="15"/>
  <c r="AM81" i="15"/>
  <c r="AN81" i="15"/>
  <c r="AO81" i="15"/>
  <c r="AP81" i="15"/>
  <c r="AQ81" i="15"/>
  <c r="AR81" i="15"/>
  <c r="AS81" i="15"/>
  <c r="AT81" i="15"/>
  <c r="E82" i="15"/>
  <c r="G82" i="15"/>
  <c r="H82" i="15"/>
  <c r="I82" i="15"/>
  <c r="J82" i="15"/>
  <c r="K82" i="15"/>
  <c r="L82" i="15"/>
  <c r="M82" i="15"/>
  <c r="N82" i="15"/>
  <c r="O82" i="15"/>
  <c r="P82" i="15"/>
  <c r="Q82" i="15"/>
  <c r="R82" i="15"/>
  <c r="S82" i="15"/>
  <c r="T82" i="15"/>
  <c r="U82" i="15"/>
  <c r="V82" i="15"/>
  <c r="W82" i="15"/>
  <c r="X82" i="15"/>
  <c r="Y82" i="15"/>
  <c r="Z82" i="15"/>
  <c r="AA82" i="15"/>
  <c r="AB82" i="15"/>
  <c r="AC82" i="15"/>
  <c r="AD82" i="15"/>
  <c r="AE82" i="15"/>
  <c r="AF82" i="15"/>
  <c r="AG82" i="15"/>
  <c r="AH82" i="15"/>
  <c r="AJ82" i="15"/>
  <c r="AK82" i="15"/>
  <c r="AL82" i="15"/>
  <c r="AM82" i="15"/>
  <c r="AN82" i="15"/>
  <c r="AO82" i="15"/>
  <c r="AP82" i="15"/>
  <c r="AQ82" i="15"/>
  <c r="AR82" i="15"/>
  <c r="AS82" i="15"/>
  <c r="AT82" i="15"/>
  <c r="E83" i="15"/>
  <c r="G83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V83" i="15"/>
  <c r="W83" i="15"/>
  <c r="X83" i="15"/>
  <c r="Y83" i="15"/>
  <c r="Z83" i="15"/>
  <c r="AA83" i="15"/>
  <c r="AB83" i="15"/>
  <c r="AC83" i="15"/>
  <c r="AD83" i="15"/>
  <c r="AE83" i="15"/>
  <c r="AF83" i="15"/>
  <c r="AG83" i="15"/>
  <c r="AH83" i="15"/>
  <c r="AJ83" i="15"/>
  <c r="AK83" i="15"/>
  <c r="AL83" i="15"/>
  <c r="AM83" i="15"/>
  <c r="AN83" i="15"/>
  <c r="AO83" i="15"/>
  <c r="AP83" i="15"/>
  <c r="AQ83" i="15"/>
  <c r="AR83" i="15"/>
  <c r="AS83" i="15"/>
  <c r="AT83" i="15"/>
  <c r="E84" i="15"/>
  <c r="G84" i="15"/>
  <c r="H84" i="15"/>
  <c r="I84" i="15"/>
  <c r="J84" i="15"/>
  <c r="K84" i="15"/>
  <c r="L84" i="15"/>
  <c r="M84" i="15"/>
  <c r="N84" i="15"/>
  <c r="O84" i="15"/>
  <c r="P84" i="15"/>
  <c r="Q84" i="15"/>
  <c r="R84" i="15"/>
  <c r="S84" i="15"/>
  <c r="T84" i="15"/>
  <c r="U84" i="15"/>
  <c r="V84" i="15"/>
  <c r="W84" i="15"/>
  <c r="X84" i="15"/>
  <c r="Y84" i="15"/>
  <c r="Z84" i="15"/>
  <c r="AA84" i="15"/>
  <c r="AB84" i="15"/>
  <c r="AC84" i="15"/>
  <c r="AD84" i="15"/>
  <c r="AE84" i="15"/>
  <c r="AF84" i="15"/>
  <c r="AG84" i="15"/>
  <c r="AH84" i="15"/>
  <c r="AJ84" i="15"/>
  <c r="AK84" i="15"/>
  <c r="AL84" i="15"/>
  <c r="AM84" i="15"/>
  <c r="AN84" i="15"/>
  <c r="AO84" i="15"/>
  <c r="AP84" i="15"/>
  <c r="AQ84" i="15"/>
  <c r="AR84" i="15"/>
  <c r="AS84" i="15"/>
  <c r="AT84" i="15"/>
  <c r="E85" i="15"/>
  <c r="G85" i="15"/>
  <c r="H85" i="15"/>
  <c r="I85" i="15"/>
  <c r="J85" i="15"/>
  <c r="K85" i="15"/>
  <c r="L85" i="15"/>
  <c r="M85" i="15"/>
  <c r="N85" i="15"/>
  <c r="O85" i="15"/>
  <c r="P85" i="15"/>
  <c r="Q85" i="15"/>
  <c r="R85" i="15"/>
  <c r="S85" i="15"/>
  <c r="T85" i="15"/>
  <c r="U85" i="15"/>
  <c r="V85" i="15"/>
  <c r="W85" i="15"/>
  <c r="X85" i="15"/>
  <c r="Y85" i="15"/>
  <c r="Z85" i="15"/>
  <c r="AA85" i="15"/>
  <c r="AB85" i="15"/>
  <c r="AC85" i="15"/>
  <c r="AD85" i="15"/>
  <c r="AE85" i="15"/>
  <c r="AF85" i="15"/>
  <c r="AG85" i="15"/>
  <c r="AH85" i="15"/>
  <c r="AJ85" i="15"/>
  <c r="AK85" i="15"/>
  <c r="AL85" i="15"/>
  <c r="AM85" i="15"/>
  <c r="AN85" i="15"/>
  <c r="AO85" i="15"/>
  <c r="AP85" i="15"/>
  <c r="AQ85" i="15"/>
  <c r="AR85" i="15"/>
  <c r="AS85" i="15"/>
  <c r="AT85" i="15"/>
  <c r="E86" i="15"/>
  <c r="G86" i="15"/>
  <c r="H86" i="15"/>
  <c r="I86" i="15"/>
  <c r="J86" i="15"/>
  <c r="K86" i="15"/>
  <c r="L86" i="15"/>
  <c r="M86" i="15"/>
  <c r="N86" i="15"/>
  <c r="O86" i="15"/>
  <c r="P86" i="15"/>
  <c r="Q86" i="15"/>
  <c r="R86" i="15"/>
  <c r="S86" i="15"/>
  <c r="T86" i="15"/>
  <c r="U86" i="15"/>
  <c r="V86" i="15"/>
  <c r="W86" i="15"/>
  <c r="X86" i="15"/>
  <c r="Y86" i="15"/>
  <c r="Z86" i="15"/>
  <c r="AA86" i="15"/>
  <c r="AB86" i="15"/>
  <c r="AC86" i="15"/>
  <c r="AD86" i="15"/>
  <c r="AE86" i="15"/>
  <c r="AF86" i="15"/>
  <c r="AG86" i="15"/>
  <c r="AH86" i="15"/>
  <c r="AJ86" i="15"/>
  <c r="AK86" i="15"/>
  <c r="AL86" i="15"/>
  <c r="AM86" i="15"/>
  <c r="AN86" i="15"/>
  <c r="AO86" i="15"/>
  <c r="AP86" i="15"/>
  <c r="AQ86" i="15"/>
  <c r="AR86" i="15"/>
  <c r="AS86" i="15"/>
  <c r="AT86" i="15"/>
  <c r="E87" i="15"/>
  <c r="G87" i="15"/>
  <c r="H87" i="15"/>
  <c r="I87" i="15"/>
  <c r="J87" i="15"/>
  <c r="K87" i="15"/>
  <c r="L87" i="15"/>
  <c r="M87" i="15"/>
  <c r="N87" i="15"/>
  <c r="O87" i="15"/>
  <c r="P87" i="15"/>
  <c r="Q87" i="15"/>
  <c r="R87" i="15"/>
  <c r="S87" i="15"/>
  <c r="T87" i="15"/>
  <c r="U87" i="15"/>
  <c r="V87" i="15"/>
  <c r="W87" i="15"/>
  <c r="X87" i="15"/>
  <c r="Y87" i="15"/>
  <c r="Z87" i="15"/>
  <c r="AA87" i="15"/>
  <c r="AB87" i="15"/>
  <c r="AC87" i="15"/>
  <c r="AD87" i="15"/>
  <c r="AE87" i="15"/>
  <c r="AF87" i="15"/>
  <c r="AG87" i="15"/>
  <c r="AH87" i="15"/>
  <c r="AJ87" i="15"/>
  <c r="AK87" i="15"/>
  <c r="AL87" i="15"/>
  <c r="AM87" i="15"/>
  <c r="AN87" i="15"/>
  <c r="AO87" i="15"/>
  <c r="AP87" i="15"/>
  <c r="AQ87" i="15"/>
  <c r="AR87" i="15"/>
  <c r="AS87" i="15"/>
  <c r="AT87" i="15"/>
  <c r="E88" i="15"/>
  <c r="G88" i="15"/>
  <c r="H88" i="15"/>
  <c r="I88" i="15"/>
  <c r="J88" i="15"/>
  <c r="K88" i="15"/>
  <c r="L88" i="15"/>
  <c r="M88" i="15"/>
  <c r="N88" i="15"/>
  <c r="O88" i="15"/>
  <c r="P88" i="15"/>
  <c r="Q88" i="15"/>
  <c r="R88" i="15"/>
  <c r="S88" i="15"/>
  <c r="T88" i="15"/>
  <c r="U88" i="15"/>
  <c r="V88" i="15"/>
  <c r="W88" i="15"/>
  <c r="X88" i="15"/>
  <c r="Y88" i="15"/>
  <c r="Z88" i="15"/>
  <c r="AA88" i="15"/>
  <c r="AB88" i="15"/>
  <c r="AC88" i="15"/>
  <c r="AD88" i="15"/>
  <c r="AE88" i="15"/>
  <c r="AF88" i="15"/>
  <c r="AG88" i="15"/>
  <c r="AH88" i="15"/>
  <c r="AJ88" i="15"/>
  <c r="AK88" i="15"/>
  <c r="AL88" i="15"/>
  <c r="AM88" i="15"/>
  <c r="AN88" i="15"/>
  <c r="AO88" i="15"/>
  <c r="AP88" i="15"/>
  <c r="AQ88" i="15"/>
  <c r="AR88" i="15"/>
  <c r="AS88" i="15"/>
  <c r="AT88" i="15"/>
  <c r="D81" i="15"/>
  <c r="D82" i="15"/>
  <c r="D83" i="15"/>
  <c r="D84" i="15"/>
  <c r="D85" i="15"/>
  <c r="D86" i="15"/>
  <c r="D87" i="15"/>
  <c r="D88" i="15"/>
  <c r="D80" i="15"/>
  <c r="D71" i="15"/>
  <c r="E71" i="15"/>
  <c r="G71" i="15"/>
  <c r="H71" i="15"/>
  <c r="I71" i="15"/>
  <c r="J71" i="15"/>
  <c r="K71" i="15"/>
  <c r="L71" i="15"/>
  <c r="M71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Z71" i="15"/>
  <c r="AA71" i="15"/>
  <c r="AB71" i="15"/>
  <c r="AC71" i="15"/>
  <c r="AD71" i="15"/>
  <c r="AE71" i="15"/>
  <c r="AF71" i="15"/>
  <c r="AG71" i="15"/>
  <c r="AH71" i="15"/>
  <c r="AJ71" i="15"/>
  <c r="AK71" i="15"/>
  <c r="AL71" i="15"/>
  <c r="AM71" i="15"/>
  <c r="AN71" i="15"/>
  <c r="AO71" i="15"/>
  <c r="AP71" i="15"/>
  <c r="AQ71" i="15"/>
  <c r="AR71" i="15"/>
  <c r="AS71" i="15"/>
  <c r="AT71" i="15"/>
  <c r="D72" i="15"/>
  <c r="E72" i="15"/>
  <c r="G72" i="15"/>
  <c r="H72" i="15"/>
  <c r="I72" i="15"/>
  <c r="J72" i="15"/>
  <c r="K72" i="15"/>
  <c r="L72" i="15"/>
  <c r="M72" i="15"/>
  <c r="N72" i="15"/>
  <c r="O72" i="15"/>
  <c r="P72" i="15"/>
  <c r="Q72" i="15"/>
  <c r="R72" i="15"/>
  <c r="S72" i="15"/>
  <c r="T72" i="15"/>
  <c r="U72" i="15"/>
  <c r="V72" i="15"/>
  <c r="W72" i="15"/>
  <c r="X72" i="15"/>
  <c r="Y72" i="15"/>
  <c r="Z72" i="15"/>
  <c r="AA72" i="15"/>
  <c r="AB72" i="15"/>
  <c r="AC72" i="15"/>
  <c r="AD72" i="15"/>
  <c r="AE72" i="15"/>
  <c r="AF72" i="15"/>
  <c r="AG72" i="15"/>
  <c r="AH72" i="15"/>
  <c r="AJ72" i="15"/>
  <c r="AK72" i="15"/>
  <c r="AL72" i="15"/>
  <c r="AM72" i="15"/>
  <c r="AN72" i="15"/>
  <c r="AO72" i="15"/>
  <c r="AP72" i="15"/>
  <c r="AQ72" i="15"/>
  <c r="AR72" i="15"/>
  <c r="AS72" i="15"/>
  <c r="AT72" i="15"/>
  <c r="D73" i="15"/>
  <c r="E73" i="15"/>
  <c r="G73" i="15"/>
  <c r="H73" i="15"/>
  <c r="I73" i="15"/>
  <c r="J73" i="15"/>
  <c r="K73" i="15"/>
  <c r="L73" i="15"/>
  <c r="M73" i="15"/>
  <c r="N73" i="15"/>
  <c r="O73" i="15"/>
  <c r="P73" i="15"/>
  <c r="Q73" i="15"/>
  <c r="R73" i="15"/>
  <c r="S73" i="15"/>
  <c r="T73" i="15"/>
  <c r="U73" i="15"/>
  <c r="V73" i="15"/>
  <c r="W73" i="15"/>
  <c r="X73" i="15"/>
  <c r="Y73" i="15"/>
  <c r="Z73" i="15"/>
  <c r="AA73" i="15"/>
  <c r="AB73" i="15"/>
  <c r="AC73" i="15"/>
  <c r="AD73" i="15"/>
  <c r="AE73" i="15"/>
  <c r="AF73" i="15"/>
  <c r="AG73" i="15"/>
  <c r="AH73" i="15"/>
  <c r="AJ73" i="15"/>
  <c r="AK73" i="15"/>
  <c r="AL73" i="15"/>
  <c r="AM73" i="15"/>
  <c r="AN73" i="15"/>
  <c r="AO73" i="15"/>
  <c r="AP73" i="15"/>
  <c r="AQ73" i="15"/>
  <c r="AR73" i="15"/>
  <c r="AS73" i="15"/>
  <c r="AT73" i="15"/>
  <c r="D74" i="15"/>
  <c r="E74" i="15"/>
  <c r="G74" i="15"/>
  <c r="H74" i="15"/>
  <c r="I74" i="15"/>
  <c r="J74" i="15"/>
  <c r="K74" i="15"/>
  <c r="L74" i="15"/>
  <c r="M74" i="15"/>
  <c r="N74" i="15"/>
  <c r="O74" i="15"/>
  <c r="P74" i="15"/>
  <c r="Q74" i="15"/>
  <c r="R74" i="15"/>
  <c r="S74" i="15"/>
  <c r="T74" i="15"/>
  <c r="U74" i="15"/>
  <c r="V74" i="15"/>
  <c r="W74" i="15"/>
  <c r="X74" i="15"/>
  <c r="Y74" i="15"/>
  <c r="Z74" i="15"/>
  <c r="AA74" i="15"/>
  <c r="AB74" i="15"/>
  <c r="AC74" i="15"/>
  <c r="AD74" i="15"/>
  <c r="AE74" i="15"/>
  <c r="AF74" i="15"/>
  <c r="AG74" i="15"/>
  <c r="AH74" i="15"/>
  <c r="AJ74" i="15"/>
  <c r="AK74" i="15"/>
  <c r="AL74" i="15"/>
  <c r="AM74" i="15"/>
  <c r="AN74" i="15"/>
  <c r="AO74" i="15"/>
  <c r="AP74" i="15"/>
  <c r="AQ74" i="15"/>
  <c r="AR74" i="15"/>
  <c r="AS74" i="15"/>
  <c r="AT74" i="15"/>
  <c r="D75" i="15"/>
  <c r="E75" i="15"/>
  <c r="G75" i="15"/>
  <c r="H75" i="15"/>
  <c r="I75" i="15"/>
  <c r="J75" i="15"/>
  <c r="K75" i="15"/>
  <c r="L75" i="15"/>
  <c r="M75" i="15"/>
  <c r="N75" i="15"/>
  <c r="O75" i="15"/>
  <c r="P75" i="15"/>
  <c r="Q75" i="15"/>
  <c r="R75" i="15"/>
  <c r="S75" i="15"/>
  <c r="T75" i="15"/>
  <c r="U75" i="15"/>
  <c r="V75" i="15"/>
  <c r="W75" i="15"/>
  <c r="X75" i="15"/>
  <c r="Y75" i="15"/>
  <c r="Z75" i="15"/>
  <c r="AA75" i="15"/>
  <c r="AB75" i="15"/>
  <c r="AC75" i="15"/>
  <c r="AD75" i="15"/>
  <c r="AE75" i="15"/>
  <c r="AF75" i="15"/>
  <c r="AG75" i="15"/>
  <c r="AH75" i="15"/>
  <c r="AJ75" i="15"/>
  <c r="AK75" i="15"/>
  <c r="AL75" i="15"/>
  <c r="AM75" i="15"/>
  <c r="AN75" i="15"/>
  <c r="AO75" i="15"/>
  <c r="AP75" i="15"/>
  <c r="AQ75" i="15"/>
  <c r="AR75" i="15"/>
  <c r="AS75" i="15"/>
  <c r="AT75" i="15"/>
  <c r="D76" i="15"/>
  <c r="E76" i="15"/>
  <c r="G76" i="15"/>
  <c r="H76" i="15"/>
  <c r="I76" i="15"/>
  <c r="J76" i="15"/>
  <c r="K76" i="15"/>
  <c r="L76" i="15"/>
  <c r="M76" i="15"/>
  <c r="N76" i="15"/>
  <c r="O76" i="15"/>
  <c r="P76" i="15"/>
  <c r="Q76" i="15"/>
  <c r="R76" i="15"/>
  <c r="S76" i="15"/>
  <c r="T76" i="15"/>
  <c r="U76" i="15"/>
  <c r="V76" i="15"/>
  <c r="W76" i="15"/>
  <c r="X76" i="15"/>
  <c r="Y76" i="15"/>
  <c r="Z76" i="15"/>
  <c r="AA76" i="15"/>
  <c r="AB76" i="15"/>
  <c r="AC76" i="15"/>
  <c r="AD76" i="15"/>
  <c r="AE76" i="15"/>
  <c r="AF76" i="15"/>
  <c r="AG76" i="15"/>
  <c r="AH76" i="15"/>
  <c r="AJ76" i="15"/>
  <c r="AK76" i="15"/>
  <c r="AL76" i="15"/>
  <c r="AM76" i="15"/>
  <c r="AN76" i="15"/>
  <c r="AO76" i="15"/>
  <c r="AP76" i="15"/>
  <c r="AQ76" i="15"/>
  <c r="AR76" i="15"/>
  <c r="AS76" i="15"/>
  <c r="AT76" i="15"/>
  <c r="D77" i="15"/>
  <c r="E77" i="15"/>
  <c r="G77" i="15"/>
  <c r="H77" i="15"/>
  <c r="I77" i="15"/>
  <c r="J77" i="15"/>
  <c r="K77" i="15"/>
  <c r="L77" i="15"/>
  <c r="M77" i="15"/>
  <c r="N77" i="15"/>
  <c r="O77" i="15"/>
  <c r="P77" i="15"/>
  <c r="Q77" i="15"/>
  <c r="R77" i="15"/>
  <c r="S77" i="15"/>
  <c r="T77" i="15"/>
  <c r="U77" i="15"/>
  <c r="V77" i="15"/>
  <c r="W77" i="15"/>
  <c r="X77" i="15"/>
  <c r="Y77" i="15"/>
  <c r="Z77" i="15"/>
  <c r="AA77" i="15"/>
  <c r="AB77" i="15"/>
  <c r="AC77" i="15"/>
  <c r="AD77" i="15"/>
  <c r="AE77" i="15"/>
  <c r="AF77" i="15"/>
  <c r="AG77" i="15"/>
  <c r="AH77" i="15"/>
  <c r="AJ77" i="15"/>
  <c r="AK77" i="15"/>
  <c r="AL77" i="15"/>
  <c r="AM77" i="15"/>
  <c r="AN77" i="15"/>
  <c r="AO77" i="15"/>
  <c r="AP77" i="15"/>
  <c r="AQ77" i="15"/>
  <c r="AR77" i="15"/>
  <c r="AS77" i="15"/>
  <c r="AT77" i="15"/>
  <c r="D78" i="15"/>
  <c r="E78" i="15"/>
  <c r="G78" i="15"/>
  <c r="H78" i="15"/>
  <c r="I78" i="15"/>
  <c r="J78" i="15"/>
  <c r="K78" i="15"/>
  <c r="L78" i="15"/>
  <c r="M78" i="15"/>
  <c r="N78" i="15"/>
  <c r="O78" i="15"/>
  <c r="P78" i="15"/>
  <c r="Q78" i="15"/>
  <c r="R78" i="15"/>
  <c r="S78" i="15"/>
  <c r="T78" i="15"/>
  <c r="U78" i="15"/>
  <c r="V78" i="15"/>
  <c r="W78" i="15"/>
  <c r="X78" i="15"/>
  <c r="Y78" i="15"/>
  <c r="Z78" i="15"/>
  <c r="AA78" i="15"/>
  <c r="AB78" i="15"/>
  <c r="AC78" i="15"/>
  <c r="AD78" i="15"/>
  <c r="AE78" i="15"/>
  <c r="AF78" i="15"/>
  <c r="AG78" i="15"/>
  <c r="AH78" i="15"/>
  <c r="AJ78" i="15"/>
  <c r="AK78" i="15"/>
  <c r="AL78" i="15"/>
  <c r="AM78" i="15"/>
  <c r="AN78" i="15"/>
  <c r="AO78" i="15"/>
  <c r="AP78" i="15"/>
  <c r="AQ78" i="15"/>
  <c r="AR78" i="15"/>
  <c r="AS78" i="15"/>
  <c r="AT78" i="15"/>
  <c r="E70" i="15"/>
  <c r="G70" i="15"/>
  <c r="H70" i="15"/>
  <c r="I70" i="15"/>
  <c r="J70" i="15"/>
  <c r="K70" i="15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AA70" i="15"/>
  <c r="AB70" i="15"/>
  <c r="AC70" i="15"/>
  <c r="AD70" i="15"/>
  <c r="AE70" i="15"/>
  <c r="AF70" i="15"/>
  <c r="AG70" i="15"/>
  <c r="AH70" i="15"/>
  <c r="AJ70" i="15"/>
  <c r="AK70" i="15"/>
  <c r="AL70" i="15"/>
  <c r="AM70" i="15"/>
  <c r="AN70" i="15"/>
  <c r="AO70" i="15"/>
  <c r="AP70" i="15"/>
  <c r="AQ70" i="15"/>
  <c r="AR70" i="15"/>
  <c r="AS70" i="15"/>
  <c r="AT70" i="15"/>
  <c r="D70" i="15"/>
  <c r="D53" i="15"/>
  <c r="E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J53" i="15"/>
  <c r="AK53" i="15"/>
  <c r="AL53" i="15"/>
  <c r="AM53" i="15"/>
  <c r="AN53" i="15"/>
  <c r="AO53" i="15"/>
  <c r="AP53" i="15"/>
  <c r="AQ53" i="15"/>
  <c r="AR53" i="15"/>
  <c r="AS53" i="15"/>
  <c r="AT53" i="15"/>
  <c r="D54" i="15"/>
  <c r="E54" i="15"/>
  <c r="G54" i="15"/>
  <c r="H54" i="15"/>
  <c r="I54" i="15"/>
  <c r="J54" i="15"/>
  <c r="K54" i="15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AE54" i="15"/>
  <c r="AF54" i="15"/>
  <c r="AG54" i="15"/>
  <c r="AH54" i="15"/>
  <c r="AJ54" i="15"/>
  <c r="AK54" i="15"/>
  <c r="AL54" i="15"/>
  <c r="AM54" i="15"/>
  <c r="AN54" i="15"/>
  <c r="AO54" i="15"/>
  <c r="AP54" i="15"/>
  <c r="AQ54" i="15"/>
  <c r="AR54" i="15"/>
  <c r="AS54" i="15"/>
  <c r="AT54" i="15"/>
  <c r="D55" i="15"/>
  <c r="E55" i="15"/>
  <c r="G55" i="15"/>
  <c r="H55" i="15"/>
  <c r="I55" i="15"/>
  <c r="J55" i="15"/>
  <c r="K55" i="15"/>
  <c r="L55" i="15"/>
  <c r="M55" i="15"/>
  <c r="N55" i="15"/>
  <c r="O55" i="15"/>
  <c r="P55" i="15"/>
  <c r="Q55" i="15"/>
  <c r="R55" i="15"/>
  <c r="S55" i="15"/>
  <c r="T55" i="15"/>
  <c r="U55" i="15"/>
  <c r="V55" i="15"/>
  <c r="W55" i="15"/>
  <c r="X55" i="15"/>
  <c r="Y55" i="15"/>
  <c r="Z55" i="15"/>
  <c r="AA55" i="15"/>
  <c r="AB55" i="15"/>
  <c r="AC55" i="15"/>
  <c r="AD55" i="15"/>
  <c r="AE55" i="15"/>
  <c r="AF55" i="15"/>
  <c r="AG55" i="15"/>
  <c r="AH55" i="15"/>
  <c r="AJ55" i="15"/>
  <c r="AK55" i="15"/>
  <c r="AL55" i="15"/>
  <c r="AM55" i="15"/>
  <c r="AN55" i="15"/>
  <c r="AO55" i="15"/>
  <c r="AP55" i="15"/>
  <c r="AQ55" i="15"/>
  <c r="AR55" i="15"/>
  <c r="AS55" i="15"/>
  <c r="AT55" i="15"/>
  <c r="D56" i="15"/>
  <c r="E56" i="15"/>
  <c r="G56" i="15"/>
  <c r="H56" i="15"/>
  <c r="I56" i="15"/>
  <c r="J56" i="15"/>
  <c r="K56" i="15"/>
  <c r="L56" i="15"/>
  <c r="M56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Z56" i="15"/>
  <c r="AA56" i="15"/>
  <c r="AB56" i="15"/>
  <c r="AC56" i="15"/>
  <c r="AD56" i="15"/>
  <c r="AE56" i="15"/>
  <c r="AF56" i="15"/>
  <c r="AG56" i="15"/>
  <c r="AH56" i="15"/>
  <c r="AJ56" i="15"/>
  <c r="AK56" i="15"/>
  <c r="AL56" i="15"/>
  <c r="AM56" i="15"/>
  <c r="AN56" i="15"/>
  <c r="AO56" i="15"/>
  <c r="AP56" i="15"/>
  <c r="AQ56" i="15"/>
  <c r="AR56" i="15"/>
  <c r="AS56" i="15"/>
  <c r="AT56" i="15"/>
  <c r="D57" i="15"/>
  <c r="E57" i="15"/>
  <c r="G57" i="15"/>
  <c r="H57" i="15"/>
  <c r="I57" i="15"/>
  <c r="J57" i="15"/>
  <c r="K57" i="15"/>
  <c r="L57" i="15"/>
  <c r="M57" i="15"/>
  <c r="N57" i="15"/>
  <c r="O57" i="15"/>
  <c r="P57" i="15"/>
  <c r="Q57" i="15"/>
  <c r="R57" i="15"/>
  <c r="S57" i="15"/>
  <c r="T57" i="15"/>
  <c r="U57" i="15"/>
  <c r="V57" i="15"/>
  <c r="W57" i="15"/>
  <c r="X57" i="15"/>
  <c r="Y57" i="15"/>
  <c r="Z57" i="15"/>
  <c r="AA57" i="15"/>
  <c r="AB57" i="15"/>
  <c r="AC57" i="15"/>
  <c r="AD57" i="15"/>
  <c r="AE57" i="15"/>
  <c r="AF57" i="15"/>
  <c r="AG57" i="15"/>
  <c r="AH57" i="15"/>
  <c r="AJ57" i="15"/>
  <c r="AK57" i="15"/>
  <c r="AL57" i="15"/>
  <c r="AM57" i="15"/>
  <c r="AN57" i="15"/>
  <c r="AO57" i="15"/>
  <c r="AP57" i="15"/>
  <c r="AQ57" i="15"/>
  <c r="AR57" i="15"/>
  <c r="AS57" i="15"/>
  <c r="AT57" i="15"/>
  <c r="D58" i="15"/>
  <c r="E58" i="15"/>
  <c r="G58" i="15"/>
  <c r="H58" i="15"/>
  <c r="I58" i="15"/>
  <c r="J58" i="15"/>
  <c r="K58" i="15"/>
  <c r="L58" i="15"/>
  <c r="M58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Z58" i="15"/>
  <c r="AA58" i="15"/>
  <c r="AB58" i="15"/>
  <c r="AC58" i="15"/>
  <c r="AD58" i="15"/>
  <c r="AE58" i="15"/>
  <c r="AF58" i="15"/>
  <c r="AG58" i="15"/>
  <c r="AH58" i="15"/>
  <c r="AJ58" i="15"/>
  <c r="AK58" i="15"/>
  <c r="AL58" i="15"/>
  <c r="AM58" i="15"/>
  <c r="AN58" i="15"/>
  <c r="AO58" i="15"/>
  <c r="AP58" i="15"/>
  <c r="AQ58" i="15"/>
  <c r="AR58" i="15"/>
  <c r="AS58" i="15"/>
  <c r="AT58" i="15"/>
  <c r="D59" i="15"/>
  <c r="E59" i="15"/>
  <c r="G59" i="15"/>
  <c r="H59" i="15"/>
  <c r="I59" i="15"/>
  <c r="J59" i="15"/>
  <c r="K59" i="15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AF59" i="15"/>
  <c r="AG59" i="15"/>
  <c r="AH59" i="15"/>
  <c r="AJ59" i="15"/>
  <c r="AK59" i="15"/>
  <c r="AL59" i="15"/>
  <c r="AM59" i="15"/>
  <c r="AN59" i="15"/>
  <c r="AO59" i="15"/>
  <c r="AP59" i="15"/>
  <c r="AQ59" i="15"/>
  <c r="AR59" i="15"/>
  <c r="AS59" i="15"/>
  <c r="AT59" i="15"/>
  <c r="D60" i="15"/>
  <c r="E60" i="15"/>
  <c r="G60" i="15"/>
  <c r="H60" i="15"/>
  <c r="I60" i="15"/>
  <c r="J60" i="15"/>
  <c r="K60" i="15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AH60" i="15"/>
  <c r="AJ60" i="15"/>
  <c r="AK60" i="15"/>
  <c r="AL60" i="15"/>
  <c r="AM60" i="15"/>
  <c r="AN60" i="15"/>
  <c r="AO60" i="15"/>
  <c r="AP60" i="15"/>
  <c r="AQ60" i="15"/>
  <c r="AR60" i="15"/>
  <c r="AS60" i="15"/>
  <c r="AT60" i="15"/>
  <c r="D61" i="15"/>
  <c r="E61" i="15"/>
  <c r="G61" i="15"/>
  <c r="H61" i="15"/>
  <c r="I61" i="15"/>
  <c r="J61" i="15"/>
  <c r="K61" i="15"/>
  <c r="L61" i="15"/>
  <c r="M61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Z61" i="15"/>
  <c r="AA61" i="15"/>
  <c r="AB61" i="15"/>
  <c r="AC61" i="15"/>
  <c r="AD61" i="15"/>
  <c r="AE61" i="15"/>
  <c r="AF61" i="15"/>
  <c r="AG61" i="15"/>
  <c r="AH61" i="15"/>
  <c r="AJ61" i="15"/>
  <c r="AK61" i="15"/>
  <c r="AL61" i="15"/>
  <c r="AM61" i="15"/>
  <c r="AN61" i="15"/>
  <c r="AO61" i="15"/>
  <c r="AP61" i="15"/>
  <c r="AQ61" i="15"/>
  <c r="AR61" i="15"/>
  <c r="AS61" i="15"/>
  <c r="AT61" i="15"/>
  <c r="D62" i="15"/>
  <c r="E62" i="15"/>
  <c r="G62" i="15"/>
  <c r="H62" i="15"/>
  <c r="I62" i="15"/>
  <c r="J62" i="15"/>
  <c r="K62" i="15"/>
  <c r="L62" i="15"/>
  <c r="M62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Z62" i="15"/>
  <c r="AA62" i="15"/>
  <c r="AB62" i="15"/>
  <c r="AC62" i="15"/>
  <c r="AD62" i="15"/>
  <c r="AE62" i="15"/>
  <c r="AF62" i="15"/>
  <c r="AG62" i="15"/>
  <c r="AH62" i="15"/>
  <c r="AJ62" i="15"/>
  <c r="AK62" i="15"/>
  <c r="AL62" i="15"/>
  <c r="AM62" i="15"/>
  <c r="AN62" i="15"/>
  <c r="AO62" i="15"/>
  <c r="AP62" i="15"/>
  <c r="AQ62" i="15"/>
  <c r="AR62" i="15"/>
  <c r="AS62" i="15"/>
  <c r="AT62" i="15"/>
  <c r="D63" i="15"/>
  <c r="E63" i="15"/>
  <c r="G63" i="15"/>
  <c r="H63" i="15"/>
  <c r="I63" i="15"/>
  <c r="J63" i="15"/>
  <c r="K63" i="15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AF63" i="15"/>
  <c r="AG63" i="15"/>
  <c r="AH63" i="15"/>
  <c r="AJ63" i="15"/>
  <c r="AK63" i="15"/>
  <c r="AL63" i="15"/>
  <c r="AM63" i="15"/>
  <c r="AN63" i="15"/>
  <c r="AO63" i="15"/>
  <c r="AP63" i="15"/>
  <c r="AQ63" i="15"/>
  <c r="AR63" i="15"/>
  <c r="AS63" i="15"/>
  <c r="AT63" i="15"/>
  <c r="D64" i="15"/>
  <c r="E64" i="15"/>
  <c r="G64" i="15"/>
  <c r="H64" i="15"/>
  <c r="I64" i="15"/>
  <c r="J64" i="15"/>
  <c r="K64" i="15"/>
  <c r="L64" i="15"/>
  <c r="M64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AE64" i="15"/>
  <c r="AF64" i="15"/>
  <c r="AG64" i="15"/>
  <c r="AH64" i="15"/>
  <c r="AJ64" i="15"/>
  <c r="AK64" i="15"/>
  <c r="AL64" i="15"/>
  <c r="AM64" i="15"/>
  <c r="AN64" i="15"/>
  <c r="AO64" i="15"/>
  <c r="AP64" i="15"/>
  <c r="AQ64" i="15"/>
  <c r="AR64" i="15"/>
  <c r="AS64" i="15"/>
  <c r="AT64" i="15"/>
  <c r="D65" i="15"/>
  <c r="E65" i="15"/>
  <c r="G65" i="15"/>
  <c r="H65" i="15"/>
  <c r="I65" i="15"/>
  <c r="J65" i="15"/>
  <c r="K65" i="15"/>
  <c r="L65" i="15"/>
  <c r="M65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AA65" i="15"/>
  <c r="AB65" i="15"/>
  <c r="AC65" i="15"/>
  <c r="AD65" i="15"/>
  <c r="AE65" i="15"/>
  <c r="AF65" i="15"/>
  <c r="AG65" i="15"/>
  <c r="AH65" i="15"/>
  <c r="AJ65" i="15"/>
  <c r="AK65" i="15"/>
  <c r="AL65" i="15"/>
  <c r="AM65" i="15"/>
  <c r="AN65" i="15"/>
  <c r="AO65" i="15"/>
  <c r="AP65" i="15"/>
  <c r="AQ65" i="15"/>
  <c r="AR65" i="15"/>
  <c r="AS65" i="15"/>
  <c r="AT65" i="15"/>
  <c r="D66" i="15"/>
  <c r="E66" i="15"/>
  <c r="G66" i="15"/>
  <c r="H66" i="15"/>
  <c r="I66" i="15"/>
  <c r="J66" i="15"/>
  <c r="K66" i="15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AA66" i="15"/>
  <c r="AB66" i="15"/>
  <c r="AC66" i="15"/>
  <c r="AD66" i="15"/>
  <c r="AE66" i="15"/>
  <c r="AF66" i="15"/>
  <c r="AG66" i="15"/>
  <c r="AH66" i="15"/>
  <c r="AJ66" i="15"/>
  <c r="AK66" i="15"/>
  <c r="AL66" i="15"/>
  <c r="AM66" i="15"/>
  <c r="AN66" i="15"/>
  <c r="AO66" i="15"/>
  <c r="AP66" i="15"/>
  <c r="AQ66" i="15"/>
  <c r="AR66" i="15"/>
  <c r="AS66" i="15"/>
  <c r="AT66" i="15"/>
  <c r="D67" i="15"/>
  <c r="E67" i="15"/>
  <c r="G67" i="15"/>
  <c r="H67" i="15"/>
  <c r="I67" i="15"/>
  <c r="J67" i="15"/>
  <c r="K67" i="15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AB67" i="15"/>
  <c r="AC67" i="15"/>
  <c r="AD67" i="15"/>
  <c r="AE67" i="15"/>
  <c r="AF67" i="15"/>
  <c r="AG67" i="15"/>
  <c r="AH67" i="15"/>
  <c r="AJ67" i="15"/>
  <c r="AK67" i="15"/>
  <c r="AL67" i="15"/>
  <c r="AM67" i="15"/>
  <c r="AN67" i="15"/>
  <c r="AO67" i="15"/>
  <c r="AP67" i="15"/>
  <c r="AQ67" i="15"/>
  <c r="AR67" i="15"/>
  <c r="AS67" i="15"/>
  <c r="AT67" i="15"/>
  <c r="D68" i="15"/>
  <c r="E68" i="15"/>
  <c r="G68" i="15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AB68" i="15"/>
  <c r="AC68" i="15"/>
  <c r="AD68" i="15"/>
  <c r="AE68" i="15"/>
  <c r="AF68" i="15"/>
  <c r="AG68" i="15"/>
  <c r="AH68" i="15"/>
  <c r="AJ68" i="15"/>
  <c r="AK68" i="15"/>
  <c r="AL68" i="15"/>
  <c r="AM68" i="15"/>
  <c r="AN68" i="15"/>
  <c r="AO68" i="15"/>
  <c r="AP68" i="15"/>
  <c r="AQ68" i="15"/>
  <c r="AR68" i="15"/>
  <c r="AS68" i="15"/>
  <c r="AT68" i="15"/>
  <c r="D69" i="15"/>
  <c r="E69" i="15"/>
  <c r="G69" i="15"/>
  <c r="H69" i="15"/>
  <c r="I69" i="15"/>
  <c r="J69" i="15"/>
  <c r="K69" i="15"/>
  <c r="L69" i="15"/>
  <c r="M69" i="15"/>
  <c r="N69" i="15"/>
  <c r="O69" i="15"/>
  <c r="P69" i="15"/>
  <c r="Q69" i="15"/>
  <c r="R69" i="15"/>
  <c r="S69" i="15"/>
  <c r="T69" i="15"/>
  <c r="U69" i="15"/>
  <c r="V69" i="15"/>
  <c r="W69" i="15"/>
  <c r="X69" i="15"/>
  <c r="Y69" i="15"/>
  <c r="Z69" i="15"/>
  <c r="AA69" i="15"/>
  <c r="AB69" i="15"/>
  <c r="AC69" i="15"/>
  <c r="AD69" i="15"/>
  <c r="AE69" i="15"/>
  <c r="AF69" i="15"/>
  <c r="AG69" i="15"/>
  <c r="AH69" i="15"/>
  <c r="AJ69" i="15"/>
  <c r="AK69" i="15"/>
  <c r="AL69" i="15"/>
  <c r="AM69" i="15"/>
  <c r="AN69" i="15"/>
  <c r="AO69" i="15"/>
  <c r="AP69" i="15"/>
  <c r="AQ69" i="15"/>
  <c r="AR69" i="15"/>
  <c r="AS69" i="15"/>
  <c r="AT69" i="15"/>
  <c r="BB67" i="15" l="1"/>
  <c r="BB55" i="15"/>
  <c r="BB110" i="15"/>
  <c r="BB104" i="15"/>
  <c r="BB101" i="15"/>
  <c r="BB98" i="15"/>
  <c r="BB95" i="15"/>
  <c r="BB92" i="15"/>
  <c r="BB89" i="15"/>
  <c r="BB132" i="15"/>
  <c r="BB129" i="15"/>
  <c r="BB126" i="15"/>
  <c r="BB120" i="15"/>
  <c r="BB117" i="15"/>
  <c r="BB111" i="15"/>
  <c r="BB142" i="15"/>
  <c r="BB136" i="15"/>
  <c r="BB62" i="15"/>
  <c r="BB77" i="15"/>
  <c r="BB87" i="15"/>
  <c r="BB84" i="15"/>
  <c r="BB81" i="15"/>
  <c r="BB69" i="15"/>
  <c r="BB57" i="15"/>
  <c r="BB72" i="15"/>
  <c r="BB64" i="15"/>
  <c r="BB135" i="15"/>
  <c r="BB91" i="15"/>
  <c r="BB134" i="15"/>
  <c r="BB128" i="15"/>
  <c r="BB125" i="15"/>
  <c r="BB122" i="15"/>
  <c r="BB119" i="15"/>
  <c r="BB116" i="15"/>
  <c r="BB113" i="15"/>
  <c r="BB141" i="15"/>
  <c r="BB138" i="15"/>
  <c r="BB66" i="15"/>
  <c r="BB54" i="15"/>
  <c r="BB86" i="15"/>
  <c r="BB83" i="15"/>
  <c r="BB80" i="15"/>
  <c r="BB106" i="15"/>
  <c r="BB97" i="15"/>
  <c r="BB68" i="15"/>
  <c r="BB56" i="15"/>
  <c r="BB71" i="15"/>
  <c r="BB108" i="15"/>
  <c r="BB102" i="15"/>
  <c r="BB99" i="15"/>
  <c r="BB96" i="15"/>
  <c r="BB93" i="15"/>
  <c r="BB90" i="15"/>
  <c r="BB133" i="15"/>
  <c r="BB130" i="15"/>
  <c r="BB127" i="15"/>
  <c r="BB124" i="15"/>
  <c r="BB121" i="15"/>
  <c r="BB118" i="15"/>
  <c r="BB115" i="15"/>
  <c r="BB112" i="15"/>
  <c r="BB140" i="15"/>
  <c r="BB137" i="15"/>
  <c r="BB109" i="15"/>
  <c r="BB103" i="15"/>
  <c r="BB100" i="15"/>
  <c r="BB131" i="15"/>
  <c r="BB61" i="15"/>
  <c r="BB58" i="15"/>
  <c r="BB73" i="15"/>
  <c r="BB88" i="15"/>
  <c r="BB85" i="15"/>
  <c r="BB82" i="15"/>
  <c r="BB59" i="15"/>
  <c r="BB74" i="15"/>
  <c r="BB63" i="15"/>
  <c r="BB78" i="15"/>
  <c r="BB65" i="15"/>
  <c r="BB53" i="15"/>
  <c r="BB79" i="15"/>
  <c r="BB70" i="15"/>
  <c r="BB94" i="15"/>
  <c r="BB76" i="15"/>
  <c r="BB105" i="15"/>
  <c r="BB60" i="15"/>
  <c r="BB75" i="15"/>
  <c r="BD104" i="15"/>
  <c r="BD103" i="15"/>
  <c r="BD92" i="15"/>
  <c r="BD91" i="15"/>
  <c r="BD110" i="15"/>
  <c r="BD109" i="15"/>
  <c r="BD108" i="15"/>
  <c r="BD107" i="15"/>
  <c r="BD106" i="15"/>
  <c r="BD105" i="15"/>
  <c r="BD102" i="15"/>
  <c r="BD101" i="15"/>
  <c r="BD100" i="15"/>
  <c r="BD99" i="15"/>
  <c r="BD98" i="15"/>
  <c r="BD97" i="15"/>
  <c r="BD96" i="15"/>
  <c r="BD95" i="15"/>
  <c r="BD94" i="15"/>
  <c r="BD93" i="15"/>
  <c r="AZ132" i="15"/>
  <c r="BE130" i="15"/>
  <c r="BE129" i="15"/>
  <c r="BE128" i="15"/>
  <c r="BE126" i="15"/>
  <c r="BE125" i="15"/>
  <c r="BE124" i="15"/>
  <c r="BE123" i="15"/>
  <c r="BE122" i="15"/>
  <c r="BE121" i="15"/>
  <c r="BE120" i="15"/>
  <c r="BE119" i="15"/>
  <c r="BE118" i="15"/>
  <c r="BE117" i="15"/>
  <c r="BE116" i="15"/>
  <c r="BE115" i="15"/>
  <c r="BE114" i="15"/>
  <c r="BE113" i="15"/>
  <c r="BE112" i="15"/>
  <c r="AZ134" i="15"/>
  <c r="BD116" i="15"/>
  <c r="AZ133" i="15"/>
  <c r="BD90" i="15"/>
  <c r="BD134" i="15"/>
  <c r="BD130" i="15"/>
  <c r="BD129" i="15"/>
  <c r="BD128" i="15"/>
  <c r="BD126" i="15"/>
  <c r="BD125" i="15"/>
  <c r="BD124" i="15"/>
  <c r="BD123" i="15"/>
  <c r="BD122" i="15"/>
  <c r="AZ110" i="15"/>
  <c r="AZ109" i="15"/>
  <c r="AZ108" i="15"/>
  <c r="AZ107" i="15"/>
  <c r="AZ106" i="15"/>
  <c r="AZ105" i="15"/>
  <c r="AZ104" i="15"/>
  <c r="AZ103" i="15"/>
  <c r="AZ102" i="15"/>
  <c r="AZ101" i="15"/>
  <c r="AZ100" i="15"/>
  <c r="AZ99" i="15"/>
  <c r="AZ98" i="15"/>
  <c r="AZ97" i="15"/>
  <c r="AZ96" i="15"/>
  <c r="AZ95" i="15"/>
  <c r="AZ94" i="15"/>
  <c r="AZ93" i="15"/>
  <c r="AZ92" i="15"/>
  <c r="AZ91" i="15"/>
  <c r="AZ90" i="15"/>
  <c r="AZ130" i="15"/>
  <c r="AZ129" i="15"/>
  <c r="AZ128" i="15"/>
  <c r="AZ126" i="15"/>
  <c r="AZ125" i="15"/>
  <c r="AZ124" i="15"/>
  <c r="AZ123" i="15"/>
  <c r="AZ122" i="15"/>
  <c r="AZ121" i="15"/>
  <c r="AZ120" i="15"/>
  <c r="AZ119" i="15"/>
  <c r="AZ118" i="15"/>
  <c r="AZ117" i="15"/>
  <c r="AZ116" i="15"/>
  <c r="AZ115" i="15"/>
  <c r="BD133" i="15"/>
  <c r="BD132" i="15"/>
  <c r="BD121" i="15"/>
  <c r="BD120" i="15"/>
  <c r="BD119" i="15"/>
  <c r="BD118" i="15"/>
  <c r="BD117" i="15"/>
  <c r="BD115" i="15"/>
  <c r="BD113" i="15"/>
  <c r="BD112" i="15"/>
  <c r="AZ114" i="15"/>
  <c r="AZ113" i="15"/>
  <c r="AZ112" i="15"/>
  <c r="BC110" i="15"/>
  <c r="BC109" i="15"/>
  <c r="BC108" i="15"/>
  <c r="BC107" i="15"/>
  <c r="BC106" i="15"/>
  <c r="BC105" i="15"/>
  <c r="BC104" i="15"/>
  <c r="BC103" i="15"/>
  <c r="BC102" i="15"/>
  <c r="BC101" i="15"/>
  <c r="BC100" i="15"/>
  <c r="BC99" i="15"/>
  <c r="BC98" i="15"/>
  <c r="BC97" i="15"/>
  <c r="BC96" i="15"/>
  <c r="BC95" i="15"/>
  <c r="BC94" i="15"/>
  <c r="BC93" i="15"/>
  <c r="BC92" i="15"/>
  <c r="BC91" i="15"/>
  <c r="BC90" i="15"/>
  <c r="BC134" i="15"/>
  <c r="BC133" i="15"/>
  <c r="BC132" i="15"/>
  <c r="BC130" i="15"/>
  <c r="BC129" i="15"/>
  <c r="BC128" i="15"/>
  <c r="BC126" i="15"/>
  <c r="BC125" i="15"/>
  <c r="BC124" i="15"/>
  <c r="BC123" i="15"/>
  <c r="BC122" i="15"/>
  <c r="BC121" i="15"/>
  <c r="BC120" i="15"/>
  <c r="BC119" i="15"/>
  <c r="BC118" i="15"/>
  <c r="BC117" i="15"/>
  <c r="BC116" i="15"/>
  <c r="BC115" i="15"/>
  <c r="BC114" i="15"/>
  <c r="BC113" i="15"/>
  <c r="BC112" i="15"/>
  <c r="BE110" i="15"/>
  <c r="BE105" i="15"/>
  <c r="BE102" i="15"/>
  <c r="BE98" i="15"/>
  <c r="BE97" i="15"/>
  <c r="BE96" i="15"/>
  <c r="BE95" i="15"/>
  <c r="BE94" i="15"/>
  <c r="BE93" i="15"/>
  <c r="BE92" i="15"/>
  <c r="BE91" i="15"/>
  <c r="BE90" i="15"/>
  <c r="BE134" i="15"/>
  <c r="BE133" i="15"/>
  <c r="BE132" i="15"/>
  <c r="BE109" i="15"/>
  <c r="BE107" i="15"/>
  <c r="BE104" i="15"/>
  <c r="BE101" i="15"/>
  <c r="BE99" i="15"/>
  <c r="AY110" i="15"/>
  <c r="AY109" i="15"/>
  <c r="AY108" i="15"/>
  <c r="AY107" i="15"/>
  <c r="AY106" i="15"/>
  <c r="AY105" i="15"/>
  <c r="AY104" i="15"/>
  <c r="AY103" i="15"/>
  <c r="AY102" i="15"/>
  <c r="AY101" i="15"/>
  <c r="AY100" i="15"/>
  <c r="AY99" i="15"/>
  <c r="AY98" i="15"/>
  <c r="AY97" i="15"/>
  <c r="AY96" i="15"/>
  <c r="AY95" i="15"/>
  <c r="AY94" i="15"/>
  <c r="AY93" i="15"/>
  <c r="AY92" i="15"/>
  <c r="AY91" i="15"/>
  <c r="AY90" i="15"/>
  <c r="AY134" i="15"/>
  <c r="AY133" i="15"/>
  <c r="AY132" i="15"/>
  <c r="AY130" i="15"/>
  <c r="AY129" i="15"/>
  <c r="AY128" i="15"/>
  <c r="AY126" i="15"/>
  <c r="AY125" i="15"/>
  <c r="AY124" i="15"/>
  <c r="AY123" i="15"/>
  <c r="AY122" i="15"/>
  <c r="AY121" i="15"/>
  <c r="AY120" i="15"/>
  <c r="AY119" i="15"/>
  <c r="AY118" i="15"/>
  <c r="AY117" i="15"/>
  <c r="AY116" i="15"/>
  <c r="AY115" i="15"/>
  <c r="AY114" i="15"/>
  <c r="AY113" i="15"/>
  <c r="AY112" i="15"/>
  <c r="BE108" i="15"/>
  <c r="BE106" i="15"/>
  <c r="BE103" i="15"/>
  <c r="BE100" i="15"/>
  <c r="BA110" i="15"/>
  <c r="BA109" i="15"/>
  <c r="BA108" i="15"/>
  <c r="BA107" i="15"/>
  <c r="BA106" i="15"/>
  <c r="BA105" i="15"/>
  <c r="BA104" i="15"/>
  <c r="BA103" i="15"/>
  <c r="BA102" i="15"/>
  <c r="BA101" i="15"/>
  <c r="BA100" i="15"/>
  <c r="BA99" i="15"/>
  <c r="BA98" i="15"/>
  <c r="BA97" i="15"/>
  <c r="BA96" i="15"/>
  <c r="BA95" i="15"/>
  <c r="BA94" i="15"/>
  <c r="BA93" i="15"/>
  <c r="BA92" i="15"/>
  <c r="BA91" i="15"/>
  <c r="BA90" i="15"/>
  <c r="BA134" i="15"/>
  <c r="BA133" i="15"/>
  <c r="BA132" i="15"/>
  <c r="BA130" i="15"/>
  <c r="BA129" i="15"/>
  <c r="BA128" i="15"/>
  <c r="BA126" i="15"/>
  <c r="BA125" i="15"/>
  <c r="BA124" i="15"/>
  <c r="BA123" i="15"/>
  <c r="BA122" i="15"/>
  <c r="BA121" i="15"/>
  <c r="BA120" i="15"/>
  <c r="BA119" i="15"/>
  <c r="BA118" i="15"/>
  <c r="BA117" i="15"/>
  <c r="BA116" i="15"/>
  <c r="BA115" i="15"/>
  <c r="BD114" i="15"/>
  <c r="BA114" i="15"/>
  <c r="BA113" i="15"/>
  <c r="BA112" i="15"/>
  <c r="AX110" i="15"/>
  <c r="AX109" i="15"/>
  <c r="AX108" i="15"/>
  <c r="AX107" i="15"/>
  <c r="AX106" i="15"/>
  <c r="AX105" i="15"/>
  <c r="AX104" i="15"/>
  <c r="AX103" i="15"/>
  <c r="AX102" i="15"/>
  <c r="AX101" i="15"/>
  <c r="AX100" i="15"/>
  <c r="AX99" i="15"/>
  <c r="AX98" i="15"/>
  <c r="AX97" i="15"/>
  <c r="AX96" i="15"/>
  <c r="AX95" i="15"/>
  <c r="AX94" i="15"/>
  <c r="AX93" i="15"/>
  <c r="AX92" i="15"/>
  <c r="AX91" i="15"/>
  <c r="AX90" i="15"/>
  <c r="AX134" i="15"/>
  <c r="AX133" i="15"/>
  <c r="AX132" i="15"/>
  <c r="AX130" i="15"/>
  <c r="AX129" i="15"/>
  <c r="AX128" i="15"/>
  <c r="AX126" i="15"/>
  <c r="AX125" i="15"/>
  <c r="AX124" i="15"/>
  <c r="AX123" i="15"/>
  <c r="AX122" i="15"/>
  <c r="AX121" i="15"/>
  <c r="AX120" i="15"/>
  <c r="AX119" i="15"/>
  <c r="AX118" i="15"/>
  <c r="AX117" i="15"/>
  <c r="AX116" i="15"/>
  <c r="AX115" i="15"/>
  <c r="AX114" i="15"/>
  <c r="AX113" i="15"/>
  <c r="AX112" i="15"/>
  <c r="BC131" i="15"/>
  <c r="BA131" i="15"/>
  <c r="BD131" i="15"/>
  <c r="AY131" i="15"/>
  <c r="AX131" i="15"/>
  <c r="AZ131" i="15"/>
  <c r="BE131" i="15"/>
  <c r="AY127" i="15"/>
  <c r="BA127" i="15"/>
  <c r="AX127" i="15"/>
  <c r="BD127" i="15"/>
  <c r="AZ127" i="15"/>
  <c r="BC127" i="15"/>
  <c r="BE127" i="15"/>
  <c r="BE121" i="80"/>
  <c r="BE129" i="80"/>
  <c r="BE68" i="80"/>
  <c r="BE92" i="80"/>
  <c r="BE100" i="80"/>
  <c r="BE116" i="80"/>
  <c r="BE124" i="80"/>
  <c r="BE130" i="79"/>
  <c r="BE98" i="79"/>
  <c r="BE62" i="80"/>
  <c r="BE125" i="80"/>
  <c r="BE133" i="80"/>
  <c r="BE142" i="80"/>
  <c r="BE64" i="80"/>
  <c r="BE72" i="80"/>
  <c r="BE104" i="80"/>
  <c r="BE112" i="80"/>
  <c r="BE139" i="80"/>
  <c r="BE9" i="80"/>
  <c r="BE13" i="80"/>
  <c r="BE17" i="80"/>
  <c r="BE12" i="80"/>
  <c r="BE16" i="80"/>
  <c r="BE28" i="80"/>
  <c r="BE136" i="79"/>
  <c r="BE54" i="80"/>
  <c r="BE58" i="80"/>
  <c r="BE141" i="79"/>
  <c r="BE137" i="79"/>
  <c r="BE66" i="80"/>
  <c r="BE70" i="80"/>
  <c r="BE74" i="80"/>
  <c r="BE78" i="80"/>
  <c r="BE82" i="80"/>
  <c r="BE86" i="80"/>
  <c r="BE90" i="80"/>
  <c r="BE94" i="80"/>
  <c r="BE98" i="80"/>
  <c r="BE102" i="80"/>
  <c r="BE106" i="80"/>
  <c r="BE110" i="80"/>
  <c r="BE114" i="80"/>
  <c r="BE118" i="80"/>
  <c r="BE122" i="80"/>
  <c r="BE126" i="80"/>
  <c r="BE130" i="80"/>
  <c r="BE134" i="80"/>
  <c r="BE138" i="80"/>
  <c r="BE5" i="80"/>
  <c r="BE10" i="80"/>
  <c r="BE14" i="80"/>
  <c r="BE18" i="80"/>
  <c r="BE22" i="80"/>
  <c r="BE26" i="80"/>
  <c r="BE30" i="80"/>
  <c r="BE53" i="80"/>
  <c r="BE61" i="80"/>
  <c r="BE57" i="80"/>
  <c r="BE65" i="80"/>
  <c r="BE69" i="80"/>
  <c r="BE73" i="80"/>
  <c r="BE77" i="80"/>
  <c r="BE81" i="80"/>
  <c r="BE85" i="80"/>
  <c r="BE89" i="80"/>
  <c r="BE93" i="80"/>
  <c r="BE97" i="80"/>
  <c r="BE101" i="80"/>
  <c r="BE105" i="80"/>
  <c r="BE109" i="80"/>
  <c r="BE113" i="80"/>
  <c r="BE117" i="80"/>
  <c r="BE141" i="80"/>
  <c r="BE137" i="80"/>
  <c r="BE4" i="80"/>
  <c r="BE21" i="80"/>
  <c r="BE25" i="80"/>
  <c r="BE29" i="80"/>
  <c r="BE56" i="80"/>
  <c r="BE60" i="80"/>
  <c r="BE126" i="79"/>
  <c r="BE76" i="80"/>
  <c r="BE140" i="80"/>
  <c r="BE80" i="80"/>
  <c r="BE84" i="80"/>
  <c r="BE88" i="80"/>
  <c r="BE96" i="80"/>
  <c r="BE108" i="80"/>
  <c r="BE120" i="80"/>
  <c r="BE128" i="80"/>
  <c r="BE132" i="80"/>
  <c r="BE136" i="80"/>
  <c r="BE7" i="80"/>
  <c r="BE20" i="80"/>
  <c r="BE24" i="80"/>
  <c r="BE55" i="80"/>
  <c r="BE59" i="80"/>
  <c r="BE63" i="80"/>
  <c r="BE67" i="80"/>
  <c r="BE71" i="80"/>
  <c r="BE75" i="80"/>
  <c r="BE79" i="80"/>
  <c r="BE83" i="80"/>
  <c r="BE87" i="80"/>
  <c r="BE91" i="80"/>
  <c r="BE95" i="80"/>
  <c r="BE99" i="80"/>
  <c r="BE103" i="80"/>
  <c r="BE107" i="80"/>
  <c r="BE111" i="80"/>
  <c r="BE115" i="80"/>
  <c r="BE119" i="80"/>
  <c r="BE123" i="80"/>
  <c r="BE127" i="80"/>
  <c r="BE131" i="80"/>
  <c r="BE135" i="80"/>
  <c r="BE6" i="80"/>
  <c r="BE11" i="80"/>
  <c r="BE15" i="80"/>
  <c r="BE19" i="80"/>
  <c r="BE23" i="80"/>
  <c r="BE27" i="80"/>
  <c r="BE31" i="80"/>
  <c r="BE52" i="80"/>
  <c r="BE88" i="79"/>
  <c r="BE54" i="79"/>
  <c r="BE84" i="79"/>
  <c r="BE64" i="79"/>
  <c r="BE60" i="79"/>
  <c r="BE80" i="79"/>
  <c r="BE66" i="79"/>
  <c r="BE56" i="79"/>
  <c r="BE76" i="79"/>
  <c r="BE58" i="79"/>
  <c r="BE134" i="77"/>
  <c r="BE122" i="79"/>
  <c r="BE111" i="79"/>
  <c r="BE116" i="79"/>
  <c r="BE102" i="79"/>
  <c r="BE95" i="79"/>
  <c r="BE142" i="79"/>
  <c r="BE139" i="79"/>
  <c r="BE138" i="79"/>
  <c r="BE73" i="79"/>
  <c r="BE72" i="79"/>
  <c r="BE68" i="79"/>
  <c r="BE112" i="79"/>
  <c r="BE74" i="79"/>
  <c r="BE94" i="79"/>
  <c r="BE91" i="79"/>
  <c r="BE90" i="79"/>
  <c r="BE70" i="79"/>
  <c r="BE120" i="79"/>
  <c r="BE108" i="79"/>
  <c r="BE105" i="79"/>
  <c r="BE104" i="79"/>
  <c r="BE132" i="78"/>
  <c r="BE134" i="79"/>
  <c r="BE110" i="79"/>
  <c r="BE87" i="79"/>
  <c r="BE86" i="79"/>
  <c r="BE83" i="79"/>
  <c r="BE82" i="79"/>
  <c r="BE127" i="79"/>
  <c r="BE101" i="79"/>
  <c r="BE100" i="79"/>
  <c r="BE78" i="79"/>
  <c r="BF132" i="72"/>
  <c r="BE123" i="79"/>
  <c r="BE119" i="79"/>
  <c r="BE97" i="79"/>
  <c r="BE96" i="79"/>
  <c r="BE92" i="79"/>
  <c r="BE132" i="76"/>
  <c r="BF132" i="74"/>
  <c r="BE124" i="79"/>
  <c r="BE115" i="79"/>
  <c r="BE114" i="79"/>
  <c r="BF133" i="72"/>
  <c r="BE107" i="79"/>
  <c r="BE106" i="79"/>
  <c r="BE132" i="77"/>
  <c r="BE133" i="76"/>
  <c r="BF133" i="75"/>
  <c r="BE133" i="79"/>
  <c r="BE132" i="79"/>
  <c r="BE81" i="79"/>
  <c r="BE62" i="79"/>
  <c r="BE134" i="76"/>
  <c r="BF134" i="74"/>
  <c r="BF134" i="72"/>
  <c r="BE129" i="79"/>
  <c r="BE128" i="79"/>
  <c r="BE77" i="79"/>
  <c r="BE121" i="79"/>
  <c r="BE93" i="79"/>
  <c r="BE79" i="79"/>
  <c r="BF132" i="75"/>
  <c r="BE135" i="79"/>
  <c r="BE117" i="79"/>
  <c r="BE103" i="79"/>
  <c r="BE89" i="79"/>
  <c r="BE133" i="78"/>
  <c r="BF134" i="73"/>
  <c r="BE118" i="79"/>
  <c r="BE75" i="79"/>
  <c r="BE125" i="79"/>
  <c r="BF132" i="73"/>
  <c r="BF134" i="75"/>
  <c r="BE131" i="79"/>
  <c r="BE113" i="79"/>
  <c r="BE99" i="79"/>
  <c r="BE85" i="79"/>
  <c r="BE61" i="79"/>
  <c r="BE133" i="77"/>
  <c r="BE140" i="79"/>
  <c r="BE109" i="79"/>
  <c r="BE71" i="79"/>
  <c r="BE57" i="79"/>
  <c r="BE67" i="79"/>
  <c r="BE63" i="79"/>
  <c r="BE59" i="79"/>
  <c r="BE69" i="79"/>
  <c r="BE55" i="79"/>
  <c r="BE65" i="79"/>
  <c r="BF133" i="73"/>
  <c r="BF133" i="74"/>
  <c r="BE134" i="78"/>
  <c r="D52" i="15"/>
  <c r="E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AH52" i="15"/>
  <c r="AJ52" i="15"/>
  <c r="AK52" i="15"/>
  <c r="AL52" i="15"/>
  <c r="AM52" i="15"/>
  <c r="AN52" i="15"/>
  <c r="AO52" i="15"/>
  <c r="AP52" i="15"/>
  <c r="AQ52" i="15"/>
  <c r="AR52" i="15"/>
  <c r="AS52" i="15"/>
  <c r="AT52" i="15"/>
  <c r="BB52" i="15" l="1"/>
  <c r="BD88" i="78"/>
  <c r="BC88" i="78"/>
  <c r="BB88" i="78"/>
  <c r="BA88" i="78"/>
  <c r="AZ88" i="78"/>
  <c r="AY88" i="78"/>
  <c r="AX88" i="78"/>
  <c r="AW88" i="78"/>
  <c r="AV88" i="78"/>
  <c r="BD87" i="78"/>
  <c r="BC87" i="78"/>
  <c r="BB87" i="78"/>
  <c r="BA87" i="78"/>
  <c r="AZ87" i="78"/>
  <c r="AY87" i="78"/>
  <c r="AX87" i="78"/>
  <c r="AW87" i="78"/>
  <c r="AV87" i="78"/>
  <c r="BD86" i="78"/>
  <c r="BC86" i="78"/>
  <c r="BB86" i="78"/>
  <c r="BA86" i="78"/>
  <c r="AZ86" i="78"/>
  <c r="AY86" i="78"/>
  <c r="AX86" i="78"/>
  <c r="AW86" i="78"/>
  <c r="AV86" i="78"/>
  <c r="BD85" i="78"/>
  <c r="BC85" i="78"/>
  <c r="BB85" i="78"/>
  <c r="BA85" i="78"/>
  <c r="AZ85" i="78"/>
  <c r="AY85" i="78"/>
  <c r="AX85" i="78"/>
  <c r="AW85" i="78"/>
  <c r="AV85" i="78"/>
  <c r="BD84" i="78"/>
  <c r="BC84" i="78"/>
  <c r="BB84" i="78"/>
  <c r="BA84" i="78"/>
  <c r="AZ84" i="78"/>
  <c r="AY84" i="78"/>
  <c r="AX84" i="78"/>
  <c r="AW84" i="78"/>
  <c r="AV84" i="78"/>
  <c r="BD83" i="78"/>
  <c r="BC83" i="78"/>
  <c r="BB83" i="78"/>
  <c r="BA83" i="78"/>
  <c r="AZ83" i="78"/>
  <c r="AY83" i="78"/>
  <c r="AX83" i="78"/>
  <c r="AW83" i="78"/>
  <c r="AV83" i="78"/>
  <c r="BD82" i="78"/>
  <c r="BC82" i="78"/>
  <c r="BB82" i="78"/>
  <c r="BA82" i="78"/>
  <c r="AZ82" i="78"/>
  <c r="AY82" i="78"/>
  <c r="AX82" i="78"/>
  <c r="AW82" i="78"/>
  <c r="AV82" i="78"/>
  <c r="BD81" i="78"/>
  <c r="BC81" i="78"/>
  <c r="BB81" i="78"/>
  <c r="BA81" i="78"/>
  <c r="AZ81" i="78"/>
  <c r="AY81" i="78"/>
  <c r="AX81" i="78"/>
  <c r="AW81" i="78"/>
  <c r="AV81" i="78"/>
  <c r="BD80" i="78"/>
  <c r="BC80" i="78"/>
  <c r="BB80" i="78"/>
  <c r="BA80" i="78"/>
  <c r="AZ80" i="78"/>
  <c r="AY80" i="78"/>
  <c r="AX80" i="78"/>
  <c r="AW80" i="78"/>
  <c r="AV80" i="78"/>
  <c r="BD79" i="78"/>
  <c r="BC79" i="78"/>
  <c r="BB79" i="78"/>
  <c r="BA79" i="78"/>
  <c r="AZ79" i="78"/>
  <c r="AY79" i="78"/>
  <c r="AX79" i="78"/>
  <c r="AW79" i="78"/>
  <c r="AV79" i="78"/>
  <c r="BD78" i="78"/>
  <c r="BC78" i="78"/>
  <c r="BB78" i="78"/>
  <c r="BA78" i="78"/>
  <c r="AZ78" i="78"/>
  <c r="AY78" i="78"/>
  <c r="AX78" i="78"/>
  <c r="AW78" i="78"/>
  <c r="AV78" i="78"/>
  <c r="BD77" i="78"/>
  <c r="BC77" i="78"/>
  <c r="BB77" i="78"/>
  <c r="BA77" i="78"/>
  <c r="AZ77" i="78"/>
  <c r="AY77" i="78"/>
  <c r="AX77" i="78"/>
  <c r="AW77" i="78"/>
  <c r="AV77" i="78"/>
  <c r="BD76" i="78"/>
  <c r="BC76" i="78"/>
  <c r="BB76" i="78"/>
  <c r="BA76" i="78"/>
  <c r="AZ76" i="78"/>
  <c r="AY76" i="78"/>
  <c r="AX76" i="78"/>
  <c r="AW76" i="78"/>
  <c r="AV76" i="78"/>
  <c r="BD75" i="78"/>
  <c r="BC75" i="78"/>
  <c r="BB75" i="78"/>
  <c r="BA75" i="78"/>
  <c r="AZ75" i="78"/>
  <c r="AY75" i="78"/>
  <c r="AX75" i="78"/>
  <c r="AW75" i="78"/>
  <c r="AV75" i="78"/>
  <c r="BD74" i="78"/>
  <c r="BC74" i="78"/>
  <c r="BB74" i="78"/>
  <c r="BA74" i="78"/>
  <c r="AZ74" i="78"/>
  <c r="AY74" i="78"/>
  <c r="AX74" i="78"/>
  <c r="AW74" i="78"/>
  <c r="AV74" i="78"/>
  <c r="BD73" i="78"/>
  <c r="BC73" i="78"/>
  <c r="BB73" i="78"/>
  <c r="BA73" i="78"/>
  <c r="AZ73" i="78"/>
  <c r="AY73" i="78"/>
  <c r="AX73" i="78"/>
  <c r="AW73" i="78"/>
  <c r="AV73" i="78"/>
  <c r="BD72" i="78"/>
  <c r="BC72" i="78"/>
  <c r="BB72" i="78"/>
  <c r="BA72" i="78"/>
  <c r="AZ72" i="78"/>
  <c r="AY72" i="78"/>
  <c r="AX72" i="78"/>
  <c r="AW72" i="78"/>
  <c r="AV72" i="78"/>
  <c r="BD71" i="78"/>
  <c r="BC71" i="78"/>
  <c r="BB71" i="78"/>
  <c r="BA71" i="78"/>
  <c r="AZ71" i="78"/>
  <c r="AY71" i="78"/>
  <c r="AX71" i="78"/>
  <c r="AW71" i="78"/>
  <c r="AV71" i="78"/>
  <c r="BD70" i="78"/>
  <c r="BC70" i="78"/>
  <c r="BB70" i="78"/>
  <c r="BA70" i="78"/>
  <c r="AZ70" i="78"/>
  <c r="AY70" i="78"/>
  <c r="AX70" i="78"/>
  <c r="AW70" i="78"/>
  <c r="AV70" i="78"/>
  <c r="BD69" i="78"/>
  <c r="BC69" i="78"/>
  <c r="BB69" i="78"/>
  <c r="BA69" i="78"/>
  <c r="AZ69" i="78"/>
  <c r="AY69" i="78"/>
  <c r="AX69" i="78"/>
  <c r="AW69" i="78"/>
  <c r="AV69" i="78"/>
  <c r="BD68" i="78"/>
  <c r="BC68" i="78"/>
  <c r="BB68" i="78"/>
  <c r="BA68" i="78"/>
  <c r="AZ68" i="78"/>
  <c r="AY68" i="78"/>
  <c r="AX68" i="78"/>
  <c r="AW68" i="78"/>
  <c r="AV68" i="78"/>
  <c r="BD67" i="78"/>
  <c r="BC67" i="78"/>
  <c r="BB67" i="78"/>
  <c r="BA67" i="78"/>
  <c r="AZ67" i="78"/>
  <c r="AY67" i="78"/>
  <c r="AX67" i="78"/>
  <c r="AW67" i="78"/>
  <c r="AV67" i="78"/>
  <c r="BD66" i="78"/>
  <c r="BC66" i="78"/>
  <c r="BB66" i="78"/>
  <c r="BA66" i="78"/>
  <c r="AZ66" i="78"/>
  <c r="AY66" i="78"/>
  <c r="AX66" i="78"/>
  <c r="AW66" i="78"/>
  <c r="AV66" i="78"/>
  <c r="BD65" i="78"/>
  <c r="BC65" i="78"/>
  <c r="BB65" i="78"/>
  <c r="BA65" i="78"/>
  <c r="AZ65" i="78"/>
  <c r="AY65" i="78"/>
  <c r="AX65" i="78"/>
  <c r="AW65" i="78"/>
  <c r="AV65" i="78"/>
  <c r="BD64" i="78"/>
  <c r="BC64" i="78"/>
  <c r="BB64" i="78"/>
  <c r="BA64" i="78"/>
  <c r="AZ64" i="78"/>
  <c r="AY64" i="78"/>
  <c r="AX64" i="78"/>
  <c r="AW64" i="78"/>
  <c r="AV64" i="78"/>
  <c r="BD63" i="78"/>
  <c r="BC63" i="78"/>
  <c r="BB63" i="78"/>
  <c r="BA63" i="78"/>
  <c r="AZ63" i="78"/>
  <c r="AY63" i="78"/>
  <c r="AX63" i="78"/>
  <c r="AW63" i="78"/>
  <c r="AV63" i="78"/>
  <c r="BD62" i="78"/>
  <c r="BC62" i="78"/>
  <c r="BB62" i="78"/>
  <c r="BA62" i="78"/>
  <c r="AZ62" i="78"/>
  <c r="AY62" i="78"/>
  <c r="AX62" i="78"/>
  <c r="AW62" i="78"/>
  <c r="AV62" i="78"/>
  <c r="BD61" i="78"/>
  <c r="BC61" i="78"/>
  <c r="BB61" i="78"/>
  <c r="BA61" i="78"/>
  <c r="AZ61" i="78"/>
  <c r="AY61" i="78"/>
  <c r="AX61" i="78"/>
  <c r="AW61" i="78"/>
  <c r="AV61" i="78"/>
  <c r="BD60" i="78"/>
  <c r="BC60" i="78"/>
  <c r="BB60" i="78"/>
  <c r="BA60" i="78"/>
  <c r="AZ60" i="78"/>
  <c r="AY60" i="78"/>
  <c r="AX60" i="78"/>
  <c r="AW60" i="78"/>
  <c r="AV60" i="78"/>
  <c r="BD59" i="78"/>
  <c r="BC59" i="78"/>
  <c r="BB59" i="78"/>
  <c r="BA59" i="78"/>
  <c r="AZ59" i="78"/>
  <c r="AY59" i="78"/>
  <c r="AX59" i="78"/>
  <c r="AW59" i="78"/>
  <c r="AV59" i="78"/>
  <c r="BD58" i="78"/>
  <c r="BC58" i="78"/>
  <c r="BB58" i="78"/>
  <c r="BA58" i="78"/>
  <c r="AZ58" i="78"/>
  <c r="AY58" i="78"/>
  <c r="AX58" i="78"/>
  <c r="AW58" i="78"/>
  <c r="AV58" i="78"/>
  <c r="BD57" i="78"/>
  <c r="BC57" i="78"/>
  <c r="BB57" i="78"/>
  <c r="BA57" i="78"/>
  <c r="AZ57" i="78"/>
  <c r="AY57" i="78"/>
  <c r="AX57" i="78"/>
  <c r="AW57" i="78"/>
  <c r="AV57" i="78"/>
  <c r="BD56" i="78"/>
  <c r="BC56" i="78"/>
  <c r="BB56" i="78"/>
  <c r="BA56" i="78"/>
  <c r="AZ56" i="78"/>
  <c r="AY56" i="78"/>
  <c r="AX56" i="78"/>
  <c r="AW56" i="78"/>
  <c r="AV56" i="78"/>
  <c r="BD55" i="78"/>
  <c r="BC55" i="78"/>
  <c r="BB55" i="78"/>
  <c r="BA55" i="78"/>
  <c r="AZ55" i="78"/>
  <c r="AY55" i="78"/>
  <c r="AX55" i="78"/>
  <c r="AW55" i="78"/>
  <c r="AV55" i="78"/>
  <c r="BD54" i="78"/>
  <c r="BC54" i="78"/>
  <c r="BB54" i="78"/>
  <c r="BA54" i="78"/>
  <c r="AZ54" i="78"/>
  <c r="AY54" i="78"/>
  <c r="AX54" i="78"/>
  <c r="AW54" i="78"/>
  <c r="AV54" i="78"/>
  <c r="BD53" i="78"/>
  <c r="BC53" i="78"/>
  <c r="BB53" i="78"/>
  <c r="BA53" i="78"/>
  <c r="AZ53" i="78"/>
  <c r="AY53" i="78"/>
  <c r="AX53" i="78"/>
  <c r="AW53" i="78"/>
  <c r="AV53" i="78"/>
  <c r="BD52" i="78"/>
  <c r="BC52" i="78"/>
  <c r="BB52" i="78"/>
  <c r="BA52" i="78"/>
  <c r="AZ52" i="78"/>
  <c r="AY52" i="78"/>
  <c r="AX52" i="78"/>
  <c r="AW52" i="78"/>
  <c r="AV52" i="78"/>
  <c r="B135" i="78"/>
  <c r="B135" i="79" s="1"/>
  <c r="B135" i="80" s="1"/>
  <c r="B135" i="81" s="1"/>
  <c r="B135" i="82" s="1"/>
  <c r="C135" i="78"/>
  <c r="C135" i="79" s="1"/>
  <c r="C135" i="80" s="1"/>
  <c r="C135" i="81" s="1"/>
  <c r="C135" i="82" s="1"/>
  <c r="B136" i="78"/>
  <c r="B136" i="79" s="1"/>
  <c r="B136" i="80" s="1"/>
  <c r="B136" i="81" s="1"/>
  <c r="B136" i="82" s="1"/>
  <c r="C136" i="78"/>
  <c r="C136" i="79" s="1"/>
  <c r="C136" i="80" s="1"/>
  <c r="C136" i="81" s="1"/>
  <c r="C136" i="82" s="1"/>
  <c r="B137" i="78"/>
  <c r="B137" i="79" s="1"/>
  <c r="B137" i="80" s="1"/>
  <c r="B137" i="81" s="1"/>
  <c r="B137" i="82" s="1"/>
  <c r="C137" i="78"/>
  <c r="C137" i="79" s="1"/>
  <c r="C137" i="80" s="1"/>
  <c r="C137" i="81" s="1"/>
  <c r="C137" i="82" s="1"/>
  <c r="B138" i="78"/>
  <c r="B138" i="79" s="1"/>
  <c r="B138" i="80" s="1"/>
  <c r="B138" i="81" s="1"/>
  <c r="B138" i="82" s="1"/>
  <c r="C138" i="78"/>
  <c r="C138" i="79" s="1"/>
  <c r="C138" i="80" s="1"/>
  <c r="C138" i="81" s="1"/>
  <c r="C138" i="82" s="1"/>
  <c r="B139" i="78"/>
  <c r="B139" i="79" s="1"/>
  <c r="B139" i="80" s="1"/>
  <c r="B139" i="81" s="1"/>
  <c r="B139" i="82" s="1"/>
  <c r="C139" i="78"/>
  <c r="C139" i="79" s="1"/>
  <c r="C139" i="80" s="1"/>
  <c r="C139" i="81" s="1"/>
  <c r="C139" i="82" s="1"/>
  <c r="B140" i="78"/>
  <c r="B140" i="79" s="1"/>
  <c r="B140" i="80" s="1"/>
  <c r="B140" i="81" s="1"/>
  <c r="B140" i="82" s="1"/>
  <c r="C140" i="78"/>
  <c r="C140" i="79" s="1"/>
  <c r="C140" i="80" s="1"/>
  <c r="C140" i="81" s="1"/>
  <c r="C140" i="82" s="1"/>
  <c r="B141" i="78"/>
  <c r="B141" i="79" s="1"/>
  <c r="B141" i="80" s="1"/>
  <c r="B141" i="81" s="1"/>
  <c r="B141" i="82" s="1"/>
  <c r="C141" i="78"/>
  <c r="C141" i="79" s="1"/>
  <c r="C141" i="80" s="1"/>
  <c r="C141" i="81" s="1"/>
  <c r="C141" i="82" s="1"/>
  <c r="B142" i="78"/>
  <c r="B142" i="79" s="1"/>
  <c r="B142" i="80" s="1"/>
  <c r="B142" i="81" s="1"/>
  <c r="B142" i="82" s="1"/>
  <c r="C142" i="78"/>
  <c r="C142" i="79" s="1"/>
  <c r="C142" i="80" s="1"/>
  <c r="C142" i="81" s="1"/>
  <c r="C142" i="82" s="1"/>
  <c r="AV89" i="78"/>
  <c r="AW89" i="78"/>
  <c r="AX89" i="78"/>
  <c r="AY89" i="78"/>
  <c r="AZ89" i="78"/>
  <c r="BA89" i="78"/>
  <c r="BB89" i="78"/>
  <c r="BC89" i="78"/>
  <c r="BD89" i="78"/>
  <c r="AV90" i="78"/>
  <c r="AW90" i="78"/>
  <c r="AX90" i="78"/>
  <c r="AY90" i="78"/>
  <c r="AZ90" i="78"/>
  <c r="BA90" i="78"/>
  <c r="BB90" i="78"/>
  <c r="BC90" i="78"/>
  <c r="BD90" i="78"/>
  <c r="AV91" i="78"/>
  <c r="AW91" i="78"/>
  <c r="AX91" i="78"/>
  <c r="AY91" i="78"/>
  <c r="AZ91" i="78"/>
  <c r="BA91" i="78"/>
  <c r="BB91" i="78"/>
  <c r="BC91" i="78"/>
  <c r="BD91" i="78"/>
  <c r="AV92" i="78"/>
  <c r="AW92" i="78"/>
  <c r="AX92" i="78"/>
  <c r="AY92" i="78"/>
  <c r="AZ92" i="78"/>
  <c r="BA92" i="78"/>
  <c r="BB92" i="78"/>
  <c r="BC92" i="78"/>
  <c r="BD92" i="78"/>
  <c r="AV93" i="78"/>
  <c r="AW93" i="78"/>
  <c r="AX93" i="78"/>
  <c r="AY93" i="78"/>
  <c r="AZ93" i="78"/>
  <c r="BA93" i="78"/>
  <c r="BB93" i="78"/>
  <c r="BC93" i="78"/>
  <c r="BD93" i="78"/>
  <c r="AV94" i="78"/>
  <c r="AW94" i="78"/>
  <c r="AX94" i="78"/>
  <c r="AY94" i="78"/>
  <c r="AZ94" i="78"/>
  <c r="BA94" i="78"/>
  <c r="BB94" i="78"/>
  <c r="BC94" i="78"/>
  <c r="BD94" i="78"/>
  <c r="AV95" i="78"/>
  <c r="AW95" i="78"/>
  <c r="AX95" i="78"/>
  <c r="AY95" i="78"/>
  <c r="AZ95" i="78"/>
  <c r="BA95" i="78"/>
  <c r="BB95" i="78"/>
  <c r="BC95" i="78"/>
  <c r="BD95" i="78"/>
  <c r="AV96" i="78"/>
  <c r="AW96" i="78"/>
  <c r="AX96" i="78"/>
  <c r="AY96" i="78"/>
  <c r="AZ96" i="78"/>
  <c r="BA96" i="78"/>
  <c r="BB96" i="78"/>
  <c r="BC96" i="78"/>
  <c r="BD96" i="78"/>
  <c r="AV97" i="78"/>
  <c r="AW97" i="78"/>
  <c r="AX97" i="78"/>
  <c r="AY97" i="78"/>
  <c r="AZ97" i="78"/>
  <c r="BA97" i="78"/>
  <c r="BB97" i="78"/>
  <c r="BC97" i="78"/>
  <c r="BD97" i="78"/>
  <c r="AV98" i="78"/>
  <c r="AW98" i="78"/>
  <c r="AX98" i="78"/>
  <c r="AY98" i="78"/>
  <c r="AZ98" i="78"/>
  <c r="BA98" i="78"/>
  <c r="BB98" i="78"/>
  <c r="BC98" i="78"/>
  <c r="BD98" i="78"/>
  <c r="AV99" i="78"/>
  <c r="AW99" i="78"/>
  <c r="AX99" i="78"/>
  <c r="AY99" i="78"/>
  <c r="AZ99" i="78"/>
  <c r="BA99" i="78"/>
  <c r="BB99" i="78"/>
  <c r="BC99" i="78"/>
  <c r="BD99" i="78"/>
  <c r="AV100" i="78"/>
  <c r="AW100" i="78"/>
  <c r="AX100" i="78"/>
  <c r="AY100" i="78"/>
  <c r="AZ100" i="78"/>
  <c r="BA100" i="78"/>
  <c r="BB100" i="78"/>
  <c r="BC100" i="78"/>
  <c r="BD100" i="78"/>
  <c r="AV101" i="78"/>
  <c r="AW101" i="78"/>
  <c r="AX101" i="78"/>
  <c r="AY101" i="78"/>
  <c r="AZ101" i="78"/>
  <c r="BA101" i="78"/>
  <c r="BB101" i="78"/>
  <c r="BC101" i="78"/>
  <c r="BD101" i="78"/>
  <c r="AV102" i="78"/>
  <c r="AW102" i="78"/>
  <c r="AX102" i="78"/>
  <c r="AY102" i="78"/>
  <c r="AZ102" i="78"/>
  <c r="BA102" i="78"/>
  <c r="BB102" i="78"/>
  <c r="BC102" i="78"/>
  <c r="BD102" i="78"/>
  <c r="AV103" i="78"/>
  <c r="AW103" i="78"/>
  <c r="AX103" i="78"/>
  <c r="AY103" i="78"/>
  <c r="AZ103" i="78"/>
  <c r="BA103" i="78"/>
  <c r="BB103" i="78"/>
  <c r="BC103" i="78"/>
  <c r="BD103" i="78"/>
  <c r="AV104" i="78"/>
  <c r="AW104" i="78"/>
  <c r="AX104" i="78"/>
  <c r="AY104" i="78"/>
  <c r="AZ104" i="78"/>
  <c r="BA104" i="78"/>
  <c r="BB104" i="78"/>
  <c r="BC104" i="78"/>
  <c r="BD104" i="78"/>
  <c r="AV105" i="78"/>
  <c r="AW105" i="78"/>
  <c r="AX105" i="78"/>
  <c r="AY105" i="78"/>
  <c r="AZ105" i="78"/>
  <c r="BA105" i="78"/>
  <c r="BB105" i="78"/>
  <c r="BC105" i="78"/>
  <c r="BD105" i="78"/>
  <c r="AV106" i="78"/>
  <c r="AW106" i="78"/>
  <c r="AX106" i="78"/>
  <c r="AY106" i="78"/>
  <c r="AZ106" i="78"/>
  <c r="BA106" i="78"/>
  <c r="BB106" i="78"/>
  <c r="BC106" i="78"/>
  <c r="BD106" i="78"/>
  <c r="AV107" i="78"/>
  <c r="AW107" i="78"/>
  <c r="AX107" i="78"/>
  <c r="AY107" i="78"/>
  <c r="AZ107" i="78"/>
  <c r="BA107" i="78"/>
  <c r="BB107" i="78"/>
  <c r="BC107" i="78"/>
  <c r="BD107" i="78"/>
  <c r="AV108" i="78"/>
  <c r="AW108" i="78"/>
  <c r="AX108" i="78"/>
  <c r="AY108" i="78"/>
  <c r="AZ108" i="78"/>
  <c r="BA108" i="78"/>
  <c r="BB108" i="78"/>
  <c r="BC108" i="78"/>
  <c r="BD108" i="78"/>
  <c r="AV109" i="78"/>
  <c r="AW109" i="78"/>
  <c r="AX109" i="78"/>
  <c r="AY109" i="78"/>
  <c r="AZ109" i="78"/>
  <c r="BA109" i="78"/>
  <c r="BB109" i="78"/>
  <c r="BC109" i="78"/>
  <c r="BD109" i="78"/>
  <c r="AV110" i="78"/>
  <c r="AW110" i="78"/>
  <c r="AX110" i="78"/>
  <c r="AY110" i="78"/>
  <c r="AZ110" i="78"/>
  <c r="BA110" i="78"/>
  <c r="BB110" i="78"/>
  <c r="BC110" i="78"/>
  <c r="BD110" i="78"/>
  <c r="AV111" i="78"/>
  <c r="AW111" i="78"/>
  <c r="AX111" i="78"/>
  <c r="AY111" i="78"/>
  <c r="AZ111" i="78"/>
  <c r="BA111" i="78"/>
  <c r="BB111" i="78"/>
  <c r="BC111" i="78"/>
  <c r="BD111" i="78"/>
  <c r="AV112" i="78"/>
  <c r="AW112" i="78"/>
  <c r="AX112" i="78"/>
  <c r="AY112" i="78"/>
  <c r="AZ112" i="78"/>
  <c r="BA112" i="78"/>
  <c r="BB112" i="78"/>
  <c r="BC112" i="78"/>
  <c r="BD112" i="78"/>
  <c r="AV113" i="78"/>
  <c r="AW113" i="78"/>
  <c r="AX113" i="78"/>
  <c r="AY113" i="78"/>
  <c r="AZ113" i="78"/>
  <c r="BA113" i="78"/>
  <c r="BB113" i="78"/>
  <c r="BC113" i="78"/>
  <c r="BD113" i="78"/>
  <c r="AV114" i="78"/>
  <c r="AW114" i="78"/>
  <c r="AX114" i="78"/>
  <c r="AY114" i="78"/>
  <c r="AZ114" i="78"/>
  <c r="BA114" i="78"/>
  <c r="BB114" i="78"/>
  <c r="BC114" i="78"/>
  <c r="BD114" i="78"/>
  <c r="AV115" i="78"/>
  <c r="AW115" i="78"/>
  <c r="AX115" i="78"/>
  <c r="AY115" i="78"/>
  <c r="AZ115" i="78"/>
  <c r="BA115" i="78"/>
  <c r="BB115" i="78"/>
  <c r="BC115" i="78"/>
  <c r="BD115" i="78"/>
  <c r="AV116" i="78"/>
  <c r="AW116" i="78"/>
  <c r="AX116" i="78"/>
  <c r="AY116" i="78"/>
  <c r="AZ116" i="78"/>
  <c r="BA116" i="78"/>
  <c r="BB116" i="78"/>
  <c r="BC116" i="78"/>
  <c r="BD116" i="78"/>
  <c r="AV117" i="78"/>
  <c r="AW117" i="78"/>
  <c r="AX117" i="78"/>
  <c r="AY117" i="78"/>
  <c r="AZ117" i="78"/>
  <c r="BA117" i="78"/>
  <c r="BB117" i="78"/>
  <c r="BC117" i="78"/>
  <c r="BD117" i="78"/>
  <c r="AV118" i="78"/>
  <c r="AW118" i="78"/>
  <c r="AX118" i="78"/>
  <c r="AY118" i="78"/>
  <c r="AZ118" i="78"/>
  <c r="BA118" i="78"/>
  <c r="BB118" i="78"/>
  <c r="BC118" i="78"/>
  <c r="BD118" i="78"/>
  <c r="AV119" i="78"/>
  <c r="AW119" i="78"/>
  <c r="AX119" i="78"/>
  <c r="AY119" i="78"/>
  <c r="AZ119" i="78"/>
  <c r="BA119" i="78"/>
  <c r="BB119" i="78"/>
  <c r="BC119" i="78"/>
  <c r="BD119" i="78"/>
  <c r="AV120" i="78"/>
  <c r="AW120" i="78"/>
  <c r="AX120" i="78"/>
  <c r="AY120" i="78"/>
  <c r="AZ120" i="78"/>
  <c r="BA120" i="78"/>
  <c r="BB120" i="78"/>
  <c r="BC120" i="78"/>
  <c r="BD120" i="78"/>
  <c r="AV121" i="78"/>
  <c r="AW121" i="78"/>
  <c r="AX121" i="78"/>
  <c r="AY121" i="78"/>
  <c r="AZ121" i="78"/>
  <c r="BA121" i="78"/>
  <c r="BB121" i="78"/>
  <c r="BC121" i="78"/>
  <c r="BD121" i="78"/>
  <c r="AV122" i="78"/>
  <c r="AW122" i="78"/>
  <c r="AX122" i="78"/>
  <c r="AY122" i="78"/>
  <c r="AZ122" i="78"/>
  <c r="BA122" i="78"/>
  <c r="BB122" i="78"/>
  <c r="BC122" i="78"/>
  <c r="BD122" i="78"/>
  <c r="AV123" i="78"/>
  <c r="AW123" i="78"/>
  <c r="AX123" i="78"/>
  <c r="AY123" i="78"/>
  <c r="AZ123" i="78"/>
  <c r="BA123" i="78"/>
  <c r="BB123" i="78"/>
  <c r="BC123" i="78"/>
  <c r="BD123" i="78"/>
  <c r="AV124" i="78"/>
  <c r="AW124" i="78"/>
  <c r="AX124" i="78"/>
  <c r="AY124" i="78"/>
  <c r="AZ124" i="78"/>
  <c r="BA124" i="78"/>
  <c r="BB124" i="78"/>
  <c r="BC124" i="78"/>
  <c r="BD124" i="78"/>
  <c r="AV125" i="78"/>
  <c r="AW125" i="78"/>
  <c r="AX125" i="78"/>
  <c r="AY125" i="78"/>
  <c r="AZ125" i="78"/>
  <c r="BA125" i="78"/>
  <c r="BB125" i="78"/>
  <c r="BC125" i="78"/>
  <c r="BD125" i="78"/>
  <c r="AV126" i="78"/>
  <c r="AW126" i="78"/>
  <c r="AX126" i="78"/>
  <c r="AY126" i="78"/>
  <c r="AZ126" i="78"/>
  <c r="BA126" i="78"/>
  <c r="BB126" i="78"/>
  <c r="BC126" i="78"/>
  <c r="BD126" i="78"/>
  <c r="AV127" i="78"/>
  <c r="AW127" i="78"/>
  <c r="AX127" i="78"/>
  <c r="AY127" i="78"/>
  <c r="AZ127" i="78"/>
  <c r="BA127" i="78"/>
  <c r="BB127" i="78"/>
  <c r="BC127" i="78"/>
  <c r="BD127" i="78"/>
  <c r="AV128" i="78"/>
  <c r="AW128" i="78"/>
  <c r="AX128" i="78"/>
  <c r="AY128" i="78"/>
  <c r="AZ128" i="78"/>
  <c r="BA128" i="78"/>
  <c r="BB128" i="78"/>
  <c r="BC128" i="78"/>
  <c r="BD128" i="78"/>
  <c r="AV129" i="78"/>
  <c r="AW129" i="78"/>
  <c r="AX129" i="78"/>
  <c r="AY129" i="78"/>
  <c r="AZ129" i="78"/>
  <c r="BA129" i="78"/>
  <c r="BB129" i="78"/>
  <c r="BC129" i="78"/>
  <c r="BD129" i="78"/>
  <c r="AV130" i="78"/>
  <c r="AW130" i="78"/>
  <c r="AX130" i="78"/>
  <c r="AY130" i="78"/>
  <c r="AZ130" i="78"/>
  <c r="BA130" i="78"/>
  <c r="BB130" i="78"/>
  <c r="BC130" i="78"/>
  <c r="BD130" i="78"/>
  <c r="AV131" i="78"/>
  <c r="AW131" i="78"/>
  <c r="AX131" i="78"/>
  <c r="AY131" i="78"/>
  <c r="AZ131" i="78"/>
  <c r="BA131" i="78"/>
  <c r="BB131" i="78"/>
  <c r="BC131" i="78"/>
  <c r="BD131" i="78"/>
  <c r="AV135" i="78"/>
  <c r="AW135" i="78"/>
  <c r="AX135" i="78"/>
  <c r="AY135" i="78"/>
  <c r="AZ135" i="78"/>
  <c r="BA135" i="78"/>
  <c r="BB135" i="78"/>
  <c r="BC135" i="78"/>
  <c r="BD135" i="78"/>
  <c r="AV136" i="78"/>
  <c r="AW136" i="78"/>
  <c r="AX136" i="78"/>
  <c r="AY136" i="78"/>
  <c r="AZ136" i="78"/>
  <c r="BA136" i="78"/>
  <c r="BB136" i="78"/>
  <c r="BC136" i="78"/>
  <c r="BD136" i="78"/>
  <c r="AV137" i="78"/>
  <c r="AW137" i="78"/>
  <c r="AX137" i="78"/>
  <c r="AY137" i="78"/>
  <c r="AZ137" i="78"/>
  <c r="BA137" i="78"/>
  <c r="BB137" i="78"/>
  <c r="BC137" i="78"/>
  <c r="BD137" i="78"/>
  <c r="AV138" i="78"/>
  <c r="AW138" i="78"/>
  <c r="AX138" i="78"/>
  <c r="AY138" i="78"/>
  <c r="AZ138" i="78"/>
  <c r="BA138" i="78"/>
  <c r="BB138" i="78"/>
  <c r="BC138" i="78"/>
  <c r="BD138" i="78"/>
  <c r="AV139" i="78"/>
  <c r="AW139" i="78"/>
  <c r="AX139" i="78"/>
  <c r="AY139" i="78"/>
  <c r="AZ139" i="78"/>
  <c r="BA139" i="78"/>
  <c r="BB139" i="78"/>
  <c r="BC139" i="78"/>
  <c r="BD139" i="78"/>
  <c r="AV140" i="78"/>
  <c r="AW140" i="78"/>
  <c r="AX140" i="78"/>
  <c r="AY140" i="78"/>
  <c r="AZ140" i="78"/>
  <c r="BA140" i="78"/>
  <c r="BB140" i="78"/>
  <c r="BC140" i="78"/>
  <c r="BD140" i="78"/>
  <c r="AV141" i="78"/>
  <c r="AW141" i="78"/>
  <c r="AX141" i="78"/>
  <c r="AY141" i="78"/>
  <c r="AZ141" i="78"/>
  <c r="BA141" i="78"/>
  <c r="BB141" i="78"/>
  <c r="BC141" i="78"/>
  <c r="BD141" i="78"/>
  <c r="AV142" i="78"/>
  <c r="AW142" i="78"/>
  <c r="AX142" i="78"/>
  <c r="AY142" i="78"/>
  <c r="AZ142" i="78"/>
  <c r="BA142" i="78"/>
  <c r="BB142" i="78"/>
  <c r="BC142" i="78"/>
  <c r="BD142" i="78"/>
  <c r="H3" i="99"/>
  <c r="F3" i="99"/>
  <c r="AW51" i="85"/>
  <c r="AW52" i="85"/>
  <c r="AX52" i="85"/>
  <c r="AY52" i="85"/>
  <c r="AZ52" i="85"/>
  <c r="BA52" i="85"/>
  <c r="BB52" i="85"/>
  <c r="BC52" i="85"/>
  <c r="BD52" i="85"/>
  <c r="BE52" i="85"/>
  <c r="BF52" i="85"/>
  <c r="AW53" i="85"/>
  <c r="AX53" i="85"/>
  <c r="AY53" i="85"/>
  <c r="AZ53" i="85"/>
  <c r="BA53" i="85"/>
  <c r="BB53" i="85"/>
  <c r="BC53" i="85"/>
  <c r="BD53" i="85"/>
  <c r="BE53" i="85"/>
  <c r="BF53" i="85"/>
  <c r="AW54" i="85"/>
  <c r="AX54" i="85"/>
  <c r="AY54" i="85"/>
  <c r="AZ54" i="85"/>
  <c r="BA54" i="85"/>
  <c r="BB54" i="85"/>
  <c r="BC54" i="85"/>
  <c r="BD54" i="85"/>
  <c r="BE54" i="85"/>
  <c r="BF54" i="85"/>
  <c r="AV55" i="15"/>
  <c r="AW55" i="15"/>
  <c r="AV56" i="15"/>
  <c r="AW56" i="15"/>
  <c r="AV57" i="15"/>
  <c r="AW57" i="15"/>
  <c r="AV55" i="71"/>
  <c r="AW55" i="71"/>
  <c r="AX55" i="71"/>
  <c r="AY55" i="71"/>
  <c r="AZ55" i="71"/>
  <c r="BA55" i="71"/>
  <c r="BB55" i="71"/>
  <c r="BC55" i="71"/>
  <c r="BD55" i="71"/>
  <c r="AV56" i="71"/>
  <c r="AW56" i="71"/>
  <c r="AX56" i="71"/>
  <c r="AY56" i="71"/>
  <c r="AZ56" i="71"/>
  <c r="BA56" i="71"/>
  <c r="BB56" i="71"/>
  <c r="BC56" i="71"/>
  <c r="BD56" i="71"/>
  <c r="AV57" i="71"/>
  <c r="AW57" i="71"/>
  <c r="AX57" i="71"/>
  <c r="AY57" i="71"/>
  <c r="AZ57" i="71"/>
  <c r="BA57" i="71"/>
  <c r="BB57" i="71"/>
  <c r="BC57" i="71"/>
  <c r="BD57" i="71"/>
  <c r="AV55" i="76"/>
  <c r="AW55" i="76"/>
  <c r="AX55" i="76"/>
  <c r="AY55" i="76"/>
  <c r="AZ55" i="76"/>
  <c r="BA55" i="76"/>
  <c r="BB55" i="76"/>
  <c r="BC55" i="76"/>
  <c r="BD55" i="76"/>
  <c r="AV56" i="76"/>
  <c r="AW56" i="76"/>
  <c r="AX56" i="76"/>
  <c r="AY56" i="76"/>
  <c r="AZ56" i="76"/>
  <c r="BA56" i="76"/>
  <c r="BB56" i="76"/>
  <c r="BC56" i="76"/>
  <c r="BD56" i="76"/>
  <c r="AV57" i="76"/>
  <c r="AW57" i="76"/>
  <c r="AX57" i="76"/>
  <c r="AY57" i="76"/>
  <c r="AZ57" i="76"/>
  <c r="BA57" i="76"/>
  <c r="BB57" i="76"/>
  <c r="BC57" i="76"/>
  <c r="BD57" i="76"/>
  <c r="AV55" i="75"/>
  <c r="AW55" i="75"/>
  <c r="AX55" i="75"/>
  <c r="AY55" i="75"/>
  <c r="AZ55" i="75"/>
  <c r="BA55" i="75"/>
  <c r="BB55" i="75"/>
  <c r="BC55" i="75"/>
  <c r="BD55" i="75"/>
  <c r="BE55" i="75"/>
  <c r="AV56" i="75"/>
  <c r="AW56" i="75"/>
  <c r="AX56" i="75"/>
  <c r="AY56" i="75"/>
  <c r="AZ56" i="75"/>
  <c r="BA56" i="75"/>
  <c r="BB56" i="75"/>
  <c r="BC56" i="75"/>
  <c r="BD56" i="75"/>
  <c r="BE56" i="75"/>
  <c r="AV57" i="75"/>
  <c r="AW57" i="75"/>
  <c r="AX57" i="75"/>
  <c r="AY57" i="75"/>
  <c r="AZ57" i="75"/>
  <c r="BA57" i="75"/>
  <c r="BB57" i="75"/>
  <c r="BC57" i="75"/>
  <c r="BD57" i="75"/>
  <c r="BE57" i="75"/>
  <c r="B55" i="75"/>
  <c r="B55" i="77" s="1"/>
  <c r="C55" i="75"/>
  <c r="C55" i="77" s="1"/>
  <c r="C55" i="71" s="1"/>
  <c r="C55" i="78" s="1"/>
  <c r="C55" i="79" s="1"/>
  <c r="C55" i="80" s="1"/>
  <c r="C55" i="81" s="1"/>
  <c r="C55" i="82" s="1"/>
  <c r="B56" i="75"/>
  <c r="B56" i="77" s="1"/>
  <c r="C56" i="75"/>
  <c r="C56" i="76" s="1"/>
  <c r="B57" i="75"/>
  <c r="B57" i="77" s="1"/>
  <c r="C57" i="75"/>
  <c r="C57" i="77" s="1"/>
  <c r="C57" i="71" s="1"/>
  <c r="C57" i="78" s="1"/>
  <c r="C57" i="79" s="1"/>
  <c r="C57" i="80" s="1"/>
  <c r="C57" i="81" s="1"/>
  <c r="C57" i="82" s="1"/>
  <c r="AV55" i="74"/>
  <c r="AW55" i="74"/>
  <c r="AX55" i="74"/>
  <c r="AY55" i="74"/>
  <c r="AZ55" i="74"/>
  <c r="BA55" i="74"/>
  <c r="BB55" i="74"/>
  <c r="BC55" i="74"/>
  <c r="BD55" i="74"/>
  <c r="BE55" i="74"/>
  <c r="AV56" i="74"/>
  <c r="AW56" i="74"/>
  <c r="AX56" i="74"/>
  <c r="AY56" i="74"/>
  <c r="AZ56" i="74"/>
  <c r="BA56" i="74"/>
  <c r="BB56" i="74"/>
  <c r="BC56" i="74"/>
  <c r="BD56" i="74"/>
  <c r="BE56" i="74"/>
  <c r="AV57" i="74"/>
  <c r="AW57" i="74"/>
  <c r="AX57" i="74"/>
  <c r="AY57" i="74"/>
  <c r="AZ57" i="74"/>
  <c r="BA57" i="74"/>
  <c r="BB57" i="74"/>
  <c r="BC57" i="74"/>
  <c r="BD57" i="74"/>
  <c r="BE57" i="74"/>
  <c r="AV55" i="73"/>
  <c r="AW55" i="73"/>
  <c r="AX55" i="73"/>
  <c r="AY55" i="73"/>
  <c r="AZ55" i="73"/>
  <c r="BA55" i="73"/>
  <c r="BB55" i="73"/>
  <c r="BC55" i="73"/>
  <c r="BD55" i="73"/>
  <c r="BE55" i="73"/>
  <c r="AV56" i="73"/>
  <c r="AW56" i="73"/>
  <c r="AX56" i="73"/>
  <c r="AY56" i="73"/>
  <c r="AZ56" i="73"/>
  <c r="BA56" i="73"/>
  <c r="BB56" i="73"/>
  <c r="BC56" i="73"/>
  <c r="BD56" i="73"/>
  <c r="BE56" i="73"/>
  <c r="AV57" i="73"/>
  <c r="AW57" i="73"/>
  <c r="AX57" i="73"/>
  <c r="AY57" i="73"/>
  <c r="AZ57" i="73"/>
  <c r="BA57" i="73"/>
  <c r="BB57" i="73"/>
  <c r="BC57" i="73"/>
  <c r="BD57" i="73"/>
  <c r="BE57" i="73"/>
  <c r="B56" i="76" l="1"/>
  <c r="C55" i="76"/>
  <c r="BE57" i="78"/>
  <c r="BE65" i="78"/>
  <c r="BE73" i="78"/>
  <c r="BG52" i="85"/>
  <c r="C56" i="77"/>
  <c r="C56" i="71" s="1"/>
  <c r="C56" i="78" s="1"/>
  <c r="C56" i="79" s="1"/>
  <c r="C56" i="80" s="1"/>
  <c r="C56" i="81" s="1"/>
  <c r="C56" i="82" s="1"/>
  <c r="BE86" i="78"/>
  <c r="BE87" i="78"/>
  <c r="BE58" i="78"/>
  <c r="BE59" i="78"/>
  <c r="BE66" i="78"/>
  <c r="BE67" i="78"/>
  <c r="BE74" i="78"/>
  <c r="BE75" i="78"/>
  <c r="BE60" i="78"/>
  <c r="BE68" i="78"/>
  <c r="BE76" i="78"/>
  <c r="BE61" i="78"/>
  <c r="BE69" i="78"/>
  <c r="BE77" i="78"/>
  <c r="BE54" i="78"/>
  <c r="BE55" i="78"/>
  <c r="BE62" i="78"/>
  <c r="BE63" i="78"/>
  <c r="BE70" i="78"/>
  <c r="BE71" i="78"/>
  <c r="BE78" i="78"/>
  <c r="BE79" i="78"/>
  <c r="BE56" i="78"/>
  <c r="BE64" i="78"/>
  <c r="BE72" i="78"/>
  <c r="BE80" i="78"/>
  <c r="BE52" i="78"/>
  <c r="BE53" i="78"/>
  <c r="BE81" i="78"/>
  <c r="BE82" i="78"/>
  <c r="BE83" i="78"/>
  <c r="BE84" i="78"/>
  <c r="BE85" i="78"/>
  <c r="BE88" i="78"/>
  <c r="BF56" i="74"/>
  <c r="BE127" i="78"/>
  <c r="BE97" i="78"/>
  <c r="BE128" i="78"/>
  <c r="BE140" i="78"/>
  <c r="BE103" i="78"/>
  <c r="BE142" i="78"/>
  <c r="BE99" i="78"/>
  <c r="BE138" i="78"/>
  <c r="BE93" i="78"/>
  <c r="BE113" i="78"/>
  <c r="BE95" i="78"/>
  <c r="BE119" i="78"/>
  <c r="BE109" i="78"/>
  <c r="BE101" i="78"/>
  <c r="BE139" i="78"/>
  <c r="BE129" i="78"/>
  <c r="BE121" i="78"/>
  <c r="BE89" i="78"/>
  <c r="BE115" i="78"/>
  <c r="BE107" i="78"/>
  <c r="B55" i="71"/>
  <c r="B55" i="78" s="1"/>
  <c r="B55" i="79" s="1"/>
  <c r="B55" i="80" s="1"/>
  <c r="B55" i="81" s="1"/>
  <c r="B55" i="82" s="1"/>
  <c r="B55" i="15"/>
  <c r="B56" i="71"/>
  <c r="B56" i="78" s="1"/>
  <c r="B56" i="79" s="1"/>
  <c r="B56" i="80" s="1"/>
  <c r="B56" i="81" s="1"/>
  <c r="B56" i="82" s="1"/>
  <c r="B56" i="15"/>
  <c r="B57" i="71"/>
  <c r="B57" i="78" s="1"/>
  <c r="B57" i="79" s="1"/>
  <c r="B57" i="80" s="1"/>
  <c r="B57" i="81" s="1"/>
  <c r="B57" i="82" s="1"/>
  <c r="B57" i="15"/>
  <c r="BE56" i="71"/>
  <c r="BE125" i="78"/>
  <c r="BE120" i="78"/>
  <c r="BE102" i="78"/>
  <c r="B55" i="76"/>
  <c r="BE116" i="78"/>
  <c r="BE98" i="78"/>
  <c r="BF55" i="73"/>
  <c r="BF56" i="75"/>
  <c r="BE112" i="78"/>
  <c r="BE94" i="78"/>
  <c r="BF57" i="74"/>
  <c r="BF55" i="75"/>
  <c r="BE55" i="15"/>
  <c r="BE131" i="78"/>
  <c r="BE108" i="78"/>
  <c r="BE90" i="78"/>
  <c r="BE56" i="76"/>
  <c r="BE57" i="71"/>
  <c r="BE130" i="78"/>
  <c r="BE126" i="78"/>
  <c r="BE122" i="78"/>
  <c r="BE104" i="78"/>
  <c r="BF57" i="75"/>
  <c r="BE117" i="78"/>
  <c r="BE105" i="78"/>
  <c r="BF56" i="73"/>
  <c r="BE55" i="71"/>
  <c r="BE118" i="78"/>
  <c r="BE100" i="78"/>
  <c r="BF55" i="74"/>
  <c r="C57" i="76"/>
  <c r="BE114" i="78"/>
  <c r="BE96" i="78"/>
  <c r="B57" i="76"/>
  <c r="BE55" i="76"/>
  <c r="BE135" i="78"/>
  <c r="BE110" i="78"/>
  <c r="BE91" i="78"/>
  <c r="BF57" i="73"/>
  <c r="BE57" i="76"/>
  <c r="BE123" i="78"/>
  <c r="BE111" i="78"/>
  <c r="BE92" i="78"/>
  <c r="BE136" i="78"/>
  <c r="BE124" i="78"/>
  <c r="BE106" i="78"/>
  <c r="BE141" i="78"/>
  <c r="BE137" i="78"/>
  <c r="BA57" i="15"/>
  <c r="BC56" i="15"/>
  <c r="AY56" i="15"/>
  <c r="AZ57" i="15"/>
  <c r="BD56" i="15"/>
  <c r="BD55" i="15"/>
  <c r="AU55" i="15"/>
  <c r="BC57" i="15"/>
  <c r="AZ56" i="15"/>
  <c r="BE57" i="15"/>
  <c r="AZ55" i="15"/>
  <c r="AY57" i="15"/>
  <c r="BE56" i="15"/>
  <c r="BC55" i="15"/>
  <c r="AY55" i="15"/>
  <c r="AX57" i="15"/>
  <c r="BA56" i="15"/>
  <c r="BD57" i="15"/>
  <c r="AX56" i="15"/>
  <c r="BA55" i="15"/>
  <c r="AX55" i="15"/>
  <c r="AU57" i="15"/>
  <c r="AU56" i="15"/>
  <c r="BG54" i="85"/>
  <c r="BG53" i="85"/>
  <c r="BF57" i="15" l="1"/>
  <c r="BG57" i="15" s="1"/>
  <c r="BF55" i="15"/>
  <c r="BG55" i="15" s="1"/>
  <c r="BF56" i="15"/>
  <c r="BG56" i="15" s="1"/>
  <c r="AV5" i="72" l="1"/>
  <c r="AW5" i="72"/>
  <c r="AX5" i="72"/>
  <c r="AY5" i="72"/>
  <c r="AZ5" i="72"/>
  <c r="BA5" i="72"/>
  <c r="BB5" i="72"/>
  <c r="BC5" i="72"/>
  <c r="BD5" i="72"/>
  <c r="AV6" i="72"/>
  <c r="AW6" i="72"/>
  <c r="AX6" i="72"/>
  <c r="AY6" i="72"/>
  <c r="AZ6" i="72"/>
  <c r="BA6" i="72"/>
  <c r="BB6" i="72"/>
  <c r="BC6" i="72"/>
  <c r="BD6" i="72"/>
  <c r="AV7" i="72"/>
  <c r="AW7" i="72"/>
  <c r="AX7" i="72"/>
  <c r="AY7" i="72"/>
  <c r="AZ7" i="72"/>
  <c r="BA7" i="72"/>
  <c r="BB7" i="72"/>
  <c r="BC7" i="72"/>
  <c r="BD7" i="72"/>
  <c r="AV9" i="72"/>
  <c r="AW9" i="72"/>
  <c r="AX9" i="72"/>
  <c r="AY9" i="72"/>
  <c r="AZ9" i="72"/>
  <c r="BA9" i="72"/>
  <c r="BB9" i="72"/>
  <c r="BC9" i="72"/>
  <c r="BD9" i="72"/>
  <c r="AV10" i="72"/>
  <c r="AW10" i="72"/>
  <c r="AX10" i="72"/>
  <c r="AY10" i="72"/>
  <c r="AZ10" i="72"/>
  <c r="BA10" i="72"/>
  <c r="BB10" i="72"/>
  <c r="BC10" i="72"/>
  <c r="BD10" i="72"/>
  <c r="AV11" i="72"/>
  <c r="AW11" i="72"/>
  <c r="AX11" i="72"/>
  <c r="AY11" i="72"/>
  <c r="AZ11" i="72"/>
  <c r="BA11" i="72"/>
  <c r="BB11" i="72"/>
  <c r="BC11" i="72"/>
  <c r="BD11" i="72"/>
  <c r="AV12" i="72"/>
  <c r="AW12" i="72"/>
  <c r="AX12" i="72"/>
  <c r="AY12" i="72"/>
  <c r="AZ12" i="72"/>
  <c r="BA12" i="72"/>
  <c r="BB12" i="72"/>
  <c r="BC12" i="72"/>
  <c r="BD12" i="72"/>
  <c r="AV13" i="72"/>
  <c r="AW13" i="72"/>
  <c r="AX13" i="72"/>
  <c r="AY13" i="72"/>
  <c r="AZ13" i="72"/>
  <c r="BA13" i="72"/>
  <c r="BB13" i="72"/>
  <c r="BC13" i="72"/>
  <c r="BD13" i="72"/>
  <c r="AV14" i="72"/>
  <c r="AW14" i="72"/>
  <c r="AX14" i="72"/>
  <c r="AY14" i="72"/>
  <c r="AZ14" i="72"/>
  <c r="BA14" i="72"/>
  <c r="BB14" i="72"/>
  <c r="BC14" i="72"/>
  <c r="BD14" i="72"/>
  <c r="AV15" i="72"/>
  <c r="AW15" i="72"/>
  <c r="AX15" i="72"/>
  <c r="AY15" i="72"/>
  <c r="AZ15" i="72"/>
  <c r="BA15" i="72"/>
  <c r="BB15" i="72"/>
  <c r="BC15" i="72"/>
  <c r="BD15" i="72"/>
  <c r="AV16" i="72"/>
  <c r="AW16" i="72"/>
  <c r="AX16" i="72"/>
  <c r="AY16" i="72"/>
  <c r="AZ16" i="72"/>
  <c r="BA16" i="72"/>
  <c r="BB16" i="72"/>
  <c r="BC16" i="72"/>
  <c r="BD16" i="72"/>
  <c r="AV17" i="72"/>
  <c r="AW17" i="72"/>
  <c r="AX17" i="72"/>
  <c r="AY17" i="72"/>
  <c r="AZ17" i="72"/>
  <c r="BA17" i="72"/>
  <c r="BB17" i="72"/>
  <c r="BC17" i="72"/>
  <c r="BD17" i="72"/>
  <c r="AV18" i="72"/>
  <c r="AW18" i="72"/>
  <c r="AX18" i="72"/>
  <c r="AY18" i="72"/>
  <c r="AZ18" i="72"/>
  <c r="BA18" i="72"/>
  <c r="BB18" i="72"/>
  <c r="BC18" i="72"/>
  <c r="BD18" i="72"/>
  <c r="AV19" i="72"/>
  <c r="AW19" i="72"/>
  <c r="AX19" i="72"/>
  <c r="AY19" i="72"/>
  <c r="AZ19" i="72"/>
  <c r="BA19" i="72"/>
  <c r="BB19" i="72"/>
  <c r="BC19" i="72"/>
  <c r="BD19" i="72"/>
  <c r="AV20" i="72"/>
  <c r="AW20" i="72"/>
  <c r="AX20" i="72"/>
  <c r="AY20" i="72"/>
  <c r="AZ20" i="72"/>
  <c r="BA20" i="72"/>
  <c r="BB20" i="72"/>
  <c r="BC20" i="72"/>
  <c r="BD20" i="72"/>
  <c r="AV21" i="72"/>
  <c r="AW21" i="72"/>
  <c r="AX21" i="72"/>
  <c r="AY21" i="72"/>
  <c r="AZ21" i="72"/>
  <c r="BA21" i="72"/>
  <c r="BB21" i="72"/>
  <c r="BC21" i="72"/>
  <c r="BD21" i="72"/>
  <c r="AV22" i="72"/>
  <c r="AW22" i="72"/>
  <c r="AX22" i="72"/>
  <c r="AY22" i="72"/>
  <c r="AZ22" i="72"/>
  <c r="BA22" i="72"/>
  <c r="BB22" i="72"/>
  <c r="BC22" i="72"/>
  <c r="BD22" i="72"/>
  <c r="AV23" i="72"/>
  <c r="AW23" i="72"/>
  <c r="AX23" i="72"/>
  <c r="AY23" i="72"/>
  <c r="AZ23" i="72"/>
  <c r="BA23" i="72"/>
  <c r="BB23" i="72"/>
  <c r="BC23" i="72"/>
  <c r="BD23" i="72"/>
  <c r="AV24" i="72"/>
  <c r="AW24" i="72"/>
  <c r="AX24" i="72"/>
  <c r="AY24" i="72"/>
  <c r="AZ24" i="72"/>
  <c r="BA24" i="72"/>
  <c r="BB24" i="72"/>
  <c r="BC24" i="72"/>
  <c r="BD24" i="72"/>
  <c r="AV25" i="72"/>
  <c r="AW25" i="72"/>
  <c r="AX25" i="72"/>
  <c r="AY25" i="72"/>
  <c r="AZ25" i="72"/>
  <c r="BA25" i="72"/>
  <c r="BB25" i="72"/>
  <c r="BC25" i="72"/>
  <c r="BD25" i="72"/>
  <c r="AV26" i="72"/>
  <c r="AW26" i="72"/>
  <c r="AX26" i="72"/>
  <c r="AY26" i="72"/>
  <c r="AZ26" i="72"/>
  <c r="BA26" i="72"/>
  <c r="BB26" i="72"/>
  <c r="BC26" i="72"/>
  <c r="BD26" i="72"/>
  <c r="AV27" i="72"/>
  <c r="AW27" i="72"/>
  <c r="AX27" i="72"/>
  <c r="AY27" i="72"/>
  <c r="AZ27" i="72"/>
  <c r="BA27" i="72"/>
  <c r="BB27" i="72"/>
  <c r="BC27" i="72"/>
  <c r="BD27" i="72"/>
  <c r="AV28" i="72"/>
  <c r="AW28" i="72"/>
  <c r="AX28" i="72"/>
  <c r="AY28" i="72"/>
  <c r="AZ28" i="72"/>
  <c r="BA28" i="72"/>
  <c r="BB28" i="72"/>
  <c r="BC28" i="72"/>
  <c r="BD28" i="72"/>
  <c r="AV29" i="72"/>
  <c r="AW29" i="72"/>
  <c r="AX29" i="72"/>
  <c r="AY29" i="72"/>
  <c r="AZ29" i="72"/>
  <c r="BA29" i="72"/>
  <c r="BB29" i="72"/>
  <c r="BC29" i="72"/>
  <c r="BD29" i="72"/>
  <c r="AV30" i="72"/>
  <c r="AW30" i="72"/>
  <c r="AX30" i="72"/>
  <c r="AY30" i="72"/>
  <c r="AZ30" i="72"/>
  <c r="BA30" i="72"/>
  <c r="BB30" i="72"/>
  <c r="BC30" i="72"/>
  <c r="BD30" i="72"/>
  <c r="AV31" i="72"/>
  <c r="AW31" i="72"/>
  <c r="AX31" i="72"/>
  <c r="AY31" i="72"/>
  <c r="AZ31" i="72"/>
  <c r="BA31" i="72"/>
  <c r="BB31" i="72"/>
  <c r="BC31" i="72"/>
  <c r="BD31" i="72"/>
  <c r="AV5" i="73"/>
  <c r="AW5" i="73"/>
  <c r="AX5" i="73"/>
  <c r="AY5" i="73"/>
  <c r="AZ5" i="73"/>
  <c r="BA5" i="73"/>
  <c r="BB5" i="73"/>
  <c r="BC5" i="73"/>
  <c r="BD5" i="73"/>
  <c r="AV6" i="73"/>
  <c r="AW6" i="73"/>
  <c r="AX6" i="73"/>
  <c r="AY6" i="73"/>
  <c r="AZ6" i="73"/>
  <c r="BA6" i="73"/>
  <c r="BB6" i="73"/>
  <c r="BC6" i="73"/>
  <c r="BD6" i="73"/>
  <c r="AV7" i="73"/>
  <c r="AW7" i="73"/>
  <c r="AX7" i="73"/>
  <c r="AY7" i="73"/>
  <c r="AZ7" i="73"/>
  <c r="BA7" i="73"/>
  <c r="BB7" i="73"/>
  <c r="BC7" i="73"/>
  <c r="BD7" i="73"/>
  <c r="AV9" i="73"/>
  <c r="AW9" i="73"/>
  <c r="AX9" i="73"/>
  <c r="AY9" i="73"/>
  <c r="AZ9" i="73"/>
  <c r="BA9" i="73"/>
  <c r="BB9" i="73"/>
  <c r="BC9" i="73"/>
  <c r="BD9" i="73"/>
  <c r="AV10" i="73"/>
  <c r="AW10" i="73"/>
  <c r="AX10" i="73"/>
  <c r="AY10" i="73"/>
  <c r="AZ10" i="73"/>
  <c r="BA10" i="73"/>
  <c r="BB10" i="73"/>
  <c r="BC10" i="73"/>
  <c r="BD10" i="73"/>
  <c r="AV11" i="73"/>
  <c r="AW11" i="73"/>
  <c r="AX11" i="73"/>
  <c r="AY11" i="73"/>
  <c r="AZ11" i="73"/>
  <c r="BA11" i="73"/>
  <c r="BB11" i="73"/>
  <c r="BC11" i="73"/>
  <c r="BD11" i="73"/>
  <c r="AV12" i="73"/>
  <c r="AW12" i="73"/>
  <c r="AX12" i="73"/>
  <c r="AY12" i="73"/>
  <c r="AZ12" i="73"/>
  <c r="BA12" i="73"/>
  <c r="BB12" i="73"/>
  <c r="BC12" i="73"/>
  <c r="BD12" i="73"/>
  <c r="AV13" i="73"/>
  <c r="AW13" i="73"/>
  <c r="AX13" i="73"/>
  <c r="AY13" i="73"/>
  <c r="AZ13" i="73"/>
  <c r="BA13" i="73"/>
  <c r="BB13" i="73"/>
  <c r="BC13" i="73"/>
  <c r="BD13" i="73"/>
  <c r="AV14" i="73"/>
  <c r="AW14" i="73"/>
  <c r="AX14" i="73"/>
  <c r="AY14" i="73"/>
  <c r="AZ14" i="73"/>
  <c r="BA14" i="73"/>
  <c r="BB14" i="73"/>
  <c r="BC14" i="73"/>
  <c r="BD14" i="73"/>
  <c r="AV15" i="73"/>
  <c r="AW15" i="73"/>
  <c r="AX15" i="73"/>
  <c r="AY15" i="73"/>
  <c r="AZ15" i="73"/>
  <c r="BA15" i="73"/>
  <c r="BB15" i="73"/>
  <c r="BC15" i="73"/>
  <c r="BD15" i="73"/>
  <c r="AV16" i="73"/>
  <c r="AW16" i="73"/>
  <c r="AX16" i="73"/>
  <c r="AY16" i="73"/>
  <c r="AZ16" i="73"/>
  <c r="BA16" i="73"/>
  <c r="BB16" i="73"/>
  <c r="BC16" i="73"/>
  <c r="BD16" i="73"/>
  <c r="AV17" i="73"/>
  <c r="AW17" i="73"/>
  <c r="AX17" i="73"/>
  <c r="AY17" i="73"/>
  <c r="AZ17" i="73"/>
  <c r="BA17" i="73"/>
  <c r="BB17" i="73"/>
  <c r="BC17" i="73"/>
  <c r="BD17" i="73"/>
  <c r="AV18" i="73"/>
  <c r="AW18" i="73"/>
  <c r="AX18" i="73"/>
  <c r="AY18" i="73"/>
  <c r="AZ18" i="73"/>
  <c r="BA18" i="73"/>
  <c r="BB18" i="73"/>
  <c r="BC18" i="73"/>
  <c r="BD18" i="73"/>
  <c r="AV19" i="73"/>
  <c r="AW19" i="73"/>
  <c r="AX19" i="73"/>
  <c r="AY19" i="73"/>
  <c r="AZ19" i="73"/>
  <c r="BA19" i="73"/>
  <c r="BB19" i="73"/>
  <c r="BC19" i="73"/>
  <c r="BD19" i="73"/>
  <c r="AV20" i="73"/>
  <c r="AW20" i="73"/>
  <c r="AX20" i="73"/>
  <c r="AY20" i="73"/>
  <c r="AZ20" i="73"/>
  <c r="BA20" i="73"/>
  <c r="BB20" i="73"/>
  <c r="BC20" i="73"/>
  <c r="BD20" i="73"/>
  <c r="AV21" i="73"/>
  <c r="AW21" i="73"/>
  <c r="AX21" i="73"/>
  <c r="AY21" i="73"/>
  <c r="AZ21" i="73"/>
  <c r="BA21" i="73"/>
  <c r="BB21" i="73"/>
  <c r="BC21" i="73"/>
  <c r="BD21" i="73"/>
  <c r="AV22" i="73"/>
  <c r="AW22" i="73"/>
  <c r="AX22" i="73"/>
  <c r="AY22" i="73"/>
  <c r="AZ22" i="73"/>
  <c r="BA22" i="73"/>
  <c r="BB22" i="73"/>
  <c r="BC22" i="73"/>
  <c r="BD22" i="73"/>
  <c r="AV23" i="73"/>
  <c r="AW23" i="73"/>
  <c r="AX23" i="73"/>
  <c r="AY23" i="73"/>
  <c r="AZ23" i="73"/>
  <c r="BA23" i="73"/>
  <c r="BB23" i="73"/>
  <c r="BC23" i="73"/>
  <c r="BD23" i="73"/>
  <c r="AV24" i="73"/>
  <c r="AW24" i="73"/>
  <c r="AX24" i="73"/>
  <c r="AY24" i="73"/>
  <c r="AZ24" i="73"/>
  <c r="BA24" i="73"/>
  <c r="BB24" i="73"/>
  <c r="BC24" i="73"/>
  <c r="BD24" i="73"/>
  <c r="AV25" i="73"/>
  <c r="AW25" i="73"/>
  <c r="AX25" i="73"/>
  <c r="AY25" i="73"/>
  <c r="AZ25" i="73"/>
  <c r="BA25" i="73"/>
  <c r="BB25" i="73"/>
  <c r="BC25" i="73"/>
  <c r="BD25" i="73"/>
  <c r="AV26" i="73"/>
  <c r="AW26" i="73"/>
  <c r="AX26" i="73"/>
  <c r="AY26" i="73"/>
  <c r="AZ26" i="73"/>
  <c r="BA26" i="73"/>
  <c r="BB26" i="73"/>
  <c r="BC26" i="73"/>
  <c r="BD26" i="73"/>
  <c r="AV27" i="73"/>
  <c r="AW27" i="73"/>
  <c r="AX27" i="73"/>
  <c r="AY27" i="73"/>
  <c r="AZ27" i="73"/>
  <c r="BA27" i="73"/>
  <c r="BB27" i="73"/>
  <c r="BC27" i="73"/>
  <c r="BD27" i="73"/>
  <c r="AV28" i="73"/>
  <c r="AW28" i="73"/>
  <c r="AX28" i="73"/>
  <c r="AY28" i="73"/>
  <c r="AZ28" i="73"/>
  <c r="BA28" i="73"/>
  <c r="BB28" i="73"/>
  <c r="BC28" i="73"/>
  <c r="BD28" i="73"/>
  <c r="AV29" i="73"/>
  <c r="AW29" i="73"/>
  <c r="AX29" i="73"/>
  <c r="AY29" i="73"/>
  <c r="AZ29" i="73"/>
  <c r="BA29" i="73"/>
  <c r="BB29" i="73"/>
  <c r="BC29" i="73"/>
  <c r="BD29" i="73"/>
  <c r="AV30" i="73"/>
  <c r="AW30" i="73"/>
  <c r="AX30" i="73"/>
  <c r="AY30" i="73"/>
  <c r="AZ30" i="73"/>
  <c r="BA30" i="73"/>
  <c r="BB30" i="73"/>
  <c r="BC30" i="73"/>
  <c r="BD30" i="73"/>
  <c r="AV31" i="73"/>
  <c r="AW31" i="73"/>
  <c r="AX31" i="73"/>
  <c r="AY31" i="73"/>
  <c r="AZ31" i="73"/>
  <c r="BA31" i="73"/>
  <c r="BB31" i="73"/>
  <c r="BC31" i="73"/>
  <c r="BD31" i="73"/>
  <c r="AV5" i="74"/>
  <c r="AW5" i="74"/>
  <c r="AX5" i="74"/>
  <c r="AY5" i="74"/>
  <c r="AZ5" i="74"/>
  <c r="BA5" i="74"/>
  <c r="BB5" i="74"/>
  <c r="BC5" i="74"/>
  <c r="BD5" i="74"/>
  <c r="AV6" i="74"/>
  <c r="AW6" i="74"/>
  <c r="AX6" i="74"/>
  <c r="AY6" i="74"/>
  <c r="AZ6" i="74"/>
  <c r="BA6" i="74"/>
  <c r="BB6" i="74"/>
  <c r="BC6" i="74"/>
  <c r="BD6" i="74"/>
  <c r="AV7" i="74"/>
  <c r="AW7" i="74"/>
  <c r="AX7" i="74"/>
  <c r="AY7" i="74"/>
  <c r="AZ7" i="74"/>
  <c r="BA7" i="74"/>
  <c r="BB7" i="74"/>
  <c r="BC7" i="74"/>
  <c r="BD7" i="74"/>
  <c r="AV9" i="74"/>
  <c r="AW9" i="74"/>
  <c r="AX9" i="74"/>
  <c r="AY9" i="74"/>
  <c r="AZ9" i="74"/>
  <c r="BA9" i="74"/>
  <c r="BB9" i="74"/>
  <c r="BC9" i="74"/>
  <c r="BD9" i="74"/>
  <c r="AV10" i="74"/>
  <c r="AW10" i="74"/>
  <c r="AX10" i="74"/>
  <c r="AY10" i="74"/>
  <c r="AZ10" i="74"/>
  <c r="BA10" i="74"/>
  <c r="BB10" i="74"/>
  <c r="BC10" i="74"/>
  <c r="BD10" i="74"/>
  <c r="AV11" i="74"/>
  <c r="AW11" i="74"/>
  <c r="AX11" i="74"/>
  <c r="AY11" i="74"/>
  <c r="AZ11" i="74"/>
  <c r="BA11" i="74"/>
  <c r="BB11" i="74"/>
  <c r="BC11" i="74"/>
  <c r="BD11" i="74"/>
  <c r="AV12" i="74"/>
  <c r="AW12" i="74"/>
  <c r="AX12" i="74"/>
  <c r="AY12" i="74"/>
  <c r="AZ12" i="74"/>
  <c r="BA12" i="74"/>
  <c r="BB12" i="74"/>
  <c r="BC12" i="74"/>
  <c r="BD12" i="74"/>
  <c r="AV13" i="74"/>
  <c r="AW13" i="74"/>
  <c r="AX13" i="74"/>
  <c r="AY13" i="74"/>
  <c r="AZ13" i="74"/>
  <c r="BA13" i="74"/>
  <c r="BB13" i="74"/>
  <c r="BC13" i="74"/>
  <c r="BD13" i="74"/>
  <c r="AV14" i="74"/>
  <c r="AW14" i="74"/>
  <c r="AX14" i="74"/>
  <c r="AY14" i="74"/>
  <c r="AZ14" i="74"/>
  <c r="BA14" i="74"/>
  <c r="BB14" i="74"/>
  <c r="BC14" i="74"/>
  <c r="BD14" i="74"/>
  <c r="AV15" i="74"/>
  <c r="AW15" i="74"/>
  <c r="AX15" i="74"/>
  <c r="AY15" i="74"/>
  <c r="AZ15" i="74"/>
  <c r="BA15" i="74"/>
  <c r="BB15" i="74"/>
  <c r="BC15" i="74"/>
  <c r="BD15" i="74"/>
  <c r="AV16" i="74"/>
  <c r="AW16" i="74"/>
  <c r="AX16" i="74"/>
  <c r="AY16" i="74"/>
  <c r="AZ16" i="74"/>
  <c r="BA16" i="74"/>
  <c r="BB16" i="74"/>
  <c r="BC16" i="74"/>
  <c r="BD16" i="74"/>
  <c r="AV17" i="74"/>
  <c r="AW17" i="74"/>
  <c r="AX17" i="74"/>
  <c r="AY17" i="74"/>
  <c r="AZ17" i="74"/>
  <c r="BA17" i="74"/>
  <c r="BB17" i="74"/>
  <c r="BC17" i="74"/>
  <c r="BD17" i="74"/>
  <c r="AV18" i="74"/>
  <c r="AW18" i="74"/>
  <c r="AX18" i="74"/>
  <c r="AY18" i="74"/>
  <c r="AZ18" i="74"/>
  <c r="BA18" i="74"/>
  <c r="BB18" i="74"/>
  <c r="BC18" i="74"/>
  <c r="BD18" i="74"/>
  <c r="AV19" i="74"/>
  <c r="AW19" i="74"/>
  <c r="AX19" i="74"/>
  <c r="AY19" i="74"/>
  <c r="AZ19" i="74"/>
  <c r="BA19" i="74"/>
  <c r="BB19" i="74"/>
  <c r="BC19" i="74"/>
  <c r="BD19" i="74"/>
  <c r="AV20" i="74"/>
  <c r="AW20" i="74"/>
  <c r="AX20" i="74"/>
  <c r="AY20" i="74"/>
  <c r="AZ20" i="74"/>
  <c r="BA20" i="74"/>
  <c r="BB20" i="74"/>
  <c r="BC20" i="74"/>
  <c r="BD20" i="74"/>
  <c r="AV21" i="74"/>
  <c r="AW21" i="74"/>
  <c r="AX21" i="74"/>
  <c r="AY21" i="74"/>
  <c r="AZ21" i="74"/>
  <c r="BA21" i="74"/>
  <c r="BB21" i="74"/>
  <c r="BC21" i="74"/>
  <c r="BD21" i="74"/>
  <c r="AV22" i="74"/>
  <c r="AW22" i="74"/>
  <c r="AX22" i="74"/>
  <c r="AY22" i="74"/>
  <c r="AZ22" i="74"/>
  <c r="BA22" i="74"/>
  <c r="BB22" i="74"/>
  <c r="BC22" i="74"/>
  <c r="BD22" i="74"/>
  <c r="AV23" i="74"/>
  <c r="AW23" i="74"/>
  <c r="AX23" i="74"/>
  <c r="AY23" i="74"/>
  <c r="AZ23" i="74"/>
  <c r="BA23" i="74"/>
  <c r="BB23" i="74"/>
  <c r="BC23" i="74"/>
  <c r="BD23" i="74"/>
  <c r="AV24" i="74"/>
  <c r="AW24" i="74"/>
  <c r="AX24" i="74"/>
  <c r="AY24" i="74"/>
  <c r="AZ24" i="74"/>
  <c r="BA24" i="74"/>
  <c r="BB24" i="74"/>
  <c r="BC24" i="74"/>
  <c r="BD24" i="74"/>
  <c r="AV25" i="74"/>
  <c r="AW25" i="74"/>
  <c r="AX25" i="74"/>
  <c r="AY25" i="74"/>
  <c r="AZ25" i="74"/>
  <c r="BA25" i="74"/>
  <c r="BB25" i="74"/>
  <c r="BC25" i="74"/>
  <c r="BD25" i="74"/>
  <c r="AV26" i="74"/>
  <c r="AW26" i="74"/>
  <c r="AX26" i="74"/>
  <c r="AY26" i="74"/>
  <c r="AZ26" i="74"/>
  <c r="BA26" i="74"/>
  <c r="BB26" i="74"/>
  <c r="BC26" i="74"/>
  <c r="BD26" i="74"/>
  <c r="AV27" i="74"/>
  <c r="AW27" i="74"/>
  <c r="AX27" i="74"/>
  <c r="AY27" i="74"/>
  <c r="AZ27" i="74"/>
  <c r="BA27" i="74"/>
  <c r="BB27" i="74"/>
  <c r="BC27" i="74"/>
  <c r="BD27" i="74"/>
  <c r="AV28" i="74"/>
  <c r="AW28" i="74"/>
  <c r="AX28" i="74"/>
  <c r="AY28" i="74"/>
  <c r="AZ28" i="74"/>
  <c r="BA28" i="74"/>
  <c r="BB28" i="74"/>
  <c r="BC28" i="74"/>
  <c r="BD28" i="74"/>
  <c r="AV29" i="74"/>
  <c r="AW29" i="74"/>
  <c r="AX29" i="74"/>
  <c r="AY29" i="74"/>
  <c r="AZ29" i="74"/>
  <c r="BA29" i="74"/>
  <c r="BB29" i="74"/>
  <c r="BC29" i="74"/>
  <c r="BD29" i="74"/>
  <c r="AV30" i="74"/>
  <c r="AW30" i="74"/>
  <c r="AX30" i="74"/>
  <c r="AY30" i="74"/>
  <c r="AZ30" i="74"/>
  <c r="BA30" i="74"/>
  <c r="BB30" i="74"/>
  <c r="BC30" i="74"/>
  <c r="BD30" i="74"/>
  <c r="AV31" i="74"/>
  <c r="AW31" i="74"/>
  <c r="AX31" i="74"/>
  <c r="AY31" i="74"/>
  <c r="AZ31" i="74"/>
  <c r="BA31" i="74"/>
  <c r="BB31" i="74"/>
  <c r="BC31" i="74"/>
  <c r="BD31" i="74"/>
  <c r="AV5" i="75"/>
  <c r="AW5" i="75"/>
  <c r="AX5" i="75"/>
  <c r="AY5" i="75"/>
  <c r="AZ5" i="75"/>
  <c r="BA5" i="75"/>
  <c r="BB5" i="75"/>
  <c r="BC5" i="75"/>
  <c r="BD5" i="75"/>
  <c r="AV6" i="75"/>
  <c r="AW6" i="75"/>
  <c r="AX6" i="75"/>
  <c r="AY6" i="75"/>
  <c r="AZ6" i="75"/>
  <c r="BA6" i="75"/>
  <c r="BB6" i="75"/>
  <c r="BC6" i="75"/>
  <c r="BD6" i="75"/>
  <c r="AV7" i="75"/>
  <c r="AW7" i="75"/>
  <c r="AX7" i="75"/>
  <c r="AY7" i="75"/>
  <c r="AZ7" i="75"/>
  <c r="BA7" i="75"/>
  <c r="BB7" i="75"/>
  <c r="BC7" i="75"/>
  <c r="BD7" i="75"/>
  <c r="AV9" i="75"/>
  <c r="AW9" i="75"/>
  <c r="AX9" i="75"/>
  <c r="AY9" i="75"/>
  <c r="AZ9" i="75"/>
  <c r="BA9" i="75"/>
  <c r="BB9" i="75"/>
  <c r="BC9" i="75"/>
  <c r="BD9" i="75"/>
  <c r="AV10" i="75"/>
  <c r="AW10" i="75"/>
  <c r="AX10" i="75"/>
  <c r="AY10" i="75"/>
  <c r="AZ10" i="75"/>
  <c r="BA10" i="75"/>
  <c r="BB10" i="75"/>
  <c r="BC10" i="75"/>
  <c r="BD10" i="75"/>
  <c r="AV11" i="75"/>
  <c r="AW11" i="75"/>
  <c r="AX11" i="75"/>
  <c r="AY11" i="75"/>
  <c r="AZ11" i="75"/>
  <c r="BA11" i="75"/>
  <c r="BB11" i="75"/>
  <c r="BC11" i="75"/>
  <c r="BD11" i="75"/>
  <c r="AV12" i="75"/>
  <c r="AW12" i="75"/>
  <c r="AX12" i="75"/>
  <c r="AY12" i="75"/>
  <c r="AZ12" i="75"/>
  <c r="BA12" i="75"/>
  <c r="BB12" i="75"/>
  <c r="BC12" i="75"/>
  <c r="BD12" i="75"/>
  <c r="AV13" i="75"/>
  <c r="AW13" i="75"/>
  <c r="AX13" i="75"/>
  <c r="AY13" i="75"/>
  <c r="AZ13" i="75"/>
  <c r="BA13" i="75"/>
  <c r="BB13" i="75"/>
  <c r="BC13" i="75"/>
  <c r="BD13" i="75"/>
  <c r="AV14" i="75"/>
  <c r="AW14" i="75"/>
  <c r="AX14" i="75"/>
  <c r="AY14" i="75"/>
  <c r="AZ14" i="75"/>
  <c r="BA14" i="75"/>
  <c r="BB14" i="75"/>
  <c r="BC14" i="75"/>
  <c r="BD14" i="75"/>
  <c r="AV15" i="75"/>
  <c r="AW15" i="75"/>
  <c r="AX15" i="75"/>
  <c r="AY15" i="75"/>
  <c r="AZ15" i="75"/>
  <c r="BA15" i="75"/>
  <c r="BB15" i="75"/>
  <c r="BC15" i="75"/>
  <c r="BD15" i="75"/>
  <c r="AV16" i="75"/>
  <c r="AW16" i="75"/>
  <c r="AX16" i="75"/>
  <c r="AY16" i="75"/>
  <c r="AZ16" i="75"/>
  <c r="BA16" i="75"/>
  <c r="BB16" i="75"/>
  <c r="BC16" i="75"/>
  <c r="BD16" i="75"/>
  <c r="AV17" i="75"/>
  <c r="AW17" i="75"/>
  <c r="AX17" i="75"/>
  <c r="AY17" i="75"/>
  <c r="AZ17" i="75"/>
  <c r="BA17" i="75"/>
  <c r="BB17" i="75"/>
  <c r="BC17" i="75"/>
  <c r="BD17" i="75"/>
  <c r="AV18" i="75"/>
  <c r="AW18" i="75"/>
  <c r="AX18" i="75"/>
  <c r="AY18" i="75"/>
  <c r="AZ18" i="75"/>
  <c r="BA18" i="75"/>
  <c r="BB18" i="75"/>
  <c r="BC18" i="75"/>
  <c r="BD18" i="75"/>
  <c r="AV19" i="75"/>
  <c r="AW19" i="75"/>
  <c r="AX19" i="75"/>
  <c r="AY19" i="75"/>
  <c r="AZ19" i="75"/>
  <c r="BA19" i="75"/>
  <c r="BB19" i="75"/>
  <c r="BC19" i="75"/>
  <c r="BD19" i="75"/>
  <c r="AV20" i="75"/>
  <c r="AW20" i="75"/>
  <c r="AX20" i="75"/>
  <c r="AY20" i="75"/>
  <c r="AZ20" i="75"/>
  <c r="BA20" i="75"/>
  <c r="BB20" i="75"/>
  <c r="BC20" i="75"/>
  <c r="BD20" i="75"/>
  <c r="AV21" i="75"/>
  <c r="AW21" i="75"/>
  <c r="AX21" i="75"/>
  <c r="AY21" i="75"/>
  <c r="AZ21" i="75"/>
  <c r="BA21" i="75"/>
  <c r="BB21" i="75"/>
  <c r="BC21" i="75"/>
  <c r="BD21" i="75"/>
  <c r="AV22" i="75"/>
  <c r="AW22" i="75"/>
  <c r="AX22" i="75"/>
  <c r="AY22" i="75"/>
  <c r="AZ22" i="75"/>
  <c r="BA22" i="75"/>
  <c r="BB22" i="75"/>
  <c r="BC22" i="75"/>
  <c r="BD22" i="75"/>
  <c r="AV23" i="75"/>
  <c r="AW23" i="75"/>
  <c r="AX23" i="75"/>
  <c r="AY23" i="75"/>
  <c r="AZ23" i="75"/>
  <c r="BA23" i="75"/>
  <c r="BB23" i="75"/>
  <c r="BC23" i="75"/>
  <c r="BD23" i="75"/>
  <c r="AV24" i="75"/>
  <c r="AW24" i="75"/>
  <c r="AX24" i="75"/>
  <c r="AY24" i="75"/>
  <c r="AZ24" i="75"/>
  <c r="BA24" i="75"/>
  <c r="BB24" i="75"/>
  <c r="BC24" i="75"/>
  <c r="BD24" i="75"/>
  <c r="AV25" i="75"/>
  <c r="AW25" i="75"/>
  <c r="AX25" i="75"/>
  <c r="AY25" i="75"/>
  <c r="AZ25" i="75"/>
  <c r="BA25" i="75"/>
  <c r="BB25" i="75"/>
  <c r="BC25" i="75"/>
  <c r="BD25" i="75"/>
  <c r="AV26" i="75"/>
  <c r="AW26" i="75"/>
  <c r="AX26" i="75"/>
  <c r="AY26" i="75"/>
  <c r="AZ26" i="75"/>
  <c r="BA26" i="75"/>
  <c r="BB26" i="75"/>
  <c r="BC26" i="75"/>
  <c r="BD26" i="75"/>
  <c r="AV27" i="75"/>
  <c r="AW27" i="75"/>
  <c r="AX27" i="75"/>
  <c r="AY27" i="75"/>
  <c r="AZ27" i="75"/>
  <c r="BA27" i="75"/>
  <c r="BB27" i="75"/>
  <c r="BC27" i="75"/>
  <c r="BD27" i="75"/>
  <c r="AV28" i="75"/>
  <c r="AW28" i="75"/>
  <c r="AX28" i="75"/>
  <c r="AY28" i="75"/>
  <c r="AZ28" i="75"/>
  <c r="BA28" i="75"/>
  <c r="BB28" i="75"/>
  <c r="BC28" i="75"/>
  <c r="BD28" i="75"/>
  <c r="AV29" i="75"/>
  <c r="AW29" i="75"/>
  <c r="AX29" i="75"/>
  <c r="AY29" i="75"/>
  <c r="AZ29" i="75"/>
  <c r="BA29" i="75"/>
  <c r="BB29" i="75"/>
  <c r="BC29" i="75"/>
  <c r="BD29" i="75"/>
  <c r="AV30" i="75"/>
  <c r="AW30" i="75"/>
  <c r="AX30" i="75"/>
  <c r="AY30" i="75"/>
  <c r="AZ30" i="75"/>
  <c r="BA30" i="75"/>
  <c r="BB30" i="75"/>
  <c r="BC30" i="75"/>
  <c r="BD30" i="75"/>
  <c r="AV31" i="75"/>
  <c r="AW31" i="75"/>
  <c r="AX31" i="75"/>
  <c r="AY31" i="75"/>
  <c r="AZ31" i="75"/>
  <c r="BA31" i="75"/>
  <c r="BB31" i="75"/>
  <c r="BC31" i="75"/>
  <c r="BD31" i="75"/>
  <c r="AV5" i="76"/>
  <c r="AW5" i="76"/>
  <c r="AX5" i="76"/>
  <c r="AY5" i="76"/>
  <c r="AZ5" i="76"/>
  <c r="BA5" i="76"/>
  <c r="BB5" i="76"/>
  <c r="BC5" i="76"/>
  <c r="BD5" i="76"/>
  <c r="AV6" i="76"/>
  <c r="AW6" i="76"/>
  <c r="AX6" i="76"/>
  <c r="AY6" i="76"/>
  <c r="AZ6" i="76"/>
  <c r="BA6" i="76"/>
  <c r="BB6" i="76"/>
  <c r="BC6" i="76"/>
  <c r="BD6" i="76"/>
  <c r="AV7" i="76"/>
  <c r="AW7" i="76"/>
  <c r="AX7" i="76"/>
  <c r="AY7" i="76"/>
  <c r="AZ7" i="76"/>
  <c r="BA7" i="76"/>
  <c r="BB7" i="76"/>
  <c r="BC7" i="76"/>
  <c r="BD7" i="76"/>
  <c r="AV9" i="76"/>
  <c r="AW9" i="76"/>
  <c r="AX9" i="76"/>
  <c r="AY9" i="76"/>
  <c r="AZ9" i="76"/>
  <c r="BA9" i="76"/>
  <c r="BB9" i="76"/>
  <c r="BC9" i="76"/>
  <c r="BD9" i="76"/>
  <c r="AV10" i="76"/>
  <c r="AW10" i="76"/>
  <c r="AX10" i="76"/>
  <c r="AY10" i="76"/>
  <c r="AZ10" i="76"/>
  <c r="BA10" i="76"/>
  <c r="BB10" i="76"/>
  <c r="BC10" i="76"/>
  <c r="BD10" i="76"/>
  <c r="AV11" i="76"/>
  <c r="AW11" i="76"/>
  <c r="AX11" i="76"/>
  <c r="AY11" i="76"/>
  <c r="AZ11" i="76"/>
  <c r="BA11" i="76"/>
  <c r="BB11" i="76"/>
  <c r="BC11" i="76"/>
  <c r="BD11" i="76"/>
  <c r="AV12" i="76"/>
  <c r="AW12" i="76"/>
  <c r="AX12" i="76"/>
  <c r="AY12" i="76"/>
  <c r="AZ12" i="76"/>
  <c r="BA12" i="76"/>
  <c r="BB12" i="76"/>
  <c r="BC12" i="76"/>
  <c r="BD12" i="76"/>
  <c r="AV13" i="76"/>
  <c r="AW13" i="76"/>
  <c r="AX13" i="76"/>
  <c r="AY13" i="76"/>
  <c r="AZ13" i="76"/>
  <c r="BA13" i="76"/>
  <c r="BB13" i="76"/>
  <c r="BC13" i="76"/>
  <c r="BD13" i="76"/>
  <c r="AV14" i="76"/>
  <c r="AW14" i="76"/>
  <c r="AX14" i="76"/>
  <c r="AY14" i="76"/>
  <c r="AZ14" i="76"/>
  <c r="BA14" i="76"/>
  <c r="BB14" i="76"/>
  <c r="BC14" i="76"/>
  <c r="BD14" i="76"/>
  <c r="AV15" i="76"/>
  <c r="AW15" i="76"/>
  <c r="AX15" i="76"/>
  <c r="AY15" i="76"/>
  <c r="AZ15" i="76"/>
  <c r="BA15" i="76"/>
  <c r="BB15" i="76"/>
  <c r="BC15" i="76"/>
  <c r="BD15" i="76"/>
  <c r="AV16" i="76"/>
  <c r="AW16" i="76"/>
  <c r="AX16" i="76"/>
  <c r="AY16" i="76"/>
  <c r="AZ16" i="76"/>
  <c r="BA16" i="76"/>
  <c r="BB16" i="76"/>
  <c r="BC16" i="76"/>
  <c r="BD16" i="76"/>
  <c r="AV17" i="76"/>
  <c r="AW17" i="76"/>
  <c r="AX17" i="76"/>
  <c r="AY17" i="76"/>
  <c r="AZ17" i="76"/>
  <c r="BA17" i="76"/>
  <c r="BB17" i="76"/>
  <c r="BC17" i="76"/>
  <c r="BD17" i="76"/>
  <c r="AV18" i="76"/>
  <c r="AW18" i="76"/>
  <c r="AX18" i="76"/>
  <c r="AY18" i="76"/>
  <c r="AZ18" i="76"/>
  <c r="BA18" i="76"/>
  <c r="BB18" i="76"/>
  <c r="BC18" i="76"/>
  <c r="BD18" i="76"/>
  <c r="AV19" i="76"/>
  <c r="AW19" i="76"/>
  <c r="AX19" i="76"/>
  <c r="AY19" i="76"/>
  <c r="AZ19" i="76"/>
  <c r="BA19" i="76"/>
  <c r="BB19" i="76"/>
  <c r="BC19" i="76"/>
  <c r="BD19" i="76"/>
  <c r="AV20" i="76"/>
  <c r="AW20" i="76"/>
  <c r="AX20" i="76"/>
  <c r="AY20" i="76"/>
  <c r="AZ20" i="76"/>
  <c r="BA20" i="76"/>
  <c r="BB20" i="76"/>
  <c r="BC20" i="76"/>
  <c r="BD20" i="76"/>
  <c r="AV21" i="76"/>
  <c r="AW21" i="76"/>
  <c r="AX21" i="76"/>
  <c r="AY21" i="76"/>
  <c r="AZ21" i="76"/>
  <c r="BA21" i="76"/>
  <c r="BB21" i="76"/>
  <c r="BC21" i="76"/>
  <c r="BD21" i="76"/>
  <c r="AV22" i="76"/>
  <c r="AW22" i="76"/>
  <c r="AX22" i="76"/>
  <c r="AY22" i="76"/>
  <c r="AZ22" i="76"/>
  <c r="BA22" i="76"/>
  <c r="BB22" i="76"/>
  <c r="BC22" i="76"/>
  <c r="BD22" i="76"/>
  <c r="AV23" i="76"/>
  <c r="AW23" i="76"/>
  <c r="AX23" i="76"/>
  <c r="AY23" i="76"/>
  <c r="AZ23" i="76"/>
  <c r="BA23" i="76"/>
  <c r="BB23" i="76"/>
  <c r="BC23" i="76"/>
  <c r="BD23" i="76"/>
  <c r="AV24" i="76"/>
  <c r="AW24" i="76"/>
  <c r="AX24" i="76"/>
  <c r="AY24" i="76"/>
  <c r="AZ24" i="76"/>
  <c r="BA24" i="76"/>
  <c r="BB24" i="76"/>
  <c r="BC24" i="76"/>
  <c r="BD24" i="76"/>
  <c r="AV25" i="76"/>
  <c r="AW25" i="76"/>
  <c r="AX25" i="76"/>
  <c r="AY25" i="76"/>
  <c r="AZ25" i="76"/>
  <c r="BA25" i="76"/>
  <c r="BB25" i="76"/>
  <c r="BC25" i="76"/>
  <c r="BD25" i="76"/>
  <c r="AV26" i="76"/>
  <c r="AW26" i="76"/>
  <c r="AX26" i="76"/>
  <c r="AY26" i="76"/>
  <c r="AZ26" i="76"/>
  <c r="BA26" i="76"/>
  <c r="BB26" i="76"/>
  <c r="BC26" i="76"/>
  <c r="BD26" i="76"/>
  <c r="AV27" i="76"/>
  <c r="AW27" i="76"/>
  <c r="AX27" i="76"/>
  <c r="AY27" i="76"/>
  <c r="AZ27" i="76"/>
  <c r="BA27" i="76"/>
  <c r="BB27" i="76"/>
  <c r="BC27" i="76"/>
  <c r="BD27" i="76"/>
  <c r="AV28" i="76"/>
  <c r="AW28" i="76"/>
  <c r="AX28" i="76"/>
  <c r="AY28" i="76"/>
  <c r="AZ28" i="76"/>
  <c r="BA28" i="76"/>
  <c r="BB28" i="76"/>
  <c r="BC28" i="76"/>
  <c r="BD28" i="76"/>
  <c r="AV29" i="76"/>
  <c r="AW29" i="76"/>
  <c r="AX29" i="76"/>
  <c r="AY29" i="76"/>
  <c r="AZ29" i="76"/>
  <c r="BA29" i="76"/>
  <c r="BB29" i="76"/>
  <c r="BC29" i="76"/>
  <c r="BD29" i="76"/>
  <c r="AV30" i="76"/>
  <c r="AW30" i="76"/>
  <c r="AX30" i="76"/>
  <c r="AY30" i="76"/>
  <c r="AZ30" i="76"/>
  <c r="BA30" i="76"/>
  <c r="BB30" i="76"/>
  <c r="BC30" i="76"/>
  <c r="BD30" i="76"/>
  <c r="AV31" i="76"/>
  <c r="AW31" i="76"/>
  <c r="AX31" i="76"/>
  <c r="AY31" i="76"/>
  <c r="AZ31" i="76"/>
  <c r="BA31" i="76"/>
  <c r="BB31" i="76"/>
  <c r="BC31" i="76"/>
  <c r="BD31" i="76"/>
  <c r="AV5" i="77"/>
  <c r="AW5" i="77"/>
  <c r="AX5" i="77"/>
  <c r="AY5" i="77"/>
  <c r="AZ5" i="77"/>
  <c r="BA5" i="77"/>
  <c r="BB5" i="77"/>
  <c r="BC5" i="77"/>
  <c r="BD5" i="77"/>
  <c r="AV6" i="77"/>
  <c r="AW6" i="77"/>
  <c r="AX6" i="77"/>
  <c r="AY6" i="77"/>
  <c r="AZ6" i="77"/>
  <c r="BA6" i="77"/>
  <c r="BB6" i="77"/>
  <c r="BC6" i="77"/>
  <c r="BD6" i="77"/>
  <c r="AV7" i="77"/>
  <c r="AW7" i="77"/>
  <c r="AX7" i="77"/>
  <c r="AY7" i="77"/>
  <c r="AZ7" i="77"/>
  <c r="BA7" i="77"/>
  <c r="BB7" i="77"/>
  <c r="BC7" i="77"/>
  <c r="BD7" i="77"/>
  <c r="AV9" i="77"/>
  <c r="AW9" i="77"/>
  <c r="AX9" i="77"/>
  <c r="AY9" i="77"/>
  <c r="AZ9" i="77"/>
  <c r="BA9" i="77"/>
  <c r="BB9" i="77"/>
  <c r="BC9" i="77"/>
  <c r="BD9" i="77"/>
  <c r="AV10" i="77"/>
  <c r="AW10" i="77"/>
  <c r="AX10" i="77"/>
  <c r="AY10" i="77"/>
  <c r="AZ10" i="77"/>
  <c r="BA10" i="77"/>
  <c r="BB10" i="77"/>
  <c r="BC10" i="77"/>
  <c r="BD10" i="77"/>
  <c r="AV11" i="77"/>
  <c r="AW11" i="77"/>
  <c r="AX11" i="77"/>
  <c r="AY11" i="77"/>
  <c r="AZ11" i="77"/>
  <c r="BA11" i="77"/>
  <c r="BB11" i="77"/>
  <c r="BC11" i="77"/>
  <c r="BD11" i="77"/>
  <c r="AV12" i="77"/>
  <c r="AW12" i="77"/>
  <c r="AX12" i="77"/>
  <c r="AY12" i="77"/>
  <c r="AZ12" i="77"/>
  <c r="BA12" i="77"/>
  <c r="BB12" i="77"/>
  <c r="BC12" i="77"/>
  <c r="BD12" i="77"/>
  <c r="AV13" i="77"/>
  <c r="AW13" i="77"/>
  <c r="AX13" i="77"/>
  <c r="AY13" i="77"/>
  <c r="AZ13" i="77"/>
  <c r="BA13" i="77"/>
  <c r="BB13" i="77"/>
  <c r="BC13" i="77"/>
  <c r="BD13" i="77"/>
  <c r="AV14" i="77"/>
  <c r="AW14" i="77"/>
  <c r="AX14" i="77"/>
  <c r="AY14" i="77"/>
  <c r="AZ14" i="77"/>
  <c r="BA14" i="77"/>
  <c r="BB14" i="77"/>
  <c r="BC14" i="77"/>
  <c r="BD14" i="77"/>
  <c r="AV15" i="77"/>
  <c r="AW15" i="77"/>
  <c r="AX15" i="77"/>
  <c r="AY15" i="77"/>
  <c r="AZ15" i="77"/>
  <c r="BA15" i="77"/>
  <c r="BB15" i="77"/>
  <c r="BC15" i="77"/>
  <c r="BD15" i="77"/>
  <c r="AV16" i="77"/>
  <c r="AW16" i="77"/>
  <c r="AX16" i="77"/>
  <c r="AY16" i="77"/>
  <c r="AZ16" i="77"/>
  <c r="BA16" i="77"/>
  <c r="BB16" i="77"/>
  <c r="BC16" i="77"/>
  <c r="BD16" i="77"/>
  <c r="AV17" i="77"/>
  <c r="AW17" i="77"/>
  <c r="AX17" i="77"/>
  <c r="AY17" i="77"/>
  <c r="AZ17" i="77"/>
  <c r="BA17" i="77"/>
  <c r="BB17" i="77"/>
  <c r="BC17" i="77"/>
  <c r="BD17" i="77"/>
  <c r="AV18" i="77"/>
  <c r="AW18" i="77"/>
  <c r="AX18" i="77"/>
  <c r="AY18" i="77"/>
  <c r="AZ18" i="77"/>
  <c r="BA18" i="77"/>
  <c r="BB18" i="77"/>
  <c r="BC18" i="77"/>
  <c r="BD18" i="77"/>
  <c r="AV19" i="77"/>
  <c r="AW19" i="77"/>
  <c r="AX19" i="77"/>
  <c r="AY19" i="77"/>
  <c r="AZ19" i="77"/>
  <c r="BA19" i="77"/>
  <c r="BB19" i="77"/>
  <c r="BC19" i="77"/>
  <c r="BD19" i="77"/>
  <c r="AV20" i="77"/>
  <c r="AW20" i="77"/>
  <c r="AX20" i="77"/>
  <c r="AY20" i="77"/>
  <c r="AZ20" i="77"/>
  <c r="BA20" i="77"/>
  <c r="BB20" i="77"/>
  <c r="BC20" i="77"/>
  <c r="BD20" i="77"/>
  <c r="AV21" i="77"/>
  <c r="AW21" i="77"/>
  <c r="AX21" i="77"/>
  <c r="AY21" i="77"/>
  <c r="AZ21" i="77"/>
  <c r="BA21" i="77"/>
  <c r="BB21" i="77"/>
  <c r="BC21" i="77"/>
  <c r="BD21" i="77"/>
  <c r="AV22" i="77"/>
  <c r="AW22" i="77"/>
  <c r="AX22" i="77"/>
  <c r="AY22" i="77"/>
  <c r="AZ22" i="77"/>
  <c r="BA22" i="77"/>
  <c r="BB22" i="77"/>
  <c r="BC22" i="77"/>
  <c r="BD22" i="77"/>
  <c r="AV23" i="77"/>
  <c r="AW23" i="77"/>
  <c r="AX23" i="77"/>
  <c r="AY23" i="77"/>
  <c r="AZ23" i="77"/>
  <c r="BA23" i="77"/>
  <c r="BB23" i="77"/>
  <c r="BC23" i="77"/>
  <c r="BD23" i="77"/>
  <c r="AV24" i="77"/>
  <c r="AW24" i="77"/>
  <c r="AX24" i="77"/>
  <c r="AY24" i="77"/>
  <c r="AZ24" i="77"/>
  <c r="BA24" i="77"/>
  <c r="BB24" i="77"/>
  <c r="BC24" i="77"/>
  <c r="BD24" i="77"/>
  <c r="AV25" i="77"/>
  <c r="AW25" i="77"/>
  <c r="AX25" i="77"/>
  <c r="AY25" i="77"/>
  <c r="AZ25" i="77"/>
  <c r="BA25" i="77"/>
  <c r="BB25" i="77"/>
  <c r="BC25" i="77"/>
  <c r="BD25" i="77"/>
  <c r="AV26" i="77"/>
  <c r="AW26" i="77"/>
  <c r="AX26" i="77"/>
  <c r="AY26" i="77"/>
  <c r="AZ26" i="77"/>
  <c r="BA26" i="77"/>
  <c r="BB26" i="77"/>
  <c r="BC26" i="77"/>
  <c r="BD26" i="77"/>
  <c r="AV27" i="77"/>
  <c r="AW27" i="77"/>
  <c r="AX27" i="77"/>
  <c r="AY27" i="77"/>
  <c r="AZ27" i="77"/>
  <c r="BA27" i="77"/>
  <c r="BB27" i="77"/>
  <c r="BC27" i="77"/>
  <c r="BD27" i="77"/>
  <c r="AV28" i="77"/>
  <c r="AW28" i="77"/>
  <c r="AX28" i="77"/>
  <c r="AY28" i="77"/>
  <c r="AZ28" i="77"/>
  <c r="BA28" i="77"/>
  <c r="BB28" i="77"/>
  <c r="BC28" i="77"/>
  <c r="BD28" i="77"/>
  <c r="AV29" i="77"/>
  <c r="AW29" i="77"/>
  <c r="AX29" i="77"/>
  <c r="AY29" i="77"/>
  <c r="AZ29" i="77"/>
  <c r="BA29" i="77"/>
  <c r="BB29" i="77"/>
  <c r="BC29" i="77"/>
  <c r="BD29" i="77"/>
  <c r="AV30" i="77"/>
  <c r="AW30" i="77"/>
  <c r="AX30" i="77"/>
  <c r="AY30" i="77"/>
  <c r="AZ30" i="77"/>
  <c r="BA30" i="77"/>
  <c r="BB30" i="77"/>
  <c r="BC30" i="77"/>
  <c r="BD30" i="77"/>
  <c r="AV31" i="77"/>
  <c r="AW31" i="77"/>
  <c r="AX31" i="77"/>
  <c r="AY31" i="77"/>
  <c r="AZ31" i="77"/>
  <c r="BA31" i="77"/>
  <c r="BB31" i="77"/>
  <c r="BC31" i="77"/>
  <c r="BD31" i="77"/>
  <c r="AV5" i="71"/>
  <c r="AW5" i="71"/>
  <c r="AX5" i="71"/>
  <c r="AY5" i="71"/>
  <c r="AZ5" i="71"/>
  <c r="BA5" i="71"/>
  <c r="BB5" i="71"/>
  <c r="BC5" i="71"/>
  <c r="BD5" i="71"/>
  <c r="AV6" i="71"/>
  <c r="AW6" i="71"/>
  <c r="AX6" i="71"/>
  <c r="AY6" i="71"/>
  <c r="AZ6" i="71"/>
  <c r="BA6" i="71"/>
  <c r="BB6" i="71"/>
  <c r="BC6" i="71"/>
  <c r="BD6" i="71"/>
  <c r="AV7" i="71"/>
  <c r="AW7" i="71"/>
  <c r="AX7" i="71"/>
  <c r="AY7" i="71"/>
  <c r="AZ7" i="71"/>
  <c r="BA7" i="71"/>
  <c r="BB7" i="71"/>
  <c r="BC7" i="71"/>
  <c r="BD7" i="71"/>
  <c r="AV9" i="71"/>
  <c r="AW9" i="71"/>
  <c r="AX9" i="71"/>
  <c r="AY9" i="71"/>
  <c r="AZ9" i="71"/>
  <c r="BA9" i="71"/>
  <c r="BB9" i="71"/>
  <c r="BC9" i="71"/>
  <c r="BD9" i="71"/>
  <c r="AV10" i="71"/>
  <c r="AW10" i="71"/>
  <c r="AX10" i="71"/>
  <c r="AY10" i="71"/>
  <c r="AZ10" i="71"/>
  <c r="BA10" i="71"/>
  <c r="BB10" i="71"/>
  <c r="BC10" i="71"/>
  <c r="BD10" i="71"/>
  <c r="AV11" i="71"/>
  <c r="AW11" i="71"/>
  <c r="AX11" i="71"/>
  <c r="AY11" i="71"/>
  <c r="AZ11" i="71"/>
  <c r="BA11" i="71"/>
  <c r="BB11" i="71"/>
  <c r="BC11" i="71"/>
  <c r="BD11" i="71"/>
  <c r="AV12" i="71"/>
  <c r="AW12" i="71"/>
  <c r="AX12" i="71"/>
  <c r="AY12" i="71"/>
  <c r="AZ12" i="71"/>
  <c r="BA12" i="71"/>
  <c r="BB12" i="71"/>
  <c r="BC12" i="71"/>
  <c r="BD12" i="71"/>
  <c r="AV13" i="71"/>
  <c r="AW13" i="71"/>
  <c r="AX13" i="71"/>
  <c r="AY13" i="71"/>
  <c r="AZ13" i="71"/>
  <c r="BA13" i="71"/>
  <c r="BB13" i="71"/>
  <c r="BC13" i="71"/>
  <c r="BD13" i="71"/>
  <c r="AV14" i="71"/>
  <c r="AW14" i="71"/>
  <c r="AX14" i="71"/>
  <c r="AY14" i="71"/>
  <c r="AZ14" i="71"/>
  <c r="BA14" i="71"/>
  <c r="BB14" i="71"/>
  <c r="BC14" i="71"/>
  <c r="BD14" i="71"/>
  <c r="AV15" i="71"/>
  <c r="AW15" i="71"/>
  <c r="AX15" i="71"/>
  <c r="AY15" i="71"/>
  <c r="AZ15" i="71"/>
  <c r="BA15" i="71"/>
  <c r="BB15" i="71"/>
  <c r="BC15" i="71"/>
  <c r="BD15" i="71"/>
  <c r="AV16" i="71"/>
  <c r="AW16" i="71"/>
  <c r="AX16" i="71"/>
  <c r="AY16" i="71"/>
  <c r="AZ16" i="71"/>
  <c r="BA16" i="71"/>
  <c r="BB16" i="71"/>
  <c r="BC16" i="71"/>
  <c r="BD16" i="71"/>
  <c r="AV17" i="71"/>
  <c r="AW17" i="71"/>
  <c r="AX17" i="71"/>
  <c r="AY17" i="71"/>
  <c r="AZ17" i="71"/>
  <c r="BA17" i="71"/>
  <c r="BB17" i="71"/>
  <c r="BC17" i="71"/>
  <c r="BD17" i="71"/>
  <c r="AV18" i="71"/>
  <c r="AW18" i="71"/>
  <c r="AX18" i="71"/>
  <c r="AY18" i="71"/>
  <c r="AZ18" i="71"/>
  <c r="BA18" i="71"/>
  <c r="BB18" i="71"/>
  <c r="BC18" i="71"/>
  <c r="BD18" i="71"/>
  <c r="AV19" i="71"/>
  <c r="AW19" i="71"/>
  <c r="AX19" i="71"/>
  <c r="AY19" i="71"/>
  <c r="AZ19" i="71"/>
  <c r="BA19" i="71"/>
  <c r="BB19" i="71"/>
  <c r="BC19" i="71"/>
  <c r="BD19" i="71"/>
  <c r="AV20" i="71"/>
  <c r="AW20" i="71"/>
  <c r="AX20" i="71"/>
  <c r="AY20" i="71"/>
  <c r="AZ20" i="71"/>
  <c r="BA20" i="71"/>
  <c r="BB20" i="71"/>
  <c r="BC20" i="71"/>
  <c r="BD20" i="71"/>
  <c r="AV21" i="71"/>
  <c r="AW21" i="71"/>
  <c r="AX21" i="71"/>
  <c r="AY21" i="71"/>
  <c r="AZ21" i="71"/>
  <c r="BA21" i="71"/>
  <c r="BB21" i="71"/>
  <c r="BC21" i="71"/>
  <c r="BD21" i="71"/>
  <c r="AV22" i="71"/>
  <c r="AW22" i="71"/>
  <c r="AX22" i="71"/>
  <c r="AY22" i="71"/>
  <c r="AZ22" i="71"/>
  <c r="BA22" i="71"/>
  <c r="BB22" i="71"/>
  <c r="BC22" i="71"/>
  <c r="BD22" i="71"/>
  <c r="AV23" i="71"/>
  <c r="AW23" i="71"/>
  <c r="AX23" i="71"/>
  <c r="AY23" i="71"/>
  <c r="AZ23" i="71"/>
  <c r="BA23" i="71"/>
  <c r="BB23" i="71"/>
  <c r="BC23" i="71"/>
  <c r="BD23" i="71"/>
  <c r="AV24" i="71"/>
  <c r="AW24" i="71"/>
  <c r="AX24" i="71"/>
  <c r="AY24" i="71"/>
  <c r="AZ24" i="71"/>
  <c r="BA24" i="71"/>
  <c r="BB24" i="71"/>
  <c r="BC24" i="71"/>
  <c r="BD24" i="71"/>
  <c r="AV25" i="71"/>
  <c r="AW25" i="71"/>
  <c r="AX25" i="71"/>
  <c r="AY25" i="71"/>
  <c r="AZ25" i="71"/>
  <c r="BA25" i="71"/>
  <c r="BB25" i="71"/>
  <c r="BC25" i="71"/>
  <c r="BD25" i="71"/>
  <c r="AV26" i="71"/>
  <c r="AW26" i="71"/>
  <c r="AX26" i="71"/>
  <c r="AY26" i="71"/>
  <c r="AZ26" i="71"/>
  <c r="BA26" i="71"/>
  <c r="BB26" i="71"/>
  <c r="BC26" i="71"/>
  <c r="BD26" i="71"/>
  <c r="AV27" i="71"/>
  <c r="AW27" i="71"/>
  <c r="AX27" i="71"/>
  <c r="AY27" i="71"/>
  <c r="AZ27" i="71"/>
  <c r="BA27" i="71"/>
  <c r="BB27" i="71"/>
  <c r="BC27" i="71"/>
  <c r="BD27" i="71"/>
  <c r="AV28" i="71"/>
  <c r="AW28" i="71"/>
  <c r="AX28" i="71"/>
  <c r="AY28" i="71"/>
  <c r="AZ28" i="71"/>
  <c r="BA28" i="71"/>
  <c r="BB28" i="71"/>
  <c r="BC28" i="71"/>
  <c r="BD28" i="71"/>
  <c r="AV29" i="71"/>
  <c r="AW29" i="71"/>
  <c r="AX29" i="71"/>
  <c r="AY29" i="71"/>
  <c r="AZ29" i="71"/>
  <c r="BA29" i="71"/>
  <c r="BB29" i="71"/>
  <c r="BC29" i="71"/>
  <c r="BD29" i="71"/>
  <c r="AV30" i="71"/>
  <c r="AW30" i="71"/>
  <c r="AX30" i="71"/>
  <c r="AY30" i="71"/>
  <c r="AZ30" i="71"/>
  <c r="BA30" i="71"/>
  <c r="BB30" i="71"/>
  <c r="BC30" i="71"/>
  <c r="BD30" i="71"/>
  <c r="AV31" i="71"/>
  <c r="AW31" i="71"/>
  <c r="AX31" i="71"/>
  <c r="AY31" i="71"/>
  <c r="AZ31" i="71"/>
  <c r="BA31" i="71"/>
  <c r="BB31" i="71"/>
  <c r="BC31" i="71"/>
  <c r="BD31" i="71"/>
  <c r="BD4" i="71"/>
  <c r="BC4" i="71"/>
  <c r="BB4" i="71"/>
  <c r="AZ4" i="71"/>
  <c r="AY4" i="71"/>
  <c r="AX4" i="71"/>
  <c r="AW4" i="71"/>
  <c r="BE12" i="76" l="1"/>
  <c r="BE20" i="71"/>
  <c r="BE7" i="71"/>
  <c r="BE27" i="71"/>
  <c r="BE19" i="71"/>
  <c r="BE11" i="71"/>
  <c r="BE26" i="71"/>
  <c r="BE18" i="71"/>
  <c r="BE10" i="71"/>
  <c r="BE25" i="71"/>
  <c r="BE17" i="71"/>
  <c r="BE9" i="71"/>
  <c r="BE24" i="71"/>
  <c r="BE16" i="71"/>
  <c r="BE31" i="71"/>
  <c r="BE23" i="71"/>
  <c r="BE15" i="71"/>
  <c r="BE6" i="71"/>
  <c r="BE30" i="71"/>
  <c r="BE22" i="71"/>
  <c r="BE14" i="71"/>
  <c r="BE5" i="71"/>
  <c r="BE29" i="71"/>
  <c r="BE21" i="71"/>
  <c r="BE13" i="71"/>
  <c r="BE28" i="71"/>
  <c r="BE12" i="71"/>
  <c r="BE19" i="77"/>
  <c r="BE10" i="77"/>
  <c r="BE22" i="77"/>
  <c r="BE11" i="77"/>
  <c r="BE25" i="77"/>
  <c r="BE9" i="77"/>
  <c r="BE24" i="77"/>
  <c r="BE16" i="77"/>
  <c r="BE7" i="77"/>
  <c r="BE26" i="77"/>
  <c r="BE18" i="77"/>
  <c r="BE31" i="77"/>
  <c r="BE23" i="77"/>
  <c r="BE15" i="77"/>
  <c r="BE6" i="77"/>
  <c r="BE27" i="77"/>
  <c r="BE30" i="77"/>
  <c r="BE14" i="77"/>
  <c r="BE5" i="77"/>
  <c r="BE29" i="77"/>
  <c r="BE21" i="77"/>
  <c r="BE13" i="77"/>
  <c r="BE28" i="77"/>
  <c r="BE20" i="77"/>
  <c r="BE17" i="77"/>
  <c r="BE12" i="77"/>
  <c r="BE24" i="76"/>
  <c r="BE7" i="76"/>
  <c r="BE27" i="76"/>
  <c r="BE31" i="76"/>
  <c r="BE26" i="76"/>
  <c r="BE18" i="76"/>
  <c r="BE10" i="76"/>
  <c r="BE6" i="76"/>
  <c r="BE11" i="76"/>
  <c r="BE25" i="76"/>
  <c r="BE17" i="76"/>
  <c r="BE9" i="76"/>
  <c r="BE23" i="76"/>
  <c r="BE15" i="76"/>
  <c r="BE16" i="76"/>
  <c r="BE30" i="76"/>
  <c r="BE22" i="76"/>
  <c r="BE19" i="76"/>
  <c r="BE14" i="76"/>
  <c r="BE5" i="76"/>
  <c r="BE29" i="76"/>
  <c r="BE21" i="76"/>
  <c r="BE13" i="76"/>
  <c r="BE28" i="76"/>
  <c r="BE20" i="76"/>
  <c r="BE26" i="75"/>
  <c r="BE18" i="75"/>
  <c r="BE10" i="75"/>
  <c r="BE14" i="75"/>
  <c r="BE27" i="75"/>
  <c r="BE19" i="75"/>
  <c r="BE11" i="75"/>
  <c r="BE25" i="75"/>
  <c r="BE17" i="75"/>
  <c r="BE24" i="75"/>
  <c r="BE21" i="75"/>
  <c r="BE16" i="75"/>
  <c r="BE7" i="75"/>
  <c r="BE31" i="75"/>
  <c r="BE23" i="75"/>
  <c r="BE15" i="75"/>
  <c r="BE6" i="75"/>
  <c r="BE30" i="75"/>
  <c r="BE22" i="75"/>
  <c r="BE5" i="75"/>
  <c r="BE29" i="75"/>
  <c r="BE13" i="75"/>
  <c r="BE28" i="75"/>
  <c r="BE20" i="75"/>
  <c r="BE12" i="75"/>
  <c r="BE9" i="75"/>
  <c r="BE26" i="74"/>
  <c r="BE23" i="74"/>
  <c r="BE18" i="74"/>
  <c r="BE28" i="74"/>
  <c r="BE16" i="74"/>
  <c r="BE21" i="74"/>
  <c r="BE27" i="74"/>
  <c r="BE19" i="74"/>
  <c r="BE7" i="74"/>
  <c r="BE10" i="74"/>
  <c r="BE17" i="74"/>
  <c r="BE9" i="74"/>
  <c r="BE31" i="74"/>
  <c r="BE15" i="74"/>
  <c r="BE6" i="74"/>
  <c r="BE25" i="74"/>
  <c r="BE24" i="74"/>
  <c r="BE30" i="74"/>
  <c r="BE22" i="74"/>
  <c r="BE14" i="74"/>
  <c r="BE11" i="74"/>
  <c r="BE5" i="74"/>
  <c r="BE13" i="74"/>
  <c r="BE29" i="74"/>
  <c r="BE20" i="74"/>
  <c r="BE12" i="74"/>
  <c r="BE6" i="73"/>
  <c r="BE30" i="73"/>
  <c r="BE18" i="73"/>
  <c r="BE17" i="73"/>
  <c r="BE9" i="73"/>
  <c r="BE5" i="73"/>
  <c r="BE26" i="73"/>
  <c r="BE10" i="73"/>
  <c r="BE24" i="73"/>
  <c r="BE16" i="73"/>
  <c r="BE13" i="73"/>
  <c r="BE7" i="73"/>
  <c r="BE31" i="73"/>
  <c r="BE23" i="73"/>
  <c r="BE15" i="73"/>
  <c r="BE22" i="73"/>
  <c r="BE14" i="73"/>
  <c r="BE29" i="73"/>
  <c r="BE21" i="73"/>
  <c r="BE19" i="73"/>
  <c r="BE28" i="73"/>
  <c r="BE25" i="73"/>
  <c r="BE20" i="73"/>
  <c r="BE12" i="73"/>
  <c r="BE27" i="73"/>
  <c r="BE11" i="73"/>
  <c r="BE20" i="72"/>
  <c r="BE25" i="72"/>
  <c r="BE7" i="72"/>
  <c r="BE26" i="72"/>
  <c r="BE18" i="72"/>
  <c r="BE15" i="72"/>
  <c r="BE10" i="72"/>
  <c r="BE17" i="72"/>
  <c r="BE24" i="72"/>
  <c r="BE16" i="72"/>
  <c r="BE31" i="72"/>
  <c r="BE23" i="72"/>
  <c r="BE21" i="72"/>
  <c r="BE6" i="72"/>
  <c r="BE30" i="72"/>
  <c r="BE27" i="72"/>
  <c r="BE22" i="72"/>
  <c r="BE14" i="72"/>
  <c r="BE5" i="72"/>
  <c r="BE13" i="72"/>
  <c r="BE28" i="72"/>
  <c r="BE12" i="72"/>
  <c r="BE29" i="72"/>
  <c r="BE19" i="72"/>
  <c r="BE11" i="72"/>
  <c r="BE9" i="72"/>
  <c r="AV132" i="71"/>
  <c r="AW132" i="71"/>
  <c r="AX132" i="71"/>
  <c r="AY132" i="71"/>
  <c r="AZ132" i="71"/>
  <c r="BA132" i="71"/>
  <c r="BB132" i="71"/>
  <c r="BC132" i="71"/>
  <c r="BD132" i="71"/>
  <c r="AV133" i="71"/>
  <c r="AW133" i="71"/>
  <c r="AX133" i="71"/>
  <c r="AY133" i="71"/>
  <c r="AZ133" i="71"/>
  <c r="BA133" i="71"/>
  <c r="BB133" i="71"/>
  <c r="BC133" i="71"/>
  <c r="BD133" i="71"/>
  <c r="AV134" i="71"/>
  <c r="AW134" i="71"/>
  <c r="AX134" i="71"/>
  <c r="AY134" i="71"/>
  <c r="AZ134" i="71"/>
  <c r="BA134" i="71"/>
  <c r="BB134" i="71"/>
  <c r="BC134" i="71"/>
  <c r="BD134" i="71"/>
  <c r="AV135" i="71"/>
  <c r="AW135" i="71"/>
  <c r="AX135" i="71"/>
  <c r="AY135" i="71"/>
  <c r="AZ135" i="71"/>
  <c r="BA135" i="71"/>
  <c r="BB135" i="71"/>
  <c r="BC135" i="71"/>
  <c r="BD135" i="71"/>
  <c r="AV136" i="71"/>
  <c r="AW136" i="71"/>
  <c r="AX136" i="71"/>
  <c r="AY136" i="71"/>
  <c r="AZ136" i="71"/>
  <c r="BA136" i="71"/>
  <c r="BB136" i="71"/>
  <c r="BC136" i="71"/>
  <c r="BD136" i="71"/>
  <c r="AV137" i="71"/>
  <c r="AW137" i="71"/>
  <c r="AX137" i="71"/>
  <c r="AY137" i="71"/>
  <c r="AZ137" i="71"/>
  <c r="BA137" i="71"/>
  <c r="BB137" i="71"/>
  <c r="BC137" i="71"/>
  <c r="BD137" i="71"/>
  <c r="AV138" i="71"/>
  <c r="AW138" i="71"/>
  <c r="AX138" i="71"/>
  <c r="AY138" i="71"/>
  <c r="AZ138" i="71"/>
  <c r="BA138" i="71"/>
  <c r="BB138" i="71"/>
  <c r="BC138" i="71"/>
  <c r="BD138" i="71"/>
  <c r="AV139" i="71"/>
  <c r="AW139" i="71"/>
  <c r="AX139" i="71"/>
  <c r="AY139" i="71"/>
  <c r="AZ139" i="71"/>
  <c r="BA139" i="71"/>
  <c r="BB139" i="71"/>
  <c r="BC139" i="71"/>
  <c r="BD139" i="71"/>
  <c r="AV140" i="71"/>
  <c r="AW140" i="71"/>
  <c r="AX140" i="71"/>
  <c r="AY140" i="71"/>
  <c r="AZ140" i="71"/>
  <c r="BA140" i="71"/>
  <c r="BB140" i="71"/>
  <c r="BC140" i="71"/>
  <c r="BD140" i="71"/>
  <c r="AV141" i="71"/>
  <c r="AW141" i="71"/>
  <c r="AX141" i="71"/>
  <c r="AY141" i="71"/>
  <c r="AZ141" i="71"/>
  <c r="BA141" i="71"/>
  <c r="BB141" i="71"/>
  <c r="BC141" i="71"/>
  <c r="BD141" i="71"/>
  <c r="AV142" i="71"/>
  <c r="AW142" i="71"/>
  <c r="AX142" i="71"/>
  <c r="AY142" i="71"/>
  <c r="AZ142" i="71"/>
  <c r="BA142" i="71"/>
  <c r="BB142" i="71"/>
  <c r="BC142" i="71"/>
  <c r="BD142" i="71"/>
  <c r="AV105" i="71"/>
  <c r="AW105" i="71"/>
  <c r="AX105" i="71"/>
  <c r="AY105" i="71"/>
  <c r="AZ105" i="71"/>
  <c r="BA105" i="71"/>
  <c r="BB105" i="71"/>
  <c r="BC105" i="71"/>
  <c r="BD105" i="71"/>
  <c r="AV106" i="71"/>
  <c r="AW106" i="71"/>
  <c r="AX106" i="71"/>
  <c r="AY106" i="71"/>
  <c r="AZ106" i="71"/>
  <c r="BA106" i="71"/>
  <c r="BB106" i="71"/>
  <c r="BC106" i="71"/>
  <c r="BD106" i="71"/>
  <c r="AV107" i="71"/>
  <c r="AW107" i="71"/>
  <c r="AX107" i="71"/>
  <c r="AY107" i="71"/>
  <c r="AZ107" i="71"/>
  <c r="BA107" i="71"/>
  <c r="BB107" i="71"/>
  <c r="BC107" i="71"/>
  <c r="BD107" i="71"/>
  <c r="AV108" i="71"/>
  <c r="AW108" i="71"/>
  <c r="AX108" i="71"/>
  <c r="AY108" i="71"/>
  <c r="AZ108" i="71"/>
  <c r="BA108" i="71"/>
  <c r="BB108" i="71"/>
  <c r="BC108" i="71"/>
  <c r="BD108" i="71"/>
  <c r="AV109" i="71"/>
  <c r="AW109" i="71"/>
  <c r="AX109" i="71"/>
  <c r="AY109" i="71"/>
  <c r="AZ109" i="71"/>
  <c r="BA109" i="71"/>
  <c r="BB109" i="71"/>
  <c r="BC109" i="71"/>
  <c r="BD109" i="71"/>
  <c r="AV110" i="71"/>
  <c r="AW110" i="71"/>
  <c r="AX110" i="71"/>
  <c r="AY110" i="71"/>
  <c r="AZ110" i="71"/>
  <c r="BA110" i="71"/>
  <c r="BB110" i="71"/>
  <c r="BC110" i="71"/>
  <c r="BD110" i="71"/>
  <c r="AV111" i="71"/>
  <c r="AW111" i="71"/>
  <c r="AX111" i="71"/>
  <c r="AY111" i="71"/>
  <c r="AZ111" i="71"/>
  <c r="BA111" i="71"/>
  <c r="BB111" i="71"/>
  <c r="BC111" i="71"/>
  <c r="BD111" i="71"/>
  <c r="AV112" i="71"/>
  <c r="AW112" i="71"/>
  <c r="AX112" i="71"/>
  <c r="AY112" i="71"/>
  <c r="AZ112" i="71"/>
  <c r="BA112" i="71"/>
  <c r="BB112" i="71"/>
  <c r="BC112" i="71"/>
  <c r="BD112" i="71"/>
  <c r="AV113" i="71"/>
  <c r="AW113" i="71"/>
  <c r="AX113" i="71"/>
  <c r="AY113" i="71"/>
  <c r="AZ113" i="71"/>
  <c r="BA113" i="71"/>
  <c r="BB113" i="71"/>
  <c r="BC113" i="71"/>
  <c r="BD113" i="71"/>
  <c r="AV114" i="71"/>
  <c r="AW114" i="71"/>
  <c r="AX114" i="71"/>
  <c r="AY114" i="71"/>
  <c r="AZ114" i="71"/>
  <c r="BA114" i="71"/>
  <c r="BB114" i="71"/>
  <c r="BC114" i="71"/>
  <c r="BD114" i="71"/>
  <c r="AV115" i="71"/>
  <c r="AW115" i="71"/>
  <c r="AX115" i="71"/>
  <c r="AY115" i="71"/>
  <c r="AZ115" i="71"/>
  <c r="BA115" i="71"/>
  <c r="BB115" i="71"/>
  <c r="BC115" i="71"/>
  <c r="BD115" i="71"/>
  <c r="AV116" i="71"/>
  <c r="AW116" i="71"/>
  <c r="AX116" i="71"/>
  <c r="AY116" i="71"/>
  <c r="AZ116" i="71"/>
  <c r="BA116" i="71"/>
  <c r="BB116" i="71"/>
  <c r="BC116" i="71"/>
  <c r="BD116" i="71"/>
  <c r="AV117" i="71"/>
  <c r="AW117" i="71"/>
  <c r="AX117" i="71"/>
  <c r="AY117" i="71"/>
  <c r="AZ117" i="71"/>
  <c r="BA117" i="71"/>
  <c r="BB117" i="71"/>
  <c r="BC117" i="71"/>
  <c r="BD117" i="71"/>
  <c r="AV118" i="71"/>
  <c r="AW118" i="71"/>
  <c r="AX118" i="71"/>
  <c r="AY118" i="71"/>
  <c r="AZ118" i="71"/>
  <c r="BA118" i="71"/>
  <c r="BB118" i="71"/>
  <c r="BC118" i="71"/>
  <c r="BD118" i="71"/>
  <c r="AV119" i="71"/>
  <c r="AW119" i="71"/>
  <c r="AX119" i="71"/>
  <c r="AY119" i="71"/>
  <c r="AZ119" i="71"/>
  <c r="BA119" i="71"/>
  <c r="BB119" i="71"/>
  <c r="BC119" i="71"/>
  <c r="BD119" i="71"/>
  <c r="AV120" i="71"/>
  <c r="AW120" i="71"/>
  <c r="AX120" i="71"/>
  <c r="AY120" i="71"/>
  <c r="AZ120" i="71"/>
  <c r="BA120" i="71"/>
  <c r="BB120" i="71"/>
  <c r="BC120" i="71"/>
  <c r="BD120" i="71"/>
  <c r="AV121" i="71"/>
  <c r="AW121" i="71"/>
  <c r="AX121" i="71"/>
  <c r="AY121" i="71"/>
  <c r="AZ121" i="71"/>
  <c r="BA121" i="71"/>
  <c r="BB121" i="71"/>
  <c r="BC121" i="71"/>
  <c r="BD121" i="71"/>
  <c r="AV122" i="71"/>
  <c r="AW122" i="71"/>
  <c r="AX122" i="71"/>
  <c r="AY122" i="71"/>
  <c r="AZ122" i="71"/>
  <c r="BA122" i="71"/>
  <c r="BB122" i="71"/>
  <c r="BC122" i="71"/>
  <c r="BD122" i="71"/>
  <c r="AV123" i="71"/>
  <c r="AW123" i="71"/>
  <c r="AX123" i="71"/>
  <c r="AY123" i="71"/>
  <c r="AZ123" i="71"/>
  <c r="BA123" i="71"/>
  <c r="BB123" i="71"/>
  <c r="BC123" i="71"/>
  <c r="BD123" i="71"/>
  <c r="AV124" i="71"/>
  <c r="AW124" i="71"/>
  <c r="AX124" i="71"/>
  <c r="AY124" i="71"/>
  <c r="AZ124" i="71"/>
  <c r="BA124" i="71"/>
  <c r="BB124" i="71"/>
  <c r="BC124" i="71"/>
  <c r="BD124" i="71"/>
  <c r="AV125" i="71"/>
  <c r="AW125" i="71"/>
  <c r="AX125" i="71"/>
  <c r="AY125" i="71"/>
  <c r="AZ125" i="71"/>
  <c r="BA125" i="71"/>
  <c r="BB125" i="71"/>
  <c r="BC125" i="71"/>
  <c r="BD125" i="71"/>
  <c r="AV126" i="71"/>
  <c r="AW126" i="71"/>
  <c r="AX126" i="71"/>
  <c r="AY126" i="71"/>
  <c r="AZ126" i="71"/>
  <c r="BA126" i="71"/>
  <c r="BB126" i="71"/>
  <c r="BC126" i="71"/>
  <c r="BD126" i="71"/>
  <c r="AV127" i="71"/>
  <c r="AW127" i="71"/>
  <c r="AX127" i="71"/>
  <c r="AY127" i="71"/>
  <c r="AZ127" i="71"/>
  <c r="BA127" i="71"/>
  <c r="BB127" i="71"/>
  <c r="BC127" i="71"/>
  <c r="BD127" i="71"/>
  <c r="AV128" i="71"/>
  <c r="AW128" i="71"/>
  <c r="AX128" i="71"/>
  <c r="AY128" i="71"/>
  <c r="AZ128" i="71"/>
  <c r="BA128" i="71"/>
  <c r="BB128" i="71"/>
  <c r="BC128" i="71"/>
  <c r="BD128" i="71"/>
  <c r="AV129" i="71"/>
  <c r="AW129" i="71"/>
  <c r="AX129" i="71"/>
  <c r="AY129" i="71"/>
  <c r="AZ129" i="71"/>
  <c r="BA129" i="71"/>
  <c r="BB129" i="71"/>
  <c r="BC129" i="71"/>
  <c r="BD129" i="71"/>
  <c r="AV130" i="71"/>
  <c r="AW130" i="71"/>
  <c r="AX130" i="71"/>
  <c r="AY130" i="71"/>
  <c r="AZ130" i="71"/>
  <c r="BA130" i="71"/>
  <c r="BB130" i="71"/>
  <c r="BC130" i="71"/>
  <c r="BD130" i="71"/>
  <c r="AV131" i="71"/>
  <c r="AW131" i="71"/>
  <c r="AX131" i="71"/>
  <c r="AY131" i="71"/>
  <c r="AZ131" i="71"/>
  <c r="BA131" i="71"/>
  <c r="BB131" i="71"/>
  <c r="BC131" i="71"/>
  <c r="BD131" i="71"/>
  <c r="AV70" i="71"/>
  <c r="AW70" i="71"/>
  <c r="AX70" i="71"/>
  <c r="AY70" i="71"/>
  <c r="AZ70" i="71"/>
  <c r="BA70" i="71"/>
  <c r="BB70" i="71"/>
  <c r="BC70" i="71"/>
  <c r="BD70" i="71"/>
  <c r="AV71" i="71"/>
  <c r="AW71" i="71"/>
  <c r="AX71" i="71"/>
  <c r="AY71" i="71"/>
  <c r="AZ71" i="71"/>
  <c r="BA71" i="71"/>
  <c r="BB71" i="71"/>
  <c r="BC71" i="71"/>
  <c r="BD71" i="71"/>
  <c r="AV72" i="71"/>
  <c r="AW72" i="71"/>
  <c r="AX72" i="71"/>
  <c r="AY72" i="71"/>
  <c r="AZ72" i="71"/>
  <c r="BA72" i="71"/>
  <c r="BB72" i="71"/>
  <c r="BC72" i="71"/>
  <c r="BD72" i="71"/>
  <c r="AV73" i="71"/>
  <c r="AW73" i="71"/>
  <c r="AX73" i="71"/>
  <c r="AY73" i="71"/>
  <c r="AZ73" i="71"/>
  <c r="BA73" i="71"/>
  <c r="BB73" i="71"/>
  <c r="BC73" i="71"/>
  <c r="BD73" i="71"/>
  <c r="AV74" i="71"/>
  <c r="AW74" i="71"/>
  <c r="AX74" i="71"/>
  <c r="AY74" i="71"/>
  <c r="AZ74" i="71"/>
  <c r="BA74" i="71"/>
  <c r="BB74" i="71"/>
  <c r="BC74" i="71"/>
  <c r="BD74" i="71"/>
  <c r="AV75" i="71"/>
  <c r="AW75" i="71"/>
  <c r="AX75" i="71"/>
  <c r="AY75" i="71"/>
  <c r="AZ75" i="71"/>
  <c r="BA75" i="71"/>
  <c r="BB75" i="71"/>
  <c r="BC75" i="71"/>
  <c r="BD75" i="71"/>
  <c r="AV76" i="71"/>
  <c r="AW76" i="71"/>
  <c r="AX76" i="71"/>
  <c r="AY76" i="71"/>
  <c r="AZ76" i="71"/>
  <c r="BA76" i="71"/>
  <c r="BB76" i="71"/>
  <c r="BC76" i="71"/>
  <c r="BD76" i="71"/>
  <c r="AV77" i="71"/>
  <c r="AW77" i="71"/>
  <c r="AX77" i="71"/>
  <c r="AY77" i="71"/>
  <c r="AZ77" i="71"/>
  <c r="BA77" i="71"/>
  <c r="BB77" i="71"/>
  <c r="BC77" i="71"/>
  <c r="BD77" i="71"/>
  <c r="AV78" i="71"/>
  <c r="AW78" i="71"/>
  <c r="AX78" i="71"/>
  <c r="AY78" i="71"/>
  <c r="AZ78" i="71"/>
  <c r="BA78" i="71"/>
  <c r="BB78" i="71"/>
  <c r="BC78" i="71"/>
  <c r="BD78" i="71"/>
  <c r="AV79" i="71"/>
  <c r="AW79" i="71"/>
  <c r="AX79" i="71"/>
  <c r="AY79" i="71"/>
  <c r="AZ79" i="71"/>
  <c r="BA79" i="71"/>
  <c r="BB79" i="71"/>
  <c r="BC79" i="71"/>
  <c r="BD79" i="71"/>
  <c r="AV80" i="71"/>
  <c r="AW80" i="71"/>
  <c r="AX80" i="71"/>
  <c r="AY80" i="71"/>
  <c r="AZ80" i="71"/>
  <c r="BA80" i="71"/>
  <c r="BB80" i="71"/>
  <c r="BC80" i="71"/>
  <c r="BD80" i="71"/>
  <c r="AV81" i="71"/>
  <c r="AW81" i="71"/>
  <c r="AX81" i="71"/>
  <c r="AY81" i="71"/>
  <c r="AZ81" i="71"/>
  <c r="BA81" i="71"/>
  <c r="BB81" i="71"/>
  <c r="BC81" i="71"/>
  <c r="BD81" i="71"/>
  <c r="AV82" i="71"/>
  <c r="AW82" i="71"/>
  <c r="AX82" i="71"/>
  <c r="AY82" i="71"/>
  <c r="AZ82" i="71"/>
  <c r="BA82" i="71"/>
  <c r="BB82" i="71"/>
  <c r="BC82" i="71"/>
  <c r="BD82" i="71"/>
  <c r="AV83" i="71"/>
  <c r="AW83" i="71"/>
  <c r="AX83" i="71"/>
  <c r="AY83" i="71"/>
  <c r="AZ83" i="71"/>
  <c r="BA83" i="71"/>
  <c r="BB83" i="71"/>
  <c r="BC83" i="71"/>
  <c r="BD83" i="71"/>
  <c r="AV84" i="71"/>
  <c r="AW84" i="71"/>
  <c r="AX84" i="71"/>
  <c r="AY84" i="71"/>
  <c r="AZ84" i="71"/>
  <c r="BA84" i="71"/>
  <c r="BB84" i="71"/>
  <c r="BC84" i="71"/>
  <c r="BD84" i="71"/>
  <c r="AV85" i="71"/>
  <c r="AW85" i="71"/>
  <c r="AX85" i="71"/>
  <c r="AY85" i="71"/>
  <c r="AZ85" i="71"/>
  <c r="BA85" i="71"/>
  <c r="BB85" i="71"/>
  <c r="BC85" i="71"/>
  <c r="BD85" i="71"/>
  <c r="AV86" i="71"/>
  <c r="AW86" i="71"/>
  <c r="AX86" i="71"/>
  <c r="AY86" i="71"/>
  <c r="AZ86" i="71"/>
  <c r="BA86" i="71"/>
  <c r="BB86" i="71"/>
  <c r="BC86" i="71"/>
  <c r="BD86" i="71"/>
  <c r="AV87" i="71"/>
  <c r="AW87" i="71"/>
  <c r="AX87" i="71"/>
  <c r="AY87" i="71"/>
  <c r="AZ87" i="71"/>
  <c r="BA87" i="71"/>
  <c r="BB87" i="71"/>
  <c r="BC87" i="71"/>
  <c r="BD87" i="71"/>
  <c r="AV88" i="71"/>
  <c r="AW88" i="71"/>
  <c r="AX88" i="71"/>
  <c r="AY88" i="71"/>
  <c r="AZ88" i="71"/>
  <c r="BA88" i="71"/>
  <c r="BB88" i="71"/>
  <c r="BC88" i="71"/>
  <c r="BD88" i="71"/>
  <c r="AV89" i="71"/>
  <c r="AW89" i="71"/>
  <c r="AX89" i="71"/>
  <c r="AY89" i="71"/>
  <c r="AZ89" i="71"/>
  <c r="BA89" i="71"/>
  <c r="BB89" i="71"/>
  <c r="BC89" i="71"/>
  <c r="BD89" i="71"/>
  <c r="AV90" i="71"/>
  <c r="AW90" i="71"/>
  <c r="AX90" i="71"/>
  <c r="AY90" i="71"/>
  <c r="AZ90" i="71"/>
  <c r="BA90" i="71"/>
  <c r="BB90" i="71"/>
  <c r="BC90" i="71"/>
  <c r="BD90" i="71"/>
  <c r="AV91" i="71"/>
  <c r="AW91" i="71"/>
  <c r="AX91" i="71"/>
  <c r="AY91" i="71"/>
  <c r="AZ91" i="71"/>
  <c r="BA91" i="71"/>
  <c r="BB91" i="71"/>
  <c r="BC91" i="71"/>
  <c r="BD91" i="71"/>
  <c r="AV92" i="71"/>
  <c r="AW92" i="71"/>
  <c r="AX92" i="71"/>
  <c r="AY92" i="71"/>
  <c r="AZ92" i="71"/>
  <c r="BA92" i="71"/>
  <c r="BB92" i="71"/>
  <c r="BC92" i="71"/>
  <c r="BD92" i="71"/>
  <c r="AV93" i="71"/>
  <c r="AW93" i="71"/>
  <c r="AX93" i="71"/>
  <c r="AY93" i="71"/>
  <c r="AZ93" i="71"/>
  <c r="BA93" i="71"/>
  <c r="BB93" i="71"/>
  <c r="BC93" i="71"/>
  <c r="BD93" i="71"/>
  <c r="AV94" i="71"/>
  <c r="AW94" i="71"/>
  <c r="AX94" i="71"/>
  <c r="AY94" i="71"/>
  <c r="AZ94" i="71"/>
  <c r="BA94" i="71"/>
  <c r="BB94" i="71"/>
  <c r="BC94" i="71"/>
  <c r="BD94" i="71"/>
  <c r="AV95" i="71"/>
  <c r="AW95" i="71"/>
  <c r="AX95" i="71"/>
  <c r="AY95" i="71"/>
  <c r="AZ95" i="71"/>
  <c r="BA95" i="71"/>
  <c r="BB95" i="71"/>
  <c r="BC95" i="71"/>
  <c r="BD95" i="71"/>
  <c r="AV96" i="71"/>
  <c r="AW96" i="71"/>
  <c r="AX96" i="71"/>
  <c r="AY96" i="71"/>
  <c r="AZ96" i="71"/>
  <c r="BA96" i="71"/>
  <c r="BB96" i="71"/>
  <c r="BC96" i="71"/>
  <c r="BD96" i="71"/>
  <c r="AV97" i="71"/>
  <c r="AW97" i="71"/>
  <c r="AX97" i="71"/>
  <c r="AY97" i="71"/>
  <c r="AZ97" i="71"/>
  <c r="BA97" i="71"/>
  <c r="BB97" i="71"/>
  <c r="BC97" i="71"/>
  <c r="BD97" i="71"/>
  <c r="AV98" i="71"/>
  <c r="AW98" i="71"/>
  <c r="AX98" i="71"/>
  <c r="AY98" i="71"/>
  <c r="AZ98" i="71"/>
  <c r="BA98" i="71"/>
  <c r="BB98" i="71"/>
  <c r="BC98" i="71"/>
  <c r="BD98" i="71"/>
  <c r="AV99" i="71"/>
  <c r="AW99" i="71"/>
  <c r="AX99" i="71"/>
  <c r="AY99" i="71"/>
  <c r="AZ99" i="71"/>
  <c r="BA99" i="71"/>
  <c r="BB99" i="71"/>
  <c r="BC99" i="71"/>
  <c r="BD99" i="71"/>
  <c r="AV100" i="71"/>
  <c r="AW100" i="71"/>
  <c r="AX100" i="71"/>
  <c r="AY100" i="71"/>
  <c r="AZ100" i="71"/>
  <c r="BA100" i="71"/>
  <c r="BB100" i="71"/>
  <c r="BC100" i="71"/>
  <c r="BD100" i="71"/>
  <c r="AV101" i="71"/>
  <c r="AW101" i="71"/>
  <c r="AX101" i="71"/>
  <c r="AY101" i="71"/>
  <c r="AZ101" i="71"/>
  <c r="BA101" i="71"/>
  <c r="BB101" i="71"/>
  <c r="BC101" i="71"/>
  <c r="BD101" i="71"/>
  <c r="AV102" i="71"/>
  <c r="AW102" i="71"/>
  <c r="AX102" i="71"/>
  <c r="AY102" i="71"/>
  <c r="AZ102" i="71"/>
  <c r="BA102" i="71"/>
  <c r="BB102" i="71"/>
  <c r="BC102" i="71"/>
  <c r="BD102" i="71"/>
  <c r="AV103" i="71"/>
  <c r="AW103" i="71"/>
  <c r="AX103" i="71"/>
  <c r="AY103" i="71"/>
  <c r="AZ103" i="71"/>
  <c r="BA103" i="71"/>
  <c r="BB103" i="71"/>
  <c r="BC103" i="71"/>
  <c r="BD103" i="71"/>
  <c r="AV104" i="71"/>
  <c r="AW104" i="71"/>
  <c r="AX104" i="71"/>
  <c r="AY104" i="71"/>
  <c r="AZ104" i="71"/>
  <c r="BA104" i="71"/>
  <c r="BB104" i="71"/>
  <c r="BC104" i="71"/>
  <c r="BD104" i="71"/>
  <c r="AV54" i="71"/>
  <c r="AW54" i="71"/>
  <c r="AX54" i="71"/>
  <c r="AY54" i="71"/>
  <c r="AZ54" i="71"/>
  <c r="BA54" i="71"/>
  <c r="BB54" i="71"/>
  <c r="BC54" i="71"/>
  <c r="BD54" i="71"/>
  <c r="AV58" i="71"/>
  <c r="AW58" i="71"/>
  <c r="AX58" i="71"/>
  <c r="AY58" i="71"/>
  <c r="AZ58" i="71"/>
  <c r="BA58" i="71"/>
  <c r="BB58" i="71"/>
  <c r="BC58" i="71"/>
  <c r="BD58" i="71"/>
  <c r="AV59" i="71"/>
  <c r="AW59" i="71"/>
  <c r="AX59" i="71"/>
  <c r="AY59" i="71"/>
  <c r="AZ59" i="71"/>
  <c r="BA59" i="71"/>
  <c r="BB59" i="71"/>
  <c r="BC59" i="71"/>
  <c r="BD59" i="71"/>
  <c r="AV60" i="71"/>
  <c r="AW60" i="71"/>
  <c r="AX60" i="71"/>
  <c r="AY60" i="71"/>
  <c r="AZ60" i="71"/>
  <c r="BA60" i="71"/>
  <c r="BB60" i="71"/>
  <c r="BC60" i="71"/>
  <c r="BD60" i="71"/>
  <c r="AV61" i="71"/>
  <c r="AW61" i="71"/>
  <c r="AX61" i="71"/>
  <c r="AY61" i="71"/>
  <c r="AZ61" i="71"/>
  <c r="BA61" i="71"/>
  <c r="BB61" i="71"/>
  <c r="BC61" i="71"/>
  <c r="BD61" i="71"/>
  <c r="AV62" i="71"/>
  <c r="AW62" i="71"/>
  <c r="AX62" i="71"/>
  <c r="AY62" i="71"/>
  <c r="AZ62" i="71"/>
  <c r="BA62" i="71"/>
  <c r="BB62" i="71"/>
  <c r="BC62" i="71"/>
  <c r="BD62" i="71"/>
  <c r="AV63" i="71"/>
  <c r="AW63" i="71"/>
  <c r="AX63" i="71"/>
  <c r="AY63" i="71"/>
  <c r="AZ63" i="71"/>
  <c r="BA63" i="71"/>
  <c r="BB63" i="71"/>
  <c r="BC63" i="71"/>
  <c r="BD63" i="71"/>
  <c r="AV64" i="71"/>
  <c r="AW64" i="71"/>
  <c r="AX64" i="71"/>
  <c r="AY64" i="71"/>
  <c r="AZ64" i="71"/>
  <c r="BA64" i="71"/>
  <c r="BB64" i="71"/>
  <c r="BC64" i="71"/>
  <c r="BD64" i="71"/>
  <c r="AV65" i="71"/>
  <c r="AW65" i="71"/>
  <c r="AX65" i="71"/>
  <c r="AY65" i="71"/>
  <c r="AZ65" i="71"/>
  <c r="BA65" i="71"/>
  <c r="BB65" i="71"/>
  <c r="BC65" i="71"/>
  <c r="BD65" i="71"/>
  <c r="AV66" i="71"/>
  <c r="AW66" i="71"/>
  <c r="AX66" i="71"/>
  <c r="AY66" i="71"/>
  <c r="AZ66" i="71"/>
  <c r="BA66" i="71"/>
  <c r="BB66" i="71"/>
  <c r="BC66" i="71"/>
  <c r="BD66" i="71"/>
  <c r="AV67" i="71"/>
  <c r="AW67" i="71"/>
  <c r="AX67" i="71"/>
  <c r="AY67" i="71"/>
  <c r="AZ67" i="71"/>
  <c r="BA67" i="71"/>
  <c r="BB67" i="71"/>
  <c r="BC67" i="71"/>
  <c r="BD67" i="71"/>
  <c r="AV68" i="71"/>
  <c r="AW68" i="71"/>
  <c r="AX68" i="71"/>
  <c r="AY68" i="71"/>
  <c r="AZ68" i="71"/>
  <c r="BA68" i="71"/>
  <c r="BB68" i="71"/>
  <c r="BC68" i="71"/>
  <c r="BD68" i="71"/>
  <c r="AV69" i="71"/>
  <c r="AW69" i="71"/>
  <c r="AX69" i="71"/>
  <c r="AY69" i="71"/>
  <c r="AZ69" i="71"/>
  <c r="BA69" i="71"/>
  <c r="BB69" i="71"/>
  <c r="BC69" i="71"/>
  <c r="BD69" i="71"/>
  <c r="AV4" i="75"/>
  <c r="AW4" i="75"/>
  <c r="AX4" i="75"/>
  <c r="AY4" i="75"/>
  <c r="AZ4" i="75"/>
  <c r="BA4" i="75"/>
  <c r="BB4" i="75"/>
  <c r="BC4" i="75"/>
  <c r="BD4" i="75"/>
  <c r="AV66" i="73"/>
  <c r="AW66" i="73"/>
  <c r="AX66" i="73"/>
  <c r="AY66" i="73"/>
  <c r="AZ66" i="73"/>
  <c r="BA66" i="73"/>
  <c r="BB66" i="73"/>
  <c r="BC66" i="73"/>
  <c r="BD66" i="73"/>
  <c r="BE66" i="73"/>
  <c r="BD142" i="77"/>
  <c r="BC142" i="77"/>
  <c r="BB142" i="77"/>
  <c r="BA142" i="77"/>
  <c r="AZ142" i="77"/>
  <c r="AY142" i="77"/>
  <c r="AX142" i="77"/>
  <c r="AW142" i="77"/>
  <c r="AV142" i="77"/>
  <c r="BD141" i="77"/>
  <c r="BC141" i="77"/>
  <c r="BB141" i="77"/>
  <c r="BA141" i="77"/>
  <c r="AZ141" i="77"/>
  <c r="AY141" i="77"/>
  <c r="AX141" i="77"/>
  <c r="AW141" i="77"/>
  <c r="AV141" i="77"/>
  <c r="BD140" i="77"/>
  <c r="BC140" i="77"/>
  <c r="BB140" i="77"/>
  <c r="BA140" i="77"/>
  <c r="AZ140" i="77"/>
  <c r="AY140" i="77"/>
  <c r="AX140" i="77"/>
  <c r="AW140" i="77"/>
  <c r="AV140" i="77"/>
  <c r="BD139" i="77"/>
  <c r="BC139" i="77"/>
  <c r="BB139" i="77"/>
  <c r="BA139" i="77"/>
  <c r="AZ139" i="77"/>
  <c r="AY139" i="77"/>
  <c r="AX139" i="77"/>
  <c r="AW139" i="77"/>
  <c r="AV139" i="77"/>
  <c r="BD138" i="77"/>
  <c r="BC138" i="77"/>
  <c r="BB138" i="77"/>
  <c r="BA138" i="77"/>
  <c r="AZ138" i="77"/>
  <c r="AY138" i="77"/>
  <c r="AX138" i="77"/>
  <c r="AW138" i="77"/>
  <c r="AV138" i="77"/>
  <c r="BD137" i="77"/>
  <c r="BC137" i="77"/>
  <c r="BB137" i="77"/>
  <c r="BA137" i="77"/>
  <c r="AZ137" i="77"/>
  <c r="AY137" i="77"/>
  <c r="AX137" i="77"/>
  <c r="AW137" i="77"/>
  <c r="AV137" i="77"/>
  <c r="BD136" i="77"/>
  <c r="BC136" i="77"/>
  <c r="BB136" i="77"/>
  <c r="BA136" i="77"/>
  <c r="AZ136" i="77"/>
  <c r="AY136" i="77"/>
  <c r="AX136" i="77"/>
  <c r="AW136" i="77"/>
  <c r="AV136" i="77"/>
  <c r="BD135" i="77"/>
  <c r="BC135" i="77"/>
  <c r="BB135" i="77"/>
  <c r="BA135" i="77"/>
  <c r="AZ135" i="77"/>
  <c r="AY135" i="77"/>
  <c r="AX135" i="77"/>
  <c r="AW135" i="77"/>
  <c r="AV135" i="77"/>
  <c r="AV131" i="77"/>
  <c r="BD131" i="77"/>
  <c r="BB131" i="77"/>
  <c r="AZ131" i="77"/>
  <c r="AX131" i="77"/>
  <c r="BD130" i="77"/>
  <c r="BC130" i="77"/>
  <c r="BB130" i="77"/>
  <c r="BA130" i="77"/>
  <c r="AZ130" i="77"/>
  <c r="AY130" i="77"/>
  <c r="AX130" i="77"/>
  <c r="AW130" i="77"/>
  <c r="AV130" i="77"/>
  <c r="BD129" i="77"/>
  <c r="BC129" i="77"/>
  <c r="BB129" i="77"/>
  <c r="BA129" i="77"/>
  <c r="AZ129" i="77"/>
  <c r="AY129" i="77"/>
  <c r="AX129" i="77"/>
  <c r="AW129" i="77"/>
  <c r="AV129" i="77"/>
  <c r="BD128" i="77"/>
  <c r="BC128" i="77"/>
  <c r="BB128" i="77"/>
  <c r="BA128" i="77"/>
  <c r="AZ128" i="77"/>
  <c r="AY128" i="77"/>
  <c r="AX128" i="77"/>
  <c r="AW128" i="77"/>
  <c r="AV128" i="77"/>
  <c r="BA127" i="77"/>
  <c r="AY127" i="77"/>
  <c r="AV127" i="77"/>
  <c r="BD126" i="77"/>
  <c r="BC126" i="77"/>
  <c r="BB126" i="77"/>
  <c r="BA126" i="77"/>
  <c r="AZ126" i="77"/>
  <c r="AY126" i="77"/>
  <c r="AX126" i="77"/>
  <c r="AW126" i="77"/>
  <c r="AV126" i="77"/>
  <c r="BD125" i="77"/>
  <c r="BC125" i="77"/>
  <c r="BB125" i="77"/>
  <c r="BA125" i="77"/>
  <c r="AZ125" i="77"/>
  <c r="AY125" i="77"/>
  <c r="AX125" i="77"/>
  <c r="AW125" i="77"/>
  <c r="AV125" i="77"/>
  <c r="BD124" i="77"/>
  <c r="BC124" i="77"/>
  <c r="BB124" i="77"/>
  <c r="BA124" i="77"/>
  <c r="AZ124" i="77"/>
  <c r="AY124" i="77"/>
  <c r="AX124" i="77"/>
  <c r="AW124" i="77"/>
  <c r="AV124" i="77"/>
  <c r="BD123" i="77"/>
  <c r="BC123" i="77"/>
  <c r="BB123" i="77"/>
  <c r="BA123" i="77"/>
  <c r="AZ123" i="77"/>
  <c r="AY123" i="77"/>
  <c r="AX123" i="77"/>
  <c r="AW123" i="77"/>
  <c r="AV123" i="77"/>
  <c r="BD122" i="77"/>
  <c r="BC122" i="77"/>
  <c r="BB122" i="77"/>
  <c r="BA122" i="77"/>
  <c r="AZ122" i="77"/>
  <c r="AY122" i="77"/>
  <c r="AX122" i="77"/>
  <c r="AW122" i="77"/>
  <c r="AV122" i="77"/>
  <c r="BD121" i="77"/>
  <c r="BC121" i="77"/>
  <c r="BB121" i="77"/>
  <c r="BA121" i="77"/>
  <c r="AZ121" i="77"/>
  <c r="AY121" i="77"/>
  <c r="AX121" i="77"/>
  <c r="AW121" i="77"/>
  <c r="AV121" i="77"/>
  <c r="BD120" i="77"/>
  <c r="BC120" i="77"/>
  <c r="BB120" i="77"/>
  <c r="BA120" i="77"/>
  <c r="AZ120" i="77"/>
  <c r="AY120" i="77"/>
  <c r="AX120" i="77"/>
  <c r="AW120" i="77"/>
  <c r="AV120" i="77"/>
  <c r="BD119" i="77"/>
  <c r="BC119" i="77"/>
  <c r="BB119" i="77"/>
  <c r="BA119" i="77"/>
  <c r="AZ119" i="77"/>
  <c r="AY119" i="77"/>
  <c r="AX119" i="77"/>
  <c r="AW119" i="77"/>
  <c r="AV119" i="77"/>
  <c r="BD118" i="77"/>
  <c r="BC118" i="77"/>
  <c r="BB118" i="77"/>
  <c r="BA118" i="77"/>
  <c r="AZ118" i="77"/>
  <c r="AY118" i="77"/>
  <c r="AX118" i="77"/>
  <c r="AW118" i="77"/>
  <c r="AV118" i="77"/>
  <c r="BD117" i="77"/>
  <c r="BC117" i="77"/>
  <c r="BB117" i="77"/>
  <c r="BA117" i="77"/>
  <c r="AZ117" i="77"/>
  <c r="AY117" i="77"/>
  <c r="AX117" i="77"/>
  <c r="AW117" i="77"/>
  <c r="AV117" i="77"/>
  <c r="AV116" i="77"/>
  <c r="AX116" i="77"/>
  <c r="BD115" i="77"/>
  <c r="BC115" i="77"/>
  <c r="BB115" i="77"/>
  <c r="BA115" i="77"/>
  <c r="AZ115" i="77"/>
  <c r="AY115" i="77"/>
  <c r="AX115" i="77"/>
  <c r="AW115" i="77"/>
  <c r="AV115" i="77"/>
  <c r="BD114" i="77"/>
  <c r="BC114" i="77"/>
  <c r="BB114" i="77"/>
  <c r="BA114" i="77"/>
  <c r="AZ114" i="77"/>
  <c r="AY114" i="77"/>
  <c r="AX114" i="77"/>
  <c r="AW114" i="77"/>
  <c r="AV114" i="77"/>
  <c r="BD113" i="77"/>
  <c r="BC113" i="77"/>
  <c r="BB113" i="77"/>
  <c r="BA113" i="77"/>
  <c r="AZ113" i="77"/>
  <c r="AY113" i="77"/>
  <c r="AX113" i="77"/>
  <c r="AW113" i="77"/>
  <c r="AV113" i="77"/>
  <c r="BD112" i="77"/>
  <c r="BC112" i="77"/>
  <c r="BB112" i="77"/>
  <c r="BA112" i="77"/>
  <c r="AZ112" i="77"/>
  <c r="AY112" i="77"/>
  <c r="AX112" i="77"/>
  <c r="AW112" i="77"/>
  <c r="AV112" i="77"/>
  <c r="BD111" i="77"/>
  <c r="BC111" i="77"/>
  <c r="BB111" i="77"/>
  <c r="BA111" i="77"/>
  <c r="AZ111" i="77"/>
  <c r="AY111" i="77"/>
  <c r="AX111" i="77"/>
  <c r="AW111" i="77"/>
  <c r="AV111" i="77"/>
  <c r="BD110" i="77"/>
  <c r="BC110" i="77"/>
  <c r="BB110" i="77"/>
  <c r="BA110" i="77"/>
  <c r="AZ110" i="77"/>
  <c r="AY110" i="77"/>
  <c r="AX110" i="77"/>
  <c r="AW110" i="77"/>
  <c r="AV110" i="77"/>
  <c r="BD109" i="77"/>
  <c r="BC109" i="77"/>
  <c r="BB109" i="77"/>
  <c r="BA109" i="77"/>
  <c r="AZ109" i="77"/>
  <c r="AY109" i="77"/>
  <c r="AX109" i="77"/>
  <c r="AW109" i="77"/>
  <c r="AV109" i="77"/>
  <c r="BD108" i="77"/>
  <c r="BC108" i="77"/>
  <c r="BB108" i="77"/>
  <c r="BA108" i="77"/>
  <c r="AZ108" i="77"/>
  <c r="AY108" i="77"/>
  <c r="AX108" i="77"/>
  <c r="AW108" i="77"/>
  <c r="AV108" i="77"/>
  <c r="BD107" i="77"/>
  <c r="BC107" i="77"/>
  <c r="BB107" i="77"/>
  <c r="BA107" i="77"/>
  <c r="AZ107" i="77"/>
  <c r="AY107" i="77"/>
  <c r="AX107" i="77"/>
  <c r="AW107" i="77"/>
  <c r="AV107" i="77"/>
  <c r="BD106" i="77"/>
  <c r="BC106" i="77"/>
  <c r="BB106" i="77"/>
  <c r="BA106" i="77"/>
  <c r="AZ106" i="77"/>
  <c r="AY106" i="77"/>
  <c r="AX106" i="77"/>
  <c r="AW106" i="77"/>
  <c r="AV106" i="77"/>
  <c r="BD105" i="77"/>
  <c r="BC105" i="77"/>
  <c r="BB105" i="77"/>
  <c r="BA105" i="77"/>
  <c r="AZ105" i="77"/>
  <c r="AY105" i="77"/>
  <c r="AX105" i="77"/>
  <c r="AW105" i="77"/>
  <c r="AV105" i="77"/>
  <c r="BD104" i="77"/>
  <c r="BC104" i="77"/>
  <c r="BB104" i="77"/>
  <c r="BA104" i="77"/>
  <c r="AZ104" i="77"/>
  <c r="AY104" i="77"/>
  <c r="AX104" i="77"/>
  <c r="AW104" i="77"/>
  <c r="AV104" i="77"/>
  <c r="BD103" i="77"/>
  <c r="BC103" i="77"/>
  <c r="BB103" i="77"/>
  <c r="BA103" i="77"/>
  <c r="AZ103" i="77"/>
  <c r="AY103" i="77"/>
  <c r="AX103" i="77"/>
  <c r="AW103" i="77"/>
  <c r="AV103" i="77"/>
  <c r="BD102" i="77"/>
  <c r="BC102" i="77"/>
  <c r="BB102" i="77"/>
  <c r="BA102" i="77"/>
  <c r="AZ102" i="77"/>
  <c r="AY102" i="77"/>
  <c r="AX102" i="77"/>
  <c r="AW102" i="77"/>
  <c r="AV102" i="77"/>
  <c r="BD101" i="77"/>
  <c r="BC101" i="77"/>
  <c r="BB101" i="77"/>
  <c r="BA101" i="77"/>
  <c r="AZ101" i="77"/>
  <c r="AY101" i="77"/>
  <c r="AX101" i="77"/>
  <c r="AW101" i="77"/>
  <c r="AV101" i="77"/>
  <c r="BD100" i="77"/>
  <c r="BC100" i="77"/>
  <c r="BB100" i="77"/>
  <c r="BA100" i="77"/>
  <c r="AZ100" i="77"/>
  <c r="AY100" i="77"/>
  <c r="AX100" i="77"/>
  <c r="AW100" i="77"/>
  <c r="AV100" i="77"/>
  <c r="BD99" i="77"/>
  <c r="BC99" i="77"/>
  <c r="BB99" i="77"/>
  <c r="BA99" i="77"/>
  <c r="AZ99" i="77"/>
  <c r="AY99" i="77"/>
  <c r="AX99" i="77"/>
  <c r="AW99" i="77"/>
  <c r="AV99" i="77"/>
  <c r="BD98" i="77"/>
  <c r="BC98" i="77"/>
  <c r="BB98" i="77"/>
  <c r="BA98" i="77"/>
  <c r="AZ98" i="77"/>
  <c r="AY98" i="77"/>
  <c r="AX98" i="77"/>
  <c r="AW98" i="77"/>
  <c r="AV98" i="77"/>
  <c r="BD97" i="77"/>
  <c r="BC97" i="77"/>
  <c r="BB97" i="77"/>
  <c r="BA97" i="77"/>
  <c r="AZ97" i="77"/>
  <c r="AY97" i="77"/>
  <c r="AX97" i="77"/>
  <c r="AW97" i="77"/>
  <c r="AV97" i="77"/>
  <c r="BD96" i="77"/>
  <c r="BC96" i="77"/>
  <c r="BB96" i="77"/>
  <c r="BA96" i="77"/>
  <c r="AZ96" i="77"/>
  <c r="AY96" i="77"/>
  <c r="AX96" i="77"/>
  <c r="AW96" i="77"/>
  <c r="AV96" i="77"/>
  <c r="BD95" i="77"/>
  <c r="BC95" i="77"/>
  <c r="BB95" i="77"/>
  <c r="BA95" i="77"/>
  <c r="AZ95" i="77"/>
  <c r="AY95" i="77"/>
  <c r="AX95" i="77"/>
  <c r="AW95" i="77"/>
  <c r="AV95" i="77"/>
  <c r="BD94" i="77"/>
  <c r="BC94" i="77"/>
  <c r="BB94" i="77"/>
  <c r="BA94" i="77"/>
  <c r="AZ94" i="77"/>
  <c r="AY94" i="77"/>
  <c r="AX94" i="77"/>
  <c r="AW94" i="77"/>
  <c r="AV94" i="77"/>
  <c r="BD93" i="77"/>
  <c r="BC93" i="77"/>
  <c r="BB93" i="77"/>
  <c r="BA93" i="77"/>
  <c r="AZ93" i="77"/>
  <c r="AY93" i="77"/>
  <c r="AX93" i="77"/>
  <c r="AW93" i="77"/>
  <c r="AV93" i="77"/>
  <c r="BD92" i="77"/>
  <c r="BC92" i="77"/>
  <c r="BB92" i="77"/>
  <c r="BA92" i="77"/>
  <c r="AZ92" i="77"/>
  <c r="AY92" i="77"/>
  <c r="AX92" i="77"/>
  <c r="AW92" i="77"/>
  <c r="AV92" i="77"/>
  <c r="BD91" i="77"/>
  <c r="BC91" i="77"/>
  <c r="BB91" i="77"/>
  <c r="BA91" i="77"/>
  <c r="AZ91" i="77"/>
  <c r="AY91" i="77"/>
  <c r="AX91" i="77"/>
  <c r="AW91" i="77"/>
  <c r="AV91" i="77"/>
  <c r="BD90" i="77"/>
  <c r="BC90" i="77"/>
  <c r="BB90" i="77"/>
  <c r="BA90" i="77"/>
  <c r="AZ90" i="77"/>
  <c r="AY90" i="77"/>
  <c r="AX90" i="77"/>
  <c r="AW90" i="77"/>
  <c r="AV90" i="77"/>
  <c r="BD89" i="77"/>
  <c r="BC89" i="77"/>
  <c r="BB89" i="77"/>
  <c r="BA89" i="77"/>
  <c r="AZ89" i="77"/>
  <c r="AY89" i="77"/>
  <c r="AX89" i="77"/>
  <c r="AW89" i="77"/>
  <c r="AV89" i="77"/>
  <c r="BD88" i="77"/>
  <c r="BC88" i="77"/>
  <c r="BB88" i="77"/>
  <c r="BA88" i="77"/>
  <c r="AZ88" i="77"/>
  <c r="AY88" i="77"/>
  <c r="AX88" i="77"/>
  <c r="AW88" i="77"/>
  <c r="AV88" i="77"/>
  <c r="BD87" i="77"/>
  <c r="BC87" i="77"/>
  <c r="BB87" i="77"/>
  <c r="BA87" i="77"/>
  <c r="AZ87" i="77"/>
  <c r="AY87" i="77"/>
  <c r="AX87" i="77"/>
  <c r="AW87" i="77"/>
  <c r="AV87" i="77"/>
  <c r="BD86" i="77"/>
  <c r="BC86" i="77"/>
  <c r="BB86" i="77"/>
  <c r="BA86" i="77"/>
  <c r="AZ86" i="77"/>
  <c r="AY86" i="77"/>
  <c r="AX86" i="77"/>
  <c r="AW86" i="77"/>
  <c r="AV86" i="77"/>
  <c r="BD85" i="77"/>
  <c r="BC85" i="77"/>
  <c r="BB85" i="77"/>
  <c r="BA85" i="77"/>
  <c r="AZ85" i="77"/>
  <c r="AY85" i="77"/>
  <c r="AX85" i="77"/>
  <c r="AW85" i="77"/>
  <c r="AV85" i="77"/>
  <c r="BD84" i="77"/>
  <c r="BC84" i="77"/>
  <c r="BB84" i="77"/>
  <c r="BA84" i="77"/>
  <c r="AZ84" i="77"/>
  <c r="AY84" i="77"/>
  <c r="AX84" i="77"/>
  <c r="AW84" i="77"/>
  <c r="AV84" i="77"/>
  <c r="BD83" i="77"/>
  <c r="BC83" i="77"/>
  <c r="BB83" i="77"/>
  <c r="BA83" i="77"/>
  <c r="AZ83" i="77"/>
  <c r="AY83" i="77"/>
  <c r="AX83" i="77"/>
  <c r="AW83" i="77"/>
  <c r="AV83" i="77"/>
  <c r="BD82" i="77"/>
  <c r="BC82" i="77"/>
  <c r="BB82" i="77"/>
  <c r="BA82" i="77"/>
  <c r="AZ82" i="77"/>
  <c r="AY82" i="77"/>
  <c r="AX82" i="77"/>
  <c r="AW82" i="77"/>
  <c r="AV82" i="77"/>
  <c r="BD81" i="77"/>
  <c r="BC81" i="77"/>
  <c r="BB81" i="77"/>
  <c r="BA81" i="77"/>
  <c r="AZ81" i="77"/>
  <c r="AY81" i="77"/>
  <c r="AX81" i="77"/>
  <c r="AW81" i="77"/>
  <c r="AV81" i="77"/>
  <c r="BD80" i="77"/>
  <c r="BC80" i="77"/>
  <c r="BB80" i="77"/>
  <c r="BA80" i="77"/>
  <c r="AZ80" i="77"/>
  <c r="AY80" i="77"/>
  <c r="AX80" i="77"/>
  <c r="AW80" i="77"/>
  <c r="AV80" i="77"/>
  <c r="BD79" i="77"/>
  <c r="BC79" i="77"/>
  <c r="BB79" i="77"/>
  <c r="BA79" i="77"/>
  <c r="AZ79" i="77"/>
  <c r="AY79" i="77"/>
  <c r="AX79" i="77"/>
  <c r="AW79" i="77"/>
  <c r="AV79" i="77"/>
  <c r="BD78" i="77"/>
  <c r="BC78" i="77"/>
  <c r="BB78" i="77"/>
  <c r="BA78" i="77"/>
  <c r="AZ78" i="77"/>
  <c r="AY78" i="77"/>
  <c r="AX78" i="77"/>
  <c r="AW78" i="77"/>
  <c r="AV78" i="77"/>
  <c r="BD77" i="77"/>
  <c r="BC77" i="77"/>
  <c r="BB77" i="77"/>
  <c r="BA77" i="77"/>
  <c r="AZ77" i="77"/>
  <c r="AY77" i="77"/>
  <c r="AX77" i="77"/>
  <c r="AW77" i="77"/>
  <c r="AV77" i="77"/>
  <c r="BD76" i="77"/>
  <c r="BC76" i="77"/>
  <c r="BB76" i="77"/>
  <c r="BA76" i="77"/>
  <c r="AZ76" i="77"/>
  <c r="AY76" i="77"/>
  <c r="AX76" i="77"/>
  <c r="AW76" i="77"/>
  <c r="AV76" i="77"/>
  <c r="BD75" i="77"/>
  <c r="BC75" i="77"/>
  <c r="BB75" i="77"/>
  <c r="BA75" i="77"/>
  <c r="AZ75" i="77"/>
  <c r="AY75" i="77"/>
  <c r="AX75" i="77"/>
  <c r="AW75" i="77"/>
  <c r="AV75" i="77"/>
  <c r="BD74" i="77"/>
  <c r="BC74" i="77"/>
  <c r="BB74" i="77"/>
  <c r="BA74" i="77"/>
  <c r="AZ74" i="77"/>
  <c r="AY74" i="77"/>
  <c r="AX74" i="77"/>
  <c r="AW74" i="77"/>
  <c r="AV74" i="77"/>
  <c r="BD73" i="77"/>
  <c r="BC73" i="77"/>
  <c r="BB73" i="77"/>
  <c r="BA73" i="77"/>
  <c r="AZ73" i="77"/>
  <c r="AY73" i="77"/>
  <c r="AX73" i="77"/>
  <c r="AW73" i="77"/>
  <c r="AV73" i="77"/>
  <c r="BD72" i="77"/>
  <c r="BC72" i="77"/>
  <c r="BB72" i="77"/>
  <c r="BA72" i="77"/>
  <c r="AZ72" i="77"/>
  <c r="AY72" i="77"/>
  <c r="AX72" i="77"/>
  <c r="AW72" i="77"/>
  <c r="AV72" i="77"/>
  <c r="BD71" i="77"/>
  <c r="BC71" i="77"/>
  <c r="BB71" i="77"/>
  <c r="BA71" i="77"/>
  <c r="AZ71" i="77"/>
  <c r="AY71" i="77"/>
  <c r="AX71" i="77"/>
  <c r="AW71" i="77"/>
  <c r="AV71" i="77"/>
  <c r="BD70" i="77"/>
  <c r="BC70" i="77"/>
  <c r="BB70" i="77"/>
  <c r="BA70" i="77"/>
  <c r="AZ70" i="77"/>
  <c r="AY70" i="77"/>
  <c r="AX70" i="77"/>
  <c r="AW70" i="77"/>
  <c r="AV70" i="77"/>
  <c r="BD69" i="77"/>
  <c r="BC69" i="77"/>
  <c r="BB69" i="77"/>
  <c r="BA69" i="77"/>
  <c r="AZ69" i="77"/>
  <c r="AY69" i="77"/>
  <c r="AX69" i="77"/>
  <c r="AW69" i="77"/>
  <c r="AV69" i="77"/>
  <c r="BD68" i="77"/>
  <c r="BC68" i="77"/>
  <c r="BB68" i="77"/>
  <c r="BA68" i="77"/>
  <c r="AZ68" i="77"/>
  <c r="AY68" i="77"/>
  <c r="AX68" i="77"/>
  <c r="AW68" i="77"/>
  <c r="AV68" i="77"/>
  <c r="BD67" i="77"/>
  <c r="BC67" i="77"/>
  <c r="BB67" i="77"/>
  <c r="BA67" i="77"/>
  <c r="AZ67" i="77"/>
  <c r="AY67" i="77"/>
  <c r="AX67" i="77"/>
  <c r="AW67" i="77"/>
  <c r="AV67" i="77"/>
  <c r="BD66" i="77"/>
  <c r="BC66" i="77"/>
  <c r="BB66" i="77"/>
  <c r="BA66" i="77"/>
  <c r="AZ66" i="77"/>
  <c r="AY66" i="77"/>
  <c r="AX66" i="77"/>
  <c r="AW66" i="77"/>
  <c r="AV66" i="77"/>
  <c r="BD65" i="77"/>
  <c r="BC65" i="77"/>
  <c r="BB65" i="77"/>
  <c r="BA65" i="77"/>
  <c r="AZ65" i="77"/>
  <c r="AY65" i="77"/>
  <c r="AX65" i="77"/>
  <c r="AW65" i="77"/>
  <c r="AV65" i="77"/>
  <c r="BD64" i="77"/>
  <c r="BC64" i="77"/>
  <c r="BB64" i="77"/>
  <c r="BA64" i="77"/>
  <c r="AZ64" i="77"/>
  <c r="AY64" i="77"/>
  <c r="AX64" i="77"/>
  <c r="AW64" i="77"/>
  <c r="AV64" i="77"/>
  <c r="BD63" i="77"/>
  <c r="BC63" i="77"/>
  <c r="BB63" i="77"/>
  <c r="BA63" i="77"/>
  <c r="AZ63" i="77"/>
  <c r="AY63" i="77"/>
  <c r="AX63" i="77"/>
  <c r="AW63" i="77"/>
  <c r="AV63" i="77"/>
  <c r="BD62" i="77"/>
  <c r="BC62" i="77"/>
  <c r="BB62" i="77"/>
  <c r="BA62" i="77"/>
  <c r="AZ62" i="77"/>
  <c r="AY62" i="77"/>
  <c r="AX62" i="77"/>
  <c r="AW62" i="77"/>
  <c r="AV62" i="77"/>
  <c r="BD61" i="77"/>
  <c r="BC61" i="77"/>
  <c r="BB61" i="77"/>
  <c r="BA61" i="77"/>
  <c r="AZ61" i="77"/>
  <c r="AY61" i="77"/>
  <c r="AX61" i="77"/>
  <c r="AW61" i="77"/>
  <c r="AV61" i="77"/>
  <c r="BD60" i="77"/>
  <c r="BC60" i="77"/>
  <c r="BB60" i="77"/>
  <c r="BA60" i="77"/>
  <c r="AZ60" i="77"/>
  <c r="AY60" i="77"/>
  <c r="AX60" i="77"/>
  <c r="AW60" i="77"/>
  <c r="AV60" i="77"/>
  <c r="BD59" i="77"/>
  <c r="BC59" i="77"/>
  <c r="BB59" i="77"/>
  <c r="BA59" i="77"/>
  <c r="AZ59" i="77"/>
  <c r="AY59" i="77"/>
  <c r="AX59" i="77"/>
  <c r="AW59" i="77"/>
  <c r="AV59" i="77"/>
  <c r="BD58" i="77"/>
  <c r="BC58" i="77"/>
  <c r="BB58" i="77"/>
  <c r="BA58" i="77"/>
  <c r="AZ58" i="77"/>
  <c r="AY58" i="77"/>
  <c r="AX58" i="77"/>
  <c r="AW58" i="77"/>
  <c r="AV58" i="77"/>
  <c r="BD54" i="77"/>
  <c r="BC54" i="77"/>
  <c r="BB54" i="77"/>
  <c r="BA54" i="77"/>
  <c r="AZ54" i="77"/>
  <c r="AY54" i="77"/>
  <c r="AX54" i="77"/>
  <c r="AW54" i="77"/>
  <c r="AV54" i="77"/>
  <c r="BD53" i="77"/>
  <c r="BC53" i="77"/>
  <c r="BB53" i="77"/>
  <c r="BA53" i="77"/>
  <c r="AZ53" i="77"/>
  <c r="AY53" i="77"/>
  <c r="AX53" i="77"/>
  <c r="AW53" i="77"/>
  <c r="AV53" i="77"/>
  <c r="BD52" i="77"/>
  <c r="BC52" i="77"/>
  <c r="BB52" i="77"/>
  <c r="BA52" i="77"/>
  <c r="AZ52" i="77"/>
  <c r="AY52" i="77"/>
  <c r="AX52" i="77"/>
  <c r="AW52" i="77"/>
  <c r="AV52" i="77"/>
  <c r="BD4" i="77"/>
  <c r="BC4" i="77"/>
  <c r="BB4" i="77"/>
  <c r="BA4" i="77"/>
  <c r="AZ4" i="77"/>
  <c r="AY4" i="77"/>
  <c r="AX4" i="77"/>
  <c r="AW4" i="77"/>
  <c r="AV4" i="77"/>
  <c r="B88" i="77"/>
  <c r="B88" i="71" s="1"/>
  <c r="B88" i="78" s="1"/>
  <c r="B88" i="79" s="1"/>
  <c r="B88" i="80" s="1"/>
  <c r="B88" i="81" s="1"/>
  <c r="B88" i="82" s="1"/>
  <c r="B87" i="77"/>
  <c r="B87" i="71" s="1"/>
  <c r="B87" i="78" s="1"/>
  <c r="B87" i="79" s="1"/>
  <c r="B87" i="80" s="1"/>
  <c r="B87" i="81" s="1"/>
  <c r="B87" i="82" s="1"/>
  <c r="B86" i="77"/>
  <c r="B86" i="71" s="1"/>
  <c r="B86" i="78" s="1"/>
  <c r="B86" i="79" s="1"/>
  <c r="B86" i="80" s="1"/>
  <c r="B86" i="81" s="1"/>
  <c r="B86" i="82" s="1"/>
  <c r="B64" i="77"/>
  <c r="B64" i="71" s="1"/>
  <c r="B64" i="78" s="1"/>
  <c r="B64" i="79" s="1"/>
  <c r="B64" i="80" s="1"/>
  <c r="B64" i="81" s="1"/>
  <c r="B64" i="82" s="1"/>
  <c r="B63" i="77"/>
  <c r="B63" i="71" s="1"/>
  <c r="B63" i="78" s="1"/>
  <c r="B63" i="79" s="1"/>
  <c r="B63" i="80" s="1"/>
  <c r="B63" i="81" s="1"/>
  <c r="B63" i="82" s="1"/>
  <c r="B62" i="77"/>
  <c r="B62" i="71" s="1"/>
  <c r="B62" i="78" s="1"/>
  <c r="B62" i="79" s="1"/>
  <c r="B62" i="80" s="1"/>
  <c r="B62" i="81" s="1"/>
  <c r="B62" i="82" s="1"/>
  <c r="B61" i="77"/>
  <c r="B61" i="71" s="1"/>
  <c r="B61" i="78" s="1"/>
  <c r="B61" i="79" s="1"/>
  <c r="B61" i="80" s="1"/>
  <c r="B61" i="81" s="1"/>
  <c r="B61" i="82" s="1"/>
  <c r="B60" i="77"/>
  <c r="B60" i="71" s="1"/>
  <c r="B60" i="78" s="1"/>
  <c r="B60" i="79" s="1"/>
  <c r="B60" i="80" s="1"/>
  <c r="B60" i="81" s="1"/>
  <c r="B60" i="82" s="1"/>
  <c r="B136" i="71"/>
  <c r="C136" i="71"/>
  <c r="B137" i="71"/>
  <c r="C137" i="71"/>
  <c r="B138" i="71"/>
  <c r="C138" i="71"/>
  <c r="B139" i="71"/>
  <c r="C139" i="71"/>
  <c r="B140" i="71"/>
  <c r="C140" i="71"/>
  <c r="B141" i="71"/>
  <c r="C141" i="71"/>
  <c r="B142" i="71"/>
  <c r="C142" i="71"/>
  <c r="AW89" i="15"/>
  <c r="AV89" i="15"/>
  <c r="B132" i="73"/>
  <c r="C132" i="73"/>
  <c r="B133" i="73"/>
  <c r="C133" i="73"/>
  <c r="B134" i="73"/>
  <c r="C134" i="73"/>
  <c r="B132" i="74"/>
  <c r="B132" i="75" s="1"/>
  <c r="C132" i="74"/>
  <c r="C132" i="75" s="1"/>
  <c r="C132" i="76" s="1"/>
  <c r="B133" i="74"/>
  <c r="B133" i="75" s="1"/>
  <c r="B133" i="76" s="1"/>
  <c r="C133" i="74"/>
  <c r="C133" i="75" s="1"/>
  <c r="C133" i="76" s="1"/>
  <c r="B134" i="74"/>
  <c r="B134" i="75" s="1"/>
  <c r="B134" i="76" s="1"/>
  <c r="C134" i="74"/>
  <c r="C134" i="75" s="1"/>
  <c r="C134" i="77" s="1"/>
  <c r="B132" i="71"/>
  <c r="B132" i="78" s="1"/>
  <c r="B132" i="79" s="1"/>
  <c r="B132" i="80" s="1"/>
  <c r="B132" i="81" s="1"/>
  <c r="B132" i="82" s="1"/>
  <c r="C132" i="71"/>
  <c r="C132" i="78" s="1"/>
  <c r="C132" i="79" s="1"/>
  <c r="C132" i="80" s="1"/>
  <c r="C132" i="81" s="1"/>
  <c r="C132" i="82" s="1"/>
  <c r="B133" i="71"/>
  <c r="B133" i="78" s="1"/>
  <c r="B133" i="79" s="1"/>
  <c r="B133" i="80" s="1"/>
  <c r="B133" i="81" s="1"/>
  <c r="B133" i="82" s="1"/>
  <c r="C133" i="71"/>
  <c r="C133" i="78" s="1"/>
  <c r="C133" i="79" s="1"/>
  <c r="C133" i="80" s="1"/>
  <c r="C133" i="81" s="1"/>
  <c r="C133" i="82" s="1"/>
  <c r="B134" i="71"/>
  <c r="B134" i="78" s="1"/>
  <c r="B134" i="79" s="1"/>
  <c r="B134" i="80" s="1"/>
  <c r="B134" i="81" s="1"/>
  <c r="B134" i="82" s="1"/>
  <c r="C134" i="71"/>
  <c r="C134" i="78" s="1"/>
  <c r="C134" i="79" s="1"/>
  <c r="C134" i="80" s="1"/>
  <c r="C134" i="81" s="1"/>
  <c r="C134" i="82" s="1"/>
  <c r="B132" i="15"/>
  <c r="C132" i="15"/>
  <c r="B133" i="15"/>
  <c r="C133" i="15"/>
  <c r="B134" i="15"/>
  <c r="C134" i="15"/>
  <c r="B132" i="72"/>
  <c r="C132" i="72"/>
  <c r="B133" i="72"/>
  <c r="C133" i="72"/>
  <c r="B134" i="72"/>
  <c r="C134" i="72"/>
  <c r="AW128" i="85"/>
  <c r="AX128" i="85"/>
  <c r="AY128" i="85"/>
  <c r="AZ128" i="85"/>
  <c r="BA128" i="85"/>
  <c r="BB128" i="85"/>
  <c r="BC128" i="85"/>
  <c r="BD128" i="85"/>
  <c r="BE128" i="85"/>
  <c r="BF128" i="85"/>
  <c r="AW129" i="85"/>
  <c r="AX129" i="85"/>
  <c r="AY129" i="85"/>
  <c r="AZ129" i="85"/>
  <c r="BA129" i="85"/>
  <c r="BB129" i="85"/>
  <c r="BC129" i="85"/>
  <c r="BD129" i="85"/>
  <c r="BE129" i="85"/>
  <c r="BF129" i="85"/>
  <c r="AW130" i="85"/>
  <c r="AX130" i="85"/>
  <c r="AY130" i="85"/>
  <c r="AZ130" i="85"/>
  <c r="BA130" i="85"/>
  <c r="BB130" i="85"/>
  <c r="BC130" i="85"/>
  <c r="BD130" i="85"/>
  <c r="BE130" i="85"/>
  <c r="BF130" i="85"/>
  <c r="BE4" i="77" l="1"/>
  <c r="BE62" i="71"/>
  <c r="BE77" i="71"/>
  <c r="BE4" i="75"/>
  <c r="BE64" i="71"/>
  <c r="BE68" i="71"/>
  <c r="BE66" i="71"/>
  <c r="BE60" i="71"/>
  <c r="BE58" i="71"/>
  <c r="BE82" i="71"/>
  <c r="BE83" i="71"/>
  <c r="BE81" i="71"/>
  <c r="BE87" i="71"/>
  <c r="BE73" i="71"/>
  <c r="BE79" i="71"/>
  <c r="BE85" i="71"/>
  <c r="BE84" i="71"/>
  <c r="BE75" i="71"/>
  <c r="BE71" i="71"/>
  <c r="BE65" i="71"/>
  <c r="BE74" i="71"/>
  <c r="BE61" i="71"/>
  <c r="BE70" i="71"/>
  <c r="BE80" i="71"/>
  <c r="BE54" i="71"/>
  <c r="BE142" i="71"/>
  <c r="BE138" i="71"/>
  <c r="BE67" i="71"/>
  <c r="BE76" i="71"/>
  <c r="BE139" i="71"/>
  <c r="BE86" i="71"/>
  <c r="BE63" i="71"/>
  <c r="BE72" i="71"/>
  <c r="BE59" i="71"/>
  <c r="BE69" i="71"/>
  <c r="BE78" i="71"/>
  <c r="BE140" i="71"/>
  <c r="BE89" i="71"/>
  <c r="BE88" i="71"/>
  <c r="BE101" i="71"/>
  <c r="BE99" i="71"/>
  <c r="BE91" i="71"/>
  <c r="BE104" i="71"/>
  <c r="BE93" i="71"/>
  <c r="BE103" i="71"/>
  <c r="BE95" i="71"/>
  <c r="BE97" i="71"/>
  <c r="BE96" i="71"/>
  <c r="BE125" i="71"/>
  <c r="BE117" i="71"/>
  <c r="BE109" i="71"/>
  <c r="BE90" i="71"/>
  <c r="BE130" i="71"/>
  <c r="BE122" i="71"/>
  <c r="BE114" i="71"/>
  <c r="BE106" i="71"/>
  <c r="BE100" i="71"/>
  <c r="BE131" i="71"/>
  <c r="BE123" i="71"/>
  <c r="BE115" i="71"/>
  <c r="BE107" i="71"/>
  <c r="BE94" i="71"/>
  <c r="BE128" i="71"/>
  <c r="BE120" i="71"/>
  <c r="BE112" i="71"/>
  <c r="BE129" i="71"/>
  <c r="BE121" i="71"/>
  <c r="BE113" i="71"/>
  <c r="BE105" i="71"/>
  <c r="BE133" i="71"/>
  <c r="BE98" i="71"/>
  <c r="BE126" i="71"/>
  <c r="BE118" i="71"/>
  <c r="BE110" i="71"/>
  <c r="BE134" i="71"/>
  <c r="BE92" i="71"/>
  <c r="BE127" i="71"/>
  <c r="BE119" i="71"/>
  <c r="BE111" i="71"/>
  <c r="BE102" i="71"/>
  <c r="BE124" i="71"/>
  <c r="BE116" i="71"/>
  <c r="BE108" i="71"/>
  <c r="BE132" i="71"/>
  <c r="BE141" i="71"/>
  <c r="BE137" i="71"/>
  <c r="BE136" i="71"/>
  <c r="BE135" i="71"/>
  <c r="C134" i="76"/>
  <c r="BF66" i="73"/>
  <c r="B132" i="76"/>
  <c r="B132" i="77"/>
  <c r="B133" i="77"/>
  <c r="C133" i="77"/>
  <c r="B134" i="77"/>
  <c r="BG128" i="85"/>
  <c r="C132" i="77"/>
  <c r="BE135" i="77"/>
  <c r="BE119" i="77"/>
  <c r="BE53" i="77"/>
  <c r="BE64" i="77"/>
  <c r="BE72" i="77"/>
  <c r="BE80" i="77"/>
  <c r="BE88" i="77"/>
  <c r="BE96" i="77"/>
  <c r="BE104" i="77"/>
  <c r="BE112" i="77"/>
  <c r="BE73" i="77"/>
  <c r="BE98" i="77"/>
  <c r="BE106" i="77"/>
  <c r="BE113" i="77"/>
  <c r="BE136" i="77"/>
  <c r="BE58" i="77"/>
  <c r="BE66" i="77"/>
  <c r="BE74" i="77"/>
  <c r="AY116" i="77"/>
  <c r="BB116" i="77"/>
  <c r="BD116" i="77"/>
  <c r="BE121" i="77"/>
  <c r="AW127" i="77"/>
  <c r="BC127" i="77"/>
  <c r="BE137" i="77"/>
  <c r="BE65" i="77"/>
  <c r="BE120" i="77"/>
  <c r="BE59" i="77"/>
  <c r="BE67" i="77"/>
  <c r="BE75" i="77"/>
  <c r="BE83" i="77"/>
  <c r="BE91" i="77"/>
  <c r="BE99" i="77"/>
  <c r="BE107" i="77"/>
  <c r="BE115" i="77"/>
  <c r="BE122" i="77"/>
  <c r="AZ127" i="77"/>
  <c r="BE128" i="77"/>
  <c r="BE129" i="77"/>
  <c r="BE138" i="77"/>
  <c r="BE82" i="77"/>
  <c r="BE89" i="77"/>
  <c r="BE60" i="77"/>
  <c r="BE68" i="77"/>
  <c r="BE76" i="77"/>
  <c r="BE84" i="77"/>
  <c r="BE92" i="77"/>
  <c r="BE100" i="77"/>
  <c r="BE108" i="77"/>
  <c r="BA116" i="77"/>
  <c r="BC116" i="77"/>
  <c r="BE123" i="77"/>
  <c r="AX127" i="77"/>
  <c r="AY131" i="77"/>
  <c r="BE139" i="77"/>
  <c r="BE54" i="77"/>
  <c r="BE81" i="77"/>
  <c r="BE105" i="77"/>
  <c r="BE114" i="77"/>
  <c r="BE61" i="77"/>
  <c r="BE69" i="77"/>
  <c r="BE77" i="77"/>
  <c r="BE78" i="77"/>
  <c r="BE85" i="77"/>
  <c r="BE86" i="77"/>
  <c r="BE93" i="77"/>
  <c r="BE94" i="77"/>
  <c r="BE101" i="77"/>
  <c r="BE102" i="77"/>
  <c r="BE109" i="77"/>
  <c r="BE110" i="77"/>
  <c r="AW116" i="77"/>
  <c r="BE124" i="77"/>
  <c r="BD127" i="77"/>
  <c r="BE130" i="77"/>
  <c r="BE140" i="77"/>
  <c r="BE90" i="77"/>
  <c r="BE97" i="77"/>
  <c r="BE62" i="77"/>
  <c r="BE70" i="77"/>
  <c r="AZ116" i="77"/>
  <c r="BE117" i="77"/>
  <c r="BE125" i="77"/>
  <c r="BB127" i="77"/>
  <c r="BA131" i="77"/>
  <c r="BC131" i="77"/>
  <c r="BE141" i="77"/>
  <c r="BE52" i="77"/>
  <c r="BE63" i="77"/>
  <c r="BE71" i="77"/>
  <c r="BE79" i="77"/>
  <c r="BE87" i="77"/>
  <c r="BE95" i="77"/>
  <c r="BE103" i="77"/>
  <c r="BE111" i="77"/>
  <c r="BE118" i="77"/>
  <c r="BE126" i="77"/>
  <c r="AW131" i="77"/>
  <c r="BE142" i="77"/>
  <c r="AU133" i="15"/>
  <c r="BE89" i="15"/>
  <c r="AY89" i="15"/>
  <c r="AU134" i="15"/>
  <c r="BD89" i="15"/>
  <c r="AU132" i="15"/>
  <c r="BA89" i="15"/>
  <c r="BC89" i="15"/>
  <c r="AZ89" i="15"/>
  <c r="AU89" i="15"/>
  <c r="AX89" i="15"/>
  <c r="BG130" i="85"/>
  <c r="BG129" i="85"/>
  <c r="BE127" i="77" l="1"/>
  <c r="BE116" i="77"/>
  <c r="BE131" i="77"/>
  <c r="BF133" i="15"/>
  <c r="BG133" i="15" s="1"/>
  <c r="BF134" i="15"/>
  <c r="BG134" i="15" s="1"/>
  <c r="BF132" i="15"/>
  <c r="BG132" i="15" s="1"/>
  <c r="B60" i="76"/>
  <c r="B61" i="76"/>
  <c r="B62" i="76"/>
  <c r="B63" i="76"/>
  <c r="B64" i="76"/>
  <c r="B86" i="76"/>
  <c r="B87" i="76"/>
  <c r="B88" i="76"/>
  <c r="AV54" i="76"/>
  <c r="AW54" i="76"/>
  <c r="AX54" i="76"/>
  <c r="AY54" i="76"/>
  <c r="AZ54" i="76"/>
  <c r="BA54" i="76"/>
  <c r="BB54" i="76"/>
  <c r="BC54" i="76"/>
  <c r="BD54" i="76"/>
  <c r="AV58" i="76"/>
  <c r="AW58" i="76"/>
  <c r="AX58" i="76"/>
  <c r="AY58" i="76"/>
  <c r="AZ58" i="76"/>
  <c r="BA58" i="76"/>
  <c r="BB58" i="76"/>
  <c r="BC58" i="76"/>
  <c r="BD58" i="76"/>
  <c r="AV59" i="76"/>
  <c r="AW59" i="76"/>
  <c r="AX59" i="76"/>
  <c r="AY59" i="76"/>
  <c r="AZ59" i="76"/>
  <c r="BA59" i="76"/>
  <c r="BB59" i="76"/>
  <c r="BC59" i="76"/>
  <c r="BD59" i="76"/>
  <c r="AV60" i="76"/>
  <c r="AW60" i="76"/>
  <c r="AX60" i="76"/>
  <c r="AY60" i="76"/>
  <c r="AZ60" i="76"/>
  <c r="BA60" i="76"/>
  <c r="BB60" i="76"/>
  <c r="BC60" i="76"/>
  <c r="BD60" i="76"/>
  <c r="AV61" i="76"/>
  <c r="AW61" i="76"/>
  <c r="AX61" i="76"/>
  <c r="AY61" i="76"/>
  <c r="AZ61" i="76"/>
  <c r="BA61" i="76"/>
  <c r="BB61" i="76"/>
  <c r="BC61" i="76"/>
  <c r="BD61" i="76"/>
  <c r="AV62" i="76"/>
  <c r="AW62" i="76"/>
  <c r="AX62" i="76"/>
  <c r="AY62" i="76"/>
  <c r="AZ62" i="76"/>
  <c r="BA62" i="76"/>
  <c r="BB62" i="76"/>
  <c r="BC62" i="76"/>
  <c r="BD62" i="76"/>
  <c r="AV63" i="76"/>
  <c r="AW63" i="76"/>
  <c r="AX63" i="76"/>
  <c r="AY63" i="76"/>
  <c r="AZ63" i="76"/>
  <c r="BA63" i="76"/>
  <c r="BB63" i="76"/>
  <c r="BC63" i="76"/>
  <c r="BD63" i="76"/>
  <c r="AV64" i="76"/>
  <c r="AW64" i="76"/>
  <c r="AX64" i="76"/>
  <c r="AY64" i="76"/>
  <c r="AZ64" i="76"/>
  <c r="BA64" i="76"/>
  <c r="BB64" i="76"/>
  <c r="BC64" i="76"/>
  <c r="BD64" i="76"/>
  <c r="AV65" i="76"/>
  <c r="AW65" i="76"/>
  <c r="AX65" i="76"/>
  <c r="AY65" i="76"/>
  <c r="AZ65" i="76"/>
  <c r="BA65" i="76"/>
  <c r="BB65" i="76"/>
  <c r="BC65" i="76"/>
  <c r="BD65" i="76"/>
  <c r="AV66" i="76"/>
  <c r="AW66" i="76"/>
  <c r="AX66" i="76"/>
  <c r="AY66" i="76"/>
  <c r="AZ66" i="76"/>
  <c r="BA66" i="76"/>
  <c r="BB66" i="76"/>
  <c r="BC66" i="76"/>
  <c r="BD66" i="76"/>
  <c r="AV67" i="76"/>
  <c r="AW67" i="76"/>
  <c r="AX67" i="76"/>
  <c r="AY67" i="76"/>
  <c r="AZ67" i="76"/>
  <c r="BA67" i="76"/>
  <c r="BB67" i="76"/>
  <c r="BC67" i="76"/>
  <c r="BD67" i="76"/>
  <c r="AV68" i="76"/>
  <c r="AW68" i="76"/>
  <c r="AX68" i="76"/>
  <c r="AY68" i="76"/>
  <c r="AZ68" i="76"/>
  <c r="BA68" i="76"/>
  <c r="BB68" i="76"/>
  <c r="BC68" i="76"/>
  <c r="BD68" i="76"/>
  <c r="AV69" i="76"/>
  <c r="AW69" i="76"/>
  <c r="AX69" i="76"/>
  <c r="AY69" i="76"/>
  <c r="AZ69" i="76"/>
  <c r="BA69" i="76"/>
  <c r="BB69" i="76"/>
  <c r="BC69" i="76"/>
  <c r="BD69" i="76"/>
  <c r="AV70" i="76"/>
  <c r="AW70" i="76"/>
  <c r="AX70" i="76"/>
  <c r="AY70" i="76"/>
  <c r="AZ70" i="76"/>
  <c r="BA70" i="76"/>
  <c r="BB70" i="76"/>
  <c r="BC70" i="76"/>
  <c r="BD70" i="76"/>
  <c r="AV71" i="76"/>
  <c r="AW71" i="76"/>
  <c r="AX71" i="76"/>
  <c r="AY71" i="76"/>
  <c r="AZ71" i="76"/>
  <c r="BA71" i="76"/>
  <c r="BB71" i="76"/>
  <c r="BC71" i="76"/>
  <c r="BD71" i="76"/>
  <c r="AV72" i="76"/>
  <c r="AW72" i="76"/>
  <c r="AX72" i="76"/>
  <c r="AY72" i="76"/>
  <c r="AZ72" i="76"/>
  <c r="BA72" i="76"/>
  <c r="BB72" i="76"/>
  <c r="BC72" i="76"/>
  <c r="BD72" i="76"/>
  <c r="AV73" i="76"/>
  <c r="AW73" i="76"/>
  <c r="AX73" i="76"/>
  <c r="AY73" i="76"/>
  <c r="AZ73" i="76"/>
  <c r="BA73" i="76"/>
  <c r="BB73" i="76"/>
  <c r="BC73" i="76"/>
  <c r="BD73" i="76"/>
  <c r="AV74" i="76"/>
  <c r="AW74" i="76"/>
  <c r="AX74" i="76"/>
  <c r="AY74" i="76"/>
  <c r="AZ74" i="76"/>
  <c r="BA74" i="76"/>
  <c r="BB74" i="76"/>
  <c r="BC74" i="76"/>
  <c r="BD74" i="76"/>
  <c r="AV75" i="76"/>
  <c r="AW75" i="76"/>
  <c r="AX75" i="76"/>
  <c r="AY75" i="76"/>
  <c r="AZ75" i="76"/>
  <c r="BA75" i="76"/>
  <c r="BB75" i="76"/>
  <c r="BC75" i="76"/>
  <c r="BD75" i="76"/>
  <c r="AV76" i="76"/>
  <c r="AW76" i="76"/>
  <c r="AX76" i="76"/>
  <c r="AY76" i="76"/>
  <c r="AZ76" i="76"/>
  <c r="BA76" i="76"/>
  <c r="BB76" i="76"/>
  <c r="BC76" i="76"/>
  <c r="BD76" i="76"/>
  <c r="AV77" i="76"/>
  <c r="AW77" i="76"/>
  <c r="AX77" i="76"/>
  <c r="AY77" i="76"/>
  <c r="AZ77" i="76"/>
  <c r="BA77" i="76"/>
  <c r="BB77" i="76"/>
  <c r="BC77" i="76"/>
  <c r="BD77" i="76"/>
  <c r="AV78" i="76"/>
  <c r="AW78" i="76"/>
  <c r="AX78" i="76"/>
  <c r="AY78" i="76"/>
  <c r="AZ78" i="76"/>
  <c r="BA78" i="76"/>
  <c r="BB78" i="76"/>
  <c r="BC78" i="76"/>
  <c r="BD78" i="76"/>
  <c r="AV79" i="76"/>
  <c r="AW79" i="76"/>
  <c r="AX79" i="76"/>
  <c r="AY79" i="76"/>
  <c r="AZ79" i="76"/>
  <c r="BA79" i="76"/>
  <c r="BB79" i="76"/>
  <c r="BC79" i="76"/>
  <c r="BD79" i="76"/>
  <c r="AV80" i="76"/>
  <c r="AW80" i="76"/>
  <c r="AX80" i="76"/>
  <c r="AY80" i="76"/>
  <c r="AZ80" i="76"/>
  <c r="BA80" i="76"/>
  <c r="BB80" i="76"/>
  <c r="BC80" i="76"/>
  <c r="BD80" i="76"/>
  <c r="AV81" i="76"/>
  <c r="AW81" i="76"/>
  <c r="AX81" i="76"/>
  <c r="AY81" i="76"/>
  <c r="AZ81" i="76"/>
  <c r="BA81" i="76"/>
  <c r="BB81" i="76"/>
  <c r="BC81" i="76"/>
  <c r="BD81" i="76"/>
  <c r="AV82" i="76"/>
  <c r="AW82" i="76"/>
  <c r="AX82" i="76"/>
  <c r="AY82" i="76"/>
  <c r="AZ82" i="76"/>
  <c r="BA82" i="76"/>
  <c r="BB82" i="76"/>
  <c r="BC82" i="76"/>
  <c r="BD82" i="76"/>
  <c r="AV83" i="76"/>
  <c r="AW83" i="76"/>
  <c r="AX83" i="76"/>
  <c r="AY83" i="76"/>
  <c r="AZ83" i="76"/>
  <c r="BA83" i="76"/>
  <c r="BB83" i="76"/>
  <c r="BC83" i="76"/>
  <c r="BD83" i="76"/>
  <c r="AV84" i="76"/>
  <c r="AW84" i="76"/>
  <c r="AX84" i="76"/>
  <c r="AY84" i="76"/>
  <c r="AZ84" i="76"/>
  <c r="BA84" i="76"/>
  <c r="BB84" i="76"/>
  <c r="BC84" i="76"/>
  <c r="BD84" i="76"/>
  <c r="AV85" i="76"/>
  <c r="AW85" i="76"/>
  <c r="AX85" i="76"/>
  <c r="AY85" i="76"/>
  <c r="AZ85" i="76"/>
  <c r="BA85" i="76"/>
  <c r="BB85" i="76"/>
  <c r="BC85" i="76"/>
  <c r="BD85" i="76"/>
  <c r="AV86" i="76"/>
  <c r="AW86" i="76"/>
  <c r="AX86" i="76"/>
  <c r="AY86" i="76"/>
  <c r="AZ86" i="76"/>
  <c r="BA86" i="76"/>
  <c r="BB86" i="76"/>
  <c r="BC86" i="76"/>
  <c r="BD86" i="76"/>
  <c r="AV87" i="76"/>
  <c r="AW87" i="76"/>
  <c r="AX87" i="76"/>
  <c r="AY87" i="76"/>
  <c r="AZ87" i="76"/>
  <c r="BA87" i="76"/>
  <c r="BB87" i="76"/>
  <c r="BC87" i="76"/>
  <c r="BD87" i="76"/>
  <c r="AV88" i="76"/>
  <c r="AW88" i="76"/>
  <c r="AX88" i="76"/>
  <c r="AY88" i="76"/>
  <c r="AZ88" i="76"/>
  <c r="BA88" i="76"/>
  <c r="BB88" i="76"/>
  <c r="BC88" i="76"/>
  <c r="BD88" i="76"/>
  <c r="AV89" i="76"/>
  <c r="AW89" i="76"/>
  <c r="AX89" i="76"/>
  <c r="AY89" i="76"/>
  <c r="AZ89" i="76"/>
  <c r="BA89" i="76"/>
  <c r="BB89" i="76"/>
  <c r="BC89" i="76"/>
  <c r="BD89" i="76"/>
  <c r="AV90" i="76"/>
  <c r="AW90" i="76"/>
  <c r="AX90" i="76"/>
  <c r="AY90" i="76"/>
  <c r="AZ90" i="76"/>
  <c r="BA90" i="76"/>
  <c r="BB90" i="76"/>
  <c r="BC90" i="76"/>
  <c r="BD90" i="76"/>
  <c r="AV91" i="76"/>
  <c r="AW91" i="76"/>
  <c r="AX91" i="76"/>
  <c r="AY91" i="76"/>
  <c r="AZ91" i="76"/>
  <c r="BA91" i="76"/>
  <c r="BB91" i="76"/>
  <c r="BC91" i="76"/>
  <c r="BD91" i="76"/>
  <c r="AV92" i="76"/>
  <c r="AW92" i="76"/>
  <c r="AX92" i="76"/>
  <c r="AY92" i="76"/>
  <c r="AZ92" i="76"/>
  <c r="BA92" i="76"/>
  <c r="BB92" i="76"/>
  <c r="BC92" i="76"/>
  <c r="BD92" i="76"/>
  <c r="AV93" i="76"/>
  <c r="AW93" i="76"/>
  <c r="AX93" i="76"/>
  <c r="AY93" i="76"/>
  <c r="AZ93" i="76"/>
  <c r="BA93" i="76"/>
  <c r="BB93" i="76"/>
  <c r="BC93" i="76"/>
  <c r="BD93" i="76"/>
  <c r="AV94" i="76"/>
  <c r="AW94" i="76"/>
  <c r="AX94" i="76"/>
  <c r="AY94" i="76"/>
  <c r="AZ94" i="76"/>
  <c r="BA94" i="76"/>
  <c r="BB94" i="76"/>
  <c r="BC94" i="76"/>
  <c r="BD94" i="76"/>
  <c r="AV95" i="76"/>
  <c r="AW95" i="76"/>
  <c r="AX95" i="76"/>
  <c r="AY95" i="76"/>
  <c r="AZ95" i="76"/>
  <c r="BA95" i="76"/>
  <c r="BB95" i="76"/>
  <c r="BC95" i="76"/>
  <c r="BD95" i="76"/>
  <c r="AV96" i="76"/>
  <c r="AW96" i="76"/>
  <c r="AX96" i="76"/>
  <c r="AY96" i="76"/>
  <c r="AZ96" i="76"/>
  <c r="BA96" i="76"/>
  <c r="BB96" i="76"/>
  <c r="BC96" i="76"/>
  <c r="BD96" i="76"/>
  <c r="AV97" i="76"/>
  <c r="AW97" i="76"/>
  <c r="AX97" i="76"/>
  <c r="AY97" i="76"/>
  <c r="AZ97" i="76"/>
  <c r="BA97" i="76"/>
  <c r="BB97" i="76"/>
  <c r="BC97" i="76"/>
  <c r="BD97" i="76"/>
  <c r="AV98" i="76"/>
  <c r="AW98" i="76"/>
  <c r="AX98" i="76"/>
  <c r="AY98" i="76"/>
  <c r="AZ98" i="76"/>
  <c r="BA98" i="76"/>
  <c r="BB98" i="76"/>
  <c r="BC98" i="76"/>
  <c r="BD98" i="76"/>
  <c r="AV99" i="76"/>
  <c r="AW99" i="76"/>
  <c r="AX99" i="76"/>
  <c r="AY99" i="76"/>
  <c r="AZ99" i="76"/>
  <c r="BA99" i="76"/>
  <c r="BB99" i="76"/>
  <c r="BC99" i="76"/>
  <c r="BD99" i="76"/>
  <c r="AV100" i="76"/>
  <c r="AW100" i="76"/>
  <c r="AX100" i="76"/>
  <c r="AY100" i="76"/>
  <c r="AZ100" i="76"/>
  <c r="BA100" i="76"/>
  <c r="BB100" i="76"/>
  <c r="BC100" i="76"/>
  <c r="BD100" i="76"/>
  <c r="AV101" i="76"/>
  <c r="AW101" i="76"/>
  <c r="AX101" i="76"/>
  <c r="AY101" i="76"/>
  <c r="AZ101" i="76"/>
  <c r="BA101" i="76"/>
  <c r="BB101" i="76"/>
  <c r="BC101" i="76"/>
  <c r="BD101" i="76"/>
  <c r="AV102" i="76"/>
  <c r="AW102" i="76"/>
  <c r="AX102" i="76"/>
  <c r="AY102" i="76"/>
  <c r="AZ102" i="76"/>
  <c r="BA102" i="76"/>
  <c r="BB102" i="76"/>
  <c r="BC102" i="76"/>
  <c r="BD102" i="76"/>
  <c r="AV103" i="76"/>
  <c r="AW103" i="76"/>
  <c r="AX103" i="76"/>
  <c r="AY103" i="76"/>
  <c r="AZ103" i="76"/>
  <c r="BA103" i="76"/>
  <c r="BB103" i="76"/>
  <c r="BC103" i="76"/>
  <c r="BD103" i="76"/>
  <c r="AV104" i="76"/>
  <c r="AW104" i="76"/>
  <c r="AX104" i="76"/>
  <c r="AY104" i="76"/>
  <c r="AZ104" i="76"/>
  <c r="BA104" i="76"/>
  <c r="BB104" i="76"/>
  <c r="BC104" i="76"/>
  <c r="BD104" i="76"/>
  <c r="AV105" i="76"/>
  <c r="AW105" i="76"/>
  <c r="AX105" i="76"/>
  <c r="AY105" i="76"/>
  <c r="AZ105" i="76"/>
  <c r="BA105" i="76"/>
  <c r="BB105" i="76"/>
  <c r="BC105" i="76"/>
  <c r="BD105" i="76"/>
  <c r="AV106" i="76"/>
  <c r="AW106" i="76"/>
  <c r="AX106" i="76"/>
  <c r="AY106" i="76"/>
  <c r="AZ106" i="76"/>
  <c r="BA106" i="76"/>
  <c r="BB106" i="76"/>
  <c r="BC106" i="76"/>
  <c r="BD106" i="76"/>
  <c r="AV107" i="76"/>
  <c r="AW107" i="76"/>
  <c r="AX107" i="76"/>
  <c r="AY107" i="76"/>
  <c r="AZ107" i="76"/>
  <c r="BA107" i="76"/>
  <c r="BB107" i="76"/>
  <c r="BC107" i="76"/>
  <c r="BD107" i="76"/>
  <c r="AV108" i="76"/>
  <c r="AW108" i="76"/>
  <c r="AX108" i="76"/>
  <c r="AY108" i="76"/>
  <c r="AZ108" i="76"/>
  <c r="BA108" i="76"/>
  <c r="BB108" i="76"/>
  <c r="BC108" i="76"/>
  <c r="BD108" i="76"/>
  <c r="AV109" i="76"/>
  <c r="AW109" i="76"/>
  <c r="AX109" i="76"/>
  <c r="AY109" i="76"/>
  <c r="AZ109" i="76"/>
  <c r="BA109" i="76"/>
  <c r="BB109" i="76"/>
  <c r="BC109" i="76"/>
  <c r="BD109" i="76"/>
  <c r="AV110" i="76"/>
  <c r="AW110" i="76"/>
  <c r="AX110" i="76"/>
  <c r="AY110" i="76"/>
  <c r="AZ110" i="76"/>
  <c r="BA110" i="76"/>
  <c r="BB110" i="76"/>
  <c r="BC110" i="76"/>
  <c r="BD110" i="76"/>
  <c r="AV111" i="76"/>
  <c r="AW111" i="76"/>
  <c r="AX111" i="76"/>
  <c r="AY111" i="76"/>
  <c r="AZ111" i="76"/>
  <c r="BA111" i="76"/>
  <c r="BB111" i="76"/>
  <c r="BC111" i="76"/>
  <c r="BD111" i="76"/>
  <c r="AV112" i="76"/>
  <c r="AW112" i="76"/>
  <c r="AX112" i="76"/>
  <c r="AY112" i="76"/>
  <c r="AZ112" i="76"/>
  <c r="BA112" i="76"/>
  <c r="BB112" i="76"/>
  <c r="BC112" i="76"/>
  <c r="BD112" i="76"/>
  <c r="AV113" i="76"/>
  <c r="AW113" i="76"/>
  <c r="AX113" i="76"/>
  <c r="AY113" i="76"/>
  <c r="AZ113" i="76"/>
  <c r="BA113" i="76"/>
  <c r="BB113" i="76"/>
  <c r="BC113" i="76"/>
  <c r="BD113" i="76"/>
  <c r="AV114" i="76"/>
  <c r="AW114" i="76"/>
  <c r="AX114" i="76"/>
  <c r="AY114" i="76"/>
  <c r="AZ114" i="76"/>
  <c r="BA114" i="76"/>
  <c r="BB114" i="76"/>
  <c r="BC114" i="76"/>
  <c r="BD114" i="76"/>
  <c r="AV115" i="76"/>
  <c r="AW115" i="76"/>
  <c r="AX115" i="76"/>
  <c r="AY115" i="76"/>
  <c r="AZ115" i="76"/>
  <c r="BA115" i="76"/>
  <c r="BB115" i="76"/>
  <c r="BC115" i="76"/>
  <c r="BD115" i="76"/>
  <c r="AV116" i="76"/>
  <c r="AW116" i="76"/>
  <c r="AX116" i="76"/>
  <c r="AY116" i="76"/>
  <c r="AZ116" i="76"/>
  <c r="BA116" i="76"/>
  <c r="BB116" i="76"/>
  <c r="BC116" i="76"/>
  <c r="BD116" i="76"/>
  <c r="AV117" i="76"/>
  <c r="AW117" i="76"/>
  <c r="AX117" i="76"/>
  <c r="AY117" i="76"/>
  <c r="AZ117" i="76"/>
  <c r="BA117" i="76"/>
  <c r="BB117" i="76"/>
  <c r="BC117" i="76"/>
  <c r="BD117" i="76"/>
  <c r="AV118" i="76"/>
  <c r="AW118" i="76"/>
  <c r="AX118" i="76"/>
  <c r="AY118" i="76"/>
  <c r="AZ118" i="76"/>
  <c r="BA118" i="76"/>
  <c r="BB118" i="76"/>
  <c r="BC118" i="76"/>
  <c r="BD118" i="76"/>
  <c r="AV119" i="76"/>
  <c r="AW119" i="76"/>
  <c r="AX119" i="76"/>
  <c r="AY119" i="76"/>
  <c r="AZ119" i="76"/>
  <c r="BA119" i="76"/>
  <c r="BB119" i="76"/>
  <c r="BC119" i="76"/>
  <c r="BD119" i="76"/>
  <c r="AV120" i="76"/>
  <c r="AW120" i="76"/>
  <c r="AX120" i="76"/>
  <c r="AY120" i="76"/>
  <c r="AZ120" i="76"/>
  <c r="BA120" i="76"/>
  <c r="BB120" i="76"/>
  <c r="BC120" i="76"/>
  <c r="BD120" i="76"/>
  <c r="AV121" i="76"/>
  <c r="AW121" i="76"/>
  <c r="AX121" i="76"/>
  <c r="AY121" i="76"/>
  <c r="AZ121" i="76"/>
  <c r="BA121" i="76"/>
  <c r="BB121" i="76"/>
  <c r="BC121" i="76"/>
  <c r="BD121" i="76"/>
  <c r="AV122" i="76"/>
  <c r="AW122" i="76"/>
  <c r="AX122" i="76"/>
  <c r="AY122" i="76"/>
  <c r="AZ122" i="76"/>
  <c r="BA122" i="76"/>
  <c r="BB122" i="76"/>
  <c r="BC122" i="76"/>
  <c r="BD122" i="76"/>
  <c r="AV123" i="76"/>
  <c r="AW123" i="76"/>
  <c r="AX123" i="76"/>
  <c r="AY123" i="76"/>
  <c r="AZ123" i="76"/>
  <c r="BA123" i="76"/>
  <c r="BB123" i="76"/>
  <c r="BC123" i="76"/>
  <c r="BD123" i="76"/>
  <c r="AV124" i="76"/>
  <c r="AW124" i="76"/>
  <c r="AX124" i="76"/>
  <c r="AY124" i="76"/>
  <c r="AZ124" i="76"/>
  <c r="BA124" i="76"/>
  <c r="BB124" i="76"/>
  <c r="BC124" i="76"/>
  <c r="BD124" i="76"/>
  <c r="AV125" i="76"/>
  <c r="AW125" i="76"/>
  <c r="AX125" i="76"/>
  <c r="AY125" i="76"/>
  <c r="AZ125" i="76"/>
  <c r="BA125" i="76"/>
  <c r="BB125" i="76"/>
  <c r="BC125" i="76"/>
  <c r="BD125" i="76"/>
  <c r="AV126" i="76"/>
  <c r="AW126" i="76"/>
  <c r="AX126" i="76"/>
  <c r="AY126" i="76"/>
  <c r="AZ126" i="76"/>
  <c r="BA126" i="76"/>
  <c r="BB126" i="76"/>
  <c r="BC126" i="76"/>
  <c r="BD126" i="76"/>
  <c r="AV127" i="76"/>
  <c r="AW127" i="76"/>
  <c r="AX127" i="76"/>
  <c r="AY127" i="76"/>
  <c r="AZ127" i="76"/>
  <c r="BA127" i="76"/>
  <c r="BB127" i="76"/>
  <c r="BC127" i="76"/>
  <c r="BD127" i="76"/>
  <c r="AV128" i="76"/>
  <c r="AW128" i="76"/>
  <c r="AX128" i="76"/>
  <c r="AY128" i="76"/>
  <c r="AZ128" i="76"/>
  <c r="BA128" i="76"/>
  <c r="BB128" i="76"/>
  <c r="BC128" i="76"/>
  <c r="BD128" i="76"/>
  <c r="AV129" i="76"/>
  <c r="AW129" i="76"/>
  <c r="AX129" i="76"/>
  <c r="AY129" i="76"/>
  <c r="AZ129" i="76"/>
  <c r="BA129" i="76"/>
  <c r="BB129" i="76"/>
  <c r="BC129" i="76"/>
  <c r="BD129" i="76"/>
  <c r="AV130" i="76"/>
  <c r="AW130" i="76"/>
  <c r="AX130" i="76"/>
  <c r="AY130" i="76"/>
  <c r="AZ130" i="76"/>
  <c r="BA130" i="76"/>
  <c r="BB130" i="76"/>
  <c r="BC130" i="76"/>
  <c r="BD130" i="76"/>
  <c r="AV131" i="76"/>
  <c r="AW131" i="76"/>
  <c r="AX131" i="76"/>
  <c r="AY131" i="76"/>
  <c r="AZ131" i="76"/>
  <c r="BA131" i="76"/>
  <c r="BB131" i="76"/>
  <c r="BC131" i="76"/>
  <c r="BD131" i="76"/>
  <c r="AV135" i="76"/>
  <c r="AW135" i="76"/>
  <c r="AX135" i="76"/>
  <c r="AY135" i="76"/>
  <c r="AZ135" i="76"/>
  <c r="BA135" i="76"/>
  <c r="BB135" i="76"/>
  <c r="BC135" i="76"/>
  <c r="BD135" i="76"/>
  <c r="AV136" i="76"/>
  <c r="AW136" i="76"/>
  <c r="AX136" i="76"/>
  <c r="AY136" i="76"/>
  <c r="AZ136" i="76"/>
  <c r="BA136" i="76"/>
  <c r="BB136" i="76"/>
  <c r="BC136" i="76"/>
  <c r="BD136" i="76"/>
  <c r="AV137" i="76"/>
  <c r="AW137" i="76"/>
  <c r="AX137" i="76"/>
  <c r="AY137" i="76"/>
  <c r="AZ137" i="76"/>
  <c r="BA137" i="76"/>
  <c r="BB137" i="76"/>
  <c r="BC137" i="76"/>
  <c r="BD137" i="76"/>
  <c r="AV138" i="76"/>
  <c r="AW138" i="76"/>
  <c r="AX138" i="76"/>
  <c r="AY138" i="76"/>
  <c r="AZ138" i="76"/>
  <c r="BA138" i="76"/>
  <c r="BB138" i="76"/>
  <c r="BC138" i="76"/>
  <c r="BD138" i="76"/>
  <c r="AV139" i="76"/>
  <c r="AW139" i="76"/>
  <c r="AX139" i="76"/>
  <c r="AY139" i="76"/>
  <c r="AZ139" i="76"/>
  <c r="BA139" i="76"/>
  <c r="BB139" i="76"/>
  <c r="BC139" i="76"/>
  <c r="BD139" i="76"/>
  <c r="AV140" i="76"/>
  <c r="AW140" i="76"/>
  <c r="AX140" i="76"/>
  <c r="AY140" i="76"/>
  <c r="AZ140" i="76"/>
  <c r="BA140" i="76"/>
  <c r="BB140" i="76"/>
  <c r="BC140" i="76"/>
  <c r="BD140" i="76"/>
  <c r="AV141" i="76"/>
  <c r="AW141" i="76"/>
  <c r="AX141" i="76"/>
  <c r="AY141" i="76"/>
  <c r="AZ141" i="76"/>
  <c r="BA141" i="76"/>
  <c r="BB141" i="76"/>
  <c r="BC141" i="76"/>
  <c r="BD141" i="76"/>
  <c r="AV142" i="76"/>
  <c r="AW142" i="76"/>
  <c r="AX142" i="76"/>
  <c r="AY142" i="76"/>
  <c r="AZ142" i="76"/>
  <c r="BA142" i="76"/>
  <c r="BB142" i="76"/>
  <c r="BC142" i="76"/>
  <c r="BD142" i="76"/>
  <c r="A35" i="101"/>
  <c r="A56" i="101" s="1"/>
  <c r="A78" i="101" s="1"/>
  <c r="A97" i="101" s="1"/>
  <c r="A119" i="101" s="1"/>
  <c r="A139" i="101" s="1"/>
  <c r="A161" i="101" s="1"/>
  <c r="A34" i="101"/>
  <c r="A55" i="101" s="1"/>
  <c r="A77" i="101" s="1"/>
  <c r="A96" i="101" s="1"/>
  <c r="A118" i="101" s="1"/>
  <c r="A138" i="101" s="1"/>
  <c r="A160" i="101" s="1"/>
  <c r="A33" i="101"/>
  <c r="A54" i="101" s="1"/>
  <c r="A76" i="101" s="1"/>
  <c r="A95" i="101" s="1"/>
  <c r="A117" i="101" s="1"/>
  <c r="A137" i="101" s="1"/>
  <c r="A159" i="101" s="1"/>
  <c r="A32" i="101"/>
  <c r="A53" i="101" s="1"/>
  <c r="A75" i="101" s="1"/>
  <c r="A94" i="101" s="1"/>
  <c r="A116" i="101" s="1"/>
  <c r="A136" i="101" s="1"/>
  <c r="A158" i="101" s="1"/>
  <c r="A31" i="101"/>
  <c r="A52" i="101" s="1"/>
  <c r="A74" i="101" s="1"/>
  <c r="A93" i="101" s="1"/>
  <c r="A115" i="101" s="1"/>
  <c r="A135" i="101" s="1"/>
  <c r="A157" i="101" s="1"/>
  <c r="A30" i="101"/>
  <c r="A51" i="101" s="1"/>
  <c r="A73" i="101" s="1"/>
  <c r="A92" i="101" s="1"/>
  <c r="A114" i="101" s="1"/>
  <c r="A134" i="101" s="1"/>
  <c r="A156" i="101" s="1"/>
  <c r="A29" i="101"/>
  <c r="A50" i="101" s="1"/>
  <c r="A72" i="101" s="1"/>
  <c r="A91" i="101" s="1"/>
  <c r="A113" i="101" s="1"/>
  <c r="A133" i="101" s="1"/>
  <c r="A155" i="101" s="1"/>
  <c r="A28" i="101"/>
  <c r="A49" i="101" s="1"/>
  <c r="A71" i="101" s="1"/>
  <c r="A90" i="101" s="1"/>
  <c r="A112" i="101" s="1"/>
  <c r="A132" i="101" s="1"/>
  <c r="A154" i="101" s="1"/>
  <c r="A27" i="101"/>
  <c r="A48" i="101" s="1"/>
  <c r="A70" i="101" s="1"/>
  <c r="A89" i="101" s="1"/>
  <c r="A111" i="101" s="1"/>
  <c r="A131" i="101" s="1"/>
  <c r="A153" i="101" s="1"/>
  <c r="H4" i="101"/>
  <c r="F4" i="101"/>
  <c r="D4" i="101"/>
  <c r="B4" i="101"/>
  <c r="H3" i="101"/>
  <c r="F3" i="101"/>
  <c r="AV135" i="73"/>
  <c r="AW135" i="73"/>
  <c r="AX135" i="73"/>
  <c r="AY135" i="73"/>
  <c r="AZ135" i="73"/>
  <c r="BA135" i="73"/>
  <c r="BB135" i="73"/>
  <c r="BC135" i="73"/>
  <c r="BD135" i="73"/>
  <c r="BE135" i="73"/>
  <c r="AV136" i="73"/>
  <c r="AW136" i="73"/>
  <c r="AX136" i="73"/>
  <c r="AY136" i="73"/>
  <c r="AZ136" i="73"/>
  <c r="BA136" i="73"/>
  <c r="BB136" i="73"/>
  <c r="BC136" i="73"/>
  <c r="BD136" i="73"/>
  <c r="BE136" i="73"/>
  <c r="AV137" i="73"/>
  <c r="AW137" i="73"/>
  <c r="AX137" i="73"/>
  <c r="AY137" i="73"/>
  <c r="AZ137" i="73"/>
  <c r="BA137" i="73"/>
  <c r="BB137" i="73"/>
  <c r="BC137" i="73"/>
  <c r="BD137" i="73"/>
  <c r="BE137" i="73"/>
  <c r="AV138" i="73"/>
  <c r="AW138" i="73"/>
  <c r="AX138" i="73"/>
  <c r="AY138" i="73"/>
  <c r="AZ138" i="73"/>
  <c r="BA138" i="73"/>
  <c r="BB138" i="73"/>
  <c r="BC138" i="73"/>
  <c r="BD138" i="73"/>
  <c r="BE138" i="73"/>
  <c r="AV139" i="73"/>
  <c r="AW139" i="73"/>
  <c r="AX139" i="73"/>
  <c r="AY139" i="73"/>
  <c r="AZ139" i="73"/>
  <c r="BA139" i="73"/>
  <c r="BB139" i="73"/>
  <c r="BC139" i="73"/>
  <c r="BD139" i="73"/>
  <c r="BE139" i="73"/>
  <c r="AV140" i="73"/>
  <c r="AW140" i="73"/>
  <c r="AX140" i="73"/>
  <c r="AY140" i="73"/>
  <c r="AZ140" i="73"/>
  <c r="BA140" i="73"/>
  <c r="BB140" i="73"/>
  <c r="BC140" i="73"/>
  <c r="BD140" i="73"/>
  <c r="BE140" i="73"/>
  <c r="AV141" i="73"/>
  <c r="AW141" i="73"/>
  <c r="AX141" i="73"/>
  <c r="AY141" i="73"/>
  <c r="AZ141" i="73"/>
  <c r="BA141" i="73"/>
  <c r="BB141" i="73"/>
  <c r="BC141" i="73"/>
  <c r="BD141" i="73"/>
  <c r="BE141" i="73"/>
  <c r="AV142" i="73"/>
  <c r="AW142" i="73"/>
  <c r="AX142" i="73"/>
  <c r="AY142" i="73"/>
  <c r="AZ142" i="73"/>
  <c r="BA142" i="73"/>
  <c r="BB142" i="73"/>
  <c r="BC142" i="73"/>
  <c r="BD142" i="73"/>
  <c r="BE142" i="73"/>
  <c r="AV135" i="74"/>
  <c r="AW135" i="74"/>
  <c r="AX135" i="74"/>
  <c r="AY135" i="74"/>
  <c r="AZ135" i="74"/>
  <c r="BA135" i="74"/>
  <c r="BB135" i="74"/>
  <c r="BC135" i="74"/>
  <c r="BD135" i="74"/>
  <c r="BE135" i="74"/>
  <c r="AV136" i="74"/>
  <c r="AW136" i="74"/>
  <c r="AX136" i="74"/>
  <c r="AY136" i="74"/>
  <c r="AZ136" i="74"/>
  <c r="BA136" i="74"/>
  <c r="BB136" i="74"/>
  <c r="BC136" i="74"/>
  <c r="BD136" i="74"/>
  <c r="BE136" i="74"/>
  <c r="AV137" i="74"/>
  <c r="AW137" i="74"/>
  <c r="AX137" i="74"/>
  <c r="AY137" i="74"/>
  <c r="AZ137" i="74"/>
  <c r="BA137" i="74"/>
  <c r="BB137" i="74"/>
  <c r="BC137" i="74"/>
  <c r="BD137" i="74"/>
  <c r="BE137" i="74"/>
  <c r="AV138" i="74"/>
  <c r="AW138" i="74"/>
  <c r="AX138" i="74"/>
  <c r="AY138" i="74"/>
  <c r="AZ138" i="74"/>
  <c r="BA138" i="74"/>
  <c r="BB138" i="74"/>
  <c r="BC138" i="74"/>
  <c r="BD138" i="74"/>
  <c r="BE138" i="74"/>
  <c r="AV139" i="74"/>
  <c r="AW139" i="74"/>
  <c r="AX139" i="74"/>
  <c r="AY139" i="74"/>
  <c r="AZ139" i="74"/>
  <c r="BA139" i="74"/>
  <c r="BB139" i="74"/>
  <c r="BC139" i="74"/>
  <c r="BD139" i="74"/>
  <c r="BE139" i="74"/>
  <c r="AV140" i="74"/>
  <c r="AW140" i="74"/>
  <c r="AX140" i="74"/>
  <c r="AY140" i="74"/>
  <c r="AZ140" i="74"/>
  <c r="BA140" i="74"/>
  <c r="BB140" i="74"/>
  <c r="BC140" i="74"/>
  <c r="BD140" i="74"/>
  <c r="BE140" i="74"/>
  <c r="AV141" i="74"/>
  <c r="AW141" i="74"/>
  <c r="AX141" i="74"/>
  <c r="AY141" i="74"/>
  <c r="AZ141" i="74"/>
  <c r="BA141" i="74"/>
  <c r="BB141" i="74"/>
  <c r="BC141" i="74"/>
  <c r="BD141" i="74"/>
  <c r="BE141" i="74"/>
  <c r="AV142" i="74"/>
  <c r="AW142" i="74"/>
  <c r="AX142" i="74"/>
  <c r="AY142" i="74"/>
  <c r="AZ142" i="74"/>
  <c r="BA142" i="74"/>
  <c r="BB142" i="74"/>
  <c r="BC142" i="74"/>
  <c r="BD142" i="74"/>
  <c r="BE142" i="74"/>
  <c r="AV135" i="75"/>
  <c r="AW135" i="75"/>
  <c r="AX135" i="75"/>
  <c r="AY135" i="75"/>
  <c r="AZ135" i="75"/>
  <c r="BA135" i="75"/>
  <c r="BB135" i="75"/>
  <c r="BC135" i="75"/>
  <c r="BD135" i="75"/>
  <c r="BE135" i="75"/>
  <c r="AV136" i="75"/>
  <c r="AW136" i="75"/>
  <c r="AX136" i="75"/>
  <c r="AY136" i="75"/>
  <c r="AZ136" i="75"/>
  <c r="BA136" i="75"/>
  <c r="BB136" i="75"/>
  <c r="BC136" i="75"/>
  <c r="BD136" i="75"/>
  <c r="BE136" i="75"/>
  <c r="AV137" i="75"/>
  <c r="AW137" i="75"/>
  <c r="AX137" i="75"/>
  <c r="AY137" i="75"/>
  <c r="AZ137" i="75"/>
  <c r="BA137" i="75"/>
  <c r="BB137" i="75"/>
  <c r="BC137" i="75"/>
  <c r="BD137" i="75"/>
  <c r="BE137" i="75"/>
  <c r="AV138" i="75"/>
  <c r="AW138" i="75"/>
  <c r="AX138" i="75"/>
  <c r="AY138" i="75"/>
  <c r="AZ138" i="75"/>
  <c r="BA138" i="75"/>
  <c r="BB138" i="75"/>
  <c r="BC138" i="75"/>
  <c r="BD138" i="75"/>
  <c r="BE138" i="75"/>
  <c r="AV139" i="75"/>
  <c r="AW139" i="75"/>
  <c r="AX139" i="75"/>
  <c r="AY139" i="75"/>
  <c r="AZ139" i="75"/>
  <c r="BA139" i="75"/>
  <c r="BB139" i="75"/>
  <c r="BC139" i="75"/>
  <c r="BD139" i="75"/>
  <c r="BE139" i="75"/>
  <c r="AV140" i="75"/>
  <c r="AW140" i="75"/>
  <c r="AX140" i="75"/>
  <c r="AY140" i="75"/>
  <c r="AZ140" i="75"/>
  <c r="BA140" i="75"/>
  <c r="BB140" i="75"/>
  <c r="BC140" i="75"/>
  <c r="BD140" i="75"/>
  <c r="BE140" i="75"/>
  <c r="AV141" i="75"/>
  <c r="AW141" i="75"/>
  <c r="AX141" i="75"/>
  <c r="AY141" i="75"/>
  <c r="AZ141" i="75"/>
  <c r="BA141" i="75"/>
  <c r="BB141" i="75"/>
  <c r="BC141" i="75"/>
  <c r="BD141" i="75"/>
  <c r="BE141" i="75"/>
  <c r="AV142" i="75"/>
  <c r="AW142" i="75"/>
  <c r="AX142" i="75"/>
  <c r="AY142" i="75"/>
  <c r="AZ142" i="75"/>
  <c r="BA142" i="75"/>
  <c r="BB142" i="75"/>
  <c r="BC142" i="75"/>
  <c r="BD142" i="75"/>
  <c r="BE142" i="75"/>
  <c r="AV135" i="72"/>
  <c r="AW135" i="72"/>
  <c r="AX135" i="72"/>
  <c r="AY135" i="72"/>
  <c r="AZ135" i="72"/>
  <c r="BA135" i="72"/>
  <c r="BB135" i="72"/>
  <c r="BC135" i="72"/>
  <c r="BD135" i="72"/>
  <c r="BE135" i="72"/>
  <c r="AV136" i="72"/>
  <c r="AW136" i="72"/>
  <c r="AX136" i="72"/>
  <c r="AY136" i="72"/>
  <c r="AZ136" i="72"/>
  <c r="BA136" i="72"/>
  <c r="BB136" i="72"/>
  <c r="BC136" i="72"/>
  <c r="BD136" i="72"/>
  <c r="BE136" i="72"/>
  <c r="AV137" i="72"/>
  <c r="AW137" i="72"/>
  <c r="AX137" i="72"/>
  <c r="AY137" i="72"/>
  <c r="AZ137" i="72"/>
  <c r="BA137" i="72"/>
  <c r="BB137" i="72"/>
  <c r="BC137" i="72"/>
  <c r="BD137" i="72"/>
  <c r="BE137" i="72"/>
  <c r="AV138" i="72"/>
  <c r="AW138" i="72"/>
  <c r="AX138" i="72"/>
  <c r="AY138" i="72"/>
  <c r="AZ138" i="72"/>
  <c r="BA138" i="72"/>
  <c r="BB138" i="72"/>
  <c r="BC138" i="72"/>
  <c r="BD138" i="72"/>
  <c r="BE138" i="72"/>
  <c r="AV139" i="72"/>
  <c r="AW139" i="72"/>
  <c r="AX139" i="72"/>
  <c r="AY139" i="72"/>
  <c r="AZ139" i="72"/>
  <c r="BA139" i="72"/>
  <c r="BB139" i="72"/>
  <c r="BC139" i="72"/>
  <c r="BD139" i="72"/>
  <c r="BE139" i="72"/>
  <c r="AV140" i="72"/>
  <c r="AW140" i="72"/>
  <c r="AX140" i="72"/>
  <c r="AY140" i="72"/>
  <c r="AZ140" i="72"/>
  <c r="BA140" i="72"/>
  <c r="BB140" i="72"/>
  <c r="BC140" i="72"/>
  <c r="BD140" i="72"/>
  <c r="BE140" i="72"/>
  <c r="AV141" i="72"/>
  <c r="AW141" i="72"/>
  <c r="AX141" i="72"/>
  <c r="AY141" i="72"/>
  <c r="AZ141" i="72"/>
  <c r="BA141" i="72"/>
  <c r="BB141" i="72"/>
  <c r="BC141" i="72"/>
  <c r="BD141" i="72"/>
  <c r="BE141" i="72"/>
  <c r="AV142" i="72"/>
  <c r="AW142" i="72"/>
  <c r="AX142" i="72"/>
  <c r="AY142" i="72"/>
  <c r="AZ142" i="72"/>
  <c r="BA142" i="72"/>
  <c r="BB142" i="72"/>
  <c r="BC142" i="72"/>
  <c r="BD142" i="72"/>
  <c r="BE142" i="72"/>
  <c r="AW124" i="85"/>
  <c r="AX124" i="85"/>
  <c r="AY124" i="85"/>
  <c r="AZ124" i="85"/>
  <c r="BA124" i="85"/>
  <c r="BB124" i="85"/>
  <c r="BC124" i="85"/>
  <c r="BD124" i="85"/>
  <c r="BE124" i="85"/>
  <c r="BF124" i="85"/>
  <c r="AW125" i="85"/>
  <c r="AX125" i="85"/>
  <c r="AY125" i="85"/>
  <c r="AZ125" i="85"/>
  <c r="BA125" i="85"/>
  <c r="BB125" i="85"/>
  <c r="BC125" i="85"/>
  <c r="BD125" i="85"/>
  <c r="BE125" i="85"/>
  <c r="BF125" i="85"/>
  <c r="AW126" i="85"/>
  <c r="AX126" i="85"/>
  <c r="AY126" i="85"/>
  <c r="AZ126" i="85"/>
  <c r="BA126" i="85"/>
  <c r="BB126" i="85"/>
  <c r="BC126" i="85"/>
  <c r="BD126" i="85"/>
  <c r="BE126" i="85"/>
  <c r="BF126" i="85"/>
  <c r="AW127" i="85"/>
  <c r="AX127" i="85"/>
  <c r="AY127" i="85"/>
  <c r="AZ127" i="85"/>
  <c r="BA127" i="85"/>
  <c r="BB127" i="85"/>
  <c r="BC127" i="85"/>
  <c r="BD127" i="85"/>
  <c r="BE127" i="85"/>
  <c r="BF127" i="85"/>
  <c r="AW131" i="85"/>
  <c r="B9" i="101" s="1"/>
  <c r="AX131" i="85"/>
  <c r="AY131" i="85"/>
  <c r="B10" i="101" s="1"/>
  <c r="AZ131" i="85"/>
  <c r="B11" i="101" s="1"/>
  <c r="C11" i="101" s="1"/>
  <c r="BA131" i="85"/>
  <c r="B12" i="101" s="1"/>
  <c r="BB131" i="85"/>
  <c r="B13" i="101" s="1"/>
  <c r="C13" i="101" s="1"/>
  <c r="BC131" i="85"/>
  <c r="B14" i="101" s="1"/>
  <c r="C14" i="101" s="1"/>
  <c r="BD131" i="85"/>
  <c r="B15" i="101" s="1"/>
  <c r="C15" i="101" s="1"/>
  <c r="BE131" i="85"/>
  <c r="B16" i="101" s="1"/>
  <c r="C16" i="101" s="1"/>
  <c r="BF131" i="85"/>
  <c r="B17" i="101" s="1"/>
  <c r="C17" i="101" s="1"/>
  <c r="AW132" i="85"/>
  <c r="AX132" i="85"/>
  <c r="AY132" i="85"/>
  <c r="B28" i="101" s="1"/>
  <c r="C28" i="101" s="1"/>
  <c r="AZ132" i="85"/>
  <c r="B29" i="101" s="1"/>
  <c r="C29" i="101" s="1"/>
  <c r="BA132" i="85"/>
  <c r="B30" i="101" s="1"/>
  <c r="C30" i="101" s="1"/>
  <c r="BB132" i="85"/>
  <c r="B31" i="101" s="1"/>
  <c r="C31" i="101" s="1"/>
  <c r="BC132" i="85"/>
  <c r="B32" i="101" s="1"/>
  <c r="C32" i="101" s="1"/>
  <c r="BD132" i="85"/>
  <c r="B33" i="101" s="1"/>
  <c r="C33" i="101" s="1"/>
  <c r="BE132" i="85"/>
  <c r="B34" i="101" s="1"/>
  <c r="C34" i="101" s="1"/>
  <c r="BF132" i="85"/>
  <c r="B35" i="101" s="1"/>
  <c r="C35" i="101" s="1"/>
  <c r="AW133" i="85"/>
  <c r="B48" i="101" s="1"/>
  <c r="C48" i="101" s="1"/>
  <c r="AX133" i="85"/>
  <c r="AY133" i="85"/>
  <c r="B49" i="101" s="1"/>
  <c r="C49" i="101" s="1"/>
  <c r="AZ133" i="85"/>
  <c r="B50" i="101" s="1"/>
  <c r="C50" i="101" s="1"/>
  <c r="BA133" i="85"/>
  <c r="B51" i="101" s="1"/>
  <c r="C51" i="101" s="1"/>
  <c r="BB133" i="85"/>
  <c r="B52" i="101" s="1"/>
  <c r="C52" i="101" s="1"/>
  <c r="BC133" i="85"/>
  <c r="B53" i="101" s="1"/>
  <c r="C53" i="101" s="1"/>
  <c r="BD133" i="85"/>
  <c r="B54" i="101" s="1"/>
  <c r="C54" i="101" s="1"/>
  <c r="BE133" i="85"/>
  <c r="B55" i="101" s="1"/>
  <c r="C55" i="101" s="1"/>
  <c r="BF133" i="85"/>
  <c r="B56" i="101" s="1"/>
  <c r="C56" i="101" s="1"/>
  <c r="AW134" i="85"/>
  <c r="B70" i="101" s="1"/>
  <c r="C70" i="101" s="1"/>
  <c r="AX134" i="85"/>
  <c r="AY134" i="85"/>
  <c r="B71" i="101" s="1"/>
  <c r="C71" i="101" s="1"/>
  <c r="AZ134" i="85"/>
  <c r="B72" i="101" s="1"/>
  <c r="C72" i="101" s="1"/>
  <c r="BA134" i="85"/>
  <c r="B73" i="101" s="1"/>
  <c r="C73" i="101" s="1"/>
  <c r="BB134" i="85"/>
  <c r="B74" i="101" s="1"/>
  <c r="C74" i="101" s="1"/>
  <c r="BC134" i="85"/>
  <c r="B75" i="101" s="1"/>
  <c r="C75" i="101" s="1"/>
  <c r="BD134" i="85"/>
  <c r="B76" i="101" s="1"/>
  <c r="C76" i="101" s="1"/>
  <c r="BE134" i="85"/>
  <c r="B77" i="101" s="1"/>
  <c r="C77" i="101" s="1"/>
  <c r="BF134" i="85"/>
  <c r="B78" i="101" s="1"/>
  <c r="C78" i="101" s="1"/>
  <c r="AW135" i="85"/>
  <c r="B89" i="101" s="1"/>
  <c r="C89" i="101" s="1"/>
  <c r="AX135" i="85"/>
  <c r="AY135" i="85"/>
  <c r="B90" i="101" s="1"/>
  <c r="C90" i="101" s="1"/>
  <c r="AZ135" i="85"/>
  <c r="B91" i="101" s="1"/>
  <c r="C91" i="101" s="1"/>
  <c r="BA135" i="85"/>
  <c r="B92" i="101" s="1"/>
  <c r="C92" i="101" s="1"/>
  <c r="BB135" i="85"/>
  <c r="B93" i="101" s="1"/>
  <c r="C93" i="101" s="1"/>
  <c r="BC135" i="85"/>
  <c r="B94" i="101" s="1"/>
  <c r="C94" i="101" s="1"/>
  <c r="BD135" i="85"/>
  <c r="B95" i="101" s="1"/>
  <c r="C95" i="101" s="1"/>
  <c r="BE135" i="85"/>
  <c r="B96" i="101" s="1"/>
  <c r="C96" i="101" s="1"/>
  <c r="BF135" i="85"/>
  <c r="B97" i="101" s="1"/>
  <c r="C97" i="101" s="1"/>
  <c r="AW136" i="85"/>
  <c r="AX136" i="85"/>
  <c r="AY136" i="85"/>
  <c r="B112" i="101" s="1"/>
  <c r="C112" i="101" s="1"/>
  <c r="AZ136" i="85"/>
  <c r="B113" i="101" s="1"/>
  <c r="C113" i="101" s="1"/>
  <c r="BA136" i="85"/>
  <c r="B114" i="101" s="1"/>
  <c r="C114" i="101" s="1"/>
  <c r="BB136" i="85"/>
  <c r="B115" i="101" s="1"/>
  <c r="C115" i="101" s="1"/>
  <c r="BC136" i="85"/>
  <c r="B116" i="101" s="1"/>
  <c r="C116" i="101" s="1"/>
  <c r="BD136" i="85"/>
  <c r="B117" i="101" s="1"/>
  <c r="C117" i="101" s="1"/>
  <c r="BE136" i="85"/>
  <c r="B118" i="101" s="1"/>
  <c r="C118" i="101" s="1"/>
  <c r="BF136" i="85"/>
  <c r="B119" i="101" s="1"/>
  <c r="AW137" i="85"/>
  <c r="B131" i="101" s="1"/>
  <c r="C131" i="101" s="1"/>
  <c r="AX137" i="85"/>
  <c r="AY137" i="85"/>
  <c r="B132" i="101" s="1"/>
  <c r="C132" i="101" s="1"/>
  <c r="AZ137" i="85"/>
  <c r="B133" i="101" s="1"/>
  <c r="C133" i="101" s="1"/>
  <c r="BA137" i="85"/>
  <c r="B134" i="101" s="1"/>
  <c r="C134" i="101" s="1"/>
  <c r="BB137" i="85"/>
  <c r="B135" i="101" s="1"/>
  <c r="C135" i="101" s="1"/>
  <c r="BC137" i="85"/>
  <c r="B136" i="101" s="1"/>
  <c r="C136" i="101" s="1"/>
  <c r="BD137" i="85"/>
  <c r="B137" i="101" s="1"/>
  <c r="C137" i="101" s="1"/>
  <c r="BE137" i="85"/>
  <c r="B138" i="101" s="1"/>
  <c r="C138" i="101" s="1"/>
  <c r="BF137" i="85"/>
  <c r="B139" i="101" s="1"/>
  <c r="C139" i="101" s="1"/>
  <c r="AW138" i="85"/>
  <c r="B153" i="101" s="1"/>
  <c r="C153" i="101" s="1"/>
  <c r="AX138" i="85"/>
  <c r="AY138" i="85"/>
  <c r="B154" i="101" s="1"/>
  <c r="C154" i="101" s="1"/>
  <c r="AZ138" i="85"/>
  <c r="BA138" i="85"/>
  <c r="B156" i="101" s="1"/>
  <c r="C156" i="101" s="1"/>
  <c r="BB138" i="85"/>
  <c r="B157" i="101" s="1"/>
  <c r="C157" i="101" s="1"/>
  <c r="BC138" i="85"/>
  <c r="B158" i="101" s="1"/>
  <c r="C158" i="101" s="1"/>
  <c r="BD138" i="85"/>
  <c r="B159" i="101" s="1"/>
  <c r="C159" i="101" s="1"/>
  <c r="BE138" i="85"/>
  <c r="B160" i="101" s="1"/>
  <c r="C160" i="101" s="1"/>
  <c r="BF138" i="85"/>
  <c r="B161" i="101" s="1"/>
  <c r="C161" i="101" s="1"/>
  <c r="B135" i="15"/>
  <c r="C135" i="15"/>
  <c r="B136" i="15"/>
  <c r="C136" i="15"/>
  <c r="B137" i="15"/>
  <c r="C137" i="15"/>
  <c r="B138" i="15"/>
  <c r="C138" i="15"/>
  <c r="B139" i="15"/>
  <c r="C139" i="15"/>
  <c r="B140" i="15"/>
  <c r="C140" i="15"/>
  <c r="B141" i="15"/>
  <c r="C141" i="15"/>
  <c r="B142" i="15"/>
  <c r="C142" i="15"/>
  <c r="B137" i="73"/>
  <c r="C137" i="73"/>
  <c r="B138" i="73"/>
  <c r="C138" i="73"/>
  <c r="B139" i="73"/>
  <c r="C139" i="73"/>
  <c r="B140" i="73"/>
  <c r="C140" i="73"/>
  <c r="B141" i="73"/>
  <c r="C141" i="73"/>
  <c r="B142" i="73"/>
  <c r="C142" i="73"/>
  <c r="B137" i="74"/>
  <c r="B137" i="75" s="1"/>
  <c r="C137" i="74"/>
  <c r="C137" i="75" s="1"/>
  <c r="B138" i="74"/>
  <c r="B138" i="75" s="1"/>
  <c r="C138" i="74"/>
  <c r="C138" i="75" s="1"/>
  <c r="B139" i="74"/>
  <c r="B139" i="75" s="1"/>
  <c r="C139" i="74"/>
  <c r="C139" i="75" s="1"/>
  <c r="B140" i="74"/>
  <c r="B140" i="75" s="1"/>
  <c r="C140" i="74"/>
  <c r="C140" i="75" s="1"/>
  <c r="B141" i="74"/>
  <c r="B141" i="75" s="1"/>
  <c r="C141" i="74"/>
  <c r="C141" i="75" s="1"/>
  <c r="B142" i="74"/>
  <c r="B142" i="75" s="1"/>
  <c r="C142" i="74"/>
  <c r="C142" i="75" s="1"/>
  <c r="B137" i="72"/>
  <c r="C137" i="72"/>
  <c r="B138" i="72"/>
  <c r="C138" i="72"/>
  <c r="B139" i="72"/>
  <c r="C139" i="72"/>
  <c r="B140" i="72"/>
  <c r="C140" i="72"/>
  <c r="B141" i="72"/>
  <c r="C141" i="72"/>
  <c r="B142" i="72"/>
  <c r="C142" i="72"/>
  <c r="C137" i="76" l="1"/>
  <c r="C137" i="77"/>
  <c r="C141" i="76"/>
  <c r="C141" i="77"/>
  <c r="B141" i="76"/>
  <c r="B141" i="77"/>
  <c r="BG124" i="85"/>
  <c r="C142" i="76"/>
  <c r="C142" i="77"/>
  <c r="BG125" i="85"/>
  <c r="C140" i="76"/>
  <c r="C140" i="77"/>
  <c r="B140" i="76"/>
  <c r="B140" i="77"/>
  <c r="C139" i="76"/>
  <c r="C139" i="77"/>
  <c r="B142" i="76"/>
  <c r="B142" i="77"/>
  <c r="BG126" i="85"/>
  <c r="C138" i="76"/>
  <c r="C138" i="77"/>
  <c r="B137" i="76"/>
  <c r="B137" i="77"/>
  <c r="B139" i="76"/>
  <c r="B139" i="77"/>
  <c r="B138" i="76"/>
  <c r="B138" i="77"/>
  <c r="BG127" i="85"/>
  <c r="BG138" i="85"/>
  <c r="BG134" i="85"/>
  <c r="BF142" i="75"/>
  <c r="BF141" i="72"/>
  <c r="BF138" i="73"/>
  <c r="BF138" i="75"/>
  <c r="BE106" i="76"/>
  <c r="BE98" i="76"/>
  <c r="BE95" i="76"/>
  <c r="BE90" i="76"/>
  <c r="BE124" i="76"/>
  <c r="BE120" i="76"/>
  <c r="BE104" i="76"/>
  <c r="BE88" i="76"/>
  <c r="BE118" i="76"/>
  <c r="BE80" i="76"/>
  <c r="BE70" i="76"/>
  <c r="BE130" i="76"/>
  <c r="BE94" i="76"/>
  <c r="BE112" i="76"/>
  <c r="BE138" i="76"/>
  <c r="BE116" i="76"/>
  <c r="BE100" i="76"/>
  <c r="BE114" i="76"/>
  <c r="BE84" i="76"/>
  <c r="BE139" i="76"/>
  <c r="BF137" i="75"/>
  <c r="BF138" i="74"/>
  <c r="BF142" i="74"/>
  <c r="BF139" i="73"/>
  <c r="BF142" i="73"/>
  <c r="BF137" i="72"/>
  <c r="AW135" i="15"/>
  <c r="BD135" i="15"/>
  <c r="D16" i="101" s="1"/>
  <c r="G16" i="101" s="1"/>
  <c r="BE137" i="76"/>
  <c r="BE135" i="76"/>
  <c r="BE62" i="76"/>
  <c r="BE68" i="76"/>
  <c r="BE58" i="76"/>
  <c r="BE64" i="76"/>
  <c r="BE63" i="76"/>
  <c r="BE66" i="76"/>
  <c r="BE74" i="76"/>
  <c r="BE76" i="76"/>
  <c r="BE72" i="76"/>
  <c r="BE113" i="76"/>
  <c r="BE96" i="76"/>
  <c r="BE91" i="76"/>
  <c r="BE73" i="76"/>
  <c r="BF139" i="74"/>
  <c r="BF140" i="73"/>
  <c r="BE127" i="76"/>
  <c r="BE109" i="76"/>
  <c r="BE86" i="76"/>
  <c r="BE60" i="76"/>
  <c r="BF138" i="72"/>
  <c r="BG135" i="85"/>
  <c r="BF141" i="73"/>
  <c r="BE128" i="76"/>
  <c r="BE123" i="76"/>
  <c r="BE110" i="76"/>
  <c r="BE105" i="76"/>
  <c r="BE87" i="76"/>
  <c r="BE69" i="76"/>
  <c r="BE59" i="76"/>
  <c r="BF139" i="75"/>
  <c r="BF140" i="74"/>
  <c r="B155" i="101"/>
  <c r="C155" i="101" s="1"/>
  <c r="C152" i="101" s="1"/>
  <c r="BE119" i="76"/>
  <c r="BE101" i="76"/>
  <c r="BE83" i="76"/>
  <c r="BE78" i="76"/>
  <c r="BF141" i="74"/>
  <c r="BF135" i="73"/>
  <c r="BE140" i="76"/>
  <c r="BE102" i="76"/>
  <c r="BE79" i="76"/>
  <c r="BE65" i="76"/>
  <c r="BF139" i="72"/>
  <c r="BF140" i="75"/>
  <c r="BE115" i="76"/>
  <c r="BE97" i="76"/>
  <c r="BE92" i="76"/>
  <c r="BE75" i="76"/>
  <c r="BG136" i="85"/>
  <c r="BF141" i="75"/>
  <c r="BF135" i="74"/>
  <c r="BF136" i="73"/>
  <c r="BE136" i="76"/>
  <c r="BE93" i="76"/>
  <c r="BE61" i="76"/>
  <c r="BE54" i="76"/>
  <c r="BE131" i="76"/>
  <c r="BG137" i="85"/>
  <c r="BG131" i="85"/>
  <c r="BF142" i="72"/>
  <c r="BF140" i="72"/>
  <c r="BF137" i="73"/>
  <c r="BE129" i="76"/>
  <c r="BE125" i="76"/>
  <c r="BE111" i="76"/>
  <c r="BE107" i="76"/>
  <c r="BE89" i="76"/>
  <c r="BE71" i="76"/>
  <c r="BF136" i="72"/>
  <c r="BF136" i="74"/>
  <c r="BE121" i="76"/>
  <c r="BE108" i="76"/>
  <c r="BE85" i="76"/>
  <c r="BG132" i="85"/>
  <c r="BF137" i="74"/>
  <c r="B27" i="101"/>
  <c r="C27" i="101" s="1"/>
  <c r="C26" i="101" s="1"/>
  <c r="B111" i="101"/>
  <c r="B110" i="101" s="1"/>
  <c r="BE141" i="76"/>
  <c r="BE122" i="76"/>
  <c r="BE103" i="76"/>
  <c r="BE81" i="76"/>
  <c r="BE67" i="76"/>
  <c r="BE126" i="76"/>
  <c r="BG133" i="85"/>
  <c r="BF135" i="72"/>
  <c r="BF136" i="75"/>
  <c r="BE142" i="76"/>
  <c r="BE117" i="76"/>
  <c r="BE99" i="76"/>
  <c r="BE82" i="76"/>
  <c r="BE77" i="76"/>
  <c r="AY135" i="15"/>
  <c r="D11" i="101" s="1"/>
  <c r="G11" i="101" s="1"/>
  <c r="C47" i="101"/>
  <c r="AZ135" i="15"/>
  <c r="D12" i="101" s="1"/>
  <c r="G12" i="101" s="1"/>
  <c r="C130" i="101"/>
  <c r="B130" i="101"/>
  <c r="B69" i="101"/>
  <c r="B88" i="101"/>
  <c r="B8" i="101"/>
  <c r="C10" i="101"/>
  <c r="C69" i="101"/>
  <c r="C119" i="101"/>
  <c r="C9" i="101"/>
  <c r="C12" i="101"/>
  <c r="C88" i="101"/>
  <c r="B47" i="101"/>
  <c r="BF135" i="75"/>
  <c r="C111" i="101" l="1"/>
  <c r="C110" i="101" s="1"/>
  <c r="B26" i="101"/>
  <c r="B152" i="101"/>
  <c r="AY136" i="15"/>
  <c r="D29" i="101" s="1"/>
  <c r="G29" i="101" s="1"/>
  <c r="BA135" i="15"/>
  <c r="D13" i="101" s="1"/>
  <c r="G13" i="101" s="1"/>
  <c r="AW137" i="15"/>
  <c r="AV136" i="15"/>
  <c r="D27" i="101" s="1"/>
  <c r="G27" i="101" s="1"/>
  <c r="BC135" i="15"/>
  <c r="D15" i="101" s="1"/>
  <c r="G15" i="101" s="1"/>
  <c r="AW136" i="15"/>
  <c r="BE136" i="15"/>
  <c r="D35" i="101" s="1"/>
  <c r="G35" i="101" s="1"/>
  <c r="BA136" i="15"/>
  <c r="D31" i="101" s="1"/>
  <c r="G31" i="101" s="1"/>
  <c r="BE135" i="15"/>
  <c r="D17" i="101" s="1"/>
  <c r="G17" i="101" s="1"/>
  <c r="AU135" i="15"/>
  <c r="AV135" i="15"/>
  <c r="D9" i="101" s="1"/>
  <c r="G9" i="101" s="1"/>
  <c r="C8" i="101"/>
  <c r="D53" i="101" l="1"/>
  <c r="G53" i="101" s="1"/>
  <c r="BA137" i="15"/>
  <c r="D52" i="101" s="1"/>
  <c r="G52" i="101" s="1"/>
  <c r="AX135" i="15"/>
  <c r="AV137" i="15"/>
  <c r="BC136" i="15"/>
  <c r="D33" i="101" s="1"/>
  <c r="G33" i="101" s="1"/>
  <c r="AZ138" i="15"/>
  <c r="D73" i="101" s="1"/>
  <c r="G73" i="101" s="1"/>
  <c r="BD136" i="15"/>
  <c r="D34" i="101" s="1"/>
  <c r="G34" i="101" s="1"/>
  <c r="AW138" i="15"/>
  <c r="AU136" i="15"/>
  <c r="D14" i="101"/>
  <c r="G14" i="101" s="1"/>
  <c r="AZ137" i="15"/>
  <c r="D51" i="101" s="1"/>
  <c r="G51" i="101" s="1"/>
  <c r="AV138" i="15"/>
  <c r="BE137" i="15"/>
  <c r="D56" i="101" s="1"/>
  <c r="G56" i="101" s="1"/>
  <c r="AZ136" i="15"/>
  <c r="D30" i="101" s="1"/>
  <c r="G30" i="101" s="1"/>
  <c r="AY137" i="15"/>
  <c r="D50" i="101" s="1"/>
  <c r="G50" i="101" s="1"/>
  <c r="AV141" i="15" l="1"/>
  <c r="D48" i="101"/>
  <c r="D70" i="101"/>
  <c r="D32" i="101"/>
  <c r="G32" i="101" s="1"/>
  <c r="AW139" i="15"/>
  <c r="BD137" i="15"/>
  <c r="D55" i="101" s="1"/>
  <c r="G55" i="101" s="1"/>
  <c r="D10" i="101"/>
  <c r="BF135" i="15"/>
  <c r="BG135" i="15" s="1"/>
  <c r="AV140" i="15"/>
  <c r="AX136" i="15"/>
  <c r="AV139" i="15"/>
  <c r="BE138" i="15"/>
  <c r="D78" i="101" s="1"/>
  <c r="G78" i="101" s="1"/>
  <c r="BA138" i="15"/>
  <c r="D74" i="101" s="1"/>
  <c r="G74" i="101" s="1"/>
  <c r="AY138" i="15"/>
  <c r="D72" i="101" s="1"/>
  <c r="G72" i="101" s="1"/>
  <c r="BC137" i="15"/>
  <c r="D54" i="101" s="1"/>
  <c r="G54" i="101" s="1"/>
  <c r="AU83" i="15"/>
  <c r="AU75" i="15"/>
  <c r="AU82" i="15"/>
  <c r="AU74" i="15"/>
  <c r="AU81" i="15"/>
  <c r="AU73" i="15"/>
  <c r="AU88" i="15"/>
  <c r="AU80" i="15"/>
  <c r="AU72" i="15"/>
  <c r="AU87" i="15"/>
  <c r="AU79" i="15"/>
  <c r="AU71" i="15"/>
  <c r="AU70" i="15"/>
  <c r="AU86" i="15"/>
  <c r="AU78" i="15"/>
  <c r="AU85" i="15"/>
  <c r="AU77" i="15"/>
  <c r="AU84" i="15"/>
  <c r="AU76" i="15"/>
  <c r="AX71" i="15"/>
  <c r="AU52" i="15"/>
  <c r="AU69" i="15"/>
  <c r="AU62" i="15"/>
  <c r="AU61" i="15"/>
  <c r="AU68" i="15"/>
  <c r="AU60" i="15"/>
  <c r="AU67" i="15"/>
  <c r="AU59" i="15"/>
  <c r="AU63" i="15"/>
  <c r="AU66" i="15"/>
  <c r="AU65" i="15"/>
  <c r="AU58" i="15"/>
  <c r="AU54" i="15"/>
  <c r="AU64" i="15"/>
  <c r="AU53" i="15"/>
  <c r="D75" i="101" l="1"/>
  <c r="G75" i="101" s="1"/>
  <c r="BD138" i="15"/>
  <c r="D77" i="101" s="1"/>
  <c r="G77" i="101" s="1"/>
  <c r="AW140" i="15"/>
  <c r="BC138" i="15"/>
  <c r="D76" i="101" s="1"/>
  <c r="G76" i="101" s="1"/>
  <c r="D131" i="101"/>
  <c r="AU138" i="15"/>
  <c r="AY139" i="15"/>
  <c r="D91" i="101" s="1"/>
  <c r="G91" i="101" s="1"/>
  <c r="AY140" i="15"/>
  <c r="D113" i="101" s="1"/>
  <c r="G113" i="101" s="1"/>
  <c r="D89" i="101"/>
  <c r="AZ140" i="15"/>
  <c r="D114" i="101" s="1"/>
  <c r="G114" i="101" s="1"/>
  <c r="BA141" i="15"/>
  <c r="D135" i="101" s="1"/>
  <c r="G135" i="101" s="1"/>
  <c r="AW142" i="15"/>
  <c r="G48" i="101"/>
  <c r="AZ139" i="15"/>
  <c r="D92" i="101" s="1"/>
  <c r="G92" i="101" s="1"/>
  <c r="BE139" i="15"/>
  <c r="D97" i="101" s="1"/>
  <c r="G97" i="101" s="1"/>
  <c r="D28" i="101"/>
  <c r="BF136" i="15"/>
  <c r="BG136" i="15" s="1"/>
  <c r="BA139" i="15"/>
  <c r="D93" i="101" s="1"/>
  <c r="G93" i="101" s="1"/>
  <c r="AX138" i="15"/>
  <c r="G70" i="101"/>
  <c r="BC140" i="15"/>
  <c r="D117" i="101" s="1"/>
  <c r="G117" i="101" s="1"/>
  <c r="AU137" i="15"/>
  <c r="AV142" i="15"/>
  <c r="D111" i="101"/>
  <c r="G10" i="101"/>
  <c r="D8" i="101"/>
  <c r="G8" i="101" s="1"/>
  <c r="AX137" i="15"/>
  <c r="D49" i="101" l="1"/>
  <c r="BF137" i="15"/>
  <c r="BG137" i="15" s="1"/>
  <c r="G111" i="101"/>
  <c r="D71" i="101"/>
  <c r="BF138" i="15"/>
  <c r="BG138" i="15" s="1"/>
  <c r="D94" i="101"/>
  <c r="G94" i="101" s="1"/>
  <c r="BC141" i="15"/>
  <c r="D137" i="101" s="1"/>
  <c r="G137" i="101" s="1"/>
  <c r="BA142" i="15"/>
  <c r="D157" i="101" s="1"/>
  <c r="G157" i="101" s="1"/>
  <c r="G131" i="101"/>
  <c r="BD142" i="15"/>
  <c r="D160" i="101" s="1"/>
  <c r="G160" i="101" s="1"/>
  <c r="BD139" i="15"/>
  <c r="D96" i="101" s="1"/>
  <c r="G96" i="101" s="1"/>
  <c r="D153" i="101"/>
  <c r="BD140" i="15"/>
  <c r="D118" i="101" s="1"/>
  <c r="G118" i="101" s="1"/>
  <c r="D116" i="101"/>
  <c r="G116" i="101" s="1"/>
  <c r="G28" i="101"/>
  <c r="D26" i="101"/>
  <c r="G26" i="101" s="1"/>
  <c r="BA140" i="15"/>
  <c r="D115" i="101" s="1"/>
  <c r="G115" i="101" s="1"/>
  <c r="AX139" i="15"/>
  <c r="AU139" i="15"/>
  <c r="AX141" i="15"/>
  <c r="D132" i="101" s="1"/>
  <c r="AW141" i="15"/>
  <c r="AY141" i="15"/>
  <c r="D133" i="101" s="1"/>
  <c r="G133" i="101" s="1"/>
  <c r="AZ142" i="15"/>
  <c r="D156" i="101" s="1"/>
  <c r="G156" i="101" s="1"/>
  <c r="BE140" i="15"/>
  <c r="D119" i="101" s="1"/>
  <c r="G119" i="101" s="1"/>
  <c r="AZ141" i="15"/>
  <c r="D134" i="101" s="1"/>
  <c r="G134" i="101" s="1"/>
  <c r="G89" i="101"/>
  <c r="AY142" i="15"/>
  <c r="D155" i="101" s="1"/>
  <c r="G155" i="101" s="1"/>
  <c r="BC142" i="15"/>
  <c r="D159" i="101" s="1"/>
  <c r="G159" i="101" s="1"/>
  <c r="BC139" i="15"/>
  <c r="D95" i="101" s="1"/>
  <c r="G95" i="101" s="1"/>
  <c r="BD141" i="15"/>
  <c r="D138" i="101" s="1"/>
  <c r="G138" i="101" s="1"/>
  <c r="AU111" i="15"/>
  <c r="AU104" i="15"/>
  <c r="AU96" i="15"/>
  <c r="AU114" i="15"/>
  <c r="AU122" i="15"/>
  <c r="AU103" i="15"/>
  <c r="AU95" i="15"/>
  <c r="AU113" i="15"/>
  <c r="AU121" i="15"/>
  <c r="AU110" i="15"/>
  <c r="AU102" i="15"/>
  <c r="AU94" i="15"/>
  <c r="AU112" i="15"/>
  <c r="AU120" i="15"/>
  <c r="AU109" i="15"/>
  <c r="AU101" i="15"/>
  <c r="AU93" i="15"/>
  <c r="AU117" i="15"/>
  <c r="AU119" i="15"/>
  <c r="AU108" i="15"/>
  <c r="AU100" i="15"/>
  <c r="AU92" i="15"/>
  <c r="AU126" i="15"/>
  <c r="AU118" i="15"/>
  <c r="AU107" i="15"/>
  <c r="AU99" i="15"/>
  <c r="AU91" i="15"/>
  <c r="AU125" i="15"/>
  <c r="AU128" i="15"/>
  <c r="AU106" i="15"/>
  <c r="AU98" i="15"/>
  <c r="AU90" i="15"/>
  <c r="AU124" i="15"/>
  <c r="AU130" i="15"/>
  <c r="AU105" i="15"/>
  <c r="AU97" i="15"/>
  <c r="AU123" i="15"/>
  <c r="AU129" i="15"/>
  <c r="AY111" i="15"/>
  <c r="BA111" i="15"/>
  <c r="AX111" i="15"/>
  <c r="BD111" i="15"/>
  <c r="AZ111" i="15"/>
  <c r="BC111" i="15"/>
  <c r="BE111" i="15"/>
  <c r="G132" i="101" l="1"/>
  <c r="D90" i="101"/>
  <c r="BF139" i="15"/>
  <c r="BG139" i="15" s="1"/>
  <c r="G153" i="101"/>
  <c r="G71" i="101"/>
  <c r="D69" i="101"/>
  <c r="G69" i="101" s="1"/>
  <c r="BE142" i="15"/>
  <c r="D161" i="101" s="1"/>
  <c r="G161" i="101" s="1"/>
  <c r="BE141" i="15"/>
  <c r="D139" i="101" s="1"/>
  <c r="G139" i="101" s="1"/>
  <c r="D136" i="101"/>
  <c r="G136" i="101" s="1"/>
  <c r="AU140" i="15"/>
  <c r="AX140" i="15"/>
  <c r="G49" i="101"/>
  <c r="D47" i="101"/>
  <c r="G47" i="101" s="1"/>
  <c r="AU141" i="15"/>
  <c r="D158" i="101"/>
  <c r="G158" i="101" s="1"/>
  <c r="B90" i="15"/>
  <c r="B91" i="15"/>
  <c r="B92" i="15"/>
  <c r="B93" i="15"/>
  <c r="B94" i="15"/>
  <c r="B95" i="15"/>
  <c r="B96" i="15"/>
  <c r="B97" i="15"/>
  <c r="BF141" i="15" l="1"/>
  <c r="BG141" i="15" s="1"/>
  <c r="D112" i="101"/>
  <c r="BF140" i="15"/>
  <c r="BG140" i="15" s="1"/>
  <c r="D130" i="101"/>
  <c r="G130" i="101" s="1"/>
  <c r="G90" i="101"/>
  <c r="D88" i="101"/>
  <c r="G88" i="101" s="1"/>
  <c r="AX142" i="15"/>
  <c r="AU142" i="15"/>
  <c r="BE131" i="75"/>
  <c r="BD131" i="75"/>
  <c r="BC131" i="75"/>
  <c r="BB131" i="75"/>
  <c r="BA131" i="75"/>
  <c r="AZ131" i="75"/>
  <c r="AY131" i="75"/>
  <c r="AX131" i="75"/>
  <c r="AW131" i="75"/>
  <c r="AV131" i="75"/>
  <c r="BE130" i="75"/>
  <c r="BD130" i="75"/>
  <c r="BC130" i="75"/>
  <c r="BB130" i="75"/>
  <c r="BA130" i="75"/>
  <c r="AZ130" i="75"/>
  <c r="AY130" i="75"/>
  <c r="AX130" i="75"/>
  <c r="AW130" i="75"/>
  <c r="AV130" i="75"/>
  <c r="BE129" i="75"/>
  <c r="BD129" i="75"/>
  <c r="BC129" i="75"/>
  <c r="BB129" i="75"/>
  <c r="BA129" i="75"/>
  <c r="AZ129" i="75"/>
  <c r="AY129" i="75"/>
  <c r="AX129" i="75"/>
  <c r="AW129" i="75"/>
  <c r="AV129" i="75"/>
  <c r="BE128" i="75"/>
  <c r="BD128" i="75"/>
  <c r="BC128" i="75"/>
  <c r="BB128" i="75"/>
  <c r="BA128" i="75"/>
  <c r="AZ128" i="75"/>
  <c r="AY128" i="75"/>
  <c r="AX128" i="75"/>
  <c r="AW128" i="75"/>
  <c r="AV128" i="75"/>
  <c r="BE127" i="75"/>
  <c r="BD127" i="75"/>
  <c r="BC127" i="75"/>
  <c r="BB127" i="75"/>
  <c r="BA127" i="75"/>
  <c r="AZ127" i="75"/>
  <c r="AY127" i="75"/>
  <c r="AX127" i="75"/>
  <c r="AW127" i="75"/>
  <c r="AV127" i="75"/>
  <c r="BE126" i="75"/>
  <c r="BD126" i="75"/>
  <c r="BC126" i="75"/>
  <c r="BB126" i="75"/>
  <c r="BA126" i="75"/>
  <c r="AZ126" i="75"/>
  <c r="AY126" i="75"/>
  <c r="AX126" i="75"/>
  <c r="AW126" i="75"/>
  <c r="AV126" i="75"/>
  <c r="BE125" i="75"/>
  <c r="BD125" i="75"/>
  <c r="BC125" i="75"/>
  <c r="BB125" i="75"/>
  <c r="BA125" i="75"/>
  <c r="AZ125" i="75"/>
  <c r="AY125" i="75"/>
  <c r="AX125" i="75"/>
  <c r="AW125" i="75"/>
  <c r="AV125" i="75"/>
  <c r="BE124" i="75"/>
  <c r="BD124" i="75"/>
  <c r="BC124" i="75"/>
  <c r="BB124" i="75"/>
  <c r="BA124" i="75"/>
  <c r="AZ124" i="75"/>
  <c r="AY124" i="75"/>
  <c r="AX124" i="75"/>
  <c r="AW124" i="75"/>
  <c r="AV124" i="75"/>
  <c r="BE123" i="75"/>
  <c r="BD123" i="75"/>
  <c r="BC123" i="75"/>
  <c r="BB123" i="75"/>
  <c r="BA123" i="75"/>
  <c r="AZ123" i="75"/>
  <c r="AY123" i="75"/>
  <c r="AX123" i="75"/>
  <c r="AW123" i="75"/>
  <c r="AV123" i="75"/>
  <c r="BE122" i="75"/>
  <c r="BD122" i="75"/>
  <c r="BC122" i="75"/>
  <c r="BB122" i="75"/>
  <c r="BA122" i="75"/>
  <c r="AZ122" i="75"/>
  <c r="AY122" i="75"/>
  <c r="AX122" i="75"/>
  <c r="AW122" i="75"/>
  <c r="AV122" i="75"/>
  <c r="BE121" i="75"/>
  <c r="BD121" i="75"/>
  <c r="BC121" i="75"/>
  <c r="BB121" i="75"/>
  <c r="BA121" i="75"/>
  <c r="AZ121" i="75"/>
  <c r="AY121" i="75"/>
  <c r="AX121" i="75"/>
  <c r="AW121" i="75"/>
  <c r="AV121" i="75"/>
  <c r="BE120" i="75"/>
  <c r="BD120" i="75"/>
  <c r="BC120" i="75"/>
  <c r="BB120" i="75"/>
  <c r="BA120" i="75"/>
  <c r="AZ120" i="75"/>
  <c r="AY120" i="75"/>
  <c r="AX120" i="75"/>
  <c r="AW120" i="75"/>
  <c r="AV120" i="75"/>
  <c r="BE119" i="75"/>
  <c r="BD119" i="75"/>
  <c r="BC119" i="75"/>
  <c r="BB119" i="75"/>
  <c r="BA119" i="75"/>
  <c r="AZ119" i="75"/>
  <c r="AY119" i="75"/>
  <c r="AX119" i="75"/>
  <c r="AW119" i="75"/>
  <c r="AV119" i="75"/>
  <c r="BE118" i="75"/>
  <c r="BD118" i="75"/>
  <c r="BC118" i="75"/>
  <c r="BB118" i="75"/>
  <c r="BA118" i="75"/>
  <c r="AZ118" i="75"/>
  <c r="AY118" i="75"/>
  <c r="AX118" i="75"/>
  <c r="AW118" i="75"/>
  <c r="AV118" i="75"/>
  <c r="BE117" i="75"/>
  <c r="BD117" i="75"/>
  <c r="BC117" i="75"/>
  <c r="BB117" i="75"/>
  <c r="BA117" i="75"/>
  <c r="AZ117" i="75"/>
  <c r="AY117" i="75"/>
  <c r="AX117" i="75"/>
  <c r="AW117" i="75"/>
  <c r="AV117" i="75"/>
  <c r="BE116" i="75"/>
  <c r="BD116" i="75"/>
  <c r="BC116" i="75"/>
  <c r="BB116" i="75"/>
  <c r="BA116" i="75"/>
  <c r="AZ116" i="75"/>
  <c r="AY116" i="75"/>
  <c r="AX116" i="75"/>
  <c r="AW116" i="75"/>
  <c r="AV116" i="75"/>
  <c r="BE115" i="75"/>
  <c r="BD115" i="75"/>
  <c r="BC115" i="75"/>
  <c r="BB115" i="75"/>
  <c r="BA115" i="75"/>
  <c r="AZ115" i="75"/>
  <c r="AY115" i="75"/>
  <c r="AX115" i="75"/>
  <c r="AW115" i="75"/>
  <c r="AV115" i="75"/>
  <c r="BE114" i="75"/>
  <c r="BD114" i="75"/>
  <c r="BC114" i="75"/>
  <c r="BB114" i="75"/>
  <c r="BA114" i="75"/>
  <c r="AZ114" i="75"/>
  <c r="AY114" i="75"/>
  <c r="AX114" i="75"/>
  <c r="AW114" i="75"/>
  <c r="AV114" i="75"/>
  <c r="BE113" i="75"/>
  <c r="BD113" i="75"/>
  <c r="BC113" i="75"/>
  <c r="BB113" i="75"/>
  <c r="BA113" i="75"/>
  <c r="AZ113" i="75"/>
  <c r="AY113" i="75"/>
  <c r="AX113" i="75"/>
  <c r="AW113" i="75"/>
  <c r="AV113" i="75"/>
  <c r="BE112" i="75"/>
  <c r="BD112" i="75"/>
  <c r="BC112" i="75"/>
  <c r="BB112" i="75"/>
  <c r="BA112" i="75"/>
  <c r="AZ112" i="75"/>
  <c r="AY112" i="75"/>
  <c r="AX112" i="75"/>
  <c r="AW112" i="75"/>
  <c r="AV112" i="75"/>
  <c r="BE111" i="75"/>
  <c r="BD111" i="75"/>
  <c r="BC111" i="75"/>
  <c r="BB111" i="75"/>
  <c r="BA111" i="75"/>
  <c r="AZ111" i="75"/>
  <c r="AY111" i="75"/>
  <c r="AX111" i="75"/>
  <c r="AW111" i="75"/>
  <c r="AV111" i="75"/>
  <c r="BE110" i="75"/>
  <c r="BD110" i="75"/>
  <c r="BC110" i="75"/>
  <c r="BB110" i="75"/>
  <c r="BA110" i="75"/>
  <c r="AZ110" i="75"/>
  <c r="AY110" i="75"/>
  <c r="AX110" i="75"/>
  <c r="AW110" i="75"/>
  <c r="AV110" i="75"/>
  <c r="BE109" i="75"/>
  <c r="BD109" i="75"/>
  <c r="BC109" i="75"/>
  <c r="BB109" i="75"/>
  <c r="BA109" i="75"/>
  <c r="AZ109" i="75"/>
  <c r="AY109" i="75"/>
  <c r="AX109" i="75"/>
  <c r="AW109" i="75"/>
  <c r="AV109" i="75"/>
  <c r="BE108" i="75"/>
  <c r="BD108" i="75"/>
  <c r="BC108" i="75"/>
  <c r="BB108" i="75"/>
  <c r="BA108" i="75"/>
  <c r="AZ108" i="75"/>
  <c r="AY108" i="75"/>
  <c r="AX108" i="75"/>
  <c r="AW108" i="75"/>
  <c r="AV108" i="75"/>
  <c r="BE107" i="75"/>
  <c r="BD107" i="75"/>
  <c r="BC107" i="75"/>
  <c r="BB107" i="75"/>
  <c r="BA107" i="75"/>
  <c r="AZ107" i="75"/>
  <c r="AY107" i="75"/>
  <c r="AX107" i="75"/>
  <c r="AW107" i="75"/>
  <c r="AV107" i="75"/>
  <c r="BE106" i="75"/>
  <c r="BD106" i="75"/>
  <c r="BC106" i="75"/>
  <c r="BB106" i="75"/>
  <c r="BA106" i="75"/>
  <c r="AZ106" i="75"/>
  <c r="AY106" i="75"/>
  <c r="AX106" i="75"/>
  <c r="AW106" i="75"/>
  <c r="AV106" i="75"/>
  <c r="BE105" i="75"/>
  <c r="BD105" i="75"/>
  <c r="BC105" i="75"/>
  <c r="BB105" i="75"/>
  <c r="BA105" i="75"/>
  <c r="AZ105" i="75"/>
  <c r="AY105" i="75"/>
  <c r="AX105" i="75"/>
  <c r="AW105" i="75"/>
  <c r="AV105" i="75"/>
  <c r="BE104" i="75"/>
  <c r="BD104" i="75"/>
  <c r="BC104" i="75"/>
  <c r="BB104" i="75"/>
  <c r="BA104" i="75"/>
  <c r="AZ104" i="75"/>
  <c r="AY104" i="75"/>
  <c r="AX104" i="75"/>
  <c r="AW104" i="75"/>
  <c r="AV104" i="75"/>
  <c r="BE103" i="75"/>
  <c r="BD103" i="75"/>
  <c r="BC103" i="75"/>
  <c r="BB103" i="75"/>
  <c r="BA103" i="75"/>
  <c r="AZ103" i="75"/>
  <c r="AY103" i="75"/>
  <c r="AX103" i="75"/>
  <c r="AW103" i="75"/>
  <c r="AV103" i="75"/>
  <c r="BE102" i="75"/>
  <c r="BD102" i="75"/>
  <c r="BC102" i="75"/>
  <c r="BB102" i="75"/>
  <c r="BA102" i="75"/>
  <c r="AZ102" i="75"/>
  <c r="AY102" i="75"/>
  <c r="AX102" i="75"/>
  <c r="AW102" i="75"/>
  <c r="AV102" i="75"/>
  <c r="BE101" i="75"/>
  <c r="BD101" i="75"/>
  <c r="BC101" i="75"/>
  <c r="BB101" i="75"/>
  <c r="BA101" i="75"/>
  <c r="AZ101" i="75"/>
  <c r="AY101" i="75"/>
  <c r="AX101" i="75"/>
  <c r="AW101" i="75"/>
  <c r="AV101" i="75"/>
  <c r="BE100" i="75"/>
  <c r="BD100" i="75"/>
  <c r="BC100" i="75"/>
  <c r="BB100" i="75"/>
  <c r="BA100" i="75"/>
  <c r="AZ100" i="75"/>
  <c r="AY100" i="75"/>
  <c r="AX100" i="75"/>
  <c r="AW100" i="75"/>
  <c r="AV100" i="75"/>
  <c r="BE99" i="75"/>
  <c r="BD99" i="75"/>
  <c r="BC99" i="75"/>
  <c r="BB99" i="75"/>
  <c r="BA99" i="75"/>
  <c r="AZ99" i="75"/>
  <c r="AY99" i="75"/>
  <c r="AX99" i="75"/>
  <c r="AW99" i="75"/>
  <c r="AV99" i="75"/>
  <c r="BE98" i="75"/>
  <c r="BD98" i="75"/>
  <c r="BC98" i="75"/>
  <c r="BB98" i="75"/>
  <c r="BA98" i="75"/>
  <c r="AZ98" i="75"/>
  <c r="AY98" i="75"/>
  <c r="AX98" i="75"/>
  <c r="AW98" i="75"/>
  <c r="AV98" i="75"/>
  <c r="BE97" i="75"/>
  <c r="BD97" i="75"/>
  <c r="BC97" i="75"/>
  <c r="BB97" i="75"/>
  <c r="BA97" i="75"/>
  <c r="AZ97" i="75"/>
  <c r="AY97" i="75"/>
  <c r="AX97" i="75"/>
  <c r="AW97" i="75"/>
  <c r="AV97" i="75"/>
  <c r="BE96" i="75"/>
  <c r="BD96" i="75"/>
  <c r="BC96" i="75"/>
  <c r="BB96" i="75"/>
  <c r="BA96" i="75"/>
  <c r="AZ96" i="75"/>
  <c r="AY96" i="75"/>
  <c r="AX96" i="75"/>
  <c r="AW96" i="75"/>
  <c r="AV96" i="75"/>
  <c r="BE95" i="75"/>
  <c r="BD95" i="75"/>
  <c r="BC95" i="75"/>
  <c r="BB95" i="75"/>
  <c r="BA95" i="75"/>
  <c r="AZ95" i="75"/>
  <c r="AY95" i="75"/>
  <c r="AX95" i="75"/>
  <c r="AW95" i="75"/>
  <c r="AV95" i="75"/>
  <c r="BE94" i="75"/>
  <c r="BD94" i="75"/>
  <c r="BC94" i="75"/>
  <c r="BB94" i="75"/>
  <c r="BA94" i="75"/>
  <c r="AZ94" i="75"/>
  <c r="AY94" i="75"/>
  <c r="AX94" i="75"/>
  <c r="AW94" i="75"/>
  <c r="AV94" i="75"/>
  <c r="BE93" i="75"/>
  <c r="BD93" i="75"/>
  <c r="BC93" i="75"/>
  <c r="BB93" i="75"/>
  <c r="BA93" i="75"/>
  <c r="AZ93" i="75"/>
  <c r="AY93" i="75"/>
  <c r="AX93" i="75"/>
  <c r="AW93" i="75"/>
  <c r="AV93" i="75"/>
  <c r="BE92" i="75"/>
  <c r="BD92" i="75"/>
  <c r="BC92" i="75"/>
  <c r="BB92" i="75"/>
  <c r="BA92" i="75"/>
  <c r="AZ92" i="75"/>
  <c r="AY92" i="75"/>
  <c r="AX92" i="75"/>
  <c r="AW92" i="75"/>
  <c r="AV92" i="75"/>
  <c r="BE91" i="75"/>
  <c r="BD91" i="75"/>
  <c r="BC91" i="75"/>
  <c r="BB91" i="75"/>
  <c r="BA91" i="75"/>
  <c r="AZ91" i="75"/>
  <c r="AY91" i="75"/>
  <c r="AX91" i="75"/>
  <c r="AW91" i="75"/>
  <c r="AV91" i="75"/>
  <c r="BE90" i="75"/>
  <c r="BD90" i="75"/>
  <c r="BC90" i="75"/>
  <c r="BB90" i="75"/>
  <c r="BA90" i="75"/>
  <c r="AZ90" i="75"/>
  <c r="AY90" i="75"/>
  <c r="AX90" i="75"/>
  <c r="AW90" i="75"/>
  <c r="AV90" i="75"/>
  <c r="BE89" i="75"/>
  <c r="BD89" i="75"/>
  <c r="BC89" i="75"/>
  <c r="BB89" i="75"/>
  <c r="BA89" i="75"/>
  <c r="AZ89" i="75"/>
  <c r="AY89" i="75"/>
  <c r="AX89" i="75"/>
  <c r="AW89" i="75"/>
  <c r="AV89" i="75"/>
  <c r="BE88" i="75"/>
  <c r="BD88" i="75"/>
  <c r="BC88" i="75"/>
  <c r="BB88" i="75"/>
  <c r="BA88" i="75"/>
  <c r="AZ88" i="75"/>
  <c r="AY88" i="75"/>
  <c r="AX88" i="75"/>
  <c r="AW88" i="75"/>
  <c r="AV88" i="75"/>
  <c r="BE87" i="75"/>
  <c r="BD87" i="75"/>
  <c r="BC87" i="75"/>
  <c r="BB87" i="75"/>
  <c r="BA87" i="75"/>
  <c r="AZ87" i="75"/>
  <c r="AY87" i="75"/>
  <c r="AX87" i="75"/>
  <c r="AW87" i="75"/>
  <c r="AV87" i="75"/>
  <c r="BE86" i="75"/>
  <c r="BD86" i="75"/>
  <c r="BC86" i="75"/>
  <c r="BB86" i="75"/>
  <c r="BA86" i="75"/>
  <c r="AZ86" i="75"/>
  <c r="AY86" i="75"/>
  <c r="AX86" i="75"/>
  <c r="AW86" i="75"/>
  <c r="AV86" i="75"/>
  <c r="BE85" i="75"/>
  <c r="BD85" i="75"/>
  <c r="BC85" i="75"/>
  <c r="BB85" i="75"/>
  <c r="BA85" i="75"/>
  <c r="AZ85" i="75"/>
  <c r="AY85" i="75"/>
  <c r="AX85" i="75"/>
  <c r="AW85" i="75"/>
  <c r="AV85" i="75"/>
  <c r="BE84" i="75"/>
  <c r="BD84" i="75"/>
  <c r="BC84" i="75"/>
  <c r="BB84" i="75"/>
  <c r="BA84" i="75"/>
  <c r="AZ84" i="75"/>
  <c r="AY84" i="75"/>
  <c r="AX84" i="75"/>
  <c r="AW84" i="75"/>
  <c r="AV84" i="75"/>
  <c r="BE83" i="75"/>
  <c r="BD83" i="75"/>
  <c r="BC83" i="75"/>
  <c r="BB83" i="75"/>
  <c r="BA83" i="75"/>
  <c r="AZ83" i="75"/>
  <c r="AY83" i="75"/>
  <c r="AX83" i="75"/>
  <c r="AW83" i="75"/>
  <c r="AV83" i="75"/>
  <c r="BE82" i="75"/>
  <c r="BD82" i="75"/>
  <c r="BC82" i="75"/>
  <c r="BB82" i="75"/>
  <c r="BA82" i="75"/>
  <c r="AZ82" i="75"/>
  <c r="AY82" i="75"/>
  <c r="AX82" i="75"/>
  <c r="AW82" i="75"/>
  <c r="AV82" i="75"/>
  <c r="BE81" i="75"/>
  <c r="BD81" i="75"/>
  <c r="BC81" i="75"/>
  <c r="BB81" i="75"/>
  <c r="BA81" i="75"/>
  <c r="AZ81" i="75"/>
  <c r="AY81" i="75"/>
  <c r="AX81" i="75"/>
  <c r="AW81" i="75"/>
  <c r="AV81" i="75"/>
  <c r="BE80" i="75"/>
  <c r="BD80" i="75"/>
  <c r="BC80" i="75"/>
  <c r="BB80" i="75"/>
  <c r="BA80" i="75"/>
  <c r="AZ80" i="75"/>
  <c r="AY80" i="75"/>
  <c r="AX80" i="75"/>
  <c r="AW80" i="75"/>
  <c r="AV80" i="75"/>
  <c r="BE79" i="75"/>
  <c r="BD79" i="75"/>
  <c r="BC79" i="75"/>
  <c r="BB79" i="75"/>
  <c r="BA79" i="75"/>
  <c r="AZ79" i="75"/>
  <c r="AY79" i="75"/>
  <c r="AX79" i="75"/>
  <c r="AW79" i="75"/>
  <c r="AV79" i="75"/>
  <c r="BE78" i="75"/>
  <c r="BD78" i="75"/>
  <c r="BC78" i="75"/>
  <c r="BB78" i="75"/>
  <c r="BA78" i="75"/>
  <c r="AZ78" i="75"/>
  <c r="AY78" i="75"/>
  <c r="AX78" i="75"/>
  <c r="AW78" i="75"/>
  <c r="AV78" i="75"/>
  <c r="BE77" i="75"/>
  <c r="BD77" i="75"/>
  <c r="BC77" i="75"/>
  <c r="BB77" i="75"/>
  <c r="BA77" i="75"/>
  <c r="AZ77" i="75"/>
  <c r="AY77" i="75"/>
  <c r="AX77" i="75"/>
  <c r="AW77" i="75"/>
  <c r="AV77" i="75"/>
  <c r="BE76" i="75"/>
  <c r="BD76" i="75"/>
  <c r="BC76" i="75"/>
  <c r="BB76" i="75"/>
  <c r="BA76" i="75"/>
  <c r="AZ76" i="75"/>
  <c r="AY76" i="75"/>
  <c r="AX76" i="75"/>
  <c r="AW76" i="75"/>
  <c r="AV76" i="75"/>
  <c r="BE75" i="75"/>
  <c r="BD75" i="75"/>
  <c r="BC75" i="75"/>
  <c r="BB75" i="75"/>
  <c r="BA75" i="75"/>
  <c r="AZ75" i="75"/>
  <c r="AY75" i="75"/>
  <c r="AX75" i="75"/>
  <c r="AW75" i="75"/>
  <c r="AV75" i="75"/>
  <c r="BE74" i="75"/>
  <c r="BD74" i="75"/>
  <c r="BC74" i="75"/>
  <c r="BB74" i="75"/>
  <c r="BA74" i="75"/>
  <c r="AZ74" i="75"/>
  <c r="AY74" i="75"/>
  <c r="AX74" i="75"/>
  <c r="AW74" i="75"/>
  <c r="AV74" i="75"/>
  <c r="BE73" i="75"/>
  <c r="BD73" i="75"/>
  <c r="BC73" i="75"/>
  <c r="BB73" i="75"/>
  <c r="BA73" i="75"/>
  <c r="AZ73" i="75"/>
  <c r="AY73" i="75"/>
  <c r="AX73" i="75"/>
  <c r="AW73" i="75"/>
  <c r="AV73" i="75"/>
  <c r="BE72" i="75"/>
  <c r="BD72" i="75"/>
  <c r="BC72" i="75"/>
  <c r="BB72" i="75"/>
  <c r="BA72" i="75"/>
  <c r="AZ72" i="75"/>
  <c r="AY72" i="75"/>
  <c r="AX72" i="75"/>
  <c r="AW72" i="75"/>
  <c r="AV72" i="75"/>
  <c r="BE71" i="75"/>
  <c r="BD71" i="75"/>
  <c r="BC71" i="75"/>
  <c r="BB71" i="75"/>
  <c r="BA71" i="75"/>
  <c r="AZ71" i="75"/>
  <c r="AY71" i="75"/>
  <c r="AX71" i="75"/>
  <c r="AW71" i="75"/>
  <c r="AV71" i="75"/>
  <c r="BE70" i="75"/>
  <c r="BD70" i="75"/>
  <c r="BC70" i="75"/>
  <c r="BB70" i="75"/>
  <c r="BA70" i="75"/>
  <c r="AZ70" i="75"/>
  <c r="AY70" i="75"/>
  <c r="AX70" i="75"/>
  <c r="AW70" i="75"/>
  <c r="AV70" i="75"/>
  <c r="BE69" i="75"/>
  <c r="BD69" i="75"/>
  <c r="BC69" i="75"/>
  <c r="BB69" i="75"/>
  <c r="BA69" i="75"/>
  <c r="AZ69" i="75"/>
  <c r="AY69" i="75"/>
  <c r="AX69" i="75"/>
  <c r="AW69" i="75"/>
  <c r="AV69" i="75"/>
  <c r="BE68" i="75"/>
  <c r="BD68" i="75"/>
  <c r="BC68" i="75"/>
  <c r="BB68" i="75"/>
  <c r="BA68" i="75"/>
  <c r="AZ68" i="75"/>
  <c r="AY68" i="75"/>
  <c r="AX68" i="75"/>
  <c r="AW68" i="75"/>
  <c r="AV68" i="75"/>
  <c r="BE67" i="75"/>
  <c r="BD67" i="75"/>
  <c r="BC67" i="75"/>
  <c r="BB67" i="75"/>
  <c r="BA67" i="75"/>
  <c r="AZ67" i="75"/>
  <c r="AY67" i="75"/>
  <c r="AX67" i="75"/>
  <c r="AW67" i="75"/>
  <c r="AV67" i="75"/>
  <c r="BE66" i="75"/>
  <c r="BD66" i="75"/>
  <c r="BC66" i="75"/>
  <c r="BB66" i="75"/>
  <c r="BA66" i="75"/>
  <c r="AZ66" i="75"/>
  <c r="AY66" i="75"/>
  <c r="AX66" i="75"/>
  <c r="AW66" i="75"/>
  <c r="AV66" i="75"/>
  <c r="BE65" i="75"/>
  <c r="BD65" i="75"/>
  <c r="BC65" i="75"/>
  <c r="BB65" i="75"/>
  <c r="BA65" i="75"/>
  <c r="AZ65" i="75"/>
  <c r="AY65" i="75"/>
  <c r="AX65" i="75"/>
  <c r="AW65" i="75"/>
  <c r="AV65" i="75"/>
  <c r="BE64" i="75"/>
  <c r="BD64" i="75"/>
  <c r="BC64" i="75"/>
  <c r="BB64" i="75"/>
  <c r="BA64" i="75"/>
  <c r="AZ64" i="75"/>
  <c r="AY64" i="75"/>
  <c r="AX64" i="75"/>
  <c r="AW64" i="75"/>
  <c r="AV64" i="75"/>
  <c r="BE63" i="75"/>
  <c r="BD63" i="75"/>
  <c r="BC63" i="75"/>
  <c r="BB63" i="75"/>
  <c r="BA63" i="75"/>
  <c r="AZ63" i="75"/>
  <c r="AY63" i="75"/>
  <c r="AX63" i="75"/>
  <c r="AW63" i="75"/>
  <c r="AV63" i="75"/>
  <c r="BE62" i="75"/>
  <c r="BD62" i="75"/>
  <c r="BC62" i="75"/>
  <c r="BB62" i="75"/>
  <c r="BA62" i="75"/>
  <c r="AZ62" i="75"/>
  <c r="AY62" i="75"/>
  <c r="AX62" i="75"/>
  <c r="AW62" i="75"/>
  <c r="AV62" i="75"/>
  <c r="BE61" i="75"/>
  <c r="BD61" i="75"/>
  <c r="BC61" i="75"/>
  <c r="BB61" i="75"/>
  <c r="BA61" i="75"/>
  <c r="AZ61" i="75"/>
  <c r="AY61" i="75"/>
  <c r="AX61" i="75"/>
  <c r="AW61" i="75"/>
  <c r="AV61" i="75"/>
  <c r="BE60" i="75"/>
  <c r="BD60" i="75"/>
  <c r="BC60" i="75"/>
  <c r="BB60" i="75"/>
  <c r="BA60" i="75"/>
  <c r="AZ60" i="75"/>
  <c r="AY60" i="75"/>
  <c r="AX60" i="75"/>
  <c r="AW60" i="75"/>
  <c r="AV60" i="75"/>
  <c r="BE59" i="75"/>
  <c r="BD59" i="75"/>
  <c r="BC59" i="75"/>
  <c r="BB59" i="75"/>
  <c r="BA59" i="75"/>
  <c r="AZ59" i="75"/>
  <c r="AY59" i="75"/>
  <c r="AX59" i="75"/>
  <c r="AW59" i="75"/>
  <c r="AV59" i="75"/>
  <c r="BE58" i="75"/>
  <c r="BD58" i="75"/>
  <c r="BC58" i="75"/>
  <c r="BB58" i="75"/>
  <c r="BA58" i="75"/>
  <c r="AZ58" i="75"/>
  <c r="AY58" i="75"/>
  <c r="AX58" i="75"/>
  <c r="AW58" i="75"/>
  <c r="AV58" i="75"/>
  <c r="BE54" i="75"/>
  <c r="BD54" i="75"/>
  <c r="BC54" i="75"/>
  <c r="BB54" i="75"/>
  <c r="BA54" i="75"/>
  <c r="AZ54" i="75"/>
  <c r="AY54" i="75"/>
  <c r="AX54" i="75"/>
  <c r="AW54" i="75"/>
  <c r="AV54" i="75"/>
  <c r="BE53" i="75"/>
  <c r="BD53" i="75"/>
  <c r="BC53" i="75"/>
  <c r="BB53" i="75"/>
  <c r="BA53" i="75"/>
  <c r="AZ53" i="75"/>
  <c r="AY53" i="75"/>
  <c r="AX53" i="75"/>
  <c r="AW53" i="75"/>
  <c r="AV53" i="75"/>
  <c r="BE52" i="75"/>
  <c r="BD52" i="75"/>
  <c r="BC52" i="75"/>
  <c r="BB52" i="75"/>
  <c r="BA52" i="75"/>
  <c r="AZ52" i="75"/>
  <c r="AY52" i="75"/>
  <c r="AX52" i="75"/>
  <c r="AW52" i="75"/>
  <c r="AV52" i="75"/>
  <c r="BF3" i="75"/>
  <c r="BE3" i="75"/>
  <c r="BD3" i="75"/>
  <c r="BC3" i="75"/>
  <c r="BB3" i="75"/>
  <c r="BA3" i="75"/>
  <c r="AZ3" i="75"/>
  <c r="AY3" i="75"/>
  <c r="AX3" i="75"/>
  <c r="AV3" i="75"/>
  <c r="A5" i="75"/>
  <c r="B5" i="75"/>
  <c r="C5" i="75"/>
  <c r="A6" i="75"/>
  <c r="B6" i="75"/>
  <c r="C6" i="75"/>
  <c r="A7" i="75"/>
  <c r="B7" i="75"/>
  <c r="C7" i="75"/>
  <c r="B9" i="75"/>
  <c r="C9" i="75"/>
  <c r="B10" i="75"/>
  <c r="C10" i="75"/>
  <c r="B11" i="75"/>
  <c r="C11" i="75"/>
  <c r="B12" i="75"/>
  <c r="C12" i="75"/>
  <c r="B13" i="75"/>
  <c r="C13" i="75"/>
  <c r="B14" i="75"/>
  <c r="C14" i="75"/>
  <c r="B15" i="75"/>
  <c r="C15" i="75"/>
  <c r="B16" i="75"/>
  <c r="C16" i="75"/>
  <c r="B17" i="75"/>
  <c r="C17" i="75"/>
  <c r="B18" i="75"/>
  <c r="C18" i="75"/>
  <c r="B19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B52" i="75"/>
  <c r="C52" i="75"/>
  <c r="B53" i="75"/>
  <c r="C53" i="75"/>
  <c r="B54" i="75"/>
  <c r="C54" i="75"/>
  <c r="B58" i="75"/>
  <c r="C58" i="75"/>
  <c r="B59" i="75"/>
  <c r="C59" i="75"/>
  <c r="C60" i="75"/>
  <c r="C61" i="75"/>
  <c r="C62" i="75"/>
  <c r="C63" i="75"/>
  <c r="C64" i="75"/>
  <c r="B65" i="75"/>
  <c r="C65" i="75"/>
  <c r="B66" i="75"/>
  <c r="C66" i="75"/>
  <c r="B67" i="75"/>
  <c r="C67" i="75"/>
  <c r="B68" i="75"/>
  <c r="C68" i="75"/>
  <c r="B69" i="75"/>
  <c r="C69" i="75"/>
  <c r="B70" i="75"/>
  <c r="C70" i="75"/>
  <c r="B71" i="75"/>
  <c r="C71" i="75"/>
  <c r="B72" i="75"/>
  <c r="C72" i="75"/>
  <c r="B73" i="75"/>
  <c r="C73" i="75"/>
  <c r="B74" i="75"/>
  <c r="C74" i="75"/>
  <c r="B75" i="75"/>
  <c r="C75" i="75"/>
  <c r="B76" i="75"/>
  <c r="C76" i="75"/>
  <c r="B77" i="75"/>
  <c r="C77" i="75"/>
  <c r="B78" i="75"/>
  <c r="C78" i="75"/>
  <c r="B79" i="75"/>
  <c r="C79" i="75"/>
  <c r="B80" i="75"/>
  <c r="C80" i="75"/>
  <c r="B81" i="75"/>
  <c r="C81" i="75"/>
  <c r="B82" i="75"/>
  <c r="C82" i="75"/>
  <c r="B83" i="75"/>
  <c r="C83" i="75"/>
  <c r="B84" i="75"/>
  <c r="C84" i="75"/>
  <c r="B85" i="75"/>
  <c r="C85" i="75"/>
  <c r="C86" i="75"/>
  <c r="C87" i="75"/>
  <c r="C88" i="75"/>
  <c r="B4" i="75"/>
  <c r="C4" i="75"/>
  <c r="A4" i="75"/>
  <c r="C69" i="76" l="1"/>
  <c r="C69" i="77"/>
  <c r="C69" i="71" s="1"/>
  <c r="C69" i="78" s="1"/>
  <c r="C69" i="79" s="1"/>
  <c r="C69" i="80" s="1"/>
  <c r="C69" i="81" s="1"/>
  <c r="C69" i="82" s="1"/>
  <c r="B69" i="76"/>
  <c r="B69" i="77"/>
  <c r="B69" i="71" s="1"/>
  <c r="B69" i="78" s="1"/>
  <c r="B69" i="79" s="1"/>
  <c r="B69" i="80" s="1"/>
  <c r="B69" i="81" s="1"/>
  <c r="B69" i="82" s="1"/>
  <c r="C7" i="76"/>
  <c r="C7" i="77"/>
  <c r="B52" i="76"/>
  <c r="B52" i="77"/>
  <c r="B52" i="71" s="1"/>
  <c r="B52" i="78" s="1"/>
  <c r="B52" i="79" s="1"/>
  <c r="B52" i="80" s="1"/>
  <c r="B52" i="81" s="1"/>
  <c r="B52" i="82" s="1"/>
  <c r="B16" i="76"/>
  <c r="B16" i="77"/>
  <c r="B12" i="76"/>
  <c r="B12" i="77"/>
  <c r="B7" i="76"/>
  <c r="B7" i="77"/>
  <c r="B73" i="76"/>
  <c r="B73" i="77"/>
  <c r="B73" i="71" s="1"/>
  <c r="B73" i="78" s="1"/>
  <c r="B73" i="79" s="1"/>
  <c r="B73" i="80" s="1"/>
  <c r="B73" i="81" s="1"/>
  <c r="B73" i="82" s="1"/>
  <c r="C20" i="76"/>
  <c r="C20" i="77"/>
  <c r="B59" i="76"/>
  <c r="B59" i="77"/>
  <c r="B59" i="71" s="1"/>
  <c r="B59" i="78" s="1"/>
  <c r="B59" i="79" s="1"/>
  <c r="B59" i="80" s="1"/>
  <c r="B59" i="81" s="1"/>
  <c r="B59" i="82" s="1"/>
  <c r="C84" i="76"/>
  <c r="C84" i="77"/>
  <c r="C84" i="71" s="1"/>
  <c r="C84" i="78" s="1"/>
  <c r="C84" i="79" s="1"/>
  <c r="C84" i="80" s="1"/>
  <c r="C84" i="81" s="1"/>
  <c r="C84" i="82" s="1"/>
  <c r="C80" i="76"/>
  <c r="C80" i="77"/>
  <c r="C80" i="71" s="1"/>
  <c r="C80" i="78" s="1"/>
  <c r="C80" i="79" s="1"/>
  <c r="C80" i="80" s="1"/>
  <c r="C80" i="81" s="1"/>
  <c r="C80" i="82" s="1"/>
  <c r="C76" i="76"/>
  <c r="C76" i="77"/>
  <c r="C76" i="71" s="1"/>
  <c r="C76" i="78" s="1"/>
  <c r="C76" i="79" s="1"/>
  <c r="C76" i="80" s="1"/>
  <c r="C76" i="81" s="1"/>
  <c r="C76" i="82" s="1"/>
  <c r="C72" i="76"/>
  <c r="C72" i="77"/>
  <c r="C72" i="71" s="1"/>
  <c r="C72" i="78" s="1"/>
  <c r="C72" i="79" s="1"/>
  <c r="C72" i="80" s="1"/>
  <c r="C72" i="81" s="1"/>
  <c r="C72" i="82" s="1"/>
  <c r="C68" i="76"/>
  <c r="C68" i="77"/>
  <c r="C68" i="71" s="1"/>
  <c r="C68" i="78" s="1"/>
  <c r="C68" i="79" s="1"/>
  <c r="C68" i="80" s="1"/>
  <c r="C68" i="81" s="1"/>
  <c r="C68" i="82" s="1"/>
  <c r="C64" i="76"/>
  <c r="C64" i="77"/>
  <c r="C64" i="71" s="1"/>
  <c r="C64" i="78" s="1"/>
  <c r="C64" i="79" s="1"/>
  <c r="C64" i="80" s="1"/>
  <c r="C64" i="81" s="1"/>
  <c r="C64" i="82" s="1"/>
  <c r="A7" i="76"/>
  <c r="A7" i="77"/>
  <c r="C65" i="76"/>
  <c r="C65" i="77"/>
  <c r="C65" i="71" s="1"/>
  <c r="C65" i="78" s="1"/>
  <c r="C65" i="79" s="1"/>
  <c r="C65" i="80" s="1"/>
  <c r="C65" i="81" s="1"/>
  <c r="C65" i="82" s="1"/>
  <c r="B81" i="76"/>
  <c r="B81" i="77"/>
  <c r="B81" i="71" s="1"/>
  <c r="B81" i="78" s="1"/>
  <c r="B81" i="79" s="1"/>
  <c r="B81" i="80" s="1"/>
  <c r="B81" i="81" s="1"/>
  <c r="B81" i="82" s="1"/>
  <c r="C24" i="76"/>
  <c r="C24" i="77"/>
  <c r="B80" i="76"/>
  <c r="B80" i="77"/>
  <c r="B80" i="71" s="1"/>
  <c r="B80" i="78" s="1"/>
  <c r="B80" i="79" s="1"/>
  <c r="B80" i="80" s="1"/>
  <c r="B80" i="81" s="1"/>
  <c r="B80" i="82" s="1"/>
  <c r="B76" i="76"/>
  <c r="B76" i="77"/>
  <c r="B76" i="71" s="1"/>
  <c r="B76" i="78" s="1"/>
  <c r="B76" i="79" s="1"/>
  <c r="B76" i="80" s="1"/>
  <c r="B76" i="81" s="1"/>
  <c r="B76" i="82" s="1"/>
  <c r="B72" i="76"/>
  <c r="B72" i="77"/>
  <c r="B72" i="71" s="1"/>
  <c r="B72" i="78" s="1"/>
  <c r="B72" i="79" s="1"/>
  <c r="B72" i="80" s="1"/>
  <c r="B72" i="81" s="1"/>
  <c r="B72" i="82" s="1"/>
  <c r="B68" i="76"/>
  <c r="B68" i="77"/>
  <c r="B68" i="71" s="1"/>
  <c r="B68" i="78" s="1"/>
  <c r="B68" i="79" s="1"/>
  <c r="B68" i="80" s="1"/>
  <c r="B68" i="81" s="1"/>
  <c r="B68" i="82" s="1"/>
  <c r="C58" i="76"/>
  <c r="C58" i="77"/>
  <c r="C58" i="71" s="1"/>
  <c r="C58" i="78" s="1"/>
  <c r="C58" i="79" s="1"/>
  <c r="C58" i="80" s="1"/>
  <c r="C58" i="81" s="1"/>
  <c r="C58" i="82" s="1"/>
  <c r="C31" i="76"/>
  <c r="C31" i="77"/>
  <c r="C27" i="76"/>
  <c r="C27" i="77"/>
  <c r="C23" i="76"/>
  <c r="C23" i="77"/>
  <c r="C19" i="76"/>
  <c r="C19" i="77"/>
  <c r="C15" i="76"/>
  <c r="C15" i="77"/>
  <c r="C11" i="76"/>
  <c r="C11" i="77"/>
  <c r="C6" i="76"/>
  <c r="C6" i="77"/>
  <c r="C81" i="76"/>
  <c r="C81" i="77"/>
  <c r="C81" i="71" s="1"/>
  <c r="C81" i="78" s="1"/>
  <c r="C81" i="79" s="1"/>
  <c r="C81" i="80" s="1"/>
  <c r="C81" i="81" s="1"/>
  <c r="C81" i="82" s="1"/>
  <c r="C28" i="76"/>
  <c r="C28" i="77"/>
  <c r="C63" i="76"/>
  <c r="C63" i="77"/>
  <c r="C63" i="71" s="1"/>
  <c r="C63" i="78" s="1"/>
  <c r="C63" i="79" s="1"/>
  <c r="C63" i="80" s="1"/>
  <c r="C63" i="81" s="1"/>
  <c r="C63" i="82" s="1"/>
  <c r="B19" i="76"/>
  <c r="B19" i="77"/>
  <c r="B15" i="76"/>
  <c r="B15" i="77"/>
  <c r="B11" i="76"/>
  <c r="B11" i="77"/>
  <c r="B6" i="76"/>
  <c r="B6" i="77"/>
  <c r="B77" i="76"/>
  <c r="B77" i="77"/>
  <c r="B77" i="71" s="1"/>
  <c r="B77" i="78" s="1"/>
  <c r="B77" i="79" s="1"/>
  <c r="B77" i="80" s="1"/>
  <c r="B77" i="81" s="1"/>
  <c r="B77" i="82" s="1"/>
  <c r="C12" i="76"/>
  <c r="C12" i="77"/>
  <c r="B84" i="76"/>
  <c r="B84" i="77"/>
  <c r="B84" i="71" s="1"/>
  <c r="B84" i="78" s="1"/>
  <c r="B84" i="79" s="1"/>
  <c r="B84" i="80" s="1"/>
  <c r="B84" i="81" s="1"/>
  <c r="B84" i="82" s="1"/>
  <c r="B58" i="76"/>
  <c r="B58" i="77"/>
  <c r="B58" i="71" s="1"/>
  <c r="B58" i="78" s="1"/>
  <c r="B58" i="79" s="1"/>
  <c r="B58" i="80" s="1"/>
  <c r="B58" i="81" s="1"/>
  <c r="B58" i="82" s="1"/>
  <c r="C88" i="76"/>
  <c r="C88" i="77"/>
  <c r="C88" i="71" s="1"/>
  <c r="C88" i="78" s="1"/>
  <c r="C88" i="79" s="1"/>
  <c r="C88" i="80" s="1"/>
  <c r="C88" i="81" s="1"/>
  <c r="C88" i="82" s="1"/>
  <c r="C83" i="76"/>
  <c r="C83" i="77"/>
  <c r="C83" i="71" s="1"/>
  <c r="C83" i="78" s="1"/>
  <c r="C83" i="79" s="1"/>
  <c r="C83" i="80" s="1"/>
  <c r="C83" i="81" s="1"/>
  <c r="C83" i="82" s="1"/>
  <c r="C79" i="76"/>
  <c r="C79" i="77"/>
  <c r="C79" i="71" s="1"/>
  <c r="C79" i="78" s="1"/>
  <c r="C79" i="79" s="1"/>
  <c r="C79" i="80" s="1"/>
  <c r="C79" i="81" s="1"/>
  <c r="C79" i="82" s="1"/>
  <c r="C75" i="76"/>
  <c r="C75" i="77"/>
  <c r="C75" i="71" s="1"/>
  <c r="C75" i="78" s="1"/>
  <c r="C75" i="79" s="1"/>
  <c r="C75" i="80" s="1"/>
  <c r="C75" i="81" s="1"/>
  <c r="C75" i="82" s="1"/>
  <c r="C71" i="76"/>
  <c r="C71" i="77"/>
  <c r="C71" i="71" s="1"/>
  <c r="C71" i="78" s="1"/>
  <c r="C71" i="79" s="1"/>
  <c r="C71" i="80" s="1"/>
  <c r="C71" i="81" s="1"/>
  <c r="C71" i="82" s="1"/>
  <c r="C67" i="76"/>
  <c r="C67" i="77"/>
  <c r="C67" i="71" s="1"/>
  <c r="C67" i="78" s="1"/>
  <c r="C67" i="79" s="1"/>
  <c r="C67" i="80" s="1"/>
  <c r="C67" i="81" s="1"/>
  <c r="C67" i="82" s="1"/>
  <c r="A6" i="76"/>
  <c r="A6" i="77"/>
  <c r="C52" i="76"/>
  <c r="C52" i="77"/>
  <c r="C52" i="71" s="1"/>
  <c r="C52" i="78" s="1"/>
  <c r="C52" i="79" s="1"/>
  <c r="C52" i="80" s="1"/>
  <c r="C52" i="81" s="1"/>
  <c r="C52" i="82" s="1"/>
  <c r="B71" i="76"/>
  <c r="B71" i="77"/>
  <c r="B71" i="71" s="1"/>
  <c r="B71" i="78" s="1"/>
  <c r="B71" i="79" s="1"/>
  <c r="B71" i="80" s="1"/>
  <c r="B71" i="81" s="1"/>
  <c r="B71" i="82" s="1"/>
  <c r="C10" i="76"/>
  <c r="C10" i="77"/>
  <c r="C73" i="76"/>
  <c r="C73" i="77"/>
  <c r="C73" i="71" s="1"/>
  <c r="C73" i="78" s="1"/>
  <c r="C73" i="79" s="1"/>
  <c r="C73" i="80" s="1"/>
  <c r="C73" i="81" s="1"/>
  <c r="C73" i="82" s="1"/>
  <c r="B85" i="76"/>
  <c r="B85" i="77"/>
  <c r="B85" i="71" s="1"/>
  <c r="B85" i="78" s="1"/>
  <c r="B85" i="79" s="1"/>
  <c r="B85" i="80" s="1"/>
  <c r="B85" i="81" s="1"/>
  <c r="B85" i="82" s="1"/>
  <c r="B83" i="76"/>
  <c r="B83" i="77"/>
  <c r="B83" i="71" s="1"/>
  <c r="B83" i="78" s="1"/>
  <c r="B83" i="79" s="1"/>
  <c r="B83" i="80" s="1"/>
  <c r="B83" i="81" s="1"/>
  <c r="B83" i="82" s="1"/>
  <c r="B75" i="76"/>
  <c r="B75" i="77"/>
  <c r="B75" i="71" s="1"/>
  <c r="B75" i="78" s="1"/>
  <c r="B75" i="79" s="1"/>
  <c r="B75" i="80" s="1"/>
  <c r="B75" i="81" s="1"/>
  <c r="B75" i="82" s="1"/>
  <c r="C62" i="76"/>
  <c r="C62" i="77"/>
  <c r="C62" i="71" s="1"/>
  <c r="C62" i="78" s="1"/>
  <c r="C62" i="79" s="1"/>
  <c r="C62" i="80" s="1"/>
  <c r="C62" i="81" s="1"/>
  <c r="C62" i="82" s="1"/>
  <c r="C30" i="76"/>
  <c r="C30" i="77"/>
  <c r="C18" i="76"/>
  <c r="C18" i="77"/>
  <c r="B54" i="76"/>
  <c r="B54" i="77"/>
  <c r="B54" i="71" s="1"/>
  <c r="B54" i="78" s="1"/>
  <c r="B54" i="79" s="1"/>
  <c r="B54" i="80" s="1"/>
  <c r="B54" i="81" s="1"/>
  <c r="B54" i="82" s="1"/>
  <c r="B18" i="76"/>
  <c r="B18" i="77"/>
  <c r="B14" i="76"/>
  <c r="B14" i="77"/>
  <c r="B10" i="76"/>
  <c r="B10" i="77"/>
  <c r="B5" i="76"/>
  <c r="B5" i="77"/>
  <c r="C85" i="76"/>
  <c r="C85" i="77"/>
  <c r="C85" i="71" s="1"/>
  <c r="C85" i="78" s="1"/>
  <c r="C85" i="79" s="1"/>
  <c r="C85" i="80" s="1"/>
  <c r="C85" i="81" s="1"/>
  <c r="C85" i="82" s="1"/>
  <c r="C59" i="76"/>
  <c r="C59" i="77"/>
  <c r="C59" i="71" s="1"/>
  <c r="C59" i="78" s="1"/>
  <c r="C59" i="79" s="1"/>
  <c r="C59" i="80" s="1"/>
  <c r="C59" i="81" s="1"/>
  <c r="C59" i="82" s="1"/>
  <c r="B79" i="76"/>
  <c r="B79" i="77"/>
  <c r="B79" i="71" s="1"/>
  <c r="B79" i="78" s="1"/>
  <c r="B79" i="79" s="1"/>
  <c r="B79" i="80" s="1"/>
  <c r="B79" i="81" s="1"/>
  <c r="B79" i="82" s="1"/>
  <c r="B67" i="76"/>
  <c r="B67" i="77"/>
  <c r="B67" i="71" s="1"/>
  <c r="B67" i="78" s="1"/>
  <c r="B67" i="79" s="1"/>
  <c r="B67" i="80" s="1"/>
  <c r="B67" i="81" s="1"/>
  <c r="B67" i="82" s="1"/>
  <c r="C54" i="76"/>
  <c r="C54" i="77"/>
  <c r="C54" i="71" s="1"/>
  <c r="C54" i="78" s="1"/>
  <c r="C54" i="79" s="1"/>
  <c r="C54" i="80" s="1"/>
  <c r="C54" i="81" s="1"/>
  <c r="C54" i="82" s="1"/>
  <c r="C26" i="76"/>
  <c r="C26" i="77"/>
  <c r="C22" i="76"/>
  <c r="C22" i="77"/>
  <c r="C14" i="76"/>
  <c r="C14" i="77"/>
  <c r="C5" i="76"/>
  <c r="C5" i="77"/>
  <c r="A4" i="76"/>
  <c r="A4" i="77"/>
  <c r="C87" i="76"/>
  <c r="C87" i="77"/>
  <c r="C87" i="71" s="1"/>
  <c r="C87" i="78" s="1"/>
  <c r="C87" i="79" s="1"/>
  <c r="C87" i="80" s="1"/>
  <c r="C87" i="81" s="1"/>
  <c r="C87" i="82" s="1"/>
  <c r="C4" i="76"/>
  <c r="C4" i="77"/>
  <c r="C82" i="76"/>
  <c r="C82" i="77"/>
  <c r="C82" i="71" s="1"/>
  <c r="C82" i="78" s="1"/>
  <c r="C82" i="79" s="1"/>
  <c r="C82" i="80" s="1"/>
  <c r="C82" i="81" s="1"/>
  <c r="C82" i="82" s="1"/>
  <c r="C78" i="76"/>
  <c r="C78" i="77"/>
  <c r="C78" i="71" s="1"/>
  <c r="C78" i="78" s="1"/>
  <c r="C78" i="79" s="1"/>
  <c r="C78" i="80" s="1"/>
  <c r="C78" i="81" s="1"/>
  <c r="C78" i="82" s="1"/>
  <c r="C74" i="76"/>
  <c r="C74" i="77"/>
  <c r="C74" i="71" s="1"/>
  <c r="C74" i="78" s="1"/>
  <c r="C74" i="79" s="1"/>
  <c r="C74" i="80" s="1"/>
  <c r="C74" i="81" s="1"/>
  <c r="C74" i="82" s="1"/>
  <c r="C70" i="76"/>
  <c r="C70" i="77"/>
  <c r="C70" i="71" s="1"/>
  <c r="C70" i="78" s="1"/>
  <c r="C70" i="79" s="1"/>
  <c r="C70" i="80" s="1"/>
  <c r="C70" i="81" s="1"/>
  <c r="C70" i="82" s="1"/>
  <c r="C66" i="76"/>
  <c r="C66" i="77"/>
  <c r="C66" i="71" s="1"/>
  <c r="C66" i="78" s="1"/>
  <c r="C66" i="79" s="1"/>
  <c r="C66" i="80" s="1"/>
  <c r="C66" i="81" s="1"/>
  <c r="C66" i="82" s="1"/>
  <c r="C61" i="76"/>
  <c r="C61" i="77"/>
  <c r="C61" i="71" s="1"/>
  <c r="C61" i="78" s="1"/>
  <c r="C61" i="79" s="1"/>
  <c r="C61" i="80" s="1"/>
  <c r="C61" i="81" s="1"/>
  <c r="C61" i="82" s="1"/>
  <c r="A5" i="76"/>
  <c r="A5" i="77"/>
  <c r="C16" i="76"/>
  <c r="C16" i="77"/>
  <c r="C86" i="76"/>
  <c r="C86" i="77"/>
  <c r="C86" i="71" s="1"/>
  <c r="C86" i="78" s="1"/>
  <c r="C86" i="79" s="1"/>
  <c r="C86" i="80" s="1"/>
  <c r="C86" i="81" s="1"/>
  <c r="C86" i="82" s="1"/>
  <c r="B78" i="76"/>
  <c r="B78" i="77"/>
  <c r="B78" i="71" s="1"/>
  <c r="B78" i="78" s="1"/>
  <c r="B78" i="79" s="1"/>
  <c r="B78" i="80" s="1"/>
  <c r="B78" i="81" s="1"/>
  <c r="B78" i="82" s="1"/>
  <c r="B66" i="76"/>
  <c r="B66" i="77"/>
  <c r="B66" i="71" s="1"/>
  <c r="B66" i="78" s="1"/>
  <c r="B66" i="79" s="1"/>
  <c r="B66" i="80" s="1"/>
  <c r="B66" i="81" s="1"/>
  <c r="B66" i="82" s="1"/>
  <c r="C29" i="76"/>
  <c r="C29" i="77"/>
  <c r="C21" i="76"/>
  <c r="C21" i="77"/>
  <c r="C77" i="76"/>
  <c r="C77" i="77"/>
  <c r="C77" i="71" s="1"/>
  <c r="C77" i="78" s="1"/>
  <c r="C77" i="79" s="1"/>
  <c r="C77" i="80" s="1"/>
  <c r="C77" i="81" s="1"/>
  <c r="C77" i="82" s="1"/>
  <c r="B65" i="76"/>
  <c r="B65" i="77"/>
  <c r="B65" i="71" s="1"/>
  <c r="B65" i="78" s="1"/>
  <c r="B65" i="79" s="1"/>
  <c r="B65" i="80" s="1"/>
  <c r="B65" i="81" s="1"/>
  <c r="B65" i="82" s="1"/>
  <c r="B4" i="76"/>
  <c r="B4" i="77"/>
  <c r="B82" i="76"/>
  <c r="B82" i="77"/>
  <c r="B82" i="71" s="1"/>
  <c r="B82" i="78" s="1"/>
  <c r="B82" i="79" s="1"/>
  <c r="B82" i="80" s="1"/>
  <c r="B82" i="81" s="1"/>
  <c r="B82" i="82" s="1"/>
  <c r="B74" i="76"/>
  <c r="B74" i="77"/>
  <c r="B74" i="71" s="1"/>
  <c r="B74" i="78" s="1"/>
  <c r="B74" i="79" s="1"/>
  <c r="B74" i="80" s="1"/>
  <c r="B74" i="81" s="1"/>
  <c r="B74" i="82" s="1"/>
  <c r="B70" i="76"/>
  <c r="B70" i="77"/>
  <c r="B70" i="71" s="1"/>
  <c r="B70" i="78" s="1"/>
  <c r="B70" i="79" s="1"/>
  <c r="B70" i="80" s="1"/>
  <c r="B70" i="81" s="1"/>
  <c r="B70" i="82" s="1"/>
  <c r="C53" i="76"/>
  <c r="C53" i="77"/>
  <c r="C53" i="71" s="1"/>
  <c r="C53" i="78" s="1"/>
  <c r="C53" i="79" s="1"/>
  <c r="C53" i="80" s="1"/>
  <c r="C53" i="81" s="1"/>
  <c r="C53" i="82" s="1"/>
  <c r="C25" i="76"/>
  <c r="C25" i="77"/>
  <c r="C17" i="76"/>
  <c r="C17" i="77"/>
  <c r="C13" i="76"/>
  <c r="C13" i="77"/>
  <c r="C9" i="76"/>
  <c r="C9" i="77"/>
  <c r="C60" i="76"/>
  <c r="C60" i="77"/>
  <c r="C60" i="71" s="1"/>
  <c r="C60" i="78" s="1"/>
  <c r="C60" i="79" s="1"/>
  <c r="C60" i="80" s="1"/>
  <c r="C60" i="81" s="1"/>
  <c r="C60" i="82" s="1"/>
  <c r="B53" i="76"/>
  <c r="B53" i="77"/>
  <c r="B53" i="71" s="1"/>
  <c r="B53" i="78" s="1"/>
  <c r="B53" i="79" s="1"/>
  <c r="B53" i="80" s="1"/>
  <c r="B53" i="81" s="1"/>
  <c r="B53" i="82" s="1"/>
  <c r="B17" i="76"/>
  <c r="B17" i="77"/>
  <c r="B13" i="76"/>
  <c r="B13" i="77"/>
  <c r="B9" i="76"/>
  <c r="B9" i="77"/>
  <c r="D154" i="101"/>
  <c r="BF142" i="15"/>
  <c r="BG142" i="15" s="1"/>
  <c r="G112" i="101"/>
  <c r="D110" i="101"/>
  <c r="G110" i="101" s="1"/>
  <c r="BF73" i="75"/>
  <c r="BF70" i="75"/>
  <c r="BF52" i="75"/>
  <c r="BF121" i="75"/>
  <c r="BF97" i="75"/>
  <c r="BF7" i="75"/>
  <c r="BF5" i="75"/>
  <c r="BF6" i="75"/>
  <c r="BF18" i="75"/>
  <c r="BF30" i="75"/>
  <c r="BF31" i="75"/>
  <c r="BF59" i="75"/>
  <c r="BF77" i="75"/>
  <c r="BF78" i="75"/>
  <c r="BF95" i="75"/>
  <c r="BF101" i="75"/>
  <c r="BF102" i="75"/>
  <c r="BF119" i="75"/>
  <c r="BF125" i="75"/>
  <c r="BF126" i="75"/>
  <c r="BF131" i="75"/>
  <c r="BF12" i="75"/>
  <c r="BF24" i="75"/>
  <c r="BF65" i="75"/>
  <c r="BF71" i="75"/>
  <c r="BF89" i="75"/>
  <c r="BF107" i="75"/>
  <c r="BF113" i="75"/>
  <c r="BF4" i="75"/>
  <c r="BF11" i="75"/>
  <c r="BF17" i="75"/>
  <c r="BF29" i="75"/>
  <c r="BF58" i="75"/>
  <c r="BF64" i="75"/>
  <c r="BF76" i="75"/>
  <c r="BF88" i="75"/>
  <c r="BF100" i="75"/>
  <c r="BF106" i="75"/>
  <c r="BF112" i="75"/>
  <c r="BF124" i="75"/>
  <c r="BF130" i="75"/>
  <c r="BF10" i="75"/>
  <c r="BF22" i="75"/>
  <c r="BF23" i="75"/>
  <c r="BF28" i="75"/>
  <c r="BF69" i="75"/>
  <c r="BF93" i="75"/>
  <c r="BF94" i="75"/>
  <c r="BF111" i="75"/>
  <c r="BF117" i="75"/>
  <c r="BF118" i="75"/>
  <c r="BF123" i="75"/>
  <c r="BF16" i="75"/>
  <c r="BF54" i="75"/>
  <c r="BF63" i="75"/>
  <c r="BF105" i="75"/>
  <c r="BF129" i="75"/>
  <c r="BF9" i="75"/>
  <c r="BF21" i="75"/>
  <c r="BF27" i="75"/>
  <c r="BF53" i="75"/>
  <c r="BF68" i="75"/>
  <c r="BF74" i="75"/>
  <c r="BF75" i="75"/>
  <c r="BF80" i="75"/>
  <c r="BF92" i="75"/>
  <c r="BF98" i="75"/>
  <c r="BF99" i="75"/>
  <c r="BF104" i="75"/>
  <c r="BF116" i="75"/>
  <c r="BF122" i="75"/>
  <c r="BF128" i="75"/>
  <c r="BF14" i="75"/>
  <c r="BF15" i="75"/>
  <c r="BF20" i="75"/>
  <c r="BF26" i="75"/>
  <c r="BF61" i="75"/>
  <c r="BF62" i="75"/>
  <c r="BF79" i="75"/>
  <c r="BF86" i="75"/>
  <c r="BF103" i="75"/>
  <c r="BF109" i="75"/>
  <c r="BF110" i="75"/>
  <c r="BF115" i="75"/>
  <c r="BF127" i="75"/>
  <c r="BF13" i="75"/>
  <c r="BF19" i="75"/>
  <c r="BF25" i="75"/>
  <c r="BF60" i="75"/>
  <c r="BF66" i="75"/>
  <c r="BF67" i="75"/>
  <c r="BF72" i="75"/>
  <c r="BF90" i="75"/>
  <c r="BF91" i="75"/>
  <c r="BF96" i="75"/>
  <c r="BF108" i="75"/>
  <c r="BF114" i="75"/>
  <c r="BF120" i="75"/>
  <c r="BF82" i="75"/>
  <c r="BF85" i="75"/>
  <c r="BF81" i="75"/>
  <c r="BF87" i="75"/>
  <c r="BF83" i="75"/>
  <c r="BF84" i="75"/>
  <c r="G154" i="101" l="1"/>
  <c r="D152" i="101"/>
  <c r="G152" i="101" s="1"/>
  <c r="AV80" i="74" l="1"/>
  <c r="AW80" i="74"/>
  <c r="AX80" i="74"/>
  <c r="AY80" i="74"/>
  <c r="AZ80" i="74"/>
  <c r="BA80" i="74"/>
  <c r="BB80" i="74"/>
  <c r="BC80" i="74"/>
  <c r="BD80" i="74"/>
  <c r="BE80" i="74"/>
  <c r="BF80" i="74" l="1"/>
  <c r="BF128" i="74" l="1"/>
  <c r="BF131" i="74"/>
  <c r="BF128" i="73"/>
  <c r="BF131" i="73"/>
  <c r="BF131" i="72"/>
  <c r="BF128" i="72"/>
  <c r="BF129" i="74"/>
  <c r="BF130" i="74"/>
  <c r="BF130" i="72"/>
  <c r="BF129" i="72"/>
  <c r="BF129" i="73"/>
  <c r="BF130" i="73"/>
  <c r="AC48" i="99"/>
  <c r="AF47" i="99"/>
  <c r="AE47" i="99"/>
  <c r="AC47" i="99"/>
  <c r="AC46" i="99"/>
  <c r="A36" i="99"/>
  <c r="AC36" i="99" s="1"/>
  <c r="A35" i="99"/>
  <c r="A56" i="99" s="1"/>
  <c r="AC56" i="99" s="1"/>
  <c r="A34" i="99"/>
  <c r="A55" i="99" s="1"/>
  <c r="AC55" i="99" s="1"/>
  <c r="A33" i="99"/>
  <c r="A54" i="99" s="1"/>
  <c r="AC54" i="99" s="1"/>
  <c r="A32" i="99"/>
  <c r="A53" i="99" s="1"/>
  <c r="AC53" i="99" s="1"/>
  <c r="A31" i="99"/>
  <c r="A52" i="99" s="1"/>
  <c r="AC52" i="99" s="1"/>
  <c r="A30" i="99"/>
  <c r="A51" i="99" s="1"/>
  <c r="AC51" i="99" s="1"/>
  <c r="A29" i="99"/>
  <c r="A50" i="99" s="1"/>
  <c r="AC50" i="99" s="1"/>
  <c r="AC27" i="99"/>
  <c r="AF26" i="99"/>
  <c r="AE26" i="99"/>
  <c r="AC26" i="99"/>
  <c r="AC25" i="99"/>
  <c r="AC18" i="99"/>
  <c r="AC17" i="99"/>
  <c r="AC16" i="99"/>
  <c r="AC15" i="99"/>
  <c r="AC14" i="99"/>
  <c r="AC13" i="99"/>
  <c r="AC12" i="99"/>
  <c r="AC11" i="99"/>
  <c r="AC8" i="99"/>
  <c r="AF7" i="99"/>
  <c r="AE7" i="99"/>
  <c r="AC7" i="99"/>
  <c r="AC6" i="99"/>
  <c r="AU131" i="15" l="1"/>
  <c r="AC32" i="99"/>
  <c r="AC34" i="99"/>
  <c r="AC33" i="99"/>
  <c r="AC35" i="99"/>
  <c r="AC29" i="99"/>
  <c r="AC31" i="99"/>
  <c r="A57" i="99"/>
  <c r="AC57" i="99" s="1"/>
  <c r="AC30" i="99"/>
  <c r="BF128" i="15"/>
  <c r="BG128" i="15" s="1"/>
  <c r="BF130" i="15"/>
  <c r="BG130" i="15" s="1"/>
  <c r="BF129" i="15"/>
  <c r="BG129" i="15" s="1"/>
  <c r="BF131" i="15" l="1"/>
  <c r="BG131" i="15" s="1"/>
  <c r="AV111" i="15" l="1"/>
  <c r="AW111" i="15"/>
  <c r="AV89" i="73"/>
  <c r="AW89" i="73"/>
  <c r="AX89" i="73"/>
  <c r="AY89" i="73"/>
  <c r="AZ89" i="73"/>
  <c r="BA89" i="73"/>
  <c r="BB89" i="73"/>
  <c r="BC89" i="73"/>
  <c r="BD89" i="73"/>
  <c r="BE89" i="73"/>
  <c r="AV111" i="73"/>
  <c r="AW111" i="73"/>
  <c r="AX111" i="73"/>
  <c r="AY111" i="73"/>
  <c r="AZ111" i="73"/>
  <c r="BA111" i="73"/>
  <c r="BB111" i="73"/>
  <c r="BC111" i="73"/>
  <c r="BD111" i="73"/>
  <c r="BE111" i="73"/>
  <c r="AV89" i="74"/>
  <c r="AW89" i="74"/>
  <c r="AX89" i="74"/>
  <c r="AY89" i="74"/>
  <c r="AZ89" i="74"/>
  <c r="BA89" i="74"/>
  <c r="BB89" i="74"/>
  <c r="BC89" i="74"/>
  <c r="BD89" i="74"/>
  <c r="BE89" i="74"/>
  <c r="AV90" i="74"/>
  <c r="AW90" i="74"/>
  <c r="AX90" i="74"/>
  <c r="AY90" i="74"/>
  <c r="AZ90" i="74"/>
  <c r="BA90" i="74"/>
  <c r="BB90" i="74"/>
  <c r="BC90" i="74"/>
  <c r="BD90" i="74"/>
  <c r="BE90" i="74"/>
  <c r="AV91" i="74"/>
  <c r="AW91" i="74"/>
  <c r="AX91" i="74"/>
  <c r="AY91" i="74"/>
  <c r="AZ91" i="74"/>
  <c r="BA91" i="74"/>
  <c r="BB91" i="74"/>
  <c r="BC91" i="74"/>
  <c r="BD91" i="74"/>
  <c r="BE91" i="74"/>
  <c r="AV92" i="74"/>
  <c r="AW92" i="74"/>
  <c r="AX92" i="74"/>
  <c r="AY92" i="74"/>
  <c r="AZ92" i="74"/>
  <c r="BA92" i="74"/>
  <c r="BB92" i="74"/>
  <c r="BC92" i="74"/>
  <c r="BD92" i="74"/>
  <c r="BE92" i="74"/>
  <c r="AV93" i="74"/>
  <c r="AW93" i="74"/>
  <c r="AX93" i="74"/>
  <c r="AY93" i="74"/>
  <c r="AZ93" i="74"/>
  <c r="BA93" i="74"/>
  <c r="BB93" i="74"/>
  <c r="BC93" i="74"/>
  <c r="BD93" i="74"/>
  <c r="BE93" i="74"/>
  <c r="AV94" i="74"/>
  <c r="AW94" i="74"/>
  <c r="AX94" i="74"/>
  <c r="AY94" i="74"/>
  <c r="AZ94" i="74"/>
  <c r="BA94" i="74"/>
  <c r="BB94" i="74"/>
  <c r="BC94" i="74"/>
  <c r="BD94" i="74"/>
  <c r="BE94" i="74"/>
  <c r="AV95" i="74"/>
  <c r="AW95" i="74"/>
  <c r="AX95" i="74"/>
  <c r="AY95" i="74"/>
  <c r="AZ95" i="74"/>
  <c r="BA95" i="74"/>
  <c r="BB95" i="74"/>
  <c r="BC95" i="74"/>
  <c r="BD95" i="74"/>
  <c r="BE95" i="74"/>
  <c r="AV96" i="74"/>
  <c r="AW96" i="74"/>
  <c r="AX96" i="74"/>
  <c r="AY96" i="74"/>
  <c r="AZ96" i="74"/>
  <c r="BA96" i="74"/>
  <c r="BB96" i="74"/>
  <c r="BC96" i="74"/>
  <c r="BD96" i="74"/>
  <c r="BE96" i="74"/>
  <c r="AV97" i="74"/>
  <c r="AW97" i="74"/>
  <c r="AX97" i="74"/>
  <c r="AY97" i="74"/>
  <c r="AZ97" i="74"/>
  <c r="BA97" i="74"/>
  <c r="BB97" i="74"/>
  <c r="BC97" i="74"/>
  <c r="BD97" i="74"/>
  <c r="BE97" i="74"/>
  <c r="AV98" i="74"/>
  <c r="AW98" i="74"/>
  <c r="AX98" i="74"/>
  <c r="AY98" i="74"/>
  <c r="AZ98" i="74"/>
  <c r="BA98" i="74"/>
  <c r="BB98" i="74"/>
  <c r="BC98" i="74"/>
  <c r="BD98" i="74"/>
  <c r="BE98" i="74"/>
  <c r="AV99" i="74"/>
  <c r="AW99" i="74"/>
  <c r="AX99" i="74"/>
  <c r="AY99" i="74"/>
  <c r="AZ99" i="74"/>
  <c r="BA99" i="74"/>
  <c r="BB99" i="74"/>
  <c r="BC99" i="74"/>
  <c r="BD99" i="74"/>
  <c r="BE99" i="74"/>
  <c r="AV100" i="74"/>
  <c r="AW100" i="74"/>
  <c r="AX100" i="74"/>
  <c r="AY100" i="74"/>
  <c r="AZ100" i="74"/>
  <c r="BA100" i="74"/>
  <c r="BB100" i="74"/>
  <c r="BC100" i="74"/>
  <c r="BD100" i="74"/>
  <c r="BE100" i="74"/>
  <c r="AV101" i="74"/>
  <c r="AW101" i="74"/>
  <c r="AX101" i="74"/>
  <c r="AY101" i="74"/>
  <c r="AZ101" i="74"/>
  <c r="BA101" i="74"/>
  <c r="BB101" i="74"/>
  <c r="BC101" i="74"/>
  <c r="BD101" i="74"/>
  <c r="BE101" i="74"/>
  <c r="AV102" i="74"/>
  <c r="AW102" i="74"/>
  <c r="AX102" i="74"/>
  <c r="AY102" i="74"/>
  <c r="AZ102" i="74"/>
  <c r="BA102" i="74"/>
  <c r="BB102" i="74"/>
  <c r="BC102" i="74"/>
  <c r="BD102" i="74"/>
  <c r="BE102" i="74"/>
  <c r="AV103" i="74"/>
  <c r="AW103" i="74"/>
  <c r="AX103" i="74"/>
  <c r="AY103" i="74"/>
  <c r="AZ103" i="74"/>
  <c r="BA103" i="74"/>
  <c r="BB103" i="74"/>
  <c r="BC103" i="74"/>
  <c r="BD103" i="74"/>
  <c r="BE103" i="74"/>
  <c r="AV104" i="74"/>
  <c r="AW104" i="74"/>
  <c r="AX104" i="74"/>
  <c r="AY104" i="74"/>
  <c r="AZ104" i="74"/>
  <c r="BA104" i="74"/>
  <c r="BB104" i="74"/>
  <c r="BC104" i="74"/>
  <c r="BD104" i="74"/>
  <c r="BE104" i="74"/>
  <c r="AV105" i="74"/>
  <c r="AW105" i="74"/>
  <c r="AX105" i="74"/>
  <c r="AY105" i="74"/>
  <c r="AZ105" i="74"/>
  <c r="BA105" i="74"/>
  <c r="BB105" i="74"/>
  <c r="BC105" i="74"/>
  <c r="BD105" i="74"/>
  <c r="BE105" i="74"/>
  <c r="AV106" i="74"/>
  <c r="AW106" i="74"/>
  <c r="AX106" i="74"/>
  <c r="AY106" i="74"/>
  <c r="AZ106" i="74"/>
  <c r="BA106" i="74"/>
  <c r="BB106" i="74"/>
  <c r="BC106" i="74"/>
  <c r="BD106" i="74"/>
  <c r="BE106" i="74"/>
  <c r="AV107" i="74"/>
  <c r="AW107" i="74"/>
  <c r="AX107" i="74"/>
  <c r="AY107" i="74"/>
  <c r="AZ107" i="74"/>
  <c r="BA107" i="74"/>
  <c r="BB107" i="74"/>
  <c r="BC107" i="74"/>
  <c r="BD107" i="74"/>
  <c r="BE107" i="74"/>
  <c r="AV108" i="74"/>
  <c r="AW108" i="74"/>
  <c r="AX108" i="74"/>
  <c r="AY108" i="74"/>
  <c r="AZ108" i="74"/>
  <c r="BA108" i="74"/>
  <c r="BB108" i="74"/>
  <c r="BC108" i="74"/>
  <c r="BD108" i="74"/>
  <c r="BE108" i="74"/>
  <c r="AV109" i="74"/>
  <c r="AW109" i="74"/>
  <c r="AX109" i="74"/>
  <c r="AY109" i="74"/>
  <c r="AZ109" i="74"/>
  <c r="BA109" i="74"/>
  <c r="BB109" i="74"/>
  <c r="BC109" i="74"/>
  <c r="BD109" i="74"/>
  <c r="BE109" i="74"/>
  <c r="AV110" i="74"/>
  <c r="AW110" i="74"/>
  <c r="AX110" i="74"/>
  <c r="AY110" i="74"/>
  <c r="AZ110" i="74"/>
  <c r="BA110" i="74"/>
  <c r="BB110" i="74"/>
  <c r="BC110" i="74"/>
  <c r="BD110" i="74"/>
  <c r="BE110" i="74"/>
  <c r="AV111" i="74"/>
  <c r="AW111" i="74"/>
  <c r="AX111" i="74"/>
  <c r="AY111" i="74"/>
  <c r="AZ111" i="74"/>
  <c r="BA111" i="74"/>
  <c r="BB111" i="74"/>
  <c r="BC111" i="74"/>
  <c r="BD111" i="74"/>
  <c r="BE111" i="74"/>
  <c r="AV89" i="72"/>
  <c r="AW89" i="72"/>
  <c r="AX89" i="72"/>
  <c r="AY89" i="72"/>
  <c r="AZ89" i="72"/>
  <c r="BA89" i="72"/>
  <c r="BB89" i="72"/>
  <c r="BC89" i="72"/>
  <c r="BD89" i="72"/>
  <c r="BE89" i="72"/>
  <c r="AV111" i="72"/>
  <c r="AW111" i="72"/>
  <c r="AX111" i="72"/>
  <c r="AY111" i="72"/>
  <c r="AZ111" i="72"/>
  <c r="BA111" i="72"/>
  <c r="BB111" i="72"/>
  <c r="BC111" i="72"/>
  <c r="BD111" i="72"/>
  <c r="BE111" i="72"/>
  <c r="B124" i="73"/>
  <c r="C124" i="73"/>
  <c r="B125" i="73"/>
  <c r="C125" i="73"/>
  <c r="B126" i="73"/>
  <c r="C126" i="73"/>
  <c r="B127" i="73"/>
  <c r="C127" i="73"/>
  <c r="B128" i="73"/>
  <c r="C128" i="73"/>
  <c r="B129" i="73"/>
  <c r="C129" i="73"/>
  <c r="B130" i="73"/>
  <c r="C130" i="73"/>
  <c r="B131" i="73"/>
  <c r="C131" i="73"/>
  <c r="B135" i="73"/>
  <c r="C135" i="73"/>
  <c r="B136" i="73"/>
  <c r="C136" i="73"/>
  <c r="B124" i="74"/>
  <c r="B124" i="75" s="1"/>
  <c r="C124" i="74"/>
  <c r="C124" i="75" s="1"/>
  <c r="B125" i="74"/>
  <c r="B125" i="75" s="1"/>
  <c r="C125" i="74"/>
  <c r="C125" i="75" s="1"/>
  <c r="B126" i="74"/>
  <c r="B126" i="75" s="1"/>
  <c r="C126" i="74"/>
  <c r="C126" i="75" s="1"/>
  <c r="B127" i="74"/>
  <c r="B127" i="75" s="1"/>
  <c r="C127" i="74"/>
  <c r="C127" i="75" s="1"/>
  <c r="B128" i="74"/>
  <c r="B128" i="75" s="1"/>
  <c r="C128" i="74"/>
  <c r="C128" i="75" s="1"/>
  <c r="B129" i="74"/>
  <c r="B129" i="75" s="1"/>
  <c r="C129" i="74"/>
  <c r="C129" i="75" s="1"/>
  <c r="B130" i="74"/>
  <c r="B130" i="75" s="1"/>
  <c r="C130" i="74"/>
  <c r="C130" i="75" s="1"/>
  <c r="B131" i="74"/>
  <c r="B131" i="75" s="1"/>
  <c r="C131" i="74"/>
  <c r="C131" i="75" s="1"/>
  <c r="B135" i="74"/>
  <c r="B135" i="75" s="1"/>
  <c r="C135" i="74"/>
  <c r="C135" i="75" s="1"/>
  <c r="B136" i="74"/>
  <c r="B136" i="75" s="1"/>
  <c r="C136" i="74"/>
  <c r="C136" i="75" s="1"/>
  <c r="B124" i="71"/>
  <c r="B124" i="78" s="1"/>
  <c r="B124" i="79" s="1"/>
  <c r="B124" i="80" s="1"/>
  <c r="B124" i="81" s="1"/>
  <c r="B124" i="82" s="1"/>
  <c r="C124" i="71"/>
  <c r="C124" i="78" s="1"/>
  <c r="C124" i="79" s="1"/>
  <c r="C124" i="80" s="1"/>
  <c r="C124" i="81" s="1"/>
  <c r="C124" i="82" s="1"/>
  <c r="B125" i="71"/>
  <c r="B125" i="78" s="1"/>
  <c r="B125" i="79" s="1"/>
  <c r="B125" i="80" s="1"/>
  <c r="B125" i="81" s="1"/>
  <c r="B125" i="82" s="1"/>
  <c r="C125" i="71"/>
  <c r="C125" i="78" s="1"/>
  <c r="C125" i="79" s="1"/>
  <c r="C125" i="80" s="1"/>
  <c r="C125" i="81" s="1"/>
  <c r="C125" i="82" s="1"/>
  <c r="B126" i="71"/>
  <c r="B126" i="78" s="1"/>
  <c r="B126" i="79" s="1"/>
  <c r="B126" i="80" s="1"/>
  <c r="B126" i="81" s="1"/>
  <c r="B126" i="82" s="1"/>
  <c r="C126" i="71"/>
  <c r="C126" i="78" s="1"/>
  <c r="C126" i="79" s="1"/>
  <c r="C126" i="80" s="1"/>
  <c r="C126" i="81" s="1"/>
  <c r="C126" i="82" s="1"/>
  <c r="B127" i="71"/>
  <c r="B127" i="78" s="1"/>
  <c r="B127" i="79" s="1"/>
  <c r="B127" i="80" s="1"/>
  <c r="B127" i="81" s="1"/>
  <c r="B127" i="82" s="1"/>
  <c r="C127" i="71"/>
  <c r="C127" i="78" s="1"/>
  <c r="C127" i="79" s="1"/>
  <c r="C127" i="80" s="1"/>
  <c r="C127" i="81" s="1"/>
  <c r="C127" i="82" s="1"/>
  <c r="B128" i="71"/>
  <c r="B128" i="78" s="1"/>
  <c r="B128" i="79" s="1"/>
  <c r="B128" i="80" s="1"/>
  <c r="B128" i="81" s="1"/>
  <c r="B128" i="82" s="1"/>
  <c r="C128" i="71"/>
  <c r="C128" i="78" s="1"/>
  <c r="C128" i="79" s="1"/>
  <c r="C128" i="80" s="1"/>
  <c r="C128" i="81" s="1"/>
  <c r="C128" i="82" s="1"/>
  <c r="B129" i="71"/>
  <c r="B129" i="78" s="1"/>
  <c r="B129" i="79" s="1"/>
  <c r="B129" i="80" s="1"/>
  <c r="B129" i="81" s="1"/>
  <c r="B129" i="82" s="1"/>
  <c r="C129" i="71"/>
  <c r="C129" i="78" s="1"/>
  <c r="C129" i="79" s="1"/>
  <c r="C129" i="80" s="1"/>
  <c r="C129" i="81" s="1"/>
  <c r="C129" i="82" s="1"/>
  <c r="B130" i="71"/>
  <c r="B130" i="78" s="1"/>
  <c r="B130" i="79" s="1"/>
  <c r="B130" i="80" s="1"/>
  <c r="B130" i="81" s="1"/>
  <c r="B130" i="82" s="1"/>
  <c r="C130" i="71"/>
  <c r="C130" i="78" s="1"/>
  <c r="C130" i="79" s="1"/>
  <c r="C130" i="80" s="1"/>
  <c r="C130" i="81" s="1"/>
  <c r="C130" i="82" s="1"/>
  <c r="B131" i="71"/>
  <c r="B131" i="78" s="1"/>
  <c r="B131" i="79" s="1"/>
  <c r="B131" i="80" s="1"/>
  <c r="B131" i="81" s="1"/>
  <c r="B131" i="82" s="1"/>
  <c r="C131" i="71"/>
  <c r="C131" i="78" s="1"/>
  <c r="C131" i="79" s="1"/>
  <c r="C131" i="80" s="1"/>
  <c r="C131" i="81" s="1"/>
  <c r="C131" i="82" s="1"/>
  <c r="B135" i="71"/>
  <c r="C135" i="71"/>
  <c r="B124" i="15"/>
  <c r="C124" i="15"/>
  <c r="B125" i="15"/>
  <c r="C125" i="15"/>
  <c r="B126" i="15"/>
  <c r="C126" i="15"/>
  <c r="B127" i="15"/>
  <c r="C127" i="15"/>
  <c r="B128" i="15"/>
  <c r="C128" i="15"/>
  <c r="B129" i="15"/>
  <c r="C129" i="15"/>
  <c r="B130" i="15"/>
  <c r="C130" i="15"/>
  <c r="B131" i="15"/>
  <c r="C131" i="15"/>
  <c r="B124" i="72"/>
  <c r="C124" i="72"/>
  <c r="B125" i="72"/>
  <c r="C125" i="72"/>
  <c r="B126" i="72"/>
  <c r="C126" i="72"/>
  <c r="B127" i="72"/>
  <c r="C127" i="72"/>
  <c r="B128" i="72"/>
  <c r="C128" i="72"/>
  <c r="B129" i="72"/>
  <c r="C129" i="72"/>
  <c r="B130" i="72"/>
  <c r="C130" i="72"/>
  <c r="B131" i="72"/>
  <c r="C131" i="72"/>
  <c r="B135" i="72"/>
  <c r="C135" i="72"/>
  <c r="B136" i="72"/>
  <c r="C136" i="72"/>
  <c r="B90" i="73"/>
  <c r="C90" i="73"/>
  <c r="B91" i="73"/>
  <c r="C91" i="73"/>
  <c r="B92" i="73"/>
  <c r="C92" i="73"/>
  <c r="B93" i="73"/>
  <c r="C93" i="73"/>
  <c r="B94" i="73"/>
  <c r="C94" i="73"/>
  <c r="B95" i="73"/>
  <c r="C95" i="73"/>
  <c r="B96" i="73"/>
  <c r="C96" i="73"/>
  <c r="B97" i="73"/>
  <c r="C97" i="73"/>
  <c r="B98" i="73"/>
  <c r="C98" i="73"/>
  <c r="B99" i="73"/>
  <c r="C99" i="73"/>
  <c r="B100" i="73"/>
  <c r="C100" i="73"/>
  <c r="B101" i="73"/>
  <c r="C101" i="73"/>
  <c r="B102" i="73"/>
  <c r="C102" i="73"/>
  <c r="B103" i="73"/>
  <c r="C103" i="73"/>
  <c r="B104" i="73"/>
  <c r="C104" i="73"/>
  <c r="B105" i="73"/>
  <c r="C105" i="73"/>
  <c r="B106" i="73"/>
  <c r="C106" i="73"/>
  <c r="B107" i="73"/>
  <c r="C107" i="73"/>
  <c r="B108" i="73"/>
  <c r="C108" i="73"/>
  <c r="B109" i="73"/>
  <c r="C109" i="73"/>
  <c r="B110" i="73"/>
  <c r="C110" i="73"/>
  <c r="B111" i="73"/>
  <c r="C111" i="73"/>
  <c r="B112" i="73"/>
  <c r="C112" i="73"/>
  <c r="B113" i="73"/>
  <c r="C113" i="73"/>
  <c r="B114" i="73"/>
  <c r="C114" i="73"/>
  <c r="B115" i="73"/>
  <c r="C115" i="73"/>
  <c r="B116" i="73"/>
  <c r="C116" i="73"/>
  <c r="B117" i="73"/>
  <c r="C117" i="73"/>
  <c r="B118" i="73"/>
  <c r="C118" i="73"/>
  <c r="B119" i="73"/>
  <c r="C119" i="73"/>
  <c r="B120" i="73"/>
  <c r="C120" i="73"/>
  <c r="B121" i="73"/>
  <c r="C121" i="73"/>
  <c r="B122" i="73"/>
  <c r="C122" i="73"/>
  <c r="B123" i="73"/>
  <c r="C123" i="73"/>
  <c r="B90" i="74"/>
  <c r="B90" i="75" s="1"/>
  <c r="C90" i="74"/>
  <c r="C90" i="75" s="1"/>
  <c r="B91" i="74"/>
  <c r="B91" i="75" s="1"/>
  <c r="C91" i="74"/>
  <c r="C91" i="75" s="1"/>
  <c r="B92" i="74"/>
  <c r="B92" i="75" s="1"/>
  <c r="C92" i="74"/>
  <c r="C92" i="75" s="1"/>
  <c r="B93" i="74"/>
  <c r="B93" i="75" s="1"/>
  <c r="C93" i="74"/>
  <c r="C93" i="75" s="1"/>
  <c r="B94" i="74"/>
  <c r="B94" i="75" s="1"/>
  <c r="C94" i="74"/>
  <c r="C94" i="75" s="1"/>
  <c r="B95" i="74"/>
  <c r="B95" i="75" s="1"/>
  <c r="C95" i="74"/>
  <c r="C95" i="75" s="1"/>
  <c r="B96" i="74"/>
  <c r="B96" i="75" s="1"/>
  <c r="C96" i="74"/>
  <c r="C96" i="75" s="1"/>
  <c r="B97" i="74"/>
  <c r="B97" i="75" s="1"/>
  <c r="C97" i="74"/>
  <c r="C97" i="75" s="1"/>
  <c r="B98" i="74"/>
  <c r="B98" i="75" s="1"/>
  <c r="C98" i="74"/>
  <c r="C98" i="75" s="1"/>
  <c r="B99" i="74"/>
  <c r="B99" i="75" s="1"/>
  <c r="C99" i="74"/>
  <c r="C99" i="75" s="1"/>
  <c r="B100" i="74"/>
  <c r="B100" i="75" s="1"/>
  <c r="C100" i="74"/>
  <c r="C100" i="75" s="1"/>
  <c r="B101" i="74"/>
  <c r="B101" i="75" s="1"/>
  <c r="C101" i="74"/>
  <c r="C101" i="75" s="1"/>
  <c r="B102" i="74"/>
  <c r="B102" i="75" s="1"/>
  <c r="C102" i="74"/>
  <c r="C102" i="75" s="1"/>
  <c r="B103" i="74"/>
  <c r="B103" i="75" s="1"/>
  <c r="C103" i="74"/>
  <c r="C103" i="75" s="1"/>
  <c r="B104" i="74"/>
  <c r="B104" i="75" s="1"/>
  <c r="C104" i="74"/>
  <c r="C104" i="75" s="1"/>
  <c r="B105" i="74"/>
  <c r="B105" i="75" s="1"/>
  <c r="C105" i="74"/>
  <c r="C105" i="75" s="1"/>
  <c r="B106" i="74"/>
  <c r="B106" i="75" s="1"/>
  <c r="C106" i="74"/>
  <c r="C106" i="75" s="1"/>
  <c r="B107" i="74"/>
  <c r="B107" i="75" s="1"/>
  <c r="C107" i="74"/>
  <c r="C107" i="75" s="1"/>
  <c r="B108" i="74"/>
  <c r="B108" i="75" s="1"/>
  <c r="C108" i="74"/>
  <c r="C108" i="75" s="1"/>
  <c r="B109" i="74"/>
  <c r="B109" i="75" s="1"/>
  <c r="C109" i="74"/>
  <c r="C109" i="75" s="1"/>
  <c r="B110" i="74"/>
  <c r="B110" i="75" s="1"/>
  <c r="C110" i="74"/>
  <c r="C110" i="75" s="1"/>
  <c r="B111" i="74"/>
  <c r="B111" i="75" s="1"/>
  <c r="C111" i="74"/>
  <c r="C111" i="75" s="1"/>
  <c r="B112" i="74"/>
  <c r="B112" i="75" s="1"/>
  <c r="C112" i="74"/>
  <c r="C112" i="75" s="1"/>
  <c r="B113" i="74"/>
  <c r="B113" i="75" s="1"/>
  <c r="C113" i="74"/>
  <c r="C113" i="75" s="1"/>
  <c r="B114" i="74"/>
  <c r="B114" i="75" s="1"/>
  <c r="C114" i="74"/>
  <c r="C114" i="75" s="1"/>
  <c r="B115" i="74"/>
  <c r="B115" i="75" s="1"/>
  <c r="C115" i="74"/>
  <c r="C115" i="75" s="1"/>
  <c r="B116" i="74"/>
  <c r="B116" i="75" s="1"/>
  <c r="C116" i="74"/>
  <c r="C116" i="75" s="1"/>
  <c r="B117" i="74"/>
  <c r="B117" i="75" s="1"/>
  <c r="C117" i="74"/>
  <c r="C117" i="75" s="1"/>
  <c r="B118" i="74"/>
  <c r="B118" i="75" s="1"/>
  <c r="C118" i="74"/>
  <c r="C118" i="75" s="1"/>
  <c r="B119" i="74"/>
  <c r="B119" i="75" s="1"/>
  <c r="C119" i="74"/>
  <c r="C119" i="75" s="1"/>
  <c r="B120" i="74"/>
  <c r="B120" i="75" s="1"/>
  <c r="C120" i="74"/>
  <c r="C120" i="75" s="1"/>
  <c r="B121" i="74"/>
  <c r="B121" i="75" s="1"/>
  <c r="C121" i="74"/>
  <c r="C121" i="75" s="1"/>
  <c r="B122" i="74"/>
  <c r="B122" i="75" s="1"/>
  <c r="C122" i="74"/>
  <c r="C122" i="75" s="1"/>
  <c r="B123" i="74"/>
  <c r="B123" i="75" s="1"/>
  <c r="C123" i="74"/>
  <c r="C123" i="75" s="1"/>
  <c r="B90" i="71"/>
  <c r="B90" i="78" s="1"/>
  <c r="B90" i="79" s="1"/>
  <c r="B90" i="80" s="1"/>
  <c r="B90" i="81" s="1"/>
  <c r="B90" i="82" s="1"/>
  <c r="C90" i="71"/>
  <c r="C90" i="78" s="1"/>
  <c r="C90" i="79" s="1"/>
  <c r="C90" i="80" s="1"/>
  <c r="C90" i="81" s="1"/>
  <c r="C90" i="82" s="1"/>
  <c r="B91" i="71"/>
  <c r="B91" i="78" s="1"/>
  <c r="B91" i="79" s="1"/>
  <c r="B91" i="80" s="1"/>
  <c r="B91" i="81" s="1"/>
  <c r="B91" i="82" s="1"/>
  <c r="C91" i="71"/>
  <c r="C91" i="78" s="1"/>
  <c r="C91" i="79" s="1"/>
  <c r="C91" i="80" s="1"/>
  <c r="C91" i="81" s="1"/>
  <c r="C91" i="82" s="1"/>
  <c r="B92" i="71"/>
  <c r="B92" i="78" s="1"/>
  <c r="B92" i="79" s="1"/>
  <c r="B92" i="80" s="1"/>
  <c r="B92" i="81" s="1"/>
  <c r="B92" i="82" s="1"/>
  <c r="C92" i="71"/>
  <c r="C92" i="78" s="1"/>
  <c r="C92" i="79" s="1"/>
  <c r="C92" i="80" s="1"/>
  <c r="C92" i="81" s="1"/>
  <c r="C92" i="82" s="1"/>
  <c r="B93" i="71"/>
  <c r="B93" i="78" s="1"/>
  <c r="B93" i="79" s="1"/>
  <c r="B93" i="80" s="1"/>
  <c r="B93" i="81" s="1"/>
  <c r="B93" i="82" s="1"/>
  <c r="C93" i="71"/>
  <c r="C93" i="78" s="1"/>
  <c r="C93" i="79" s="1"/>
  <c r="C93" i="80" s="1"/>
  <c r="C93" i="81" s="1"/>
  <c r="C93" i="82" s="1"/>
  <c r="B94" i="71"/>
  <c r="B94" i="78" s="1"/>
  <c r="B94" i="79" s="1"/>
  <c r="B94" i="80" s="1"/>
  <c r="B94" i="81" s="1"/>
  <c r="B94" i="82" s="1"/>
  <c r="C94" i="71"/>
  <c r="C94" i="78" s="1"/>
  <c r="C94" i="79" s="1"/>
  <c r="C94" i="80" s="1"/>
  <c r="C94" i="81" s="1"/>
  <c r="C94" i="82" s="1"/>
  <c r="B95" i="71"/>
  <c r="B95" i="78" s="1"/>
  <c r="B95" i="79" s="1"/>
  <c r="B95" i="80" s="1"/>
  <c r="B95" i="81" s="1"/>
  <c r="B95" i="82" s="1"/>
  <c r="C95" i="71"/>
  <c r="C95" i="78" s="1"/>
  <c r="C95" i="79" s="1"/>
  <c r="C95" i="80" s="1"/>
  <c r="C95" i="81" s="1"/>
  <c r="C95" i="82" s="1"/>
  <c r="B96" i="71"/>
  <c r="B96" i="78" s="1"/>
  <c r="B96" i="79" s="1"/>
  <c r="B96" i="80" s="1"/>
  <c r="B96" i="81" s="1"/>
  <c r="B96" i="82" s="1"/>
  <c r="C96" i="71"/>
  <c r="C96" i="78" s="1"/>
  <c r="C96" i="79" s="1"/>
  <c r="C96" i="80" s="1"/>
  <c r="C96" i="81" s="1"/>
  <c r="C96" i="82" s="1"/>
  <c r="B97" i="71"/>
  <c r="B97" i="78" s="1"/>
  <c r="B97" i="79" s="1"/>
  <c r="B97" i="80" s="1"/>
  <c r="B97" i="81" s="1"/>
  <c r="B97" i="82" s="1"/>
  <c r="C97" i="71"/>
  <c r="C97" i="78" s="1"/>
  <c r="C97" i="79" s="1"/>
  <c r="C97" i="80" s="1"/>
  <c r="C97" i="81" s="1"/>
  <c r="C97" i="82" s="1"/>
  <c r="B98" i="71"/>
  <c r="B98" i="78" s="1"/>
  <c r="B98" i="79" s="1"/>
  <c r="B98" i="80" s="1"/>
  <c r="B98" i="81" s="1"/>
  <c r="B98" i="82" s="1"/>
  <c r="C98" i="71"/>
  <c r="C98" i="78" s="1"/>
  <c r="C98" i="79" s="1"/>
  <c r="C98" i="80" s="1"/>
  <c r="C98" i="81" s="1"/>
  <c r="C98" i="82" s="1"/>
  <c r="B99" i="71"/>
  <c r="B99" i="78" s="1"/>
  <c r="B99" i="79" s="1"/>
  <c r="B99" i="80" s="1"/>
  <c r="B99" i="81" s="1"/>
  <c r="B99" i="82" s="1"/>
  <c r="C99" i="71"/>
  <c r="C99" i="78" s="1"/>
  <c r="C99" i="79" s="1"/>
  <c r="C99" i="80" s="1"/>
  <c r="C99" i="81" s="1"/>
  <c r="C99" i="82" s="1"/>
  <c r="B100" i="71"/>
  <c r="B100" i="78" s="1"/>
  <c r="B100" i="79" s="1"/>
  <c r="B100" i="80" s="1"/>
  <c r="B100" i="81" s="1"/>
  <c r="B100" i="82" s="1"/>
  <c r="C100" i="71"/>
  <c r="C100" i="78" s="1"/>
  <c r="C100" i="79" s="1"/>
  <c r="C100" i="80" s="1"/>
  <c r="C100" i="81" s="1"/>
  <c r="C100" i="82" s="1"/>
  <c r="B101" i="71"/>
  <c r="B101" i="78" s="1"/>
  <c r="B101" i="79" s="1"/>
  <c r="B101" i="80" s="1"/>
  <c r="B101" i="81" s="1"/>
  <c r="B101" i="82" s="1"/>
  <c r="C101" i="71"/>
  <c r="C101" i="78" s="1"/>
  <c r="C101" i="79" s="1"/>
  <c r="C101" i="80" s="1"/>
  <c r="C101" i="81" s="1"/>
  <c r="C101" i="82" s="1"/>
  <c r="B102" i="71"/>
  <c r="B102" i="78" s="1"/>
  <c r="B102" i="79" s="1"/>
  <c r="B102" i="80" s="1"/>
  <c r="B102" i="81" s="1"/>
  <c r="B102" i="82" s="1"/>
  <c r="C102" i="71"/>
  <c r="C102" i="78" s="1"/>
  <c r="C102" i="79" s="1"/>
  <c r="C102" i="80" s="1"/>
  <c r="C102" i="81" s="1"/>
  <c r="C102" i="82" s="1"/>
  <c r="B103" i="71"/>
  <c r="B103" i="78" s="1"/>
  <c r="B103" i="79" s="1"/>
  <c r="B103" i="80" s="1"/>
  <c r="B103" i="81" s="1"/>
  <c r="B103" i="82" s="1"/>
  <c r="C103" i="71"/>
  <c r="C103" i="78" s="1"/>
  <c r="C103" i="79" s="1"/>
  <c r="C103" i="80" s="1"/>
  <c r="C103" i="81" s="1"/>
  <c r="C103" i="82" s="1"/>
  <c r="B104" i="71"/>
  <c r="B104" i="78" s="1"/>
  <c r="B104" i="79" s="1"/>
  <c r="B104" i="80" s="1"/>
  <c r="B104" i="81" s="1"/>
  <c r="B104" i="82" s="1"/>
  <c r="C104" i="71"/>
  <c r="C104" i="78" s="1"/>
  <c r="C104" i="79" s="1"/>
  <c r="C104" i="80" s="1"/>
  <c r="C104" i="81" s="1"/>
  <c r="C104" i="82" s="1"/>
  <c r="B105" i="71"/>
  <c r="B105" i="78" s="1"/>
  <c r="B105" i="79" s="1"/>
  <c r="B105" i="80" s="1"/>
  <c r="B105" i="81" s="1"/>
  <c r="B105" i="82" s="1"/>
  <c r="C105" i="71"/>
  <c r="C105" i="78" s="1"/>
  <c r="C105" i="79" s="1"/>
  <c r="C105" i="80" s="1"/>
  <c r="C105" i="81" s="1"/>
  <c r="C105" i="82" s="1"/>
  <c r="B106" i="71"/>
  <c r="B106" i="78" s="1"/>
  <c r="B106" i="79" s="1"/>
  <c r="B106" i="80" s="1"/>
  <c r="B106" i="81" s="1"/>
  <c r="B106" i="82" s="1"/>
  <c r="C106" i="71"/>
  <c r="C106" i="78" s="1"/>
  <c r="C106" i="79" s="1"/>
  <c r="C106" i="80" s="1"/>
  <c r="C106" i="81" s="1"/>
  <c r="C106" i="82" s="1"/>
  <c r="B107" i="71"/>
  <c r="B107" i="78" s="1"/>
  <c r="B107" i="79" s="1"/>
  <c r="B107" i="80" s="1"/>
  <c r="B107" i="81" s="1"/>
  <c r="B107" i="82" s="1"/>
  <c r="C107" i="71"/>
  <c r="C107" i="78" s="1"/>
  <c r="C107" i="79" s="1"/>
  <c r="C107" i="80" s="1"/>
  <c r="C107" i="81" s="1"/>
  <c r="C107" i="82" s="1"/>
  <c r="B108" i="71"/>
  <c r="B108" i="78" s="1"/>
  <c r="B108" i="79" s="1"/>
  <c r="B108" i="80" s="1"/>
  <c r="B108" i="81" s="1"/>
  <c r="B108" i="82" s="1"/>
  <c r="C108" i="71"/>
  <c r="C108" i="78" s="1"/>
  <c r="C108" i="79" s="1"/>
  <c r="C108" i="80" s="1"/>
  <c r="C108" i="81" s="1"/>
  <c r="C108" i="82" s="1"/>
  <c r="B109" i="71"/>
  <c r="B109" i="78" s="1"/>
  <c r="B109" i="79" s="1"/>
  <c r="B109" i="80" s="1"/>
  <c r="B109" i="81" s="1"/>
  <c r="B109" i="82" s="1"/>
  <c r="C109" i="71"/>
  <c r="C109" i="78" s="1"/>
  <c r="C109" i="79" s="1"/>
  <c r="C109" i="80" s="1"/>
  <c r="C109" i="81" s="1"/>
  <c r="C109" i="82" s="1"/>
  <c r="B110" i="71"/>
  <c r="B110" i="78" s="1"/>
  <c r="B110" i="79" s="1"/>
  <c r="B110" i="80" s="1"/>
  <c r="B110" i="81" s="1"/>
  <c r="B110" i="82" s="1"/>
  <c r="C110" i="71"/>
  <c r="C110" i="78" s="1"/>
  <c r="C110" i="79" s="1"/>
  <c r="C110" i="80" s="1"/>
  <c r="C110" i="81" s="1"/>
  <c r="C110" i="82" s="1"/>
  <c r="B111" i="71"/>
  <c r="B111" i="78" s="1"/>
  <c r="B111" i="79" s="1"/>
  <c r="B111" i="80" s="1"/>
  <c r="B111" i="81" s="1"/>
  <c r="B111" i="82" s="1"/>
  <c r="C111" i="71"/>
  <c r="C111" i="78" s="1"/>
  <c r="C111" i="79" s="1"/>
  <c r="C111" i="80" s="1"/>
  <c r="C111" i="81" s="1"/>
  <c r="C111" i="82" s="1"/>
  <c r="B112" i="71"/>
  <c r="B112" i="78" s="1"/>
  <c r="B112" i="79" s="1"/>
  <c r="B112" i="80" s="1"/>
  <c r="B112" i="81" s="1"/>
  <c r="B112" i="82" s="1"/>
  <c r="C112" i="71"/>
  <c r="C112" i="78" s="1"/>
  <c r="C112" i="79" s="1"/>
  <c r="C112" i="80" s="1"/>
  <c r="C112" i="81" s="1"/>
  <c r="C112" i="82" s="1"/>
  <c r="B113" i="71"/>
  <c r="B113" i="78" s="1"/>
  <c r="B113" i="79" s="1"/>
  <c r="B113" i="80" s="1"/>
  <c r="B113" i="81" s="1"/>
  <c r="B113" i="82" s="1"/>
  <c r="C113" i="71"/>
  <c r="C113" i="78" s="1"/>
  <c r="C113" i="79" s="1"/>
  <c r="C113" i="80" s="1"/>
  <c r="C113" i="81" s="1"/>
  <c r="C113" i="82" s="1"/>
  <c r="B114" i="71"/>
  <c r="B114" i="78" s="1"/>
  <c r="B114" i="79" s="1"/>
  <c r="B114" i="80" s="1"/>
  <c r="B114" i="81" s="1"/>
  <c r="B114" i="82" s="1"/>
  <c r="C114" i="71"/>
  <c r="C114" i="78" s="1"/>
  <c r="C114" i="79" s="1"/>
  <c r="C114" i="80" s="1"/>
  <c r="C114" i="81" s="1"/>
  <c r="C114" i="82" s="1"/>
  <c r="B115" i="71"/>
  <c r="B115" i="78" s="1"/>
  <c r="B115" i="79" s="1"/>
  <c r="B115" i="80" s="1"/>
  <c r="B115" i="81" s="1"/>
  <c r="B115" i="82" s="1"/>
  <c r="C115" i="71"/>
  <c r="C115" i="78" s="1"/>
  <c r="C115" i="79" s="1"/>
  <c r="C115" i="80" s="1"/>
  <c r="C115" i="81" s="1"/>
  <c r="C115" i="82" s="1"/>
  <c r="B116" i="71"/>
  <c r="B116" i="78" s="1"/>
  <c r="B116" i="79" s="1"/>
  <c r="B116" i="80" s="1"/>
  <c r="B116" i="81" s="1"/>
  <c r="B116" i="82" s="1"/>
  <c r="C116" i="71"/>
  <c r="C116" i="78" s="1"/>
  <c r="C116" i="79" s="1"/>
  <c r="C116" i="80" s="1"/>
  <c r="C116" i="81" s="1"/>
  <c r="C116" i="82" s="1"/>
  <c r="B117" i="71"/>
  <c r="B117" i="78" s="1"/>
  <c r="B117" i="79" s="1"/>
  <c r="B117" i="80" s="1"/>
  <c r="B117" i="81" s="1"/>
  <c r="B117" i="82" s="1"/>
  <c r="C117" i="71"/>
  <c r="C117" i="78" s="1"/>
  <c r="C117" i="79" s="1"/>
  <c r="C117" i="80" s="1"/>
  <c r="C117" i="81" s="1"/>
  <c r="C117" i="82" s="1"/>
  <c r="B118" i="71"/>
  <c r="B118" i="78" s="1"/>
  <c r="B118" i="79" s="1"/>
  <c r="B118" i="80" s="1"/>
  <c r="B118" i="81" s="1"/>
  <c r="B118" i="82" s="1"/>
  <c r="C118" i="71"/>
  <c r="C118" i="78" s="1"/>
  <c r="C118" i="79" s="1"/>
  <c r="C118" i="80" s="1"/>
  <c r="C118" i="81" s="1"/>
  <c r="C118" i="82" s="1"/>
  <c r="B119" i="71"/>
  <c r="B119" i="78" s="1"/>
  <c r="B119" i="79" s="1"/>
  <c r="B119" i="80" s="1"/>
  <c r="B119" i="81" s="1"/>
  <c r="B119" i="82" s="1"/>
  <c r="C119" i="71"/>
  <c r="C119" i="78" s="1"/>
  <c r="C119" i="79" s="1"/>
  <c r="C119" i="80" s="1"/>
  <c r="C119" i="81" s="1"/>
  <c r="C119" i="82" s="1"/>
  <c r="B120" i="71"/>
  <c r="B120" i="78" s="1"/>
  <c r="B120" i="79" s="1"/>
  <c r="B120" i="80" s="1"/>
  <c r="B120" i="81" s="1"/>
  <c r="B120" i="82" s="1"/>
  <c r="C120" i="71"/>
  <c r="C120" i="78" s="1"/>
  <c r="C120" i="79" s="1"/>
  <c r="C120" i="80" s="1"/>
  <c r="C120" i="81" s="1"/>
  <c r="C120" i="82" s="1"/>
  <c r="B121" i="71"/>
  <c r="B121" i="78" s="1"/>
  <c r="B121" i="79" s="1"/>
  <c r="B121" i="80" s="1"/>
  <c r="B121" i="81" s="1"/>
  <c r="B121" i="82" s="1"/>
  <c r="C121" i="71"/>
  <c r="C121" i="78" s="1"/>
  <c r="C121" i="79" s="1"/>
  <c r="C121" i="80" s="1"/>
  <c r="C121" i="81" s="1"/>
  <c r="C121" i="82" s="1"/>
  <c r="B122" i="71"/>
  <c r="B122" i="78" s="1"/>
  <c r="B122" i="79" s="1"/>
  <c r="B122" i="80" s="1"/>
  <c r="B122" i="81" s="1"/>
  <c r="B122" i="82" s="1"/>
  <c r="C122" i="71"/>
  <c r="C122" i="78" s="1"/>
  <c r="C122" i="79" s="1"/>
  <c r="C122" i="80" s="1"/>
  <c r="C122" i="81" s="1"/>
  <c r="C122" i="82" s="1"/>
  <c r="B123" i="71"/>
  <c r="B123" i="78" s="1"/>
  <c r="B123" i="79" s="1"/>
  <c r="B123" i="80" s="1"/>
  <c r="B123" i="81" s="1"/>
  <c r="B123" i="82" s="1"/>
  <c r="C123" i="71"/>
  <c r="C123" i="78" s="1"/>
  <c r="C123" i="79" s="1"/>
  <c r="C123" i="80" s="1"/>
  <c r="C123" i="81" s="1"/>
  <c r="C123" i="82" s="1"/>
  <c r="C90" i="15"/>
  <c r="C91" i="15"/>
  <c r="C92" i="15"/>
  <c r="C93" i="15"/>
  <c r="C94" i="15"/>
  <c r="C95" i="15"/>
  <c r="C96" i="15"/>
  <c r="C97" i="15"/>
  <c r="B98" i="15"/>
  <c r="C98" i="15"/>
  <c r="B99" i="15"/>
  <c r="C99" i="15"/>
  <c r="B100" i="15"/>
  <c r="C100" i="15"/>
  <c r="B101" i="15"/>
  <c r="C101" i="15"/>
  <c r="B102" i="15"/>
  <c r="C102" i="15"/>
  <c r="B103" i="15"/>
  <c r="C103" i="15"/>
  <c r="B104" i="15"/>
  <c r="C104" i="15"/>
  <c r="B105" i="15"/>
  <c r="C105" i="15"/>
  <c r="B106" i="15"/>
  <c r="C106" i="15"/>
  <c r="B107" i="15"/>
  <c r="C107" i="15"/>
  <c r="B108" i="15"/>
  <c r="C108" i="15"/>
  <c r="B109" i="15"/>
  <c r="C109" i="15"/>
  <c r="B110" i="15"/>
  <c r="C110" i="15"/>
  <c r="B111" i="15"/>
  <c r="C111" i="15"/>
  <c r="B112" i="15"/>
  <c r="C112" i="15"/>
  <c r="B113" i="15"/>
  <c r="C113" i="15"/>
  <c r="B114" i="15"/>
  <c r="C114" i="15"/>
  <c r="B115" i="15"/>
  <c r="C115" i="15"/>
  <c r="B116" i="15"/>
  <c r="C116" i="15"/>
  <c r="B117" i="15"/>
  <c r="C117" i="15"/>
  <c r="B118" i="15"/>
  <c r="C118" i="15"/>
  <c r="B119" i="15"/>
  <c r="C119" i="15"/>
  <c r="B120" i="15"/>
  <c r="C120" i="15"/>
  <c r="B121" i="15"/>
  <c r="C121" i="15"/>
  <c r="B122" i="15"/>
  <c r="C122" i="15"/>
  <c r="B123" i="15"/>
  <c r="C123" i="15"/>
  <c r="B90" i="72"/>
  <c r="C90" i="72"/>
  <c r="B91" i="72"/>
  <c r="C91" i="72"/>
  <c r="B92" i="72"/>
  <c r="C92" i="72"/>
  <c r="B93" i="72"/>
  <c r="C93" i="72"/>
  <c r="B94" i="72"/>
  <c r="C94" i="72"/>
  <c r="B95" i="72"/>
  <c r="C95" i="72"/>
  <c r="B96" i="72"/>
  <c r="C96" i="72"/>
  <c r="B97" i="72"/>
  <c r="C97" i="72"/>
  <c r="B98" i="72"/>
  <c r="C98" i="72"/>
  <c r="B99" i="72"/>
  <c r="C99" i="72"/>
  <c r="B100" i="72"/>
  <c r="C100" i="72"/>
  <c r="B101" i="72"/>
  <c r="C101" i="72"/>
  <c r="B102" i="72"/>
  <c r="C102" i="72"/>
  <c r="B103" i="72"/>
  <c r="C103" i="72"/>
  <c r="B104" i="72"/>
  <c r="C104" i="72"/>
  <c r="B105" i="72"/>
  <c r="C105" i="72"/>
  <c r="B106" i="72"/>
  <c r="C106" i="72"/>
  <c r="B107" i="72"/>
  <c r="C107" i="72"/>
  <c r="B108" i="72"/>
  <c r="C108" i="72"/>
  <c r="B109" i="72"/>
  <c r="C109" i="72"/>
  <c r="B110" i="72"/>
  <c r="C110" i="72"/>
  <c r="B111" i="72"/>
  <c r="C111" i="72"/>
  <c r="B112" i="72"/>
  <c r="C112" i="72"/>
  <c r="B113" i="72"/>
  <c r="C113" i="72"/>
  <c r="B114" i="72"/>
  <c r="C114" i="72"/>
  <c r="B115" i="72"/>
  <c r="C115" i="72"/>
  <c r="B116" i="72"/>
  <c r="C116" i="72"/>
  <c r="B117" i="72"/>
  <c r="C117" i="72"/>
  <c r="B118" i="72"/>
  <c r="C118" i="72"/>
  <c r="B119" i="72"/>
  <c r="C119" i="72"/>
  <c r="B120" i="72"/>
  <c r="C120" i="72"/>
  <c r="B121" i="72"/>
  <c r="C121" i="72"/>
  <c r="B122" i="72"/>
  <c r="C122" i="72"/>
  <c r="B123" i="72"/>
  <c r="C123" i="72"/>
  <c r="C89" i="73"/>
  <c r="C89" i="74"/>
  <c r="C89" i="75" s="1"/>
  <c r="C89" i="71"/>
  <c r="C89" i="78" s="1"/>
  <c r="C89" i="79" s="1"/>
  <c r="C89" i="80" s="1"/>
  <c r="C89" i="81" s="1"/>
  <c r="C89" i="82" s="1"/>
  <c r="C89" i="15"/>
  <c r="C89" i="72"/>
  <c r="B89" i="73"/>
  <c r="B89" i="74"/>
  <c r="B89" i="75" s="1"/>
  <c r="B89" i="71"/>
  <c r="B89" i="78" s="1"/>
  <c r="B89" i="79" s="1"/>
  <c r="B89" i="80" s="1"/>
  <c r="B89" i="81" s="1"/>
  <c r="B89" i="82" s="1"/>
  <c r="B89" i="15"/>
  <c r="B89" i="72"/>
  <c r="B123" i="76" l="1"/>
  <c r="B123" i="77"/>
  <c r="B117" i="76"/>
  <c r="B117" i="77"/>
  <c r="B111" i="76"/>
  <c r="B111" i="77"/>
  <c r="B105" i="76"/>
  <c r="B105" i="77"/>
  <c r="B99" i="76"/>
  <c r="B99" i="77"/>
  <c r="B93" i="76"/>
  <c r="B93" i="77"/>
  <c r="B135" i="76"/>
  <c r="B135" i="77"/>
  <c r="B126" i="76"/>
  <c r="B126" i="77"/>
  <c r="B100" i="76"/>
  <c r="B100" i="77"/>
  <c r="C123" i="76"/>
  <c r="C123" i="77"/>
  <c r="C122" i="76"/>
  <c r="C122" i="77"/>
  <c r="C116" i="76"/>
  <c r="C116" i="77"/>
  <c r="C110" i="76"/>
  <c r="C110" i="77"/>
  <c r="C104" i="76"/>
  <c r="C104" i="77"/>
  <c r="C98" i="76"/>
  <c r="C98" i="77"/>
  <c r="C92" i="76"/>
  <c r="C92" i="77"/>
  <c r="C131" i="76"/>
  <c r="C131" i="77"/>
  <c r="C125" i="76"/>
  <c r="C125" i="77"/>
  <c r="B112" i="76"/>
  <c r="B112" i="77"/>
  <c r="C99" i="76"/>
  <c r="C99" i="77"/>
  <c r="B122" i="76"/>
  <c r="B122" i="77"/>
  <c r="B116" i="76"/>
  <c r="B116" i="77"/>
  <c r="B110" i="76"/>
  <c r="B110" i="77"/>
  <c r="B104" i="76"/>
  <c r="B104" i="77"/>
  <c r="B98" i="76"/>
  <c r="B98" i="77"/>
  <c r="B92" i="76"/>
  <c r="B92" i="77"/>
  <c r="B131" i="76"/>
  <c r="B131" i="77"/>
  <c r="B125" i="76"/>
  <c r="B125" i="77"/>
  <c r="B106" i="76"/>
  <c r="B106" i="77"/>
  <c r="C93" i="76"/>
  <c r="C93" i="77"/>
  <c r="C121" i="76"/>
  <c r="C121" i="77"/>
  <c r="C115" i="76"/>
  <c r="C115" i="77"/>
  <c r="C109" i="76"/>
  <c r="C109" i="77"/>
  <c r="C103" i="76"/>
  <c r="C103" i="77"/>
  <c r="C97" i="76"/>
  <c r="C97" i="77"/>
  <c r="C91" i="76"/>
  <c r="C91" i="77"/>
  <c r="C130" i="76"/>
  <c r="C130" i="77"/>
  <c r="C124" i="76"/>
  <c r="C124" i="77"/>
  <c r="B94" i="76"/>
  <c r="B94" i="77"/>
  <c r="C135" i="76"/>
  <c r="C135" i="77"/>
  <c r="B121" i="76"/>
  <c r="B121" i="77"/>
  <c r="B115" i="76"/>
  <c r="B115" i="77"/>
  <c r="B109" i="76"/>
  <c r="B109" i="77"/>
  <c r="B103" i="76"/>
  <c r="B103" i="77"/>
  <c r="B97" i="76"/>
  <c r="B97" i="77"/>
  <c r="B91" i="76"/>
  <c r="B91" i="77"/>
  <c r="B130" i="76"/>
  <c r="B130" i="77"/>
  <c r="B124" i="76"/>
  <c r="B124" i="77"/>
  <c r="C111" i="76"/>
  <c r="C111" i="77"/>
  <c r="C120" i="76"/>
  <c r="C120" i="77"/>
  <c r="C114" i="76"/>
  <c r="C114" i="77"/>
  <c r="C108" i="76"/>
  <c r="C108" i="77"/>
  <c r="C102" i="76"/>
  <c r="C102" i="77"/>
  <c r="C96" i="76"/>
  <c r="C96" i="77"/>
  <c r="C90" i="76"/>
  <c r="C90" i="77"/>
  <c r="C129" i="76"/>
  <c r="C129" i="77"/>
  <c r="C126" i="76"/>
  <c r="C126" i="77"/>
  <c r="B120" i="76"/>
  <c r="B120" i="77"/>
  <c r="B114" i="76"/>
  <c r="B114" i="77"/>
  <c r="B108" i="76"/>
  <c r="B108" i="77"/>
  <c r="B102" i="76"/>
  <c r="B102" i="77"/>
  <c r="B96" i="76"/>
  <c r="B96" i="77"/>
  <c r="B90" i="76"/>
  <c r="B90" i="77"/>
  <c r="B129" i="76"/>
  <c r="B129" i="77"/>
  <c r="B136" i="76"/>
  <c r="B136" i="77"/>
  <c r="C89" i="76"/>
  <c r="C89" i="77"/>
  <c r="C119" i="76"/>
  <c r="C119" i="77"/>
  <c r="C113" i="76"/>
  <c r="C113" i="77"/>
  <c r="C107" i="76"/>
  <c r="C107" i="77"/>
  <c r="C101" i="76"/>
  <c r="C101" i="77"/>
  <c r="C95" i="76"/>
  <c r="C95" i="77"/>
  <c r="C128" i="76"/>
  <c r="C128" i="77"/>
  <c r="B127" i="76"/>
  <c r="B127" i="77"/>
  <c r="C105" i="76"/>
  <c r="C105" i="77"/>
  <c r="B119" i="76"/>
  <c r="B119" i="77"/>
  <c r="B113" i="76"/>
  <c r="B113" i="77"/>
  <c r="B107" i="76"/>
  <c r="B107" i="77"/>
  <c r="B101" i="76"/>
  <c r="B101" i="77"/>
  <c r="B95" i="76"/>
  <c r="B95" i="77"/>
  <c r="B128" i="76"/>
  <c r="B128" i="77"/>
  <c r="B118" i="76"/>
  <c r="B118" i="77"/>
  <c r="C117" i="76"/>
  <c r="C117" i="77"/>
  <c r="B89" i="76"/>
  <c r="B89" i="77"/>
  <c r="C118" i="76"/>
  <c r="C118" i="77"/>
  <c r="C112" i="76"/>
  <c r="C112" i="77"/>
  <c r="C106" i="76"/>
  <c r="C106" i="77"/>
  <c r="C100" i="76"/>
  <c r="C100" i="77"/>
  <c r="C94" i="76"/>
  <c r="C94" i="77"/>
  <c r="C136" i="76"/>
  <c r="C136" i="77"/>
  <c r="C127" i="76"/>
  <c r="C127" i="77"/>
  <c r="AU115" i="15"/>
  <c r="BF121" i="73"/>
  <c r="BF127" i="74"/>
  <c r="BF113" i="73"/>
  <c r="BF111" i="74"/>
  <c r="BF99" i="74"/>
  <c r="BF122" i="73"/>
  <c r="BF127" i="73"/>
  <c r="BF98" i="73"/>
  <c r="BF96" i="73"/>
  <c r="BF90" i="73"/>
  <c r="BF119" i="74"/>
  <c r="BF115" i="73"/>
  <c r="BF105" i="73"/>
  <c r="BF95" i="74"/>
  <c r="BF126" i="74"/>
  <c r="BF118" i="74"/>
  <c r="BF125" i="74"/>
  <c r="BF117" i="74"/>
  <c r="BF109" i="74"/>
  <c r="BF101" i="74"/>
  <c r="BF94" i="74"/>
  <c r="BF121" i="74"/>
  <c r="BF113" i="74"/>
  <c r="BF105" i="74"/>
  <c r="BF93" i="74"/>
  <c r="BF110" i="74"/>
  <c r="BF102" i="74"/>
  <c r="BF124" i="74"/>
  <c r="BF122" i="74"/>
  <c r="BF114" i="74"/>
  <c r="BF108" i="74"/>
  <c r="BF106" i="74"/>
  <c r="BF100" i="74"/>
  <c r="BF97" i="74"/>
  <c r="BF89" i="74"/>
  <c r="BF103" i="74"/>
  <c r="BF123" i="74"/>
  <c r="BF120" i="74"/>
  <c r="BF115" i="74"/>
  <c r="BF98" i="74"/>
  <c r="BF112" i="74"/>
  <c r="BF107" i="74"/>
  <c r="BF104" i="74"/>
  <c r="BF92" i="74"/>
  <c r="BF90" i="74"/>
  <c r="BF96" i="74"/>
  <c r="BF91" i="74"/>
  <c r="BF119" i="73"/>
  <c r="BF114" i="73"/>
  <c r="BF111" i="73"/>
  <c r="BF106" i="73"/>
  <c r="BF103" i="73"/>
  <c r="BF97" i="73"/>
  <c r="BF91" i="73"/>
  <c r="BF126" i="73"/>
  <c r="BF95" i="73"/>
  <c r="BF89" i="73"/>
  <c r="BF118" i="73"/>
  <c r="BF110" i="73"/>
  <c r="BF102" i="73"/>
  <c r="BF125" i="73"/>
  <c r="BF94" i="73"/>
  <c r="BF124" i="73"/>
  <c r="BF117" i="73"/>
  <c r="BF109" i="73"/>
  <c r="BF101" i="73"/>
  <c r="BF107" i="73"/>
  <c r="BF99" i="73"/>
  <c r="BF108" i="73"/>
  <c r="BF100" i="73"/>
  <c r="BF93" i="73"/>
  <c r="BF123" i="73"/>
  <c r="BF120" i="73"/>
  <c r="BF112" i="73"/>
  <c r="BF104" i="73"/>
  <c r="BF92" i="73"/>
  <c r="BF101" i="72"/>
  <c r="BF97" i="72"/>
  <c r="BF93" i="72"/>
  <c r="BF96" i="72"/>
  <c r="BF107" i="72"/>
  <c r="BF103" i="72"/>
  <c r="BF89" i="72"/>
  <c r="BF110" i="72"/>
  <c r="BF108" i="72"/>
  <c r="BF99" i="72"/>
  <c r="BF95" i="72"/>
  <c r="BF109" i="72"/>
  <c r="BF106" i="72"/>
  <c r="BF102" i="72"/>
  <c r="BF100" i="72"/>
  <c r="BF94" i="72"/>
  <c r="BF91" i="72"/>
  <c r="BF98" i="72"/>
  <c r="BF92" i="72"/>
  <c r="BF104" i="72"/>
  <c r="BF105" i="72"/>
  <c r="BF90" i="72"/>
  <c r="BF117" i="72"/>
  <c r="BF121" i="72"/>
  <c r="BF120" i="72"/>
  <c r="BF112" i="72"/>
  <c r="BF127" i="72"/>
  <c r="BF123" i="72"/>
  <c r="BF119" i="72"/>
  <c r="BF126" i="72"/>
  <c r="BF118" i="72"/>
  <c r="BF111" i="72"/>
  <c r="BF125" i="72"/>
  <c r="BF122" i="72"/>
  <c r="BF124" i="72"/>
  <c r="BF115" i="72"/>
  <c r="BF114" i="72"/>
  <c r="BF113" i="72"/>
  <c r="AU116" i="15" l="1"/>
  <c r="AU127" i="15"/>
  <c r="BF116" i="73"/>
  <c r="BF116" i="74"/>
  <c r="BF116" i="72"/>
  <c r="BF107" i="15"/>
  <c r="BG107" i="15" s="1"/>
  <c r="BF104" i="15"/>
  <c r="BG104" i="15" s="1"/>
  <c r="BF91" i="15"/>
  <c r="BG91" i="15" s="1"/>
  <c r="BF100" i="15"/>
  <c r="BG100" i="15" s="1"/>
  <c r="BF102" i="15"/>
  <c r="BG102" i="15" s="1"/>
  <c r="BF96" i="15"/>
  <c r="BG96" i="15" s="1"/>
  <c r="BF122" i="15"/>
  <c r="BG122" i="15" s="1"/>
  <c r="BF123" i="15"/>
  <c r="BG123" i="15" s="1"/>
  <c r="BF112" i="15"/>
  <c r="BG112" i="15" s="1"/>
  <c r="BF118" i="15"/>
  <c r="BG118" i="15" s="1"/>
  <c r="BF93" i="15"/>
  <c r="BG93" i="15" s="1"/>
  <c r="BF109" i="15"/>
  <c r="BG109" i="15" s="1"/>
  <c r="BF108" i="15"/>
  <c r="BG108" i="15" s="1"/>
  <c r="BF95" i="15"/>
  <c r="BG95" i="15" s="1"/>
  <c r="BF94" i="15"/>
  <c r="BG94" i="15" s="1"/>
  <c r="BF110" i="15"/>
  <c r="BG110" i="15" s="1"/>
  <c r="BF97" i="15"/>
  <c r="BG97" i="15" s="1"/>
  <c r="BF106" i="15"/>
  <c r="BG106" i="15" s="1"/>
  <c r="BF90" i="15"/>
  <c r="BG90" i="15" s="1"/>
  <c r="BF105" i="15"/>
  <c r="BG105" i="15" s="1"/>
  <c r="BF98" i="15"/>
  <c r="BG98" i="15" s="1"/>
  <c r="BF89" i="15"/>
  <c r="BG89" i="15" s="1"/>
  <c r="BF103" i="15"/>
  <c r="BG103" i="15" s="1"/>
  <c r="BF101" i="15"/>
  <c r="BG101" i="15" s="1"/>
  <c r="BF92" i="15"/>
  <c r="BG92" i="15" s="1"/>
  <c r="BF99" i="15"/>
  <c r="BG99" i="15" s="1"/>
  <c r="BF114" i="15"/>
  <c r="BG114" i="15" s="1"/>
  <c r="BF115" i="15"/>
  <c r="BG115" i="15" s="1"/>
  <c r="BF125" i="15"/>
  <c r="BG125" i="15" s="1"/>
  <c r="BF119" i="15"/>
  <c r="BG119" i="15" s="1"/>
  <c r="BF120" i="15"/>
  <c r="BG120" i="15" s="1"/>
  <c r="BF126" i="15"/>
  <c r="BG126" i="15" s="1"/>
  <c r="BF111" i="15"/>
  <c r="BG111" i="15" s="1"/>
  <c r="BF124" i="15"/>
  <c r="BG124" i="15" s="1"/>
  <c r="BF113" i="15"/>
  <c r="BG113" i="15" s="1"/>
  <c r="BF117" i="15"/>
  <c r="BG117" i="15" s="1"/>
  <c r="BF121" i="15"/>
  <c r="BG121" i="15" s="1"/>
  <c r="AW85" i="85"/>
  <c r="AX85" i="85"/>
  <c r="AY85" i="85"/>
  <c r="AZ85" i="85"/>
  <c r="BA85" i="85"/>
  <c r="BB85" i="85"/>
  <c r="BC85" i="85"/>
  <c r="BD85" i="85"/>
  <c r="BE85" i="85"/>
  <c r="BF85" i="85"/>
  <c r="AW86" i="85"/>
  <c r="AX86" i="85"/>
  <c r="AY86" i="85"/>
  <c r="AZ86" i="85"/>
  <c r="BA86" i="85"/>
  <c r="BB86" i="85"/>
  <c r="BC86" i="85"/>
  <c r="BD86" i="85"/>
  <c r="BE86" i="85"/>
  <c r="BF86" i="85"/>
  <c r="AW87" i="85"/>
  <c r="AX87" i="85"/>
  <c r="AY87" i="85"/>
  <c r="AZ87" i="85"/>
  <c r="BA87" i="85"/>
  <c r="BB87" i="85"/>
  <c r="BC87" i="85"/>
  <c r="BD87" i="85"/>
  <c r="BE87" i="85"/>
  <c r="BF87" i="85"/>
  <c r="AW88" i="85"/>
  <c r="AX88" i="85"/>
  <c r="AY88" i="85"/>
  <c r="AZ88" i="85"/>
  <c r="BA88" i="85"/>
  <c r="BB88" i="85"/>
  <c r="BC88" i="85"/>
  <c r="BD88" i="85"/>
  <c r="BE88" i="85"/>
  <c r="BF88" i="85"/>
  <c r="AW89" i="85"/>
  <c r="AX89" i="85"/>
  <c r="AY89" i="85"/>
  <c r="AZ89" i="85"/>
  <c r="BA89" i="85"/>
  <c r="BB89" i="85"/>
  <c r="BC89" i="85"/>
  <c r="BD89" i="85"/>
  <c r="BE89" i="85"/>
  <c r="BF89" i="85"/>
  <c r="AW90" i="85"/>
  <c r="AX90" i="85"/>
  <c r="AY90" i="85"/>
  <c r="AZ90" i="85"/>
  <c r="BA90" i="85"/>
  <c r="BB90" i="85"/>
  <c r="BC90" i="85"/>
  <c r="BD90" i="85"/>
  <c r="BE90" i="85"/>
  <c r="BF90" i="85"/>
  <c r="AW91" i="85"/>
  <c r="AX91" i="85"/>
  <c r="AY91" i="85"/>
  <c r="AZ91" i="85"/>
  <c r="BA91" i="85"/>
  <c r="BB91" i="85"/>
  <c r="BC91" i="85"/>
  <c r="BD91" i="85"/>
  <c r="BE91" i="85"/>
  <c r="BF91" i="85"/>
  <c r="AW92" i="85"/>
  <c r="AX92" i="85"/>
  <c r="AY92" i="85"/>
  <c r="AZ92" i="85"/>
  <c r="BA92" i="85"/>
  <c r="BB92" i="85"/>
  <c r="BC92" i="85"/>
  <c r="BD92" i="85"/>
  <c r="BE92" i="85"/>
  <c r="BF92" i="85"/>
  <c r="AW93" i="85"/>
  <c r="AX93" i="85"/>
  <c r="AY93" i="85"/>
  <c r="AZ93" i="85"/>
  <c r="BA93" i="85"/>
  <c r="BB93" i="85"/>
  <c r="BC93" i="85"/>
  <c r="BD93" i="85"/>
  <c r="BE93" i="85"/>
  <c r="BF93" i="85"/>
  <c r="AW94" i="85"/>
  <c r="AX94" i="85"/>
  <c r="AY94" i="85"/>
  <c r="AZ94" i="85"/>
  <c r="BA94" i="85"/>
  <c r="BB94" i="85"/>
  <c r="BC94" i="85"/>
  <c r="BD94" i="85"/>
  <c r="BE94" i="85"/>
  <c r="BF94" i="85"/>
  <c r="AW95" i="85"/>
  <c r="AX95" i="85"/>
  <c r="AY95" i="85"/>
  <c r="AZ95" i="85"/>
  <c r="BA95" i="85"/>
  <c r="BB95" i="85"/>
  <c r="BC95" i="85"/>
  <c r="BD95" i="85"/>
  <c r="BE95" i="85"/>
  <c r="BF95" i="85"/>
  <c r="AW96" i="85"/>
  <c r="AX96" i="85"/>
  <c r="AY96" i="85"/>
  <c r="AZ96" i="85"/>
  <c r="BA96" i="85"/>
  <c r="BB96" i="85"/>
  <c r="BC96" i="85"/>
  <c r="BD96" i="85"/>
  <c r="BE96" i="85"/>
  <c r="BF96" i="85"/>
  <c r="AW97" i="85"/>
  <c r="AX97" i="85"/>
  <c r="AY97" i="85"/>
  <c r="AZ97" i="85"/>
  <c r="BA97" i="85"/>
  <c r="BB97" i="85"/>
  <c r="BC97" i="85"/>
  <c r="BD97" i="85"/>
  <c r="BE97" i="85"/>
  <c r="BF97" i="85"/>
  <c r="AW98" i="85"/>
  <c r="AX98" i="85"/>
  <c r="AY98" i="85"/>
  <c r="AZ98" i="85"/>
  <c r="BA98" i="85"/>
  <c r="BB98" i="85"/>
  <c r="BC98" i="85"/>
  <c r="BD98" i="85"/>
  <c r="BE98" i="85"/>
  <c r="BF98" i="85"/>
  <c r="AW99" i="85"/>
  <c r="AX99" i="85"/>
  <c r="AY99" i="85"/>
  <c r="AZ99" i="85"/>
  <c r="BA99" i="85"/>
  <c r="BB99" i="85"/>
  <c r="BC99" i="85"/>
  <c r="BD99" i="85"/>
  <c r="BE99" i="85"/>
  <c r="BF99" i="85"/>
  <c r="AW100" i="85"/>
  <c r="AX100" i="85"/>
  <c r="AY100" i="85"/>
  <c r="AZ100" i="85"/>
  <c r="BA100" i="85"/>
  <c r="BB100" i="85"/>
  <c r="BC100" i="85"/>
  <c r="BD100" i="85"/>
  <c r="BE100" i="85"/>
  <c r="BF100" i="85"/>
  <c r="AW101" i="85"/>
  <c r="AX101" i="85"/>
  <c r="AY101" i="85"/>
  <c r="AZ101" i="85"/>
  <c r="BA101" i="85"/>
  <c r="BB101" i="85"/>
  <c r="BC101" i="85"/>
  <c r="BD101" i="85"/>
  <c r="BE101" i="85"/>
  <c r="BF101" i="85"/>
  <c r="AW102" i="85"/>
  <c r="AX102" i="85"/>
  <c r="AY102" i="85"/>
  <c r="AZ102" i="85"/>
  <c r="BA102" i="85"/>
  <c r="BB102" i="85"/>
  <c r="BC102" i="85"/>
  <c r="BD102" i="85"/>
  <c r="BE102" i="85"/>
  <c r="BF102" i="85"/>
  <c r="AW103" i="85"/>
  <c r="AX103" i="85"/>
  <c r="AY103" i="85"/>
  <c r="AZ103" i="85"/>
  <c r="BA103" i="85"/>
  <c r="BB103" i="85"/>
  <c r="BC103" i="85"/>
  <c r="BD103" i="85"/>
  <c r="BE103" i="85"/>
  <c r="BF103" i="85"/>
  <c r="AW104" i="85"/>
  <c r="AX104" i="85"/>
  <c r="AY104" i="85"/>
  <c r="AZ104" i="85"/>
  <c r="BA104" i="85"/>
  <c r="BB104" i="85"/>
  <c r="BC104" i="85"/>
  <c r="BD104" i="85"/>
  <c r="BE104" i="85"/>
  <c r="BF104" i="85"/>
  <c r="AW105" i="85"/>
  <c r="AX105" i="85"/>
  <c r="AY105" i="85"/>
  <c r="AZ105" i="85"/>
  <c r="BA105" i="85"/>
  <c r="BB105" i="85"/>
  <c r="BC105" i="85"/>
  <c r="BD105" i="85"/>
  <c r="BE105" i="85"/>
  <c r="BF105" i="85"/>
  <c r="AW106" i="85"/>
  <c r="AX106" i="85"/>
  <c r="AY106" i="85"/>
  <c r="AZ106" i="85"/>
  <c r="BA106" i="85"/>
  <c r="BB106" i="85"/>
  <c r="BC106" i="85"/>
  <c r="BD106" i="85"/>
  <c r="BE106" i="85"/>
  <c r="BF106" i="85"/>
  <c r="AW107" i="85"/>
  <c r="AX107" i="85"/>
  <c r="AY107" i="85"/>
  <c r="AZ107" i="85"/>
  <c r="BA107" i="85"/>
  <c r="BB107" i="85"/>
  <c r="BC107" i="85"/>
  <c r="BD107" i="85"/>
  <c r="BE107" i="85"/>
  <c r="BF107" i="85"/>
  <c r="AW108" i="85"/>
  <c r="AX108" i="85"/>
  <c r="AY108" i="85"/>
  <c r="AZ108" i="85"/>
  <c r="BA108" i="85"/>
  <c r="BB108" i="85"/>
  <c r="BC108" i="85"/>
  <c r="BD108" i="85"/>
  <c r="BE108" i="85"/>
  <c r="BF108" i="85"/>
  <c r="AW109" i="85"/>
  <c r="AX109" i="85"/>
  <c r="AY109" i="85"/>
  <c r="AZ109" i="85"/>
  <c r="BA109" i="85"/>
  <c r="BB109" i="85"/>
  <c r="BC109" i="85"/>
  <c r="BD109" i="85"/>
  <c r="BE109" i="85"/>
  <c r="BF109" i="85"/>
  <c r="AW110" i="85"/>
  <c r="AX110" i="85"/>
  <c r="AY110" i="85"/>
  <c r="AZ110" i="85"/>
  <c r="BA110" i="85"/>
  <c r="BB110" i="85"/>
  <c r="BC110" i="85"/>
  <c r="BD110" i="85"/>
  <c r="BE110" i="85"/>
  <c r="BF110" i="85"/>
  <c r="AW111" i="85"/>
  <c r="AX111" i="85"/>
  <c r="AY111" i="85"/>
  <c r="AZ111" i="85"/>
  <c r="BA111" i="85"/>
  <c r="BB111" i="85"/>
  <c r="BC111" i="85"/>
  <c r="BD111" i="85"/>
  <c r="BE111" i="85"/>
  <c r="BF111" i="85"/>
  <c r="AW112" i="85"/>
  <c r="AX112" i="85"/>
  <c r="AY112" i="85"/>
  <c r="AZ112" i="85"/>
  <c r="BA112" i="85"/>
  <c r="BB112" i="85"/>
  <c r="BC112" i="85"/>
  <c r="BD112" i="85"/>
  <c r="BE112" i="85"/>
  <c r="BF112" i="85"/>
  <c r="AW113" i="85"/>
  <c r="AX113" i="85"/>
  <c r="AY113" i="85"/>
  <c r="AZ113" i="85"/>
  <c r="BA113" i="85"/>
  <c r="BB113" i="85"/>
  <c r="BC113" i="85"/>
  <c r="BD113" i="85"/>
  <c r="BE113" i="85"/>
  <c r="BF113" i="85"/>
  <c r="AW114" i="85"/>
  <c r="AX114" i="85"/>
  <c r="AY114" i="85"/>
  <c r="AZ114" i="85"/>
  <c r="BA114" i="85"/>
  <c r="BB114" i="85"/>
  <c r="BC114" i="85"/>
  <c r="BD114" i="85"/>
  <c r="BE114" i="85"/>
  <c r="BF114" i="85"/>
  <c r="AW115" i="85"/>
  <c r="AX115" i="85"/>
  <c r="AY115" i="85"/>
  <c r="AZ115" i="85"/>
  <c r="BA115" i="85"/>
  <c r="BB115" i="85"/>
  <c r="BC115" i="85"/>
  <c r="BD115" i="85"/>
  <c r="BE115" i="85"/>
  <c r="BF115" i="85"/>
  <c r="AW116" i="85"/>
  <c r="AX116" i="85"/>
  <c r="AY116" i="85"/>
  <c r="AZ116" i="85"/>
  <c r="BA116" i="85"/>
  <c r="BB116" i="85"/>
  <c r="BC116" i="85"/>
  <c r="BD116" i="85"/>
  <c r="BE116" i="85"/>
  <c r="BF116" i="85"/>
  <c r="AW117" i="85"/>
  <c r="AX117" i="85"/>
  <c r="AY117" i="85"/>
  <c r="AZ117" i="85"/>
  <c r="BA117" i="85"/>
  <c r="BB117" i="85"/>
  <c r="BC117" i="85"/>
  <c r="BD117" i="85"/>
  <c r="BE117" i="85"/>
  <c r="BF117" i="85"/>
  <c r="AW118" i="85"/>
  <c r="AX118" i="85"/>
  <c r="AY118" i="85"/>
  <c r="AZ118" i="85"/>
  <c r="BA118" i="85"/>
  <c r="BB118" i="85"/>
  <c r="BC118" i="85"/>
  <c r="BD118" i="85"/>
  <c r="BE118" i="85"/>
  <c r="BF118" i="85"/>
  <c r="AW119" i="85"/>
  <c r="AX119" i="85"/>
  <c r="AY119" i="85"/>
  <c r="AZ119" i="85"/>
  <c r="BA119" i="85"/>
  <c r="BB119" i="85"/>
  <c r="BC119" i="85"/>
  <c r="BD119" i="85"/>
  <c r="BE119" i="85"/>
  <c r="BF119" i="85"/>
  <c r="AW120" i="85"/>
  <c r="AX120" i="85"/>
  <c r="AY120" i="85"/>
  <c r="AZ120" i="85"/>
  <c r="BA120" i="85"/>
  <c r="BB120" i="85"/>
  <c r="BC120" i="85"/>
  <c r="BD120" i="85"/>
  <c r="BE120" i="85"/>
  <c r="BF120" i="85"/>
  <c r="AW121" i="85"/>
  <c r="AX121" i="85"/>
  <c r="AY121" i="85"/>
  <c r="AZ121" i="85"/>
  <c r="BA121" i="85"/>
  <c r="BB121" i="85"/>
  <c r="BC121" i="85"/>
  <c r="BD121" i="85"/>
  <c r="BE121" i="85"/>
  <c r="BF121" i="85"/>
  <c r="AW122" i="85"/>
  <c r="AX122" i="85"/>
  <c r="AY122" i="85"/>
  <c r="AZ122" i="85"/>
  <c r="BA122" i="85"/>
  <c r="BB122" i="85"/>
  <c r="BC122" i="85"/>
  <c r="BD122" i="85"/>
  <c r="BE122" i="85"/>
  <c r="BF122" i="85"/>
  <c r="AW123" i="85"/>
  <c r="AX123" i="85"/>
  <c r="AY123" i="85"/>
  <c r="AZ123" i="85"/>
  <c r="BA123" i="85"/>
  <c r="BB123" i="85"/>
  <c r="BC123" i="85"/>
  <c r="BD123" i="85"/>
  <c r="BE123" i="85"/>
  <c r="BF123" i="85"/>
  <c r="D4" i="15"/>
  <c r="BF127" i="15" l="1"/>
  <c r="BG127" i="15" s="1"/>
  <c r="BF116" i="15"/>
  <c r="BG116" i="15" s="1"/>
  <c r="BG119" i="85"/>
  <c r="BG112" i="85"/>
  <c r="BG111" i="85"/>
  <c r="BG110" i="85"/>
  <c r="BG106" i="85"/>
  <c r="BG117" i="85"/>
  <c r="BG105" i="85"/>
  <c r="BG100" i="85"/>
  <c r="BG97" i="85"/>
  <c r="BG104" i="85"/>
  <c r="BG123" i="85"/>
  <c r="BG103" i="85"/>
  <c r="BG95" i="85"/>
  <c r="BG86" i="85"/>
  <c r="BG120" i="85"/>
  <c r="BG96" i="85"/>
  <c r="BG88" i="85"/>
  <c r="BG121" i="85"/>
  <c r="BG115" i="85"/>
  <c r="BG85" i="85"/>
  <c r="BG116" i="85"/>
  <c r="BG92" i="85"/>
  <c r="BG89" i="85"/>
  <c r="BG99" i="85"/>
  <c r="BG91" i="85"/>
  <c r="BG102" i="85"/>
  <c r="BG98" i="85"/>
  <c r="BG94" i="85"/>
  <c r="BG90" i="85"/>
  <c r="BG122" i="85"/>
  <c r="BG107" i="85"/>
  <c r="BG87" i="85"/>
  <c r="BG118" i="85"/>
  <c r="BG114" i="85"/>
  <c r="BG113" i="85"/>
  <c r="BG109" i="85"/>
  <c r="BG108" i="85"/>
  <c r="BG101" i="85"/>
  <c r="BG93" i="85"/>
  <c r="F7" i="83"/>
  <c r="AV62" i="15"/>
  <c r="AW62" i="15"/>
  <c r="BE62" i="74"/>
  <c r="BD62" i="74"/>
  <c r="BC62" i="74"/>
  <c r="BB62" i="74"/>
  <c r="BA62" i="74"/>
  <c r="AZ62" i="74"/>
  <c r="AY62" i="74"/>
  <c r="AX62" i="74"/>
  <c r="AW62" i="74"/>
  <c r="AV62" i="74"/>
  <c r="BE62" i="73"/>
  <c r="BD62" i="73"/>
  <c r="BC62" i="73"/>
  <c r="BB62" i="73"/>
  <c r="BA62" i="73"/>
  <c r="AZ62" i="73"/>
  <c r="AY62" i="73"/>
  <c r="AX62" i="73"/>
  <c r="AW62" i="73"/>
  <c r="AV62" i="73"/>
  <c r="V4" i="89"/>
  <c r="V3" i="89"/>
  <c r="AY62" i="15" l="1"/>
  <c r="BD62" i="15"/>
  <c r="BA62" i="15"/>
  <c r="AX62" i="15"/>
  <c r="BC62" i="15"/>
  <c r="AZ62" i="15"/>
  <c r="BE62" i="15"/>
  <c r="BF62" i="74"/>
  <c r="BF62" i="73"/>
  <c r="BF62" i="15" l="1"/>
  <c r="BG62" i="15" s="1"/>
  <c r="AV86" i="15"/>
  <c r="AW86" i="15"/>
  <c r="AV87" i="15"/>
  <c r="AW87" i="15"/>
  <c r="AV88" i="15"/>
  <c r="AW88" i="15"/>
  <c r="AV52" i="15"/>
  <c r="AW52" i="15"/>
  <c r="AV53" i="15"/>
  <c r="AW53" i="15"/>
  <c r="AV54" i="15"/>
  <c r="AW54" i="15"/>
  <c r="AV58" i="15"/>
  <c r="AW58" i="15"/>
  <c r="AV59" i="15"/>
  <c r="AW59" i="15"/>
  <c r="AV60" i="15"/>
  <c r="AW60" i="15"/>
  <c r="AV61" i="15"/>
  <c r="AW61" i="15"/>
  <c r="AV63" i="15"/>
  <c r="AW63" i="15"/>
  <c r="AV64" i="15"/>
  <c r="AW64" i="15"/>
  <c r="AV65" i="15"/>
  <c r="AW65" i="15"/>
  <c r="AV66" i="15"/>
  <c r="AW66" i="15"/>
  <c r="AV67" i="15"/>
  <c r="D9" i="99" s="1"/>
  <c r="AW67" i="15"/>
  <c r="D10" i="99" s="1"/>
  <c r="AV68" i="15"/>
  <c r="D28" i="99" s="1"/>
  <c r="AW68" i="15"/>
  <c r="AV69" i="15"/>
  <c r="D49" i="99" s="1"/>
  <c r="AW69" i="15"/>
  <c r="AV70" i="15"/>
  <c r="AW70" i="15"/>
  <c r="AV71" i="15"/>
  <c r="AW71" i="15"/>
  <c r="AV72" i="15"/>
  <c r="AW72" i="15"/>
  <c r="AV73" i="15"/>
  <c r="AW73" i="15"/>
  <c r="AV74" i="15"/>
  <c r="AW74" i="15"/>
  <c r="AV75" i="15"/>
  <c r="AW75" i="15"/>
  <c r="AV76" i="15"/>
  <c r="AW76" i="15"/>
  <c r="AV77" i="15"/>
  <c r="AW77" i="15"/>
  <c r="AV78" i="15"/>
  <c r="AW78" i="15"/>
  <c r="AV79" i="15"/>
  <c r="AW79" i="15"/>
  <c r="AV80" i="15"/>
  <c r="AW80" i="15"/>
  <c r="AV81" i="15"/>
  <c r="AW81" i="15"/>
  <c r="AV82" i="15"/>
  <c r="AW82" i="15"/>
  <c r="AV83" i="15"/>
  <c r="AW83" i="15"/>
  <c r="AV84" i="15"/>
  <c r="AW84" i="15"/>
  <c r="AV85" i="15"/>
  <c r="AW85" i="15"/>
  <c r="AV52" i="74"/>
  <c r="AW52" i="74"/>
  <c r="AX52" i="74"/>
  <c r="AY52" i="74"/>
  <c r="AZ52" i="74"/>
  <c r="BA52" i="74"/>
  <c r="BB52" i="74"/>
  <c r="BC52" i="74"/>
  <c r="BD52" i="74"/>
  <c r="BE52" i="74"/>
  <c r="AV53" i="74"/>
  <c r="AW53" i="74"/>
  <c r="AX53" i="74"/>
  <c r="AY53" i="74"/>
  <c r="AZ53" i="74"/>
  <c r="BA53" i="74"/>
  <c r="BB53" i="74"/>
  <c r="BC53" i="74"/>
  <c r="BD53" i="74"/>
  <c r="BE53" i="74"/>
  <c r="AV54" i="74"/>
  <c r="AW54" i="74"/>
  <c r="AX54" i="74"/>
  <c r="AY54" i="74"/>
  <c r="AZ54" i="74"/>
  <c r="BA54" i="74"/>
  <c r="BB54" i="74"/>
  <c r="BC54" i="74"/>
  <c r="BD54" i="74"/>
  <c r="BE54" i="74"/>
  <c r="AV58" i="74"/>
  <c r="AW58" i="74"/>
  <c r="AX58" i="74"/>
  <c r="AY58" i="74"/>
  <c r="AZ58" i="74"/>
  <c r="BA58" i="74"/>
  <c r="BB58" i="74"/>
  <c r="BC58" i="74"/>
  <c r="BD58" i="74"/>
  <c r="BE58" i="74"/>
  <c r="AV59" i="74"/>
  <c r="AW59" i="74"/>
  <c r="AX59" i="74"/>
  <c r="AY59" i="74"/>
  <c r="AZ59" i="74"/>
  <c r="BA59" i="74"/>
  <c r="BB59" i="74"/>
  <c r="BC59" i="74"/>
  <c r="BD59" i="74"/>
  <c r="BE59" i="74"/>
  <c r="AV60" i="74"/>
  <c r="AW60" i="74"/>
  <c r="AX60" i="74"/>
  <c r="AY60" i="74"/>
  <c r="AZ60" i="74"/>
  <c r="BA60" i="74"/>
  <c r="BB60" i="74"/>
  <c r="BC60" i="74"/>
  <c r="BD60" i="74"/>
  <c r="BE60" i="74"/>
  <c r="AV61" i="74"/>
  <c r="AW61" i="74"/>
  <c r="AX61" i="74"/>
  <c r="AY61" i="74"/>
  <c r="AZ61" i="74"/>
  <c r="BA61" i="74"/>
  <c r="BB61" i="74"/>
  <c r="BC61" i="74"/>
  <c r="BD61" i="74"/>
  <c r="BE61" i="74"/>
  <c r="AV63" i="74"/>
  <c r="AW63" i="74"/>
  <c r="AX63" i="74"/>
  <c r="AY63" i="74"/>
  <c r="AZ63" i="74"/>
  <c r="BA63" i="74"/>
  <c r="BB63" i="74"/>
  <c r="BC63" i="74"/>
  <c r="BD63" i="74"/>
  <c r="BE63" i="74"/>
  <c r="AV64" i="74"/>
  <c r="AW64" i="74"/>
  <c r="AX64" i="74"/>
  <c r="AY64" i="74"/>
  <c r="AZ64" i="74"/>
  <c r="BA64" i="74"/>
  <c r="BB64" i="74"/>
  <c r="BC64" i="74"/>
  <c r="BD64" i="74"/>
  <c r="BE64" i="74"/>
  <c r="AV65" i="74"/>
  <c r="AW65" i="74"/>
  <c r="AX65" i="74"/>
  <c r="AY65" i="74"/>
  <c r="AZ65" i="74"/>
  <c r="BA65" i="74"/>
  <c r="BB65" i="74"/>
  <c r="BC65" i="74"/>
  <c r="BD65" i="74"/>
  <c r="BE65" i="74"/>
  <c r="AV66" i="74"/>
  <c r="AW66" i="74"/>
  <c r="AX66" i="74"/>
  <c r="AY66" i="74"/>
  <c r="AZ66" i="74"/>
  <c r="BA66" i="74"/>
  <c r="BB66" i="74"/>
  <c r="BC66" i="74"/>
  <c r="BD66" i="74"/>
  <c r="BE66" i="74"/>
  <c r="AV67" i="74"/>
  <c r="AW67" i="74"/>
  <c r="AX67" i="74"/>
  <c r="AY67" i="74"/>
  <c r="AZ67" i="74"/>
  <c r="BA67" i="74"/>
  <c r="BB67" i="74"/>
  <c r="BC67" i="74"/>
  <c r="BD67" i="74"/>
  <c r="BE67" i="74"/>
  <c r="AV68" i="74"/>
  <c r="AW68" i="74"/>
  <c r="AX68" i="74"/>
  <c r="AY68" i="74"/>
  <c r="AZ68" i="74"/>
  <c r="BA68" i="74"/>
  <c r="BB68" i="74"/>
  <c r="BC68" i="74"/>
  <c r="BD68" i="74"/>
  <c r="BE68" i="74"/>
  <c r="AV69" i="74"/>
  <c r="AW69" i="74"/>
  <c r="AX69" i="74"/>
  <c r="AY69" i="74"/>
  <c r="AZ69" i="74"/>
  <c r="BA69" i="74"/>
  <c r="BB69" i="74"/>
  <c r="BC69" i="74"/>
  <c r="BD69" i="74"/>
  <c r="BE69" i="74"/>
  <c r="AV70" i="74"/>
  <c r="AW70" i="74"/>
  <c r="AX70" i="74"/>
  <c r="AY70" i="74"/>
  <c r="AZ70" i="74"/>
  <c r="BA70" i="74"/>
  <c r="BB70" i="74"/>
  <c r="BC70" i="74"/>
  <c r="BD70" i="74"/>
  <c r="BE70" i="74"/>
  <c r="AV71" i="74"/>
  <c r="AW71" i="74"/>
  <c r="AX71" i="74"/>
  <c r="AY71" i="74"/>
  <c r="AZ71" i="74"/>
  <c r="BA71" i="74"/>
  <c r="BB71" i="74"/>
  <c r="BC71" i="74"/>
  <c r="BD71" i="74"/>
  <c r="BE71" i="74"/>
  <c r="AV72" i="74"/>
  <c r="AW72" i="74"/>
  <c r="AX72" i="74"/>
  <c r="AY72" i="74"/>
  <c r="AZ72" i="74"/>
  <c r="BA72" i="74"/>
  <c r="BB72" i="74"/>
  <c r="BC72" i="74"/>
  <c r="BD72" i="74"/>
  <c r="BE72" i="74"/>
  <c r="AV73" i="74"/>
  <c r="AW73" i="74"/>
  <c r="AX73" i="74"/>
  <c r="AY73" i="74"/>
  <c r="AZ73" i="74"/>
  <c r="BA73" i="74"/>
  <c r="BB73" i="74"/>
  <c r="BC73" i="74"/>
  <c r="BD73" i="74"/>
  <c r="BE73" i="74"/>
  <c r="AV74" i="74"/>
  <c r="AW74" i="74"/>
  <c r="AX74" i="74"/>
  <c r="AY74" i="74"/>
  <c r="AZ74" i="74"/>
  <c r="BA74" i="74"/>
  <c r="BB74" i="74"/>
  <c r="BC74" i="74"/>
  <c r="BD74" i="74"/>
  <c r="BE74" i="74"/>
  <c r="AV75" i="74"/>
  <c r="AW75" i="74"/>
  <c r="AX75" i="74"/>
  <c r="AY75" i="74"/>
  <c r="AZ75" i="74"/>
  <c r="BA75" i="74"/>
  <c r="BB75" i="74"/>
  <c r="BC75" i="74"/>
  <c r="BD75" i="74"/>
  <c r="BE75" i="74"/>
  <c r="AV76" i="74"/>
  <c r="AW76" i="74"/>
  <c r="AX76" i="74"/>
  <c r="AY76" i="74"/>
  <c r="AZ76" i="74"/>
  <c r="BA76" i="74"/>
  <c r="BB76" i="74"/>
  <c r="BC76" i="74"/>
  <c r="BD76" i="74"/>
  <c r="BE76" i="74"/>
  <c r="AV77" i="74"/>
  <c r="AW77" i="74"/>
  <c r="AX77" i="74"/>
  <c r="AY77" i="74"/>
  <c r="AZ77" i="74"/>
  <c r="BA77" i="74"/>
  <c r="BB77" i="74"/>
  <c r="BC77" i="74"/>
  <c r="BD77" i="74"/>
  <c r="BE77" i="74"/>
  <c r="AV78" i="74"/>
  <c r="AW78" i="74"/>
  <c r="AX78" i="74"/>
  <c r="AY78" i="74"/>
  <c r="AZ78" i="74"/>
  <c r="BA78" i="74"/>
  <c r="BB78" i="74"/>
  <c r="BC78" i="74"/>
  <c r="BD78" i="74"/>
  <c r="BE78" i="74"/>
  <c r="AV79" i="74"/>
  <c r="AW79" i="74"/>
  <c r="AX79" i="74"/>
  <c r="AY79" i="74"/>
  <c r="AZ79" i="74"/>
  <c r="BA79" i="74"/>
  <c r="BB79" i="74"/>
  <c r="BC79" i="74"/>
  <c r="BD79" i="74"/>
  <c r="BE79" i="74"/>
  <c r="AV81" i="74"/>
  <c r="AW81" i="74"/>
  <c r="AX81" i="74"/>
  <c r="AY81" i="74"/>
  <c r="AZ81" i="74"/>
  <c r="BA81" i="74"/>
  <c r="BB81" i="74"/>
  <c r="BC81" i="74"/>
  <c r="BD81" i="74"/>
  <c r="BE81" i="74"/>
  <c r="AV82" i="74"/>
  <c r="AW82" i="74"/>
  <c r="AX82" i="74"/>
  <c r="AY82" i="74"/>
  <c r="AZ82" i="74"/>
  <c r="BA82" i="74"/>
  <c r="BB82" i="74"/>
  <c r="BC82" i="74"/>
  <c r="BD82" i="74"/>
  <c r="BE82" i="74"/>
  <c r="AV83" i="74"/>
  <c r="AW83" i="74"/>
  <c r="AX83" i="74"/>
  <c r="AY83" i="74"/>
  <c r="AZ83" i="74"/>
  <c r="BA83" i="74"/>
  <c r="BB83" i="74"/>
  <c r="BC83" i="74"/>
  <c r="BD83" i="74"/>
  <c r="BE83" i="74"/>
  <c r="AV84" i="74"/>
  <c r="AW84" i="74"/>
  <c r="AX84" i="74"/>
  <c r="AY84" i="74"/>
  <c r="AZ84" i="74"/>
  <c r="BA84" i="74"/>
  <c r="BB84" i="74"/>
  <c r="BC84" i="74"/>
  <c r="BD84" i="74"/>
  <c r="BE84" i="74"/>
  <c r="AV85" i="74"/>
  <c r="AW85" i="74"/>
  <c r="AX85" i="74"/>
  <c r="AY85" i="74"/>
  <c r="AZ85" i="74"/>
  <c r="BA85" i="74"/>
  <c r="BB85" i="74"/>
  <c r="BC85" i="74"/>
  <c r="BD85" i="74"/>
  <c r="BE85" i="74"/>
  <c r="AV86" i="74"/>
  <c r="AW86" i="74"/>
  <c r="AX86" i="74"/>
  <c r="AY86" i="74"/>
  <c r="AZ86" i="74"/>
  <c r="BA86" i="74"/>
  <c r="BB86" i="74"/>
  <c r="BC86" i="74"/>
  <c r="BD86" i="74"/>
  <c r="BE86" i="74"/>
  <c r="AV87" i="74"/>
  <c r="AW87" i="74"/>
  <c r="AX87" i="74"/>
  <c r="AY87" i="74"/>
  <c r="AZ87" i="74"/>
  <c r="BA87" i="74"/>
  <c r="BB87" i="74"/>
  <c r="BC87" i="74"/>
  <c r="BD87" i="74"/>
  <c r="BE87" i="74"/>
  <c r="AV88" i="74"/>
  <c r="AW88" i="74"/>
  <c r="AX88" i="74"/>
  <c r="AY88" i="74"/>
  <c r="AZ88" i="74"/>
  <c r="BA88" i="74"/>
  <c r="BB88" i="74"/>
  <c r="BC88" i="74"/>
  <c r="BD88" i="74"/>
  <c r="BE88" i="74"/>
  <c r="AW4" i="74"/>
  <c r="AV52" i="73"/>
  <c r="AW52" i="73"/>
  <c r="AX52" i="73"/>
  <c r="AY52" i="73"/>
  <c r="AZ52" i="73"/>
  <c r="BA52" i="73"/>
  <c r="BB52" i="73"/>
  <c r="BC52" i="73"/>
  <c r="BD52" i="73"/>
  <c r="BE52" i="73"/>
  <c r="AV53" i="73"/>
  <c r="AW53" i="73"/>
  <c r="AX53" i="73"/>
  <c r="AY53" i="73"/>
  <c r="AZ53" i="73"/>
  <c r="BA53" i="73"/>
  <c r="BB53" i="73"/>
  <c r="BC53" i="73"/>
  <c r="BD53" i="73"/>
  <c r="BE53" i="73"/>
  <c r="AV54" i="73"/>
  <c r="AW54" i="73"/>
  <c r="AX54" i="73"/>
  <c r="AY54" i="73"/>
  <c r="AZ54" i="73"/>
  <c r="BA54" i="73"/>
  <c r="BB54" i="73"/>
  <c r="BC54" i="73"/>
  <c r="BD54" i="73"/>
  <c r="BE54" i="73"/>
  <c r="AV58" i="73"/>
  <c r="AW58" i="73"/>
  <c r="AX58" i="73"/>
  <c r="AY58" i="73"/>
  <c r="AZ58" i="73"/>
  <c r="BA58" i="73"/>
  <c r="BB58" i="73"/>
  <c r="BC58" i="73"/>
  <c r="BD58" i="73"/>
  <c r="BE58" i="73"/>
  <c r="AV59" i="73"/>
  <c r="AW59" i="73"/>
  <c r="AX59" i="73"/>
  <c r="AY59" i="73"/>
  <c r="AZ59" i="73"/>
  <c r="BA59" i="73"/>
  <c r="BB59" i="73"/>
  <c r="BC59" i="73"/>
  <c r="BD59" i="73"/>
  <c r="BE59" i="73"/>
  <c r="AV60" i="73"/>
  <c r="AW60" i="73"/>
  <c r="AX60" i="73"/>
  <c r="AY60" i="73"/>
  <c r="AZ60" i="73"/>
  <c r="BA60" i="73"/>
  <c r="BB60" i="73"/>
  <c r="BC60" i="73"/>
  <c r="BD60" i="73"/>
  <c r="BE60" i="73"/>
  <c r="AV61" i="73"/>
  <c r="AW61" i="73"/>
  <c r="AX61" i="73"/>
  <c r="AY61" i="73"/>
  <c r="AZ61" i="73"/>
  <c r="BA61" i="73"/>
  <c r="BB61" i="73"/>
  <c r="BC61" i="73"/>
  <c r="BD61" i="73"/>
  <c r="BE61" i="73"/>
  <c r="AV63" i="73"/>
  <c r="AW63" i="73"/>
  <c r="AX63" i="73"/>
  <c r="AY63" i="73"/>
  <c r="AZ63" i="73"/>
  <c r="BA63" i="73"/>
  <c r="BB63" i="73"/>
  <c r="BC63" i="73"/>
  <c r="BD63" i="73"/>
  <c r="BE63" i="73"/>
  <c r="AV64" i="73"/>
  <c r="AW64" i="73"/>
  <c r="AX64" i="73"/>
  <c r="AY64" i="73"/>
  <c r="AZ64" i="73"/>
  <c r="BA64" i="73"/>
  <c r="BB64" i="73"/>
  <c r="BC64" i="73"/>
  <c r="BD64" i="73"/>
  <c r="BE64" i="73"/>
  <c r="AV65" i="73"/>
  <c r="AW65" i="73"/>
  <c r="AX65" i="73"/>
  <c r="AY65" i="73"/>
  <c r="AZ65" i="73"/>
  <c r="BA65" i="73"/>
  <c r="BB65" i="73"/>
  <c r="BC65" i="73"/>
  <c r="BD65" i="73"/>
  <c r="BE65" i="73"/>
  <c r="AV67" i="73"/>
  <c r="AW67" i="73"/>
  <c r="AX67" i="73"/>
  <c r="AY67" i="73"/>
  <c r="AZ67" i="73"/>
  <c r="BA67" i="73"/>
  <c r="BB67" i="73"/>
  <c r="BC67" i="73"/>
  <c r="BD67" i="73"/>
  <c r="BE67" i="73"/>
  <c r="AV68" i="73"/>
  <c r="AW68" i="73"/>
  <c r="AX68" i="73"/>
  <c r="AY68" i="73"/>
  <c r="AZ68" i="73"/>
  <c r="BA68" i="73"/>
  <c r="BB68" i="73"/>
  <c r="BC68" i="73"/>
  <c r="BD68" i="73"/>
  <c r="BE68" i="73"/>
  <c r="AV69" i="73"/>
  <c r="AW69" i="73"/>
  <c r="AX69" i="73"/>
  <c r="AY69" i="73"/>
  <c r="AZ69" i="73"/>
  <c r="BA69" i="73"/>
  <c r="BB69" i="73"/>
  <c r="BC69" i="73"/>
  <c r="BD69" i="73"/>
  <c r="BE69" i="73"/>
  <c r="AV70" i="73"/>
  <c r="AW70" i="73"/>
  <c r="AX70" i="73"/>
  <c r="AY70" i="73"/>
  <c r="AZ70" i="73"/>
  <c r="BA70" i="73"/>
  <c r="BB70" i="73"/>
  <c r="BC70" i="73"/>
  <c r="BD70" i="73"/>
  <c r="BE70" i="73"/>
  <c r="AV71" i="73"/>
  <c r="AW71" i="73"/>
  <c r="AX71" i="73"/>
  <c r="AY71" i="73"/>
  <c r="AZ71" i="73"/>
  <c r="BA71" i="73"/>
  <c r="BB71" i="73"/>
  <c r="BC71" i="73"/>
  <c r="BD71" i="73"/>
  <c r="BE71" i="73"/>
  <c r="AV72" i="73"/>
  <c r="AW72" i="73"/>
  <c r="AX72" i="73"/>
  <c r="AY72" i="73"/>
  <c r="AZ72" i="73"/>
  <c r="BA72" i="73"/>
  <c r="BB72" i="73"/>
  <c r="BC72" i="73"/>
  <c r="BD72" i="73"/>
  <c r="BE72" i="73"/>
  <c r="AV73" i="73"/>
  <c r="AW73" i="73"/>
  <c r="AX73" i="73"/>
  <c r="AY73" i="73"/>
  <c r="AZ73" i="73"/>
  <c r="BA73" i="73"/>
  <c r="BB73" i="73"/>
  <c r="BC73" i="73"/>
  <c r="BD73" i="73"/>
  <c r="BE73" i="73"/>
  <c r="AV74" i="73"/>
  <c r="AW74" i="73"/>
  <c r="AX74" i="73"/>
  <c r="AY74" i="73"/>
  <c r="AZ74" i="73"/>
  <c r="BA74" i="73"/>
  <c r="BB74" i="73"/>
  <c r="BC74" i="73"/>
  <c r="BD74" i="73"/>
  <c r="BE74" i="73"/>
  <c r="AV75" i="73"/>
  <c r="AW75" i="73"/>
  <c r="AX75" i="73"/>
  <c r="AY75" i="73"/>
  <c r="AZ75" i="73"/>
  <c r="BA75" i="73"/>
  <c r="BB75" i="73"/>
  <c r="BC75" i="73"/>
  <c r="BD75" i="73"/>
  <c r="BE75" i="73"/>
  <c r="AV76" i="73"/>
  <c r="AW76" i="73"/>
  <c r="AX76" i="73"/>
  <c r="AY76" i="73"/>
  <c r="AZ76" i="73"/>
  <c r="BA76" i="73"/>
  <c r="BB76" i="73"/>
  <c r="BC76" i="73"/>
  <c r="BD76" i="73"/>
  <c r="BE76" i="73"/>
  <c r="AV77" i="73"/>
  <c r="AW77" i="73"/>
  <c r="AX77" i="73"/>
  <c r="AY77" i="73"/>
  <c r="AZ77" i="73"/>
  <c r="BA77" i="73"/>
  <c r="BB77" i="73"/>
  <c r="BC77" i="73"/>
  <c r="BD77" i="73"/>
  <c r="BE77" i="73"/>
  <c r="AV78" i="73"/>
  <c r="AW78" i="73"/>
  <c r="AX78" i="73"/>
  <c r="AY78" i="73"/>
  <c r="AZ78" i="73"/>
  <c r="BA78" i="73"/>
  <c r="BB78" i="73"/>
  <c r="BC78" i="73"/>
  <c r="BD78" i="73"/>
  <c r="BE78" i="73"/>
  <c r="AV79" i="73"/>
  <c r="AW79" i="73"/>
  <c r="AX79" i="73"/>
  <c r="AY79" i="73"/>
  <c r="AZ79" i="73"/>
  <c r="BA79" i="73"/>
  <c r="BB79" i="73"/>
  <c r="BC79" i="73"/>
  <c r="BD79" i="73"/>
  <c r="BE79" i="73"/>
  <c r="AV80" i="73"/>
  <c r="AW80" i="73"/>
  <c r="AX80" i="73"/>
  <c r="AY80" i="73"/>
  <c r="AZ80" i="73"/>
  <c r="BA80" i="73"/>
  <c r="BB80" i="73"/>
  <c r="BC80" i="73"/>
  <c r="BD80" i="73"/>
  <c r="BE80" i="73"/>
  <c r="AV81" i="73"/>
  <c r="AW81" i="73"/>
  <c r="AX81" i="73"/>
  <c r="AY81" i="73"/>
  <c r="AZ81" i="73"/>
  <c r="BA81" i="73"/>
  <c r="BB81" i="73"/>
  <c r="BC81" i="73"/>
  <c r="BD81" i="73"/>
  <c r="BE81" i="73"/>
  <c r="AV82" i="73"/>
  <c r="AW82" i="73"/>
  <c r="AX82" i="73"/>
  <c r="AY82" i="73"/>
  <c r="AZ82" i="73"/>
  <c r="BA82" i="73"/>
  <c r="BB82" i="73"/>
  <c r="BC82" i="73"/>
  <c r="BD82" i="73"/>
  <c r="BE82" i="73"/>
  <c r="AV83" i="73"/>
  <c r="AW83" i="73"/>
  <c r="AX83" i="73"/>
  <c r="AY83" i="73"/>
  <c r="AZ83" i="73"/>
  <c r="BA83" i="73"/>
  <c r="BB83" i="73"/>
  <c r="BC83" i="73"/>
  <c r="BD83" i="73"/>
  <c r="BE83" i="73"/>
  <c r="AV84" i="73"/>
  <c r="AW84" i="73"/>
  <c r="AX84" i="73"/>
  <c r="AY84" i="73"/>
  <c r="AZ84" i="73"/>
  <c r="BA84" i="73"/>
  <c r="BB84" i="73"/>
  <c r="BC84" i="73"/>
  <c r="BD84" i="73"/>
  <c r="BE84" i="73"/>
  <c r="AV85" i="73"/>
  <c r="AW85" i="73"/>
  <c r="AX85" i="73"/>
  <c r="AY85" i="73"/>
  <c r="AZ85" i="73"/>
  <c r="BA85" i="73"/>
  <c r="BB85" i="73"/>
  <c r="BC85" i="73"/>
  <c r="BD85" i="73"/>
  <c r="BE85" i="73"/>
  <c r="AV86" i="73"/>
  <c r="AW86" i="73"/>
  <c r="AX86" i="73"/>
  <c r="AY86" i="73"/>
  <c r="AZ86" i="73"/>
  <c r="BA86" i="73"/>
  <c r="BB86" i="73"/>
  <c r="BC86" i="73"/>
  <c r="BD86" i="73"/>
  <c r="BE86" i="73"/>
  <c r="AV87" i="73"/>
  <c r="AW87" i="73"/>
  <c r="AX87" i="73"/>
  <c r="AY87" i="73"/>
  <c r="AZ87" i="73"/>
  <c r="BA87" i="73"/>
  <c r="BB87" i="73"/>
  <c r="BC87" i="73"/>
  <c r="BD87" i="73"/>
  <c r="BE87" i="73"/>
  <c r="AV88" i="73"/>
  <c r="AW88" i="73"/>
  <c r="AX88" i="73"/>
  <c r="AY88" i="73"/>
  <c r="AZ88" i="73"/>
  <c r="BA88" i="73"/>
  <c r="BB88" i="73"/>
  <c r="BC88" i="73"/>
  <c r="BD88" i="73"/>
  <c r="BE88" i="73"/>
  <c r="AW4" i="73"/>
  <c r="AW4" i="72"/>
  <c r="AW66" i="85"/>
  <c r="AX66" i="85"/>
  <c r="AY66" i="85"/>
  <c r="AZ66" i="85"/>
  <c r="BA66" i="85"/>
  <c r="BB66" i="85"/>
  <c r="BC66" i="85"/>
  <c r="BD66" i="85"/>
  <c r="BE66" i="85"/>
  <c r="BF66" i="85"/>
  <c r="AW67" i="85"/>
  <c r="AX67" i="85"/>
  <c r="AY67" i="85"/>
  <c r="AZ67" i="85"/>
  <c r="BA67" i="85"/>
  <c r="BB67" i="85"/>
  <c r="BC67" i="85"/>
  <c r="BD67" i="85"/>
  <c r="BE67" i="85"/>
  <c r="BF67" i="85"/>
  <c r="AW68" i="85"/>
  <c r="AX68" i="85"/>
  <c r="AY68" i="85"/>
  <c r="AZ68" i="85"/>
  <c r="BA68" i="85"/>
  <c r="BB68" i="85"/>
  <c r="BC68" i="85"/>
  <c r="BD68" i="85"/>
  <c r="BE68" i="85"/>
  <c r="BF68" i="85"/>
  <c r="AW69" i="85"/>
  <c r="AX69" i="85"/>
  <c r="AY69" i="85"/>
  <c r="AZ69" i="85"/>
  <c r="BA69" i="85"/>
  <c r="BB69" i="85"/>
  <c r="BC69" i="85"/>
  <c r="BD69" i="85"/>
  <c r="BE69" i="85"/>
  <c r="BF69" i="85"/>
  <c r="AW70" i="85"/>
  <c r="AX70" i="85"/>
  <c r="AY70" i="85"/>
  <c r="AZ70" i="85"/>
  <c r="BA70" i="85"/>
  <c r="BB70" i="85"/>
  <c r="BC70" i="85"/>
  <c r="BD70" i="85"/>
  <c r="BE70" i="85"/>
  <c r="BF70" i="85"/>
  <c r="AW71" i="85"/>
  <c r="AX71" i="85"/>
  <c r="AY71" i="85"/>
  <c r="AZ71" i="85"/>
  <c r="BA71" i="85"/>
  <c r="BB71" i="85"/>
  <c r="BC71" i="85"/>
  <c r="BD71" i="85"/>
  <c r="BE71" i="85"/>
  <c r="BF71" i="85"/>
  <c r="AW72" i="85"/>
  <c r="AX72" i="85"/>
  <c r="AY72" i="85"/>
  <c r="AZ72" i="85"/>
  <c r="BA72" i="85"/>
  <c r="BB72" i="85"/>
  <c r="BC72" i="85"/>
  <c r="BD72" i="85"/>
  <c r="BE72" i="85"/>
  <c r="BF72" i="85"/>
  <c r="AW73" i="85"/>
  <c r="AX73" i="85"/>
  <c r="AY73" i="85"/>
  <c r="AZ73" i="85"/>
  <c r="BA73" i="85"/>
  <c r="BB73" i="85"/>
  <c r="BC73" i="85"/>
  <c r="BD73" i="85"/>
  <c r="BE73" i="85"/>
  <c r="BF73" i="85"/>
  <c r="AW74" i="85"/>
  <c r="AX74" i="85"/>
  <c r="AY74" i="85"/>
  <c r="AZ74" i="85"/>
  <c r="BA74" i="85"/>
  <c r="BB74" i="85"/>
  <c r="BC74" i="85"/>
  <c r="BD74" i="85"/>
  <c r="BE74" i="85"/>
  <c r="BF74" i="85"/>
  <c r="AW75" i="85"/>
  <c r="AX75" i="85"/>
  <c r="AY75" i="85"/>
  <c r="AZ75" i="85"/>
  <c r="BA75" i="85"/>
  <c r="BB75" i="85"/>
  <c r="BC75" i="85"/>
  <c r="BD75" i="85"/>
  <c r="BE75" i="85"/>
  <c r="BF75" i="85"/>
  <c r="AW76" i="85"/>
  <c r="AX76" i="85"/>
  <c r="AY76" i="85"/>
  <c r="AZ76" i="85"/>
  <c r="BA76" i="85"/>
  <c r="BB76" i="85"/>
  <c r="BC76" i="85"/>
  <c r="BD76" i="85"/>
  <c r="BE76" i="85"/>
  <c r="BF76" i="85"/>
  <c r="AW77" i="85"/>
  <c r="AX77" i="85"/>
  <c r="AY77" i="85"/>
  <c r="AZ77" i="85"/>
  <c r="BA77" i="85"/>
  <c r="BB77" i="85"/>
  <c r="BC77" i="85"/>
  <c r="BD77" i="85"/>
  <c r="BE77" i="85"/>
  <c r="BF77" i="85"/>
  <c r="AW78" i="85"/>
  <c r="AX78" i="85"/>
  <c r="AY78" i="85"/>
  <c r="AZ78" i="85"/>
  <c r="BA78" i="85"/>
  <c r="BB78" i="85"/>
  <c r="BC78" i="85"/>
  <c r="BD78" i="85"/>
  <c r="BE78" i="85"/>
  <c r="BF78" i="85"/>
  <c r="AW79" i="85"/>
  <c r="AX79" i="85"/>
  <c r="AY79" i="85"/>
  <c r="AZ79" i="85"/>
  <c r="BA79" i="85"/>
  <c r="BB79" i="85"/>
  <c r="BC79" i="85"/>
  <c r="BD79" i="85"/>
  <c r="BE79" i="85"/>
  <c r="BF79" i="85"/>
  <c r="AW80" i="85"/>
  <c r="AX80" i="85"/>
  <c r="AY80" i="85"/>
  <c r="AZ80" i="85"/>
  <c r="BA80" i="85"/>
  <c r="BB80" i="85"/>
  <c r="BC80" i="85"/>
  <c r="BD80" i="85"/>
  <c r="BE80" i="85"/>
  <c r="BF80" i="85"/>
  <c r="AW81" i="85"/>
  <c r="AX81" i="85"/>
  <c r="AY81" i="85"/>
  <c r="AZ81" i="85"/>
  <c r="BA81" i="85"/>
  <c r="BB81" i="85"/>
  <c r="BC81" i="85"/>
  <c r="BD81" i="85"/>
  <c r="BE81" i="85"/>
  <c r="BF81" i="85"/>
  <c r="AW82" i="85"/>
  <c r="AX82" i="85"/>
  <c r="AY82" i="85"/>
  <c r="AZ82" i="85"/>
  <c r="BA82" i="85"/>
  <c r="BB82" i="85"/>
  <c r="BC82" i="85"/>
  <c r="BD82" i="85"/>
  <c r="BE82" i="85"/>
  <c r="BF82" i="85"/>
  <c r="AW83" i="85"/>
  <c r="AX83" i="85"/>
  <c r="AY83" i="85"/>
  <c r="AZ83" i="85"/>
  <c r="BA83" i="85"/>
  <c r="BB83" i="85"/>
  <c r="BC83" i="85"/>
  <c r="BD83" i="85"/>
  <c r="BE83" i="85"/>
  <c r="BF83" i="85"/>
  <c r="AW84" i="85"/>
  <c r="AX84" i="85"/>
  <c r="AY84" i="85"/>
  <c r="AZ84" i="85"/>
  <c r="BA84" i="85"/>
  <c r="BB84" i="85"/>
  <c r="BC84" i="85"/>
  <c r="BD84" i="85"/>
  <c r="BE84" i="85"/>
  <c r="BF84" i="85"/>
  <c r="AW49" i="85"/>
  <c r="AX49" i="85"/>
  <c r="AY49" i="85"/>
  <c r="AZ49" i="85"/>
  <c r="BA49" i="85"/>
  <c r="BB49" i="85"/>
  <c r="BC49" i="85"/>
  <c r="BD49" i="85"/>
  <c r="BE49" i="85"/>
  <c r="BF49" i="85"/>
  <c r="AW50" i="85"/>
  <c r="AX50" i="85"/>
  <c r="AY50" i="85"/>
  <c r="AZ50" i="85"/>
  <c r="BA50" i="85"/>
  <c r="BB50" i="85"/>
  <c r="BC50" i="85"/>
  <c r="BD50" i="85"/>
  <c r="BE50" i="85"/>
  <c r="BF50" i="85"/>
  <c r="AX51" i="85"/>
  <c r="AY51" i="85"/>
  <c r="AZ51" i="85"/>
  <c r="BA51" i="85"/>
  <c r="BB51" i="85"/>
  <c r="BC51" i="85"/>
  <c r="BD51" i="85"/>
  <c r="BE51" i="85"/>
  <c r="BF51" i="85"/>
  <c r="AW55" i="85"/>
  <c r="AX55" i="85"/>
  <c r="AY55" i="85"/>
  <c r="AZ55" i="85"/>
  <c r="BA55" i="85"/>
  <c r="BB55" i="85"/>
  <c r="BC55" i="85"/>
  <c r="BD55" i="85"/>
  <c r="BE55" i="85"/>
  <c r="BF55" i="85"/>
  <c r="AW56" i="85"/>
  <c r="AX56" i="85"/>
  <c r="AY56" i="85"/>
  <c r="AZ56" i="85"/>
  <c r="BA56" i="85"/>
  <c r="BB56" i="85"/>
  <c r="BC56" i="85"/>
  <c r="BD56" i="85"/>
  <c r="BE56" i="85"/>
  <c r="BF56" i="85"/>
  <c r="AW57" i="85"/>
  <c r="AX57" i="85"/>
  <c r="AY57" i="85"/>
  <c r="AZ57" i="85"/>
  <c r="BA57" i="85"/>
  <c r="BB57" i="85"/>
  <c r="BC57" i="85"/>
  <c r="BD57" i="85"/>
  <c r="BE57" i="85"/>
  <c r="BF57" i="85"/>
  <c r="AW58" i="85"/>
  <c r="AX58" i="85"/>
  <c r="AY58" i="85"/>
  <c r="AZ58" i="85"/>
  <c r="BA58" i="85"/>
  <c r="BB58" i="85"/>
  <c r="BC58" i="85"/>
  <c r="BD58" i="85"/>
  <c r="BE58" i="85"/>
  <c r="BF58" i="85"/>
  <c r="AW59" i="85"/>
  <c r="AX59" i="85"/>
  <c r="AY59" i="85"/>
  <c r="AZ59" i="85"/>
  <c r="BA59" i="85"/>
  <c r="BB59" i="85"/>
  <c r="BC59" i="85"/>
  <c r="BD59" i="85"/>
  <c r="BE59" i="85"/>
  <c r="BF59" i="85"/>
  <c r="AW60" i="85"/>
  <c r="AX60" i="85"/>
  <c r="AY60" i="85"/>
  <c r="AZ60" i="85"/>
  <c r="BA60" i="85"/>
  <c r="BB60" i="85"/>
  <c r="BC60" i="85"/>
  <c r="BD60" i="85"/>
  <c r="BE60" i="85"/>
  <c r="BF60" i="85"/>
  <c r="AW61" i="85"/>
  <c r="AX61" i="85"/>
  <c r="AY61" i="85"/>
  <c r="AZ61" i="85"/>
  <c r="BA61" i="85"/>
  <c r="BB61" i="85"/>
  <c r="BC61" i="85"/>
  <c r="BD61" i="85"/>
  <c r="BE61" i="85"/>
  <c r="BF61" i="85"/>
  <c r="AW62" i="85"/>
  <c r="AX62" i="85"/>
  <c r="AY62" i="85"/>
  <c r="AZ62" i="85"/>
  <c r="BA62" i="85"/>
  <c r="BB62" i="85"/>
  <c r="BC62" i="85"/>
  <c r="BD62" i="85"/>
  <c r="BE62" i="85"/>
  <c r="BF62" i="85"/>
  <c r="AW63" i="85"/>
  <c r="B9" i="99" s="1"/>
  <c r="AX63" i="85"/>
  <c r="AY63" i="85"/>
  <c r="AZ63" i="85"/>
  <c r="BA63" i="85"/>
  <c r="BB63" i="85"/>
  <c r="BC63" i="85"/>
  <c r="BD63" i="85"/>
  <c r="BE63" i="85"/>
  <c r="BF63" i="85"/>
  <c r="AW64" i="85"/>
  <c r="B28" i="99" s="1"/>
  <c r="C28" i="99" s="1"/>
  <c r="AX64" i="85"/>
  <c r="AY64" i="85"/>
  <c r="B29" i="99" s="1"/>
  <c r="C29" i="99" s="1"/>
  <c r="AE29" i="99" s="1"/>
  <c r="AZ64" i="85"/>
  <c r="B30" i="99" s="1"/>
  <c r="C30" i="99" s="1"/>
  <c r="AE30" i="99" s="1"/>
  <c r="BA64" i="85"/>
  <c r="B31" i="99" s="1"/>
  <c r="C31" i="99" s="1"/>
  <c r="AE31" i="99" s="1"/>
  <c r="BB64" i="85"/>
  <c r="B32" i="99" s="1"/>
  <c r="C32" i="99" s="1"/>
  <c r="AE32" i="99" s="1"/>
  <c r="BC64" i="85"/>
  <c r="B33" i="99" s="1"/>
  <c r="C33" i="99" s="1"/>
  <c r="AE33" i="99" s="1"/>
  <c r="BD64" i="85"/>
  <c r="B34" i="99" s="1"/>
  <c r="C34" i="99" s="1"/>
  <c r="AE34" i="99" s="1"/>
  <c r="BE64" i="85"/>
  <c r="B35" i="99" s="1"/>
  <c r="C35" i="99" s="1"/>
  <c r="AE35" i="99" s="1"/>
  <c r="BF64" i="85"/>
  <c r="B36" i="99" s="1"/>
  <c r="C36" i="99" s="1"/>
  <c r="AE36" i="99" s="1"/>
  <c r="AW65" i="85"/>
  <c r="B49" i="99" s="1"/>
  <c r="C49" i="99" s="1"/>
  <c r="AX65" i="85"/>
  <c r="AY65" i="85"/>
  <c r="B50" i="99" s="1"/>
  <c r="C50" i="99" s="1"/>
  <c r="AE50" i="99" s="1"/>
  <c r="AZ65" i="85"/>
  <c r="B51" i="99" s="1"/>
  <c r="C51" i="99" s="1"/>
  <c r="AE51" i="99" s="1"/>
  <c r="BA65" i="85"/>
  <c r="B52" i="99" s="1"/>
  <c r="C52" i="99" s="1"/>
  <c r="AE52" i="99" s="1"/>
  <c r="BB65" i="85"/>
  <c r="B53" i="99" s="1"/>
  <c r="C53" i="99" s="1"/>
  <c r="AE53" i="99" s="1"/>
  <c r="BC65" i="85"/>
  <c r="B54" i="99" s="1"/>
  <c r="C54" i="99" s="1"/>
  <c r="AE54" i="99" s="1"/>
  <c r="BD65" i="85"/>
  <c r="B55" i="99" s="1"/>
  <c r="C55" i="99" s="1"/>
  <c r="AE55" i="99" s="1"/>
  <c r="BE65" i="85"/>
  <c r="B56" i="99" s="1"/>
  <c r="C56" i="99" s="1"/>
  <c r="AE56" i="99" s="1"/>
  <c r="BF65" i="85"/>
  <c r="B57" i="99" s="1"/>
  <c r="C57" i="99" s="1"/>
  <c r="AE57" i="99" s="1"/>
  <c r="C27" i="99" l="1"/>
  <c r="AE27" i="99" s="1"/>
  <c r="AE28" i="99"/>
  <c r="C48" i="99"/>
  <c r="AE48" i="99" s="1"/>
  <c r="AE49" i="99"/>
  <c r="G9" i="99"/>
  <c r="AX70" i="15"/>
  <c r="B13" i="99"/>
  <c r="C13" i="99" s="1"/>
  <c r="AE13" i="99" s="1"/>
  <c r="B12" i="99"/>
  <c r="C12" i="99" s="1"/>
  <c r="AE12" i="99" s="1"/>
  <c r="B11" i="99"/>
  <c r="C11" i="99" s="1"/>
  <c r="AE11" i="99" s="1"/>
  <c r="B10" i="99"/>
  <c r="C10" i="99" s="1"/>
  <c r="B18" i="99"/>
  <c r="C18" i="99" s="1"/>
  <c r="AE18" i="99" s="1"/>
  <c r="B17" i="99"/>
  <c r="C17" i="99" s="1"/>
  <c r="AE17" i="99" s="1"/>
  <c r="B16" i="99"/>
  <c r="C16" i="99" s="1"/>
  <c r="AE16" i="99" s="1"/>
  <c r="B15" i="99"/>
  <c r="C15" i="99" s="1"/>
  <c r="AE15" i="99" s="1"/>
  <c r="B14" i="99"/>
  <c r="C14" i="99" s="1"/>
  <c r="AE14" i="99" s="1"/>
  <c r="B48" i="99"/>
  <c r="C9" i="99"/>
  <c r="B27" i="99"/>
  <c r="AF49" i="99"/>
  <c r="G49" i="99"/>
  <c r="G28" i="99"/>
  <c r="AF28" i="99"/>
  <c r="AF9" i="99"/>
  <c r="BF52" i="74"/>
  <c r="BF67" i="73"/>
  <c r="BF71" i="73"/>
  <c r="BG64" i="85"/>
  <c r="BF79" i="73"/>
  <c r="BF72" i="73"/>
  <c r="BF67" i="74"/>
  <c r="BF64" i="74"/>
  <c r="BF87" i="73"/>
  <c r="BG49" i="85"/>
  <c r="BF69" i="73"/>
  <c r="BF65" i="73"/>
  <c r="BF63" i="73"/>
  <c r="BF59" i="74"/>
  <c r="BF76" i="73"/>
  <c r="BF77" i="74"/>
  <c r="BF58" i="74"/>
  <c r="BF69" i="74"/>
  <c r="BF65" i="74"/>
  <c r="BF53" i="74"/>
  <c r="BF66" i="74"/>
  <c r="BF60" i="74"/>
  <c r="AY84" i="15"/>
  <c r="AY76" i="15"/>
  <c r="BC74" i="15"/>
  <c r="AY59" i="15"/>
  <c r="BE58" i="15"/>
  <c r="BC54" i="15"/>
  <c r="BD88" i="15"/>
  <c r="BF88" i="74"/>
  <c r="BF85" i="74"/>
  <c r="BF68" i="74"/>
  <c r="BF63" i="74"/>
  <c r="BF61" i="74"/>
  <c r="BF54" i="74"/>
  <c r="BF86" i="73"/>
  <c r="BF85" i="73"/>
  <c r="BF83" i="73"/>
  <c r="BF81" i="73"/>
  <c r="BF70" i="73"/>
  <c r="BF59" i="73"/>
  <c r="BF52" i="73"/>
  <c r="BF82" i="73"/>
  <c r="BF78" i="73"/>
  <c r="BF74" i="73"/>
  <c r="BF73" i="73"/>
  <c r="BF68" i="73"/>
  <c r="BF64" i="73"/>
  <c r="BF60" i="73"/>
  <c r="BF58" i="73"/>
  <c r="BF88" i="73"/>
  <c r="BF84" i="73"/>
  <c r="BF80" i="73"/>
  <c r="BF77" i="73"/>
  <c r="BF75" i="73"/>
  <c r="BF61" i="73"/>
  <c r="BF54" i="73"/>
  <c r="BF53" i="73"/>
  <c r="BA84" i="15"/>
  <c r="BC81" i="15"/>
  <c r="AY67" i="15"/>
  <c r="D12" i="99" s="1"/>
  <c r="BC65" i="15"/>
  <c r="AZ64" i="15"/>
  <c r="BE61" i="15"/>
  <c r="BD61" i="15"/>
  <c r="BA59" i="15"/>
  <c r="AY58" i="15"/>
  <c r="BE54" i="15"/>
  <c r="AY88" i="15"/>
  <c r="BC86" i="15"/>
  <c r="AZ80" i="15"/>
  <c r="AZ72" i="15"/>
  <c r="BA68" i="15"/>
  <c r="D32" i="99" s="1"/>
  <c r="BE82" i="15"/>
  <c r="BA76" i="15"/>
  <c r="BE74" i="15"/>
  <c r="BC73" i="15"/>
  <c r="BE66" i="15"/>
  <c r="BE77" i="15"/>
  <c r="BE84" i="15"/>
  <c r="BD84" i="15"/>
  <c r="AX83" i="15"/>
  <c r="BA82" i="15"/>
  <c r="AZ82" i="15"/>
  <c r="AY81" i="15"/>
  <c r="BE80" i="15"/>
  <c r="BC79" i="15"/>
  <c r="AZ78" i="15"/>
  <c r="BD76" i="15"/>
  <c r="BE69" i="15"/>
  <c r="D57" i="99" s="1"/>
  <c r="AY61" i="15"/>
  <c r="BA88" i="15"/>
  <c r="AY87" i="15"/>
  <c r="AX75" i="15"/>
  <c r="BA74" i="15"/>
  <c r="AZ74" i="15"/>
  <c r="AY73" i="15"/>
  <c r="BE72" i="15"/>
  <c r="BC71" i="15"/>
  <c r="AZ70" i="15"/>
  <c r="AY69" i="15"/>
  <c r="D51" i="99" s="1"/>
  <c r="BE68" i="15"/>
  <c r="D36" i="99" s="1"/>
  <c r="BD68" i="15"/>
  <c r="D35" i="99" s="1"/>
  <c r="D33" i="99"/>
  <c r="BC67" i="15"/>
  <c r="D16" i="99" s="1"/>
  <c r="AZ67" i="15"/>
  <c r="D13" i="99" s="1"/>
  <c r="AX67" i="15"/>
  <c r="D11" i="99" s="1"/>
  <c r="AZ66" i="15"/>
  <c r="AY65" i="15"/>
  <c r="BE64" i="15"/>
  <c r="BD64" i="15"/>
  <c r="BC63" i="15"/>
  <c r="AZ61" i="15"/>
  <c r="BD59" i="15"/>
  <c r="AY53" i="15"/>
  <c r="BE52" i="15"/>
  <c r="BD52" i="15"/>
  <c r="BC88" i="15"/>
  <c r="AY86" i="15"/>
  <c r="BG57" i="85"/>
  <c r="BG50" i="85"/>
  <c r="BG61" i="85"/>
  <c r="BG83" i="85"/>
  <c r="BG78" i="85"/>
  <c r="BG77" i="85"/>
  <c r="BG75" i="85"/>
  <c r="BG70" i="85"/>
  <c r="BG67" i="85"/>
  <c r="BG65" i="85"/>
  <c r="BG62" i="85"/>
  <c r="BG59" i="85"/>
  <c r="BG58" i="85"/>
  <c r="BG51" i="85"/>
  <c r="BG79" i="85"/>
  <c r="BG71" i="85"/>
  <c r="BG69" i="85"/>
  <c r="BG63" i="85"/>
  <c r="BG60" i="85"/>
  <c r="BG56" i="85"/>
  <c r="BG55" i="85"/>
  <c r="BG84" i="85"/>
  <c r="BG82" i="85"/>
  <c r="BG81" i="85"/>
  <c r="BG80" i="85"/>
  <c r="BG76" i="85"/>
  <c r="BG74" i="85"/>
  <c r="BG73" i="85"/>
  <c r="BG72" i="85"/>
  <c r="BG68" i="85"/>
  <c r="BG66" i="85"/>
  <c r="AZ85" i="15"/>
  <c r="BD83" i="15"/>
  <c r="AX82" i="15"/>
  <c r="AY80" i="15"/>
  <c r="BE79" i="15"/>
  <c r="BC78" i="15"/>
  <c r="AZ77" i="15"/>
  <c r="BD75" i="15"/>
  <c r="AX74" i="15"/>
  <c r="AY72" i="15"/>
  <c r="BE71" i="15"/>
  <c r="BC70" i="15"/>
  <c r="AZ69" i="15"/>
  <c r="D52" i="99" s="1"/>
  <c r="BD67" i="15"/>
  <c r="D17" i="99" s="1"/>
  <c r="D15" i="99"/>
  <c r="AX66" i="15"/>
  <c r="BA65" i="15"/>
  <c r="AY64" i="15"/>
  <c r="BE63" i="15"/>
  <c r="BC61" i="15"/>
  <c r="AZ60" i="15"/>
  <c r="BD58" i="15"/>
  <c r="AX54" i="15"/>
  <c r="AY52" i="15"/>
  <c r="BE88" i="15"/>
  <c r="BC87" i="15"/>
  <c r="AZ86" i="15"/>
  <c r="BC85" i="15"/>
  <c r="AZ84" i="15"/>
  <c r="BD82" i="15"/>
  <c r="AX81" i="15"/>
  <c r="BA80" i="15"/>
  <c r="AY79" i="15"/>
  <c r="BE78" i="15"/>
  <c r="BC77" i="15"/>
  <c r="AZ76" i="15"/>
  <c r="BD74" i="15"/>
  <c r="AX73" i="15"/>
  <c r="BA72" i="15"/>
  <c r="AY71" i="15"/>
  <c r="BE70" i="15"/>
  <c r="BC69" i="15"/>
  <c r="D55" i="99" s="1"/>
  <c r="AZ68" i="15"/>
  <c r="D31" i="99" s="1"/>
  <c r="BD66" i="15"/>
  <c r="AX65" i="15"/>
  <c r="BA64" i="15"/>
  <c r="AY63" i="15"/>
  <c r="BC60" i="15"/>
  <c r="AZ59" i="15"/>
  <c r="AZ58" i="15"/>
  <c r="BD54" i="15"/>
  <c r="AZ54" i="15"/>
  <c r="AX53" i="15"/>
  <c r="BA52" i="15"/>
  <c r="BE87" i="15"/>
  <c r="BE85" i="15"/>
  <c r="BC84" i="15"/>
  <c r="AZ83" i="15"/>
  <c r="BD81" i="15"/>
  <c r="AX80" i="15"/>
  <c r="BA79" i="15"/>
  <c r="AY78" i="15"/>
  <c r="BC76" i="15"/>
  <c r="AZ75" i="15"/>
  <c r="BD73" i="15"/>
  <c r="AX72" i="15"/>
  <c r="BA71" i="15"/>
  <c r="AY70" i="15"/>
  <c r="BC68" i="15"/>
  <c r="D34" i="99" s="1"/>
  <c r="BD65" i="15"/>
  <c r="AX64" i="15"/>
  <c r="BA63" i="15"/>
  <c r="BE60" i="15"/>
  <c r="BC59" i="15"/>
  <c r="BD53" i="15"/>
  <c r="AX52" i="15"/>
  <c r="BE86" i="15"/>
  <c r="AY85" i="15"/>
  <c r="BC83" i="15"/>
  <c r="BD80" i="15"/>
  <c r="AX79" i="15"/>
  <c r="BA78" i="15"/>
  <c r="AY77" i="15"/>
  <c r="BE76" i="15"/>
  <c r="BC75" i="15"/>
  <c r="BD72" i="15"/>
  <c r="BA70" i="15"/>
  <c r="AX63" i="15"/>
  <c r="BA61" i="15"/>
  <c r="AY60" i="15"/>
  <c r="BE59" i="15"/>
  <c r="BC58" i="15"/>
  <c r="AX88" i="15"/>
  <c r="AX58" i="15"/>
  <c r="BD85" i="15"/>
  <c r="BA85" i="15"/>
  <c r="BE83" i="15"/>
  <c r="AY83" i="15"/>
  <c r="BC82" i="15"/>
  <c r="BA81" i="15"/>
  <c r="AZ81" i="15"/>
  <c r="BD79" i="15"/>
  <c r="BD78" i="15"/>
  <c r="AX78" i="15"/>
  <c r="BA77" i="15"/>
  <c r="AX76" i="15"/>
  <c r="BE75" i="15"/>
  <c r="AY75" i="15"/>
  <c r="BA73" i="15"/>
  <c r="AZ73" i="15"/>
  <c r="BD71" i="15"/>
  <c r="BD70" i="15"/>
  <c r="BA69" i="15"/>
  <c r="D53" i="99" s="1"/>
  <c r="AY68" i="15"/>
  <c r="D30" i="99" s="1"/>
  <c r="AX68" i="15"/>
  <c r="D29" i="99" s="1"/>
  <c r="BE67" i="15"/>
  <c r="D18" i="99" s="1"/>
  <c r="BC66" i="15"/>
  <c r="BA66" i="15"/>
  <c r="AZ65" i="15"/>
  <c r="BC64" i="15"/>
  <c r="BD63" i="15"/>
  <c r="AX61" i="15"/>
  <c r="BA60" i="15"/>
  <c r="AX60" i="15"/>
  <c r="BA58" i="15"/>
  <c r="BC53" i="15"/>
  <c r="AZ53" i="15"/>
  <c r="AX87" i="15"/>
  <c r="BA86" i="15"/>
  <c r="AX85" i="15"/>
  <c r="AX77" i="15"/>
  <c r="AX69" i="15"/>
  <c r="D50" i="99" s="1"/>
  <c r="AZ52" i="15"/>
  <c r="BD87" i="15"/>
  <c r="AX86" i="15"/>
  <c r="AX84" i="15"/>
  <c r="BA83" i="15"/>
  <c r="AY82" i="15"/>
  <c r="BE81" i="15"/>
  <c r="BC80" i="15"/>
  <c r="AZ79" i="15"/>
  <c r="BD77" i="15"/>
  <c r="BA75" i="15"/>
  <c r="AY74" i="15"/>
  <c r="BE73" i="15"/>
  <c r="BC72" i="15"/>
  <c r="AZ71" i="15"/>
  <c r="BD69" i="15"/>
  <c r="D56" i="99" s="1"/>
  <c r="D54" i="99"/>
  <c r="BA67" i="15"/>
  <c r="D14" i="99" s="1"/>
  <c r="AY66" i="15"/>
  <c r="BE65" i="15"/>
  <c r="AZ63" i="15"/>
  <c r="BD60" i="15"/>
  <c r="AX59" i="15"/>
  <c r="BA54" i="15"/>
  <c r="AY54" i="15"/>
  <c r="BE53" i="15"/>
  <c r="BA53" i="15"/>
  <c r="BC52" i="15"/>
  <c r="AZ88" i="15"/>
  <c r="BA87" i="15"/>
  <c r="AZ87" i="15"/>
  <c r="BD86" i="15"/>
  <c r="BF86" i="74"/>
  <c r="BF82" i="74"/>
  <c r="BF78" i="74"/>
  <c r="BF74" i="74"/>
  <c r="BF70" i="74"/>
  <c r="BF87" i="74"/>
  <c r="BF84" i="74"/>
  <c r="BF72" i="74"/>
  <c r="BF71" i="74"/>
  <c r="BF76" i="74"/>
  <c r="BF79" i="74"/>
  <c r="BF83" i="74"/>
  <c r="BF81" i="74"/>
  <c r="BF75" i="74"/>
  <c r="BF73" i="74"/>
  <c r="AX5" i="85"/>
  <c r="AX6" i="85"/>
  <c r="AX8" i="85"/>
  <c r="AX9" i="85"/>
  <c r="AX10" i="85"/>
  <c r="AX11" i="85"/>
  <c r="AX12" i="85"/>
  <c r="AX13" i="85"/>
  <c r="AX14" i="85"/>
  <c r="AX15" i="85"/>
  <c r="AX16" i="85"/>
  <c r="AX17" i="85"/>
  <c r="AX18" i="85"/>
  <c r="AX19" i="85"/>
  <c r="AX20" i="85"/>
  <c r="AX21" i="85"/>
  <c r="AX22" i="85"/>
  <c r="AX23" i="85"/>
  <c r="AX48" i="85"/>
  <c r="AX4" i="85"/>
  <c r="G14" i="99" l="1"/>
  <c r="G16" i="99"/>
  <c r="G15" i="99"/>
  <c r="G11" i="99"/>
  <c r="G17" i="99"/>
  <c r="G18" i="99"/>
  <c r="G10" i="99"/>
  <c r="AG28" i="99"/>
  <c r="AH28" i="99" s="1"/>
  <c r="G12" i="99"/>
  <c r="G13" i="99"/>
  <c r="AG49" i="99"/>
  <c r="AH49" i="99" s="1"/>
  <c r="B8" i="99"/>
  <c r="C8" i="99"/>
  <c r="AE8" i="99" s="1"/>
  <c r="AE9" i="99"/>
  <c r="AG9" i="99" s="1"/>
  <c r="AH9" i="99" s="1"/>
  <c r="AF51" i="99"/>
  <c r="AG51" i="99" s="1"/>
  <c r="AH51" i="99" s="1"/>
  <c r="G51" i="99"/>
  <c r="AF55" i="99"/>
  <c r="AG55" i="99" s="1"/>
  <c r="AH55" i="99" s="1"/>
  <c r="G55" i="99"/>
  <c r="AF52" i="99"/>
  <c r="AG52" i="99" s="1"/>
  <c r="AH52" i="99" s="1"/>
  <c r="G52" i="99"/>
  <c r="AF57" i="99"/>
  <c r="AG57" i="99" s="1"/>
  <c r="AH57" i="99" s="1"/>
  <c r="G57" i="99"/>
  <c r="AF54" i="99"/>
  <c r="AG54" i="99" s="1"/>
  <c r="AH54" i="99" s="1"/>
  <c r="G54" i="99"/>
  <c r="AF53" i="99"/>
  <c r="AG53" i="99" s="1"/>
  <c r="AH53" i="99" s="1"/>
  <c r="G53" i="99"/>
  <c r="G50" i="99"/>
  <c r="AF50" i="99"/>
  <c r="AG50" i="99" s="1"/>
  <c r="AH50" i="99" s="1"/>
  <c r="AF56" i="99"/>
  <c r="AG56" i="99" s="1"/>
  <c r="AH56" i="99" s="1"/>
  <c r="G56" i="99"/>
  <c r="D48" i="99"/>
  <c r="G30" i="99"/>
  <c r="AF30" i="99"/>
  <c r="AG30" i="99" s="1"/>
  <c r="AH30" i="99" s="1"/>
  <c r="G29" i="99"/>
  <c r="AF29" i="99"/>
  <c r="AG29" i="99" s="1"/>
  <c r="AH29" i="99" s="1"/>
  <c r="AF31" i="99"/>
  <c r="AG31" i="99" s="1"/>
  <c r="AH31" i="99" s="1"/>
  <c r="G31" i="99"/>
  <c r="AF33" i="99"/>
  <c r="AG33" i="99" s="1"/>
  <c r="AH33" i="99" s="1"/>
  <c r="G33" i="99"/>
  <c r="AF36" i="99"/>
  <c r="AG36" i="99" s="1"/>
  <c r="AH36" i="99" s="1"/>
  <c r="G36" i="99"/>
  <c r="AF34" i="99"/>
  <c r="AG34" i="99" s="1"/>
  <c r="AH34" i="99" s="1"/>
  <c r="G34" i="99"/>
  <c r="AF35" i="99"/>
  <c r="AG35" i="99" s="1"/>
  <c r="AH35" i="99" s="1"/>
  <c r="G35" i="99"/>
  <c r="G32" i="99"/>
  <c r="AF32" i="99"/>
  <c r="AG32" i="99" s="1"/>
  <c r="AH32" i="99" s="1"/>
  <c r="D27" i="99"/>
  <c r="AF13" i="99"/>
  <c r="AG13" i="99" s="1"/>
  <c r="AH13" i="99" s="1"/>
  <c r="AF18" i="99"/>
  <c r="AG18" i="99" s="1"/>
  <c r="AH18" i="99" s="1"/>
  <c r="AF15" i="99"/>
  <c r="AG15" i="99" s="1"/>
  <c r="AH15" i="99" s="1"/>
  <c r="AF16" i="99"/>
  <c r="AG16" i="99" s="1"/>
  <c r="AH16" i="99" s="1"/>
  <c r="AF11" i="99"/>
  <c r="AG11" i="99" s="1"/>
  <c r="AH11" i="99" s="1"/>
  <c r="AF17" i="99"/>
  <c r="AG17" i="99" s="1"/>
  <c r="AH17" i="99" s="1"/>
  <c r="AF14" i="99"/>
  <c r="AG14" i="99" s="1"/>
  <c r="AH14" i="99" s="1"/>
  <c r="D8" i="99"/>
  <c r="AF12" i="99"/>
  <c r="AG12" i="99" s="1"/>
  <c r="AH12" i="99" s="1"/>
  <c r="BF72" i="15"/>
  <c r="BG72" i="15" s="1"/>
  <c r="BF78" i="15"/>
  <c r="BG78" i="15" s="1"/>
  <c r="BF66" i="15"/>
  <c r="BG66" i="15" s="1"/>
  <c r="BF61" i="15"/>
  <c r="BG61" i="15" s="1"/>
  <c r="BF65" i="15"/>
  <c r="BG65" i="15" s="1"/>
  <c r="BF58" i="15"/>
  <c r="BG58" i="15" s="1"/>
  <c r="BF60" i="15"/>
  <c r="BG60" i="15" s="1"/>
  <c r="BF64" i="15"/>
  <c r="BG64" i="15" s="1"/>
  <c r="BF74" i="15"/>
  <c r="BG74" i="15" s="1"/>
  <c r="BF75" i="15"/>
  <c r="BG75" i="15" s="1"/>
  <c r="BF83" i="15"/>
  <c r="BG83" i="15" s="1"/>
  <c r="BF52" i="15"/>
  <c r="BG52" i="15" s="1"/>
  <c r="BF82" i="15"/>
  <c r="BG82" i="15" s="1"/>
  <c r="BF73" i="15"/>
  <c r="BG73" i="15" s="1"/>
  <c r="BF67" i="15"/>
  <c r="BG67" i="15" s="1"/>
  <c r="BF80" i="15"/>
  <c r="BG80" i="15" s="1"/>
  <c r="BF53" i="15"/>
  <c r="BG53" i="15" s="1"/>
  <c r="BF87" i="15"/>
  <c r="BG87" i="15" s="1"/>
  <c r="BF63" i="15"/>
  <c r="BG63" i="15" s="1"/>
  <c r="BF81" i="15"/>
  <c r="BG81" i="15" s="1"/>
  <c r="BF85" i="15"/>
  <c r="BG85" i="15" s="1"/>
  <c r="BF88" i="15"/>
  <c r="BG88" i="15" s="1"/>
  <c r="BF70" i="15"/>
  <c r="BG70" i="15" s="1"/>
  <c r="BF84" i="15"/>
  <c r="BG84" i="15" s="1"/>
  <c r="BF77" i="15"/>
  <c r="BG77" i="15" s="1"/>
  <c r="BF71" i="15"/>
  <c r="BG71" i="15" s="1"/>
  <c r="BF79" i="15"/>
  <c r="BG79" i="15" s="1"/>
  <c r="BF54" i="15"/>
  <c r="BG54" i="15" s="1"/>
  <c r="BF69" i="15"/>
  <c r="BG69" i="15" s="1"/>
  <c r="BF86" i="15"/>
  <c r="BG86" i="15" s="1"/>
  <c r="BF59" i="15"/>
  <c r="BG59" i="15" s="1"/>
  <c r="BF68" i="15"/>
  <c r="BG68" i="15" s="1"/>
  <c r="BF76" i="15"/>
  <c r="BG76" i="15" s="1"/>
  <c r="G8" i="99" l="1"/>
  <c r="AF48" i="99"/>
  <c r="AG48" i="99" s="1"/>
  <c r="AH48" i="99" s="1"/>
  <c r="G48" i="99"/>
  <c r="AF27" i="99"/>
  <c r="AG27" i="99" s="1"/>
  <c r="AH27" i="99" s="1"/>
  <c r="G27" i="99"/>
  <c r="AF8" i="99"/>
  <c r="AG8" i="99" s="1"/>
  <c r="AH8" i="99" s="1"/>
  <c r="BF15" i="85" l="1"/>
  <c r="BE15" i="85"/>
  <c r="BD15" i="85"/>
  <c r="BC15" i="85"/>
  <c r="BB15" i="85"/>
  <c r="BA15" i="85"/>
  <c r="AZ15" i="85"/>
  <c r="AY15" i="85"/>
  <c r="AW15" i="85"/>
  <c r="BD15" i="82"/>
  <c r="BC15" i="82"/>
  <c r="BB15" i="82"/>
  <c r="BA15" i="82"/>
  <c r="AZ15" i="82"/>
  <c r="AY15" i="82"/>
  <c r="AX15" i="82"/>
  <c r="AW15" i="82"/>
  <c r="AV15" i="82"/>
  <c r="BD15" i="79"/>
  <c r="BC15" i="79"/>
  <c r="BB15" i="79"/>
  <c r="BA15" i="79"/>
  <c r="AZ15" i="79"/>
  <c r="AY15" i="79"/>
  <c r="AX15" i="79"/>
  <c r="AW15" i="79"/>
  <c r="AV15" i="79"/>
  <c r="BD15" i="78"/>
  <c r="BC15" i="78"/>
  <c r="BB15" i="78"/>
  <c r="BA15" i="78"/>
  <c r="AZ15" i="78"/>
  <c r="AY15" i="78"/>
  <c r="AX15" i="78"/>
  <c r="AW15" i="78"/>
  <c r="AV15" i="78"/>
  <c r="A65" i="87"/>
  <c r="A45" i="87"/>
  <c r="E66" i="84"/>
  <c r="E45" i="84"/>
  <c r="BB4" i="15"/>
  <c r="AU4" i="15" l="1"/>
  <c r="D48" i="89"/>
  <c r="D67" i="84"/>
  <c r="D27" i="89"/>
  <c r="D46" i="84"/>
  <c r="AW4" i="15"/>
  <c r="D68" i="89"/>
  <c r="D8" i="87"/>
  <c r="BE15" i="79"/>
  <c r="BE15" i="78"/>
  <c r="BE15" i="82"/>
  <c r="BG15" i="85"/>
  <c r="D14" i="87"/>
  <c r="D30" i="89"/>
  <c r="D32" i="89"/>
  <c r="D69" i="89"/>
  <c r="D52" i="89"/>
  <c r="D29" i="89"/>
  <c r="D54" i="89"/>
  <c r="D35" i="89"/>
  <c r="BF15" i="74"/>
  <c r="D71" i="89"/>
  <c r="D70" i="89"/>
  <c r="D34" i="89"/>
  <c r="D51" i="89"/>
  <c r="D49" i="89"/>
  <c r="D31" i="89"/>
  <c r="D56" i="89"/>
  <c r="D53" i="89"/>
  <c r="D33" i="89"/>
  <c r="D72" i="89"/>
  <c r="D50" i="89"/>
  <c r="BF15" i="73"/>
  <c r="D10" i="87"/>
  <c r="D73" i="89"/>
  <c r="D74" i="89"/>
  <c r="D13" i="87"/>
  <c r="D55" i="89"/>
  <c r="BF15" i="72"/>
  <c r="D11" i="87"/>
  <c r="D16" i="87"/>
  <c r="D12" i="87"/>
  <c r="D15" i="87"/>
  <c r="D9" i="87"/>
  <c r="D28" i="89"/>
  <c r="AV52" i="76"/>
  <c r="AW52" i="76"/>
  <c r="AX52" i="76"/>
  <c r="AY52" i="76"/>
  <c r="AZ52" i="76"/>
  <c r="BA52" i="76"/>
  <c r="BB52" i="76"/>
  <c r="BC52" i="76"/>
  <c r="BD52" i="76"/>
  <c r="AV53" i="76"/>
  <c r="AW53" i="76"/>
  <c r="AX53" i="76"/>
  <c r="AY53" i="76"/>
  <c r="AZ53" i="76"/>
  <c r="BA53" i="76"/>
  <c r="BB53" i="76"/>
  <c r="BC53" i="76"/>
  <c r="BD53" i="76"/>
  <c r="AV52" i="71"/>
  <c r="AW52" i="71"/>
  <c r="AX52" i="71"/>
  <c r="AY52" i="71"/>
  <c r="AZ52" i="71"/>
  <c r="BA52" i="71"/>
  <c r="BB52" i="71"/>
  <c r="BC52" i="71"/>
  <c r="BD52" i="71"/>
  <c r="AV53" i="71"/>
  <c r="AW53" i="71"/>
  <c r="AX53" i="71"/>
  <c r="AY53" i="71"/>
  <c r="AZ53" i="71"/>
  <c r="BA53" i="71"/>
  <c r="BB53" i="71"/>
  <c r="BC53" i="71"/>
  <c r="BD53" i="71"/>
  <c r="AV29" i="78"/>
  <c r="AW29" i="78"/>
  <c r="AX29" i="78"/>
  <c r="AY29" i="78"/>
  <c r="AZ29" i="78"/>
  <c r="BA29" i="78"/>
  <c r="BB29" i="78"/>
  <c r="BC29" i="78"/>
  <c r="BD29" i="78"/>
  <c r="AV30" i="78"/>
  <c r="AW30" i="78"/>
  <c r="AX30" i="78"/>
  <c r="AY30" i="78"/>
  <c r="AZ30" i="78"/>
  <c r="BA30" i="78"/>
  <c r="BB30" i="78"/>
  <c r="BC30" i="78"/>
  <c r="BD30" i="78"/>
  <c r="AV31" i="78"/>
  <c r="AW31" i="78"/>
  <c r="AX31" i="78"/>
  <c r="AY31" i="78"/>
  <c r="AZ31" i="78"/>
  <c r="BA31" i="78"/>
  <c r="BB31" i="78"/>
  <c r="BC31" i="78"/>
  <c r="BD31" i="78"/>
  <c r="AV29" i="79"/>
  <c r="AW29" i="79"/>
  <c r="AX29" i="79"/>
  <c r="AY29" i="79"/>
  <c r="AZ29" i="79"/>
  <c r="BA29" i="79"/>
  <c r="BB29" i="79"/>
  <c r="BC29" i="79"/>
  <c r="BD29" i="79"/>
  <c r="AV30" i="79"/>
  <c r="AW30" i="79"/>
  <c r="AX30" i="79"/>
  <c r="AY30" i="79"/>
  <c r="AZ30" i="79"/>
  <c r="BA30" i="79"/>
  <c r="BB30" i="79"/>
  <c r="BC30" i="79"/>
  <c r="BD30" i="79"/>
  <c r="AV31" i="79"/>
  <c r="AW31" i="79"/>
  <c r="AX31" i="79"/>
  <c r="AY31" i="79"/>
  <c r="AZ31" i="79"/>
  <c r="BA31" i="79"/>
  <c r="BB31" i="79"/>
  <c r="BC31" i="79"/>
  <c r="BD31" i="79"/>
  <c r="AV52" i="79"/>
  <c r="AW52" i="79"/>
  <c r="AX52" i="79"/>
  <c r="AY52" i="79"/>
  <c r="AZ52" i="79"/>
  <c r="BA52" i="79"/>
  <c r="BB52" i="79"/>
  <c r="BC52" i="79"/>
  <c r="BD52" i="79"/>
  <c r="AV53" i="79"/>
  <c r="AW53" i="79"/>
  <c r="AX53" i="79"/>
  <c r="AY53" i="79"/>
  <c r="AZ53" i="79"/>
  <c r="BA53" i="79"/>
  <c r="BB53" i="79"/>
  <c r="BC53" i="79"/>
  <c r="BD53" i="79"/>
  <c r="AV29" i="82"/>
  <c r="AW29" i="82"/>
  <c r="AX29" i="82"/>
  <c r="AY29" i="82"/>
  <c r="AZ29" i="82"/>
  <c r="BA29" i="82"/>
  <c r="BB29" i="82"/>
  <c r="BC29" i="82"/>
  <c r="BD29" i="82"/>
  <c r="AV30" i="82"/>
  <c r="AW30" i="82"/>
  <c r="AX30" i="82"/>
  <c r="AY30" i="82"/>
  <c r="AZ30" i="82"/>
  <c r="BA30" i="82"/>
  <c r="BB30" i="82"/>
  <c r="BC30" i="82"/>
  <c r="BD30" i="82"/>
  <c r="AV31" i="82"/>
  <c r="AW31" i="82"/>
  <c r="AX31" i="82"/>
  <c r="AY31" i="82"/>
  <c r="AZ31" i="82"/>
  <c r="BA31" i="82"/>
  <c r="BB31" i="82"/>
  <c r="BC31" i="82"/>
  <c r="BD31" i="82"/>
  <c r="A191" i="89"/>
  <c r="V189" i="89"/>
  <c r="A147" i="89"/>
  <c r="V147" i="89" s="1"/>
  <c r="BE52" i="76" l="1"/>
  <c r="BE30" i="79"/>
  <c r="BE31" i="78"/>
  <c r="BE29" i="78"/>
  <c r="BE52" i="71"/>
  <c r="BE29" i="82"/>
  <c r="BE53" i="71"/>
  <c r="BE31" i="82"/>
  <c r="BE52" i="79"/>
  <c r="BE30" i="78"/>
  <c r="BE53" i="76"/>
  <c r="BE53" i="79"/>
  <c r="BE30" i="82"/>
  <c r="BE31" i="79"/>
  <c r="BE29" i="79"/>
  <c r="D47" i="89"/>
  <c r="BG11" i="15"/>
  <c r="G191" i="89"/>
  <c r="BG9" i="15"/>
  <c r="BG7" i="15"/>
  <c r="BG14" i="15"/>
  <c r="BG13" i="15"/>
  <c r="BG31" i="15"/>
  <c r="BG6" i="15"/>
  <c r="BG25" i="15"/>
  <c r="BG30" i="15"/>
  <c r="BG19" i="15"/>
  <c r="BG26" i="15"/>
  <c r="BG22" i="15"/>
  <c r="BG20" i="15"/>
  <c r="BG23" i="15"/>
  <c r="BG12" i="15"/>
  <c r="BG17" i="15"/>
  <c r="BG21" i="15"/>
  <c r="BG5" i="15"/>
  <c r="BG24" i="15"/>
  <c r="BG27" i="15"/>
  <c r="BG16" i="15"/>
  <c r="BG18" i="15"/>
  <c r="BF31" i="74"/>
  <c r="BF30" i="74"/>
  <c r="BG28" i="15"/>
  <c r="BG29" i="15"/>
  <c r="BF29" i="73"/>
  <c r="BG10" i="15"/>
  <c r="BG15" i="15"/>
  <c r="BF30" i="72"/>
  <c r="BF29" i="72"/>
  <c r="BF29" i="74"/>
  <c r="BF31" i="73"/>
  <c r="BF30" i="73"/>
  <c r="BF31" i="72"/>
  <c r="A127" i="89"/>
  <c r="A106" i="89"/>
  <c r="A85" i="89"/>
  <c r="A65" i="89"/>
  <c r="V65" i="89" s="1"/>
  <c r="A45" i="89"/>
  <c r="V44" i="89" s="1"/>
  <c r="A24" i="89"/>
  <c r="A5" i="89"/>
  <c r="V6" i="89" s="1"/>
  <c r="G169" i="89" l="1"/>
  <c r="A169" i="89"/>
  <c r="V167" i="89"/>
  <c r="A149" i="89"/>
  <c r="A129" i="89"/>
  <c r="V126" i="89"/>
  <c r="A108" i="89"/>
  <c r="V105" i="89"/>
  <c r="A87" i="89"/>
  <c r="V85" i="89"/>
  <c r="A67" i="89"/>
  <c r="A47" i="89"/>
  <c r="A26" i="89"/>
  <c r="V24" i="89"/>
  <c r="A7" i="89"/>
  <c r="I3" i="89"/>
  <c r="H3" i="89"/>
  <c r="V1" i="89"/>
  <c r="G68" i="87"/>
  <c r="E47" i="87"/>
  <c r="A24" i="87"/>
  <c r="G69" i="87" l="1"/>
  <c r="G70" i="87" s="1"/>
  <c r="G71" i="87" s="1"/>
  <c r="G72" i="87" s="1"/>
  <c r="G73" i="87" s="1"/>
  <c r="G74" i="87" s="1"/>
  <c r="G75" i="87" s="1"/>
  <c r="G76" i="87" s="1"/>
  <c r="A7" i="87"/>
  <c r="A5" i="87"/>
  <c r="V6" i="87" s="1"/>
  <c r="A64" i="84"/>
  <c r="A43" i="84"/>
  <c r="V22" i="84"/>
  <c r="A67" i="87"/>
  <c r="V65" i="87"/>
  <c r="A47" i="87"/>
  <c r="V44" i="87"/>
  <c r="A26" i="87"/>
  <c r="V24" i="87"/>
  <c r="V4" i="87"/>
  <c r="V3" i="87"/>
  <c r="I3" i="87"/>
  <c r="H3" i="87"/>
  <c r="V1" i="87"/>
  <c r="A24" i="84"/>
  <c r="AY48" i="85"/>
  <c r="B69" i="87" s="1"/>
  <c r="AW48" i="85"/>
  <c r="B68" i="87" s="1"/>
  <c r="AZ48" i="85"/>
  <c r="BA48" i="85"/>
  <c r="B71" i="87" s="1"/>
  <c r="BB48" i="85"/>
  <c r="B72" i="87" s="1"/>
  <c r="BC48" i="85"/>
  <c r="B73" i="87" s="1"/>
  <c r="BD48" i="85"/>
  <c r="B74" i="87" s="1"/>
  <c r="BE48" i="85"/>
  <c r="B75" i="87" s="1"/>
  <c r="BF48" i="85"/>
  <c r="B76" i="87" s="1"/>
  <c r="B97" i="84" l="1"/>
  <c r="B89" i="84"/>
  <c r="B90" i="84"/>
  <c r="B92" i="84"/>
  <c r="B95" i="84"/>
  <c r="B96" i="84"/>
  <c r="B94" i="84"/>
  <c r="B93" i="84"/>
  <c r="BG48" i="85"/>
  <c r="B70" i="87"/>
  <c r="B67" i="87" s="1"/>
  <c r="B91" i="84"/>
  <c r="D49" i="84"/>
  <c r="D47" i="84"/>
  <c r="D54" i="84"/>
  <c r="D52" i="84"/>
  <c r="D51" i="84"/>
  <c r="D48" i="84"/>
  <c r="D50" i="84"/>
  <c r="D53" i="84"/>
  <c r="G89" i="84"/>
  <c r="G90" i="84" s="1"/>
  <c r="G91" i="84" s="1"/>
  <c r="A86" i="84"/>
  <c r="G92" i="84" l="1"/>
  <c r="J6" i="84"/>
  <c r="I6" i="84"/>
  <c r="H6" i="84"/>
  <c r="A5" i="84"/>
  <c r="A43" i="83"/>
  <c r="A26" i="83"/>
  <c r="A5" i="83"/>
  <c r="H44" i="86"/>
  <c r="AV12" i="86"/>
  <c r="AU12" i="86"/>
  <c r="AT12" i="86"/>
  <c r="AS12" i="86"/>
  <c r="AR12" i="86"/>
  <c r="AQ12" i="86"/>
  <c r="AP12" i="86"/>
  <c r="AO12" i="86"/>
  <c r="AN12" i="86"/>
  <c r="AM12" i="86"/>
  <c r="AL12" i="86"/>
  <c r="AK12" i="86"/>
  <c r="AJ12" i="86"/>
  <c r="AI12" i="86"/>
  <c r="AH12" i="86"/>
  <c r="AG12" i="86"/>
  <c r="AF12" i="86"/>
  <c r="AE12" i="86"/>
  <c r="AD12" i="86"/>
  <c r="AC12" i="86"/>
  <c r="AB12" i="86"/>
  <c r="AA12" i="86"/>
  <c r="Z12" i="86"/>
  <c r="Y12" i="86"/>
  <c r="X12" i="86"/>
  <c r="W12" i="86"/>
  <c r="V12" i="86"/>
  <c r="U12" i="86"/>
  <c r="T12" i="86"/>
  <c r="S12" i="86"/>
  <c r="R12" i="86"/>
  <c r="Q12" i="86"/>
  <c r="P12" i="86"/>
  <c r="O12" i="86"/>
  <c r="N12" i="86"/>
  <c r="M12" i="86"/>
  <c r="L12" i="86"/>
  <c r="K12" i="86"/>
  <c r="J12" i="86"/>
  <c r="AV11" i="86"/>
  <c r="AU11" i="86"/>
  <c r="AT11" i="86"/>
  <c r="AS11" i="86"/>
  <c r="AR11" i="86"/>
  <c r="AQ11" i="86"/>
  <c r="AP11" i="86"/>
  <c r="AO11" i="86"/>
  <c r="AN11" i="86"/>
  <c r="AM11" i="86"/>
  <c r="AL11" i="86"/>
  <c r="AK11" i="86"/>
  <c r="AJ11" i="86"/>
  <c r="AI11" i="86"/>
  <c r="AH11" i="86"/>
  <c r="AG11" i="86"/>
  <c r="AF11" i="86"/>
  <c r="AE11" i="86"/>
  <c r="AD11" i="86"/>
  <c r="AC11" i="86"/>
  <c r="AB11" i="86"/>
  <c r="AA11" i="86"/>
  <c r="Z11" i="86"/>
  <c r="Y11" i="86"/>
  <c r="X11" i="86"/>
  <c r="W11" i="86"/>
  <c r="V11" i="86"/>
  <c r="U11" i="86"/>
  <c r="T11" i="86"/>
  <c r="S11" i="86"/>
  <c r="R11" i="86"/>
  <c r="Q11" i="86"/>
  <c r="P11" i="86"/>
  <c r="O11" i="86"/>
  <c r="N11" i="86"/>
  <c r="M11" i="86"/>
  <c r="L11" i="86"/>
  <c r="K11" i="86"/>
  <c r="J11" i="86"/>
  <c r="AV9" i="86"/>
  <c r="AU9" i="86"/>
  <c r="AT9" i="86"/>
  <c r="AS9" i="86"/>
  <c r="AR9" i="86"/>
  <c r="AQ9" i="86"/>
  <c r="AP9" i="86"/>
  <c r="AO9" i="86"/>
  <c r="AN9" i="86"/>
  <c r="AM9" i="86"/>
  <c r="AL9" i="86"/>
  <c r="AK9" i="86"/>
  <c r="AJ9" i="86"/>
  <c r="AI9" i="86"/>
  <c r="AH9" i="86"/>
  <c r="AG9" i="86"/>
  <c r="AF9" i="86"/>
  <c r="AE9" i="86"/>
  <c r="AD9" i="86"/>
  <c r="AC9" i="86"/>
  <c r="AB9" i="86"/>
  <c r="AA9" i="86"/>
  <c r="Z9" i="86"/>
  <c r="Y9" i="86"/>
  <c r="X9" i="86"/>
  <c r="W9" i="86"/>
  <c r="V9" i="86"/>
  <c r="U9" i="86"/>
  <c r="T9" i="86"/>
  <c r="S9" i="86"/>
  <c r="R9" i="86"/>
  <c r="Q9" i="86"/>
  <c r="P9" i="86"/>
  <c r="O9" i="86"/>
  <c r="N9" i="86"/>
  <c r="M9" i="86"/>
  <c r="L9" i="86"/>
  <c r="K9" i="86"/>
  <c r="J9" i="86"/>
  <c r="G93" i="84" l="1"/>
  <c r="BF23" i="85"/>
  <c r="B158" i="89" s="1"/>
  <c r="C158" i="89" s="1"/>
  <c r="BE23" i="85"/>
  <c r="B157" i="89" s="1"/>
  <c r="C157" i="89" s="1"/>
  <c r="BD23" i="85"/>
  <c r="B156" i="89" s="1"/>
  <c r="C156" i="89" s="1"/>
  <c r="BC23" i="85"/>
  <c r="B155" i="89" s="1"/>
  <c r="C155" i="89" s="1"/>
  <c r="BB23" i="85"/>
  <c r="B154" i="89" s="1"/>
  <c r="C154" i="89" s="1"/>
  <c r="BA23" i="85"/>
  <c r="B153" i="89" s="1"/>
  <c r="AZ23" i="85"/>
  <c r="B152" i="89" s="1"/>
  <c r="C152" i="89" s="1"/>
  <c r="AY23" i="85"/>
  <c r="B151" i="89" s="1"/>
  <c r="C151" i="89" s="1"/>
  <c r="AW23" i="85"/>
  <c r="B150" i="89" s="1"/>
  <c r="BF22" i="85"/>
  <c r="B138" i="89" s="1"/>
  <c r="C138" i="89" s="1"/>
  <c r="BE22" i="85"/>
  <c r="B137" i="89" s="1"/>
  <c r="C137" i="89" s="1"/>
  <c r="BD22" i="85"/>
  <c r="B136" i="89" s="1"/>
  <c r="C136" i="89" s="1"/>
  <c r="BC22" i="85"/>
  <c r="B135" i="89" s="1"/>
  <c r="C135" i="89" s="1"/>
  <c r="BB22" i="85"/>
  <c r="B134" i="89" s="1"/>
  <c r="C134" i="89" s="1"/>
  <c r="BA22" i="85"/>
  <c r="B133" i="89" s="1"/>
  <c r="C133" i="89" s="1"/>
  <c r="AZ22" i="85"/>
  <c r="B132" i="89" s="1"/>
  <c r="C132" i="89" s="1"/>
  <c r="AY22" i="85"/>
  <c r="B131" i="89" s="1"/>
  <c r="AW22" i="85"/>
  <c r="B130" i="89" s="1"/>
  <c r="C130" i="89" s="1"/>
  <c r="BF21" i="85"/>
  <c r="B117" i="89" s="1"/>
  <c r="C117" i="89" s="1"/>
  <c r="BE21" i="85"/>
  <c r="B116" i="89" s="1"/>
  <c r="C116" i="89" s="1"/>
  <c r="BD21" i="85"/>
  <c r="B115" i="89" s="1"/>
  <c r="C115" i="89" s="1"/>
  <c r="BC21" i="85"/>
  <c r="B114" i="89" s="1"/>
  <c r="C114" i="89" s="1"/>
  <c r="BB21" i="85"/>
  <c r="B113" i="89" s="1"/>
  <c r="C113" i="89" s="1"/>
  <c r="BA21" i="85"/>
  <c r="B112" i="89" s="1"/>
  <c r="C112" i="89" s="1"/>
  <c r="AZ21" i="85"/>
  <c r="B111" i="89" s="1"/>
  <c r="C111" i="89" s="1"/>
  <c r="AY21" i="85"/>
  <c r="B110" i="89" s="1"/>
  <c r="C110" i="89" s="1"/>
  <c r="AW21" i="85"/>
  <c r="B109" i="89" s="1"/>
  <c r="BF20" i="85"/>
  <c r="B96" i="89" s="1"/>
  <c r="C96" i="89" s="1"/>
  <c r="BE20" i="85"/>
  <c r="B95" i="89" s="1"/>
  <c r="C95" i="89" s="1"/>
  <c r="BD20" i="85"/>
  <c r="B94" i="89" s="1"/>
  <c r="C94" i="89" s="1"/>
  <c r="BC20" i="85"/>
  <c r="B93" i="89" s="1"/>
  <c r="C93" i="89" s="1"/>
  <c r="BB20" i="85"/>
  <c r="B92" i="89" s="1"/>
  <c r="C92" i="89" s="1"/>
  <c r="BA20" i="85"/>
  <c r="B91" i="89" s="1"/>
  <c r="C91" i="89" s="1"/>
  <c r="AZ20" i="85"/>
  <c r="B90" i="89" s="1"/>
  <c r="C90" i="89" s="1"/>
  <c r="AY20" i="85"/>
  <c r="AW20" i="85"/>
  <c r="B88" i="89" s="1"/>
  <c r="BF19" i="85"/>
  <c r="B76" i="89" s="1"/>
  <c r="C76" i="89" s="1"/>
  <c r="BE19" i="85"/>
  <c r="B75" i="89" s="1"/>
  <c r="C75" i="89" s="1"/>
  <c r="BD19" i="85"/>
  <c r="B74" i="89" s="1"/>
  <c r="G74" i="89" s="1"/>
  <c r="BC19" i="85"/>
  <c r="B73" i="89" s="1"/>
  <c r="G73" i="89" s="1"/>
  <c r="BB19" i="85"/>
  <c r="B72" i="89" s="1"/>
  <c r="G72" i="89" s="1"/>
  <c r="BA19" i="85"/>
  <c r="B71" i="89" s="1"/>
  <c r="G71" i="89" s="1"/>
  <c r="AZ19" i="85"/>
  <c r="B70" i="89" s="1"/>
  <c r="G70" i="89" s="1"/>
  <c r="AY19" i="85"/>
  <c r="B69" i="89" s="1"/>
  <c r="G69" i="89" s="1"/>
  <c r="AW19" i="85"/>
  <c r="B68" i="89" s="1"/>
  <c r="G68" i="89" s="1"/>
  <c r="BF18" i="85"/>
  <c r="B56" i="89" s="1"/>
  <c r="G56" i="89" s="1"/>
  <c r="BE18" i="85"/>
  <c r="B55" i="89" s="1"/>
  <c r="G55" i="89" s="1"/>
  <c r="BD18" i="85"/>
  <c r="B54" i="89" s="1"/>
  <c r="G54" i="89" s="1"/>
  <c r="BC18" i="85"/>
  <c r="B53" i="89" s="1"/>
  <c r="G53" i="89" s="1"/>
  <c r="BB18" i="85"/>
  <c r="B52" i="89" s="1"/>
  <c r="G52" i="89" s="1"/>
  <c r="BA18" i="85"/>
  <c r="B51" i="89" s="1"/>
  <c r="AZ18" i="85"/>
  <c r="B50" i="89" s="1"/>
  <c r="G50" i="89" s="1"/>
  <c r="AY18" i="85"/>
  <c r="B49" i="89" s="1"/>
  <c r="G49" i="89" s="1"/>
  <c r="AW18" i="85"/>
  <c r="B48" i="89" s="1"/>
  <c r="G48" i="89" s="1"/>
  <c r="BF17" i="85"/>
  <c r="B35" i="89" s="1"/>
  <c r="BE17" i="85"/>
  <c r="B34" i="89" s="1"/>
  <c r="BD17" i="85"/>
  <c r="B33" i="89" s="1"/>
  <c r="C33" i="89" s="1"/>
  <c r="BC17" i="85"/>
  <c r="B32" i="89" s="1"/>
  <c r="C32" i="89" s="1"/>
  <c r="BB17" i="85"/>
  <c r="B31" i="89" s="1"/>
  <c r="C31" i="89" s="1"/>
  <c r="BA17" i="85"/>
  <c r="B30" i="89" s="1"/>
  <c r="C30" i="89" s="1"/>
  <c r="AZ17" i="85"/>
  <c r="B29" i="89" s="1"/>
  <c r="C29" i="89" s="1"/>
  <c r="AY17" i="85"/>
  <c r="B28" i="89" s="1"/>
  <c r="C28" i="89" s="1"/>
  <c r="AW17" i="85"/>
  <c r="B27" i="89" s="1"/>
  <c r="BF16" i="85"/>
  <c r="B16" i="89" s="1"/>
  <c r="C16" i="89" s="1"/>
  <c r="BE16" i="85"/>
  <c r="B15" i="89" s="1"/>
  <c r="C15" i="89" s="1"/>
  <c r="BD16" i="85"/>
  <c r="B14" i="89" s="1"/>
  <c r="BC16" i="85"/>
  <c r="B13" i="89" s="1"/>
  <c r="C13" i="89" s="1"/>
  <c r="BB16" i="85"/>
  <c r="B12" i="89" s="1"/>
  <c r="C12" i="89" s="1"/>
  <c r="BA16" i="85"/>
  <c r="B11" i="89" s="1"/>
  <c r="C11" i="89" s="1"/>
  <c r="AZ16" i="85"/>
  <c r="B10" i="89" s="1"/>
  <c r="C10" i="89" s="1"/>
  <c r="AY16" i="85"/>
  <c r="B9" i="89" s="1"/>
  <c r="C9" i="89" s="1"/>
  <c r="AW16" i="85"/>
  <c r="B8" i="89" s="1"/>
  <c r="C8" i="89" s="1"/>
  <c r="BF14" i="85"/>
  <c r="BE14" i="85"/>
  <c r="BD14" i="85"/>
  <c r="BC14" i="85"/>
  <c r="BB14" i="85"/>
  <c r="BA14" i="85"/>
  <c r="AZ14" i="85"/>
  <c r="AY14" i="85"/>
  <c r="AW14" i="85"/>
  <c r="BF13" i="85"/>
  <c r="B35" i="87" s="1"/>
  <c r="C35" i="87" s="1"/>
  <c r="BE13" i="85"/>
  <c r="B34" i="87" s="1"/>
  <c r="C34" i="87" s="1"/>
  <c r="BD13" i="85"/>
  <c r="B33" i="87" s="1"/>
  <c r="C33" i="87" s="1"/>
  <c r="BC13" i="85"/>
  <c r="B32" i="87" s="1"/>
  <c r="C32" i="87" s="1"/>
  <c r="BB13" i="85"/>
  <c r="B31" i="87" s="1"/>
  <c r="C31" i="87" s="1"/>
  <c r="BA13" i="85"/>
  <c r="B30" i="87" s="1"/>
  <c r="C30" i="87" s="1"/>
  <c r="AZ13" i="85"/>
  <c r="B29" i="87" s="1"/>
  <c r="C29" i="87" s="1"/>
  <c r="AY13" i="85"/>
  <c r="B28" i="87" s="1"/>
  <c r="C28" i="87" s="1"/>
  <c r="AW13" i="85"/>
  <c r="B27" i="87" s="1"/>
  <c r="BF12" i="85"/>
  <c r="B16" i="87" s="1"/>
  <c r="C16" i="87" s="1"/>
  <c r="BE12" i="85"/>
  <c r="B15" i="87" s="1"/>
  <c r="C15" i="87" s="1"/>
  <c r="BD12" i="85"/>
  <c r="B14" i="87" s="1"/>
  <c r="BC12" i="85"/>
  <c r="B13" i="87" s="1"/>
  <c r="C13" i="87" s="1"/>
  <c r="BB12" i="85"/>
  <c r="B12" i="87" s="1"/>
  <c r="C12" i="87" s="1"/>
  <c r="BA12" i="85"/>
  <c r="B11" i="87" s="1"/>
  <c r="AZ12" i="85"/>
  <c r="B10" i="87" s="1"/>
  <c r="C10" i="87" s="1"/>
  <c r="AY12" i="85"/>
  <c r="B9" i="87" s="1"/>
  <c r="C9" i="87" s="1"/>
  <c r="AW12" i="85"/>
  <c r="B8" i="87" s="1"/>
  <c r="C8" i="87" s="1"/>
  <c r="BF11" i="85"/>
  <c r="BE11" i="85"/>
  <c r="BD11" i="85"/>
  <c r="BC11" i="85"/>
  <c r="BB11" i="85"/>
  <c r="BA11" i="85"/>
  <c r="AZ11" i="85"/>
  <c r="AY11" i="85"/>
  <c r="AW11" i="85"/>
  <c r="BF10" i="85"/>
  <c r="BE10" i="85"/>
  <c r="BD10" i="85"/>
  <c r="BC10" i="85"/>
  <c r="BB10" i="85"/>
  <c r="BA10" i="85"/>
  <c r="AZ10" i="85"/>
  <c r="AY10" i="85"/>
  <c r="AW10" i="85"/>
  <c r="BF9" i="85"/>
  <c r="BE9" i="85"/>
  <c r="BD9" i="85"/>
  <c r="BC9" i="85"/>
  <c r="BB9" i="85"/>
  <c r="BA9" i="85"/>
  <c r="AZ9" i="85"/>
  <c r="AY9" i="85"/>
  <c r="AW9" i="85"/>
  <c r="BF8" i="85"/>
  <c r="B33" i="84" s="1"/>
  <c r="C33" i="84" s="1"/>
  <c r="BE8" i="85"/>
  <c r="B32" i="84" s="1"/>
  <c r="C32" i="84" s="1"/>
  <c r="BD8" i="85"/>
  <c r="B31" i="84" s="1"/>
  <c r="C31" i="84" s="1"/>
  <c r="BC8" i="85"/>
  <c r="B30" i="84" s="1"/>
  <c r="C30" i="84" s="1"/>
  <c r="BB8" i="85"/>
  <c r="B29" i="84" s="1"/>
  <c r="C29" i="84" s="1"/>
  <c r="BA8" i="85"/>
  <c r="B28" i="84" s="1"/>
  <c r="C28" i="84" s="1"/>
  <c r="AZ8" i="85"/>
  <c r="B27" i="84" s="1"/>
  <c r="C27" i="84" s="1"/>
  <c r="AY8" i="85"/>
  <c r="B26" i="84" s="1"/>
  <c r="AW8" i="85"/>
  <c r="B25" i="84" s="1"/>
  <c r="C25" i="84" s="1"/>
  <c r="BF6" i="85"/>
  <c r="B54" i="83" s="1"/>
  <c r="C54" i="83" s="1"/>
  <c r="BE6" i="85"/>
  <c r="B53" i="83" s="1"/>
  <c r="C53" i="83" s="1"/>
  <c r="BD6" i="85"/>
  <c r="B52" i="83" s="1"/>
  <c r="C52" i="83" s="1"/>
  <c r="BC6" i="85"/>
  <c r="B51" i="83" s="1"/>
  <c r="C51" i="83" s="1"/>
  <c r="BB6" i="85"/>
  <c r="B50" i="83" s="1"/>
  <c r="C50" i="83" s="1"/>
  <c r="BA6" i="85"/>
  <c r="B49" i="83" s="1"/>
  <c r="C49" i="83" s="1"/>
  <c r="AZ6" i="85"/>
  <c r="B48" i="83" s="1"/>
  <c r="C48" i="83" s="1"/>
  <c r="AY6" i="85"/>
  <c r="B47" i="83" s="1"/>
  <c r="AW6" i="85"/>
  <c r="B46" i="83" s="1"/>
  <c r="C46" i="83" s="1"/>
  <c r="BF5" i="85"/>
  <c r="B37" i="83" s="1"/>
  <c r="C37" i="83" s="1"/>
  <c r="BE5" i="85"/>
  <c r="B36" i="83" s="1"/>
  <c r="C36" i="83" s="1"/>
  <c r="BD5" i="85"/>
  <c r="B35" i="83" s="1"/>
  <c r="C35" i="83" s="1"/>
  <c r="BC5" i="85"/>
  <c r="B34" i="83" s="1"/>
  <c r="C34" i="83" s="1"/>
  <c r="BB5" i="85"/>
  <c r="B33" i="83" s="1"/>
  <c r="C33" i="83" s="1"/>
  <c r="BA5" i="85"/>
  <c r="B32" i="83" s="1"/>
  <c r="C32" i="83" s="1"/>
  <c r="AZ5" i="85"/>
  <c r="B31" i="83" s="1"/>
  <c r="C31" i="83" s="1"/>
  <c r="AY5" i="85"/>
  <c r="B30" i="83" s="1"/>
  <c r="C30" i="83" s="1"/>
  <c r="AW5" i="85"/>
  <c r="B29" i="83" s="1"/>
  <c r="BF4" i="85"/>
  <c r="BE4" i="85"/>
  <c r="BD4" i="85"/>
  <c r="BA4" i="85"/>
  <c r="AZ4" i="85"/>
  <c r="AY4" i="85"/>
  <c r="AW4" i="85"/>
  <c r="BG3" i="85"/>
  <c r="B2" i="85"/>
  <c r="A66" i="84"/>
  <c r="V64" i="84"/>
  <c r="A45" i="84"/>
  <c r="V43" i="84"/>
  <c r="B88" i="84"/>
  <c r="A88" i="84"/>
  <c r="V85" i="84"/>
  <c r="A7" i="84"/>
  <c r="V6" i="84"/>
  <c r="V4" i="84"/>
  <c r="V3" i="84"/>
  <c r="I3" i="84"/>
  <c r="H3" i="84"/>
  <c r="V1" i="84"/>
  <c r="A45" i="83"/>
  <c r="V43" i="83"/>
  <c r="A28" i="83"/>
  <c r="V23" i="83"/>
  <c r="C7" i="83"/>
  <c r="A7" i="83"/>
  <c r="V6" i="83"/>
  <c r="V4" i="83"/>
  <c r="V3" i="83"/>
  <c r="I3" i="83"/>
  <c r="J6" i="83" s="1"/>
  <c r="H3" i="83"/>
  <c r="V1" i="83"/>
  <c r="BD28" i="79"/>
  <c r="BC28" i="79"/>
  <c r="BB28" i="79"/>
  <c r="BA28" i="79"/>
  <c r="AZ28" i="79"/>
  <c r="AY28" i="79"/>
  <c r="AX28" i="79"/>
  <c r="AW28" i="79"/>
  <c r="AV28" i="79"/>
  <c r="BD27" i="79"/>
  <c r="BC27" i="79"/>
  <c r="BB27" i="79"/>
  <c r="BA27" i="79"/>
  <c r="AZ27" i="79"/>
  <c r="AY27" i="79"/>
  <c r="AX27" i="79"/>
  <c r="AW27" i="79"/>
  <c r="AV27" i="79"/>
  <c r="BD26" i="79"/>
  <c r="BC26" i="79"/>
  <c r="BB26" i="79"/>
  <c r="BA26" i="79"/>
  <c r="AZ26" i="79"/>
  <c r="AY26" i="79"/>
  <c r="AX26" i="79"/>
  <c r="AW26" i="79"/>
  <c r="AV26" i="79"/>
  <c r="BD25" i="79"/>
  <c r="BC25" i="79"/>
  <c r="BB25" i="79"/>
  <c r="BA25" i="79"/>
  <c r="AZ25" i="79"/>
  <c r="AY25" i="79"/>
  <c r="AX25" i="79"/>
  <c r="AW25" i="79"/>
  <c r="AV25" i="79"/>
  <c r="BD24" i="79"/>
  <c r="BC24" i="79"/>
  <c r="BB24" i="79"/>
  <c r="BA24" i="79"/>
  <c r="AZ24" i="79"/>
  <c r="AY24" i="79"/>
  <c r="AX24" i="79"/>
  <c r="AW24" i="79"/>
  <c r="AV24" i="79"/>
  <c r="BD23" i="79"/>
  <c r="BC23" i="79"/>
  <c r="BB23" i="79"/>
  <c r="BA23" i="79"/>
  <c r="AZ23" i="79"/>
  <c r="AY23" i="79"/>
  <c r="AX23" i="79"/>
  <c r="AW23" i="79"/>
  <c r="AV23" i="79"/>
  <c r="BD22" i="79"/>
  <c r="BC22" i="79"/>
  <c r="BB22" i="79"/>
  <c r="BA22" i="79"/>
  <c r="AZ22" i="79"/>
  <c r="AY22" i="79"/>
  <c r="AX22" i="79"/>
  <c r="AW22" i="79"/>
  <c r="AV22" i="79"/>
  <c r="BD21" i="79"/>
  <c r="BC21" i="79"/>
  <c r="BB21" i="79"/>
  <c r="BA21" i="79"/>
  <c r="AZ21" i="79"/>
  <c r="AY21" i="79"/>
  <c r="AX21" i="79"/>
  <c r="AW21" i="79"/>
  <c r="AV21" i="79"/>
  <c r="BD20" i="79"/>
  <c r="BC20" i="79"/>
  <c r="BB20" i="79"/>
  <c r="BA20" i="79"/>
  <c r="AZ20" i="79"/>
  <c r="AY20" i="79"/>
  <c r="AX20" i="79"/>
  <c r="AW20" i="79"/>
  <c r="AV20" i="79"/>
  <c r="BD19" i="79"/>
  <c r="BC19" i="79"/>
  <c r="BB19" i="79"/>
  <c r="BA19" i="79"/>
  <c r="AZ19" i="79"/>
  <c r="AY19" i="79"/>
  <c r="AX19" i="79"/>
  <c r="AW19" i="79"/>
  <c r="AV19" i="79"/>
  <c r="BD18" i="79"/>
  <c r="BC18" i="79"/>
  <c r="BB18" i="79"/>
  <c r="BA18" i="79"/>
  <c r="AZ18" i="79"/>
  <c r="AY18" i="79"/>
  <c r="AX18" i="79"/>
  <c r="AW18" i="79"/>
  <c r="AV18" i="79"/>
  <c r="BD17" i="79"/>
  <c r="BC17" i="79"/>
  <c r="BB17" i="79"/>
  <c r="BA17" i="79"/>
  <c r="AZ17" i="79"/>
  <c r="AY17" i="79"/>
  <c r="AX17" i="79"/>
  <c r="AW17" i="79"/>
  <c r="AV17" i="79"/>
  <c r="BD16" i="79"/>
  <c r="BC16" i="79"/>
  <c r="BB16" i="79"/>
  <c r="BA16" i="79"/>
  <c r="AZ16" i="79"/>
  <c r="AY16" i="79"/>
  <c r="AX16" i="79"/>
  <c r="AW16" i="79"/>
  <c r="AV16" i="79"/>
  <c r="BD14" i="79"/>
  <c r="BC14" i="79"/>
  <c r="BB14" i="79"/>
  <c r="BA14" i="79"/>
  <c r="AZ14" i="79"/>
  <c r="AY14" i="79"/>
  <c r="AX14" i="79"/>
  <c r="AW14" i="79"/>
  <c r="AV14" i="79"/>
  <c r="BD13" i="79"/>
  <c r="BC13" i="79"/>
  <c r="BB13" i="79"/>
  <c r="BA13" i="79"/>
  <c r="AZ13" i="79"/>
  <c r="AY13" i="79"/>
  <c r="AX13" i="79"/>
  <c r="AW13" i="79"/>
  <c r="AV13" i="79"/>
  <c r="BD12" i="79"/>
  <c r="BC12" i="79"/>
  <c r="BB12" i="79"/>
  <c r="BA12" i="79"/>
  <c r="AZ12" i="79"/>
  <c r="AY12" i="79"/>
  <c r="AX12" i="79"/>
  <c r="AW12" i="79"/>
  <c r="AV12" i="79"/>
  <c r="BD11" i="79"/>
  <c r="BC11" i="79"/>
  <c r="BB11" i="79"/>
  <c r="BA11" i="79"/>
  <c r="AZ11" i="79"/>
  <c r="AY11" i="79"/>
  <c r="AX11" i="79"/>
  <c r="AW11" i="79"/>
  <c r="AV11" i="79"/>
  <c r="BD10" i="79"/>
  <c r="BC10" i="79"/>
  <c r="BB10" i="79"/>
  <c r="BA10" i="79"/>
  <c r="AZ10" i="79"/>
  <c r="AY10" i="79"/>
  <c r="AX10" i="79"/>
  <c r="AW10" i="79"/>
  <c r="AV10" i="79"/>
  <c r="BD9" i="79"/>
  <c r="BC9" i="79"/>
  <c r="BB9" i="79"/>
  <c r="BA9" i="79"/>
  <c r="AZ9" i="79"/>
  <c r="AY9" i="79"/>
  <c r="AX9" i="79"/>
  <c r="AW9" i="79"/>
  <c r="AV9" i="79"/>
  <c r="BD7" i="79"/>
  <c r="BC7" i="79"/>
  <c r="BB7" i="79"/>
  <c r="BA7" i="79"/>
  <c r="AZ7" i="79"/>
  <c r="AY7" i="79"/>
  <c r="AX7" i="79"/>
  <c r="AW7" i="79"/>
  <c r="AV7" i="79"/>
  <c r="BD6" i="79"/>
  <c r="BC6" i="79"/>
  <c r="BB6" i="79"/>
  <c r="BA6" i="79"/>
  <c r="AZ6" i="79"/>
  <c r="AY6" i="79"/>
  <c r="AX6" i="79"/>
  <c r="AW6" i="79"/>
  <c r="AV6" i="79"/>
  <c r="BD5" i="79"/>
  <c r="BC5" i="79"/>
  <c r="BB5" i="79"/>
  <c r="BA5" i="79"/>
  <c r="AZ5" i="79"/>
  <c r="AY5" i="79"/>
  <c r="AX5" i="79"/>
  <c r="AW5" i="79"/>
  <c r="AV5" i="79"/>
  <c r="BD4" i="79"/>
  <c r="BC4" i="79"/>
  <c r="BB4" i="79"/>
  <c r="BA4" i="79"/>
  <c r="AZ4" i="79"/>
  <c r="AY4" i="79"/>
  <c r="AX4" i="79"/>
  <c r="AW4" i="79"/>
  <c r="AV4" i="79"/>
  <c r="BD3" i="79"/>
  <c r="BC3" i="79"/>
  <c r="BB3" i="79"/>
  <c r="BA3" i="79"/>
  <c r="AZ3" i="79"/>
  <c r="AY3" i="79"/>
  <c r="AX3" i="79"/>
  <c r="AW3" i="79"/>
  <c r="AV3" i="79"/>
  <c r="BD4" i="73"/>
  <c r="BC4" i="73"/>
  <c r="BB4" i="73"/>
  <c r="BA4" i="73"/>
  <c r="AZ4" i="73"/>
  <c r="AY4" i="73"/>
  <c r="AX4" i="73"/>
  <c r="AV4" i="73"/>
  <c r="BF3" i="73"/>
  <c r="BE3" i="73"/>
  <c r="BD3" i="73"/>
  <c r="BC3" i="73"/>
  <c r="BB3" i="73"/>
  <c r="BA3" i="73"/>
  <c r="AZ3" i="73"/>
  <c r="AY3" i="73"/>
  <c r="AX3" i="73"/>
  <c r="AV3" i="73"/>
  <c r="AV4" i="78"/>
  <c r="AW4" i="78"/>
  <c r="AX4" i="78"/>
  <c r="AY4" i="78"/>
  <c r="AZ4" i="78"/>
  <c r="BA4" i="78"/>
  <c r="BB4" i="78"/>
  <c r="BC4" i="78"/>
  <c r="BD4" i="78"/>
  <c r="AV5" i="78"/>
  <c r="AW5" i="78"/>
  <c r="AX5" i="78"/>
  <c r="AY5" i="78"/>
  <c r="AZ5" i="78"/>
  <c r="BA5" i="78"/>
  <c r="BB5" i="78"/>
  <c r="BC5" i="78"/>
  <c r="BD5" i="78"/>
  <c r="AV6" i="78"/>
  <c r="AW6" i="78"/>
  <c r="AX6" i="78"/>
  <c r="AY6" i="78"/>
  <c r="AZ6" i="78"/>
  <c r="BA6" i="78"/>
  <c r="BB6" i="78"/>
  <c r="BC6" i="78"/>
  <c r="BD6" i="78"/>
  <c r="AV7" i="78"/>
  <c r="AW7" i="78"/>
  <c r="AX7" i="78"/>
  <c r="AY7" i="78"/>
  <c r="AZ7" i="78"/>
  <c r="BA7" i="78"/>
  <c r="BB7" i="78"/>
  <c r="BC7" i="78"/>
  <c r="BD7" i="78"/>
  <c r="AV9" i="78"/>
  <c r="AW9" i="78"/>
  <c r="AX9" i="78"/>
  <c r="AY9" i="78"/>
  <c r="AZ9" i="78"/>
  <c r="BA9" i="78"/>
  <c r="BB9" i="78"/>
  <c r="BC9" i="78"/>
  <c r="BD9" i="78"/>
  <c r="AV10" i="78"/>
  <c r="AW10" i="78"/>
  <c r="AX10" i="78"/>
  <c r="AY10" i="78"/>
  <c r="AZ10" i="78"/>
  <c r="BA10" i="78"/>
  <c r="BB10" i="78"/>
  <c r="BC10" i="78"/>
  <c r="BD10" i="78"/>
  <c r="AV11" i="78"/>
  <c r="AW11" i="78"/>
  <c r="AX11" i="78"/>
  <c r="AY11" i="78"/>
  <c r="AZ11" i="78"/>
  <c r="BA11" i="78"/>
  <c r="BB11" i="78"/>
  <c r="BC11" i="78"/>
  <c r="BD11" i="78"/>
  <c r="AV12" i="78"/>
  <c r="AW12" i="78"/>
  <c r="AX12" i="78"/>
  <c r="AY12" i="78"/>
  <c r="AZ12" i="78"/>
  <c r="BA12" i="78"/>
  <c r="BB12" i="78"/>
  <c r="BC12" i="78"/>
  <c r="BD12" i="78"/>
  <c r="AV13" i="78"/>
  <c r="AW13" i="78"/>
  <c r="AX13" i="78"/>
  <c r="AY13" i="78"/>
  <c r="AZ13" i="78"/>
  <c r="BA13" i="78"/>
  <c r="BB13" i="78"/>
  <c r="BC13" i="78"/>
  <c r="BD13" i="78"/>
  <c r="AV14" i="78"/>
  <c r="AW14" i="78"/>
  <c r="AX14" i="78"/>
  <c r="AY14" i="78"/>
  <c r="AZ14" i="78"/>
  <c r="BA14" i="78"/>
  <c r="BB14" i="78"/>
  <c r="BC14" i="78"/>
  <c r="BD14" i="78"/>
  <c r="AV16" i="78"/>
  <c r="AW16" i="78"/>
  <c r="AX16" i="78"/>
  <c r="AY16" i="78"/>
  <c r="AZ16" i="78"/>
  <c r="BA16" i="78"/>
  <c r="BB16" i="78"/>
  <c r="BC16" i="78"/>
  <c r="BD16" i="78"/>
  <c r="AV17" i="78"/>
  <c r="AW17" i="78"/>
  <c r="AX17" i="78"/>
  <c r="AY17" i="78"/>
  <c r="AZ17" i="78"/>
  <c r="BA17" i="78"/>
  <c r="BB17" i="78"/>
  <c r="BC17" i="78"/>
  <c r="BD17" i="78"/>
  <c r="AV18" i="78"/>
  <c r="AW18" i="78"/>
  <c r="AX18" i="78"/>
  <c r="AY18" i="78"/>
  <c r="AZ18" i="78"/>
  <c r="BA18" i="78"/>
  <c r="BB18" i="78"/>
  <c r="BC18" i="78"/>
  <c r="BD18" i="78"/>
  <c r="AV19" i="78"/>
  <c r="AW19" i="78"/>
  <c r="AX19" i="78"/>
  <c r="AY19" i="78"/>
  <c r="AZ19" i="78"/>
  <c r="BA19" i="78"/>
  <c r="BB19" i="78"/>
  <c r="BC19" i="78"/>
  <c r="BD19" i="78"/>
  <c r="AV20" i="78"/>
  <c r="AW20" i="78"/>
  <c r="AX20" i="78"/>
  <c r="AY20" i="78"/>
  <c r="AZ20" i="78"/>
  <c r="BA20" i="78"/>
  <c r="BB20" i="78"/>
  <c r="BC20" i="78"/>
  <c r="BD20" i="78"/>
  <c r="AV21" i="78"/>
  <c r="AW21" i="78"/>
  <c r="AX21" i="78"/>
  <c r="AY21" i="78"/>
  <c r="AZ21" i="78"/>
  <c r="BA21" i="78"/>
  <c r="BB21" i="78"/>
  <c r="BC21" i="78"/>
  <c r="BD21" i="78"/>
  <c r="AV22" i="78"/>
  <c r="AW22" i="78"/>
  <c r="AX22" i="78"/>
  <c r="AY22" i="78"/>
  <c r="AZ22" i="78"/>
  <c r="BA22" i="78"/>
  <c r="BB22" i="78"/>
  <c r="BC22" i="78"/>
  <c r="BD22" i="78"/>
  <c r="AV23" i="78"/>
  <c r="AW23" i="78"/>
  <c r="AX23" i="78"/>
  <c r="AY23" i="78"/>
  <c r="AZ23" i="78"/>
  <c r="BA23" i="78"/>
  <c r="BB23" i="78"/>
  <c r="BC23" i="78"/>
  <c r="BD23" i="78"/>
  <c r="AV24" i="78"/>
  <c r="AW24" i="78"/>
  <c r="AX24" i="78"/>
  <c r="AY24" i="78"/>
  <c r="AZ24" i="78"/>
  <c r="BA24" i="78"/>
  <c r="BB24" i="78"/>
  <c r="BC24" i="78"/>
  <c r="BD24" i="78"/>
  <c r="AV25" i="78"/>
  <c r="AW25" i="78"/>
  <c r="AX25" i="78"/>
  <c r="AY25" i="78"/>
  <c r="AZ25" i="78"/>
  <c r="BA25" i="78"/>
  <c r="BB25" i="78"/>
  <c r="BC25" i="78"/>
  <c r="BD25" i="78"/>
  <c r="AV26" i="78"/>
  <c r="AW26" i="78"/>
  <c r="AX26" i="78"/>
  <c r="AY26" i="78"/>
  <c r="AZ26" i="78"/>
  <c r="BA26" i="78"/>
  <c r="BB26" i="78"/>
  <c r="BC26" i="78"/>
  <c r="BD26" i="78"/>
  <c r="AV27" i="78"/>
  <c r="AW27" i="78"/>
  <c r="AX27" i="78"/>
  <c r="AY27" i="78"/>
  <c r="AZ27" i="78"/>
  <c r="BA27" i="78"/>
  <c r="BB27" i="78"/>
  <c r="BC27" i="78"/>
  <c r="BD27" i="78"/>
  <c r="AV28" i="78"/>
  <c r="AW28" i="78"/>
  <c r="AX28" i="78"/>
  <c r="AY28" i="78"/>
  <c r="AZ28" i="78"/>
  <c r="BA28" i="78"/>
  <c r="BB28" i="78"/>
  <c r="BC28" i="78"/>
  <c r="BD28" i="78"/>
  <c r="C153" i="89" l="1"/>
  <c r="G153" i="89"/>
  <c r="C51" i="89"/>
  <c r="G51" i="89"/>
  <c r="BE4" i="73"/>
  <c r="BF4" i="73" s="1"/>
  <c r="I65" i="84"/>
  <c r="H65" i="84"/>
  <c r="I44" i="84"/>
  <c r="H44" i="84"/>
  <c r="H6" i="83"/>
  <c r="I6" i="83"/>
  <c r="J65" i="84"/>
  <c r="J44" i="84"/>
  <c r="B26" i="89"/>
  <c r="C27" i="89"/>
  <c r="G35" i="89"/>
  <c r="C35" i="89"/>
  <c r="C55" i="89"/>
  <c r="C74" i="89"/>
  <c r="C48" i="89"/>
  <c r="C56" i="89"/>
  <c r="C49" i="89"/>
  <c r="C88" i="89"/>
  <c r="C70" i="89"/>
  <c r="BG20" i="85"/>
  <c r="B89" i="89"/>
  <c r="C89" i="89" s="1"/>
  <c r="C109" i="89"/>
  <c r="C108" i="89" s="1"/>
  <c r="B108" i="89"/>
  <c r="C27" i="87"/>
  <c r="C26" i="87" s="1"/>
  <c r="B26" i="87"/>
  <c r="C52" i="89"/>
  <c r="C71" i="89"/>
  <c r="C14" i="87"/>
  <c r="G14" i="87"/>
  <c r="C69" i="89"/>
  <c r="C53" i="89"/>
  <c r="C72" i="89"/>
  <c r="B149" i="89"/>
  <c r="C150" i="89"/>
  <c r="C149" i="89" s="1"/>
  <c r="C68" i="89"/>
  <c r="B67" i="89"/>
  <c r="C50" i="89"/>
  <c r="G34" i="89"/>
  <c r="C34" i="89"/>
  <c r="C73" i="89"/>
  <c r="B7" i="89"/>
  <c r="C14" i="89"/>
  <c r="C7" i="89" s="1"/>
  <c r="C26" i="84"/>
  <c r="C24" i="84" s="1"/>
  <c r="B24" i="84"/>
  <c r="C11" i="87"/>
  <c r="B7" i="87"/>
  <c r="C54" i="89"/>
  <c r="B47" i="89"/>
  <c r="G47" i="89" s="1"/>
  <c r="B129" i="89"/>
  <c r="C131" i="89"/>
  <c r="C129" i="89" s="1"/>
  <c r="BF5" i="73"/>
  <c r="BF18" i="73"/>
  <c r="G94" i="84"/>
  <c r="C88" i="84"/>
  <c r="BG17" i="85"/>
  <c r="BG12" i="85"/>
  <c r="BG16" i="85"/>
  <c r="BG19" i="85"/>
  <c r="BG23" i="85"/>
  <c r="BG18" i="85"/>
  <c r="BG22" i="85"/>
  <c r="BG21" i="85"/>
  <c r="BG8" i="85"/>
  <c r="BG6" i="85"/>
  <c r="BG11" i="85"/>
  <c r="BG5" i="85"/>
  <c r="BG10" i="85"/>
  <c r="BG14" i="85"/>
  <c r="BG9" i="85"/>
  <c r="BG13" i="85"/>
  <c r="BG4" i="85"/>
  <c r="B45" i="83"/>
  <c r="C47" i="83"/>
  <c r="C45" i="83" s="1"/>
  <c r="B28" i="83"/>
  <c r="C29" i="83"/>
  <c r="C28" i="83" s="1"/>
  <c r="BF12" i="73"/>
  <c r="BF11" i="73"/>
  <c r="BF24" i="73"/>
  <c r="BF9" i="73"/>
  <c r="BF14" i="73"/>
  <c r="BF22" i="73"/>
  <c r="BF26" i="73"/>
  <c r="BF13" i="73"/>
  <c r="BF21" i="73"/>
  <c r="BF25" i="73"/>
  <c r="BF7" i="73"/>
  <c r="BF23" i="73"/>
  <c r="BF16" i="73"/>
  <c r="BF6" i="73"/>
  <c r="BF28" i="73"/>
  <c r="BF20" i="73"/>
  <c r="BF10" i="73"/>
  <c r="BF17" i="73"/>
  <c r="BF19" i="73"/>
  <c r="BF27" i="73"/>
  <c r="BE22" i="78"/>
  <c r="BE18" i="78"/>
  <c r="BE10" i="78"/>
  <c r="BE28" i="78"/>
  <c r="BE16" i="78"/>
  <c r="BE14" i="78"/>
  <c r="BE27" i="78"/>
  <c r="BE5" i="78"/>
  <c r="BE19" i="78"/>
  <c r="BE4" i="78"/>
  <c r="BE24" i="78"/>
  <c r="BE17" i="78"/>
  <c r="BE6" i="78"/>
  <c r="BE23" i="78"/>
  <c r="BE20" i="78"/>
  <c r="BE12" i="78"/>
  <c r="BE25" i="78"/>
  <c r="BE11" i="78"/>
  <c r="BE7" i="78"/>
  <c r="BE21" i="78"/>
  <c r="BE13" i="78"/>
  <c r="BE9" i="78"/>
  <c r="BE26" i="78"/>
  <c r="BD28" i="82"/>
  <c r="BC28" i="82"/>
  <c r="BB28" i="82"/>
  <c r="BA28" i="82"/>
  <c r="AZ28" i="82"/>
  <c r="AY28" i="82"/>
  <c r="AX28" i="82"/>
  <c r="AW28" i="82"/>
  <c r="AV28" i="82"/>
  <c r="BD27" i="82"/>
  <c r="BC27" i="82"/>
  <c r="BB27" i="82"/>
  <c r="BA27" i="82"/>
  <c r="AZ27" i="82"/>
  <c r="AY27" i="82"/>
  <c r="AX27" i="82"/>
  <c r="AW27" i="82"/>
  <c r="AV27" i="82"/>
  <c r="BD26" i="82"/>
  <c r="BC26" i="82"/>
  <c r="BB26" i="82"/>
  <c r="BA26" i="82"/>
  <c r="AZ26" i="82"/>
  <c r="AY26" i="82"/>
  <c r="AX26" i="82"/>
  <c r="AW26" i="82"/>
  <c r="AV26" i="82"/>
  <c r="BD25" i="82"/>
  <c r="BC25" i="82"/>
  <c r="BB25" i="82"/>
  <c r="BA25" i="82"/>
  <c r="AZ25" i="82"/>
  <c r="AY25" i="82"/>
  <c r="AX25" i="82"/>
  <c r="AW25" i="82"/>
  <c r="AV25" i="82"/>
  <c r="BD24" i="82"/>
  <c r="BC24" i="82"/>
  <c r="BB24" i="82"/>
  <c r="BA24" i="82"/>
  <c r="AZ24" i="82"/>
  <c r="AY24" i="82"/>
  <c r="AX24" i="82"/>
  <c r="AW24" i="82"/>
  <c r="AV24" i="82"/>
  <c r="BD23" i="82"/>
  <c r="BC23" i="82"/>
  <c r="BB23" i="82"/>
  <c r="BA23" i="82"/>
  <c r="AZ23" i="82"/>
  <c r="AY23" i="82"/>
  <c r="AX23" i="82"/>
  <c r="AW23" i="82"/>
  <c r="AV23" i="82"/>
  <c r="BD22" i="82"/>
  <c r="BC22" i="82"/>
  <c r="BB22" i="82"/>
  <c r="BA22" i="82"/>
  <c r="AZ22" i="82"/>
  <c r="AY22" i="82"/>
  <c r="AX22" i="82"/>
  <c r="AW22" i="82"/>
  <c r="AV22" i="82"/>
  <c r="BD21" i="82"/>
  <c r="BC21" i="82"/>
  <c r="BB21" i="82"/>
  <c r="BA21" i="82"/>
  <c r="AZ21" i="82"/>
  <c r="AY21" i="82"/>
  <c r="AX21" i="82"/>
  <c r="AW21" i="82"/>
  <c r="AV21" i="82"/>
  <c r="BD20" i="82"/>
  <c r="BC20" i="82"/>
  <c r="BB20" i="82"/>
  <c r="BA20" i="82"/>
  <c r="AZ20" i="82"/>
  <c r="AY20" i="82"/>
  <c r="AX20" i="82"/>
  <c r="AW20" i="82"/>
  <c r="AV20" i="82"/>
  <c r="BD19" i="82"/>
  <c r="BC19" i="82"/>
  <c r="BB19" i="82"/>
  <c r="BA19" i="82"/>
  <c r="AZ19" i="82"/>
  <c r="AY19" i="82"/>
  <c r="AX19" i="82"/>
  <c r="AW19" i="82"/>
  <c r="AV19" i="82"/>
  <c r="BD18" i="82"/>
  <c r="BC18" i="82"/>
  <c r="BB18" i="82"/>
  <c r="BA18" i="82"/>
  <c r="AZ18" i="82"/>
  <c r="AY18" i="82"/>
  <c r="AX18" i="82"/>
  <c r="AW18" i="82"/>
  <c r="AV18" i="82"/>
  <c r="BD17" i="82"/>
  <c r="BC17" i="82"/>
  <c r="BB17" i="82"/>
  <c r="BA17" i="82"/>
  <c r="AZ17" i="82"/>
  <c r="AY17" i="82"/>
  <c r="AX17" i="82"/>
  <c r="AW17" i="82"/>
  <c r="AV17" i="82"/>
  <c r="BD16" i="82"/>
  <c r="BC16" i="82"/>
  <c r="BB16" i="82"/>
  <c r="BA16" i="82"/>
  <c r="AZ16" i="82"/>
  <c r="AY16" i="82"/>
  <c r="AX16" i="82"/>
  <c r="AW16" i="82"/>
  <c r="AV16" i="82"/>
  <c r="BD14" i="82"/>
  <c r="BC14" i="82"/>
  <c r="BB14" i="82"/>
  <c r="BA14" i="82"/>
  <c r="AZ14" i="82"/>
  <c r="AY14" i="82"/>
  <c r="AX14" i="82"/>
  <c r="AW14" i="82"/>
  <c r="AV14" i="82"/>
  <c r="BD13" i="82"/>
  <c r="BC13" i="82"/>
  <c r="BB13" i="82"/>
  <c r="BA13" i="82"/>
  <c r="AZ13" i="82"/>
  <c r="AY13" i="82"/>
  <c r="AX13" i="82"/>
  <c r="AW13" i="82"/>
  <c r="AV13" i="82"/>
  <c r="BD12" i="82"/>
  <c r="BC12" i="82"/>
  <c r="BB12" i="82"/>
  <c r="BA12" i="82"/>
  <c r="AZ12" i="82"/>
  <c r="AY12" i="82"/>
  <c r="AX12" i="82"/>
  <c r="AW12" i="82"/>
  <c r="AV12" i="82"/>
  <c r="BD11" i="82"/>
  <c r="BC11" i="82"/>
  <c r="BB11" i="82"/>
  <c r="BA11" i="82"/>
  <c r="AZ11" i="82"/>
  <c r="AY11" i="82"/>
  <c r="AX11" i="82"/>
  <c r="AW11" i="82"/>
  <c r="AV11" i="82"/>
  <c r="BD10" i="82"/>
  <c r="BC10" i="82"/>
  <c r="BB10" i="82"/>
  <c r="BA10" i="82"/>
  <c r="AZ10" i="82"/>
  <c r="AY10" i="82"/>
  <c r="AX10" i="82"/>
  <c r="AW10" i="82"/>
  <c r="AV10" i="82"/>
  <c r="BD9" i="82"/>
  <c r="BC9" i="82"/>
  <c r="BB9" i="82"/>
  <c r="BA9" i="82"/>
  <c r="AZ9" i="82"/>
  <c r="AY9" i="82"/>
  <c r="AX9" i="82"/>
  <c r="AW9" i="82"/>
  <c r="AV9" i="82"/>
  <c r="BD7" i="82"/>
  <c r="BC7" i="82"/>
  <c r="BB7" i="82"/>
  <c r="BA7" i="82"/>
  <c r="AZ7" i="82"/>
  <c r="AY7" i="82"/>
  <c r="AX7" i="82"/>
  <c r="AW7" i="82"/>
  <c r="AV7" i="82"/>
  <c r="BD6" i="82"/>
  <c r="BC6" i="82"/>
  <c r="BB6" i="82"/>
  <c r="BA6" i="82"/>
  <c r="AZ6" i="82"/>
  <c r="AY6" i="82"/>
  <c r="AX6" i="82"/>
  <c r="AW6" i="82"/>
  <c r="AV6" i="82"/>
  <c r="BD5" i="82"/>
  <c r="BC5" i="82"/>
  <c r="BB5" i="82"/>
  <c r="BA5" i="82"/>
  <c r="AZ5" i="82"/>
  <c r="AY5" i="82"/>
  <c r="AX5" i="82"/>
  <c r="AW5" i="82"/>
  <c r="AV5" i="82"/>
  <c r="BD4" i="82"/>
  <c r="BC4" i="82"/>
  <c r="BB4" i="82"/>
  <c r="BA4" i="82"/>
  <c r="AZ4" i="82"/>
  <c r="AY4" i="82"/>
  <c r="AX4" i="82"/>
  <c r="AW4" i="82"/>
  <c r="AV4" i="82"/>
  <c r="BE3" i="82"/>
  <c r="BD3" i="82"/>
  <c r="BC3" i="82"/>
  <c r="BB3" i="82"/>
  <c r="BA3" i="82"/>
  <c r="AZ3" i="82"/>
  <c r="AY3" i="82"/>
  <c r="AX3" i="82"/>
  <c r="AW3" i="82"/>
  <c r="AV3" i="82"/>
  <c r="B2" i="82"/>
  <c r="BE3" i="81"/>
  <c r="BD3" i="81"/>
  <c r="BC3" i="81"/>
  <c r="BB3" i="81"/>
  <c r="BA3" i="81"/>
  <c r="AZ3" i="81"/>
  <c r="AY3" i="81"/>
  <c r="AX3" i="81"/>
  <c r="AW3" i="81"/>
  <c r="AV3" i="81"/>
  <c r="B2" i="81"/>
  <c r="BE3" i="80"/>
  <c r="BD3" i="80"/>
  <c r="BC3" i="80"/>
  <c r="BB3" i="80"/>
  <c r="BA3" i="80"/>
  <c r="AZ3" i="80"/>
  <c r="AY3" i="80"/>
  <c r="AX3" i="80"/>
  <c r="AW3" i="80"/>
  <c r="AV3" i="80"/>
  <c r="B2" i="80"/>
  <c r="BE28" i="79"/>
  <c r="BE27" i="79"/>
  <c r="BE26" i="79"/>
  <c r="BE25" i="79"/>
  <c r="BE24" i="79"/>
  <c r="BE23" i="79"/>
  <c r="BE22" i="79"/>
  <c r="BE21" i="79"/>
  <c r="BE20" i="79"/>
  <c r="BE19" i="79"/>
  <c r="BE18" i="79"/>
  <c r="BE17" i="79"/>
  <c r="BE16" i="79"/>
  <c r="BE14" i="79"/>
  <c r="BE13" i="79"/>
  <c r="BE12" i="79"/>
  <c r="BE11" i="79"/>
  <c r="BE10" i="79"/>
  <c r="BE9" i="79"/>
  <c r="BE7" i="79"/>
  <c r="BE6" i="79"/>
  <c r="BE5" i="79"/>
  <c r="BE4" i="79"/>
  <c r="BE3" i="79"/>
  <c r="B2" i="79"/>
  <c r="BE3" i="78"/>
  <c r="BD3" i="78"/>
  <c r="BC3" i="78"/>
  <c r="BB3" i="78"/>
  <c r="BA3" i="78"/>
  <c r="AZ3" i="78"/>
  <c r="AY3" i="78"/>
  <c r="AX3" i="78"/>
  <c r="AW3" i="78"/>
  <c r="AV3" i="78"/>
  <c r="B2" i="78"/>
  <c r="BE3" i="77"/>
  <c r="BD3" i="77"/>
  <c r="BC3" i="77"/>
  <c r="BB3" i="77"/>
  <c r="BA3" i="77"/>
  <c r="AZ3" i="77"/>
  <c r="AY3" i="77"/>
  <c r="AX3" i="77"/>
  <c r="AW3" i="77"/>
  <c r="AV3" i="77"/>
  <c r="B2" i="77"/>
  <c r="BD4" i="76"/>
  <c r="BC4" i="76"/>
  <c r="BB4" i="76"/>
  <c r="BA4" i="76"/>
  <c r="AZ4" i="76"/>
  <c r="AY4" i="76"/>
  <c r="AX4" i="76"/>
  <c r="AW4" i="76"/>
  <c r="AV4" i="76"/>
  <c r="BE3" i="76"/>
  <c r="BD3" i="76"/>
  <c r="BC3" i="76"/>
  <c r="BB3" i="76"/>
  <c r="BA3" i="76"/>
  <c r="AZ3" i="76"/>
  <c r="AY3" i="76"/>
  <c r="AX3" i="76"/>
  <c r="AW3" i="76"/>
  <c r="AV3" i="76"/>
  <c r="B2" i="76"/>
  <c r="B2" i="75"/>
  <c r="BD4" i="74"/>
  <c r="BC4" i="74"/>
  <c r="BB4" i="74"/>
  <c r="BA4" i="74"/>
  <c r="AZ4" i="74"/>
  <c r="AY4" i="74"/>
  <c r="AX4" i="74"/>
  <c r="AV4" i="74"/>
  <c r="BF3" i="74"/>
  <c r="BE3" i="74"/>
  <c r="BD3" i="74"/>
  <c r="BC3" i="74"/>
  <c r="BB3" i="74"/>
  <c r="BA3" i="74"/>
  <c r="AZ3" i="74"/>
  <c r="AY3" i="74"/>
  <c r="AX3" i="74"/>
  <c r="AV3" i="74"/>
  <c r="B2" i="74"/>
  <c r="BD4" i="72"/>
  <c r="BC4" i="72"/>
  <c r="BB4" i="72"/>
  <c r="BA4" i="72"/>
  <c r="AZ4" i="72"/>
  <c r="AY4" i="72"/>
  <c r="AX4" i="72"/>
  <c r="AV4" i="72"/>
  <c r="BF3" i="72"/>
  <c r="BE3" i="72"/>
  <c r="BD3" i="72"/>
  <c r="BC3" i="72"/>
  <c r="BB3" i="72"/>
  <c r="BA3" i="72"/>
  <c r="AZ3" i="72"/>
  <c r="AY3" i="72"/>
  <c r="AX3" i="72"/>
  <c r="AV3" i="72"/>
  <c r="B2" i="72"/>
  <c r="BA4" i="71"/>
  <c r="AV4" i="71"/>
  <c r="BE3" i="71"/>
  <c r="BD3" i="71"/>
  <c r="BC3" i="71"/>
  <c r="BB3" i="71"/>
  <c r="BA3" i="71"/>
  <c r="AZ3" i="71"/>
  <c r="AY3" i="71"/>
  <c r="AX3" i="71"/>
  <c r="AW3" i="71"/>
  <c r="AV3" i="71"/>
  <c r="B2" i="71"/>
  <c r="AX4" i="15"/>
  <c r="B9" i="83" s="1"/>
  <c r="G138" i="89"/>
  <c r="G137" i="89"/>
  <c r="G136" i="89"/>
  <c r="G135" i="89"/>
  <c r="G134" i="89"/>
  <c r="G133" i="89"/>
  <c r="G132" i="89"/>
  <c r="G131" i="89"/>
  <c r="G117" i="89"/>
  <c r="G116" i="89"/>
  <c r="G115" i="89"/>
  <c r="G114" i="89"/>
  <c r="G113" i="89"/>
  <c r="G112" i="89"/>
  <c r="G111" i="89"/>
  <c r="G110" i="89"/>
  <c r="G96" i="89"/>
  <c r="G95" i="89"/>
  <c r="G94" i="89"/>
  <c r="G93" i="89"/>
  <c r="G92" i="89"/>
  <c r="G91" i="89"/>
  <c r="G90" i="89"/>
  <c r="D76" i="89"/>
  <c r="G76" i="89" s="1"/>
  <c r="D75" i="89"/>
  <c r="G75" i="89" s="1"/>
  <c r="D16" i="89"/>
  <c r="G16" i="89" s="1"/>
  <c r="D15" i="89"/>
  <c r="G15" i="89" s="1"/>
  <c r="D14" i="89"/>
  <c r="G14" i="89" s="1"/>
  <c r="D13" i="89"/>
  <c r="G13" i="89" s="1"/>
  <c r="D12" i="89"/>
  <c r="G12" i="89" s="1"/>
  <c r="D11" i="89"/>
  <c r="G11" i="89" s="1"/>
  <c r="D10" i="89"/>
  <c r="G10" i="89" s="1"/>
  <c r="D9" i="89"/>
  <c r="G9" i="89" s="1"/>
  <c r="D8" i="89"/>
  <c r="D76" i="87"/>
  <c r="I76" i="87" s="1"/>
  <c r="D75" i="87"/>
  <c r="I75" i="87" s="1"/>
  <c r="D74" i="87"/>
  <c r="I74" i="87" s="1"/>
  <c r="D73" i="87"/>
  <c r="I73" i="87" s="1"/>
  <c r="D72" i="87"/>
  <c r="I72" i="87" s="1"/>
  <c r="D71" i="87"/>
  <c r="I71" i="87" s="1"/>
  <c r="D70" i="87"/>
  <c r="I70" i="87" s="1"/>
  <c r="D69" i="87"/>
  <c r="I69" i="87" s="1"/>
  <c r="D68" i="87"/>
  <c r="I68" i="87" s="1"/>
  <c r="D56" i="87"/>
  <c r="D55" i="87"/>
  <c r="D54" i="87"/>
  <c r="D53" i="87"/>
  <c r="D52" i="87"/>
  <c r="D51" i="87"/>
  <c r="D50" i="87"/>
  <c r="D49" i="87"/>
  <c r="D48" i="87"/>
  <c r="B56" i="87"/>
  <c r="B55" i="87"/>
  <c r="B54" i="87"/>
  <c r="B53" i="87"/>
  <c r="B52" i="87"/>
  <c r="B51" i="87"/>
  <c r="B50" i="87"/>
  <c r="B49" i="87"/>
  <c r="B48" i="87"/>
  <c r="D16" i="83"/>
  <c r="D15" i="83"/>
  <c r="D14" i="83"/>
  <c r="D13" i="83"/>
  <c r="D12" i="83"/>
  <c r="D11" i="83"/>
  <c r="D10" i="83"/>
  <c r="D9" i="83"/>
  <c r="D8" i="83"/>
  <c r="BE4" i="15"/>
  <c r="B16" i="83" s="1"/>
  <c r="BD4" i="15"/>
  <c r="B15" i="83" s="1"/>
  <c r="BC4" i="15"/>
  <c r="B14" i="83" s="1"/>
  <c r="BA4" i="15"/>
  <c r="B12" i="83" s="1"/>
  <c r="AZ4" i="15"/>
  <c r="B11" i="83" s="1"/>
  <c r="AY4" i="15"/>
  <c r="B10" i="83" s="1"/>
  <c r="AV4" i="15"/>
  <c r="B8" i="83" s="1"/>
  <c r="BE4" i="71" l="1"/>
  <c r="BE4" i="72"/>
  <c r="BF4" i="72" s="1"/>
  <c r="BE4" i="76"/>
  <c r="BE4" i="74"/>
  <c r="B13" i="83"/>
  <c r="B7" i="83" s="1"/>
  <c r="C87" i="89"/>
  <c r="B87" i="89"/>
  <c r="G89" i="89"/>
  <c r="C47" i="89"/>
  <c r="C67" i="89"/>
  <c r="C26" i="89"/>
  <c r="C7" i="87"/>
  <c r="D67" i="89"/>
  <c r="G67" i="89" s="1"/>
  <c r="D67" i="87"/>
  <c r="G9" i="83"/>
  <c r="G14" i="83"/>
  <c r="G12" i="83"/>
  <c r="BF13" i="72"/>
  <c r="BF14" i="72"/>
  <c r="BF17" i="72"/>
  <c r="BF18" i="72"/>
  <c r="BF19" i="72"/>
  <c r="BF22" i="72"/>
  <c r="BF23" i="72"/>
  <c r="BF24" i="72"/>
  <c r="BF26" i="72"/>
  <c r="BF28" i="72"/>
  <c r="BE24" i="82"/>
  <c r="G156" i="89"/>
  <c r="B47" i="87"/>
  <c r="G109" i="89"/>
  <c r="D108" i="89"/>
  <c r="G108" i="89" s="1"/>
  <c r="D34" i="87"/>
  <c r="G34" i="87" s="1"/>
  <c r="G157" i="89"/>
  <c r="G15" i="87"/>
  <c r="D27" i="87"/>
  <c r="G8" i="89"/>
  <c r="D7" i="89"/>
  <c r="G7" i="89" s="1"/>
  <c r="D87" i="89"/>
  <c r="G88" i="89"/>
  <c r="G28" i="89"/>
  <c r="D28" i="87"/>
  <c r="G28" i="87" s="1"/>
  <c r="D29" i="87"/>
  <c r="G29" i="87" s="1"/>
  <c r="G29" i="89"/>
  <c r="G150" i="89"/>
  <c r="D30" i="87"/>
  <c r="G30" i="87" s="1"/>
  <c r="G30" i="89"/>
  <c r="G155" i="89"/>
  <c r="G13" i="87"/>
  <c r="G158" i="89"/>
  <c r="G16" i="87"/>
  <c r="G151" i="89"/>
  <c r="G9" i="87"/>
  <c r="D31" i="87"/>
  <c r="G31" i="87" s="1"/>
  <c r="G31" i="89"/>
  <c r="G154" i="89"/>
  <c r="G12" i="87"/>
  <c r="G10" i="87"/>
  <c r="G32" i="89"/>
  <c r="D32" i="87"/>
  <c r="G32" i="87" s="1"/>
  <c r="D35" i="87"/>
  <c r="G35" i="87" s="1"/>
  <c r="G11" i="83"/>
  <c r="G11" i="87"/>
  <c r="D33" i="87"/>
  <c r="G33" i="87" s="1"/>
  <c r="G33" i="89"/>
  <c r="G48" i="87"/>
  <c r="G130" i="89"/>
  <c r="D129" i="89"/>
  <c r="G129" i="89" s="1"/>
  <c r="D74" i="84"/>
  <c r="G10" i="83"/>
  <c r="D75" i="84"/>
  <c r="E89" i="84"/>
  <c r="I89" i="84" s="1"/>
  <c r="E90" i="84"/>
  <c r="E92" i="84"/>
  <c r="B70" i="84" s="1"/>
  <c r="E93" i="84"/>
  <c r="B71" i="84" s="1"/>
  <c r="G16" i="83"/>
  <c r="D69" i="84"/>
  <c r="E94" i="84"/>
  <c r="B72" i="84" s="1"/>
  <c r="D70" i="84"/>
  <c r="E95" i="84"/>
  <c r="B73" i="84" s="1"/>
  <c r="D73" i="84"/>
  <c r="E91" i="84"/>
  <c r="B69" i="84" s="1"/>
  <c r="D71" i="84"/>
  <c r="E96" i="84"/>
  <c r="B74" i="84" s="1"/>
  <c r="D68" i="84"/>
  <c r="D72" i="84"/>
  <c r="E97" i="84"/>
  <c r="D48" i="83"/>
  <c r="G48" i="83" s="1"/>
  <c r="G53" i="87"/>
  <c r="B13" i="84"/>
  <c r="D33" i="84"/>
  <c r="G33" i="84" s="1"/>
  <c r="D16" i="84"/>
  <c r="D30" i="83"/>
  <c r="G30" i="83" s="1"/>
  <c r="D50" i="83"/>
  <c r="G50" i="83" s="1"/>
  <c r="G55" i="87"/>
  <c r="B15" i="84"/>
  <c r="D29" i="83"/>
  <c r="D49" i="83"/>
  <c r="G49" i="83" s="1"/>
  <c r="G54" i="87"/>
  <c r="B14" i="84"/>
  <c r="D31" i="83"/>
  <c r="G31" i="83" s="1"/>
  <c r="D51" i="83"/>
  <c r="G51" i="83" s="1"/>
  <c r="G56" i="87"/>
  <c r="B16" i="84"/>
  <c r="G8" i="83"/>
  <c r="D32" i="83"/>
  <c r="G32" i="83" s="1"/>
  <c r="D52" i="83"/>
  <c r="G52" i="83" s="1"/>
  <c r="D25" i="84"/>
  <c r="G25" i="84" s="1"/>
  <c r="D8" i="84"/>
  <c r="D53" i="83"/>
  <c r="G53" i="83" s="1"/>
  <c r="D34" i="83"/>
  <c r="G34" i="83" s="1"/>
  <c r="D54" i="83"/>
  <c r="G54" i="83" s="1"/>
  <c r="D27" i="84"/>
  <c r="G27" i="84" s="1"/>
  <c r="D10" i="84"/>
  <c r="D26" i="84"/>
  <c r="G26" i="84" s="1"/>
  <c r="D9" i="84"/>
  <c r="D35" i="83"/>
  <c r="G35" i="83" s="1"/>
  <c r="D28" i="84"/>
  <c r="G28" i="84" s="1"/>
  <c r="D11" i="84"/>
  <c r="D36" i="83"/>
  <c r="G36" i="83" s="1"/>
  <c r="G49" i="87"/>
  <c r="B9" i="84"/>
  <c r="D29" i="84"/>
  <c r="G29" i="84" s="1"/>
  <c r="D12" i="84"/>
  <c r="D33" i="83"/>
  <c r="G33" i="83" s="1"/>
  <c r="B8" i="84"/>
  <c r="D37" i="83"/>
  <c r="G37" i="83" s="1"/>
  <c r="B10" i="84"/>
  <c r="D30" i="84"/>
  <c r="G30" i="84" s="1"/>
  <c r="D13" i="84"/>
  <c r="D46" i="83"/>
  <c r="G51" i="87"/>
  <c r="B11" i="84"/>
  <c r="D31" i="84"/>
  <c r="G31" i="84" s="1"/>
  <c r="D14" i="84"/>
  <c r="G15" i="83"/>
  <c r="D47" i="83"/>
  <c r="G47" i="83" s="1"/>
  <c r="G52" i="87"/>
  <c r="B12" i="84"/>
  <c r="D32" i="84"/>
  <c r="G32" i="84" s="1"/>
  <c r="D15" i="84"/>
  <c r="D7" i="83"/>
  <c r="G95" i="84"/>
  <c r="BE5" i="82"/>
  <c r="BE7" i="82"/>
  <c r="BE9" i="82"/>
  <c r="BE10" i="82"/>
  <c r="BE11" i="82"/>
  <c r="BE13" i="82"/>
  <c r="BE14" i="82"/>
  <c r="BE16" i="82"/>
  <c r="BE18" i="82"/>
  <c r="BE26" i="82"/>
  <c r="BE4" i="82"/>
  <c r="BE20" i="82"/>
  <c r="BE21" i="82"/>
  <c r="BE22" i="82"/>
  <c r="BE23" i="82"/>
  <c r="BE6" i="82"/>
  <c r="BE17" i="82"/>
  <c r="BE25" i="82"/>
  <c r="BE19" i="82"/>
  <c r="BE27" i="82"/>
  <c r="BE28" i="82"/>
  <c r="BE12" i="82"/>
  <c r="BF9" i="72"/>
  <c r="BF7" i="72"/>
  <c r="BF16" i="72"/>
  <c r="BF21" i="72"/>
  <c r="BF6" i="74"/>
  <c r="BF19" i="74"/>
  <c r="BF6" i="72"/>
  <c r="BF4" i="74"/>
  <c r="BF17" i="74"/>
  <c r="BF25" i="72"/>
  <c r="BF5" i="74"/>
  <c r="BF18" i="74"/>
  <c r="BF20" i="72"/>
  <c r="BF27" i="72"/>
  <c r="BF5" i="72"/>
  <c r="BF10" i="72"/>
  <c r="BF11" i="72"/>
  <c r="BF12" i="72"/>
  <c r="BF7" i="74"/>
  <c r="BF9" i="74"/>
  <c r="BF10" i="74"/>
  <c r="BF11" i="74"/>
  <c r="BF12" i="74"/>
  <c r="BF13" i="74"/>
  <c r="BF14" i="74"/>
  <c r="BF16" i="74"/>
  <c r="BF20" i="74"/>
  <c r="BF21" i="74"/>
  <c r="BF22" i="74"/>
  <c r="BF23" i="74"/>
  <c r="BF24" i="74"/>
  <c r="BF25" i="74"/>
  <c r="BF26" i="74"/>
  <c r="BF27" i="74"/>
  <c r="BF28" i="74"/>
  <c r="BF4" i="15"/>
  <c r="BG4" i="15" s="1"/>
  <c r="B68" i="84" l="1"/>
  <c r="G68" i="84" s="1"/>
  <c r="I90" i="84"/>
  <c r="G87" i="89"/>
  <c r="G8" i="84"/>
  <c r="J8" i="84" s="1"/>
  <c r="G11" i="84"/>
  <c r="G13" i="83"/>
  <c r="H13" i="83" s="1"/>
  <c r="B54" i="84"/>
  <c r="G54" i="84" s="1"/>
  <c r="I54" i="84" s="1"/>
  <c r="B75" i="84"/>
  <c r="G75" i="84" s="1"/>
  <c r="B67" i="84"/>
  <c r="G67" i="84" s="1"/>
  <c r="B46" i="84"/>
  <c r="G46" i="84" s="1"/>
  <c r="G14" i="84"/>
  <c r="J14" i="84" s="1"/>
  <c r="H12" i="83"/>
  <c r="I12" i="83"/>
  <c r="J12" i="83"/>
  <c r="I15" i="83"/>
  <c r="H15" i="83"/>
  <c r="J15" i="83"/>
  <c r="J14" i="83"/>
  <c r="H14" i="83"/>
  <c r="I14" i="83"/>
  <c r="H9" i="83"/>
  <c r="I9" i="83"/>
  <c r="J9" i="83"/>
  <c r="J8" i="83"/>
  <c r="I8" i="83"/>
  <c r="H8" i="83"/>
  <c r="H10" i="83"/>
  <c r="I10" i="83"/>
  <c r="J10" i="83"/>
  <c r="J16" i="83"/>
  <c r="H16" i="83"/>
  <c r="I16" i="83"/>
  <c r="J11" i="83"/>
  <c r="H11" i="83"/>
  <c r="I11" i="83"/>
  <c r="G9" i="84"/>
  <c r="G7" i="83"/>
  <c r="D7" i="87"/>
  <c r="G7" i="87" s="1"/>
  <c r="G8" i="87"/>
  <c r="D149" i="89"/>
  <c r="G149" i="89" s="1"/>
  <c r="G152" i="89"/>
  <c r="D26" i="89"/>
  <c r="G26" i="89" s="1"/>
  <c r="G27" i="89"/>
  <c r="G15" i="84"/>
  <c r="J15" i="84" s="1"/>
  <c r="B50" i="84"/>
  <c r="G50" i="84" s="1"/>
  <c r="G72" i="84"/>
  <c r="B51" i="84"/>
  <c r="G51" i="84" s="1"/>
  <c r="G73" i="84"/>
  <c r="B48" i="84"/>
  <c r="G48" i="84" s="1"/>
  <c r="G70" i="84"/>
  <c r="I94" i="84"/>
  <c r="G74" i="84"/>
  <c r="B52" i="84"/>
  <c r="G52" i="84" s="1"/>
  <c r="B49" i="84"/>
  <c r="G49" i="84" s="1"/>
  <c r="G71" i="84"/>
  <c r="B47" i="84"/>
  <c r="G47" i="84" s="1"/>
  <c r="G69" i="84"/>
  <c r="B53" i="84"/>
  <c r="G53" i="84" s="1"/>
  <c r="G13" i="84"/>
  <c r="J13" i="84" s="1"/>
  <c r="I67" i="87"/>
  <c r="G16" i="84"/>
  <c r="D47" i="87"/>
  <c r="G47" i="87" s="1"/>
  <c r="G50" i="87"/>
  <c r="D24" i="84"/>
  <c r="G24" i="84" s="1"/>
  <c r="E88" i="84"/>
  <c r="I88" i="84" s="1"/>
  <c r="D66" i="84"/>
  <c r="G46" i="83"/>
  <c r="D45" i="83"/>
  <c r="G45" i="83" s="1"/>
  <c r="G10" i="84"/>
  <c r="D26" i="87"/>
  <c r="G26" i="87" s="1"/>
  <c r="G27" i="87"/>
  <c r="I91" i="84"/>
  <c r="D45" i="84"/>
  <c r="B7" i="84"/>
  <c r="G12" i="84"/>
  <c r="G29" i="83"/>
  <c r="D28" i="83"/>
  <c r="G28" i="83" s="1"/>
  <c r="I93" i="84"/>
  <c r="I92" i="84"/>
  <c r="D7" i="84"/>
  <c r="G96" i="84"/>
  <c r="I95" i="84"/>
  <c r="J13" i="83" l="1"/>
  <c r="I13" i="83"/>
  <c r="H54" i="84"/>
  <c r="H14" i="84"/>
  <c r="J54" i="84"/>
  <c r="I14" i="84"/>
  <c r="B66" i="84"/>
  <c r="G66" i="84" s="1"/>
  <c r="J70" i="84"/>
  <c r="I70" i="84"/>
  <c r="H70" i="84"/>
  <c r="J74" i="84"/>
  <c r="I74" i="84"/>
  <c r="H74" i="84"/>
  <c r="H53" i="84"/>
  <c r="I53" i="84"/>
  <c r="J53" i="84"/>
  <c r="H48" i="84"/>
  <c r="J48" i="84"/>
  <c r="I48" i="84"/>
  <c r="J75" i="84"/>
  <c r="I75" i="84"/>
  <c r="H75" i="84"/>
  <c r="J73" i="84"/>
  <c r="I73" i="84"/>
  <c r="H73" i="84"/>
  <c r="H51" i="84"/>
  <c r="I51" i="84"/>
  <c r="J51" i="84"/>
  <c r="I72" i="84"/>
  <c r="H72" i="84"/>
  <c r="J72" i="84"/>
  <c r="J71" i="84"/>
  <c r="I71" i="84"/>
  <c r="H71" i="84"/>
  <c r="H50" i="84"/>
  <c r="I50" i="84"/>
  <c r="J50" i="84"/>
  <c r="J69" i="84"/>
  <c r="I69" i="84"/>
  <c r="H69" i="84"/>
  <c r="I68" i="84"/>
  <c r="H68" i="84"/>
  <c r="J68" i="84"/>
  <c r="H47" i="84"/>
  <c r="I47" i="84"/>
  <c r="J47" i="84"/>
  <c r="J46" i="84"/>
  <c r="I46" i="84"/>
  <c r="H46" i="84"/>
  <c r="J67" i="84"/>
  <c r="I67" i="84"/>
  <c r="H67" i="84"/>
  <c r="H49" i="84"/>
  <c r="I49" i="84"/>
  <c r="J49" i="84"/>
  <c r="J52" i="84"/>
  <c r="H52" i="84"/>
  <c r="I52" i="84"/>
  <c r="G7" i="84"/>
  <c r="J7" i="84" s="1"/>
  <c r="I15" i="84"/>
  <c r="H15" i="84"/>
  <c r="I13" i="84"/>
  <c r="H13" i="84"/>
  <c r="J16" i="84"/>
  <c r="H16" i="84"/>
  <c r="I16" i="84"/>
  <c r="J10" i="84"/>
  <c r="H10" i="84"/>
  <c r="I10" i="84"/>
  <c r="B45" i="84"/>
  <c r="G45" i="84" s="1"/>
  <c r="J9" i="84"/>
  <c r="H9" i="84"/>
  <c r="I9" i="84"/>
  <c r="J12" i="84"/>
  <c r="H12" i="84"/>
  <c r="I12" i="84"/>
  <c r="I8" i="84"/>
  <c r="H8" i="84"/>
  <c r="H11" i="84"/>
  <c r="I11" i="84"/>
  <c r="J11" i="84"/>
  <c r="G97" i="84"/>
  <c r="I97" i="84" s="1"/>
  <c r="I96" i="84"/>
  <c r="I7" i="84" l="1"/>
  <c r="H7" i="84"/>
  <c r="I45" i="84"/>
  <c r="H45" i="84"/>
  <c r="J45" i="84"/>
  <c r="J66" i="84"/>
  <c r="I66" i="84"/>
  <c r="H66" i="84"/>
  <c r="C15" i="41"/>
  <c r="B17" i="41" l="1"/>
  <c r="B18" i="41"/>
  <c r="B19" i="41"/>
  <c r="B20" i="41"/>
  <c r="B21" i="41"/>
  <c r="B22" i="41"/>
  <c r="B23" i="41"/>
  <c r="B24" i="41"/>
  <c r="B16" i="41"/>
  <c r="A9" i="99" l="1"/>
  <c r="A28" i="99" s="1"/>
  <c r="C23" i="41"/>
  <c r="A199" i="89"/>
  <c r="A55" i="89"/>
  <c r="A157" i="89"/>
  <c r="A95" i="89"/>
  <c r="A75" i="89"/>
  <c r="A177" i="89"/>
  <c r="A137" i="89"/>
  <c r="A116" i="89"/>
  <c r="A15" i="89"/>
  <c r="A34" i="89"/>
  <c r="A75" i="87"/>
  <c r="A32" i="84"/>
  <c r="A55" i="87"/>
  <c r="A34" i="87"/>
  <c r="A15" i="87"/>
  <c r="A53" i="83"/>
  <c r="A36" i="83"/>
  <c r="A15" i="83"/>
  <c r="A96" i="84"/>
  <c r="A15" i="84"/>
  <c r="A53" i="84"/>
  <c r="A74" i="84"/>
  <c r="C24" i="41"/>
  <c r="A200" i="89"/>
  <c r="A178" i="89"/>
  <c r="A138" i="89"/>
  <c r="A117" i="89"/>
  <c r="A16" i="89"/>
  <c r="A158" i="89"/>
  <c r="A96" i="89"/>
  <c r="A76" i="89"/>
  <c r="A56" i="89"/>
  <c r="A35" i="89"/>
  <c r="A33" i="84"/>
  <c r="A16" i="87"/>
  <c r="A76" i="87"/>
  <c r="A56" i="87"/>
  <c r="A35" i="87"/>
  <c r="A54" i="83"/>
  <c r="A37" i="83"/>
  <c r="A16" i="83"/>
  <c r="A97" i="84"/>
  <c r="A16" i="84"/>
  <c r="A54" i="84"/>
  <c r="A75" i="84"/>
  <c r="C21" i="41"/>
  <c r="A197" i="89"/>
  <c r="A32" i="89"/>
  <c r="A13" i="89"/>
  <c r="A53" i="89"/>
  <c r="A175" i="89"/>
  <c r="A135" i="89"/>
  <c r="A114" i="89"/>
  <c r="A155" i="89"/>
  <c r="A93" i="89"/>
  <c r="A73" i="89"/>
  <c r="A32" i="87"/>
  <c r="A53" i="87"/>
  <c r="A73" i="87"/>
  <c r="A30" i="84"/>
  <c r="A13" i="87"/>
  <c r="A72" i="84"/>
  <c r="A51" i="84"/>
  <c r="A51" i="83"/>
  <c r="A13" i="83"/>
  <c r="A34" i="83"/>
  <c r="A94" i="84"/>
  <c r="A13" i="84"/>
  <c r="C18" i="41"/>
  <c r="A194" i="89"/>
  <c r="A29" i="89"/>
  <c r="A10" i="89"/>
  <c r="A50" i="89"/>
  <c r="A90" i="89"/>
  <c r="A172" i="89"/>
  <c r="A132" i="89"/>
  <c r="A111" i="89"/>
  <c r="A152" i="89"/>
  <c r="A70" i="89"/>
  <c r="A10" i="87"/>
  <c r="A29" i="87"/>
  <c r="A50" i="87"/>
  <c r="A70" i="87"/>
  <c r="A27" i="84"/>
  <c r="A31" i="83"/>
  <c r="A91" i="84"/>
  <c r="A10" i="84"/>
  <c r="A48" i="84"/>
  <c r="A69" i="84"/>
  <c r="A48" i="83"/>
  <c r="A10" i="83"/>
  <c r="C16" i="41"/>
  <c r="A192" i="89"/>
  <c r="A27" i="89"/>
  <c r="A8" i="89"/>
  <c r="A48" i="89"/>
  <c r="A130" i="89"/>
  <c r="A150" i="89"/>
  <c r="A109" i="89"/>
  <c r="A88" i="89"/>
  <c r="A170" i="89"/>
  <c r="A68" i="89"/>
  <c r="A8" i="87"/>
  <c r="A27" i="87"/>
  <c r="A68" i="87"/>
  <c r="A48" i="87"/>
  <c r="A25" i="84"/>
  <c r="A46" i="83"/>
  <c r="A29" i="83"/>
  <c r="A8" i="83"/>
  <c r="A89" i="84"/>
  <c r="A8" i="84"/>
  <c r="A46" i="84"/>
  <c r="A67" i="84"/>
  <c r="C22" i="41"/>
  <c r="A198" i="89"/>
  <c r="A176" i="89"/>
  <c r="A136" i="89"/>
  <c r="A115" i="89"/>
  <c r="A54" i="89"/>
  <c r="A156" i="89"/>
  <c r="A94" i="89"/>
  <c r="A74" i="89"/>
  <c r="A33" i="89"/>
  <c r="A14" i="89"/>
  <c r="A54" i="87"/>
  <c r="A74" i="87"/>
  <c r="A33" i="87"/>
  <c r="A31" i="84"/>
  <c r="A14" i="87"/>
  <c r="A52" i="83"/>
  <c r="A14" i="83"/>
  <c r="A35" i="83"/>
  <c r="A95" i="84"/>
  <c r="A14" i="84"/>
  <c r="A52" i="84"/>
  <c r="A73" i="84"/>
  <c r="C20" i="41"/>
  <c r="A196" i="89"/>
  <c r="A31" i="89"/>
  <c r="A12" i="89"/>
  <c r="A52" i="89"/>
  <c r="A174" i="89"/>
  <c r="A134" i="89"/>
  <c r="A113" i="89"/>
  <c r="A154" i="89"/>
  <c r="A92" i="89"/>
  <c r="A72" i="89"/>
  <c r="A12" i="87"/>
  <c r="A31" i="87"/>
  <c r="A52" i="87"/>
  <c r="A72" i="87"/>
  <c r="A29" i="84"/>
  <c r="A50" i="84"/>
  <c r="A71" i="84"/>
  <c r="A50" i="83"/>
  <c r="A12" i="83"/>
  <c r="A93" i="84"/>
  <c r="A33" i="83"/>
  <c r="A12" i="84"/>
  <c r="C19" i="41"/>
  <c r="A195" i="89"/>
  <c r="A30" i="89"/>
  <c r="A11" i="89"/>
  <c r="A153" i="89"/>
  <c r="A91" i="89"/>
  <c r="A51" i="89"/>
  <c r="A173" i="89"/>
  <c r="A133" i="89"/>
  <c r="A112" i="89"/>
  <c r="A71" i="89"/>
  <c r="A11" i="87"/>
  <c r="A30" i="87"/>
  <c r="A71" i="87"/>
  <c r="A51" i="87"/>
  <c r="A28" i="84"/>
  <c r="A92" i="84"/>
  <c r="A11" i="84"/>
  <c r="A49" i="84"/>
  <c r="A70" i="84"/>
  <c r="A49" i="83"/>
  <c r="A11" i="83"/>
  <c r="A32" i="83"/>
  <c r="C17" i="41"/>
  <c r="A193" i="89"/>
  <c r="A89" i="89"/>
  <c r="A131" i="89"/>
  <c r="A151" i="89"/>
  <c r="A49" i="89"/>
  <c r="A28" i="89"/>
  <c r="A9" i="89"/>
  <c r="A110" i="89"/>
  <c r="A171" i="89"/>
  <c r="A69" i="89"/>
  <c r="A28" i="87"/>
  <c r="A9" i="87"/>
  <c r="A26" i="84"/>
  <c r="A49" i="87"/>
  <c r="A69" i="87"/>
  <c r="A9" i="83"/>
  <c r="A30" i="83"/>
  <c r="A90" i="84"/>
  <c r="A9" i="84"/>
  <c r="A47" i="84"/>
  <c r="A68" i="84"/>
  <c r="A47" i="83"/>
  <c r="AV3" i="15"/>
  <c r="BC3" i="15"/>
  <c r="AX3" i="15"/>
  <c r="BB3" i="15"/>
  <c r="AY3" i="15"/>
  <c r="AZ3" i="15"/>
  <c r="BA3" i="15"/>
  <c r="BD3" i="15"/>
  <c r="BE3" i="15"/>
  <c r="BF3" i="15"/>
  <c r="B2" i="15"/>
  <c r="D12" i="41"/>
  <c r="C8" i="41"/>
  <c r="AC9" i="99" l="1"/>
  <c r="A44" i="101"/>
  <c r="A107" i="101"/>
  <c r="A149" i="101"/>
  <c r="A85" i="101"/>
  <c r="A23" i="101"/>
  <c r="A127" i="101"/>
  <c r="A66" i="101"/>
  <c r="A5" i="101"/>
  <c r="A24" i="99"/>
  <c r="A45" i="99"/>
  <c r="A5" i="99"/>
  <c r="A49" i="99"/>
  <c r="AC49" i="99" s="1"/>
  <c r="AC28" i="99"/>
  <c r="V2" i="89"/>
  <c r="V2" i="87"/>
  <c r="V2" i="84"/>
  <c r="V2" i="83"/>
  <c r="V65" i="83" s="1"/>
  <c r="Q50" i="41"/>
  <c r="C9" i="41"/>
  <c r="E620" i="89" l="1"/>
  <c r="E621" i="89" s="1"/>
  <c r="E622" i="89" s="1"/>
  <c r="E623" i="89" s="1"/>
  <c r="E624" i="89" s="1"/>
  <c r="E625" i="89" s="1"/>
  <c r="E626" i="89" s="1"/>
  <c r="E627" i="89" s="1"/>
  <c r="E628" i="89" s="1"/>
  <c r="E629" i="89" s="1"/>
  <c r="E395" i="89"/>
  <c r="E396" i="89" s="1"/>
  <c r="E397" i="89" s="1"/>
  <c r="E398" i="89" s="1"/>
  <c r="E399" i="89" s="1"/>
  <c r="E400" i="89" s="1"/>
  <c r="E401" i="89" s="1"/>
  <c r="E402" i="89" s="1"/>
  <c r="E403" i="89" s="1"/>
  <c r="E404" i="89" s="1"/>
  <c r="E333" i="89"/>
  <c r="E334" i="89" s="1"/>
  <c r="E335" i="89" s="1"/>
  <c r="E336" i="89" s="1"/>
  <c r="E337" i="89" s="1"/>
  <c r="E338" i="89" s="1"/>
  <c r="E339" i="89" s="1"/>
  <c r="E340" i="89" s="1"/>
  <c r="E341" i="89" s="1"/>
  <c r="E342" i="89" s="1"/>
  <c r="E191" i="89"/>
  <c r="E192" i="89" s="1"/>
  <c r="E193" i="89" s="1"/>
  <c r="E194" i="89" s="1"/>
  <c r="E195" i="89" s="1"/>
  <c r="E196" i="89" s="1"/>
  <c r="E197" i="89" s="1"/>
  <c r="E198" i="89" s="1"/>
  <c r="E199" i="89" s="1"/>
  <c r="E200" i="89" s="1"/>
  <c r="E251" i="89"/>
  <c r="E252" i="89" s="1"/>
  <c r="E253" i="89" s="1"/>
  <c r="E254" i="89" s="1"/>
  <c r="E255" i="89" s="1"/>
  <c r="E256" i="89" s="1"/>
  <c r="E257" i="89" s="1"/>
  <c r="E258" i="89" s="1"/>
  <c r="E259" i="89" s="1"/>
  <c r="E260" i="89" s="1"/>
  <c r="E519" i="89"/>
  <c r="E520" i="89" s="1"/>
  <c r="E521" i="89" s="1"/>
  <c r="E522" i="89" s="1"/>
  <c r="E523" i="89" s="1"/>
  <c r="E524" i="89" s="1"/>
  <c r="E525" i="89" s="1"/>
  <c r="E526" i="89" s="1"/>
  <c r="E527" i="89" s="1"/>
  <c r="E528" i="89" s="1"/>
  <c r="E375" i="89"/>
  <c r="E376" i="89" s="1"/>
  <c r="E377" i="89" s="1"/>
  <c r="E378" i="89" s="1"/>
  <c r="E379" i="89" s="1"/>
  <c r="E380" i="89" s="1"/>
  <c r="E381" i="89" s="1"/>
  <c r="E382" i="89" s="1"/>
  <c r="E383" i="89" s="1"/>
  <c r="E384" i="89" s="1"/>
  <c r="E231" i="89"/>
  <c r="E232" i="89" s="1"/>
  <c r="E233" i="89" s="1"/>
  <c r="E234" i="89" s="1"/>
  <c r="E235" i="89" s="1"/>
  <c r="E236" i="89" s="1"/>
  <c r="E237" i="89" s="1"/>
  <c r="E238" i="89" s="1"/>
  <c r="E239" i="89" s="1"/>
  <c r="E240" i="89" s="1"/>
  <c r="E169" i="89"/>
  <c r="E170" i="89" s="1"/>
  <c r="E171" i="89" s="1"/>
  <c r="E172" i="89" s="1"/>
  <c r="E173" i="89" s="1"/>
  <c r="E174" i="89" s="1"/>
  <c r="E175" i="89" s="1"/>
  <c r="E176" i="89" s="1"/>
  <c r="E177" i="89" s="1"/>
  <c r="E178" i="89" s="1"/>
  <c r="E293" i="89"/>
  <c r="E294" i="89" s="1"/>
  <c r="E295" i="89" s="1"/>
  <c r="E296" i="89" s="1"/>
  <c r="E297" i="89" s="1"/>
  <c r="E298" i="89" s="1"/>
  <c r="E299" i="89" s="1"/>
  <c r="E300" i="89" s="1"/>
  <c r="E301" i="89" s="1"/>
  <c r="E302" i="89" s="1"/>
  <c r="E272" i="89"/>
  <c r="E273" i="89" s="1"/>
  <c r="E274" i="89" s="1"/>
  <c r="E275" i="89" s="1"/>
  <c r="E276" i="89" s="1"/>
  <c r="E277" i="89" s="1"/>
  <c r="E278" i="89" s="1"/>
  <c r="E279" i="89" s="1"/>
  <c r="E280" i="89" s="1"/>
  <c r="E281" i="89" s="1"/>
  <c r="E313" i="89"/>
  <c r="E314" i="89" s="1"/>
  <c r="E315" i="89" s="1"/>
  <c r="E316" i="89" s="1"/>
  <c r="E317" i="89" s="1"/>
  <c r="E318" i="89" s="1"/>
  <c r="E319" i="89" s="1"/>
  <c r="E320" i="89" s="1"/>
  <c r="E321" i="89" s="1"/>
  <c r="E322" i="89" s="1"/>
  <c r="E580" i="89"/>
  <c r="E581" i="89" s="1"/>
  <c r="E582" i="89" s="1"/>
  <c r="E583" i="89" s="1"/>
  <c r="E584" i="89" s="1"/>
  <c r="E585" i="89" s="1"/>
  <c r="E586" i="89" s="1"/>
  <c r="E587" i="89" s="1"/>
  <c r="E588" i="89" s="1"/>
  <c r="E589" i="89" s="1"/>
  <c r="E559" i="89"/>
  <c r="E560" i="89" s="1"/>
  <c r="E561" i="89" s="1"/>
  <c r="E562" i="89" s="1"/>
  <c r="E563" i="89" s="1"/>
  <c r="E564" i="89" s="1"/>
  <c r="E565" i="89" s="1"/>
  <c r="E566" i="89" s="1"/>
  <c r="E567" i="89" s="1"/>
  <c r="E568" i="89" s="1"/>
  <c r="E538" i="89"/>
  <c r="E539" i="89" s="1"/>
  <c r="E540" i="89" s="1"/>
  <c r="E541" i="89" s="1"/>
  <c r="E542" i="89" s="1"/>
  <c r="E543" i="89" s="1"/>
  <c r="E544" i="89" s="1"/>
  <c r="E545" i="89" s="1"/>
  <c r="E546" i="89" s="1"/>
  <c r="E547" i="89" s="1"/>
  <c r="E600" i="89"/>
  <c r="E601" i="89" s="1"/>
  <c r="E602" i="89" s="1"/>
  <c r="E603" i="89" s="1"/>
  <c r="E604" i="89" s="1"/>
  <c r="E605" i="89" s="1"/>
  <c r="E606" i="89" s="1"/>
  <c r="E607" i="89" s="1"/>
  <c r="E608" i="89" s="1"/>
  <c r="E609" i="89" s="1"/>
  <c r="E642" i="89"/>
  <c r="E643" i="89" s="1"/>
  <c r="E644" i="89" s="1"/>
  <c r="E645" i="89" s="1"/>
  <c r="E646" i="89" s="1"/>
  <c r="E647" i="89" s="1"/>
  <c r="E648" i="89" s="1"/>
  <c r="E649" i="89" s="1"/>
  <c r="E650" i="89" s="1"/>
  <c r="E651" i="89" s="1"/>
  <c r="E497" i="89"/>
  <c r="E498" i="89" s="1"/>
  <c r="E499" i="89" s="1"/>
  <c r="E500" i="89" s="1"/>
  <c r="E501" i="89" s="1"/>
  <c r="E502" i="89" s="1"/>
  <c r="E503" i="89" s="1"/>
  <c r="E504" i="89" s="1"/>
  <c r="E505" i="89" s="1"/>
  <c r="E506" i="89" s="1"/>
  <c r="E355" i="89"/>
  <c r="E356" i="89" s="1"/>
  <c r="E357" i="89" s="1"/>
  <c r="E358" i="89" s="1"/>
  <c r="E359" i="89" s="1"/>
  <c r="E360" i="89" s="1"/>
  <c r="E361" i="89" s="1"/>
  <c r="E362" i="89" s="1"/>
  <c r="E363" i="89" s="1"/>
  <c r="E364" i="89" s="1"/>
  <c r="E211" i="89"/>
  <c r="E212" i="89" s="1"/>
  <c r="E213" i="89" s="1"/>
  <c r="E214" i="89" s="1"/>
  <c r="E215" i="89" s="1"/>
  <c r="E216" i="89" s="1"/>
  <c r="E217" i="89" s="1"/>
  <c r="E218" i="89" s="1"/>
  <c r="E219" i="89" s="1"/>
  <c r="E220" i="89" s="1"/>
  <c r="E47" i="89"/>
  <c r="E48" i="89" s="1"/>
  <c r="E49" i="89" s="1"/>
  <c r="E50" i="89" s="1"/>
  <c r="E51" i="89" s="1"/>
  <c r="E52" i="89" s="1"/>
  <c r="E53" i="89" s="1"/>
  <c r="E54" i="89" s="1"/>
  <c r="E55" i="89" s="1"/>
  <c r="E56" i="89" s="1"/>
  <c r="E415" i="89"/>
  <c r="E416" i="89" s="1"/>
  <c r="E417" i="89" s="1"/>
  <c r="E418" i="89" s="1"/>
  <c r="E419" i="89" s="1"/>
  <c r="E420" i="89" s="1"/>
  <c r="E421" i="89" s="1"/>
  <c r="E422" i="89" s="1"/>
  <c r="E423" i="89" s="1"/>
  <c r="E424" i="89" s="1"/>
  <c r="E67" i="89"/>
  <c r="E68" i="89" s="1"/>
  <c r="E69" i="89" s="1"/>
  <c r="E70" i="89" s="1"/>
  <c r="E71" i="89" s="1"/>
  <c r="E72" i="89" s="1"/>
  <c r="E73" i="89" s="1"/>
  <c r="E74" i="89" s="1"/>
  <c r="E75" i="89" s="1"/>
  <c r="E76" i="89" s="1"/>
  <c r="E436" i="89"/>
  <c r="E437" i="89" s="1"/>
  <c r="E438" i="89" s="1"/>
  <c r="E439" i="89" s="1"/>
  <c r="E440" i="89" s="1"/>
  <c r="E441" i="89" s="1"/>
  <c r="E442" i="89" s="1"/>
  <c r="E443" i="89" s="1"/>
  <c r="E444" i="89" s="1"/>
  <c r="E445" i="89" s="1"/>
  <c r="E477" i="89"/>
  <c r="E478" i="89" s="1"/>
  <c r="E479" i="89" s="1"/>
  <c r="E480" i="89" s="1"/>
  <c r="E481" i="89" s="1"/>
  <c r="E482" i="89" s="1"/>
  <c r="E483" i="89" s="1"/>
  <c r="E484" i="89" s="1"/>
  <c r="E485" i="89" s="1"/>
  <c r="E486" i="89" s="1"/>
  <c r="E457" i="89"/>
  <c r="E458" i="89" s="1"/>
  <c r="E459" i="89" s="1"/>
  <c r="E460" i="89" s="1"/>
  <c r="E461" i="89" s="1"/>
  <c r="E462" i="89" s="1"/>
  <c r="E463" i="89" s="1"/>
  <c r="E464" i="89" s="1"/>
  <c r="E465" i="89" s="1"/>
  <c r="E466" i="89" s="1"/>
  <c r="V578" i="89"/>
  <c r="V641" i="89"/>
  <c r="V599" i="89"/>
  <c r="V537" i="89"/>
  <c r="V557" i="89"/>
  <c r="V619" i="89"/>
  <c r="V291" i="89"/>
  <c r="V209" i="89"/>
  <c r="V354" i="89"/>
  <c r="V312" i="89"/>
  <c r="V250" i="89"/>
  <c r="V230" i="89"/>
  <c r="V332" i="89"/>
  <c r="V270" i="89"/>
  <c r="V476" i="89"/>
  <c r="V518" i="89"/>
  <c r="V414" i="89"/>
  <c r="V394" i="89"/>
  <c r="V496" i="89"/>
  <c r="V434" i="89"/>
  <c r="V373" i="89"/>
  <c r="V455" i="89"/>
  <c r="E26" i="101"/>
  <c r="E27" i="101" s="1"/>
  <c r="E28" i="101" s="1"/>
  <c r="E29" i="101" s="1"/>
  <c r="E30" i="101" s="1"/>
  <c r="E31" i="101" s="1"/>
  <c r="E32" i="101" s="1"/>
  <c r="E33" i="101" s="1"/>
  <c r="E34" i="101" s="1"/>
  <c r="E35" i="101" s="1"/>
  <c r="E130" i="101"/>
  <c r="E131" i="101" s="1"/>
  <c r="E132" i="101" s="1"/>
  <c r="E133" i="101" s="1"/>
  <c r="E134" i="101" s="1"/>
  <c r="E135" i="101" s="1"/>
  <c r="E136" i="101" s="1"/>
  <c r="E137" i="101" s="1"/>
  <c r="E138" i="101" s="1"/>
  <c r="E139" i="101" s="1"/>
  <c r="E152" i="101"/>
  <c r="E153" i="101" s="1"/>
  <c r="E154" i="101" s="1"/>
  <c r="E155" i="101" s="1"/>
  <c r="E156" i="101" s="1"/>
  <c r="E157" i="101" s="1"/>
  <c r="E158" i="101" s="1"/>
  <c r="E159" i="101" s="1"/>
  <c r="E160" i="101" s="1"/>
  <c r="E161" i="101" s="1"/>
  <c r="E110" i="101"/>
  <c r="E111" i="101" s="1"/>
  <c r="E112" i="101" s="1"/>
  <c r="E113" i="101" s="1"/>
  <c r="E114" i="101" s="1"/>
  <c r="E115" i="101" s="1"/>
  <c r="E116" i="101" s="1"/>
  <c r="E117" i="101" s="1"/>
  <c r="E118" i="101" s="1"/>
  <c r="E119" i="101" s="1"/>
  <c r="E69" i="101"/>
  <c r="E70" i="101" s="1"/>
  <c r="E71" i="101" s="1"/>
  <c r="E72" i="101" s="1"/>
  <c r="E73" i="101" s="1"/>
  <c r="E74" i="101" s="1"/>
  <c r="E75" i="101" s="1"/>
  <c r="E76" i="101" s="1"/>
  <c r="E77" i="101" s="1"/>
  <c r="E78" i="101" s="1"/>
  <c r="E47" i="101"/>
  <c r="E48" i="101" s="1"/>
  <c r="E49" i="101" s="1"/>
  <c r="E50" i="101" s="1"/>
  <c r="E51" i="101" s="1"/>
  <c r="E52" i="101" s="1"/>
  <c r="E53" i="101" s="1"/>
  <c r="E54" i="101" s="1"/>
  <c r="E55" i="101" s="1"/>
  <c r="E56" i="101" s="1"/>
  <c r="E8" i="101"/>
  <c r="E9" i="101" s="1"/>
  <c r="E10" i="101" s="1"/>
  <c r="E11" i="101" s="1"/>
  <c r="E12" i="101" s="1"/>
  <c r="E13" i="101" s="1"/>
  <c r="E14" i="101" s="1"/>
  <c r="E15" i="101" s="1"/>
  <c r="E16" i="101" s="1"/>
  <c r="E17" i="101" s="1"/>
  <c r="E88" i="101"/>
  <c r="E89" i="101" s="1"/>
  <c r="E90" i="101" s="1"/>
  <c r="E91" i="101" s="1"/>
  <c r="E92" i="101" s="1"/>
  <c r="E93" i="101" s="1"/>
  <c r="E94" i="101" s="1"/>
  <c r="E95" i="101" s="1"/>
  <c r="E96" i="101" s="1"/>
  <c r="E97" i="101" s="1"/>
  <c r="E8" i="99"/>
  <c r="E149" i="89"/>
  <c r="E7" i="89"/>
  <c r="E8" i="89" s="1"/>
  <c r="E9" i="89" s="1"/>
  <c r="E10" i="89" s="1"/>
  <c r="E11" i="89" s="1"/>
  <c r="E12" i="89" s="1"/>
  <c r="E13" i="89" s="1"/>
  <c r="E14" i="89" s="1"/>
  <c r="E87" i="89"/>
  <c r="E88" i="89" s="1"/>
  <c r="E89" i="89" s="1"/>
  <c r="E90" i="89" s="1"/>
  <c r="E91" i="89" s="1"/>
  <c r="E92" i="89" s="1"/>
  <c r="E93" i="89" s="1"/>
  <c r="E94" i="89" s="1"/>
  <c r="E95" i="89" s="1"/>
  <c r="E96" i="89" s="1"/>
  <c r="E26" i="89"/>
  <c r="E27" i="89" s="1"/>
  <c r="E28" i="89" s="1"/>
  <c r="E29" i="89" s="1"/>
  <c r="E30" i="89" s="1"/>
  <c r="E31" i="89" s="1"/>
  <c r="E32" i="89" s="1"/>
  <c r="E33" i="89" s="1"/>
  <c r="E34" i="89" s="1"/>
  <c r="E35" i="89" s="1"/>
  <c r="E129" i="89"/>
  <c r="E130" i="89" s="1"/>
  <c r="E131" i="89" s="1"/>
  <c r="E132" i="89" s="1"/>
  <c r="E133" i="89" s="1"/>
  <c r="E134" i="89" s="1"/>
  <c r="E135" i="89" s="1"/>
  <c r="E136" i="89" s="1"/>
  <c r="E137" i="89" s="1"/>
  <c r="E138" i="89" s="1"/>
  <c r="E108" i="89"/>
  <c r="E109" i="89" s="1"/>
  <c r="E110" i="89" s="1"/>
  <c r="E111" i="89" s="1"/>
  <c r="E112" i="89" s="1"/>
  <c r="E113" i="89" s="1"/>
  <c r="E114" i="89" s="1"/>
  <c r="E7" i="87"/>
  <c r="E8" i="87" s="1"/>
  <c r="E9" i="87" s="1"/>
  <c r="E10" i="87" s="1"/>
  <c r="E11" i="87" s="1"/>
  <c r="E12" i="87" s="1"/>
  <c r="E13" i="87" s="1"/>
  <c r="E14" i="87" s="1"/>
  <c r="V148" i="89"/>
  <c r="V45" i="89"/>
  <c r="V66" i="89"/>
  <c r="V7" i="89"/>
  <c r="V86" i="89"/>
  <c r="V106" i="89"/>
  <c r="V168" i="89"/>
  <c r="V190" i="89"/>
  <c r="V127" i="89"/>
  <c r="V25" i="89"/>
  <c r="V44" i="83"/>
  <c r="V24" i="83"/>
  <c r="V7" i="83"/>
  <c r="V86" i="84"/>
  <c r="V44" i="84"/>
  <c r="V23" i="84"/>
  <c r="V7" i="84"/>
  <c r="V65" i="84"/>
  <c r="E48" i="87"/>
  <c r="E49" i="87" s="1"/>
  <c r="E50" i="87" s="1"/>
  <c r="E51" i="87" s="1"/>
  <c r="E52" i="87" s="1"/>
  <c r="E53" i="87" s="1"/>
  <c r="E54" i="87" s="1"/>
  <c r="E55" i="87" s="1"/>
  <c r="E56" i="87" s="1"/>
  <c r="E24" i="84"/>
  <c r="E25" i="84" s="1"/>
  <c r="E26" i="84" s="1"/>
  <c r="E27" i="84" s="1"/>
  <c r="E28" i="84" s="1"/>
  <c r="E29" i="84" s="1"/>
  <c r="E30" i="84" s="1"/>
  <c r="E31" i="84" s="1"/>
  <c r="E32" i="84" s="1"/>
  <c r="E33" i="84" s="1"/>
  <c r="E26" i="87"/>
  <c r="E27" i="87" s="1"/>
  <c r="E28" i="87" s="1"/>
  <c r="E29" i="87" s="1"/>
  <c r="E30" i="87" s="1"/>
  <c r="E31" i="87" s="1"/>
  <c r="E32" i="87" s="1"/>
  <c r="E33" i="87" s="1"/>
  <c r="E34" i="87" s="1"/>
  <c r="E35" i="87" s="1"/>
  <c r="F8" i="83"/>
  <c r="F9" i="83" s="1"/>
  <c r="F10" i="83" s="1"/>
  <c r="F11" i="83" s="1"/>
  <c r="F12" i="83" s="1"/>
  <c r="F13" i="83" s="1"/>
  <c r="F14" i="83" s="1"/>
  <c r="E67" i="84"/>
  <c r="E68" i="84" s="1"/>
  <c r="E69" i="84" s="1"/>
  <c r="E70" i="84" s="1"/>
  <c r="E71" i="84" s="1"/>
  <c r="E72" i="84" s="1"/>
  <c r="E73" i="84" s="1"/>
  <c r="E74" i="84" s="1"/>
  <c r="E75" i="84" s="1"/>
  <c r="E46" i="84"/>
  <c r="E47" i="84" s="1"/>
  <c r="E48" i="84" s="1"/>
  <c r="E49" i="84" s="1"/>
  <c r="E50" i="84" s="1"/>
  <c r="E51" i="84" s="1"/>
  <c r="E52" i="84" s="1"/>
  <c r="E53" i="84" s="1"/>
  <c r="E54" i="84" s="1"/>
  <c r="E28" i="83"/>
  <c r="E29" i="83" s="1"/>
  <c r="E30" i="83" s="1"/>
  <c r="E31" i="83" s="1"/>
  <c r="E32" i="83" s="1"/>
  <c r="E33" i="83" s="1"/>
  <c r="E34" i="83" s="1"/>
  <c r="E35" i="83" s="1"/>
  <c r="E36" i="83" s="1"/>
  <c r="E37" i="83" s="1"/>
  <c r="E45" i="83"/>
  <c r="E46" i="83" s="1"/>
  <c r="E47" i="83" s="1"/>
  <c r="E48" i="83" s="1"/>
  <c r="E49" i="83" s="1"/>
  <c r="E50" i="83" s="1"/>
  <c r="E51" i="83" s="1"/>
  <c r="E52" i="83" s="1"/>
  <c r="E53" i="83" s="1"/>
  <c r="E54" i="83" s="1"/>
  <c r="V25" i="87"/>
  <c r="V7" i="87"/>
  <c r="V66" i="87"/>
  <c r="V45" i="87"/>
  <c r="I3" i="41"/>
  <c r="G3" i="41"/>
  <c r="B3" i="99" l="1"/>
  <c r="D3" i="99"/>
  <c r="B3" i="101"/>
  <c r="H87" i="101" s="1"/>
  <c r="D3" i="101"/>
  <c r="J113" i="101" s="1"/>
  <c r="J70" i="101"/>
  <c r="J130" i="101"/>
  <c r="J152" i="101"/>
  <c r="E56" i="99"/>
  <c r="E33" i="99"/>
  <c r="E27" i="99"/>
  <c r="E9" i="99"/>
  <c r="E51" i="99"/>
  <c r="E30" i="99"/>
  <c r="E55" i="99"/>
  <c r="E35" i="99"/>
  <c r="E54" i="99"/>
  <c r="E50" i="99"/>
  <c r="E32" i="99"/>
  <c r="E29" i="99"/>
  <c r="E53" i="99"/>
  <c r="E49" i="99"/>
  <c r="E34" i="99"/>
  <c r="E57" i="99"/>
  <c r="E31" i="99"/>
  <c r="E28" i="99"/>
  <c r="E52" i="99"/>
  <c r="E48" i="99"/>
  <c r="E36" i="99"/>
  <c r="E15" i="87"/>
  <c r="E16" i="87" s="1"/>
  <c r="E115" i="89"/>
  <c r="E116" i="89" s="1"/>
  <c r="E117" i="89" s="1"/>
  <c r="F15" i="83"/>
  <c r="F16" i="83" s="1"/>
  <c r="F3" i="89"/>
  <c r="E15" i="89"/>
  <c r="E16" i="89" s="1"/>
  <c r="E3" i="89"/>
  <c r="E150" i="89"/>
  <c r="E151" i="89" s="1"/>
  <c r="E152" i="89" s="1"/>
  <c r="E153" i="89" s="1"/>
  <c r="E154" i="89" s="1"/>
  <c r="E155" i="89" s="1"/>
  <c r="E156" i="89" s="1"/>
  <c r="E157" i="89" s="1"/>
  <c r="E158" i="89" s="1"/>
  <c r="E3" i="87"/>
  <c r="E3" i="84"/>
  <c r="H24" i="84" s="1"/>
  <c r="E3" i="83"/>
  <c r="F3" i="87"/>
  <c r="J14" i="87" s="1"/>
  <c r="F3" i="84"/>
  <c r="F3" i="83"/>
  <c r="J65" i="83" l="1"/>
  <c r="J68" i="83"/>
  <c r="J70" i="83"/>
  <c r="J72" i="83"/>
  <c r="J74" i="83"/>
  <c r="J75" i="83"/>
  <c r="J69" i="83"/>
  <c r="J71" i="83"/>
  <c r="J73" i="83"/>
  <c r="J66" i="83"/>
  <c r="J67" i="83"/>
  <c r="I65" i="83"/>
  <c r="H65" i="83"/>
  <c r="I70" i="83"/>
  <c r="I75" i="83"/>
  <c r="I68" i="83"/>
  <c r="H70" i="83"/>
  <c r="H75" i="83"/>
  <c r="H68" i="83"/>
  <c r="H74" i="83"/>
  <c r="I72" i="83"/>
  <c r="H71" i="83"/>
  <c r="H72" i="83"/>
  <c r="I74" i="83"/>
  <c r="I69" i="83"/>
  <c r="H69" i="83"/>
  <c r="H73" i="83"/>
  <c r="I71" i="83"/>
  <c r="I73" i="83"/>
  <c r="I66" i="83"/>
  <c r="H66" i="83"/>
  <c r="I67" i="83"/>
  <c r="H67" i="83"/>
  <c r="H66" i="89"/>
  <c r="I619" i="89"/>
  <c r="I394" i="89"/>
  <c r="I332" i="89"/>
  <c r="I190" i="89"/>
  <c r="I46" i="89"/>
  <c r="H619" i="89"/>
  <c r="H394" i="89"/>
  <c r="H332" i="89"/>
  <c r="H190" i="89"/>
  <c r="H46" i="89"/>
  <c r="I518" i="89"/>
  <c r="I374" i="89"/>
  <c r="I230" i="89"/>
  <c r="I168" i="89"/>
  <c r="H518" i="89"/>
  <c r="H374" i="89"/>
  <c r="H230" i="89"/>
  <c r="H168" i="89"/>
  <c r="I641" i="89"/>
  <c r="I496" i="89"/>
  <c r="I354" i="89"/>
  <c r="I210" i="89"/>
  <c r="H641" i="89"/>
  <c r="H496" i="89"/>
  <c r="H354" i="89"/>
  <c r="H210" i="89"/>
  <c r="I66" i="89"/>
  <c r="I401" i="89"/>
  <c r="I649" i="89"/>
  <c r="H527" i="89"/>
  <c r="I214" i="89"/>
  <c r="I359" i="89"/>
  <c r="H198" i="89"/>
  <c r="I238" i="89"/>
  <c r="H337" i="89"/>
  <c r="I648" i="89"/>
  <c r="I198" i="89"/>
  <c r="I337" i="89"/>
  <c r="H362" i="89"/>
  <c r="H238" i="89"/>
  <c r="H340" i="89"/>
  <c r="H650" i="89"/>
  <c r="I362" i="89"/>
  <c r="H648" i="89"/>
  <c r="H176" i="89"/>
  <c r="I340" i="89"/>
  <c r="I650" i="89"/>
  <c r="I501" i="89"/>
  <c r="H647" i="89"/>
  <c r="I358" i="89"/>
  <c r="H382" i="89"/>
  <c r="I647" i="89"/>
  <c r="I176" i="89"/>
  <c r="I382" i="89"/>
  <c r="I215" i="89"/>
  <c r="H501" i="89"/>
  <c r="H358" i="89"/>
  <c r="H628" i="89"/>
  <c r="H401" i="89"/>
  <c r="H237" i="89"/>
  <c r="H215" i="89"/>
  <c r="H506" i="89"/>
  <c r="I628" i="89"/>
  <c r="I237" i="89"/>
  <c r="H336" i="89"/>
  <c r="H379" i="89"/>
  <c r="H360" i="89"/>
  <c r="I506" i="89"/>
  <c r="H232" i="89"/>
  <c r="I336" i="89"/>
  <c r="I379" i="89"/>
  <c r="I360" i="89"/>
  <c r="H398" i="89"/>
  <c r="I232" i="89"/>
  <c r="H218" i="89"/>
  <c r="H649" i="89"/>
  <c r="H400" i="89"/>
  <c r="I398" i="89"/>
  <c r="I218" i="89"/>
  <c r="I527" i="89"/>
  <c r="H214" i="89"/>
  <c r="H359" i="89"/>
  <c r="I400" i="89"/>
  <c r="H364" i="89"/>
  <c r="H378" i="89"/>
  <c r="I623" i="89"/>
  <c r="H397" i="89"/>
  <c r="I626" i="89"/>
  <c r="H502" i="89"/>
  <c r="I624" i="89"/>
  <c r="H175" i="89"/>
  <c r="H200" i="89"/>
  <c r="H239" i="89"/>
  <c r="H174" i="89"/>
  <c r="H178" i="89"/>
  <c r="H402" i="89"/>
  <c r="I646" i="89"/>
  <c r="I339" i="89"/>
  <c r="I380" i="89"/>
  <c r="H623" i="89"/>
  <c r="H193" i="89"/>
  <c r="I175" i="89"/>
  <c r="I357" i="89"/>
  <c r="I377" i="89"/>
  <c r="H177" i="89"/>
  <c r="I364" i="89"/>
  <c r="I378" i="89"/>
  <c r="I521" i="89"/>
  <c r="I213" i="89"/>
  <c r="H504" i="89"/>
  <c r="I644" i="89"/>
  <c r="I200" i="89"/>
  <c r="H199" i="89"/>
  <c r="I239" i="89"/>
  <c r="H357" i="89"/>
  <c r="I174" i="89"/>
  <c r="H625" i="89"/>
  <c r="H376" i="89"/>
  <c r="H339" i="89"/>
  <c r="H380" i="89"/>
  <c r="H212" i="89"/>
  <c r="H173" i="89"/>
  <c r="I234" i="89"/>
  <c r="I177" i="89"/>
  <c r="I622" i="89"/>
  <c r="H522" i="89"/>
  <c r="H213" i="89"/>
  <c r="H195" i="89"/>
  <c r="H196" i="89"/>
  <c r="I504" i="89"/>
  <c r="H644" i="89"/>
  <c r="I335" i="89"/>
  <c r="I625" i="89"/>
  <c r="I178" i="89"/>
  <c r="I402" i="89"/>
  <c r="H646" i="89"/>
  <c r="I621" i="89"/>
  <c r="I192" i="89"/>
  <c r="H621" i="89"/>
  <c r="H381" i="89"/>
  <c r="I384" i="89"/>
  <c r="I629" i="89"/>
  <c r="H235" i="89"/>
  <c r="H363" i="89"/>
  <c r="H335" i="89"/>
  <c r="H341" i="89"/>
  <c r="I361" i="89"/>
  <c r="H219" i="89"/>
  <c r="I397" i="89"/>
  <c r="I502" i="89"/>
  <c r="H627" i="89"/>
  <c r="I522" i="89"/>
  <c r="H521" i="89"/>
  <c r="I195" i="89"/>
  <c r="I196" i="89"/>
  <c r="H523" i="89"/>
  <c r="I235" i="89"/>
  <c r="I363" i="89"/>
  <c r="I341" i="89"/>
  <c r="I498" i="89"/>
  <c r="I523" i="89"/>
  <c r="H498" i="89"/>
  <c r="H216" i="89"/>
  <c r="H192" i="89"/>
  <c r="I193" i="89"/>
  <c r="I173" i="89"/>
  <c r="H342" i="89"/>
  <c r="H622" i="89"/>
  <c r="I194" i="89"/>
  <c r="I199" i="89"/>
  <c r="I627" i="89"/>
  <c r="I217" i="89"/>
  <c r="I171" i="89"/>
  <c r="H651" i="89"/>
  <c r="H404" i="89"/>
  <c r="H503" i="89"/>
  <c r="H629" i="89"/>
  <c r="H526" i="89"/>
  <c r="H525" i="89"/>
  <c r="I645" i="89"/>
  <c r="H361" i="89"/>
  <c r="I216" i="89"/>
  <c r="I219" i="89"/>
  <c r="H334" i="89"/>
  <c r="H624" i="89"/>
  <c r="I376" i="89"/>
  <c r="H171" i="89"/>
  <c r="I381" i="89"/>
  <c r="I651" i="89"/>
  <c r="I404" i="89"/>
  <c r="H384" i="89"/>
  <c r="I503" i="89"/>
  <c r="H338" i="89"/>
  <c r="I525" i="89"/>
  <c r="H240" i="89"/>
  <c r="H645" i="89"/>
  <c r="H499" i="89"/>
  <c r="H383" i="89"/>
  <c r="H217" i="89"/>
  <c r="I500" i="89"/>
  <c r="I356" i="89"/>
  <c r="I338" i="89"/>
  <c r="I526" i="89"/>
  <c r="I240" i="89"/>
  <c r="I197" i="89"/>
  <c r="I396" i="89"/>
  <c r="I499" i="89"/>
  <c r="H403" i="89"/>
  <c r="I170" i="89"/>
  <c r="I383" i="89"/>
  <c r="I220" i="89"/>
  <c r="I520" i="89"/>
  <c r="H399" i="89"/>
  <c r="H500" i="89"/>
  <c r="H236" i="89"/>
  <c r="I643" i="89"/>
  <c r="H172" i="89"/>
  <c r="H197" i="89"/>
  <c r="H396" i="89"/>
  <c r="I403" i="89"/>
  <c r="H220" i="89"/>
  <c r="H520" i="89"/>
  <c r="I399" i="89"/>
  <c r="H356" i="89"/>
  <c r="I236" i="89"/>
  <c r="H505" i="89"/>
  <c r="H524" i="89"/>
  <c r="H643" i="89"/>
  <c r="H528" i="89"/>
  <c r="I172" i="89"/>
  <c r="H377" i="89"/>
  <c r="I212" i="89"/>
  <c r="I334" i="89"/>
  <c r="H170" i="89"/>
  <c r="H626" i="89"/>
  <c r="I505" i="89"/>
  <c r="I524" i="89"/>
  <c r="I528" i="89"/>
  <c r="H234" i="89"/>
  <c r="I342" i="89"/>
  <c r="H194" i="89"/>
  <c r="I333" i="89"/>
  <c r="I642" i="89"/>
  <c r="I355" i="89"/>
  <c r="H333" i="89"/>
  <c r="H642" i="89"/>
  <c r="H355" i="89"/>
  <c r="H233" i="89"/>
  <c r="I211" i="89"/>
  <c r="I233" i="89"/>
  <c r="H519" i="89"/>
  <c r="H211" i="89"/>
  <c r="I519" i="89"/>
  <c r="I395" i="89"/>
  <c r="H620" i="89"/>
  <c r="I497" i="89"/>
  <c r="I620" i="89"/>
  <c r="H395" i="89"/>
  <c r="H231" i="89"/>
  <c r="I231" i="89"/>
  <c r="H375" i="89"/>
  <c r="I375" i="89"/>
  <c r="H497" i="89"/>
  <c r="I52" i="89"/>
  <c r="I49" i="89"/>
  <c r="I54" i="89"/>
  <c r="I70" i="89"/>
  <c r="I73" i="89"/>
  <c r="I68" i="89"/>
  <c r="H56" i="89"/>
  <c r="H70" i="89"/>
  <c r="H52" i="89"/>
  <c r="H73" i="89"/>
  <c r="H49" i="89"/>
  <c r="H48" i="89"/>
  <c r="H72" i="89"/>
  <c r="I55" i="89"/>
  <c r="I71" i="89"/>
  <c r="H50" i="89"/>
  <c r="H53" i="89"/>
  <c r="I48" i="89"/>
  <c r="H54" i="89"/>
  <c r="I56" i="89"/>
  <c r="I74" i="89"/>
  <c r="H71" i="89"/>
  <c r="I50" i="89"/>
  <c r="I53" i="89"/>
  <c r="I72" i="89"/>
  <c r="H68" i="89"/>
  <c r="I69" i="89"/>
  <c r="H74" i="89"/>
  <c r="H69" i="89"/>
  <c r="H55" i="89"/>
  <c r="I51" i="89"/>
  <c r="H51" i="89"/>
  <c r="H191" i="89"/>
  <c r="I191" i="89"/>
  <c r="H169" i="89"/>
  <c r="I169" i="89"/>
  <c r="H11" i="89"/>
  <c r="I75" i="89"/>
  <c r="H75" i="89"/>
  <c r="I76" i="89"/>
  <c r="H76" i="89"/>
  <c r="I47" i="89"/>
  <c r="H47" i="89"/>
  <c r="H67" i="89"/>
  <c r="I67" i="89"/>
  <c r="J619" i="89"/>
  <c r="J394" i="89"/>
  <c r="J332" i="89"/>
  <c r="J190" i="89"/>
  <c r="J46" i="89"/>
  <c r="J518" i="89"/>
  <c r="J374" i="89"/>
  <c r="J230" i="89"/>
  <c r="J168" i="89"/>
  <c r="J641" i="89"/>
  <c r="J496" i="89"/>
  <c r="J354" i="89"/>
  <c r="J210" i="89"/>
  <c r="J66" i="89"/>
  <c r="J337" i="89"/>
  <c r="J218" i="89"/>
  <c r="J238" i="89"/>
  <c r="J650" i="89"/>
  <c r="J648" i="89"/>
  <c r="J198" i="89"/>
  <c r="J647" i="89"/>
  <c r="J401" i="89"/>
  <c r="J382" i="89"/>
  <c r="J362" i="89"/>
  <c r="J176" i="89"/>
  <c r="J340" i="89"/>
  <c r="J501" i="89"/>
  <c r="J358" i="89"/>
  <c r="J628" i="89"/>
  <c r="J506" i="89"/>
  <c r="J336" i="89"/>
  <c r="J379" i="89"/>
  <c r="J360" i="89"/>
  <c r="J232" i="89"/>
  <c r="J215" i="89"/>
  <c r="J398" i="89"/>
  <c r="J237" i="89"/>
  <c r="J400" i="89"/>
  <c r="J527" i="89"/>
  <c r="J214" i="89"/>
  <c r="J359" i="89"/>
  <c r="J649" i="89"/>
  <c r="J177" i="89"/>
  <c r="J193" i="89"/>
  <c r="J199" i="89"/>
  <c r="J357" i="89"/>
  <c r="J625" i="89"/>
  <c r="J376" i="89"/>
  <c r="J380" i="89"/>
  <c r="J522" i="89"/>
  <c r="J195" i="89"/>
  <c r="J196" i="89"/>
  <c r="J178" i="89"/>
  <c r="J402" i="89"/>
  <c r="J646" i="89"/>
  <c r="J624" i="89"/>
  <c r="J378" i="89"/>
  <c r="J200" i="89"/>
  <c r="J521" i="89"/>
  <c r="J523" i="89"/>
  <c r="J235" i="89"/>
  <c r="J363" i="89"/>
  <c r="J341" i="89"/>
  <c r="J339" i="89"/>
  <c r="J644" i="89"/>
  <c r="J627" i="89"/>
  <c r="J171" i="89"/>
  <c r="J651" i="89"/>
  <c r="J404" i="89"/>
  <c r="J503" i="89"/>
  <c r="J621" i="89"/>
  <c r="J622" i="89"/>
  <c r="J213" i="89"/>
  <c r="J504" i="89"/>
  <c r="J335" i="89"/>
  <c r="J361" i="89"/>
  <c r="J216" i="89"/>
  <c r="J219" i="89"/>
  <c r="J240" i="89"/>
  <c r="J643" i="89"/>
  <c r="J623" i="89"/>
  <c r="J174" i="89"/>
  <c r="J397" i="89"/>
  <c r="J381" i="89"/>
  <c r="J384" i="89"/>
  <c r="J338" i="89"/>
  <c r="J498" i="89"/>
  <c r="J192" i="89"/>
  <c r="J502" i="89"/>
  <c r="J172" i="89"/>
  <c r="J364" i="89"/>
  <c r="J239" i="89"/>
  <c r="J383" i="89"/>
  <c r="J217" i="89"/>
  <c r="J629" i="89"/>
  <c r="J526" i="89"/>
  <c r="J197" i="89"/>
  <c r="J396" i="89"/>
  <c r="J403" i="89"/>
  <c r="J220" i="89"/>
  <c r="J520" i="89"/>
  <c r="J399" i="89"/>
  <c r="J236" i="89"/>
  <c r="J525" i="89"/>
  <c r="J645" i="89"/>
  <c r="J194" i="89"/>
  <c r="J356" i="89"/>
  <c r="J524" i="89"/>
  <c r="J528" i="89"/>
  <c r="J212" i="89"/>
  <c r="J499" i="89"/>
  <c r="J334" i="89"/>
  <c r="J170" i="89"/>
  <c r="J505" i="89"/>
  <c r="J500" i="89"/>
  <c r="J173" i="89"/>
  <c r="J342" i="89"/>
  <c r="J234" i="89"/>
  <c r="J175" i="89"/>
  <c r="J377" i="89"/>
  <c r="J626" i="89"/>
  <c r="J333" i="89"/>
  <c r="J642" i="89"/>
  <c r="J355" i="89"/>
  <c r="J519" i="89"/>
  <c r="J211" i="89"/>
  <c r="J233" i="89"/>
  <c r="J620" i="89"/>
  <c r="J395" i="89"/>
  <c r="J497" i="89"/>
  <c r="J375" i="89"/>
  <c r="J231" i="89"/>
  <c r="J70" i="89"/>
  <c r="J73" i="89"/>
  <c r="J48" i="89"/>
  <c r="J52" i="89"/>
  <c r="J49" i="89"/>
  <c r="J56" i="89"/>
  <c r="J54" i="89"/>
  <c r="J68" i="89"/>
  <c r="J71" i="89"/>
  <c r="J50" i="89"/>
  <c r="J53" i="89"/>
  <c r="J74" i="89"/>
  <c r="J69" i="89"/>
  <c r="J51" i="89"/>
  <c r="J55" i="89"/>
  <c r="J72" i="89"/>
  <c r="J191" i="89"/>
  <c r="J169" i="89"/>
  <c r="J75" i="89"/>
  <c r="J76" i="89"/>
  <c r="J47" i="89"/>
  <c r="J67" i="89"/>
  <c r="J579" i="89"/>
  <c r="J558" i="89"/>
  <c r="J599" i="89"/>
  <c r="J537" i="89"/>
  <c r="J581" i="89"/>
  <c r="J586" i="89"/>
  <c r="J609" i="89"/>
  <c r="J566" i="89"/>
  <c r="J562" i="89"/>
  <c r="J584" i="89"/>
  <c r="J565" i="89"/>
  <c r="J546" i="89"/>
  <c r="J583" i="89"/>
  <c r="J603" i="89"/>
  <c r="J588" i="89"/>
  <c r="J539" i="89"/>
  <c r="J568" i="89"/>
  <c r="J608" i="89"/>
  <c r="J587" i="89"/>
  <c r="J560" i="89"/>
  <c r="J542" i="89"/>
  <c r="J559" i="89"/>
  <c r="J604" i="89"/>
  <c r="J607" i="89"/>
  <c r="J606" i="89"/>
  <c r="J543" i="89"/>
  <c r="J585" i="89"/>
  <c r="J600" i="89"/>
  <c r="J564" i="89"/>
  <c r="J545" i="89"/>
  <c r="J589" i="89"/>
  <c r="J563" i="89"/>
  <c r="J544" i="89"/>
  <c r="J547" i="89"/>
  <c r="J567" i="89"/>
  <c r="J601" i="89"/>
  <c r="J605" i="89"/>
  <c r="J541" i="89"/>
  <c r="J538" i="89"/>
  <c r="J540" i="89"/>
  <c r="J582" i="89"/>
  <c r="J580" i="89"/>
  <c r="J602" i="89"/>
  <c r="J561" i="89"/>
  <c r="H599" i="89"/>
  <c r="I599" i="89"/>
  <c r="H558" i="89"/>
  <c r="I585" i="89"/>
  <c r="I581" i="89"/>
  <c r="I568" i="89"/>
  <c r="H585" i="89"/>
  <c r="H581" i="89"/>
  <c r="H579" i="89"/>
  <c r="I537" i="89"/>
  <c r="I579" i="89"/>
  <c r="I558" i="89"/>
  <c r="H537" i="89"/>
  <c r="H583" i="89"/>
  <c r="H587" i="89"/>
  <c r="H541" i="89"/>
  <c r="I584" i="89"/>
  <c r="I546" i="89"/>
  <c r="H601" i="89"/>
  <c r="H605" i="89"/>
  <c r="I586" i="89"/>
  <c r="I609" i="89"/>
  <c r="H584" i="89"/>
  <c r="H546" i="89"/>
  <c r="I608" i="89"/>
  <c r="H586" i="89"/>
  <c r="H609" i="89"/>
  <c r="H608" i="89"/>
  <c r="I541" i="89"/>
  <c r="H542" i="89"/>
  <c r="H559" i="89"/>
  <c r="H604" i="89"/>
  <c r="I563" i="89"/>
  <c r="I566" i="89"/>
  <c r="H603" i="89"/>
  <c r="I565" i="89"/>
  <c r="H545" i="89"/>
  <c r="I545" i="89"/>
  <c r="I542" i="89"/>
  <c r="I559" i="89"/>
  <c r="H565" i="89"/>
  <c r="I604" i="89"/>
  <c r="H566" i="89"/>
  <c r="I562" i="89"/>
  <c r="H563" i="89"/>
  <c r="I583" i="89"/>
  <c r="H539" i="89"/>
  <c r="I539" i="89"/>
  <c r="I589" i="89"/>
  <c r="I544" i="89"/>
  <c r="I603" i="89"/>
  <c r="H547" i="89"/>
  <c r="I606" i="89"/>
  <c r="I607" i="89"/>
  <c r="I605" i="89"/>
  <c r="H568" i="89"/>
  <c r="H607" i="89"/>
  <c r="I600" i="89"/>
  <c r="I587" i="89"/>
  <c r="H543" i="89"/>
  <c r="I543" i="89"/>
  <c r="I567" i="89"/>
  <c r="H600" i="89"/>
  <c r="I547" i="89"/>
  <c r="H567" i="89"/>
  <c r="H589" i="89"/>
  <c r="I588" i="89"/>
  <c r="H544" i="89"/>
  <c r="H560" i="89"/>
  <c r="I560" i="89"/>
  <c r="H606" i="89"/>
  <c r="H562" i="89"/>
  <c r="H588" i="89"/>
  <c r="H564" i="89"/>
  <c r="I564" i="89"/>
  <c r="I601" i="89"/>
  <c r="I538" i="89"/>
  <c r="I540" i="89"/>
  <c r="H561" i="89"/>
  <c r="H540" i="89"/>
  <c r="H538" i="89"/>
  <c r="I580" i="89"/>
  <c r="I561" i="89"/>
  <c r="I582" i="89"/>
  <c r="H580" i="89"/>
  <c r="H582" i="89"/>
  <c r="I602" i="89"/>
  <c r="H602" i="89"/>
  <c r="J292" i="89"/>
  <c r="J271" i="89"/>
  <c r="J312" i="89"/>
  <c r="J250" i="89"/>
  <c r="J296" i="89"/>
  <c r="J321" i="89"/>
  <c r="J319" i="89"/>
  <c r="J256" i="89"/>
  <c r="J275" i="89"/>
  <c r="J273" i="89"/>
  <c r="J279" i="89"/>
  <c r="J294" i="89"/>
  <c r="J297" i="89"/>
  <c r="J278" i="89"/>
  <c r="J322" i="89"/>
  <c r="J281" i="89"/>
  <c r="J259" i="89"/>
  <c r="J276" i="89"/>
  <c r="J260" i="89"/>
  <c r="J255" i="89"/>
  <c r="J257" i="89"/>
  <c r="J318" i="89"/>
  <c r="J277" i="89"/>
  <c r="J302" i="89"/>
  <c r="J300" i="89"/>
  <c r="J293" i="89"/>
  <c r="J301" i="89"/>
  <c r="J316" i="89"/>
  <c r="J251" i="89"/>
  <c r="J298" i="89"/>
  <c r="J320" i="89"/>
  <c r="J314" i="89"/>
  <c r="J272" i="89"/>
  <c r="J280" i="89"/>
  <c r="J299" i="89"/>
  <c r="J317" i="89"/>
  <c r="J313" i="89"/>
  <c r="J252" i="89"/>
  <c r="J254" i="89"/>
  <c r="J258" i="89"/>
  <c r="J253" i="89"/>
  <c r="J295" i="89"/>
  <c r="J315" i="89"/>
  <c r="J274" i="89"/>
  <c r="I312" i="89"/>
  <c r="I250" i="89"/>
  <c r="H312" i="89"/>
  <c r="H250" i="89"/>
  <c r="H271" i="89"/>
  <c r="H292" i="89"/>
  <c r="I292" i="89"/>
  <c r="I271" i="89"/>
  <c r="H252" i="89"/>
  <c r="I313" i="89"/>
  <c r="I277" i="89"/>
  <c r="H313" i="89"/>
  <c r="H319" i="89"/>
  <c r="H256" i="89"/>
  <c r="H259" i="89"/>
  <c r="H276" i="89"/>
  <c r="H296" i="89"/>
  <c r="I258" i="89"/>
  <c r="H302" i="89"/>
  <c r="I272" i="89"/>
  <c r="I317" i="89"/>
  <c r="H272" i="89"/>
  <c r="I319" i="89"/>
  <c r="H277" i="89"/>
  <c r="I251" i="89"/>
  <c r="I273" i="89"/>
  <c r="I275" i="89"/>
  <c r="I316" i="89"/>
  <c r="I259" i="89"/>
  <c r="I255" i="89"/>
  <c r="H258" i="89"/>
  <c r="H251" i="89"/>
  <c r="I322" i="89"/>
  <c r="I281" i="89"/>
  <c r="I293" i="89"/>
  <c r="H273" i="89"/>
  <c r="I301" i="89"/>
  <c r="I260" i="89"/>
  <c r="I279" i="89"/>
  <c r="H297" i="89"/>
  <c r="H275" i="89"/>
  <c r="I298" i="89"/>
  <c r="I300" i="89"/>
  <c r="I257" i="89"/>
  <c r="I254" i="89"/>
  <c r="I302" i="89"/>
  <c r="H255" i="89"/>
  <c r="I297" i="89"/>
  <c r="H322" i="89"/>
  <c r="H281" i="89"/>
  <c r="H293" i="89"/>
  <c r="H301" i="89"/>
  <c r="H254" i="89"/>
  <c r="H260" i="89"/>
  <c r="I296" i="89"/>
  <c r="I280" i="89"/>
  <c r="H298" i="89"/>
  <c r="I318" i="89"/>
  <c r="H280" i="89"/>
  <c r="I294" i="89"/>
  <c r="I278" i="89"/>
  <c r="H317" i="89"/>
  <c r="H257" i="89"/>
  <c r="I320" i="89"/>
  <c r="H318" i="89"/>
  <c r="H294" i="89"/>
  <c r="H278" i="89"/>
  <c r="I314" i="89"/>
  <c r="H279" i="89"/>
  <c r="I256" i="89"/>
  <c r="I321" i="89"/>
  <c r="I299" i="89"/>
  <c r="H300" i="89"/>
  <c r="H314" i="89"/>
  <c r="H320" i="89"/>
  <c r="I252" i="89"/>
  <c r="H321" i="89"/>
  <c r="H299" i="89"/>
  <c r="H316" i="89"/>
  <c r="I276" i="89"/>
  <c r="H315" i="89"/>
  <c r="H274" i="89"/>
  <c r="I253" i="89"/>
  <c r="I295" i="89"/>
  <c r="H253" i="89"/>
  <c r="H295" i="89"/>
  <c r="I315" i="89"/>
  <c r="I274" i="89"/>
  <c r="I437" i="89"/>
  <c r="I420" i="89"/>
  <c r="I416" i="89"/>
  <c r="I424" i="89"/>
  <c r="I456" i="89"/>
  <c r="I435" i="89"/>
  <c r="H414" i="89"/>
  <c r="I476" i="89"/>
  <c r="H456" i="89"/>
  <c r="H435" i="89"/>
  <c r="I414" i="89"/>
  <c r="H476" i="89"/>
  <c r="H458" i="89"/>
  <c r="I478" i="89"/>
  <c r="I486" i="89"/>
  <c r="H439" i="89"/>
  <c r="I439" i="89"/>
  <c r="H438" i="89"/>
  <c r="H461" i="89"/>
  <c r="I477" i="89"/>
  <c r="H478" i="89"/>
  <c r="H486" i="89"/>
  <c r="H460" i="89"/>
  <c r="I460" i="89"/>
  <c r="H459" i="89"/>
  <c r="I417" i="89"/>
  <c r="I441" i="89"/>
  <c r="H479" i="89"/>
  <c r="H423" i="89"/>
  <c r="H440" i="89"/>
  <c r="I422" i="89"/>
  <c r="H443" i="89"/>
  <c r="H477" i="89"/>
  <c r="I445" i="89"/>
  <c r="I419" i="89"/>
  <c r="H466" i="89"/>
  <c r="H464" i="89"/>
  <c r="I464" i="89"/>
  <c r="H463" i="89"/>
  <c r="I421" i="89"/>
  <c r="H419" i="89"/>
  <c r="I483" i="89"/>
  <c r="H482" i="89"/>
  <c r="I461" i="89"/>
  <c r="H445" i="89"/>
  <c r="H483" i="89"/>
  <c r="I438" i="89"/>
  <c r="H416" i="89"/>
  <c r="H441" i="89"/>
  <c r="I485" i="89"/>
  <c r="I442" i="89"/>
  <c r="H420" i="89"/>
  <c r="H465" i="89"/>
  <c r="H442" i="89"/>
  <c r="I444" i="89"/>
  <c r="I462" i="89"/>
  <c r="H485" i="89"/>
  <c r="I459" i="89"/>
  <c r="H424" i="89"/>
  <c r="I482" i="89"/>
  <c r="H481" i="89"/>
  <c r="I418" i="89"/>
  <c r="H422" i="89"/>
  <c r="H444" i="89"/>
  <c r="H462" i="89"/>
  <c r="I463" i="89"/>
  <c r="H437" i="89"/>
  <c r="I481" i="89"/>
  <c r="I465" i="89"/>
  <c r="I479" i="89"/>
  <c r="I423" i="89"/>
  <c r="I440" i="89"/>
  <c r="H418" i="89"/>
  <c r="H417" i="89"/>
  <c r="I458" i="89"/>
  <c r="H421" i="89"/>
  <c r="I466" i="89"/>
  <c r="I443" i="89"/>
  <c r="I436" i="89"/>
  <c r="I457" i="89"/>
  <c r="H436" i="89"/>
  <c r="H457" i="89"/>
  <c r="I484" i="89"/>
  <c r="H484" i="89"/>
  <c r="I415" i="89"/>
  <c r="H415" i="89"/>
  <c r="I480" i="89"/>
  <c r="H480" i="89"/>
  <c r="H27" i="89"/>
  <c r="J456" i="89"/>
  <c r="J435" i="89"/>
  <c r="J476" i="89"/>
  <c r="J414" i="89"/>
  <c r="J423" i="89"/>
  <c r="J416" i="89"/>
  <c r="J440" i="89"/>
  <c r="J420" i="89"/>
  <c r="J439" i="89"/>
  <c r="J459" i="89"/>
  <c r="J466" i="89"/>
  <c r="J465" i="89"/>
  <c r="J424" i="89"/>
  <c r="J442" i="89"/>
  <c r="J438" i="89"/>
  <c r="J461" i="89"/>
  <c r="J464" i="89"/>
  <c r="J483" i="89"/>
  <c r="J477" i="89"/>
  <c r="J445" i="89"/>
  <c r="J481" i="89"/>
  <c r="J441" i="89"/>
  <c r="J419" i="89"/>
  <c r="J462" i="89"/>
  <c r="J418" i="89"/>
  <c r="J478" i="89"/>
  <c r="J417" i="89"/>
  <c r="J437" i="89"/>
  <c r="J421" i="89"/>
  <c r="J460" i="89"/>
  <c r="J482" i="89"/>
  <c r="J463" i="89"/>
  <c r="J422" i="89"/>
  <c r="J485" i="89"/>
  <c r="J443" i="89"/>
  <c r="J444" i="89"/>
  <c r="J458" i="89"/>
  <c r="J479" i="89"/>
  <c r="J486" i="89"/>
  <c r="J436" i="89"/>
  <c r="J457" i="89"/>
  <c r="J484" i="89"/>
  <c r="J480" i="89"/>
  <c r="J415" i="89"/>
  <c r="J56" i="101"/>
  <c r="J78" i="101"/>
  <c r="J72" i="101"/>
  <c r="J139" i="101"/>
  <c r="J93" i="101"/>
  <c r="J8" i="101"/>
  <c r="J159" i="101"/>
  <c r="J69" i="101"/>
  <c r="J14" i="101"/>
  <c r="J110" i="101"/>
  <c r="J112" i="101"/>
  <c r="J114" i="101"/>
  <c r="J111" i="101"/>
  <c r="J131" i="101"/>
  <c r="I77" i="101"/>
  <c r="H29" i="101"/>
  <c r="H155" i="101"/>
  <c r="I25" i="101"/>
  <c r="I52" i="101"/>
  <c r="H34" i="101"/>
  <c r="H72" i="101"/>
  <c r="I155" i="101"/>
  <c r="I152" i="101"/>
  <c r="H113" i="101"/>
  <c r="H17" i="101"/>
  <c r="H50" i="101"/>
  <c r="H94" i="101"/>
  <c r="H115" i="101"/>
  <c r="J51" i="101"/>
  <c r="J26" i="101"/>
  <c r="J156" i="101"/>
  <c r="I96" i="101"/>
  <c r="I91" i="101"/>
  <c r="J153" i="101"/>
  <c r="J117" i="101"/>
  <c r="H112" i="101"/>
  <c r="H71" i="101"/>
  <c r="J138" i="101"/>
  <c r="J28" i="101"/>
  <c r="H116" i="101"/>
  <c r="H91" i="101"/>
  <c r="J155" i="101"/>
  <c r="J16" i="101"/>
  <c r="J154" i="101"/>
  <c r="J50" i="101"/>
  <c r="J137" i="101"/>
  <c r="I7" i="101"/>
  <c r="J71" i="101"/>
  <c r="J52" i="101"/>
  <c r="J157" i="101"/>
  <c r="J89" i="101"/>
  <c r="J76" i="101"/>
  <c r="J115" i="101"/>
  <c r="J10" i="101"/>
  <c r="I35" i="101"/>
  <c r="J96" i="101"/>
  <c r="J32" i="101"/>
  <c r="J95" i="101"/>
  <c r="J118" i="101"/>
  <c r="J116" i="101"/>
  <c r="J151" i="101"/>
  <c r="J88" i="101"/>
  <c r="J47" i="101"/>
  <c r="J15" i="101"/>
  <c r="J54" i="101"/>
  <c r="J13" i="101"/>
  <c r="J160" i="101"/>
  <c r="J11" i="101"/>
  <c r="J17" i="101"/>
  <c r="J158" i="101"/>
  <c r="J55" i="101"/>
  <c r="J74" i="101"/>
  <c r="J48" i="101"/>
  <c r="J29" i="101"/>
  <c r="J136" i="101"/>
  <c r="H47" i="101"/>
  <c r="I69" i="101"/>
  <c r="H90" i="101"/>
  <c r="H10" i="101"/>
  <c r="I27" i="101"/>
  <c r="I16" i="101"/>
  <c r="I97" i="101"/>
  <c r="H89" i="101"/>
  <c r="I160" i="101"/>
  <c r="H110" i="101"/>
  <c r="I53" i="101"/>
  <c r="H55" i="101"/>
  <c r="H13" i="101"/>
  <c r="I132" i="101"/>
  <c r="I55" i="101"/>
  <c r="I56" i="101"/>
  <c r="I46" i="101"/>
  <c r="I49" i="101"/>
  <c r="I29" i="101"/>
  <c r="H68" i="101"/>
  <c r="H136" i="101"/>
  <c r="I114" i="101"/>
  <c r="I88" i="101"/>
  <c r="I8" i="101"/>
  <c r="I31" i="101"/>
  <c r="I131" i="101"/>
  <c r="H78" i="101"/>
  <c r="I161" i="101"/>
  <c r="H160" i="101"/>
  <c r="I14" i="101"/>
  <c r="I73" i="101"/>
  <c r="I76" i="101"/>
  <c r="I51" i="101"/>
  <c r="I154" i="101"/>
  <c r="H15" i="101"/>
  <c r="H75" i="101"/>
  <c r="I119" i="101"/>
  <c r="I87" i="101"/>
  <c r="I151" i="101"/>
  <c r="I136" i="101"/>
  <c r="H133" i="101"/>
  <c r="I68" i="101"/>
  <c r="I95" i="101"/>
  <c r="H119" i="101"/>
  <c r="H88" i="101"/>
  <c r="H130" i="101"/>
  <c r="H137" i="101"/>
  <c r="I34" i="101"/>
  <c r="I71" i="101"/>
  <c r="I10" i="101"/>
  <c r="H52" i="101"/>
  <c r="I74" i="101"/>
  <c r="I75" i="101"/>
  <c r="H132" i="101"/>
  <c r="I139" i="101"/>
  <c r="I156" i="101"/>
  <c r="H26" i="101"/>
  <c r="I134" i="101"/>
  <c r="I15" i="101"/>
  <c r="I11" i="101"/>
  <c r="H95" i="101"/>
  <c r="I113" i="101"/>
  <c r="H158" i="101"/>
  <c r="I30" i="101"/>
  <c r="H30" i="101"/>
  <c r="I133" i="101"/>
  <c r="I47" i="101"/>
  <c r="H8" i="101"/>
  <c r="I153" i="101"/>
  <c r="I159" i="101"/>
  <c r="I89" i="101"/>
  <c r="I28" i="101"/>
  <c r="H73" i="101"/>
  <c r="H111" i="101"/>
  <c r="H12" i="101"/>
  <c r="H156" i="101"/>
  <c r="H56" i="101"/>
  <c r="H74" i="101"/>
  <c r="I110" i="101"/>
  <c r="I54" i="101"/>
  <c r="I72" i="101"/>
  <c r="H49" i="101"/>
  <c r="H139" i="101"/>
  <c r="H25" i="101"/>
  <c r="I70" i="101"/>
  <c r="I109" i="101"/>
  <c r="H35" i="101"/>
  <c r="H46" i="101"/>
  <c r="H93" i="101"/>
  <c r="I26" i="101"/>
  <c r="H96" i="101"/>
  <c r="H131" i="101"/>
  <c r="H28" i="101"/>
  <c r="H53" i="101"/>
  <c r="I13" i="101"/>
  <c r="I116" i="101"/>
  <c r="H16" i="101"/>
  <c r="H14" i="101"/>
  <c r="I138" i="101"/>
  <c r="H153" i="101"/>
  <c r="H31" i="101"/>
  <c r="I118" i="101"/>
  <c r="H97" i="101"/>
  <c r="H135" i="101"/>
  <c r="I135" i="101"/>
  <c r="H129" i="101"/>
  <c r="H118" i="101"/>
  <c r="H151" i="101"/>
  <c r="H48" i="101"/>
  <c r="I129" i="101"/>
  <c r="I50" i="101"/>
  <c r="I93" i="101"/>
  <c r="H152" i="101"/>
  <c r="H51" i="101"/>
  <c r="H76" i="101"/>
  <c r="H134" i="101"/>
  <c r="H54" i="101"/>
  <c r="I90" i="101"/>
  <c r="I117" i="101"/>
  <c r="I94" i="101"/>
  <c r="I32" i="101"/>
  <c r="I137" i="101"/>
  <c r="I112" i="101"/>
  <c r="H92" i="101"/>
  <c r="I115" i="101"/>
  <c r="H11" i="101"/>
  <c r="I78" i="101"/>
  <c r="H109" i="101"/>
  <c r="H114" i="101"/>
  <c r="I33" i="101"/>
  <c r="H7" i="101"/>
  <c r="H77" i="101"/>
  <c r="H69" i="101"/>
  <c r="I130" i="101"/>
  <c r="I17" i="101"/>
  <c r="I158" i="101"/>
  <c r="H138" i="101"/>
  <c r="I12" i="101"/>
  <c r="H157" i="101"/>
  <c r="H161" i="101"/>
  <c r="H117" i="101"/>
  <c r="I157" i="101"/>
  <c r="H32" i="101"/>
  <c r="H27" i="101"/>
  <c r="H154" i="101"/>
  <c r="H159" i="101"/>
  <c r="I92" i="101"/>
  <c r="I111" i="101"/>
  <c r="H70" i="101"/>
  <c r="H9" i="101"/>
  <c r="H33" i="101"/>
  <c r="I48" i="101"/>
  <c r="I9" i="101"/>
  <c r="J91" i="101"/>
  <c r="J33" i="101"/>
  <c r="J47" i="99"/>
  <c r="J26" i="99"/>
  <c r="J7" i="99"/>
  <c r="J28" i="99"/>
  <c r="J49" i="99"/>
  <c r="J9" i="99"/>
  <c r="J53" i="99"/>
  <c r="J14" i="99"/>
  <c r="J13" i="99"/>
  <c r="J31" i="99"/>
  <c r="J16" i="99"/>
  <c r="J33" i="99"/>
  <c r="J52" i="99"/>
  <c r="J51" i="99"/>
  <c r="J29" i="99"/>
  <c r="J17" i="99"/>
  <c r="J50" i="99"/>
  <c r="J30" i="99"/>
  <c r="J35" i="99"/>
  <c r="J11" i="99"/>
  <c r="J55" i="99"/>
  <c r="J15" i="99"/>
  <c r="J12" i="99"/>
  <c r="J56" i="99"/>
  <c r="J32" i="99"/>
  <c r="J10" i="99"/>
  <c r="J57" i="99"/>
  <c r="J54" i="99"/>
  <c r="J34" i="99"/>
  <c r="J36" i="99"/>
  <c r="J18" i="99"/>
  <c r="J8" i="99"/>
  <c r="J48" i="99"/>
  <c r="J27" i="99"/>
  <c r="J134" i="101"/>
  <c r="J31" i="101"/>
  <c r="J35" i="101"/>
  <c r="J9" i="101"/>
  <c r="J30" i="101"/>
  <c r="J75" i="101"/>
  <c r="J132" i="101"/>
  <c r="J87" i="101"/>
  <c r="J133" i="101"/>
  <c r="J129" i="101"/>
  <c r="J12" i="101"/>
  <c r="J161" i="101"/>
  <c r="J97" i="101"/>
  <c r="J7" i="101"/>
  <c r="H7" i="99"/>
  <c r="I47" i="99"/>
  <c r="I26" i="99"/>
  <c r="I7" i="99"/>
  <c r="H47" i="99"/>
  <c r="H26" i="99"/>
  <c r="H28" i="99"/>
  <c r="H49" i="99"/>
  <c r="I9" i="99"/>
  <c r="I49" i="99"/>
  <c r="I28" i="99"/>
  <c r="H9" i="99"/>
  <c r="I10" i="99"/>
  <c r="H10" i="99"/>
  <c r="H57" i="99"/>
  <c r="H54" i="99"/>
  <c r="H33" i="99"/>
  <c r="H34" i="99"/>
  <c r="H36" i="99"/>
  <c r="I16" i="99"/>
  <c r="H14" i="99"/>
  <c r="I13" i="99"/>
  <c r="H11" i="99"/>
  <c r="I34" i="99"/>
  <c r="I57" i="99"/>
  <c r="H53" i="99"/>
  <c r="H51" i="99"/>
  <c r="H31" i="99"/>
  <c r="I29" i="99"/>
  <c r="I36" i="99"/>
  <c r="H16" i="99"/>
  <c r="I52" i="99"/>
  <c r="I53" i="99"/>
  <c r="I51" i="99"/>
  <c r="H29" i="99"/>
  <c r="H35" i="99"/>
  <c r="H17" i="99"/>
  <c r="H13" i="99"/>
  <c r="H18" i="99"/>
  <c r="I55" i="99"/>
  <c r="I31" i="99"/>
  <c r="I35" i="99"/>
  <c r="I12" i="99"/>
  <c r="I56" i="99"/>
  <c r="H52" i="99"/>
  <c r="H55" i="99"/>
  <c r="I32" i="99"/>
  <c r="I15" i="99"/>
  <c r="I17" i="99"/>
  <c r="H12" i="99"/>
  <c r="I54" i="99"/>
  <c r="H56" i="99"/>
  <c r="H50" i="99"/>
  <c r="H32" i="99"/>
  <c r="H30" i="99"/>
  <c r="I18" i="99"/>
  <c r="I50" i="99"/>
  <c r="I33" i="99"/>
  <c r="I30" i="99"/>
  <c r="I14" i="99"/>
  <c r="I11" i="99"/>
  <c r="H15" i="99"/>
  <c r="H27" i="99"/>
  <c r="K27" i="99" s="1"/>
  <c r="I8" i="99"/>
  <c r="I27" i="99"/>
  <c r="H8" i="99"/>
  <c r="I48" i="99"/>
  <c r="H48" i="99"/>
  <c r="J77" i="101"/>
  <c r="J90" i="101"/>
  <c r="J73" i="101"/>
  <c r="J46" i="101"/>
  <c r="J135" i="101"/>
  <c r="J92" i="101"/>
  <c r="J53" i="101"/>
  <c r="J49" i="101"/>
  <c r="J25" i="101"/>
  <c r="J109" i="101"/>
  <c r="J68" i="101"/>
  <c r="J27" i="101"/>
  <c r="J94" i="101"/>
  <c r="J119" i="101"/>
  <c r="J34" i="101"/>
  <c r="E11" i="99"/>
  <c r="E12" i="99" s="1"/>
  <c r="E13" i="99" s="1"/>
  <c r="E14" i="99" s="1"/>
  <c r="E15" i="99" s="1"/>
  <c r="E16" i="99" s="1"/>
  <c r="E17" i="99" s="1"/>
  <c r="E18" i="99" s="1"/>
  <c r="E10" i="99"/>
  <c r="H86" i="89"/>
  <c r="I86" i="89"/>
  <c r="H128" i="89"/>
  <c r="H6" i="89"/>
  <c r="I6" i="89"/>
  <c r="I107" i="89"/>
  <c r="I128" i="89"/>
  <c r="H25" i="89"/>
  <c r="H107" i="89"/>
  <c r="I25" i="89"/>
  <c r="I148" i="89"/>
  <c r="H148" i="89"/>
  <c r="H133" i="89"/>
  <c r="H134" i="89"/>
  <c r="H137" i="89"/>
  <c r="I138" i="89"/>
  <c r="H132" i="89"/>
  <c r="I12" i="89"/>
  <c r="I96" i="89"/>
  <c r="H93" i="89"/>
  <c r="I95" i="89"/>
  <c r="I9" i="89"/>
  <c r="H16" i="89"/>
  <c r="I132" i="89"/>
  <c r="I92" i="89"/>
  <c r="I117" i="89"/>
  <c r="H34" i="89"/>
  <c r="H9" i="89"/>
  <c r="H138" i="89"/>
  <c r="I91" i="89"/>
  <c r="H96" i="89"/>
  <c r="H94" i="89"/>
  <c r="I34" i="89"/>
  <c r="I35" i="89"/>
  <c r="I14" i="89"/>
  <c r="I16" i="89"/>
  <c r="I131" i="89"/>
  <c r="H91" i="89"/>
  <c r="H92" i="89"/>
  <c r="H117" i="89"/>
  <c r="I94" i="89"/>
  <c r="H135" i="89"/>
  <c r="H35" i="89"/>
  <c r="H14" i="89"/>
  <c r="H131" i="89"/>
  <c r="I116" i="89"/>
  <c r="I89" i="89"/>
  <c r="I115" i="89"/>
  <c r="H116" i="89"/>
  <c r="H90" i="89"/>
  <c r="I93" i="89"/>
  <c r="I111" i="89"/>
  <c r="I112" i="89"/>
  <c r="H89" i="89"/>
  <c r="I10" i="89"/>
  <c r="H115" i="89"/>
  <c r="I136" i="89"/>
  <c r="I90" i="89"/>
  <c r="H111" i="89"/>
  <c r="H112" i="89"/>
  <c r="I113" i="89"/>
  <c r="H10" i="89"/>
  <c r="H13" i="89"/>
  <c r="H110" i="89"/>
  <c r="I134" i="89"/>
  <c r="I11" i="89"/>
  <c r="H114" i="89"/>
  <c r="H113" i="89"/>
  <c r="I15" i="89"/>
  <c r="I114" i="89"/>
  <c r="I110" i="89"/>
  <c r="I135" i="89"/>
  <c r="H136" i="89"/>
  <c r="H15" i="89"/>
  <c r="I13" i="89"/>
  <c r="I133" i="89"/>
  <c r="I137" i="89"/>
  <c r="H95" i="89"/>
  <c r="H12" i="89"/>
  <c r="H130" i="89"/>
  <c r="H109" i="89"/>
  <c r="I33" i="89"/>
  <c r="H154" i="89"/>
  <c r="I129" i="89"/>
  <c r="H158" i="89"/>
  <c r="I153" i="89"/>
  <c r="I32" i="89"/>
  <c r="I154" i="89"/>
  <c r="H129" i="89"/>
  <c r="I158" i="89"/>
  <c r="H153" i="89"/>
  <c r="I7" i="89"/>
  <c r="I150" i="89"/>
  <c r="H32" i="89"/>
  <c r="I30" i="89"/>
  <c r="H7" i="89"/>
  <c r="H150" i="89"/>
  <c r="H151" i="89"/>
  <c r="H30" i="89"/>
  <c r="H33" i="89"/>
  <c r="I88" i="89"/>
  <c r="I28" i="89"/>
  <c r="V9" i="89"/>
  <c r="H88" i="89"/>
  <c r="I151" i="89"/>
  <c r="H87" i="89"/>
  <c r="H8" i="89"/>
  <c r="I108" i="89"/>
  <c r="I87" i="89"/>
  <c r="H28" i="89"/>
  <c r="H156" i="89"/>
  <c r="I31" i="89"/>
  <c r="I157" i="89"/>
  <c r="H108" i="89"/>
  <c r="H29" i="89"/>
  <c r="H31" i="89"/>
  <c r="I8" i="89"/>
  <c r="I156" i="89"/>
  <c r="H157" i="89"/>
  <c r="I29" i="89"/>
  <c r="I155" i="89"/>
  <c r="I130" i="89"/>
  <c r="I109" i="89"/>
  <c r="H155" i="89"/>
  <c r="H149" i="89"/>
  <c r="I26" i="89"/>
  <c r="I27" i="89"/>
  <c r="H26" i="89"/>
  <c r="I149" i="89"/>
  <c r="I152" i="89"/>
  <c r="H152" i="89"/>
  <c r="J27" i="83"/>
  <c r="J44" i="83"/>
  <c r="J36" i="83"/>
  <c r="J35" i="83"/>
  <c r="J53" i="83"/>
  <c r="J54" i="83"/>
  <c r="J33" i="83"/>
  <c r="J30" i="83"/>
  <c r="J34" i="83"/>
  <c r="J51" i="83"/>
  <c r="J32" i="83"/>
  <c r="J48" i="83"/>
  <c r="J50" i="83"/>
  <c r="J31" i="83"/>
  <c r="J49" i="83"/>
  <c r="J47" i="83"/>
  <c r="J52" i="83"/>
  <c r="J37" i="83"/>
  <c r="J29" i="83"/>
  <c r="J28" i="83"/>
  <c r="J45" i="83"/>
  <c r="J46" i="83"/>
  <c r="J86" i="89"/>
  <c r="J6" i="89"/>
  <c r="J148" i="89"/>
  <c r="J25" i="89"/>
  <c r="J107" i="89"/>
  <c r="J128" i="89"/>
  <c r="J13" i="89"/>
  <c r="J137" i="89"/>
  <c r="J34" i="89"/>
  <c r="J134" i="89"/>
  <c r="J138" i="89"/>
  <c r="J91" i="89"/>
  <c r="J96" i="89"/>
  <c r="J94" i="89"/>
  <c r="J35" i="89"/>
  <c r="J14" i="89"/>
  <c r="J16" i="89"/>
  <c r="J132" i="89"/>
  <c r="J92" i="89"/>
  <c r="J117" i="89"/>
  <c r="J12" i="89"/>
  <c r="J9" i="89"/>
  <c r="J89" i="89"/>
  <c r="J115" i="89"/>
  <c r="J111" i="89"/>
  <c r="J112" i="89"/>
  <c r="J131" i="89"/>
  <c r="J116" i="89"/>
  <c r="J93" i="89"/>
  <c r="J114" i="89"/>
  <c r="J15" i="89"/>
  <c r="J110" i="89"/>
  <c r="J135" i="89"/>
  <c r="J136" i="89"/>
  <c r="J10" i="89"/>
  <c r="J113" i="89"/>
  <c r="J90" i="89"/>
  <c r="J95" i="89"/>
  <c r="J133" i="89"/>
  <c r="J11" i="89"/>
  <c r="J129" i="89"/>
  <c r="J32" i="89"/>
  <c r="J30" i="89"/>
  <c r="J150" i="89"/>
  <c r="J88" i="89"/>
  <c r="J154" i="89"/>
  <c r="J153" i="89"/>
  <c r="J7" i="89"/>
  <c r="J151" i="89"/>
  <c r="J87" i="89"/>
  <c r="J28" i="89"/>
  <c r="J108" i="89"/>
  <c r="J157" i="89"/>
  <c r="J29" i="89"/>
  <c r="J8" i="89"/>
  <c r="J156" i="89"/>
  <c r="J109" i="89"/>
  <c r="J155" i="89"/>
  <c r="J130" i="89"/>
  <c r="J33" i="89"/>
  <c r="J31" i="89"/>
  <c r="J158" i="89"/>
  <c r="J27" i="89"/>
  <c r="J149" i="89"/>
  <c r="J26" i="89"/>
  <c r="J152" i="89"/>
  <c r="I27" i="83"/>
  <c r="H27" i="83"/>
  <c r="I44" i="83"/>
  <c r="H44" i="83"/>
  <c r="I52" i="83"/>
  <c r="I47" i="83"/>
  <c r="I36" i="83"/>
  <c r="H52" i="83"/>
  <c r="H47" i="83"/>
  <c r="H36" i="83"/>
  <c r="I54" i="83"/>
  <c r="H33" i="83"/>
  <c r="H30" i="83"/>
  <c r="H34" i="83"/>
  <c r="I33" i="83"/>
  <c r="I30" i="83"/>
  <c r="I34" i="83"/>
  <c r="H32" i="83"/>
  <c r="H54" i="83"/>
  <c r="I53" i="83"/>
  <c r="I32" i="83"/>
  <c r="H31" i="83"/>
  <c r="H48" i="83"/>
  <c r="H53" i="83"/>
  <c r="I51" i="83"/>
  <c r="I31" i="83"/>
  <c r="H37" i="83"/>
  <c r="H51" i="83"/>
  <c r="I48" i="83"/>
  <c r="I50" i="83"/>
  <c r="I37" i="83"/>
  <c r="H35" i="83"/>
  <c r="I49" i="83"/>
  <c r="H50" i="83"/>
  <c r="I35" i="83"/>
  <c r="H49" i="83"/>
  <c r="I29" i="83"/>
  <c r="H29" i="83"/>
  <c r="I28" i="83"/>
  <c r="H46" i="83"/>
  <c r="H28" i="83"/>
  <c r="I45" i="83"/>
  <c r="I46" i="83"/>
  <c r="H45" i="83"/>
  <c r="H14" i="87"/>
  <c r="I14" i="87"/>
  <c r="J6" i="87"/>
  <c r="J11" i="87"/>
  <c r="J16" i="87"/>
  <c r="J12" i="87"/>
  <c r="J13" i="87"/>
  <c r="J15" i="87"/>
  <c r="J8" i="87"/>
  <c r="J10" i="87"/>
  <c r="J9" i="87"/>
  <c r="J7" i="87"/>
  <c r="H48" i="87"/>
  <c r="I6" i="87"/>
  <c r="H6" i="87"/>
  <c r="H11" i="87"/>
  <c r="I11" i="87"/>
  <c r="H16" i="87"/>
  <c r="I16" i="87"/>
  <c r="I13" i="87"/>
  <c r="I15" i="87"/>
  <c r="H8" i="87"/>
  <c r="H15" i="87"/>
  <c r="H9" i="87"/>
  <c r="I9" i="87"/>
  <c r="I10" i="87"/>
  <c r="H13" i="87"/>
  <c r="H12" i="87"/>
  <c r="I8" i="87"/>
  <c r="I12" i="87"/>
  <c r="H10" i="87"/>
  <c r="H7" i="87"/>
  <c r="I7" i="87"/>
  <c r="I25" i="87"/>
  <c r="H46" i="87"/>
  <c r="H25" i="87"/>
  <c r="I46" i="87"/>
  <c r="I35" i="87"/>
  <c r="I28" i="87"/>
  <c r="H33" i="87"/>
  <c r="H35" i="87"/>
  <c r="H30" i="87"/>
  <c r="H28" i="87"/>
  <c r="I29" i="87"/>
  <c r="H29" i="87"/>
  <c r="I54" i="87"/>
  <c r="I34" i="87"/>
  <c r="H55" i="87"/>
  <c r="I56" i="87"/>
  <c r="I49" i="87"/>
  <c r="I30" i="87"/>
  <c r="H54" i="87"/>
  <c r="I52" i="87"/>
  <c r="H56" i="87"/>
  <c r="H49" i="87"/>
  <c r="H52" i="87"/>
  <c r="I55" i="87"/>
  <c r="I32" i="87"/>
  <c r="H34" i="87"/>
  <c r="I48" i="87"/>
  <c r="H31" i="87"/>
  <c r="H32" i="87"/>
  <c r="I53" i="87"/>
  <c r="I33" i="87"/>
  <c r="I51" i="87"/>
  <c r="H51" i="87"/>
  <c r="I31" i="87"/>
  <c r="H53" i="87"/>
  <c r="H27" i="87"/>
  <c r="H26" i="87"/>
  <c r="I26" i="87"/>
  <c r="I47" i="87"/>
  <c r="V9" i="87"/>
  <c r="I50" i="87"/>
  <c r="H47" i="87"/>
  <c r="H50" i="87"/>
  <c r="I27" i="87"/>
  <c r="J7" i="83"/>
  <c r="J23" i="84"/>
  <c r="J30" i="84"/>
  <c r="J27" i="84"/>
  <c r="J26" i="84"/>
  <c r="J31" i="84"/>
  <c r="J32" i="84"/>
  <c r="J33" i="84"/>
  <c r="J28" i="84"/>
  <c r="J29" i="84"/>
  <c r="J25" i="84"/>
  <c r="J24" i="84"/>
  <c r="J46" i="87"/>
  <c r="J25" i="87"/>
  <c r="J29" i="87"/>
  <c r="J51" i="87"/>
  <c r="J49" i="87"/>
  <c r="J35" i="87"/>
  <c r="J53" i="87"/>
  <c r="J52" i="87"/>
  <c r="J30" i="87"/>
  <c r="J55" i="87"/>
  <c r="J32" i="87"/>
  <c r="J28" i="87"/>
  <c r="J56" i="87"/>
  <c r="J48" i="87"/>
  <c r="J54" i="87"/>
  <c r="J34" i="87"/>
  <c r="J31" i="87"/>
  <c r="J33" i="87"/>
  <c r="J26" i="87"/>
  <c r="J47" i="87"/>
  <c r="J50" i="87"/>
  <c r="J27" i="87"/>
  <c r="I7" i="83"/>
  <c r="H7" i="83"/>
  <c r="V9" i="83"/>
  <c r="H23" i="84"/>
  <c r="I23" i="84"/>
  <c r="I29" i="84"/>
  <c r="I26" i="84"/>
  <c r="H31" i="84"/>
  <c r="H27" i="84"/>
  <c r="I27" i="84"/>
  <c r="I32" i="84"/>
  <c r="I30" i="84"/>
  <c r="H30" i="84"/>
  <c r="I31" i="84"/>
  <c r="H32" i="84"/>
  <c r="I33" i="84"/>
  <c r="H33" i="84"/>
  <c r="H26" i="84"/>
  <c r="H28" i="84"/>
  <c r="I28" i="84"/>
  <c r="H29" i="84"/>
  <c r="I25" i="84"/>
  <c r="H25" i="84"/>
  <c r="I24" i="84"/>
  <c r="V9" i="8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6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61" authorId="0" shapeId="0" xr:uid="{689DA837-409C-4875-9F65-7BAD014ACA43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61" authorId="0" shapeId="0" xr:uid="{F81E865F-58DB-43CD-9D15-F8CFF3FAD4A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61" authorId="0" shapeId="0" xr:uid="{2DCCF978-302E-49E9-A534-230324C4D5FC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61" authorId="0" shapeId="0" xr:uid="{E83F324E-D505-4C0C-9472-56EFDC03C771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  <author>OGESS-AM 01</author>
  </authors>
  <commentList>
    <comment ref="B58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2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OGESS-AM 01:</t>
        </r>
        <r>
          <rPr>
            <sz val="9"/>
            <color indexed="81"/>
            <rFont val="Tahoma"/>
            <family val="2"/>
          </rPr>
          <t xml:space="preserve">
NIÑO &lt;1 AÑO CON 3 PENTAVALENTE Y 3 ANTIPOLIO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Marta Panduro</author>
    <author>Estadistica</author>
    <author>ANNIE J. ROJAS CHALCO</author>
  </authors>
  <commentList>
    <comment ref="C23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ANNIE ROJAS: 5001301/5001302/
5001304/5001306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3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Estadistica. Indicadores Zoonosis coordinar con Ing Juan carlos</t>
        </r>
      </text>
    </comment>
    <comment ref="E28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QS104=1/QS105=1 X 100</t>
        </r>
      </text>
    </comment>
    <comment ref="F28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QS=102=1/QS23=15</t>
        </r>
      </text>
    </comment>
    <comment ref="E29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QS111=1/QS112=1 /QS113=1 X 100</t>
        </r>
      </text>
    </comment>
    <comment ref="F29" authorId="0" shapeId="0" xr:uid="{00000000-0006-0000-1B00-000006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QS=109=1/QS23=15</t>
        </r>
      </text>
    </comment>
    <comment ref="E30" authorId="0" shapeId="0" xr:uid="{00000000-0006-0000-1B00-000007000000}">
      <text>
        <r>
          <rPr>
            <b/>
            <sz val="9"/>
            <color indexed="81"/>
            <rFont val="Tahoma"/>
            <family val="2"/>
          </rPr>
          <t>ANNIE ROJAS: 071 ó 056 ó 903 ó 904 ó 017
ó 906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9" authorId="2" shapeId="0" xr:uid="{00000000-0006-0000-1B00-000008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1" authorId="2" shapeId="0" xr:uid="{00000000-0006-0000-1B00-000009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db_sanitarios v_avance_eess" description="Conexión a la consulta 'db_sanitarios v_avance_eess' en el libro." type="5" refreshedVersion="8" background="1" saveData="1">
    <dbPr connection="Provider=Microsoft.Mashup.OleDb.1;Data Source=$Workbook$;Location=db_sanitarios v_avance_eess;Extended Properties=&quot;&quot;" command="SELECT * FROM [db_sanitarios v_avance_eess]"/>
  </connection>
  <connection id="2" xr16:uid="{00000000-0015-0000-FFFF-FFFF01000000}" name="Consulta desde DATOS" type="1" refreshedVersion="4">
    <dbPr connection="CollatingSequence=ASCII;DBQ=C:\NOTISP\DBFS;DefaultDir=C:\NOTISP\DBFS;Deleted=1;Driver={Driver do Microsoft dBase (*.dbf)};DriverId=533;FIL=dBase 5.0;MaxBufferSize=2048;MaxScanRows=8;PageTimeout=600;SafeTransactions=0;Statistics=0;Threads=3;UID=admin;UserCommitSync=Yes;" command="SELECT noti_sp.ANO, noti_sp.SEMANA, noti_sp.DIAGNOSTIC, noti_sp.TIPO_DX, noti_sp.SUBREGION, noti_sp.UBIGEO, noti_sp.LOCALCOD, noti_sp.LOCALIDAD, noti_sp.APEPAT, noti_sp.APEMAT, noti_sp.NOMBRES, noti_sp.EDAD, noti_sp.TIPO_EDAD, noti_sp.SEXO, noti_sp.PROTEGIDO, noti_sp.FECHA_INI, noti_sp.FECHA_DEF, noti_sp.FECHA_NOT, noti_sp.FECHA_INV, noti_sp.SUB_REG_NT, noti_sp.RED, noti_sp.MICRORED, noti_sp.E_SALUD, noti_sp.SEMANA_NOT, noti_sp.AN_NOTIFIC, noti_sp.FECHA_ING, noti_sp.FICHA_INV, noti_sp.TIPO_NOTI, noti_sp.CLAVE, noti_sp.IMPORTADO, noti_sp.MIGRADO, noti_sp.VERIFICA, noti_sp.DNI, noti_sp.MUESTRA, noti_sp.HC, noti_sp.ESTADO, noti_sp.TIP_ZONA, noti_sp.COD_PAIS, noti_sp.TIPO_ID, noti_sp.DIRECCION_x000d__x000a_FROM noti_sp noti_sp"/>
  </connection>
  <connection id="3" xr16:uid="{00000000-0015-0000-FFFF-FFFF02000000}" name="Consulta desde PROD" type="1" refreshedVersion="4">
    <dbPr connection="CollatingSequence=ASCII;DBQ=C:\HIS\HISV4\REPORTES\PRODUCCION;DefaultDir=C:\HIS\HISV4\REPORTES\PRODUCCION;Deleted=1;Driver={Driver do Microsoft dBase (*.dbf)};DriverId=533;FIL=dBase 5.0;MaxBufferSize=2048;MaxScanRows=8;PageTimeout=600;SafeTransactions=0;Statistics=0;Threads=3;UID=admin;UserCommitSync=Yes;" command="SELECT HIS10114.COD_2000, PROFESIO.DESC_PROF, HIS10114.ANO, HIS10114.MES, HIS10114.NOM_LOTE, HIS10114.NUM_PAG, HIS10114.CODIF, HIS10114.COD_SERVSA, HIS10114.PLAZA, HIS10114.ESTA_PAG, HIS10114.TOT_REG, HIS10114.FLAGENVIO, HIS10114.MT, HIS10114.ST_x000d__x000a_FROM HIS10114 HIS10114, `C:\HIS\HISV4\REPORTES\PRODUCCION`\MSTRPERS.DBF MSTRPERS, `C:\HIS\HISV4\REPORTES\PRODUCCION`\PROFESIO.DBF PROFESIO_x000d__x000a_WHERE HIS10114.PLAZA = MSTRPERS.CODPSAL AND MSTRPERS.COD_PROF = PROFESIO.COD_PROF"/>
  </connection>
  <connection id="4" xr16:uid="{00000000-0015-0000-FFFF-FFFF03000000}" name="Consulta desde PRUDUCCION2014" type="1" refreshedVersion="4" saveData="1">
    <dbPr connection="CollatingSequence=ASCII;DBQ=C:\HIS\HISV4\REPORTES\PRODUCCION;DefaultDir=C:\HIS\HISV4\REPORTES\PRODUCCION;Deleted=1;Driver={Driver do Microsoft dBase (*.dbf)};DriverId=533;FIL=dBase 5.0;MaxBufferSize=2048;MaxScanRows=8;PageTimeout=600;SafeTransactions=0;Statistics=0;Threads=3;UID=admin;UserCommitSync=Yes;" command="SELECT HIS10114.COD_2000, MSTRPERS.NOMBRE, PROFESIO.DESC_PROF, HIS10114.ANO, HIS10114.MES, HIS10114.NOM_LOTE, HIS10114.NUM_PAG, HIS10114.CODIF, HIS10114.COD_SERVSA, HIS10114.PLAZA, HIS10114.ESTA_PAG, HIS10114.TOT_REG, HIS10114.FLAGENVIO, HIS10114.MT, HIS10114.ST_x000d__x000a_FROM HIS10114 HIS10114, MSTRPERS MSTRPERS, `C:\HIS\HISV4\REPORTES\PRODUCCION`\PROFESIO.DBF PROFESIO_x000d__x000a_WHERE HIS10114.PLAZA = MSTRPERS.CODPSAL AND MSTRPERS.COD_PROF = PROFESIO.COD_PROF"/>
  </connection>
</connections>
</file>

<file path=xl/sharedStrings.xml><?xml version="1.0" encoding="utf-8"?>
<sst xmlns="http://schemas.openxmlformats.org/spreadsheetml/2006/main" count="3272" uniqueCount="828">
  <si>
    <t>ETAPA DE VIDA</t>
  </si>
  <si>
    <t>META</t>
  </si>
  <si>
    <t>ESTABLECIMIENTOS</t>
  </si>
  <si>
    <t>C.S. PUEBLO LIBRE</t>
  </si>
  <si>
    <t>P.S. MORROYACU</t>
  </si>
  <si>
    <t>P.S. SHIMPIYACU</t>
  </si>
  <si>
    <t>Nº</t>
  </si>
  <si>
    <t>ENERO</t>
  </si>
  <si>
    <t>% Mensual</t>
  </si>
  <si>
    <t>% Anu</t>
  </si>
  <si>
    <t>% Mens</t>
  </si>
  <si>
    <t>VERDE</t>
  </si>
  <si>
    <t>AMARILLO</t>
  </si>
  <si>
    <t>ROJO</t>
  </si>
  <si>
    <t>Mensual</t>
  </si>
  <si>
    <t>Anual</t>
  </si>
  <si>
    <t>ESTABLECIMIENTOS DE SALUD</t>
  </si>
  <si>
    <t>P.S. NUEVA HUANCABAMBA</t>
  </si>
  <si>
    <t>HOSP. APOYO I MOYOBAMBA</t>
  </si>
  <si>
    <t>C.S. LLUYLLUCUCHA</t>
  </si>
  <si>
    <t>P.S. MARONA</t>
  </si>
  <si>
    <t>P.S. QUILLOALLPA</t>
  </si>
  <si>
    <t>P.S. SUGLLAQUIRO</t>
  </si>
  <si>
    <t>P.S. TAHUISHCO</t>
  </si>
  <si>
    <t>P.S. SAN MATEO</t>
  </si>
  <si>
    <t>P.S. CORDILLERA ANDINA</t>
  </si>
  <si>
    <t>P.S. LA FLOR DE LA PRIMAVERA</t>
  </si>
  <si>
    <t>C.S. CALZADA</t>
  </si>
  <si>
    <t>P.S. OCHAME</t>
  </si>
  <si>
    <t>P.S. SANTA ROSA DE OROMINA</t>
  </si>
  <si>
    <t>P.S. SANTA ROSA BAJO TANGUMI</t>
  </si>
  <si>
    <t>C.S. JERILLO</t>
  </si>
  <si>
    <t>P.S. RAMIREZ</t>
  </si>
  <si>
    <t>C.S. LA HUARPIA</t>
  </si>
  <si>
    <t>C.S. ROQUE ALONSO DE ALVARADO</t>
  </si>
  <si>
    <t>P.S. ALAN GARCIA PEREZ</t>
  </si>
  <si>
    <t>P.S. PORVENIR DEL NORTE</t>
  </si>
  <si>
    <t>C.S. YANTALO</t>
  </si>
  <si>
    <t>P.S. BUENOS AIRES</t>
  </si>
  <si>
    <t>P.S. CAÑABRAVA</t>
  </si>
  <si>
    <t>P.S. LOS ANGELES</t>
  </si>
  <si>
    <t>C.S. HABANA</t>
  </si>
  <si>
    <t>C.S. SORITOR</t>
  </si>
  <si>
    <t>P.S. ALTO PERU</t>
  </si>
  <si>
    <t>P.S. ALTO SAN MARTIN</t>
  </si>
  <si>
    <t>P.S. JERICOB</t>
  </si>
  <si>
    <t>P.S. SAN MARCOS</t>
  </si>
  <si>
    <t>C.S. JEPELACIO</t>
  </si>
  <si>
    <t>P.S. CARRIZAL</t>
  </si>
  <si>
    <t>P.S. SHUCSHUYACU</t>
  </si>
  <si>
    <t>C.S. NUEVO SAN MIGUEL</t>
  </si>
  <si>
    <t>P.S. PACAYPITE</t>
  </si>
  <si>
    <t>RED MOYOBAMBA</t>
  </si>
  <si>
    <t>RED. MOYOBAMBA:</t>
  </si>
  <si>
    <t>MES DE EVALUACION</t>
  </si>
  <si>
    <t>Mes Inicio</t>
  </si>
  <si>
    <t>Mes Final</t>
  </si>
  <si>
    <t>Año</t>
  </si>
  <si>
    <t>ATENCIONES O ACTIVIDADES REALIZADAS</t>
  </si>
  <si>
    <t>MOYOBAMBA</t>
  </si>
  <si>
    <t>CALZADA</t>
  </si>
  <si>
    <t>JEPELACIO</t>
  </si>
  <si>
    <t>YANTALO</t>
  </si>
  <si>
    <t>SORITOR</t>
  </si>
  <si>
    <t>HABANA</t>
  </si>
  <si>
    <t>ROQUE</t>
  </si>
  <si>
    <t>RED</t>
  </si>
  <si>
    <t>JERILLO</t>
  </si>
  <si>
    <t>C.S. ROQUE</t>
  </si>
  <si>
    <t>META Actual</t>
  </si>
  <si>
    <t>META hasta el mes actual</t>
  </si>
  <si>
    <t>PUEBLO LIBRE</t>
  </si>
  <si>
    <t>P.S. EL CONDOR</t>
  </si>
  <si>
    <t>P.S. ALTO SAN 
MARTIN</t>
  </si>
  <si>
    <t>P.S. NUEVO 
SAN MIGUEL</t>
  </si>
  <si>
    <t>P.S. ALAN
 GARCIA</t>
  </si>
  <si>
    <t>P.S. PORVENIR
 DEL NORTE</t>
  </si>
  <si>
    <t>P.S. SANTA ROSA
 DE OROMINA</t>
  </si>
  <si>
    <t>P.S. SANTA ROSA 
BAJO TANGUMI</t>
  </si>
  <si>
    <t>C.S. PUEBLO
 LIBRE</t>
  </si>
  <si>
    <t>P.S. NUEVA 
HUANCABAMBA</t>
  </si>
  <si>
    <t>HOSPITAL</t>
  </si>
  <si>
    <t>LLUILLUCUCHA</t>
  </si>
  <si>
    <t>&lt;</t>
  </si>
  <si>
    <t>&gt;=</t>
  </si>
  <si>
    <t xml:space="preserve">- POR MICROREDES : </t>
  </si>
  <si>
    <t>FUENTE: HISMINSA - Oficina de Gestión de la  Información Red. Moyobamba</t>
  </si>
  <si>
    <t xml:space="preserve">META 
Anual </t>
  </si>
  <si>
    <t>Negativo</t>
  </si>
  <si>
    <t xml:space="preserve">   </t>
  </si>
  <si>
    <t>CENTRO DE SALUD MENTAL COMUNITARIO MOYOBAMBA</t>
  </si>
  <si>
    <t>LA PRIMAVERA</t>
  </si>
  <si>
    <t>HOSPITAL  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</si>
  <si>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</si>
  <si>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</si>
  <si>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</si>
  <si>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</si>
  <si>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</si>
  <si>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</si>
  <si>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</si>
  <si>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</si>
  <si>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</si>
  <si>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RAMIREZ</t>
  </si>
  <si>
    <t>LA HUARPIA</t>
  </si>
  <si>
    <t>BUENOS AIRES</t>
  </si>
  <si>
    <t>CAÑABRAVA</t>
  </si>
  <si>
    <t>LOS ANGELES</t>
  </si>
  <si>
    <t>ALTO PERU</t>
  </si>
  <si>
    <t>ALTO SAN MARTIN</t>
  </si>
  <si>
    <t>JERICOB</t>
  </si>
  <si>
    <t>SAN MARCOS</t>
  </si>
  <si>
    <t>CARRIZAL</t>
  </si>
  <si>
    <t>SHUCSHUYACU</t>
  </si>
  <si>
    <t>NUEVO SAN MIGUEL</t>
  </si>
  <si>
    <t>PACAYPITE</t>
  </si>
  <si>
    <t>ALAN GARCIA</t>
  </si>
  <si>
    <t>PORVENIR DEL NORTE</t>
  </si>
  <si>
    <t>OCHAME</t>
  </si>
  <si>
    <t>SANTA ROSA DE OROMINA</t>
  </si>
  <si>
    <t>SANTA ROSA BAJO TANGUMI</t>
  </si>
  <si>
    <t>MORROYACU</t>
  </si>
  <si>
    <t>SHIMPIYACU</t>
  </si>
  <si>
    <t>NUEVA HUANCABAMBA</t>
  </si>
  <si>
    <t>PORCENTAJE DE CASOS DE LEISHMANIASIS  CON TRATAMIENTO COMPLETO POR IPRESS</t>
  </si>
  <si>
    <t xml:space="preserve">PORCENTAJE DE VIGILANCIA DE AEDES AEGYPTI.(ENCUESTA ENTOMOLOGICA)
</t>
  </si>
  <si>
    <t>PORCENTAJE DE CONTROL FOCAL DEL VECTOR DEL DENGUE (CONTROL DEL MOSQUITO AEDES AEGYPTI EN ESTADO INMADURO)</t>
  </si>
  <si>
    <t>PORCENTAJE DE SINTOMATICOS RESPIRATORIOS IDENTIFICADOS/N° DE ATENCIONES EN &gt;15 AÑOS X 100.</t>
  </si>
  <si>
    <t>PORCENTAJE DE CONTACTOS EXAMINADOS DE TBC/CONTACTOS CENSADOS</t>
  </si>
  <si>
    <t>PORCENTAJE DE CASOS DE TBC TAMIZADOS PARA VIH</t>
  </si>
  <si>
    <t>PORCENTAJE DE LA TASA DE MORBILIDAD DE TUBERCULOSIS</t>
  </si>
  <si>
    <t>PORCENTAJE DE ADULTOS Y JOVENES  QUE RECIBEN  CONSEJERIA  EN PREVENCION PARA TAMIZAJE  DE ITS Y VIH/SIDA</t>
  </si>
  <si>
    <t>PORCENTAJE DE ADULTOS Y JOVENES  QUE RECIBEN    TAMIZAJE  DE ITS Y VIH/SIDA</t>
  </si>
  <si>
    <t xml:space="preserve">  PORCENTAJE  DE GESTANTES REACTIVAS  A SIFILIS RECIBEN TRATAMIENTO COMPLETO</t>
  </si>
  <si>
    <t>PORCENTAJE  DE CASOS  DE VIH-SIDA CONFIRMADOS</t>
  </si>
  <si>
    <t>FAMILIAS CON NIÑOS (AS) &lt; 36 MESES QUE RECIBEN SESION EDUCATIVAS Y DEMOSTRATIVA EN PREPARACION DE ALIMENTOS</t>
  </si>
  <si>
    <t>FAMILIAS CON GESTANTES QUE RECIBEN SESION EDUCATIVA Y DEMOSTRATIVA EN PREPARACION DE ALIMENTOS</t>
  </si>
  <si>
    <t>FAMILIAS CON NIÑOS MENORES DE 24 MESES RECIBEN CONSEJERIA A TRAVES DE LA VISITA DOMICILIARIA</t>
  </si>
  <si>
    <t>AGENTES COMUNITARIOS CAPACITADOS PARA LA PROMOCIÓN DEL CUIDADO INFANTIL, LACTANCIA MATERNA EXCLUSIVA Y LA ADECUADA ALIMENTACIÓN Y PROTECCIÓN DEL MENOR DE 36 MESES</t>
  </si>
  <si>
    <t xml:space="preserve">CONSEJERÍA EN EL HOGAR DURANTE LA VISITA DOMICILIARIA A FAMILIAS DE LA GESTANTE PARA PROMOVER PRACTICAS SALUDABLES EN LA SALUD SEXUAL Y REPRODUCTIVA </t>
  </si>
  <si>
    <t xml:space="preserve"> AGENTES COMUNITARIOS DE SALUD CAPACITADOS REALIZAN ORIENTACIÓN A FAMILIAS DE GESTANTES Y PUÉRPERAS EN PRÁCTICAS SALUDABLES EN SALUD SEXUAL Y REPRODUCTIVA</t>
  </si>
  <si>
    <t xml:space="preserve"> FAMILIAS QUE RECIBEN SESIONES DEMOSTRATIVAS DESARROLLAN PRÁCTICAS  SALUDABLES PARA LA PREVENCIÓN DE LAS ENFERMEDADES METAXÉNICAS</t>
  </si>
  <si>
    <t xml:space="preserve">FAMILIAS QUE RECIBEN CONSEJERÍA A TRAVÉS DE LA VISITA DOMICILIARIA PARA PROMOVER PRÁCTICAS Y ENTORNOS SALUDABLES PARA CONTRIBUIR A LA DISMINUCIÓN DE LA TUBERCULOSIS, VIH/SIDA </t>
  </si>
  <si>
    <t xml:space="preserve">Metaxenicas </t>
  </si>
  <si>
    <t xml:space="preserve">TUBERCULOSIS </t>
  </si>
  <si>
    <t>ITS VIH/SIDA</t>
  </si>
  <si>
    <t>PROMSA</t>
  </si>
  <si>
    <t xml:space="preserve">METAXENICAS </t>
  </si>
  <si>
    <t>PLANTILLA PARA INDICADORES SANITARIOS RED MOYOBAMBA - 2023</t>
  </si>
  <si>
    <t>N°</t>
  </si>
  <si>
    <t>tipo</t>
  </si>
  <si>
    <t>NOMBRE DEL INDICADOR</t>
  </si>
  <si>
    <t>DEFINICION 
OPERACIONAL
DEL INDICADOR</t>
  </si>
  <si>
    <t>NUMERADOR</t>
  </si>
  <si>
    <t>DENOMINADOR</t>
  </si>
  <si>
    <t>AREA</t>
  </si>
  <si>
    <t>HOSP.HOSPITAL
  MOYOBAMBA</t>
  </si>
  <si>
    <t>C.S.M.C</t>
  </si>
  <si>
    <t>P.S. CORDILLERA
 ANDINA</t>
  </si>
  <si>
    <t>P.S. LA FLOR DE 
LA PRIMAVERA</t>
  </si>
  <si>
    <t xml:space="preserve">P.S. LA PRIMAVERA </t>
  </si>
  <si>
    <t xml:space="preserve">potrerillo </t>
  </si>
  <si>
    <t>INDICADOR</t>
  </si>
  <si>
    <t>GESTANTE ATENDIDA</t>
  </si>
  <si>
    <t>ES LA GESTANTE QUE ACUDE A SU 1º ATENCIÓN PRENATAL EN EL EMBARAZO ACTUAL EN CUALQUIER ESTABLECIMIENTO DE SALUD DEL MINISTERIO DE SALUD.</t>
  </si>
  <si>
    <t xml:space="preserve">PRIMERA ATENCION PRENATAL </t>
  </si>
  <si>
    <t>META PROGRAMADA</t>
  </si>
  <si>
    <t>MATERNO</t>
  </si>
  <si>
    <t>GESTANTE PRECOZMENTE ATENDIDA</t>
  </si>
  <si>
    <t xml:space="preserve">ES AQUELLA GESTANTE QUE ES ATENDIDA SU PRIMER CONTROL EN EL I TRISTRESTRE DE GESTACION </t>
  </si>
  <si>
    <t>ATENCION PRENATAL PRIMER TRIMESTRE</t>
  </si>
  <si>
    <t>GESTANTE ADOLESCENTE  ATENDIDA</t>
  </si>
  <si>
    <t>AQUELLA GESTANTE  &lt;= 17 AÑOS ATENDIDA</t>
  </si>
  <si>
    <t>ATENCION PRENATAL  &lt;= 17</t>
  </si>
  <si>
    <t>GESTANTE ADOLECENTE PRECOZMENTE ATENDIDA</t>
  </si>
  <si>
    <t>GESTANTE &lt;=17 AÑOS ATENDIDA SU PRIMER CONTROL EN EL I PRIMER TRIMESTRE</t>
  </si>
  <si>
    <t>PRIMERA ATENCION PRENATAL  &lt;= 17 AÑOS</t>
  </si>
  <si>
    <t>ADOLESCENTE CON SUPLEMTO DE ACIDO FOLICO + SULFATO FERROSO</t>
  </si>
  <si>
    <t>ADOLESCENTE MUJER DE 12 A 17 AÑOS CON SUPLEMENTACION DE ACIDO FOLICO +SULFATO FERROSO ,2 TAB POR SEMANA DURANTE 3 MESES CONTINUO CADA AÑO</t>
  </si>
  <si>
    <t>ADOLSECENTE SUPLEMENTADA</t>
  </si>
  <si>
    <t xml:space="preserve">META PROGRAMDA </t>
  </si>
  <si>
    <t xml:space="preserve">ADOLESCENTE </t>
  </si>
  <si>
    <t>GESTANTE CONTROLDA</t>
  </si>
  <si>
    <t>GESTANTE QUE HA CUMPLIDO SU SEXTA ATENCION PRENATAL Y QUE HA RECIBIDO EL PAQUETE BASICO DE ATENCION A LA GESTANTE</t>
  </si>
  <si>
    <t>ATENCION GESTANTE CON 6 CONTROLES PRENATALES</t>
  </si>
  <si>
    <t>META PROGRAMADA-85%</t>
  </si>
  <si>
    <t>GESTANTE CON PAQUETE PREVENTIVO</t>
  </si>
  <si>
    <t xml:space="preserve">AQUELLA GESTANTE QUE CUENTA CON 6 CONTROLES PRENATALES , 6 ENTREGAS DE ACIDO+SULFATO F, TAMIZAJE VIF,2 BATERIAS DE LABORATORIO Y ATENCION ODONTOLOGICA </t>
  </si>
  <si>
    <t>PARTOS CNV</t>
  </si>
  <si>
    <t xml:space="preserve">MATERNO </t>
  </si>
  <si>
    <t>GESTANTE SUPLEMANTADA CON HIERRO</t>
  </si>
  <si>
    <t>GESTANTE QUE HA RECIBIDO 6 ENTREGAS SE SULFATO FERROSO DURANTE SUS ATENCIONES PRENATAL</t>
  </si>
  <si>
    <t>6 ENTREGAS DE SULFATO FERROSO DURANTE EL EMBARAZO</t>
  </si>
  <si>
    <t>PUERPERAS CONTROLADAS</t>
  </si>
  <si>
    <t>PUERPERA QUE HA CUMPLIDO LA SEGUNDA ATENCION  AMBULATORIA, HA RECIBIDO SULFATO FERROSO Y TIENE UN CONTROL DE HEMOGLOBINA A LOS 30 DIAS</t>
  </si>
  <si>
    <t xml:space="preserve">SEGUNDA ATENCION DEL PUERPERIO </t>
  </si>
  <si>
    <t>PAREJAS PROTEGIDAS CON METODO DE PLANIFICACION FAMILIAR</t>
  </si>
  <si>
    <t>CONJUNTO DE ACTIVIDADES, PROCEDIMIENTOS E INTERVENCIONES DIRIGIDAS A MUJERES EN EDAD FÉRTIL, DENTRO DE LAS CUALES SE ENCUENTRA LA INFORMACIÓN, EDUCACIÓN, ORIENTACIÓN/CONSEJERÍA Y LA PRESCRIPCIÓN Y PROVISIÓN DE MÉTODOS ANTICONCEPTIVOS, QUE ES REALIZADO POR PERSONAL DE SALUD CALIFICADO, EN TODOS LOS ESTABLECIMIENTOS DE SALUD.</t>
  </si>
  <si>
    <t>NUMERO DE PAREJAS PROTEGIDAS EN PLANIFICACION</t>
  </si>
  <si>
    <t>PLANIFICACION FAMILIAR</t>
  </si>
  <si>
    <t>INSPECCION SANITARIA DE LA CALIDAD DE AGUA PARA CONSUMO HUMANO</t>
  </si>
  <si>
    <t xml:space="preserve">% INSPECCIONES SISTEMAS AGUA </t>
  </si>
  <si>
    <t>N° INSPECCIONES SISTEMAS AGUA X IPRESS</t>
  </si>
  <si>
    <t xml:space="preserve">TOTAL INSPECCIONES SISTEMAS AGUA x 100 </t>
  </si>
  <si>
    <t xml:space="preserve">SALUD AMBIENTAL </t>
  </si>
  <si>
    <t>MONITOREO DE PARAMETROS CAMPO DE LA CALIDAD DE AGUA PARA CONSUMO HUMANO</t>
  </si>
  <si>
    <t xml:space="preserve">% MONITOREOS DE AGUA EN CENTROS POBLADOS </t>
  </si>
  <si>
    <t xml:space="preserve">N° MONITOREOS DE AGUA EN CENTROS POBLADOS X IPRESS </t>
  </si>
  <si>
    <t xml:space="preserve">TOTAL DE MONITOREOS DE AGUA EN CENTROS POBLADOS X IPRESS x 100 </t>
  </si>
  <si>
    <t xml:space="preserve">VIGILANCIA SANITARIA DE GESTION Y MANEJO RESIDUOS SOLIDOS X EE.SS </t>
  </si>
  <si>
    <t>% VIGILANCIA SANITARIA DE GESTION Y MANEJO RESIDUOS SOLIDOS X IPRESS</t>
  </si>
  <si>
    <t>N° INSPECCIONES SANITARIAS SOBRE RESIDUOS SOLIDOS HOSPITALARIOS X IPRESS</t>
  </si>
  <si>
    <t>TOTAL INSPECCIONES SANITARIA SOBRE RESIDUOS SOLIDOS HOSPITALARIOS x 100</t>
  </si>
  <si>
    <t>Actividad realizada por el personal de salud y agente comunitario capacitado en la atención intra y extramuros para la identificación de las personas con lesiones sospechosas de leishmaniasis, residentes o procedentes de zonas endémicas para un diagnóstico oportuno</t>
  </si>
  <si>
    <t xml:space="preserve">Numero de casos que reciben tratamiento completo </t>
  </si>
  <si>
    <t>Numero de casos totales captados en los establecimientos de salud</t>
  </si>
  <si>
    <t>Son las inspecciones domiciliarias que van a permitir determinar los índices de infestación en viviendas y su variación en el tiempo, mediante la búsqueda activa de larvas y pupas del vector Aedes aegypti. Realizado por personal y promotores de salud capacitados.
Las inspecciones en escenario II y III se realiza 1 vez al mes, en un periodo máximo de 5 días</t>
  </si>
  <si>
    <t>Numero de viviendas inspeccionadas con Encuesta Entomologica en escenario II y III de Dengue.</t>
  </si>
  <si>
    <t>Numero total de viviendas programadas para la encuesta entomologica en los escenarios Ii y II de Dengue</t>
  </si>
  <si>
    <t>Conjunto de actividades que desarrolla el personal de salud de los establecimientos de salud de las áreas de riesgo de transmisión de dengue, El 
Tratamiento focal y físico al se realiza en forma bimensual, con un rendimiento de 20 viviendas por día por inspector.incluye Visita domiciliaria al 100% de viviendas en forma trimestral.</t>
  </si>
  <si>
    <t>Numero de viviendas con control vectorial fisico o quimico en escenarios II y III de transmision de Dengue.</t>
  </si>
  <si>
    <t>Numero de viviendas total de las localidades en escenarios Ii y II de transmision de Dengue</t>
  </si>
  <si>
    <t>PORCENTAJE DE ATENCION DE PERSONAS MORDIDAS</t>
  </si>
  <si>
    <t>Personas mordidas atendidas del total de la poblacion total.</t>
  </si>
  <si>
    <t xml:space="preserve">Numero de personas mordidas atendidas </t>
  </si>
  <si>
    <t>Poblacion general x 100</t>
  </si>
  <si>
    <t>ZOONOSIS</t>
  </si>
  <si>
    <t>PORCENTAJE DE PERSONAS MORDIDAS CONTROLADAS</t>
  </si>
  <si>
    <t>Personas mordidas controladas del total de personas mordidas controladas-</t>
  </si>
  <si>
    <t>Numero de personas mordidas controladas</t>
  </si>
  <si>
    <t>Numero de personas mordidas controladas x 100</t>
  </si>
  <si>
    <t>PORCENTAJE DE PERSONAS MORDIDAS QUE INICIAN TRATAMIENTO CON VACUNA ANTIRRABICA</t>
  </si>
  <si>
    <t>Personas mordidas que inician tratamiento con vacuna antirrabica humana del total de personas mordidas atendidas.</t>
  </si>
  <si>
    <t>Numero de personas mordidas que inician tratamiento</t>
  </si>
  <si>
    <t>Numero de personas mordidas x 100</t>
  </si>
  <si>
    <t>PORCENTAJE DE MUESTRAS CANINAS REMITIDAS AL LABORATORIO</t>
  </si>
  <si>
    <t>Nro, de muestras de cerebro de canes remitidas al laboratorio del total de poblacion canina estimada.</t>
  </si>
  <si>
    <t>Numero de muestra de cerebro de canes remitidas al laboratorio</t>
  </si>
  <si>
    <t>Poblacion canina estimada x 100</t>
  </si>
  <si>
    <t>PORCENTAJE DE CANES VACUNADOS</t>
  </si>
  <si>
    <t>Nro. De canes vacunados del total de canes programado.</t>
  </si>
  <si>
    <t>Numero de perros vacunados</t>
  </si>
  <si>
    <t>PORCENTAJE DE MUESTRAS POSITIVAS DE MURCIELAGOS HEMATOFAGOS</t>
  </si>
  <si>
    <t>Nro. De muestras positivas a rabia de murcielagos hematofagos de total de muercielagos hematofagos remitidos.</t>
  </si>
  <si>
    <t>Numero de muestras positivas a rabia de murcielagos hematofagos</t>
  </si>
  <si>
    <t>Numero de murcielagos hematofagos remitidos</t>
  </si>
  <si>
    <t>PORCENTAJE DE ANIMAL MORDEDOR CONTROLADO</t>
  </si>
  <si>
    <t>Nro. De animal mordedor controlados del total de animales mordedores detectados.</t>
  </si>
  <si>
    <t>Numero de animales mordedores controlados</t>
  </si>
  <si>
    <t>Numero de animales mordedores detectados x 100</t>
  </si>
  <si>
    <t>PORCENTAJE DE CASOS DE RABIA CANINA</t>
  </si>
  <si>
    <t>Nro. De casos de rabia canina del total de poblacion canina estimada.</t>
  </si>
  <si>
    <t>Numero de casos de rabia canina</t>
  </si>
  <si>
    <t>PERSONA ADULTO MAYOR DE 60 AÑOS A MAS  PROTEGIDOS CON  VACUNA NEUMOCOCO</t>
  </si>
  <si>
    <t>PERSONA ADULTO MAYOR DE 60 AÑOS A MAS CON VACUNA NEUMOCOCO</t>
  </si>
  <si>
    <t xml:space="preserve">ADULTOS MAYOR CON VACUNA NEUMOCOCO &gt; = 60 AÑOS </t>
  </si>
  <si>
    <t>EVAM</t>
  </si>
  <si>
    <t>PERSONA ADULTO MAYOR DE 60 AÑOS A MAS PROTEGIDOS CON LA  VACUNA INFLUENZA</t>
  </si>
  <si>
    <t>PERSONA ADULTO MAYOR DE 60 AÑOS A MAS CON VACUNA INFLUENZA</t>
  </si>
  <si>
    <t xml:space="preserve">ADULTOS MAYOR CON VACUNA INFLUENZA&gt; = 60 AÑOS </t>
  </si>
  <si>
    <t>Personas Adultas Mayores atendidas con Valoración Clínica Integral del Adulto Mayor - VACAM</t>
  </si>
  <si>
    <t xml:space="preserve">PERSONA ADULTO MAYOR DE 60 AÑOS </t>
  </si>
  <si>
    <t>ATENCION CON VALORACION CLINICA DEL AM CIE = 99387 LAB= AS,AF,E</t>
  </si>
  <si>
    <t>PERSONA CON DISCAPACIDAD QUE RECIBE ATENCION PARA SU CERTIFICACIÓN.</t>
  </si>
  <si>
    <t>PERSONA CON DISCAPACIDAD CERTIFICADA EN ESTABLECIMIENTOS DE SALUD</t>
  </si>
  <si>
    <t>ATENCIÓN PARA OTORGAR LA CERTIFICACIÓN A LAS PERSONAS CON DISCAPACIDAD</t>
  </si>
  <si>
    <t>DISCAPACIDAD</t>
  </si>
  <si>
    <t>DOCENTES CAPACITADOS EN TEMA DE SALUD</t>
  </si>
  <si>
    <t>DOCENTES CAPACITADOS EN TEMA DE CANCER</t>
  </si>
  <si>
    <t>DOCENTES CAPACITADOS</t>
  </si>
  <si>
    <t>EDUCA. PARA LA SALUD</t>
  </si>
  <si>
    <t>NIÑOS EN ETAPA ESCOLAR DE 2 A 16 AÑOS DESPARASITADOS</t>
  </si>
  <si>
    <t>NIÑOS DE 2 A 16 AÑOS DESPARASITADOS</t>
  </si>
  <si>
    <t xml:space="preserve">NIÑOS DE  2 A 16 AÑOS,QUE RECIBIERON SUS DOS DOSIS DE ANTIPARASITARIO </t>
  </si>
  <si>
    <t>NIÑOS EN ETAPA ESCOLAR DE 9 AÑOS PROTEGIDO CON VANUCA VPH</t>
  </si>
  <si>
    <t>NIÑOS DE 9 AÑOS QUE RECIBEN VACUNA DE VPH</t>
  </si>
  <si>
    <t>NIÑOS PROTEGIDAS CON SUS DOS DOSIS</t>
  </si>
  <si>
    <t>NIÑAS EN ETAPA ESCOLAR DE 9 AÑOS PROTEGIDO CON VANUCA VPH</t>
  </si>
  <si>
    <t>NIÑAS DE 9 AÑOS QUE RECIBEN VACUNA DE VPH</t>
  </si>
  <si>
    <t>NIÑAS PROTEGIDAS CON SUS DOS DOSIS</t>
  </si>
  <si>
    <t>% de Recien Nacidos con Bajo Peso al Nacer</t>
  </si>
  <si>
    <t>NIÑO ATENDIDO</t>
  </si>
  <si>
    <t>Nº de Recien Nacidos con Bajo Peso al Nacer (HIS)</t>
  </si>
  <si>
    <t>Nº de Recien Nacidos (CNV)</t>
  </si>
  <si>
    <t>ETAPA VIDA NIÑO</t>
  </si>
  <si>
    <t>% de Recien Nacidos con Prematuridad</t>
  </si>
  <si>
    <t>Nº de Recien Nacidos con Prematuridad Leve (HIS)</t>
  </si>
  <si>
    <t>Recién nacido con controles CRED completo</t>
  </si>
  <si>
    <t>Conjunto de actividades desarrolladas por  el  profesional de enfermería (de contar con enfermeros(as) lo podra realizar el medico), con el objetivo de evaluar el crecimiento y desarrollo (físico y neurológico), identificar precozmente los signos de alarma en el RN y  fortalecer en la madre, padre o cuidador las  prácticas  sobre el cuidado integral del recién nacido como: lactancia materna, higiene, cuidado del cordón, vacunas, abrigo, apego, identificación de signos de alarma, entre otros.</t>
  </si>
  <si>
    <t>N° recién nacidos con 4 controles (2, 7, 15 y 21 días) de crecimiento y desarrollo registrados en el HIS con el código 99381.01:  " Atención Integral de Salud del Niño-CRED- Neonato" y 4 en el LAB (sumatoria de los LAB 1+2+3+4).</t>
  </si>
  <si>
    <t>N° Recién Nacidos registrados en el padrón nominal.</t>
  </si>
  <si>
    <t>Niños menores de 12 meses con controles CRED completo para su edad</t>
  </si>
  <si>
    <t>Niños menores de 12 meses que de acuerdo a su edad reciben controles de crecimiento y desarrollo completos, siendo un conjunto de actividades periódicas y sistemáticas desarrolladas por un profesional de enfermería o medicina.
• Niños de 01 a 11 meses 01 control por mes.</t>
  </si>
  <si>
    <t>N° Niños que de acuerdo a la edad cumple con los controles de crecimiento y desarrollo que le corresponde: Niños de 01 a 11 meses 01 control por mes, 11 controles.
Registrado en HIS con código 99381 Atención Integral de Salud del Niño-CRED menor de 1 año acompañado del LAB 11</t>
  </si>
  <si>
    <t>N° niños y niñas menores de 12 meses,  según Padrón Nominal.</t>
  </si>
  <si>
    <t>Niños menores de 36 meses con controles CRED completo para su edad</t>
  </si>
  <si>
    <t>Niños menores de 36 meses que de acuerdo a su edad reciben controles de crecimiento y desarrollo completos, siendo un conjunto de actividades periódicas y sistemáticas desarrolladas por un profesional de enfermería o medicina.
• Niños de 01 a 11 meses 01 control por mes.
• Niños de 12 a 23 meses 01 control cada 2 meses.
• Niños de 24 a 35 meses 01 control cada 3 meses.</t>
  </si>
  <si>
    <t>N° Niños que de acuerdo a la edad cumple con los controles de crecimiento y desarrollo que le corresponde:
• Niños de 01 a 11 meses 01 control por mes, 11 controles.
• Niños de 12 a 23 meses 01 control cada 2 meses, 06 controles.
• Niños de 24 a 35 meses 01 control cada 3 meses, 04 controles.
Registrado en HIS con código 99381 Atención Integral de Salud del Niño-CRED menor de 1 año acompañado del LAB 11  más el  código 99382 Atención Integral de Salud del Niño-CRED de 1 año - acompañado del LAB 6 más el codigo 99382 Atención Integral de Salud del Niño-CRED de 2 años-acompañado del LAB 4.</t>
  </si>
  <si>
    <t>N° niños y niñas menores de 36 meses,  según Padrón Nominal.</t>
  </si>
  <si>
    <t>Niños menores de 36 meses con test de graham y examen seriado</t>
  </si>
  <si>
    <t>Conjunto de procedimientos realizados por un profesional o un técnico de laboratorio con el objetivo de obtener y procesar una muestra de frotis perianal más tres muestras de heces de niños y niñas menores de 36 meses.
El procedimiento se realiza a partir de los 12 meses una vez por año.</t>
  </si>
  <si>
    <t>N° Niños de 1 año y 2 años que durante los Controles de CRED se les solicito el  test de graham y examen seriado de heces, durante el año en curso y registrados con los códigos: 87177.01 Estudio parasitológico por 3 y  87178 Test de Graham.</t>
  </si>
  <si>
    <t>Porcentaje de niñas y niños recien nacidos de parto institucional vacunados con BCG y anti Hepatitis B (HVB) antes del alta</t>
  </si>
  <si>
    <t xml:space="preserve">Recien Nacido  comprendidos entre o dias hasta 29 dias, que reciben  en el transcurso de las primeras 24 horas de vida las siguientes vacunas: Vacuna BCG 1 dosis y Vacuna HVB 1 dosis </t>
  </si>
  <si>
    <t>Niñas/niños del denominador , que recibieron una (1) dosis de la vacuna BCG y una (1) de HvB antes del alta , según se establece en el esquema nacional de vacunaciones.</t>
  </si>
  <si>
    <t>Niñas/niños nacidos  en hospital o instituto en el periodo de evaluacion y se encuentran registrados con DNI en el CNV en linea , excluyendo los niños nacidos con menos de 1,500 gr.</t>
  </si>
  <si>
    <t>ESI</t>
  </si>
  <si>
    <t>Cobertura de protegidos con vacuna PENTAVALENTE en el menor de 1 año</t>
  </si>
  <si>
    <t>Niño y niña comprendidos entre un mes de vida hasta los 11 m y 29 dias, que deberán recibir en el transcurso de esta etapa las siguientes vacunas: Vacuna Pentavalente 3 dosis</t>
  </si>
  <si>
    <t>N° de niñas y niños menores de 1 año con 3 dosis de vacuna pentavalente registrados en el HIS MINSA</t>
  </si>
  <si>
    <t>Niños y niñas menores de 1 año que figuran en el Padrón Nominal</t>
  </si>
  <si>
    <t>Cobertura de protegidos con vacuna ANTIPOLIO INYECTABLE (IPV) en el menor de 1 año</t>
  </si>
  <si>
    <t>Niño y niña comprendidos entre un mes de vida hasta los 11 m y 29 dias, que deberán recibir en el transcurso de esta etapa las siguientes vacunas: Vacuna Antipolio inactivada Inyectable (IPV) 3 dosis</t>
  </si>
  <si>
    <t>N° de niñas y niños menores de 1 año con 3 dosis de vacuna antipolio inyectable (IPV) registrados en el HIS MINSA</t>
  </si>
  <si>
    <t>Cobertura de protegidos con vacuna contra el ROTAVIRUS en el menor de 1 año</t>
  </si>
  <si>
    <t>Niño y niña comprendidos entre un mes de vida hasta los 11 m y 29 dias, que deberán recibir en el transcurso de esta etapa las siguientes vacunas: Vacuna Rotavirus 2 dosis</t>
  </si>
  <si>
    <t>N° de niñas y niños menores de 1 año con 2 dosis de vacuna contra el Rotavirus registrados en el HIS MINSA</t>
  </si>
  <si>
    <t>Cobertura de vacunados con vacuna ANTINEUMOCÓCICA en el menor de 1 año</t>
  </si>
  <si>
    <t>Niño y niña comprendidos entre un mes de vida hasta los 11 m y 29 dias, que deberán recibir en el transcurso de esta etapa las siguientes vacunas: Vacuna Antineumococica 2 dosis</t>
  </si>
  <si>
    <t>N° de niñas y niños menores de 1 año con 2 dosis de vacuna antineumocócica registrados en el HIS MINSA</t>
  </si>
  <si>
    <t>Cobertura de protegidos con 3 dosis de vacuna ANTINEUMOCÓCICA en la población de 1 año</t>
  </si>
  <si>
    <t>Niño y niña comprendidos entre los 12m hasta los 23m  y 29 dias, que deberán recibir en el transcurso de esta etapa las siguientes vacunas: Vacuna Antineumococica 1 dosis</t>
  </si>
  <si>
    <t>N° de niñas y niños de 1 año con 3 dosis de vacuna antineumocócica registrados en el HIS MINSA</t>
  </si>
  <si>
    <t>Niños y niñas de 1 año que figuran en el Padrón Nominal</t>
  </si>
  <si>
    <t>Cobertura de vacunados con 1 dosis de vacuna SPR en la población de 1 año</t>
  </si>
  <si>
    <t>Niño y niña comprendidos entre los 12m hasta los 23m  y 29 dias, que deberán recibir en el transcurso de esta etapa las siguientes vacunas: Vacuna SPR 1 dosis</t>
  </si>
  <si>
    <t>N° de niñas y niños de 1 año con 1 dosis de vacuna SPR registrados en el HIS MINSA</t>
  </si>
  <si>
    <t>Cobertura de vacunados con 2 dosis de vacuna SPR en la población de 1 año</t>
  </si>
  <si>
    <t>Niño y niña comprendidos entre los 12m hasta los 23m  y 29 dias, que deberán recibir en el transcurso de esta etapa las siguientes vacunas: Vacuna SPR 2 dosis</t>
  </si>
  <si>
    <t>N° de niñas y niños de 1 año con 2 dosis de vacuna SPR registrados en el HIS MINSA</t>
  </si>
  <si>
    <t>Cobertura de vacunados con el 1er refuerzo con vacuna ANTIPOLIO ORAL (APO) en la población de 1 año</t>
  </si>
  <si>
    <t>Niño y niña comprendidos entre los 12m hasta los 23m  y 29 dias, que deberán recibir en el transcurso de esta etapa las siguientes vacunas: Vacuna antipolio oral 1 dosis</t>
  </si>
  <si>
    <t>N° de niñas y niños de 1 año con el 1er refuerzo con vacuna antipolio oral (APO) registrados en el HIS MINSA</t>
  </si>
  <si>
    <t>Cobertura de vacunados con el 1er refuerzo con vacuna DPT en la población de 1 año</t>
  </si>
  <si>
    <t xml:space="preserve">Niño y niña comprendidos entre los 12m hasta los 23m  y 29 dias, que deberán recibir en el transcurso de esta etapa las siguientes vacunas: Vacuna DPT 1 dosis </t>
  </si>
  <si>
    <t>N° de niñas y niños de 1 año con el 1er refuerzo con vacuna DPT registrados en el HIS MINSA</t>
  </si>
  <si>
    <t>Cobertura de vacunados con el 2do refuerzo con vacuna ANTIPOLIO ORAL (APO) en la población de 4 años</t>
  </si>
  <si>
    <t>Niño y niña comprendidos entre los 4 años, 11 meses y 29 dias, que deberán recibir en el transcurso de esta etapa las siguientes vacunas: Vacuna antipolio oral 1 dosis</t>
  </si>
  <si>
    <t>N° de niñas y niños de 1 año con el 2do refuerzo con vacuna antipolio oral (APO) registrados en el HIS MINSA</t>
  </si>
  <si>
    <t>Niños y niñas de 4 años que figuran en el Padrón Nominal</t>
  </si>
  <si>
    <t>Cobertura de vacunados con el 2do refuerzo con vacuna DPT en la población de 4 años</t>
  </si>
  <si>
    <t xml:space="preserve">Niño y niña comprendidos entre los 4 años, 11 meses y 29 dias, que deberán recibir en el transcurso de esta etapa las siguientes vacunas: Vacuna DPT 1 dosis </t>
  </si>
  <si>
    <t>N° de niñas y niños de 1 año con el 2do refuerzo con vacuna DPT registrados en el HIS MINSA</t>
  </si>
  <si>
    <t>Cobertura de vacunados con 1 dosis de vacuna contra VPH en el 5to grado de primaria</t>
  </si>
  <si>
    <t xml:space="preserve">Niño y niña del 5to grado de primaria de Educación Basica Regular y niño y niñas de 9 a 13 años que no estudian, que deberán recibir en el transcurso de esta etapa las siguientes vacunas: Vacuna VPH 1 dosis </t>
  </si>
  <si>
    <t>N° de niñas y niños con 1 dosis de vacuna VPH registrados en el HIS MINSA</t>
  </si>
  <si>
    <t>Niños y niñas de 5to grado de primaria que figuran en el Padrón nominal</t>
  </si>
  <si>
    <t>Cobertura de gestantes vacunadas con 1 dosis de vacuna dTpa</t>
  </si>
  <si>
    <t xml:space="preserve">Gestantes desde las 20 a las 36 semanas de gestación, que deberán recibir en el transcurso de esta etapa las siguiente vacuna: Vacuna dTpa 1 dosis </t>
  </si>
  <si>
    <t>N° de gestantes vacunadas con 1 dosis de vacuna dTpa registrados en el HIS MINSA</t>
  </si>
  <si>
    <t>Población de Gestantes</t>
  </si>
  <si>
    <t>Cobertura de vacunados con 1 dosis con vacuna contra la INFLUENZA en el año 2023, en la población de mayores de 60 años</t>
  </si>
  <si>
    <t>Adultos Mayores de 60 años a más, que deberán recibir en el transcurso de esta etapa la siguiente vacuna: Vacuna contra la influenza</t>
  </si>
  <si>
    <t>N° de personas mayores de 60 años con 1 dosis de vacuna contra la influenza en el año y registrados en el HIS MINSA</t>
  </si>
  <si>
    <t xml:space="preserve">Población de mayores de 60 años RENIEC </t>
  </si>
  <si>
    <t>Cobertura de vacunados con 1 dosis con vacuna contra NEUMOCOCO en el año 2023, en la población de mayores de 60 años</t>
  </si>
  <si>
    <t>Adultos Mayores de 60 años a más, que deberán recibir en el transcurso de esta etapa la siguiente vacuna: Vacuna contra neumococo</t>
  </si>
  <si>
    <t>N° de personas mayores de 60 años con 1 dosis de vacuna contra neumococo en el año y registrados en el HIS MINSA</t>
  </si>
  <si>
    <t xml:space="preserve"> Proporción de niños  menores de 5 años  de edad con DCI (Patrón de  Referencia  OMS).</t>
  </si>
  <si>
    <t>En el año 2021, el 11.5% de la población menor de cinco años de edad del país sufrió desnutrición crónica según el Patrón de la Organización Mundial de la Salud (OMS)</t>
  </si>
  <si>
    <t>N° Niños menores de 5 años de edad con DCI</t>
  </si>
  <si>
    <t>N° de Niños menores de 5 años de edad programados ( Padrón Nominal 2021)</t>
  </si>
  <si>
    <t>ESAN</t>
  </si>
  <si>
    <t xml:space="preserve">  Proporción de Niños de 6 a 35 meses  de edad con Amenia (Patrón de  Referencia  OMS).</t>
  </si>
  <si>
    <t>En el año 2021, el 38.8% de la población menor de tres años de edad del país sufrió aenemia según el Patrón de la Organización Mundial de la Salud (OMS)</t>
  </si>
  <si>
    <t>N° Niños de 6 a 35 meses de edad con Anemia Infantil</t>
  </si>
  <si>
    <t>N° de Niños  de 6 a 35 meses  de edad programados ( Padrón Nominal 2021)</t>
  </si>
  <si>
    <t>Niños de 4 meses que  inician Sumplementación con Hierro en Gotas.</t>
  </si>
  <si>
    <t xml:space="preserve">Entrega el suplemento de hierro (Sulfato Ferroso o Hierro Polimaltosa) de acuerdo al esquema vigente.
1.- Al niño nacido a término le corresponde la entrega de suplemento de hierro a los 4 y 5 meses de edad.
</t>
  </si>
  <si>
    <t>N° Niños  de 4 meses que inician suplementación con Hierro en Gotas</t>
  </si>
  <si>
    <t>Total Niños  de 4 meses  programados  en Padrón Nominal  2021</t>
  </si>
  <si>
    <t>Niños menores de 12 meses de edad con suplemento de Hierro y otros Micronutrientes.</t>
  </si>
  <si>
    <t xml:space="preserve"> 1- A partir de los 6  hasta los 11 meses de edad le corresponde la entrega de hierro durante 6 meses continuos. 
</t>
  </si>
  <si>
    <t>N° Niños de 6 a 12 meses de edad sin anemia que han recibido Suplemento de Hierro y otros  Micronutrientes ( TA ).</t>
  </si>
  <si>
    <t>Total Niños   de 6 a 11 meses de edad sin anemia  programados (Padrón Nominal 2021).</t>
  </si>
  <si>
    <t>Niños  de 24 meses de edad con suplemento de Hierro y otros Micronutrientes.</t>
  </si>
  <si>
    <t xml:space="preserve"> Entrega el suplemento de hierro (Sulfato Ferroso, Hierro Polimaltosa o micronutrientes o multivitaminicos) de acuerdo al esquema vigente.
 1 - A partir de los 24 meses hasta los 35 meses de edad le corresponde la entrega de suplemento de hierro, durante 06 meses contínuos.
</t>
  </si>
  <si>
    <t>N° Niños de 24 a 35 meses de edad sin anemia que han recibido Suplemento de Hierro y otros  Micronutrientes ( TA ).</t>
  </si>
  <si>
    <t>Total Niños   de 24 a 35 meses de edad sin anemia  programados (Padrón Nominal 2021).</t>
  </si>
  <si>
    <t xml:space="preserve">INDICADOR TRAZADOR </t>
  </si>
  <si>
    <t>Niños menores de 36 meses de edad con suplemento de Hierro y otros Micronutrientes.</t>
  </si>
  <si>
    <r>
      <t xml:space="preserve">1.- Entrega el suplemento de hierro (Sulfato Ferroso, Hierro Polimaltosa o micronutrientes o multivitaminicos) de acuerdo al esquema vigente.
 100% de niños y niñas menores de 1 año sin anemia, (con SIS, sin Seguro y sin Dato) registrados en el padrón nominal (incluye los niños con BPN,   prematuros y nacidos a término con adecuado peso al nacer).
</t>
    </r>
    <r>
      <rPr>
        <b/>
        <sz val="12"/>
        <color theme="1"/>
        <rFont val="Calibri"/>
        <family val="2"/>
        <scheme val="minor"/>
      </rPr>
      <t>Más</t>
    </r>
    <r>
      <rPr>
        <sz val="12"/>
        <rFont val="Arial"/>
        <family val="2"/>
      </rPr>
      <t xml:space="preserve">
100% de niños y niñas de 24 a 35 meses sin anemia (con SIS, sin Seguro y sin Dato) registrados en el padrón nominal. Para la estimaciòn de niños y niñas sin anemia se utilizará la prevalencia de anemia, según ENDES actual.   
</t>
    </r>
  </si>
  <si>
    <t>N° Niños menores de 36 meses de edad sin anemia que han recibido Suplemento de Hierro y otros  Micronutrientes ( TA ).</t>
  </si>
  <si>
    <t>Total Niños menores de 36 meses  de edad sin anemia programados (Padrón Nominal 2021).</t>
  </si>
  <si>
    <t>Niños menores de un año  con  Suplemento de Vitamina A</t>
  </si>
  <si>
    <t xml:space="preserve">Conjunto de intervenciones realizadas por el profesional de la salud responsable de la atención del niño (Médico, Enfermera y Nutricionista) y comprende:
1.-  Administración de suplemento de vitamina "A" de acuerdo a esquema vigente:
       100,000 UI a niños menores de 1 año (con SIS, sin Seguro y sin Dato) registrados en el padrón nominal de los distritos con pobreza y extrema pobreza según el Mapa de Pobreza Monetaria Regional o Provincial o Distrital del INEI.                                                                                                                    </t>
  </si>
  <si>
    <t>N° Niños menores de 1 año que han recibido Suplemento de Vitamina A</t>
  </si>
  <si>
    <t>Total Niños menores de 1 año  programados ( Padrón Nomina 2021).</t>
  </si>
  <si>
    <t xml:space="preserve"> Niños  de 12 a 59 meses con  Suplemento de Vitamina A  </t>
  </si>
  <si>
    <t xml:space="preserve">Conjunto de intervenciones realizadas por el profesional de la salud responsable de la atención del niño (Médico, Enfermera y Nutricionista) y comprende:
1.-  Administración de suplemento de vitamina "A" de acuerdo a esquema vigente:
            200,000 UI a los 12 meses y luego cada 6 meses hasta los 59 meses.
</t>
  </si>
  <si>
    <t xml:space="preserve">N° Niños  de 12 a 59 meses que han recibido Suplemento de Vitamina A  (TA :  segunda entrega) </t>
  </si>
  <si>
    <t>Total Niños de 12 a 59 meses de edad  programados (Padrón Nominal 2021).</t>
  </si>
  <si>
    <t xml:space="preserve"> Niño menor de 5 años con suplemento de vitamina A</t>
  </si>
  <si>
    <r>
      <t xml:space="preserve">Conjunto de intervenciones realizadas por el profesional de la salud responsable de la atención del niño (Médico, Enfermera y Nutricionista) y comprende:
1.-  Administración de suplemento de vitamina "A" de acuerdo a esquema vigente:
       100,000 UI en menores de 1 año
       200,000 UI a los 12 meses y luego cada 6 meses hasta los 59 meses.
</t>
    </r>
    <r>
      <rPr>
        <strike/>
        <sz val="12"/>
        <rFont val="Calibri"/>
        <family val="2"/>
      </rPr>
      <t xml:space="preserve">
</t>
    </r>
  </si>
  <si>
    <t xml:space="preserve">N° Niños  de 6 a 59 meses que han recibido Suplemento de Vitamina A  (TA :  segunda entrega) </t>
  </si>
  <si>
    <t>Total Niños de 6 a 59 meses de edad  programados  (Padrón Nominal 2021).</t>
  </si>
  <si>
    <t>Niños de 6 a 11 meses de edad con Dosaje de Hemoglobina</t>
  </si>
  <si>
    <r>
      <t xml:space="preserve">. Es  realizado por personal de salud (profesional o técnico) capacitado y comprende:
- Un dosaje de hemoglobina a los 6 meses de edad </t>
    </r>
    <r>
      <rPr>
        <strike/>
        <sz val="12"/>
        <rFont val="Calibri"/>
        <family val="2"/>
      </rPr>
      <t xml:space="preserve">
</t>
    </r>
  </si>
  <si>
    <t>N° Niños de 6 a 11 meses de edad que se ha realizado el Dosaje de Hemoglobina  (  según NTS N° 134).</t>
  </si>
  <si>
    <t>N° de Niños  de 6 a 11 meses  de edad programados  (Padrón Nominal 2021).</t>
  </si>
  <si>
    <t>Niños de 12 a 23 meses de edad con Dosaje de Hemoglobina</t>
  </si>
  <si>
    <r>
      <t xml:space="preserve"> comprende:
1.- Una medición de hemoglobina, a los 12 meses de edad  y cada 6 meses hasta cumplir los 2 años de edad .
</t>
    </r>
    <r>
      <rPr>
        <strike/>
        <sz val="12"/>
        <rFont val="Calibri"/>
        <family val="2"/>
      </rPr>
      <t xml:space="preserve">
</t>
    </r>
  </si>
  <si>
    <t>N° Niños de 12 a 23 meses de edad que se ha realizado el Dosaje de Hemoglobina  (  según NTS N° 134).</t>
  </si>
  <si>
    <t>N° de Niños  de 12 a 23 meses  de edad programados  (Padrón Nominal 2021).</t>
  </si>
  <si>
    <t>Niños de 24 a 35 meses de edad con Dosaje de Hemoglobina</t>
  </si>
  <si>
    <r>
      <t xml:space="preserve"> comprende:
- A partir de los 2 años de edad medición de hemoglobina 1 vez al año.
- Registro de la atencion segun corresponda (HC, E-qhali, tarjeta de atencion integral del niño/a, HIS y FUA)
</t>
    </r>
    <r>
      <rPr>
        <strike/>
        <sz val="12"/>
        <rFont val="Calibri"/>
        <family val="2"/>
      </rPr>
      <t xml:space="preserve">
</t>
    </r>
  </si>
  <si>
    <t>N° Niños de 24 a 35 meses de edad que se ha realizado el Dosaje de Hemoglobina  (  según NTS N° 134).</t>
  </si>
  <si>
    <t>N° de Niños  de 24 a 35 meses  de edad programados  (Padrón Nominal 2021).</t>
  </si>
  <si>
    <t>Niños de 6 a 35 meses de edad con Dosaje de Hemoglobina</t>
  </si>
  <si>
    <r>
      <t xml:space="preserve">Procedimiento como medio de apoyo al diagnóstico, para determinar la concentración de hemoglobina en sangre y controlar la eficacia de la suplementación con hierro y otros micronutrientes, la metodología que se utiliza es la detección fotométrica a través del hemoglobinómetro que permite realizar lecturas directas de la cantidad total de la hemoglobina en sangre total. Es  realizado por personal de salud (profesional o técnico) capacitado y comprende:
1.- Una medición de hemoglobina, a los 6 meses de edad  y cada 6 meses hasta cumplir los 2 años de edad .
2.- A partir de los 2 años de edad medición de hemoglobina 1 vez al año.
3.- Registro de la atencion segun corresponda (HC, E-qhali, tarjeta de atencion integral del niño/a, HIS y FUA)
</t>
    </r>
    <r>
      <rPr>
        <strike/>
        <sz val="12"/>
        <rFont val="Calibri"/>
        <family val="2"/>
      </rPr>
      <t xml:space="preserve">
</t>
    </r>
  </si>
  <si>
    <t>N° Niños de 6 a 35 meses de edad que se ha realizado el Dosaje de Hemoglobina  (  según NTS N° 134).</t>
  </si>
  <si>
    <t>N° de Niños  de 6 a 35 meses  de edad programados  (Padrón Nominal 2021).</t>
  </si>
  <si>
    <t xml:space="preserve">Seguimiento del cumplimiento de la Suplementación  con Hierro y micronutriente en el niño y niña menor de 12 meses </t>
  </si>
  <si>
    <t>Es el  seguimiento a los que reciben suplementos de hierro o micronutriente, de forma preventiva 
- Esta puede ser realizada de manera presencial, a través de visita domiciliaria y no presencial a través de la Teleorientación y Telemonitoreo.
-La frecuencia de estas intervenciones, se basan en lo establecido en la normatividad vigente.
-Registro de la atención en: Historia Clínica, Tarjeta de Atención Integral del niño y niña, HIS, FUA
-Entrega de material educativo y comunicacional escrito, en las actividades de seguimiento presencial (visita domiciliaria).</t>
  </si>
  <si>
    <t>Nro de niños menores de 12 meses sin anemia que han recibido seguimiento  por V.D o teteorientacion o telemonitoreo</t>
  </si>
  <si>
    <t>Nro de niños menores de 12 meses sin anemia programados  (Padrón Nominal 2021).</t>
  </si>
  <si>
    <t>ANEMIA</t>
  </si>
  <si>
    <t>Tratamiento de los casos de anemia por deficiencia de hierro en niños  menores de 36 meses, atendidos de manera ambulatoria (presencial) o no presencial.  
-Administración de tratamiento
-Dosaje de hemoglobina para el control del tratamiento.
-Si al segundo control del dosaje de hemoglobina (luego de tres meses de suplementación), la anemia persiste sin evolución favorable, se referirá a un establecimiento de mayor complejidad para las pruebas bioquímicas correspondientes
-Consulta médica o consulta por personal de salud capacitado, presencial o no presencial (Teleconsulta, Teleinterconsulta). Consulta nutricional presencial o no presencial (Teleconsulta, Teleinterconsulta).
-Consejería nutricional presencial o no presencial (Teleorientación).
-Monitoreo y seguimiento presencial mediante la visita domiciliaria y no presencial a través del Telemonitoreo.
-Registro de la atención en: Historia Clínica, E-qhali, Tarjeta de Atención Integral del niño y niña, HIS, FUA, FUAT.
-Entrega de material educativo y comunicacional escrito o virtual, según sea el caso.</t>
  </si>
  <si>
    <t>Nro de niños  menores de 36 meses con anemia que recibieron tto completo  y cuentan con TA (termino de administración)</t>
  </si>
  <si>
    <t>Nro de niños  menores de 36 meses con anemia estimados a partir de la prevalencia de anemia regional del año anterior y/o vigente (45.1%)</t>
  </si>
  <si>
    <t>NIÑOS MENORES DE 1 AÑO CON ANEMIA</t>
  </si>
  <si>
    <t>Tratamiento de los casos de anemia por deficiencia de hierro 
-Administración de tratamiento
-Dosaje de hemoglobina para el control del tratamiento.
-Si al segundo control del dosaje de hemoglobina (luego de tres meses de suplementación), la anemia persiste sin evolución favorable, se referirá a un establecimiento de mayor complejidad 
-Consulta médica o consulta por personal de salud capacitado, presencial o no presencial (Teleconsulta, Teleinterconsulta). Consulta nutricional presencial o no presencial (Teleconsulta, Teleinterconsulta).
-Consejería nutricional presencial o no presencial (Teleorientación).
-Monitoreo y seguimiento presencial mediante la visita domiciliaria y no presencial a través del Telemonitoreo.
-Registro de la atención en: Historia Clínica, E-qhali, Tarjeta de Atención Integral del niño y niña, HIS, FUA, FUAT.
-Entrega de material educativo y comunicacional escrito o virtual, según sea el caso.</t>
  </si>
  <si>
    <t>Nro de niños  menores de 12 meses con anemia que recibieron tto completo  y cuentan con TA (termino de administración)  a los 12 meses.</t>
  </si>
  <si>
    <t>Nro de niños  menores de 12 meses con anemia estimados a partir de la prevalencia de anemia regional del año anterior y/o vigente (66%)</t>
  </si>
  <si>
    <t>NIÑOS DE 1 AÑO CON ANEMIA</t>
  </si>
  <si>
    <t>Nro de niños  de 12 a 23 meses con anemia que recibieron tto completo  y cuentan con TA (termino de administración)</t>
  </si>
  <si>
    <t>Nro de niños  de 12 a 23 meses con anemia estimados a partir de la prevalencia de anemia regional del año anterior y/o vigente (43.3%)</t>
  </si>
  <si>
    <t>NIÑOS  DE 2 AÑOS CON ANEMIA</t>
  </si>
  <si>
    <t>Nro de niños de 24 a 35 meses con anemia que recibieron tto completo  y cuentan con TA (termino de administración)</t>
  </si>
  <si>
    <t>Nro de niños de  24 a 35 meses con anemia estimados a partir de la prevalencia de anemia regional del año anterior y/o vigente (26.1%)</t>
  </si>
  <si>
    <t>ALTA BASICA ODONTOLOGICA EN NIÑOS DE 3 A 11 AÑOSDE EDAD</t>
  </si>
  <si>
    <t xml:space="preserve">Niñas y niños de 3 a 11 años atendidos y con evaluación oral completa realizada en los servicios de Odontologia </t>
  </si>
  <si>
    <t>TOTAL DE NIÑOS Y NIÑAS DE 3 A 11 AÑOS DE EDAD CON PRIMERA ATENCION PRESENCIAL EN EL AÑO EL PROCEDIMIENTO DE EVALUACION ORAL COMPLETA,REGISTRADOS EN EL HIS DEL 01 DE ENERO AL 31 DE DICIEMBRE</t>
  </si>
  <si>
    <t>TOTAL DE NIÑOS Y NIÑAS DE 3 A  11 AÑOS DE LA POBLACION ESTABLECIDA EN EL DENOMINADOR,  A QUIENES SE LE REALIZARON PROCEDIMIENTOS PREVENTIVOS, RECUPERATIVOS Y/O ESPECIALIZADA, REQUERIDOS PARA ADQUIRIR LA CONDICION DE ALTA BASICA ODONTOLOGICA, RGISTRADAS EN EL HIS DEL 01 DE ENERO L 31 DE DICIEMBRE</t>
  </si>
  <si>
    <t>BUCAL</t>
  </si>
  <si>
    <t>EXAMEN ESTOMATOLOGICO</t>
  </si>
  <si>
    <t>Procedimiento mediante la cual se realiza el registro y diagnóstico de los hallazgos encontrados en el sistema estomatognático y  plan de tratamiento del usuario de salud.</t>
  </si>
  <si>
    <t>Personas atendidas con procedimientos preventivos estomatológicos</t>
  </si>
  <si>
    <t>POBLACION  ATENDIDAS CON EXAMEN ODONTOLOGICO CON 2DA ATENCION PRESENCIAL EN EL AÑO, EXCLUYE GESTANTES</t>
  </si>
  <si>
    <t>ASESORIA NUTRICIONAL</t>
  </si>
  <si>
    <t>POBLACION  ATENDIDAS CON 2DA ATENCION EN ASESORIA NUTRICIONAL PRESENCIAL EN EL AÑO, EXCLUYE GESTANTES</t>
  </si>
  <si>
    <t>INSTRUCCIÓN DE HIGIENE ORAL</t>
  </si>
  <si>
    <t>POBLACION  ATENDIDAS CON 2DA ATENCION  DE INSTRUCCIÓN DE HIGIENE ORAL PRESENCIAL EN EL AÑO, EXCLUYE GESTANTES</t>
  </si>
  <si>
    <t>Tamizaje de errores refractivos en niños.</t>
  </si>
  <si>
    <t>Exámen de tamizaje y diagnóstico de niños de 3 a 11 años de edad con errores refractivos</t>
  </si>
  <si>
    <t xml:space="preserve">Número de niños de 3 a 11 años de edad programados para valoración de agudeza visual </t>
  </si>
  <si>
    <t>Número de  nioños y niñas de 3 a 11 años que han recibido un diagnóstico de al menos un tipo de error refractivo</t>
  </si>
  <si>
    <t>OCULAR</t>
  </si>
  <si>
    <t>Tratamiento y control de personas con Hipertensión Arterial</t>
  </si>
  <si>
    <t>Personas de 15 años a más que reportan tener presión arterial elevada</t>
  </si>
  <si>
    <t xml:space="preserve">Número de personas de 15 años a más que reporten tener presión alta y reciben tratamiento farmacológico </t>
  </si>
  <si>
    <t>Número de personas de 15 años a más que reportan tener presión alta</t>
  </si>
  <si>
    <t>NO TRANS</t>
  </si>
  <si>
    <t>Tratamiento y Control de Personas con Diabetes Mellitus</t>
  </si>
  <si>
    <t>Personas de 15 años a mas con diagnóstico de Diabetes Mellitus</t>
  </si>
  <si>
    <t xml:space="preserve">Número de personas de 15 años a más con diagnóstico de Daibetes Mellitus  y reciben tratamiento farmacológico </t>
  </si>
  <si>
    <t>Número de personas de 15 años a más con diagnóstico de Diabetes Mellitus</t>
  </si>
  <si>
    <t>Mide la intensidad de búsqueda de SR con respecto a las atenciones en mayores de 15 años</t>
  </si>
  <si>
    <t>NUMERO DE SINTOMATICOS RESPIRATORIOS IDENTIFICADOS</t>
  </si>
  <si>
    <t>NUMERO TOTAL DE SRI PROGRAMADOS</t>
  </si>
  <si>
    <t>Mide la detección de todas las formas de TB entre los contactos examinados</t>
  </si>
  <si>
    <t>NUMERO DE CONTACTOS EXAMINADOS</t>
  </si>
  <si>
    <t>NUMERO DE CONTACTOS CENSADOS X 100</t>
  </si>
  <si>
    <t>Mide cobertura de tamizaje de VIH en pacientes con TB</t>
  </si>
  <si>
    <t>NUMERO DE CASOS DE TBC TAMIZADOS Y CON RESULTADO DE VIH</t>
  </si>
  <si>
    <t>NUMERO DE CASOS DE TBC DETECTADOS X 100</t>
  </si>
  <si>
    <t>MIDE LA CANTIDAD TOTAL DE CASOS DE TBC (TODAS LAS FORMAS) QUE SE PRODUCEN EN UNA REGION DETERMINADA DURNTE UN AÑO EN LA POBLACION GENERAL</t>
  </si>
  <si>
    <t>NUMERO DE CASOS DE TBC DE TODAS LAS FORMAS</t>
  </si>
  <si>
    <t>POBLACION TOTAL x  100000</t>
  </si>
  <si>
    <t xml:space="preserve">Porcentaje de mujeres de 25 a 64 años de edad que se han realizado tamizaje  de papanicolaou </t>
  </si>
  <si>
    <t>Mujeres de 25 a 64 años de edad que se han realizado tamizaje de papanicolaou(PAP)</t>
  </si>
  <si>
    <t>POBLACION PROGRAMADA X100</t>
  </si>
  <si>
    <t>CANCER</t>
  </si>
  <si>
    <t>Porcentaje de mujeres de 30 a 49 años de edad que se han realizado tamizaje para cuello uterino (Inspección Visual con Ácido Acético).</t>
  </si>
  <si>
    <t xml:space="preserve">Mujeres de 30 a 49 años de edad que se han realizado tamizaje Inspección Visual con Ácido Acético(IVAA). </t>
  </si>
  <si>
    <t>Porcentaje de mujeres de 40 a 69 años de edad que se han realizado examen clínico de mamas en los últimos 12 meses.</t>
  </si>
  <si>
    <t>Mujeres de 40 a 69 años de edad que se han realizado examen clínico de mamas en los últimos 12 meses.</t>
  </si>
  <si>
    <t>NUMERO DE PERSONAS  DE 18 A 59 AÑOS QUE RECIBEN CONSEJERIA INDIVIDUAL PARA TAMIZAJE DE ITS Y VIH/SIDA</t>
  </si>
  <si>
    <t>NUMERO DE PERSONAS  DE 18 A 59 AÑOS QUE RECIBEN TAMIZAJE PARA ITS Y VIH/SIDA</t>
  </si>
  <si>
    <t xml:space="preserve">  GESTANTES REACTIVAS  A SIFILIS RECIBEN TRATAMIENTO COMPLETO</t>
  </si>
  <si>
    <t>GESTANTES REACTIVAS A SIFILIS X 100</t>
  </si>
  <si>
    <t>CASOS  DE VIH-SIDA CONFIRMADOS</t>
  </si>
  <si>
    <t>POBLACION GENERAL X 100,000</t>
  </si>
  <si>
    <t>NIÑOS QUE RECIBE AL MENOS  UNA SESION DEMOSTRATIVA DE ALIMENTOS  ENTRE LOS 6 A 8 MESES DE EDAD</t>
  </si>
  <si>
    <t>Nº FAMILIAS CON NIÑOS (AS) DE 6 A 11 MESES QUE RECIBEN UNA SDE ALIMENTOS</t>
  </si>
  <si>
    <t>NIÑOS PROGRAMADAS</t>
  </si>
  <si>
    <t>GESTANTES CON DNI UNICOS QUE RECIBE SESION DEMOSTRATIVA DE ALIMENTE ENTRE EL I,II Y III TRIMESTRE DE GESTACION</t>
  </si>
  <si>
    <t>Nº FAMILIAS CON GESTANTES QUE RECIBEN UNA SDE ALIMENTOS</t>
  </si>
  <si>
    <t>GESTANTES PROGRAMADAS</t>
  </si>
  <si>
    <t xml:space="preserve">NIÑOS CUANDO HAN CUMPLIDO 12 MESES DE EDAD Y HAN RECIBIDO 4 CONSEJERÍAS INTEGRALES A TRAVÉS DE VISITA DOMICILIARIA O TELEORIENTACIÓN (1 DENTRO DE LOS PRIMEROS 7 DÍAS, 1 A LOS 4 MESES Y 2 ENTRE LOS 6 Y 11 MESES) </t>
  </si>
  <si>
    <t>Nº DE FAMILIAS CON NIÑOS (AS) QUE RECIBEN 4 CONSEJERIAS A TRAVES DE LA VISITA DOMICILIARIA</t>
  </si>
  <si>
    <t>META PROGRAMADA (NIÑOS MENORES DE 12 MESES)</t>
  </si>
  <si>
    <t>AGENTE COMUNITARIO CAPACITADO EN VIGILANCIA COMUNITARIA, REGISTRADO CON APP 138, CODIGO C0009 Y EN LAB1 CANTIDAD DE AGENTES, LAB2='VC', LAB3='1'</t>
  </si>
  <si>
    <t>ACS CAPACITADOS EN ARTICULADO NUTRICIONAL</t>
  </si>
  <si>
    <t>GESTANTES QUE DURANTE EL II SEGUNDO TRIMESTRE RECIBEN LA I CONSEJERIA Y QUE DURANTE EL III TRIMESTRE RECIBEN LA II CONSEJERIA A TRAVES DE LA VISITA DOMICILIARIA</t>
  </si>
  <si>
    <t>GESTANTE QUE RECIBE 2 VISITAS DOMICILIARIAS (1º EN EL II TRIMESTRE Y LA 2º EN EL III TRIMESTRE)</t>
  </si>
  <si>
    <t>AGENTE COMUNITARIO CAPACITADO EN VIGILANCIA COMUNITARIA, REGISTRADO CON APP 138, CODIGO C3151 Y EN LAB1 CANTIDAD DE AGENTES, LAB2='VC', LAB3='2'</t>
  </si>
  <si>
    <t>ACS CAPACITADOS EN MATERNO NEONATAL</t>
  </si>
  <si>
    <t>FAMILIA REGISTRADO CON DNI Y QUE RECIBE LA PRIMERA Y SEGUNDA SESION EDUCATIVA Y DEMOSTRATIVA</t>
  </si>
  <si>
    <t>FAMILIAS QUE  TIENEN LA 2 SESION EDUCATIVA Y DEMOSTRATIVA</t>
  </si>
  <si>
    <t>FAMILIA REGISTRADO CON DNI Y QUE RECIBE LA PRIMERA Y SEGUNDA CONSEJERIA</t>
  </si>
  <si>
    <t>FAMILIAS QUE RECIBA LA 2 CONSEJERIA A TRAVES DE LA VISITA DOMICILIARIA</t>
  </si>
  <si>
    <t>CASOS NUEVOS DE LEISHMANIASIS</t>
  </si>
  <si>
    <t>CASOS DE LEISHMANIASIS CON TRATAMIENTO COMPLETO</t>
  </si>
  <si>
    <t>Casos nuevos Lehismania</t>
  </si>
  <si>
    <t>Viviendas</t>
  </si>
  <si>
    <t>VIVIENDA VIGILANCIA DE AEDES AEGYPTI, VECTOR DEL DENGUE Y LA FIEBRE AMARILLA (ENCUESTA ENTOMOLOGICA)</t>
  </si>
  <si>
    <t>TBC</t>
  </si>
  <si>
    <t>VIVIENDAS PROTEGIDAS CON  CONTROL FOCAL DEL VECTOR DEL DENGUE EN LOCALIDADES PRIORIZADAS</t>
  </si>
  <si>
    <t xml:space="preserve"> </t>
  </si>
  <si>
    <t xml:space="preserve">ATENCIONES 15 A MAS </t>
  </si>
  <si>
    <t>SINTOMATICOS RESPIRATORIOS IDENTIFICADOS</t>
  </si>
  <si>
    <t>SRI</t>
  </si>
  <si>
    <t>Atencion &gt; 15 Años</t>
  </si>
  <si>
    <t>CASOS DE TBC TAMIZADOS PARA VIH</t>
  </si>
  <si>
    <t>CONTACTOS EXAMINADOS DE TBC</t>
  </si>
  <si>
    <t>CASOS DE TBC POSITIVOS</t>
  </si>
  <si>
    <t>PORCENTAJE  DE GESTANTES REACTIVAS  A SIFILIS RECIBEN TRATAMIENTO COMPLETO</t>
  </si>
  <si>
    <t>Población Total</t>
  </si>
  <si>
    <t>TASA x 100,000 Habitantes</t>
  </si>
  <si>
    <t>Casos de TBC</t>
  </si>
  <si>
    <t>x 
Habit.</t>
  </si>
  <si>
    <t xml:space="preserve">POBLACION TOTAL </t>
  </si>
  <si>
    <t>PORCENTAJE DE SINTOMATICOS RESPIRATORIOS IDENTIFICADOS/META  EN &gt;15 AÑOS X 100.</t>
  </si>
  <si>
    <t>Meta Contactos</t>
  </si>
  <si>
    <t>Contactos
Censados</t>
  </si>
  <si>
    <t>CONTACTOS CENSADOS DE TBC</t>
  </si>
  <si>
    <t>Casos Tamizados xra VIH</t>
  </si>
  <si>
    <t>Tratamiento Completo</t>
  </si>
  <si>
    <t>Consejeria</t>
  </si>
  <si>
    <t>GESTANTE REACTIVO A SIFILIS</t>
  </si>
  <si>
    <t>ADULTOS Y JOVENES  QUE RECIBEN  CONSEJERIA  EN PREVENCION PARA TAMIZAJE  DE ITS Y VIH/SIDA</t>
  </si>
  <si>
    <t>ADULTOS Y JOVENES  QUE RECIBEN    TAMIZAJE  DE ITS Y VIH/SIDA</t>
  </si>
  <si>
    <t>GESTANTES REACTIVAS  A SIFILIS RECIBEN TRATAMIENTO COMPLETO</t>
  </si>
  <si>
    <t>PORCENTAJE DE ADULTOS Y JOVENES  QUE RECIBEN  TAMIZAJE  DE ITS Y VIH/SIDA</t>
  </si>
  <si>
    <t>PORCENTAJE DE ADULTOS Y JOVENES QUE RECIBEN TAMIZAJE  DE ITS Y VIH/SIDA</t>
  </si>
  <si>
    <t>Tamizaje ITS VIH</t>
  </si>
  <si>
    <t>Gest. Tto. Completo</t>
  </si>
  <si>
    <t>Gest. React. A Sifilis</t>
  </si>
  <si>
    <t>Poblacion
Total</t>
  </si>
  <si>
    <t>Casos
VIH</t>
  </si>
  <si>
    <t>X 10000 HAB</t>
  </si>
  <si>
    <t>Indice</t>
  </si>
  <si>
    <t>TASA DE INCIDENCIA CASOS  DE VIH-SIDA CONFIRMADOS</t>
  </si>
  <si>
    <t>POB</t>
  </si>
  <si>
    <t xml:space="preserve">  </t>
  </si>
  <si>
    <t>1-Gestante Atendida</t>
  </si>
  <si>
    <t>2-Gestante Precozmente Atendida</t>
  </si>
  <si>
    <t xml:space="preserve">3-Gestante Adolescente Atendida </t>
  </si>
  <si>
    <t>4-Gestante Adolescente Precozmente Atendida</t>
  </si>
  <si>
    <t>5-Gestante Controlada (6to control)</t>
  </si>
  <si>
    <t>6- Gestante Suplementada con Hierro (6)</t>
  </si>
  <si>
    <t>7-Gestante Con paquete preventivo Meta</t>
  </si>
  <si>
    <t>8-Gestante Con paquete preventivo</t>
  </si>
  <si>
    <t>9-Puerperas Controladas</t>
  </si>
  <si>
    <t>10-Parejas protegidas con metodos de planificacion familiar</t>
  </si>
  <si>
    <t>11-Adolescente con suplemento de acido folico+ sulfato ferroso</t>
  </si>
  <si>
    <t>1-PERSONA ADULTO MAYOR DE 60 AÑOS A MAS CON VACUNA NEUMOCOCO</t>
  </si>
  <si>
    <t>2-PERSONA ADULTO MAYOR DE 60 AÑOS A MAS CON VACUNA INFLUENZA</t>
  </si>
  <si>
    <t>3-PERSONA ADULTO MAYOR DE 60 AÑOS CON VALORACION CLINICA</t>
  </si>
  <si>
    <t xml:space="preserve">4-PERSONA CON DISCAPACIDAD CERTIFICADA EN ESTABLECIMIENTOS DE SALUD </t>
  </si>
  <si>
    <t>5-DOCENTES CAPACITADOS EN TEMA DE CANCER</t>
  </si>
  <si>
    <t>ADOLESCENTE</t>
  </si>
  <si>
    <t>PLANIFICACION</t>
  </si>
  <si>
    <t>EDUC. SAALUD</t>
  </si>
  <si>
    <t>SALUD OCULAR</t>
  </si>
  <si>
    <t>ODONTOLOGIA</t>
  </si>
  <si>
    <t>NO TRANSMISIBLES</t>
  </si>
  <si>
    <t>SALUD COLECTIVA</t>
  </si>
  <si>
    <t>INTERPRETACIÓN DSFDSF</t>
  </si>
  <si>
    <t>OBJETIVO PARA ESTE MES</t>
  </si>
  <si>
    <t>BRECHA ANUAL</t>
  </si>
  <si>
    <t>META MENSUAL</t>
  </si>
  <si>
    <t>AVANCE VALORIZADO</t>
  </si>
  <si>
    <t>META
ANUAL</t>
  </si>
  <si>
    <t>INTERPRETACIÓN DSFDSF CANCER</t>
  </si>
  <si>
    <t>INTERPRETACIÓN</t>
  </si>
  <si>
    <t>INTERPRETACIÓN DE GRÁFICOS</t>
  </si>
  <si>
    <t>ACTIVIDAD</t>
  </si>
  <si>
    <t>MONITOREO PARAMETRO CAMPOS</t>
  </si>
  <si>
    <t>SISTEMA AGUA</t>
  </si>
  <si>
    <t>INSPECCION</t>
  </si>
  <si>
    <t>COMUNITARIO</t>
  </si>
  <si>
    <t xml:space="preserve">                                                                          </t>
  </si>
  <si>
    <t>&gt;</t>
  </si>
  <si>
    <t>&lt;=5</t>
  </si>
  <si>
    <t>EVALUACION ORAL COMPLETO</t>
  </si>
  <si>
    <t>HOSP</t>
  </si>
  <si>
    <t>LLUI</t>
  </si>
  <si>
    <t>JERI</t>
  </si>
  <si>
    <t>YANT</t>
  </si>
  <si>
    <t>SORI</t>
  </si>
  <si>
    <t>JEPE</t>
  </si>
  <si>
    <t>ROQU</t>
  </si>
  <si>
    <t>CALZ</t>
  </si>
  <si>
    <t>PUEB</t>
  </si>
  <si>
    <t>PORCENTAJE DE RECIEN NACIDOS CON BAJO PESO AL NACER</t>
  </si>
  <si>
    <t>PORCENTAJE DE RECIEN NACIDOS CON PREMATURIDAD</t>
  </si>
  <si>
    <t>PORCENTAJE RECIÉN NACIDO CON CONTROLES CRED COMPLETO</t>
  </si>
  <si>
    <t>PORCENTAJE NIÑO  &lt; 1 AÑO CON CRED    COMPLETO PARA SU EDAD</t>
  </si>
  <si>
    <t>PORCENTAJE NIÑOS MENORES DE 36 MESES CON CONTROLES CRED COMPLETO  PARA SU EDAD</t>
  </si>
  <si>
    <t>PORCENTAJE NIÑOS DE 1 Y 2 AÑOS CON TEST DE GRAHAM Y EXAMEN SERIADO</t>
  </si>
  <si>
    <t>PORCENTAJE DE NIÑAS Y NIÑOS RN DE PARTO INSTITUCIONAL VACUNADOS CON BCG Y ANTI HEPATITIS B (HVB) ANTES DEL ALTA</t>
  </si>
  <si>
    <t>PORCENTAJE NIÑO &lt; 1 AÑO PROTEGIDOS CON VACUNA PENTAVALENTE</t>
  </si>
  <si>
    <t>PORCENTAJE DE NIÑOS &lt; 1 AÑOS  PROTEGIDOS CON VACUNA ANTIPOLIO INYECTABLE (IPV)</t>
  </si>
  <si>
    <t>PORCENTAJE DE NIÑOS &lt; 1 AÑO  PROTEGIDOS CON VACUNA CONTRA EL ROTAVIRUS</t>
  </si>
  <si>
    <t>PORCENTAJE DE  NIÑOS &lt; 1 AÑO VACUNADOS CON VACUNA ANTINEUMOCÓCICA</t>
  </si>
  <si>
    <t>PORCENTAJE NIÑOS 1 AÑO  PROTEGIDOS CON 3 DOSIS DE VACUNA ANTINEUMOCÓCICA</t>
  </si>
  <si>
    <t>PORCENTAJE DE NIÑOS 1 AÑO VACUNADOS CON 1 DOSIS DE VACUNA SPR</t>
  </si>
  <si>
    <t xml:space="preserve">PORCENTAJE DE NIÑOS 1 AÑO VACUNADOS CON 2 DOSIS DE VACUNA SPR </t>
  </si>
  <si>
    <t>PORCENTAJE DE NIÑOS 1 AÑO  VACUNADOS CON EL 1ER REFUERZO CON VACUNA ANTIPOLIO ORAL (APO)</t>
  </si>
  <si>
    <t>PORCENTAJE DE NIÑOS 1 AÑO VACUNADOS CON EL 1ER REFUERZO CON VACUNA DPT</t>
  </si>
  <si>
    <t>PORCENTAJE DE NIÑOS 4 AÑOS VACUNADOS CON EL 2DO REFUERZO CON VACUNA ANTIPOLIO ORAL (APO)</t>
  </si>
  <si>
    <t>PORCENTAJE DE NIÑOS 4 AÑOS VACUNADOS CON EL 2DO REFUERZO CON VACUNA DPT</t>
  </si>
  <si>
    <t>PORCENTAJE DE NINOS  VACUNADOS CON 1 DOSIS DE VACUNA CONTRA VPH EN EL 5TO GRADO DE PRIMARIA</t>
  </si>
  <si>
    <t>PORCENTAJE  DE GESTANTES VACUNADAS CON 1 DOSIS DE VACUNA DTPA</t>
  </si>
  <si>
    <t>PORCENTAJE DE VACUNADOS CON 1 DOSIS CON VACUNA CONTRA LA INFLUENZA, EN LA POBLACIÓN &gt;= 60 AÑOS</t>
  </si>
  <si>
    <t>PORCENTAJE DE VACUNADOS CON 1 DOSIS CON VACUNA CONTRA NEUMOCOCO, EN LA POBLACIÓN &gt;= 60 AÑOS</t>
  </si>
  <si>
    <t>PORCENTAJE DE NIÑOS  MENORES DE 5 AÑOS  DE EDAD CON DCI (PATRÓN DE  REFERENCIA  OMS).</t>
  </si>
  <si>
    <t>PORCENTAJE DE NIÑOS DE 6 A 35 MESES  DE EDAD CON AMENIA (PATRÓN DE  REFERENCIA  OMS).</t>
  </si>
  <si>
    <t>PORCENTAJE DE NIÑOS DE 4 MESES QUE  INICIAN SUMPLEMENTACIÓN CON HIERRO EN GOTAS</t>
  </si>
  <si>
    <t>PORCENTAJE DE NIÑOS MENORES DE UN AÑO  ( 6 A 11 MESES) CON  SUPLEMENTO DE VITAMINA A</t>
  </si>
  <si>
    <t xml:space="preserve">PORCENTAJE DE NIÑOS  DE 12 A 59 MESES CON  SUPLEMENTO DE VITAMINA A  </t>
  </si>
  <si>
    <t>PORCENTAJE DE NIÑOS &lt; 5 AÑOS CON SUPLEMENTO DE VITAMINA A</t>
  </si>
  <si>
    <t>PORCENTAJE DE NIÑOS DE 12 A 23 MESES DE EDAD CON DOSAJE DE HEMOGLOBINA</t>
  </si>
  <si>
    <t>PORCENTAJE DE NIÑOS DE 24 A 35 MESES DE EDAD CON DOSAJE DE HEMOGLOBINA</t>
  </si>
  <si>
    <t>PORCENTAJE DE NIÑOS DE 6 A 35 MESES DE EDAD CON DOSAJE DE HEMOGLOBINA</t>
  </si>
  <si>
    <t>PORCENTAJE DE NIÑOS MENORES DE 12 MESES DE EDAD CON ANEMIA</t>
  </si>
  <si>
    <t>PORCENTAJE DE NIÑOS DE 1 AÑO CON ANEMIA</t>
  </si>
  <si>
    <t>PORCENTAJE DE NIÑOS  DE 2 AÑOS CON ANEMIA</t>
  </si>
  <si>
    <t>PORCENTAJE DE NIÑOS MENORES DE 36 MESES DE EDAD CON ANEMIA</t>
  </si>
  <si>
    <t>DIT</t>
  </si>
  <si>
    <t>NUTRICIÓN</t>
  </si>
  <si>
    <t>PORCENTAJE DE NIÑOS DE 6  A 11 MESES CON ANEMIA QUE HAN CUMPLIDO ESQUEMA COMPLETO TRATAMIENTO (TA)</t>
  </si>
  <si>
    <t>PORCENTAJE DE NIÑOS DE 1 AÑO CON ANEMIA QUE HAN CUMPLIDO ESQUEMA COMPLETO DE TRATAMIENTO (TA)</t>
  </si>
  <si>
    <t>PORCENTAJE DE NIÑOS  DE 2 AÑOS CON ANEMIA QUE HAN CUMPLIDO ESQUEMA COMPLETO DE TRATAMIENTO (TA)</t>
  </si>
  <si>
    <t>PORCENTAJE DE NIÑOS MENORES DE 36 MESES CON ANEMIA, QUE HAN CUMPLIDO ESQUEMA COMPLETO TRATAMIENTO (TA)</t>
  </si>
  <si>
    <t>EVALUACION ORAL COMPLETO 3 a 11 años</t>
  </si>
  <si>
    <t xml:space="preserve">VIGILANCIA SANITARIA DE GESTION Y MANEJO RESIDUOS SOLIDOS </t>
  </si>
  <si>
    <t>VIGILANCIA SANITARIA DE GESTION Y MANEJO RESIDUOS SOLIDOS</t>
  </si>
  <si>
    <t>6-NIÑOS DE 2 A 17 AÑOS DESPARASITADOS</t>
  </si>
  <si>
    <t>7-NIÑOS DE 5TO GRADO DE PRIMARIA  QUE RECIBEN VACUNA DE VPH</t>
  </si>
  <si>
    <t>8-NIÑAS DE 5TO GRADO DE PRIMARIA  QUE RECIBEN VACUNA DE VPH</t>
  </si>
  <si>
    <t xml:space="preserve">PORCENTAJE DE PERSONAS MORDIDAS QUE INICIAN TRATAMIENTO CON VACUNA ANTIRRABICA </t>
  </si>
  <si>
    <t>ATENCION DE PERSONAS MORDIDAS</t>
  </si>
  <si>
    <t>PERSONA MORDIDA</t>
  </si>
  <si>
    <t>PERSONAS MORDIDAS CONTROLADAS</t>
  </si>
  <si>
    <t>PERSONA MORDIDA CONTROLADA</t>
  </si>
  <si>
    <t xml:space="preserve">PERSONAS MORDIDAS QUE INICIAN TRATAMIENTO CON VACUNA ANTIRRABICA </t>
  </si>
  <si>
    <t>PERSONAS MORDIDAS INICIAN TRATAMIENTO</t>
  </si>
  <si>
    <t>MUESTRAS CANINAS REMITIDAS AL LABORATORIO</t>
  </si>
  <si>
    <t>MUESTRAS CANINAS REMITIDAS</t>
  </si>
  <si>
    <t>CANES VACUNADOS</t>
  </si>
  <si>
    <t>MUESTRAS POSITIVAS DE MURCIELAGOS HEMATOFAGOS</t>
  </si>
  <si>
    <t>MUESTRAS POSITIVAS DE MURCIELAGO</t>
  </si>
  <si>
    <t>ANIMAL MORDEDOR CONTROLADO</t>
  </si>
  <si>
    <t>CASOS DE RABIA CANINA</t>
  </si>
  <si>
    <t>||</t>
  </si>
  <si>
    <t>PORCENTAJE DE NIÑOS MENORES DE 12 MESES DE EDAD QUE INICIAN SUPLEMENTO DE HIERRO Y OTROS MICRONUTRIENTES.</t>
  </si>
  <si>
    <t xml:space="preserve">PORCENTAJE DE NIÑOS MENORES DE 12 MESES DE EDAD CON DOSAJE DE HEMOGLOBINA E INICIAN SUPLEMENTACION PREVENTIVA </t>
  </si>
  <si>
    <t>PORCENTAJE DE NIÑOS MENORES DE 12 MESES DE EDAD CON ANEMIA  CON DOSAJE DE HEMOGLOBINA E INICIAN TRATAMIENTO</t>
  </si>
  <si>
    <t>PORCENTAJE DE NIÑAS/NIÑOS DE 12 MESES DE EDAD QUE RECIBIERON  SUPLEMENTACIÓN PREVENTIVA  (TA)</t>
  </si>
  <si>
    <t>PORCENTAJE DE NIÑAS/NIÑOS  DE 24 MESES DE EDAD  QUE RECIBIERON SUPLEMENTACION PREVENTIVA (TA)</t>
  </si>
  <si>
    <t>PORCENTAJE DE NIÑOS/NIÑAS MENORES DE 36 MESES CON SUPLEMENTACION PREVENTIVA (TA)</t>
  </si>
  <si>
    <t>PORCENTAJE DE NIÑOS MENORES DE 12 MESES DE EDAD CON DOSAJE DE HEMOGLOBINA</t>
  </si>
  <si>
    <t>SINTAXYS</t>
  </si>
  <si>
    <t xml:space="preserve">DX ('B550','B551','B552','B559') Y  lab = 'RP' Y TIP_DIAG = 'D' </t>
  </si>
  <si>
    <t>APP98','APP108' DX1= 'U233', SUM(LAB1)  + DX2 ='U0089'  LAB2 ('2','3')</t>
  </si>
  <si>
    <t>APP98, DX1 = 'U244','U2262','U2272' SUM(LAB1)+DX2='U0089'  TIP_DIAG2 = 'D'</t>
  </si>
  <si>
    <t>DNI UNICOS + COND EESS 'N','R' DX DISTINTOS DE ('U159', '99342', '99344', 'C0011', 'A0145')+ LAB DISTINTOS DE ('DU','D1', 'D2', 'D3', 'DDA', 'B1', 'B2', 'B3', 'BDA', 'AE') + EDAD &gt; 15 Y TIPO EDAD='A'</t>
  </si>
  <si>
    <t>(DX='U212'  + TIP_DIAG='D' Y  CITA DISTINTA DE DXa='U212' + TIP_DIAG='D' + DXb ('B509','B519','B529','B54X','B518','B508'))/(DX='U157'  + TIP_DIAG='D' Y  CITA DISTINTA DE DXa='U157' + TIP_DIAG='D' + DXb ('B509','B519','B529','B54X','B518','B508'))</t>
  </si>
  <si>
    <t>dx1 = '99401.33' + LAB='TBC'+ TIP_DIAG='D' y dx2=('86703.01','86318.01') + LAB =('RN','RP') + TIP_DIAG='D'  y dx3=('99403.03','99401.34') + LAB='TBC' +.TIP_DIAG='D'</t>
  </si>
  <si>
    <t>( (dx1 ='A150','A151','A160','A162','A169' + tipodiag='D' + lab en blanco )ó
(dx1='A150','A151','A160','A162','A169' + tipodiag='R'+LAB='DVC') ó
(dx1 ='A154','A155','A156' ó dx1 desde 'A170' hasta 'A199' + LAB ='HIS','BAC' + tipodiag='D' )ó
(dx1 ='A154','A155','A156' ó dx1 desde 'A170' hasta 'A199'+ LAB ='HIS','BAC' + tipodiag='R' + LAB2='DVC')ó 
(dx1 ='A163','A164','A165','A154','A155','A156' ó dx1 desde 'A170' hasta 'A199' + LAB ='S/C') + tipodiag='D')ó
(dx1 ='A163','A164','A165','A154','A155','A156' ó dx1 desde 'A170' hasta 'A199' + LAB ='S/C') + tipodiag='R' +LAB2='DVC')ó
(dx1 ='U326','U324'+ LAB ='','EXT','DVC')+ LAB en blanco + tipodiag='D')ó
(dx1='U202'+ LAB ='NTR' + tipodiag='D')ó
(dx1='A162' + tipodiag='P' + LAB ='','DVC' ó lab en blanco y dx2='U266' + tipodiag ='D') )/poblacion del ee.ss x 100000</t>
  </si>
  <si>
    <t>dx = '99402.05','99401.33' + TIP_DIAG='D' + EDAD 18 a 59, TIP EDAD='A' y  Sexo='M'</t>
  </si>
  <si>
    <t>dx = '87342','87340','82397','86803','86780.01','86593','86703.01','87389', '86318.01' + lab='RN','RP' + TIPODIAG='D' + EDAD 18 a 59, TIPOEDAD='A' y  Sexo='M'</t>
  </si>
  <si>
    <t>(dx1='O981' + TIPODIAG='R'AND dx2='99199.11' + LAB='TA')/(dx='O981' + TIPODIAG='D') x100</t>
  </si>
  <si>
    <t>((dx ='Z21X1','B24X','B200' + TIPODIAG='D' )x 100000)/ pob del ee.ss</t>
  </si>
  <si>
    <t xml:space="preserve">DX=W540  Y TIP_DIAG = 'D' </t>
  </si>
  <si>
    <t xml:space="preserve">DX=C5041  Y TIP_DIAG = 'D' </t>
  </si>
  <si>
    <t xml:space="preserve">DX=88025 Y TIP_DIAG = 'D'  Y ID_PACIENTE=AAA04 </t>
  </si>
  <si>
    <t>DX=88025 Y TIP_DIAG = 'D'  Y ID_PACIENTE=AAA02</t>
  </si>
  <si>
    <t>ID_PACIENTE=AAA04  Y TIP_DIAG = 'D' Y LAB=3 Y ID_L=1</t>
  </si>
  <si>
    <t>((COD_ITEM IN('P070','P071','P0711','P0712') AND TIP_DIAG='D') AND (EDAD BETWEEN 0 AND 28 AND TIP_EDAD='D'))</t>
  </si>
  <si>
    <t xml:space="preserve">((COD_ITEM IN('P073','P0713','P072') AND TIP_DIAG='D') AND (EDAD BETWEEN 0 AND 28 AND TIP_EDAD='D')) </t>
  </si>
  <si>
    <t>Suma de niños menores de 12 meses, y de 2 años
* niños menores de 12 meses
1,- Niños que cumplen  350 a 530 dias (padron)
2,- niños que cumplen 209 dias posterior al primer dosaje que es entre 170 a 364 dias
* niños de 24 meses
1,- Niños que cumplen  939 a 1303 dias (padron)
2,- niños que cumplen 209 dias posterior al primer dosaje que es entre 730 a 1094 dias</t>
  </si>
  <si>
    <t>* niños de 24 meses
1,- Niños que cumplen  939 a 1303 dias (padron)
2,- niños que cumplen 209 dias posterior al primer dosaje que es entre 730 a 1094 dias</t>
  </si>
  <si>
    <t>((COD_ITEM='99199.27' AND LAB='VA1') AND DATEDIFF(MONTH,Fecha_Nac, FECHA)BETWEEN 6 AND 11)</t>
  </si>
  <si>
    <t>((COD_ITEM='99199.27'AND LAB='VA2') AND DATEDIFF(MONTH,Fecha_Nac, FECHA) BETWEEN 12 AND 59)</t>
  </si>
  <si>
    <t>((COD_ITEM='99199.27' AND LAB='VA1') AND DATEDIFF(MONTH,Fecha_Nac, FECHA)BETWEEN 6 AND 11) + ((COD_ITEM='99199.27'AND LAB='VA2') AND DATEDIFF(MONTH,Fecha_Nac, FECHA) BETWEEN 12 AND 59)</t>
  </si>
  <si>
    <t>COD_ITEM='85018' AND LAB='2' AND DATEDIFF(MONTH,Fecha_Nac, FECHA) between 18 and 23</t>
  </si>
  <si>
    <t>((COD_ITEM IN('85018')AND LAB IN('1')) AND DATEDIFF(MONTH,Fecha_Nac, FECHA) BETWEEN 24 AND 35)</t>
  </si>
  <si>
    <t>suma:
((COD_ITEM IN('85018')AND LAB IN('1')) AND DATEDIFF(MONTH,Fecha_Nac, FECHA) BETWEEN 24 AND 35) + COD_ITEM='85018' AND LAB='2' AND DATEDIFF(MONTH,Fecha_Nac, FECHA) between 18 and 23 + ((COD_ITEM IN('85018')AND LAB IN('1')) AND DATEDIFF(MONTH,Fecha_Nac, FECHA) BETWEEN 24 AND 35)</t>
  </si>
  <si>
    <t>1,- Niños que cumplen  350 a 530 dias (padron)
2,- niños que cumplen 209 dias posterior al primer dosaje que es entre 170 a 364 dia (sin anemia)</t>
  </si>
  <si>
    <t xml:space="preserve">1,- Niños que cumplen  350 a 530 dias (padron)
2,- niños que cumplen 209 dias posterior al  diagnostico de anemia que es entre 170 a 364 dia </t>
  </si>
  <si>
    <t>* niños de 24 meses
1,- Niños que cumplen  939 a 1303 dias (padron)
2,- niños que cumplen 209 dias posterior al diagnostico de anemia que es entre 730 a 1094 dias</t>
  </si>
  <si>
    <t>1,- Niños que cumplen  350 a 530 dias (padron)
2,- niños que cumplen 209 dias posterior al  diagnostico de anemia que es entre 170 a 364 dia 
3,- y que reciban sus 6 entregas y TA (rango para entrega entre 29 a 31 dias)</t>
  </si>
  <si>
    <t>* niños de 24 meses
1,- Niños que cumplen  939 a 1303 dias (padron)
2,- niños que cumplen 209 dias posterior al diagnostico de anemia que es entre 730 a 1094 dias
3,- y que reciban sus 6 entregas y TA (rango para entrega entre 29 a 31 dias)</t>
  </si>
  <si>
    <t>sumas de fila 92,93 y 94</t>
  </si>
  <si>
    <t>suma de fila 96, 97 y 98</t>
  </si>
  <si>
    <t>((COD_ITEM IN('99199.17')AND TIP_DIAG='D' AND LAB IN('SF1','P01')) AND DIAS_AT BETWEEN 120 AND 130)</t>
  </si>
  <si>
    <t xml:space="preserve">4-DETECCION COLON Y RECTO (50 a 70 años) </t>
  </si>
  <si>
    <t xml:space="preserve">5-DETECCION CANCER PROSTATA ( 50 a 75 años) </t>
  </si>
  <si>
    <t xml:space="preserve">6-DETECCION DE CANCER DE PIEL  (18 a 70 años) </t>
  </si>
  <si>
    <t>DX=90675  Y TIP_DIAG = 'D' Y LAB=5 Y ID_L=1</t>
  </si>
  <si>
    <t>DX=90675  Y TIP_DIAG = 'D' Y LAB=1 Y ID_L=1</t>
  </si>
  <si>
    <t>MR</t>
  </si>
  <si>
    <t>((COD_ITEM IN('85018')AND LAB IN('1')) AND DATEDIFF(MONTH,Fecha_Nac, FECHA)=6) (se excluye anemia)</t>
  </si>
  <si>
    <t>RENAES</t>
  </si>
  <si>
    <t>ESTABLECIMIENTO</t>
  </si>
  <si>
    <t>LeishPos</t>
  </si>
  <si>
    <t>Leishtto</t>
  </si>
  <si>
    <t>EncEntom</t>
  </si>
  <si>
    <t>CtrFocal</t>
  </si>
  <si>
    <t>Atenc_15</t>
  </si>
  <si>
    <t>SintResp</t>
  </si>
  <si>
    <t>ContCens</t>
  </si>
  <si>
    <t>ContExam</t>
  </si>
  <si>
    <t>TbcTaVIH</t>
  </si>
  <si>
    <t>TbcPosit</t>
  </si>
  <si>
    <t>C_ITSvih</t>
  </si>
  <si>
    <t>T_ITSvih</t>
  </si>
  <si>
    <t>G_PotSif</t>
  </si>
  <si>
    <t>G_SifTto</t>
  </si>
  <si>
    <t>VihSid_Conf</t>
  </si>
  <si>
    <t>Sd_N6_8m</t>
  </si>
  <si>
    <t>Sd_Gest_Ali</t>
  </si>
  <si>
    <t>C_Nin12m</t>
  </si>
  <si>
    <t>AcVigCom</t>
  </si>
  <si>
    <t>G_II_Tri</t>
  </si>
  <si>
    <t>G_Vist_1</t>
  </si>
  <si>
    <t>G_III_Tr</t>
  </si>
  <si>
    <t>G_Vist_2</t>
  </si>
  <si>
    <t>G_2visit</t>
  </si>
  <si>
    <t>AcVigSSR</t>
  </si>
  <si>
    <t>F_P_Metx</t>
  </si>
  <si>
    <t>F_P_tbcVIH</t>
  </si>
  <si>
    <t>HOSPITAL  MOYOBAMBA</t>
  </si>
  <si>
    <t>HOGAR PROTEGIDO</t>
  </si>
  <si>
    <t xml:space="preserve">FAMILIAS DE ADOLESCENTES QUE RECIBEN SESIONES EDUCATIVAS Y DEMOSTRATIVAS PARA PROMOVER PRÁCTICAS SALUDABLES EN SALUD SEXUAL INTEGRAL </t>
  </si>
  <si>
    <t>4398802FUNCIONARIOS MUNICIPALES CAPACITADOS PARA LA GENERACIÓN DE ENTORNOS SALUDABLES FRENTE A LAS ENFERMEDADES NO TRASMISIBLES.</t>
  </si>
  <si>
    <t xml:space="preserve">FAMILIA DE LA GESTANTE Y PUERPERA QUE RECIBEN CONSEJERÍA EN EL HOGAR A TRAVÉS DE LA VISITA DOMICILIARIA PARA PROMOVER PRÁCTICAS SALUDABLES EN SALUD SEXUAL Y REPRODUCTIVA DURANTE LA VISITA DOMICILIARIA </t>
  </si>
  <si>
    <t xml:space="preserve">AGENTES COMUNITARIOS DE SALUD CAPACITADOS REALIZAN ORIENTACIÓN A FAMILIAS DE GESTANTES Y PUERPERAS EN PRÁCTICAS SALUDABLES EN SALUD SEXUAL Y REPRODUCTIVA. </t>
  </si>
  <si>
    <t xml:space="preserve">DOCENTES CAPACITADOS REALIZAN EDUCACIÓN SEXUAL INTEGRAL DESDE LA INSTITUCIÓN EDUCATIVA. </t>
  </si>
  <si>
    <t>FUNCIONARIOS MUNICIPALES CAPACITADOS GESTIONAN ESPACIOS EDUCATIVOS PARA PROMOVER LA SALUD SEXUAL Y REPRODUCTIVA.</t>
  </si>
  <si>
    <t>FAMILIAS CON NIÑO(AS) MENORES DE 12 MESES Y GESTANTES RECIBEN ACOMPAÑAMIENTO A TRAVÉS DE SESIONES DEMOSTRATIVAS EN PREPARACIÓN DE ALIMENTOS</t>
  </si>
  <si>
    <t xml:space="preserve">FAMILIAS CON NIÑOS MENORES DE 12 MESES RECIBEN ACOMPAÑAMIENTO A  TRAVÉS DE LA CONSEJERIA </t>
  </si>
  <si>
    <t xml:space="preserve">FAMILIAS CON NIÑOS (AS) MENORES DE 12 MESES Y GESTANTES RECIBEN ACOMPAÑAMIENTO A TRAVÉS DE GRUPOS DE APOYO COMUNAL </t>
  </si>
  <si>
    <t>COMITÉS MULTISECTORIALES CAPACITADOS PARA LA PROMOCIÓN DEL CUIDADO INFANTIL, LACTANCIA  MATERNA EXCLUSIVA Y LA ADECUADA ALIMENTACIÓN Y PROTECCIÓN DEL MENOR DE 36 MESES EN SU DISTRITO.</t>
  </si>
  <si>
    <t>ACTORES SOCIALES CAPACITADOS PARA LA PROMOCIÓN DEL CUIDADO INFANTIL, LACTANCIA MATERNA EXCLUSIVA Y LA ADECUADA ALIMENTACIÓN Y PROTECCIÓN DEL MENOR DE 36 MESES DEL DISTRITO</t>
  </si>
  <si>
    <t>PROMOTORES EDUCATIVOS CAPACITADOS PARA LA PROMOCIÓN DEL CUIDADO INFANTIL, LACTANCIA MATERNA EXCLUSIVA Y LA ADECUADA ALIMENTACIÓN Y PROTECCIÓN DEL MENOR DE 36 MESES A FAMILIAS DEL PRONOEI</t>
  </si>
  <si>
    <t>FAMILIAS QUE RECIBEN CONSEJERÍA A TRAVÉS DE LA VISITA DOMICILIARIA PARA PROMOVER PRÁCTICAS Y ENTORNOS SALUDABLES PARA CONTRIBUIR A LA DISMINUCIÓN DE LA TUBERCULOSIS, VIH/SIDA</t>
  </si>
  <si>
    <t>FAMILIAS QUE RECIBEN SESIÓN EDUCATIVA Y DEMOSTRATIVA PARA PROMOVER PRÁCTICAS Y GENERAR ENTORNOS SALUDABLES PARA CONTRIBUIR A LA DISMINUCIÓN DE LA TUBERCULOSIS , VIH/SIDA</t>
  </si>
  <si>
    <t>DOCENTES CAPACITADOS DESARROLLAN ACCIONES PARA LA PROMOCIÓN DE PRÁCTICAS SALUDABLES Y LA PREVENCIÓN DE LA TUBERCULOSIS,  VIH/SIDA</t>
  </si>
  <si>
    <t>COMUNIDADES CON LIDERES CAPACITADOS DESARROLLAN VIGILANCIA COMUNITARIA EN FAVOR DE ENTORNOS Y PRÁCTICAS SALUDABLES Y LA PREVENCIÓN DE LA TUBERCULOSIS, VIH/SIDA</t>
  </si>
  <si>
    <t>MUNICIPIOS QUE IMPLEMENTAN ACCIONES PARA MEJORAR O MITIGAR LAS CONDICIONES QUE GENERAN RIESGO PARA ENFERMAR DE TUBERCULOSIS Y VIH/SIDA SEGÚN DISTRITOS/ PROVINCIAS PRIORIZADOS.</t>
  </si>
  <si>
    <t xml:space="preserve">FAMILIAS QUE RECIBEN SESIONES DEMOSTRATIVAS PARA LA PREVENCION Y CONTROL DE ENFERMEDADES METAXENICAS </t>
  </si>
  <si>
    <t>FAMILIAS QUE RECIBEN SESIONES EDUCATIVAS  PARA LA PREVENCION Y CONTROL DE ENFERMEDADES  ZOONOTICAS.</t>
  </si>
  <si>
    <t>COMUNIDADES PRIORIZADAS EN EL DISTRITO QUE  ESTAN IMPLEMENTANDO LA VIGILANCIA COMUNITARIA ASOCIADA A ENFERMEDADES METAXÉNICAS Y ZOONOTICAS.</t>
  </si>
  <si>
    <t>MUNICIPIOS QUE IMPLEMENTAN ACCIONES PARA MEJORAR O MITIGAR LAS CONDICIONES QUE GENERAN RIESGO PARA ENFERMAR DE ENFERMEDADES METAXÉNICAS Y ZOONOTICAS</t>
  </si>
  <si>
    <t>DOCENTES  CAPACITADOS Y COMPROMETIDOS A DESARROLLAR ACCIONES PARA LA PROMOCION DE PRACTICAS SALUDABLES PARA LA PREVENCIÓN DE LAS ENFERMEDADES METAXENICAS Y ZOONOTICAS</t>
  </si>
  <si>
    <t>FAMILIAS QUE RECIBEN SESIONES EDUCATIVAS Y DEMOSTRATIVAS EN PRÁCTICAS SALUDABLES FRENTE A LAS ENFERMEDADES NO TRASMISIBLES</t>
  </si>
  <si>
    <t>DOCENTES COMPROMETIDOS QUE DESARROLLAN ACCIONES PARA LA PROMOCIÓN DE LA ALIMENTACIÓN SALUDABLE, ACTIVIDAD FISICA, SALUD OCULAR Y SALUD BUCAL</t>
  </si>
  <si>
    <t>LIDERES COMUNITARIOS CAPACITADOS REALIZAN VIGILANCIA CIUDADANA PARA LA REDUCCIÓN DE LA CONTAMINACIÓN POR METALES PESADOS, SUSTANCIAS QUÍMICAS E HIDROCARBUROS</t>
  </si>
  <si>
    <t>FUNCIONARIOS MUNICIPALES SENSIBILIZADOS PARA LA PROMOCIÓN DE PRACTICAS Y ENTORNOS SALUDABLES PARA LA PREVENCIÓN DEL CÁNCER</t>
  </si>
  <si>
    <t xml:space="preserve">DOCENTES  CAPACITADOS PARA LA PROMOCIÓN DE PRACTICAS Y ENTORNOS SALUDABLES PARA LA PREVENCIÓN DEL CÁNCER . </t>
  </si>
  <si>
    <t>FAMILIAS SENSIBILIZADAS PARA LA PROMOCIÓN DE PRÁCTICAS Y ENTORNOS SALUDABLES PARA LA PREVENCIÓN DEL CÁNCER</t>
  </si>
  <si>
    <t>MADRES, PADRES Y CUIDADORES/AS CON APOYO EN ESTRATEGIAS DE CRIANZA Y CONOCIMIENTOS SOBRE EL DESARROLLO INFANTIL</t>
  </si>
  <si>
    <t>PAREJAS CON CONSEJERÍA EN LA PROMOCIÓN DE UNA CONVIVENCIA SALUDABLE</t>
  </si>
  <si>
    <t>LÍDERES ADOLESCENTES PROMUEVEN LA SALUD MENTAL EN SU COMUNIDAD</t>
  </si>
  <si>
    <t>AGENTES COMUNITARIOS DE SALUD REALIZAN VIGILANCIA CIUDADANA PARA REDUCIR LA VIOLENCIA FÍSICA CAUSADA POR LA PAREJA</t>
  </si>
  <si>
    <t>TASA DE MORBILIDAD DE TUBERCULOSIS</t>
  </si>
  <si>
    <t>P.S. POTRERILLO</t>
  </si>
  <si>
    <t>COBERTURA DE CASOS DE LEISHMANIASIS TRATADOS</t>
  </si>
  <si>
    <t>VIVIENDAS  EN  ÁREAS  DE  RIESGO DE  DENGUE  CON  VIGILANCIA  ENTOMOLÓGICA  DOMICILIARIA  EN  ESCENARIO II Y III.</t>
  </si>
  <si>
    <t>VIVIENDAS UBICADAS EN ESCENARIO II Y III DE TRANSMISIÓN DE DENGUE PROTEGIDAS CON TRATAMIENTO FOCAL Y CONTROL FÍSICO</t>
  </si>
  <si>
    <t>FUNCIONARIOS MUNICIPALES CAPACITADOS PARA LA GENERACIÓN DE ENTORNOS SALUDABLES FRENTE A LAS ENFERMEDADES NO TRASMISIBLES.</t>
  </si>
  <si>
    <t>Avance</t>
  </si>
  <si>
    <t xml:space="preserve">LOCALIZACIÓN Y DIAGNOSTICO DE CASOS DE MALARIA </t>
  </si>
  <si>
    <t>casos</t>
  </si>
  <si>
    <t>Mtx1_1</t>
  </si>
  <si>
    <t>Mtx1_2</t>
  </si>
  <si>
    <t>Mtx2</t>
  </si>
  <si>
    <t>Mtx3</t>
  </si>
  <si>
    <t>Mtx4</t>
  </si>
  <si>
    <t>Tbc1_1</t>
  </si>
  <si>
    <t>Tbc1_2</t>
  </si>
  <si>
    <t>Tbc2_1</t>
  </si>
  <si>
    <t>Tbc2_2</t>
  </si>
  <si>
    <t>Tbc3</t>
  </si>
  <si>
    <t>Tbc4</t>
  </si>
  <si>
    <t>Its1</t>
  </si>
  <si>
    <t>Its2</t>
  </si>
  <si>
    <t>Its3_1</t>
  </si>
  <si>
    <t>Its3_2</t>
  </si>
  <si>
    <t>Its4</t>
  </si>
  <si>
    <t>Proms1</t>
  </si>
  <si>
    <t>Proms2</t>
  </si>
  <si>
    <t>Proms3</t>
  </si>
  <si>
    <t>Proms4</t>
  </si>
  <si>
    <t>Proms5</t>
  </si>
  <si>
    <t>Proms6</t>
  </si>
  <si>
    <t>Proms7</t>
  </si>
  <si>
    <t>Proms8</t>
  </si>
  <si>
    <t>Proms9</t>
  </si>
  <si>
    <t>Proms10</t>
  </si>
  <si>
    <t>Proms11</t>
  </si>
  <si>
    <t>Proms12</t>
  </si>
  <si>
    <t>Proms13</t>
  </si>
  <si>
    <t>Proms14</t>
  </si>
  <si>
    <t>Proms15</t>
  </si>
  <si>
    <t>Proms16</t>
  </si>
  <si>
    <t>Proms17</t>
  </si>
  <si>
    <t>Proms18</t>
  </si>
  <si>
    <t>Proms19</t>
  </si>
  <si>
    <t>Proms20</t>
  </si>
  <si>
    <t>Proms21</t>
  </si>
  <si>
    <t>Proms22</t>
  </si>
  <si>
    <t>Proms23</t>
  </si>
  <si>
    <t>Proms24</t>
  </si>
  <si>
    <t>Proms25</t>
  </si>
  <si>
    <t>Proms26</t>
  </si>
  <si>
    <t>Proms27</t>
  </si>
  <si>
    <t>Proms28</t>
  </si>
  <si>
    <t>Proms29</t>
  </si>
  <si>
    <t>Proms30</t>
  </si>
  <si>
    <t>Proms31</t>
  </si>
  <si>
    <t>Proms32</t>
  </si>
  <si>
    <t>HOGAR PROTEGIDO MOYOBAMBA</t>
  </si>
  <si>
    <t>PUESTO DE SALUD 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</si>
</sst>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_ * #,##0_ ;_ * \-#,##0_ ;_ * &quot;-&quot;_ ;_ @_ "/>
    <numFmt numFmtId="165" formatCode="_ * #,##0.00_ ;_ * \-#,##0.00_ ;_ * &quot;-&quot;??_ ;_ @_ "/>
    <numFmt numFmtId="166" formatCode="0.0"/>
    <numFmt numFmtId="167" formatCode="_-[$€]* #,##0.00_-;\-[$€]* #,##0.00_-;_-[$€]* &quot;-&quot;??_-;_-@_-"/>
    <numFmt numFmtId="168" formatCode="_([$€]* #,##0.00_);_([$€]* \(#,##0.00\);_([$€]* &quot;-&quot;??_);_(@_)"/>
    <numFmt numFmtId="169" formatCode=";;;"/>
    <numFmt numFmtId="170" formatCode="_(* #,##0.00_);_(* \(#,##0.00\);_(* &quot;-&quot;_);_(@_)"/>
    <numFmt numFmtId="171" formatCode="_-* #,##0.00_-;\-* #,##0.00_-;_-* &quot;-&quot;_-;_-@_-"/>
    <numFmt numFmtId="172" formatCode="_-* #,##0_-;\-* #,##0_-;_-* &quot;-&quot;??_-;_-@_-"/>
    <numFmt numFmtId="173" formatCode="0.000"/>
  </numFmts>
  <fonts count="12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0"/>
      <color rgb="FF0070C0"/>
      <name val="Calibri"/>
      <family val="2"/>
      <scheme val="minor"/>
    </font>
    <font>
      <b/>
      <i/>
      <sz val="10"/>
      <color rgb="FFC0000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rgb="FFFFC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7.5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b/>
      <sz val="11"/>
      <color rgb="FF002060"/>
      <name val="Calibri"/>
      <family val="2"/>
      <scheme val="minor"/>
    </font>
    <font>
      <b/>
      <i/>
      <sz val="11"/>
      <color rgb="FF00206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0"/>
      <name val="MS Sans Serif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indexed="8"/>
      <name val="Arial"/>
      <family val="2"/>
    </font>
    <font>
      <sz val="11"/>
      <name val="Tahoma"/>
      <family val="2"/>
    </font>
    <font>
      <sz val="11"/>
      <color rgb="FF000000"/>
      <name val="Calibri"/>
      <family val="2"/>
      <charset val="1"/>
    </font>
    <font>
      <b/>
      <sz val="36"/>
      <color theme="1"/>
      <name val="Gabriola"/>
      <family val="5"/>
    </font>
    <font>
      <b/>
      <sz val="45"/>
      <color theme="1"/>
      <name val="Gabriola"/>
      <family val="5"/>
    </font>
    <font>
      <sz val="14"/>
      <color theme="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 Narrow"/>
      <family val="2"/>
    </font>
    <font>
      <b/>
      <i/>
      <sz val="11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rgb="FF002060"/>
      <name val="Arial"/>
      <family val="2"/>
    </font>
    <font>
      <sz val="12"/>
      <color rgb="FF00000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name val="Arial Narrow"/>
      <family val="2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trike/>
      <sz val="12"/>
      <name val="Calibri"/>
      <family val="2"/>
    </font>
    <font>
      <b/>
      <sz val="14"/>
      <name val="Calibri"/>
      <family val="2"/>
      <scheme val="minor"/>
    </font>
    <font>
      <sz val="12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2060"/>
      <name val="Arial"/>
      <family val="2"/>
    </font>
    <font>
      <sz val="10"/>
      <color rgb="FF002060"/>
      <name val="Arial Narrow"/>
      <family val="2"/>
    </font>
    <font>
      <sz val="10"/>
      <color rgb="FF002060"/>
      <name val="Calibri"/>
      <family val="2"/>
      <scheme val="minor"/>
    </font>
    <font>
      <sz val="7.5"/>
      <color rgb="FF002060"/>
      <name val="Calibri"/>
      <family val="2"/>
      <scheme val="minor"/>
    </font>
    <font>
      <i/>
      <sz val="11"/>
      <color rgb="FF002060"/>
      <name val="Calibri"/>
      <family val="2"/>
      <scheme val="minor"/>
    </font>
    <font>
      <b/>
      <sz val="12"/>
      <color rgb="FF006100"/>
      <name val="Arial"/>
      <family val="2"/>
    </font>
    <font>
      <sz val="10"/>
      <color theme="0" tint="-0.499984740745262"/>
      <name val="Calibri"/>
      <family val="2"/>
      <scheme val="minor"/>
    </font>
    <font>
      <b/>
      <sz val="12"/>
      <color indexed="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00B050"/>
      <name val="Calibri"/>
      <family val="2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theme="3" tint="-0.249977111117893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0"/>
      <color theme="3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000000"/>
      <name val="Arial"/>
      <family val="2"/>
    </font>
    <font>
      <b/>
      <i/>
      <sz val="10"/>
      <color theme="9" tint="-0.249977111117893"/>
      <name val="Calibri"/>
      <family val="2"/>
      <scheme val="minor"/>
    </font>
    <font>
      <b/>
      <sz val="8"/>
      <color rgb="FF00B050"/>
      <name val="Calibri"/>
      <family val="2"/>
      <scheme val="minor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D71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/>
        <bgColor theme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5" tint="0.59999389629810485"/>
        <bgColor theme="4" tint="0.7999816888943144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2D507B"/>
        <bgColor indexed="64"/>
      </patternFill>
    </fill>
    <fill>
      <patternFill patternType="solid">
        <fgColor theme="4" tint="0.59999389629810485"/>
        <bgColor theme="8" tint="0.79998168889431442"/>
      </patternFill>
    </fill>
    <fill>
      <patternFill patternType="solid">
        <fgColor theme="4" tint="0.39997558519241921"/>
        <bgColor theme="8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8F0E2"/>
        <bgColor theme="4" tint="0.79998168889431442"/>
      </patternFill>
    </fill>
    <fill>
      <patternFill patternType="solid">
        <fgColor rgb="FFD8F0E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8F0E8"/>
        <bgColor indexed="64"/>
      </patternFill>
    </fill>
    <fill>
      <patternFill patternType="solid">
        <fgColor rgb="FF368A6E"/>
        <bgColor indexed="64"/>
      </patternFill>
    </fill>
    <fill>
      <patternFill patternType="solid">
        <fgColor theme="7" tint="0.59999389629810485"/>
        <bgColor theme="8"/>
      </patternFill>
    </fill>
    <fill>
      <patternFill patternType="solid">
        <fgColor theme="1" tint="0.499984740745262"/>
        <bgColor indexed="64"/>
      </patternFill>
    </fill>
  </fills>
  <borders count="10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/>
      <diagonal/>
    </border>
    <border>
      <left style="hair">
        <color rgb="FF0070C0"/>
      </left>
      <right/>
      <top style="hair">
        <color rgb="FF0070C0"/>
      </top>
      <bottom style="hair">
        <color rgb="FF0070C0"/>
      </bottom>
      <diagonal/>
    </border>
    <border>
      <left/>
      <right/>
      <top style="hair">
        <color rgb="FF0070C0"/>
      </top>
      <bottom style="hair">
        <color rgb="FF0070C0"/>
      </bottom>
      <diagonal/>
    </border>
    <border>
      <left/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hair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medium">
        <color rgb="FF0070C0"/>
      </bottom>
      <diagonal/>
    </border>
    <border>
      <left style="hair">
        <color rgb="FF0070C0"/>
      </left>
      <right style="hair">
        <color rgb="FF0070C0"/>
      </right>
      <top/>
      <bottom style="hair">
        <color rgb="FF0070C0"/>
      </bottom>
      <diagonal/>
    </border>
    <border>
      <left style="thin">
        <color rgb="FF0067B4"/>
      </left>
      <right style="thin">
        <color rgb="FF0067B4"/>
      </right>
      <top style="thin">
        <color rgb="FF0067B4"/>
      </top>
      <bottom style="thin">
        <color rgb="FF0067B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ck">
        <color theme="9" tint="-0.249977111117893"/>
      </left>
      <right/>
      <top style="thick">
        <color theme="9" tint="-0.249977111117893"/>
      </top>
      <bottom/>
      <diagonal/>
    </border>
    <border>
      <left/>
      <right/>
      <top style="thick">
        <color theme="9" tint="-0.249977111117893"/>
      </top>
      <bottom/>
      <diagonal/>
    </border>
    <border>
      <left style="thick">
        <color theme="9" tint="-0.249977111117893"/>
      </left>
      <right/>
      <top/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thick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 style="thin">
        <color theme="9" tint="-0.249977111117893"/>
      </bottom>
      <diagonal/>
    </border>
    <border>
      <left/>
      <right style="thin">
        <color theme="9" tint="-0.249977111117893"/>
      </right>
      <top/>
      <bottom style="thin">
        <color theme="9" tint="-0.249977111117893"/>
      </bottom>
      <diagonal/>
    </border>
    <border>
      <left style="thin">
        <color theme="9" tint="-0.249977111117893"/>
      </left>
      <right/>
      <top/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/>
      <right/>
      <top/>
      <bottom style="thin">
        <color theme="9" tint="-0.249977111117893"/>
      </bottom>
      <diagonal/>
    </border>
    <border>
      <left style="thin">
        <color indexed="64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indexed="64"/>
      </left>
      <right style="thin">
        <color theme="9" tint="0.39994506668294322"/>
      </right>
      <top style="thin">
        <color theme="9" tint="0.39994506668294322"/>
      </top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/>
      <diagonal/>
    </border>
    <border>
      <left style="dashed">
        <color rgb="FF0067B4"/>
      </left>
      <right style="dashed">
        <color rgb="FF0067B4"/>
      </right>
      <top style="dashed">
        <color rgb="FF0067B4"/>
      </top>
      <bottom style="dashed">
        <color rgb="FF0067B4"/>
      </bottom>
      <diagonal/>
    </border>
    <border>
      <left style="thin">
        <color indexed="64"/>
      </left>
      <right style="thin">
        <color theme="9" tint="-0.249977111117893"/>
      </right>
      <top/>
      <bottom style="thin">
        <color indexed="64"/>
      </bottom>
      <diagonal/>
    </border>
    <border>
      <left/>
      <right/>
      <top style="thin">
        <color theme="9" tint="-0.249977111117893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rgb="FF0070C0"/>
      </left>
      <right style="thin">
        <color rgb="FF0070C0"/>
      </right>
      <top style="hair">
        <color rgb="FF0070C0"/>
      </top>
      <bottom style="thin">
        <color indexed="64"/>
      </bottom>
      <diagonal/>
    </border>
    <border>
      <left style="thin">
        <color rgb="FF0070C0"/>
      </left>
      <right style="thin">
        <color rgb="FF0070C0"/>
      </right>
      <top/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slantDashDot">
        <color rgb="FF00B050"/>
      </right>
      <top/>
      <bottom style="slantDashDot">
        <color rgb="FF00B050"/>
      </bottom>
      <diagonal/>
    </border>
    <border>
      <left/>
      <right/>
      <top/>
      <bottom style="slantDashDot">
        <color rgb="FF00B050"/>
      </bottom>
      <diagonal/>
    </border>
    <border>
      <left style="slantDashDot">
        <color rgb="FF00B050"/>
      </left>
      <right/>
      <top/>
      <bottom style="slantDashDot">
        <color rgb="FF00B050"/>
      </bottom>
      <diagonal/>
    </border>
    <border>
      <left/>
      <right style="slantDashDot">
        <color rgb="FF00B050"/>
      </right>
      <top/>
      <bottom/>
      <diagonal/>
    </border>
    <border>
      <left style="slantDashDot">
        <color rgb="FF00B050"/>
      </left>
      <right/>
      <top/>
      <bottom/>
      <diagonal/>
    </border>
    <border>
      <left/>
      <right style="slantDashDot">
        <color rgb="FF00B050"/>
      </right>
      <top style="slantDashDot">
        <color rgb="FF00B050"/>
      </top>
      <bottom/>
      <diagonal/>
    </border>
    <border>
      <left/>
      <right/>
      <top style="slantDashDot">
        <color rgb="FF00B050"/>
      </top>
      <bottom/>
      <diagonal/>
    </border>
    <border>
      <left style="slantDashDot">
        <color rgb="FF00B050"/>
      </left>
      <right/>
      <top style="slantDashDot">
        <color rgb="FF00B05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dashed">
        <color rgb="FF008A3E"/>
      </left>
      <right style="dashed">
        <color rgb="FF008A3E"/>
      </right>
      <top style="dashed">
        <color rgb="FF008A3E"/>
      </top>
      <bottom style="dashed">
        <color rgb="FF008A3E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 style="thin">
        <color rgb="FF0070C0"/>
      </right>
      <top style="hair">
        <color rgb="FF0070C0"/>
      </top>
      <bottom style="hair">
        <color rgb="FF0070C0"/>
      </bottom>
      <diagonal/>
    </border>
    <border>
      <left/>
      <right/>
      <top style="medium">
        <color theme="0"/>
      </top>
      <bottom/>
      <diagonal/>
    </border>
    <border>
      <left style="dashed">
        <color rgb="FF0067B4"/>
      </left>
      <right style="dashed">
        <color rgb="FF0067B4"/>
      </right>
      <top/>
      <bottom style="dashed">
        <color rgb="FF0067B4"/>
      </bottom>
      <diagonal/>
    </border>
    <border>
      <left style="hair">
        <color rgb="FF008A3E"/>
      </left>
      <right style="hair">
        <color rgb="FF008A3E"/>
      </right>
      <top style="hair">
        <color rgb="FF008A3E"/>
      </top>
      <bottom style="hair">
        <color rgb="FF008A3E"/>
      </bottom>
      <diagonal/>
    </border>
    <border>
      <left style="dashed">
        <color rgb="FF008A3E"/>
      </left>
      <right style="dashed">
        <color rgb="FF008A3E"/>
      </right>
      <top/>
      <bottom style="dashed">
        <color rgb="FF008A3E"/>
      </bottom>
      <diagonal/>
    </border>
    <border>
      <left/>
      <right style="thin">
        <color rgb="FF0070C0"/>
      </right>
      <top/>
      <bottom style="hair">
        <color rgb="FF0070C0"/>
      </bottom>
      <diagonal/>
    </border>
    <border>
      <left style="thin">
        <color rgb="FF0070C0"/>
      </left>
      <right style="thin">
        <color rgb="FF0070C0"/>
      </right>
      <top/>
      <bottom style="hair">
        <color rgb="FF0070C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ashed">
        <color rgb="FF0067B4"/>
      </left>
      <right/>
      <top/>
      <bottom style="dashed">
        <color rgb="FF0067B4"/>
      </bottom>
      <diagonal/>
    </border>
    <border>
      <left style="dashed">
        <color rgb="FF0067B4"/>
      </left>
      <right/>
      <top style="dashed">
        <color rgb="FF0067B4"/>
      </top>
      <bottom style="dashed">
        <color rgb="FF0067B4"/>
      </bottom>
      <diagonal/>
    </border>
    <border>
      <left style="dashed">
        <color rgb="FF008A3E"/>
      </left>
      <right/>
      <top/>
      <bottom style="dashed">
        <color rgb="FF008A3E"/>
      </bottom>
      <diagonal/>
    </border>
    <border>
      <left style="dashed">
        <color rgb="FF008A3E"/>
      </left>
      <right/>
      <top style="dashed">
        <color rgb="FF008A3E"/>
      </top>
      <bottom style="dashed">
        <color rgb="FF008A3E"/>
      </bottom>
      <diagonal/>
    </border>
    <border>
      <left style="hair">
        <color rgb="FF008A3E"/>
      </left>
      <right style="hair">
        <color rgb="FF008A3E"/>
      </right>
      <top style="hair">
        <color rgb="FF008A3E"/>
      </top>
      <bottom/>
      <diagonal/>
    </border>
    <border>
      <left style="thin">
        <color rgb="FF0070C0"/>
      </left>
      <right/>
      <top style="hair">
        <color rgb="FF0070C0"/>
      </top>
      <bottom style="thin">
        <color indexed="64"/>
      </bottom>
      <diagonal/>
    </border>
    <border>
      <left style="thin">
        <color rgb="FF0070C0"/>
      </left>
      <right/>
      <top/>
      <bottom style="thin">
        <color indexed="6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dashed">
        <color rgb="FF0067B4"/>
      </left>
      <right style="dashed">
        <color rgb="FF0067B4"/>
      </right>
      <top style="dashed">
        <color rgb="FF0067B4"/>
      </top>
      <bottom/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/>
      </bottom>
      <diagonal/>
    </border>
  </borders>
  <cellStyleXfs count="183">
    <xf numFmtId="0" fontId="0" fillId="0" borderId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167" fontId="3" fillId="0" borderId="0" applyFont="0" applyFill="0" applyBorder="0" applyAlignment="0" applyProtection="0"/>
    <xf numFmtId="0" fontId="12" fillId="3" borderId="0" applyNumberFormat="0" applyBorder="0" applyAlignment="0" applyProtection="0"/>
    <xf numFmtId="165" fontId="3" fillId="0" borderId="0" applyFont="0" applyFill="0" applyBorder="0" applyAlignment="0" applyProtection="0"/>
    <xf numFmtId="0" fontId="13" fillId="22" borderId="0" applyNumberFormat="0" applyBorder="0" applyAlignment="0" applyProtection="0"/>
    <xf numFmtId="0" fontId="3" fillId="0" borderId="0"/>
    <xf numFmtId="0" fontId="3" fillId="0" borderId="0"/>
    <xf numFmtId="0" fontId="20" fillId="0" borderId="0"/>
    <xf numFmtId="0" fontId="3" fillId="0" borderId="0"/>
    <xf numFmtId="0" fontId="21" fillId="0" borderId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9" fontId="3" fillId="0" borderId="0" applyFont="0" applyFill="0" applyBorder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0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" fillId="0" borderId="0" applyBorder="0"/>
    <xf numFmtId="168" fontId="3" fillId="0" borderId="0" applyFont="0" applyFill="0" applyBorder="0" applyAlignment="0" applyProtection="0"/>
    <xf numFmtId="0" fontId="21" fillId="0" borderId="0"/>
    <xf numFmtId="0" fontId="21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9" fontId="21" fillId="0" borderId="0" applyFont="0" applyFill="0" applyBorder="0" applyAlignment="0" applyProtection="0"/>
    <xf numFmtId="0" fontId="42" fillId="0" borderId="0"/>
    <xf numFmtId="0" fontId="42" fillId="0" borderId="0" applyProtection="0"/>
    <xf numFmtId="2" fontId="42" fillId="0" borderId="0" applyProtection="0"/>
    <xf numFmtId="0" fontId="43" fillId="0" borderId="0" applyProtection="0"/>
    <xf numFmtId="0" fontId="44" fillId="0" borderId="0" applyProtection="0"/>
    <xf numFmtId="0" fontId="42" fillId="0" borderId="19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19" fillId="0" borderId="9" applyNumberFormat="0" applyFill="0" applyAlignment="0" applyProtection="0"/>
    <xf numFmtId="0" fontId="46" fillId="0" borderId="0"/>
    <xf numFmtId="0" fontId="47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6" fillId="0" borderId="0"/>
    <xf numFmtId="9" fontId="52" fillId="0" borderId="0" applyFont="0" applyFill="0" applyBorder="0" applyAlignment="0" applyProtection="0"/>
    <xf numFmtId="0" fontId="52" fillId="0" borderId="0"/>
    <xf numFmtId="0" fontId="53" fillId="0" borderId="0" applyNumberFormat="0" applyFill="0" applyBorder="0" applyAlignment="0" applyProtection="0"/>
    <xf numFmtId="0" fontId="54" fillId="0" borderId="25" applyNumberFormat="0" applyFill="0" applyAlignment="0" applyProtection="0"/>
    <xf numFmtId="0" fontId="55" fillId="0" borderId="26" applyNumberFormat="0" applyFill="0" applyAlignment="0" applyProtection="0"/>
    <xf numFmtId="0" fontId="56" fillId="0" borderId="24" applyNumberFormat="0" applyFill="0" applyAlignment="0" applyProtection="0"/>
    <xf numFmtId="0" fontId="56" fillId="0" borderId="0" applyNumberFormat="0" applyFill="0" applyBorder="0" applyAlignment="0" applyProtection="0"/>
    <xf numFmtId="0" fontId="57" fillId="34" borderId="0" applyNumberFormat="0" applyBorder="0" applyAlignment="0" applyProtection="0"/>
    <xf numFmtId="0" fontId="58" fillId="35" borderId="0" applyNumberFormat="0" applyBorder="0" applyAlignment="0" applyProtection="0"/>
    <xf numFmtId="0" fontId="59" fillId="36" borderId="0" applyNumberFormat="0" applyBorder="0" applyAlignment="0" applyProtection="0"/>
    <xf numFmtId="0" fontId="60" fillId="37" borderId="27" applyNumberFormat="0" applyAlignment="0" applyProtection="0"/>
    <xf numFmtId="0" fontId="61" fillId="38" borderId="28" applyNumberFormat="0" applyAlignment="0" applyProtection="0"/>
    <xf numFmtId="0" fontId="62" fillId="38" borderId="27" applyNumberFormat="0" applyAlignment="0" applyProtection="0"/>
    <xf numFmtId="0" fontId="63" fillId="0" borderId="29" applyNumberFormat="0" applyFill="0" applyAlignment="0" applyProtection="0"/>
    <xf numFmtId="0" fontId="64" fillId="39" borderId="30" applyNumberFormat="0" applyAlignment="0" applyProtection="0"/>
    <xf numFmtId="0" fontId="41" fillId="0" borderId="0" applyNumberFormat="0" applyFill="0" applyBorder="0" applyAlignment="0" applyProtection="0"/>
    <xf numFmtId="0" fontId="21" fillId="40" borderId="31" applyNumberFormat="0" applyFont="0" applyAlignment="0" applyProtection="0"/>
    <xf numFmtId="0" fontId="65" fillId="0" borderId="0" applyNumberFormat="0" applyFill="0" applyBorder="0" applyAlignment="0" applyProtection="0"/>
    <xf numFmtId="0" fontId="22" fillId="0" borderId="32" applyNumberFormat="0" applyFill="0" applyAlignment="0" applyProtection="0"/>
    <xf numFmtId="0" fontId="24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1" fillId="50" borderId="0" applyNumberFormat="0" applyBorder="0" applyAlignment="0" applyProtection="0"/>
    <xf numFmtId="0" fontId="21" fillId="51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1" fillId="54" borderId="0" applyNumberFormat="0" applyBorder="0" applyAlignment="0" applyProtection="0"/>
    <xf numFmtId="0" fontId="21" fillId="55" borderId="0" applyNumberFormat="0" applyBorder="0" applyAlignment="0" applyProtection="0"/>
    <xf numFmtId="0" fontId="24" fillId="56" borderId="0" applyNumberFormat="0" applyBorder="0" applyAlignment="0" applyProtection="0"/>
    <xf numFmtId="0" fontId="24" fillId="57" borderId="0" applyNumberFormat="0" applyBorder="0" applyAlignment="0" applyProtection="0"/>
    <xf numFmtId="0" fontId="21" fillId="58" borderId="0" applyNumberFormat="0" applyBorder="0" applyAlignment="0" applyProtection="0"/>
    <xf numFmtId="0" fontId="21" fillId="59" borderId="0" applyNumberFormat="0" applyBorder="0" applyAlignment="0" applyProtection="0"/>
    <xf numFmtId="0" fontId="24" fillId="60" borderId="0" applyNumberFormat="0" applyBorder="0" applyAlignment="0" applyProtection="0"/>
    <xf numFmtId="0" fontId="24" fillId="61" borderId="0" applyNumberFormat="0" applyBorder="0" applyAlignment="0" applyProtection="0"/>
    <xf numFmtId="0" fontId="21" fillId="62" borderId="0" applyNumberFormat="0" applyBorder="0" applyAlignment="0" applyProtection="0"/>
    <xf numFmtId="0" fontId="21" fillId="63" borderId="0" applyNumberFormat="0" applyBorder="0" applyAlignment="0" applyProtection="0"/>
    <xf numFmtId="0" fontId="24" fillId="64" borderId="0" applyNumberFormat="0" applyBorder="0" applyAlignment="0" applyProtection="0"/>
    <xf numFmtId="0" fontId="6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67" fillId="0" borderId="0"/>
    <xf numFmtId="0" fontId="67" fillId="23" borderId="5" applyNumberFormat="0" applyFont="0" applyAlignment="0" applyProtection="0"/>
    <xf numFmtId="9" fontId="67" fillId="0" borderId="0" applyFont="0" applyFill="0" applyBorder="0" applyAlignment="0" applyProtection="0"/>
    <xf numFmtId="0" fontId="9" fillId="0" borderId="4" applyNumberFormat="0" applyFill="0" applyAlignment="0" applyProtection="0"/>
    <xf numFmtId="0" fontId="3" fillId="0" borderId="0"/>
    <xf numFmtId="0" fontId="2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8" fillId="0" borderId="0"/>
    <xf numFmtId="0" fontId="3" fillId="0" borderId="0"/>
    <xf numFmtId="0" fontId="21" fillId="0" borderId="0"/>
  </cellStyleXfs>
  <cellXfs count="526">
    <xf numFmtId="0" fontId="0" fillId="0" borderId="0" xfId="0"/>
    <xf numFmtId="0" fontId="22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22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1" fillId="27" borderId="14" xfId="0" applyFont="1" applyFill="1" applyBorder="1" applyAlignment="1" applyProtection="1">
      <alignment horizontal="center" vertical="center" wrapText="1"/>
      <protection locked="0"/>
    </xf>
    <xf numFmtId="0" fontId="28" fillId="0" borderId="18" xfId="0" applyFont="1" applyBorder="1"/>
    <xf numFmtId="169" fontId="0" fillId="0" borderId="0" xfId="0" applyNumberFormat="1"/>
    <xf numFmtId="0" fontId="24" fillId="0" borderId="0" xfId="0" applyFont="1"/>
    <xf numFmtId="0" fontId="33" fillId="0" borderId="13" xfId="0" applyFont="1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2" fontId="32" fillId="0" borderId="13" xfId="0" applyNumberFormat="1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0" fillId="0" borderId="16" xfId="0" applyBorder="1"/>
    <xf numFmtId="0" fontId="0" fillId="0" borderId="17" xfId="0" applyBorder="1"/>
    <xf numFmtId="0" fontId="22" fillId="0" borderId="0" xfId="0" applyFont="1" applyAlignment="1">
      <alignment horizontal="left" vertical="center"/>
    </xf>
    <xf numFmtId="0" fontId="31" fillId="28" borderId="14" xfId="0" applyFont="1" applyFill="1" applyBorder="1" applyAlignment="1">
      <alignment horizontal="center" vertical="center" wrapText="1"/>
    </xf>
    <xf numFmtId="0" fontId="37" fillId="0" borderId="13" xfId="0" applyFont="1" applyBorder="1"/>
    <xf numFmtId="2" fontId="0" fillId="0" borderId="13" xfId="0" applyNumberFormat="1" applyBorder="1" applyAlignment="1">
      <alignment horizontal="center" vertical="center"/>
    </xf>
    <xf numFmtId="0" fontId="32" fillId="0" borderId="13" xfId="0" applyFont="1" applyBorder="1"/>
    <xf numFmtId="0" fontId="0" fillId="0" borderId="13" xfId="0" applyBorder="1" applyAlignment="1">
      <alignment horizontal="center" vertical="center"/>
    </xf>
    <xf numFmtId="0" fontId="38" fillId="0" borderId="13" xfId="0" applyFont="1" applyBorder="1"/>
    <xf numFmtId="169" fontId="22" fillId="0" borderId="0" xfId="0" applyNumberFormat="1" applyFont="1"/>
    <xf numFmtId="0" fontId="29" fillId="31" borderId="20" xfId="0" applyFont="1" applyFill="1" applyBorder="1" applyAlignment="1">
      <alignment horizontal="right" vertical="center"/>
    </xf>
    <xf numFmtId="49" fontId="22" fillId="31" borderId="20" xfId="0" applyNumberFormat="1" applyFont="1" applyFill="1" applyBorder="1" applyAlignment="1">
      <alignment horizontal="center" vertical="center"/>
    </xf>
    <xf numFmtId="0" fontId="22" fillId="31" borderId="2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0" xfId="0" applyFont="1" applyAlignment="1">
      <alignment vertical="center"/>
    </xf>
    <xf numFmtId="0" fontId="41" fillId="0" borderId="0" xfId="0" applyFont="1" applyAlignment="1">
      <alignment horizontal="right"/>
    </xf>
    <xf numFmtId="49" fontId="0" fillId="0" borderId="0" xfId="0" applyNumberFormat="1"/>
    <xf numFmtId="0" fontId="34" fillId="0" borderId="0" xfId="0" applyFont="1"/>
    <xf numFmtId="0" fontId="23" fillId="0" borderId="0" xfId="0" applyFont="1" applyAlignment="1">
      <alignment horizontal="right"/>
    </xf>
    <xf numFmtId="49" fontId="22" fillId="0" borderId="0" xfId="0" applyNumberFormat="1" applyFont="1"/>
    <xf numFmtId="0" fontId="22" fillId="0" borderId="0" xfId="0" applyFont="1" applyAlignment="1">
      <alignment horizontal="center"/>
    </xf>
    <xf numFmtId="0" fontId="26" fillId="0" borderId="13" xfId="0" applyFont="1" applyBorder="1" applyAlignment="1">
      <alignment horizontal="center" vertical="center"/>
    </xf>
    <xf numFmtId="164" fontId="48" fillId="30" borderId="21" xfId="60" applyNumberFormat="1" applyFont="1" applyFill="1" applyBorder="1" applyAlignment="1">
      <alignment horizontal="left" vertical="center" wrapText="1"/>
    </xf>
    <xf numFmtId="164" fontId="48" fillId="30" borderId="23" xfId="60" applyNumberFormat="1" applyFont="1" applyFill="1" applyBorder="1" applyAlignment="1">
      <alignment horizontal="left" vertical="center" wrapText="1"/>
    </xf>
    <xf numFmtId="0" fontId="50" fillId="32" borderId="22" xfId="87" applyFont="1" applyFill="1" applyBorder="1" applyAlignment="1">
      <alignment horizontal="center" vertical="center" wrapText="1"/>
    </xf>
    <xf numFmtId="0" fontId="50" fillId="26" borderId="22" xfId="87" applyFont="1" applyFill="1" applyBorder="1" applyAlignment="1">
      <alignment horizontal="center" vertical="center" wrapText="1"/>
    </xf>
    <xf numFmtId="0" fontId="50" fillId="27" borderId="22" xfId="0" applyFont="1" applyFill="1" applyBorder="1" applyAlignment="1">
      <alignment horizontal="center" vertical="center" wrapText="1"/>
    </xf>
    <xf numFmtId="0" fontId="31" fillId="27" borderId="22" xfId="0" applyFont="1" applyFill="1" applyBorder="1" applyAlignment="1">
      <alignment horizontal="center" vertical="center" wrapText="1"/>
    </xf>
    <xf numFmtId="2" fontId="39" fillId="0" borderId="0" xfId="0" applyNumberFormat="1" applyFont="1"/>
    <xf numFmtId="2" fontId="22" fillId="0" borderId="0" xfId="0" applyNumberFormat="1" applyFont="1" applyAlignment="1">
      <alignment horizontal="center" vertical="center"/>
    </xf>
    <xf numFmtId="0" fontId="31" fillId="27" borderId="33" xfId="0" applyFont="1" applyFill="1" applyBorder="1" applyAlignment="1">
      <alignment horizontal="center" vertical="center" wrapText="1"/>
    </xf>
    <xf numFmtId="0" fontId="26" fillId="0" borderId="13" xfId="0" applyFont="1" applyBorder="1" applyAlignment="1">
      <alignment vertical="center"/>
    </xf>
    <xf numFmtId="49" fontId="26" fillId="0" borderId="14" xfId="0" applyNumberFormat="1" applyFont="1" applyBorder="1" applyAlignment="1">
      <alignment vertical="center"/>
    </xf>
    <xf numFmtId="0" fontId="26" fillId="0" borderId="15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69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28" fillId="0" borderId="14" xfId="0" applyFont="1" applyBorder="1" applyAlignment="1">
      <alignment horizontal="left" vertical="center"/>
    </xf>
    <xf numFmtId="164" fontId="51" fillId="33" borderId="21" xfId="0" applyNumberFormat="1" applyFont="1" applyFill="1" applyBorder="1" applyAlignment="1">
      <alignment horizontal="center" vertical="center"/>
    </xf>
    <xf numFmtId="166" fontId="32" fillId="0" borderId="13" xfId="0" applyNumberFormat="1" applyFont="1" applyBorder="1" applyAlignment="1">
      <alignment horizontal="center" vertical="center"/>
    </xf>
    <xf numFmtId="0" fontId="36" fillId="27" borderId="22" xfId="0" applyFont="1" applyFill="1" applyBorder="1" applyAlignment="1">
      <alignment horizontal="center" vertical="center" wrapText="1"/>
    </xf>
    <xf numFmtId="0" fontId="35" fillId="0" borderId="0" xfId="0" applyFont="1"/>
    <xf numFmtId="169" fontId="23" fillId="0" borderId="0" xfId="0" applyNumberFormat="1" applyFont="1" applyAlignment="1">
      <alignment horizontal="center" vertical="center"/>
    </xf>
    <xf numFmtId="169" fontId="24" fillId="0" borderId="0" xfId="0" applyNumberFormat="1" applyFont="1" applyAlignment="1">
      <alignment vertical="top"/>
    </xf>
    <xf numFmtId="169" fontId="0" fillId="0" borderId="0" xfId="0" applyNumberFormat="1" applyAlignment="1">
      <alignment vertical="top"/>
    </xf>
    <xf numFmtId="41" fontId="1" fillId="0" borderId="13" xfId="0" applyNumberFormat="1" applyFont="1" applyBorder="1" applyAlignment="1">
      <alignment horizontal="center" vertical="center"/>
    </xf>
    <xf numFmtId="171" fontId="1" fillId="0" borderId="13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70" fontId="0" fillId="0" borderId="0" xfId="0" applyNumberFormat="1"/>
    <xf numFmtId="166" fontId="0" fillId="0" borderId="0" xfId="0" applyNumberFormat="1"/>
    <xf numFmtId="0" fontId="48" fillId="0" borderId="0" xfId="0" applyFont="1" applyAlignment="1">
      <alignment vertical="center"/>
    </xf>
    <xf numFmtId="0" fontId="71" fillId="0" borderId="0" xfId="0" applyFont="1" applyAlignment="1">
      <alignment vertical="top"/>
    </xf>
    <xf numFmtId="0" fontId="72" fillId="0" borderId="13" xfId="0" applyFont="1" applyBorder="1" applyAlignment="1">
      <alignment horizontal="center" vertical="center"/>
    </xf>
    <xf numFmtId="0" fontId="73" fillId="0" borderId="13" xfId="0" applyFont="1" applyBorder="1" applyAlignment="1">
      <alignment horizontal="center" vertical="center" wrapText="1"/>
    </xf>
    <xf numFmtId="1" fontId="73" fillId="0" borderId="13" xfId="0" applyNumberFormat="1" applyFont="1" applyBorder="1" applyAlignment="1">
      <alignment horizontal="center" vertical="center" wrapText="1"/>
    </xf>
    <xf numFmtId="1" fontId="28" fillId="25" borderId="13" xfId="0" quotePrefix="1" applyNumberFormat="1" applyFont="1" applyFill="1" applyBorder="1" applyAlignment="1">
      <alignment horizontal="center" vertical="center" wrapText="1"/>
    </xf>
    <xf numFmtId="1" fontId="28" fillId="25" borderId="13" xfId="0" applyNumberFormat="1" applyFont="1" applyFill="1" applyBorder="1" applyAlignment="1">
      <alignment horizontal="center" vertical="center" wrapText="1"/>
    </xf>
    <xf numFmtId="0" fontId="45" fillId="0" borderId="13" xfId="0" applyFont="1" applyBorder="1" applyAlignment="1">
      <alignment horizontal="center" vertical="center" wrapText="1"/>
    </xf>
    <xf numFmtId="0" fontId="29" fillId="24" borderId="35" xfId="0" applyFont="1" applyFill="1" applyBorder="1" applyAlignment="1">
      <alignment vertical="center"/>
    </xf>
    <xf numFmtId="1" fontId="22" fillId="24" borderId="35" xfId="0" applyNumberFormat="1" applyFont="1" applyFill="1" applyBorder="1" applyAlignment="1">
      <alignment horizontal="center" vertical="center"/>
    </xf>
    <xf numFmtId="166" fontId="22" fillId="24" borderId="35" xfId="0" applyNumberFormat="1" applyFont="1" applyFill="1" applyBorder="1" applyAlignment="1">
      <alignment horizontal="center" vertical="center"/>
    </xf>
    <xf numFmtId="2" fontId="22" fillId="24" borderId="35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vertical="top"/>
    </xf>
    <xf numFmtId="0" fontId="27" fillId="0" borderId="36" xfId="0" applyFont="1" applyBorder="1" applyAlignment="1">
      <alignment vertical="center"/>
    </xf>
    <xf numFmtId="41" fontId="1" fillId="0" borderId="36" xfId="0" applyNumberFormat="1" applyFont="1" applyBorder="1" applyAlignment="1">
      <alignment horizontal="center" vertical="center"/>
    </xf>
    <xf numFmtId="166" fontId="1" fillId="0" borderId="36" xfId="0" applyNumberFormat="1" applyFont="1" applyBorder="1" applyAlignment="1">
      <alignment horizontal="center" vertical="center"/>
    </xf>
    <xf numFmtId="166" fontId="0" fillId="25" borderId="36" xfId="0" applyNumberFormat="1" applyFill="1" applyBorder="1" applyAlignment="1">
      <alignment horizontal="center"/>
    </xf>
    <xf numFmtId="2" fontId="0" fillId="0" borderId="36" xfId="0" applyNumberFormat="1" applyBorder="1" applyAlignment="1">
      <alignment horizontal="center"/>
    </xf>
    <xf numFmtId="1" fontId="0" fillId="0" borderId="36" xfId="0" applyNumberFormat="1" applyBorder="1" applyAlignment="1">
      <alignment horizontal="center"/>
    </xf>
    <xf numFmtId="0" fontId="27" fillId="0" borderId="13" xfId="0" applyFont="1" applyBorder="1" applyAlignment="1">
      <alignment vertical="center"/>
    </xf>
    <xf numFmtId="166" fontId="0" fillId="25" borderId="13" xfId="0" applyNumberFormat="1" applyFill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0" fontId="24" fillId="25" borderId="0" xfId="0" applyFont="1" applyFill="1" applyAlignment="1">
      <alignment horizontal="left" vertical="center"/>
    </xf>
    <xf numFmtId="166" fontId="1" fillId="0" borderId="13" xfId="0" applyNumberFormat="1" applyFont="1" applyBorder="1" applyAlignment="1">
      <alignment horizontal="center" vertical="center"/>
    </xf>
    <xf numFmtId="166" fontId="0" fillId="0" borderId="0" xfId="0" applyNumberFormat="1" applyAlignment="1">
      <alignment vertical="center"/>
    </xf>
    <xf numFmtId="166" fontId="0" fillId="0" borderId="0" xfId="0" applyNumberFormat="1" applyAlignment="1">
      <alignment horizontal="left" vertical="center"/>
    </xf>
    <xf numFmtId="166" fontId="48" fillId="0" borderId="0" xfId="0" applyNumberFormat="1" applyFont="1" applyAlignment="1">
      <alignment vertical="center"/>
    </xf>
    <xf numFmtId="1" fontId="0" fillId="0" borderId="0" xfId="0" applyNumberFormat="1" applyAlignment="1">
      <alignment horizontal="left" vertical="center"/>
    </xf>
    <xf numFmtId="1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/>
    </xf>
    <xf numFmtId="166" fontId="25" fillId="0" borderId="0" xfId="0" applyNumberFormat="1" applyFont="1" applyAlignment="1">
      <alignment horizontal="center"/>
    </xf>
    <xf numFmtId="1" fontId="1" fillId="0" borderId="36" xfId="0" applyNumberFormat="1" applyFont="1" applyBorder="1" applyAlignment="1">
      <alignment horizontal="center" vertical="center"/>
    </xf>
    <xf numFmtId="0" fontId="0" fillId="25" borderId="0" xfId="0" applyFill="1"/>
    <xf numFmtId="0" fontId="74" fillId="0" borderId="0" xfId="0" applyFont="1" applyAlignment="1">
      <alignment horizontal="center"/>
    </xf>
    <xf numFmtId="0" fontId="75" fillId="0" borderId="0" xfId="0" applyFont="1"/>
    <xf numFmtId="170" fontId="0" fillId="0" borderId="34" xfId="0" applyNumberFormat="1" applyBorder="1"/>
    <xf numFmtId="0" fontId="31" fillId="71" borderId="38" xfId="87" applyFont="1" applyFill="1" applyBorder="1" applyAlignment="1">
      <alignment horizontal="center" vertical="center" wrapText="1"/>
    </xf>
    <xf numFmtId="41" fontId="22" fillId="72" borderId="37" xfId="0" applyNumberFormat="1" applyFont="1" applyFill="1" applyBorder="1"/>
    <xf numFmtId="164" fontId="25" fillId="73" borderId="37" xfId="0" applyNumberFormat="1" applyFont="1" applyFill="1" applyBorder="1"/>
    <xf numFmtId="0" fontId="76" fillId="74" borderId="40" xfId="0" applyFont="1" applyFill="1" applyBorder="1" applyAlignment="1">
      <alignment horizontal="center"/>
    </xf>
    <xf numFmtId="0" fontId="76" fillId="74" borderId="40" xfId="0" applyFont="1" applyFill="1" applyBorder="1" applyAlignment="1">
      <alignment vertical="center"/>
    </xf>
    <xf numFmtId="0" fontId="76" fillId="74" borderId="0" xfId="0" applyFont="1" applyFill="1" applyAlignment="1">
      <alignment horizontal="center"/>
    </xf>
    <xf numFmtId="0" fontId="76" fillId="74" borderId="0" xfId="0" applyFont="1" applyFill="1" applyAlignment="1">
      <alignment vertical="center"/>
    </xf>
    <xf numFmtId="0" fontId="77" fillId="75" borderId="42" xfId="0" applyFont="1" applyFill="1" applyBorder="1" applyAlignment="1">
      <alignment horizontal="center" vertical="center"/>
    </xf>
    <xf numFmtId="0" fontId="48" fillId="75" borderId="42" xfId="0" applyFont="1" applyFill="1" applyBorder="1" applyAlignment="1">
      <alignment horizontal="center" vertical="center"/>
    </xf>
    <xf numFmtId="0" fontId="48" fillId="75" borderId="42" xfId="0" applyFont="1" applyFill="1" applyBorder="1" applyAlignment="1">
      <alignment horizontal="center" vertical="center" wrapText="1"/>
    </xf>
    <xf numFmtId="0" fontId="48" fillId="75" borderId="42" xfId="0" applyFont="1" applyFill="1" applyBorder="1" applyAlignment="1">
      <alignment horizontal="center" vertical="center" textRotation="90" wrapText="1"/>
    </xf>
    <xf numFmtId="0" fontId="48" fillId="76" borderId="42" xfId="0" applyFont="1" applyFill="1" applyBorder="1" applyAlignment="1">
      <alignment horizontal="center" vertical="center" textRotation="90" wrapText="1"/>
    </xf>
    <xf numFmtId="0" fontId="23" fillId="25" borderId="43" xfId="0" applyFont="1" applyFill="1" applyBorder="1" applyAlignment="1">
      <alignment vertical="center" textRotation="90" wrapText="1"/>
    </xf>
    <xf numFmtId="0" fontId="22" fillId="0" borderId="44" xfId="0" applyFont="1" applyBorder="1" applyAlignment="1">
      <alignment horizontal="center" vertical="center"/>
    </xf>
    <xf numFmtId="0" fontId="22" fillId="0" borderId="45" xfId="0" applyFont="1" applyBorder="1" applyAlignment="1">
      <alignment horizontal="center" vertical="center"/>
    </xf>
    <xf numFmtId="0" fontId="78" fillId="25" borderId="45" xfId="0" applyFont="1" applyFill="1" applyBorder="1" applyAlignment="1">
      <alignment horizontal="left" vertical="center"/>
    </xf>
    <xf numFmtId="0" fontId="79" fillId="0" borderId="0" xfId="0" applyFont="1" applyAlignment="1">
      <alignment horizontal="left" vertical="center" wrapText="1"/>
    </xf>
    <xf numFmtId="0" fontId="79" fillId="0" borderId="44" xfId="0" applyFont="1" applyBorder="1" applyAlignment="1">
      <alignment horizontal="center" vertical="center" wrapText="1"/>
    </xf>
    <xf numFmtId="0" fontId="78" fillId="0" borderId="46" xfId="0" applyFont="1" applyBorder="1" applyAlignment="1">
      <alignment horizontal="center" vertical="center"/>
    </xf>
    <xf numFmtId="0" fontId="79" fillId="0" borderId="11" xfId="0" applyFont="1" applyBorder="1" applyAlignment="1">
      <alignment horizontal="center" vertical="center" wrapText="1"/>
    </xf>
    <xf numFmtId="0" fontId="22" fillId="0" borderId="47" xfId="0" applyFont="1" applyBorder="1" applyAlignment="1">
      <alignment horizontal="center" vertical="center"/>
    </xf>
    <xf numFmtId="0" fontId="78" fillId="0" borderId="48" xfId="0" applyFont="1" applyBorder="1" applyAlignment="1">
      <alignment horizontal="left" vertical="center"/>
    </xf>
    <xf numFmtId="0" fontId="79" fillId="0" borderId="47" xfId="0" applyFont="1" applyBorder="1" applyAlignment="1">
      <alignment horizontal="left" vertical="center" wrapText="1"/>
    </xf>
    <xf numFmtId="0" fontId="79" fillId="0" borderId="47" xfId="0" applyFont="1" applyBorder="1" applyAlignment="1">
      <alignment horizontal="center" vertical="center" wrapText="1"/>
    </xf>
    <xf numFmtId="0" fontId="79" fillId="0" borderId="47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79" fillId="0" borderId="10" xfId="0" applyFont="1" applyBorder="1" applyAlignment="1">
      <alignment horizontal="center" vertical="center" wrapText="1"/>
    </xf>
    <xf numFmtId="1" fontId="79" fillId="0" borderId="10" xfId="0" applyNumberFormat="1" applyFont="1" applyBorder="1" applyAlignment="1">
      <alignment horizontal="center" vertical="center" wrapText="1"/>
    </xf>
    <xf numFmtId="0" fontId="78" fillId="0" borderId="48" xfId="0" applyFont="1" applyBorder="1" applyAlignment="1">
      <alignment horizontal="left" vertical="center" wrapText="1"/>
    </xf>
    <xf numFmtId="0" fontId="78" fillId="0" borderId="48" xfId="0" applyFont="1" applyBorder="1" applyAlignment="1">
      <alignment vertical="center" wrapText="1"/>
    </xf>
    <xf numFmtId="0" fontId="79" fillId="0" borderId="47" xfId="0" applyFont="1" applyBorder="1" applyAlignment="1">
      <alignment vertical="center" wrapText="1"/>
    </xf>
    <xf numFmtId="0" fontId="78" fillId="0" borderId="46" xfId="0" applyFont="1" applyBorder="1" applyAlignment="1">
      <alignment horizontal="center" vertical="center" wrapText="1"/>
    </xf>
    <xf numFmtId="0" fontId="79" fillId="0" borderId="0" xfId="0" applyFont="1" applyAlignment="1">
      <alignment vertical="center"/>
    </xf>
    <xf numFmtId="0" fontId="78" fillId="25" borderId="48" xfId="0" applyFont="1" applyFill="1" applyBorder="1" applyAlignment="1">
      <alignment horizontal="left" vertical="center"/>
    </xf>
    <xf numFmtId="0" fontId="78" fillId="25" borderId="48" xfId="0" applyFont="1" applyFill="1" applyBorder="1" applyAlignment="1">
      <alignment horizontal="left" vertical="center" wrapText="1"/>
    </xf>
    <xf numFmtId="0" fontId="26" fillId="0" borderId="45" xfId="0" applyFont="1" applyBorder="1" applyAlignment="1">
      <alignment vertical="center" wrapText="1"/>
    </xf>
    <xf numFmtId="0" fontId="79" fillId="0" borderId="45" xfId="0" applyFont="1" applyBorder="1" applyAlignment="1">
      <alignment horizontal="left" vertical="center" wrapText="1"/>
    </xf>
    <xf numFmtId="0" fontId="79" fillId="0" borderId="0" xfId="0" applyFont="1" applyAlignment="1">
      <alignment vertical="center" wrapText="1"/>
    </xf>
    <xf numFmtId="0" fontId="79" fillId="0" borderId="44" xfId="0" applyFont="1" applyBorder="1" applyAlignment="1">
      <alignment vertical="center" wrapText="1"/>
    </xf>
    <xf numFmtId="0" fontId="26" fillId="0" borderId="46" xfId="0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0" fillId="0" borderId="48" xfId="0" applyBorder="1" applyAlignment="1">
      <alignment vertical="center" wrapText="1"/>
    </xf>
    <xf numFmtId="0" fontId="26" fillId="0" borderId="0" xfId="0" applyFont="1" applyAlignment="1">
      <alignment vertical="center" wrapText="1"/>
    </xf>
    <xf numFmtId="0" fontId="22" fillId="0" borderId="49" xfId="0" applyFont="1" applyBorder="1" applyAlignment="1">
      <alignment horizontal="center" vertical="center"/>
    </xf>
    <xf numFmtId="0" fontId="22" fillId="0" borderId="50" xfId="0" applyFont="1" applyBorder="1" applyAlignment="1">
      <alignment horizontal="center" vertical="center"/>
    </xf>
    <xf numFmtId="0" fontId="79" fillId="0" borderId="49" xfId="0" applyFont="1" applyBorder="1" applyAlignment="1">
      <alignment vertical="center" wrapText="1"/>
    </xf>
    <xf numFmtId="0" fontId="26" fillId="0" borderId="51" xfId="0" applyFont="1" applyBorder="1" applyAlignment="1">
      <alignment horizontal="center" vertical="center" wrapText="1"/>
    </xf>
    <xf numFmtId="0" fontId="0" fillId="0" borderId="52" xfId="0" applyBorder="1" applyAlignment="1">
      <alignment vertical="center" wrapText="1"/>
    </xf>
    <xf numFmtId="0" fontId="80" fillId="0" borderId="42" xfId="0" applyFont="1" applyBorder="1" applyAlignment="1">
      <alignment horizontal="center" vertical="center"/>
    </xf>
    <xf numFmtId="0" fontId="80" fillId="0" borderId="42" xfId="0" applyFont="1" applyBorder="1" applyAlignment="1">
      <alignment horizontal="center" vertical="center" wrapText="1"/>
    </xf>
    <xf numFmtId="0" fontId="80" fillId="0" borderId="42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left" vertical="center" wrapText="1"/>
    </xf>
    <xf numFmtId="0" fontId="79" fillId="0" borderId="11" xfId="0" applyFont="1" applyBorder="1" applyAlignment="1">
      <alignment horizontal="left" vertical="center" wrapText="1"/>
    </xf>
    <xf numFmtId="0" fontId="81" fillId="0" borderId="53" xfId="0" applyFont="1" applyBorder="1" applyAlignment="1">
      <alignment horizontal="center" vertical="center" wrapText="1" readingOrder="1"/>
    </xf>
    <xf numFmtId="0" fontId="81" fillId="0" borderId="54" xfId="0" applyFont="1" applyBorder="1" applyAlignment="1">
      <alignment horizontal="center" vertical="center" wrapText="1" readingOrder="1"/>
    </xf>
    <xf numFmtId="0" fontId="26" fillId="0" borderId="55" xfId="0" applyFont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22" fillId="0" borderId="10" xfId="0" applyFont="1" applyBorder="1" applyAlignment="1">
      <alignment vertical="center" wrapText="1"/>
    </xf>
    <xf numFmtId="0" fontId="79" fillId="0" borderId="10" xfId="0" applyFont="1" applyBorder="1" applyAlignment="1">
      <alignment horizontal="left" vertical="center" wrapText="1"/>
    </xf>
    <xf numFmtId="0" fontId="81" fillId="0" borderId="56" xfId="0" applyFont="1" applyBorder="1" applyAlignment="1">
      <alignment horizontal="center" vertical="center" wrapText="1" readingOrder="1"/>
    </xf>
    <xf numFmtId="0" fontId="81" fillId="0" borderId="57" xfId="0" applyFont="1" applyBorder="1" applyAlignment="1">
      <alignment horizontal="center" vertical="center" wrapText="1" readingOrder="1"/>
    </xf>
    <xf numFmtId="0" fontId="79" fillId="0" borderId="56" xfId="0" applyFont="1" applyBorder="1" applyAlignment="1">
      <alignment wrapText="1"/>
    </xf>
    <xf numFmtId="3" fontId="0" fillId="0" borderId="10" xfId="0" applyNumberFormat="1" applyBorder="1" applyAlignment="1">
      <alignment wrapText="1"/>
    </xf>
    <xf numFmtId="0" fontId="22" fillId="0" borderId="10" xfId="0" applyFont="1" applyBorder="1" applyAlignment="1">
      <alignment horizontal="left" vertical="center" wrapText="1"/>
    </xf>
    <xf numFmtId="0" fontId="81" fillId="0" borderId="58" xfId="0" applyFont="1" applyBorder="1" applyAlignment="1">
      <alignment horizontal="center" vertical="center" wrapText="1" readingOrder="1"/>
    </xf>
    <xf numFmtId="0" fontId="81" fillId="0" borderId="59" xfId="0" applyFont="1" applyBorder="1" applyAlignment="1">
      <alignment horizontal="center" vertical="center" wrapText="1" readingOrder="1"/>
    </xf>
    <xf numFmtId="0" fontId="0" fillId="0" borderId="10" xfId="0" applyBorder="1"/>
    <xf numFmtId="0" fontId="22" fillId="0" borderId="45" xfId="0" applyFont="1" applyBorder="1" applyAlignment="1">
      <alignment vertical="center" wrapText="1"/>
    </xf>
    <xf numFmtId="0" fontId="79" fillId="25" borderId="10" xfId="0" applyFont="1" applyFill="1" applyBorder="1" applyAlignment="1">
      <alignment vertical="center" wrapText="1"/>
    </xf>
    <xf numFmtId="0" fontId="79" fillId="25" borderId="10" xfId="0" applyFont="1" applyFill="1" applyBorder="1" applyAlignment="1">
      <alignment vertical="center"/>
    </xf>
    <xf numFmtId="0" fontId="82" fillId="25" borderId="60" xfId="0" applyFont="1" applyFill="1" applyBorder="1" applyAlignment="1">
      <alignment horizontal="center" vertical="center" wrapText="1"/>
    </xf>
    <xf numFmtId="0" fontId="83" fillId="25" borderId="10" xfId="0" applyFont="1" applyFill="1" applyBorder="1" applyAlignment="1">
      <alignment vertical="center" wrapText="1"/>
    </xf>
    <xf numFmtId="0" fontId="79" fillId="25" borderId="10" xfId="0" applyFont="1" applyFill="1" applyBorder="1" applyAlignment="1">
      <alignment wrapText="1"/>
    </xf>
    <xf numFmtId="0" fontId="79" fillId="25" borderId="10" xfId="0" applyFont="1" applyFill="1" applyBorder="1"/>
    <xf numFmtId="0" fontId="82" fillId="25" borderId="60" xfId="0" applyFont="1" applyFill="1" applyBorder="1" applyAlignment="1">
      <alignment horizontal="center"/>
    </xf>
    <xf numFmtId="0" fontId="83" fillId="25" borderId="10" xfId="0" applyFont="1" applyFill="1" applyBorder="1" applyAlignment="1">
      <alignment wrapText="1"/>
    </xf>
    <xf numFmtId="0" fontId="82" fillId="25" borderId="60" xfId="0" applyFont="1" applyFill="1" applyBorder="1" applyAlignment="1">
      <alignment horizontal="center" wrapText="1"/>
    </xf>
    <xf numFmtId="0" fontId="82" fillId="25" borderId="60" xfId="0" applyFont="1" applyFill="1" applyBorder="1" applyAlignment="1">
      <alignment horizontal="center" vertical="center"/>
    </xf>
    <xf numFmtId="0" fontId="83" fillId="77" borderId="10" xfId="0" applyFont="1" applyFill="1" applyBorder="1" applyAlignment="1">
      <alignment horizontal="center" vertical="center" wrapText="1"/>
    </xf>
    <xf numFmtId="0" fontId="83" fillId="25" borderId="10" xfId="0" applyFont="1" applyFill="1" applyBorder="1" applyAlignment="1">
      <alignment horizontal="center" vertical="center" wrapText="1"/>
    </xf>
    <xf numFmtId="0" fontId="83" fillId="25" borderId="10" xfId="0" applyFont="1" applyFill="1" applyBorder="1" applyAlignment="1">
      <alignment horizontal="center" wrapText="1"/>
    </xf>
    <xf numFmtId="0" fontId="3" fillId="0" borderId="10" xfId="56" applyBorder="1" applyAlignment="1">
      <alignment horizontal="center" vertical="center" wrapText="1"/>
    </xf>
    <xf numFmtId="0" fontId="84" fillId="0" borderId="10" xfId="0" applyFont="1" applyBorder="1" applyAlignment="1">
      <alignment horizontal="center" vertical="center" wrapText="1"/>
    </xf>
    <xf numFmtId="0" fontId="85" fillId="0" borderId="10" xfId="0" applyFont="1" applyBorder="1" applyAlignment="1">
      <alignment horizontal="center" vertical="center" wrapText="1"/>
    </xf>
    <xf numFmtId="0" fontId="84" fillId="77" borderId="10" xfId="0" applyFont="1" applyFill="1" applyBorder="1" applyAlignment="1">
      <alignment horizontal="center" vertical="center"/>
    </xf>
    <xf numFmtId="0" fontId="84" fillId="0" borderId="10" xfId="0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84" fillId="77" borderId="10" xfId="0" applyNumberFormat="1" applyFont="1" applyFill="1" applyBorder="1" applyAlignment="1">
      <alignment horizontal="center" vertical="center"/>
    </xf>
    <xf numFmtId="1" fontId="84" fillId="0" borderId="10" xfId="0" applyNumberFormat="1" applyFont="1" applyBorder="1" applyAlignment="1">
      <alignment horizontal="center" vertical="center"/>
    </xf>
    <xf numFmtId="1" fontId="84" fillId="0" borderId="52" xfId="0" applyNumberFormat="1" applyFont="1" applyBorder="1" applyAlignment="1">
      <alignment horizontal="center" vertical="center"/>
    </xf>
    <xf numFmtId="0" fontId="85" fillId="0" borderId="10" xfId="0" applyFont="1" applyBorder="1" applyAlignment="1">
      <alignment horizontal="center" vertical="center"/>
    </xf>
    <xf numFmtId="1" fontId="3" fillId="0" borderId="10" xfId="181" applyNumberFormat="1" applyBorder="1" applyAlignment="1">
      <alignment horizontal="center" vertical="center" wrapText="1"/>
    </xf>
    <xf numFmtId="1" fontId="3" fillId="77" borderId="10" xfId="181" applyNumberForma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77" borderId="10" xfId="0" applyFill="1" applyBorder="1" applyAlignment="1">
      <alignment horizontal="center" vertical="center"/>
    </xf>
    <xf numFmtId="0" fontId="22" fillId="0" borderId="10" xfId="182" applyFont="1" applyBorder="1" applyAlignment="1">
      <alignment horizontal="center" vertical="center"/>
    </xf>
    <xf numFmtId="0" fontId="86" fillId="25" borderId="10" xfId="106" applyFont="1" applyFill="1" applyBorder="1" applyAlignment="1">
      <alignment horizontal="left" vertical="center" wrapText="1"/>
    </xf>
    <xf numFmtId="0" fontId="87" fillId="25" borderId="10" xfId="182" applyFont="1" applyFill="1" applyBorder="1" applyAlignment="1">
      <alignment horizontal="left" vertical="center" wrapText="1"/>
    </xf>
    <xf numFmtId="0" fontId="88" fillId="25" borderId="10" xfId="182" applyFont="1" applyFill="1" applyBorder="1" applyAlignment="1">
      <alignment horizontal="center" vertical="center"/>
    </xf>
    <xf numFmtId="0" fontId="89" fillId="25" borderId="10" xfId="0" applyFont="1" applyFill="1" applyBorder="1" applyAlignment="1">
      <alignment horizontal="center" vertical="center"/>
    </xf>
    <xf numFmtId="164" fontId="79" fillId="25" borderId="10" xfId="176" applyNumberFormat="1" applyFont="1" applyFill="1" applyBorder="1" applyAlignment="1">
      <alignment horizontal="center" vertical="center"/>
    </xf>
    <xf numFmtId="0" fontId="86" fillId="78" borderId="10" xfId="106" applyFont="1" applyFill="1" applyBorder="1" applyAlignment="1">
      <alignment horizontal="left" vertical="center" wrapText="1"/>
    </xf>
    <xf numFmtId="0" fontId="86" fillId="25" borderId="10" xfId="106" applyFont="1" applyFill="1" applyBorder="1" applyAlignment="1" applyProtection="1">
      <alignment horizontal="left" vertical="center" wrapText="1"/>
      <protection locked="0"/>
    </xf>
    <xf numFmtId="164" fontId="79" fillId="25" borderId="10" xfId="0" applyNumberFormat="1" applyFont="1" applyFill="1" applyBorder="1" applyAlignment="1">
      <alignment horizontal="center" vertical="center"/>
    </xf>
    <xf numFmtId="172" fontId="79" fillId="25" borderId="10" xfId="0" applyNumberFormat="1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24" borderId="10" xfId="182" applyFont="1" applyFill="1" applyBorder="1" applyAlignment="1">
      <alignment horizontal="center" vertical="center" wrapText="1"/>
    </xf>
    <xf numFmtId="0" fontId="86" fillId="24" borderId="10" xfId="106" applyFont="1" applyFill="1" applyBorder="1" applyAlignment="1" applyProtection="1">
      <alignment horizontal="left" vertical="center" wrapText="1"/>
      <protection locked="0"/>
    </xf>
    <xf numFmtId="0" fontId="87" fillId="24" borderId="10" xfId="182" applyFont="1" applyFill="1" applyBorder="1" applyAlignment="1">
      <alignment horizontal="left" vertical="center" wrapText="1"/>
    </xf>
    <xf numFmtId="0" fontId="88" fillId="24" borderId="10" xfId="182" applyFont="1" applyFill="1" applyBorder="1" applyAlignment="1">
      <alignment horizontal="center" vertical="center"/>
    </xf>
    <xf numFmtId="0" fontId="89" fillId="24" borderId="10" xfId="0" applyFont="1" applyFill="1" applyBorder="1" applyAlignment="1">
      <alignment horizontal="center" vertical="center"/>
    </xf>
    <xf numFmtId="164" fontId="79" fillId="24" borderId="10" xfId="0" applyNumberFormat="1" applyFont="1" applyFill="1" applyBorder="1" applyAlignment="1">
      <alignment horizontal="center" vertical="center"/>
    </xf>
    <xf numFmtId="172" fontId="42" fillId="25" borderId="10" xfId="181" applyNumberFormat="1" applyFont="1" applyFill="1" applyBorder="1" applyAlignment="1">
      <alignment horizontal="center" vertical="center"/>
    </xf>
    <xf numFmtId="0" fontId="86" fillId="24" borderId="10" xfId="106" applyFont="1" applyFill="1" applyBorder="1" applyAlignment="1">
      <alignment horizontal="left" vertical="center" wrapText="1"/>
    </xf>
    <xf numFmtId="0" fontId="91" fillId="24" borderId="10" xfId="182" applyFont="1" applyFill="1" applyBorder="1" applyAlignment="1">
      <alignment horizontal="justify" vertical="center" wrapText="1"/>
    </xf>
    <xf numFmtId="0" fontId="91" fillId="25" borderId="10" xfId="182" applyFont="1" applyFill="1" applyBorder="1" applyAlignment="1">
      <alignment horizontal="justify" vertical="top" wrapText="1"/>
    </xf>
    <xf numFmtId="0" fontId="29" fillId="24" borderId="10" xfId="182" applyFont="1" applyFill="1" applyBorder="1" applyAlignment="1">
      <alignment horizontal="center" vertical="center" wrapText="1"/>
    </xf>
    <xf numFmtId="0" fontId="91" fillId="24" borderId="10" xfId="182" applyFont="1" applyFill="1" applyBorder="1" applyAlignment="1">
      <alignment horizontal="left" vertical="center" wrapText="1"/>
    </xf>
    <xf numFmtId="0" fontId="91" fillId="24" borderId="10" xfId="182" applyFont="1" applyFill="1" applyBorder="1" applyAlignment="1">
      <alignment vertical="center" wrapText="1"/>
    </xf>
    <xf numFmtId="0" fontId="93" fillId="24" borderId="10" xfId="182" applyFont="1" applyFill="1" applyBorder="1" applyAlignment="1">
      <alignment horizontal="center" vertical="center"/>
    </xf>
    <xf numFmtId="0" fontId="87" fillId="24" borderId="10" xfId="182" applyFont="1" applyFill="1" applyBorder="1" applyAlignment="1">
      <alignment horizontal="center" vertical="center"/>
    </xf>
    <xf numFmtId="0" fontId="87" fillId="24" borderId="10" xfId="182" applyFont="1" applyFill="1" applyBorder="1" applyAlignment="1">
      <alignment vertical="center" wrapText="1"/>
    </xf>
    <xf numFmtId="0" fontId="87" fillId="0" borderId="10" xfId="182" applyFont="1" applyBorder="1" applyAlignment="1">
      <alignment horizontal="left" vertical="center" wrapText="1"/>
    </xf>
    <xf numFmtId="0" fontId="87" fillId="0" borderId="10" xfId="182" applyFont="1" applyBorder="1" applyAlignment="1">
      <alignment vertical="center" wrapText="1"/>
    </xf>
    <xf numFmtId="0" fontId="78" fillId="0" borderId="10" xfId="0" applyFont="1" applyBorder="1" applyAlignment="1">
      <alignment vertical="center" wrapText="1"/>
    </xf>
    <xf numFmtId="0" fontId="79" fillId="0" borderId="10" xfId="0" applyFont="1" applyBorder="1" applyAlignment="1">
      <alignment wrapText="1"/>
    </xf>
    <xf numFmtId="0" fontId="79" fillId="0" borderId="10" xfId="0" applyFont="1" applyBorder="1" applyAlignment="1">
      <alignment vertical="center" wrapText="1"/>
    </xf>
    <xf numFmtId="0" fontId="78" fillId="0" borderId="6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wrapText="1"/>
    </xf>
    <xf numFmtId="0" fontId="78" fillId="0" borderId="10" xfId="0" applyFont="1" applyBorder="1" applyAlignment="1">
      <alignment vertical="center"/>
    </xf>
    <xf numFmtId="0" fontId="44" fillId="25" borderId="10" xfId="0" applyFont="1" applyFill="1" applyBorder="1" applyAlignment="1" applyProtection="1">
      <alignment horizontal="left" vertical="center" wrapText="1" indent="1"/>
      <protection locked="0"/>
    </xf>
    <xf numFmtId="0" fontId="78" fillId="0" borderId="10" xfId="0" applyFont="1" applyBorder="1"/>
    <xf numFmtId="0" fontId="42" fillId="25" borderId="10" xfId="0" applyFont="1" applyFill="1" applyBorder="1" applyAlignment="1" applyProtection="1">
      <alignment horizontal="center" vertical="center" wrapText="1"/>
      <protection locked="0"/>
    </xf>
    <xf numFmtId="0" fontId="78" fillId="0" borderId="60" xfId="0" applyFont="1" applyBorder="1" applyAlignment="1">
      <alignment horizontal="center"/>
    </xf>
    <xf numFmtId="0" fontId="78" fillId="0" borderId="10" xfId="0" applyFont="1" applyBorder="1" applyAlignment="1">
      <alignment wrapText="1"/>
    </xf>
    <xf numFmtId="0" fontId="22" fillId="0" borderId="52" xfId="0" applyFont="1" applyBorder="1" applyAlignment="1">
      <alignment horizontal="center" vertical="center"/>
    </xf>
    <xf numFmtId="0" fontId="78" fillId="0" borderId="52" xfId="0" applyFont="1" applyBorder="1" applyAlignment="1">
      <alignment wrapText="1"/>
    </xf>
    <xf numFmtId="0" fontId="79" fillId="0" borderId="52" xfId="0" applyFont="1" applyBorder="1" applyAlignment="1">
      <alignment wrapText="1"/>
    </xf>
    <xf numFmtId="0" fontId="78" fillId="0" borderId="61" xfId="0" applyFont="1" applyBorder="1" applyAlignment="1">
      <alignment horizontal="center"/>
    </xf>
    <xf numFmtId="0" fontId="0" fillId="0" borderId="52" xfId="0" applyBorder="1" applyAlignment="1">
      <alignment horizontal="center" wrapText="1"/>
    </xf>
    <xf numFmtId="0" fontId="0" fillId="0" borderId="52" xfId="0" applyBorder="1" applyAlignment="1">
      <alignment wrapText="1"/>
    </xf>
    <xf numFmtId="0" fontId="80" fillId="0" borderId="42" xfId="0" applyFont="1" applyBorder="1" applyAlignment="1">
      <alignment vertical="center" wrapText="1"/>
    </xf>
    <xf numFmtId="1" fontId="80" fillId="0" borderId="42" xfId="0" applyNumberFormat="1" applyFont="1" applyBorder="1" applyAlignment="1">
      <alignment horizontal="center" vertical="center" wrapText="1"/>
    </xf>
    <xf numFmtId="1" fontId="80" fillId="0" borderId="42" xfId="0" applyNumberFormat="1" applyFont="1" applyBorder="1" applyAlignment="1">
      <alignment vertical="center" wrapText="1"/>
    </xf>
    <xf numFmtId="0" fontId="22" fillId="0" borderId="11" xfId="0" applyFont="1" applyBorder="1" applyAlignment="1">
      <alignment horizontal="center" vertical="center"/>
    </xf>
    <xf numFmtId="0" fontId="42" fillId="0" borderId="11" xfId="0" applyFont="1" applyBorder="1" applyAlignment="1">
      <alignment horizontal="left" vertical="center" wrapText="1"/>
    </xf>
    <xf numFmtId="0" fontId="94" fillId="0" borderId="11" xfId="0" applyFont="1" applyBorder="1" applyAlignment="1">
      <alignment horizontal="left" vertical="center" wrapText="1"/>
    </xf>
    <xf numFmtId="0" fontId="79" fillId="0" borderId="11" xfId="0" applyFont="1" applyBorder="1"/>
    <xf numFmtId="0" fontId="22" fillId="0" borderId="46" xfId="0" applyFont="1" applyBorder="1" applyAlignment="1">
      <alignment horizontal="center"/>
    </xf>
    <xf numFmtId="0" fontId="42" fillId="25" borderId="11" xfId="0" applyFont="1" applyFill="1" applyBorder="1" applyAlignment="1">
      <alignment horizontal="center" vertical="center" wrapText="1"/>
    </xf>
    <xf numFmtId="0" fontId="42" fillId="0" borderId="10" xfId="0" applyFont="1" applyBorder="1" applyAlignment="1">
      <alignment horizontal="left" vertical="center" wrapText="1"/>
    </xf>
    <xf numFmtId="0" fontId="94" fillId="0" borderId="10" xfId="0" applyFont="1" applyBorder="1" applyAlignment="1">
      <alignment horizontal="left" vertical="center" wrapText="1"/>
    </xf>
    <xf numFmtId="0" fontId="79" fillId="0" borderId="10" xfId="0" applyFont="1" applyBorder="1"/>
    <xf numFmtId="0" fontId="22" fillId="0" borderId="62" xfId="0" applyFont="1" applyBorder="1" applyAlignment="1">
      <alignment horizontal="center"/>
    </xf>
    <xf numFmtId="0" fontId="42" fillId="0" borderId="52" xfId="0" applyFont="1" applyBorder="1" applyAlignment="1">
      <alignment horizontal="left" vertical="center" wrapText="1"/>
    </xf>
    <xf numFmtId="0" fontId="94" fillId="0" borderId="52" xfId="0" applyFont="1" applyBorder="1" applyAlignment="1">
      <alignment horizontal="left" vertical="center" wrapText="1"/>
    </xf>
    <xf numFmtId="0" fontId="79" fillId="0" borderId="52" xfId="0" applyFont="1" applyBorder="1"/>
    <xf numFmtId="0" fontId="22" fillId="0" borderId="63" xfId="0" applyFont="1" applyBorder="1" applyAlignment="1">
      <alignment horizontal="center"/>
    </xf>
    <xf numFmtId="0" fontId="79" fillId="0" borderId="52" xfId="0" applyFont="1" applyBorder="1" applyAlignment="1">
      <alignment horizontal="center" vertical="center" wrapText="1"/>
    </xf>
    <xf numFmtId="1" fontId="79" fillId="0" borderId="52" xfId="0" applyNumberFormat="1" applyFont="1" applyBorder="1" applyAlignment="1">
      <alignment horizontal="center" vertical="center" wrapText="1"/>
    </xf>
    <xf numFmtId="0" fontId="80" fillId="0" borderId="42" xfId="0" applyFont="1" applyBorder="1" applyAlignment="1">
      <alignment horizontal="center" wrapText="1"/>
    </xf>
    <xf numFmtId="0" fontId="80" fillId="0" borderId="42" xfId="0" applyFont="1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97" fillId="0" borderId="13" xfId="0" applyFont="1" applyBorder="1" applyAlignment="1">
      <alignment horizontal="center" vertical="center" wrapText="1"/>
    </xf>
    <xf numFmtId="1" fontId="97" fillId="0" borderId="13" xfId="0" applyNumberFormat="1" applyFont="1" applyBorder="1" applyAlignment="1">
      <alignment horizontal="center" vertical="center" wrapText="1"/>
    </xf>
    <xf numFmtId="0" fontId="98" fillId="0" borderId="13" xfId="0" applyFont="1" applyBorder="1" applyAlignment="1">
      <alignment horizontal="center" vertical="center" wrapText="1"/>
    </xf>
    <xf numFmtId="1" fontId="99" fillId="25" borderId="13" xfId="0" quotePrefix="1" applyNumberFormat="1" applyFont="1" applyFill="1" applyBorder="1" applyAlignment="1">
      <alignment horizontal="center" vertical="center" wrapText="1"/>
    </xf>
    <xf numFmtId="1" fontId="99" fillId="25" borderId="13" xfId="0" applyNumberFormat="1" applyFont="1" applyFill="1" applyBorder="1" applyAlignment="1">
      <alignment horizontal="center" vertical="center" wrapText="1"/>
    </xf>
    <xf numFmtId="0" fontId="100" fillId="0" borderId="13" xfId="0" applyFont="1" applyBorder="1" applyAlignment="1">
      <alignment horizontal="center" vertical="center" wrapText="1"/>
    </xf>
    <xf numFmtId="0" fontId="101" fillId="69" borderId="64" xfId="0" applyFont="1" applyFill="1" applyBorder="1" applyAlignment="1">
      <alignment horizontal="left" vertical="center"/>
    </xf>
    <xf numFmtId="0" fontId="49" fillId="70" borderId="64" xfId="60" applyFont="1" applyFill="1" applyBorder="1" applyAlignment="1">
      <alignment horizontal="center" vertical="center" wrapText="1"/>
    </xf>
    <xf numFmtId="0" fontId="101" fillId="66" borderId="64" xfId="0" applyFont="1" applyFill="1" applyBorder="1" applyAlignment="1">
      <alignment horizontal="left" vertical="center"/>
    </xf>
    <xf numFmtId="0" fontId="49" fillId="65" borderId="64" xfId="60" applyFont="1" applyFill="1" applyBorder="1" applyAlignment="1">
      <alignment horizontal="center" vertical="center" wrapText="1"/>
    </xf>
    <xf numFmtId="0" fontId="101" fillId="67" borderId="64" xfId="0" applyFont="1" applyFill="1" applyBorder="1" applyAlignment="1">
      <alignment horizontal="left" vertical="center"/>
    </xf>
    <xf numFmtId="0" fontId="49" fillId="68" borderId="64" xfId="60" applyFont="1" applyFill="1" applyBorder="1" applyAlignment="1">
      <alignment horizontal="center" vertical="center" wrapText="1"/>
    </xf>
    <xf numFmtId="0" fontId="49" fillId="69" borderId="64" xfId="0" applyFont="1" applyFill="1" applyBorder="1" applyAlignment="1">
      <alignment horizontal="center" vertical="center"/>
    </xf>
    <xf numFmtId="1" fontId="77" fillId="70" borderId="64" xfId="0" applyNumberFormat="1" applyFont="1" applyFill="1" applyBorder="1" applyAlignment="1">
      <alignment horizontal="center" vertical="center"/>
    </xf>
    <xf numFmtId="1" fontId="77" fillId="65" borderId="64" xfId="0" applyNumberFormat="1" applyFont="1" applyFill="1" applyBorder="1" applyAlignment="1">
      <alignment horizontal="center" vertical="center"/>
    </xf>
    <xf numFmtId="1" fontId="77" fillId="68" borderId="64" xfId="0" applyNumberFormat="1" applyFont="1" applyFill="1" applyBorder="1" applyAlignment="1">
      <alignment horizontal="center" vertical="center"/>
    </xf>
    <xf numFmtId="0" fontId="77" fillId="0" borderId="64" xfId="0" applyFont="1" applyBorder="1" applyAlignment="1">
      <alignment horizontal="left"/>
    </xf>
    <xf numFmtId="0" fontId="77" fillId="0" borderId="64" xfId="0" applyFont="1" applyBorder="1" applyAlignment="1">
      <alignment horizontal="center" vertical="center"/>
    </xf>
    <xf numFmtId="1" fontId="98" fillId="0" borderId="13" xfId="0" applyNumberFormat="1" applyFont="1" applyBorder="1" applyAlignment="1">
      <alignment horizontal="center" vertical="center" wrapText="1"/>
    </xf>
    <xf numFmtId="1" fontId="0" fillId="25" borderId="36" xfId="0" applyNumberFormat="1" applyFill="1" applyBorder="1" applyAlignment="1">
      <alignment horizontal="center"/>
    </xf>
    <xf numFmtId="1" fontId="0" fillId="25" borderId="13" xfId="0" applyNumberFormat="1" applyFill="1" applyBorder="1" applyAlignment="1">
      <alignment horizontal="center"/>
    </xf>
    <xf numFmtId="0" fontId="101" fillId="0" borderId="64" xfId="0" applyFont="1" applyBorder="1" applyAlignment="1">
      <alignment horizontal="left" vertical="center"/>
    </xf>
    <xf numFmtId="0" fontId="49" fillId="79" borderId="64" xfId="60" applyFont="1" applyFill="1" applyBorder="1" applyAlignment="1">
      <alignment horizontal="center" vertical="center" wrapText="1"/>
    </xf>
    <xf numFmtId="0" fontId="101" fillId="81" borderId="64" xfId="0" applyFont="1" applyFill="1" applyBorder="1" applyAlignment="1">
      <alignment horizontal="left"/>
    </xf>
    <xf numFmtId="0" fontId="49" fillId="81" borderId="64" xfId="60" applyFont="1" applyFill="1" applyBorder="1" applyAlignment="1">
      <alignment horizontal="center" vertical="center" wrapText="1"/>
    </xf>
    <xf numFmtId="1" fontId="77" fillId="81" borderId="64" xfId="0" applyNumberFormat="1" applyFont="1" applyFill="1" applyBorder="1" applyAlignment="1">
      <alignment horizontal="center" vertical="center"/>
    </xf>
    <xf numFmtId="0" fontId="101" fillId="81" borderId="64" xfId="0" applyFont="1" applyFill="1" applyBorder="1" applyAlignment="1">
      <alignment horizontal="left" vertical="center"/>
    </xf>
    <xf numFmtId="0" fontId="101" fillId="80" borderId="64" xfId="0" applyFont="1" applyFill="1" applyBorder="1" applyAlignment="1">
      <alignment horizontal="left" vertical="center"/>
    </xf>
    <xf numFmtId="0" fontId="102" fillId="34" borderId="42" xfId="124" applyFont="1" applyBorder="1" applyAlignment="1">
      <alignment horizontal="center" vertical="center" wrapText="1"/>
    </xf>
    <xf numFmtId="0" fontId="102" fillId="34" borderId="42" xfId="124" applyFont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77" fillId="82" borderId="64" xfId="0" applyFont="1" applyFill="1" applyBorder="1" applyAlignment="1">
      <alignment horizontal="left"/>
    </xf>
    <xf numFmtId="0" fontId="77" fillId="82" borderId="64" xfId="0" applyFont="1" applyFill="1" applyBorder="1" applyAlignment="1">
      <alignment horizontal="center" vertical="center"/>
    </xf>
    <xf numFmtId="0" fontId="77" fillId="82" borderId="64" xfId="0" applyFont="1" applyFill="1" applyBorder="1" applyAlignment="1">
      <alignment horizontal="center" vertical="center" wrapText="1"/>
    </xf>
    <xf numFmtId="0" fontId="44" fillId="25" borderId="10" xfId="0" applyFont="1" applyFill="1" applyBorder="1" applyAlignment="1">
      <alignment horizontal="left" vertical="center" wrapText="1"/>
    </xf>
    <xf numFmtId="0" fontId="104" fillId="25" borderId="10" xfId="0" applyFont="1" applyFill="1" applyBorder="1" applyAlignment="1">
      <alignment horizontal="left" vertical="center" wrapText="1"/>
    </xf>
    <xf numFmtId="0" fontId="78" fillId="25" borderId="10" xfId="0" applyFont="1" applyFill="1" applyBorder="1"/>
    <xf numFmtId="0" fontId="22" fillId="24" borderId="46" xfId="0" applyFont="1" applyFill="1" applyBorder="1" applyAlignment="1">
      <alignment horizontal="center" vertical="center"/>
    </xf>
    <xf numFmtId="0" fontId="22" fillId="24" borderId="62" xfId="0" applyFont="1" applyFill="1" applyBorder="1" applyAlignment="1">
      <alignment horizontal="center" vertical="center"/>
    </xf>
    <xf numFmtId="0" fontId="22" fillId="25" borderId="65" xfId="0" applyFont="1" applyFill="1" applyBorder="1" applyAlignment="1">
      <alignment vertical="center" wrapText="1"/>
    </xf>
    <xf numFmtId="0" fontId="78" fillId="25" borderId="10" xfId="0" applyFont="1" applyFill="1" applyBorder="1" applyAlignment="1">
      <alignment vertical="center" wrapText="1"/>
    </xf>
    <xf numFmtId="0" fontId="78" fillId="25" borderId="10" xfId="0" applyFont="1" applyFill="1" applyBorder="1" applyAlignment="1">
      <alignment vertical="center"/>
    </xf>
    <xf numFmtId="0" fontId="26" fillId="24" borderId="60" xfId="0" applyFont="1" applyFill="1" applyBorder="1" applyAlignment="1">
      <alignment horizontal="center" vertical="center"/>
    </xf>
    <xf numFmtId="0" fontId="44" fillId="25" borderId="10" xfId="0" applyFont="1" applyFill="1" applyBorder="1" applyAlignment="1" applyProtection="1">
      <alignment horizontal="center" vertical="center" wrapText="1"/>
      <protection locked="0"/>
    </xf>
    <xf numFmtId="0" fontId="78" fillId="25" borderId="10" xfId="0" applyFont="1" applyFill="1" applyBorder="1" applyAlignment="1">
      <alignment wrapText="1"/>
    </xf>
    <xf numFmtId="0" fontId="78" fillId="24" borderId="60" xfId="0" applyFont="1" applyFill="1" applyBorder="1" applyAlignment="1">
      <alignment horizontal="center" vertical="center"/>
    </xf>
    <xf numFmtId="0" fontId="78" fillId="24" borderId="60" xfId="0" applyFont="1" applyFill="1" applyBorder="1" applyAlignment="1">
      <alignment horizontal="center" vertical="center" wrapText="1"/>
    </xf>
    <xf numFmtId="0" fontId="26" fillId="25" borderId="10" xfId="0" applyFont="1" applyFill="1" applyBorder="1" applyAlignment="1">
      <alignment vertical="center" wrapText="1"/>
    </xf>
    <xf numFmtId="0" fontId="78" fillId="25" borderId="10" xfId="0" applyFont="1" applyFill="1" applyBorder="1" applyAlignment="1">
      <alignment horizontal="left" vertical="center" wrapText="1"/>
    </xf>
    <xf numFmtId="0" fontId="78" fillId="25" borderId="66" xfId="0" applyFont="1" applyFill="1" applyBorder="1" applyAlignment="1">
      <alignment vertical="center" wrapText="1"/>
    </xf>
    <xf numFmtId="0" fontId="26" fillId="24" borderId="0" xfId="0" applyFont="1" applyFill="1" applyAlignment="1">
      <alignment horizontal="center" vertical="center" wrapText="1"/>
    </xf>
    <xf numFmtId="0" fontId="26" fillId="24" borderId="10" xfId="0" applyFont="1" applyFill="1" applyBorder="1" applyAlignment="1">
      <alignment horizontal="center" vertical="center" wrapText="1"/>
    </xf>
    <xf numFmtId="0" fontId="78" fillId="25" borderId="10" xfId="0" applyFont="1" applyFill="1" applyBorder="1" applyAlignment="1">
      <alignment horizontal="center" vertical="center" wrapText="1"/>
    </xf>
    <xf numFmtId="0" fontId="42" fillId="25" borderId="10" xfId="0" applyFont="1" applyFill="1" applyBorder="1" applyAlignment="1">
      <alignment horizontal="center" vertical="center" wrapText="1"/>
    </xf>
    <xf numFmtId="0" fontId="44" fillId="24" borderId="10" xfId="0" applyFont="1" applyFill="1" applyBorder="1" applyAlignment="1">
      <alignment horizontal="left" vertical="center" wrapText="1"/>
    </xf>
    <xf numFmtId="0" fontId="44" fillId="24" borderId="10" xfId="0" applyFont="1" applyFill="1" applyBorder="1" applyAlignment="1" applyProtection="1">
      <alignment horizontal="left" vertical="center" wrapText="1"/>
      <protection locked="0"/>
    </xf>
    <xf numFmtId="0" fontId="107" fillId="24" borderId="10" xfId="0" applyFont="1" applyFill="1" applyBorder="1" applyAlignment="1">
      <alignment vertical="center"/>
    </xf>
    <xf numFmtId="0" fontId="107" fillId="24" borderId="10" xfId="0" applyFont="1" applyFill="1" applyBorder="1" applyAlignment="1">
      <alignment vertical="center" wrapText="1"/>
    </xf>
    <xf numFmtId="0" fontId="107" fillId="24" borderId="10" xfId="0" applyFont="1" applyFill="1" applyBorder="1"/>
    <xf numFmtId="0" fontId="108" fillId="24" borderId="10" xfId="0" applyFont="1" applyFill="1" applyBorder="1" applyAlignment="1" applyProtection="1">
      <alignment horizontal="left" vertical="center" wrapText="1"/>
      <protection locked="0"/>
    </xf>
    <xf numFmtId="0" fontId="78" fillId="24" borderId="10" xfId="0" applyFont="1" applyFill="1" applyBorder="1" applyAlignment="1">
      <alignment wrapText="1"/>
    </xf>
    <xf numFmtId="164" fontId="22" fillId="24" borderId="70" xfId="0" applyNumberFormat="1" applyFont="1" applyFill="1" applyBorder="1" applyAlignment="1">
      <alignment horizontal="center" vertical="center"/>
    </xf>
    <xf numFmtId="0" fontId="79" fillId="24" borderId="10" xfId="0" applyFont="1" applyFill="1" applyBorder="1" applyAlignment="1">
      <alignment horizontal="center" vertical="center" wrapText="1"/>
    </xf>
    <xf numFmtId="0" fontId="42" fillId="24" borderId="10" xfId="0" applyFont="1" applyFill="1" applyBorder="1" applyAlignment="1">
      <alignment horizontal="center" vertical="center" wrapText="1"/>
    </xf>
    <xf numFmtId="0" fontId="0" fillId="24" borderId="10" xfId="0" applyFill="1" applyBorder="1" applyAlignment="1">
      <alignment horizontal="center" vertical="center" wrapText="1"/>
    </xf>
    <xf numFmtId="1" fontId="79" fillId="24" borderId="10" xfId="0" applyNumberFormat="1" applyFont="1" applyFill="1" applyBorder="1" applyAlignment="1">
      <alignment horizontal="center" vertical="center" wrapText="1"/>
    </xf>
    <xf numFmtId="0" fontId="0" fillId="24" borderId="10" xfId="0" applyFill="1" applyBorder="1" applyAlignment="1">
      <alignment horizontal="center" wrapText="1"/>
    </xf>
    <xf numFmtId="0" fontId="0" fillId="24" borderId="10" xfId="0" applyFill="1" applyBorder="1" applyAlignment="1">
      <alignment wrapText="1"/>
    </xf>
    <xf numFmtId="41" fontId="110" fillId="29" borderId="12" xfId="0" applyNumberFormat="1" applyFont="1" applyFill="1" applyBorder="1"/>
    <xf numFmtId="0" fontId="0" fillId="24" borderId="10" xfId="0" applyFill="1" applyBorder="1" applyAlignment="1">
      <alignment vertical="center" wrapText="1"/>
    </xf>
    <xf numFmtId="0" fontId="0" fillId="25" borderId="0" xfId="0" applyFill="1" applyAlignment="1">
      <alignment horizontal="center"/>
    </xf>
    <xf numFmtId="1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" fontId="0" fillId="0" borderId="0" xfId="0" applyNumberFormat="1"/>
    <xf numFmtId="1" fontId="0" fillId="0" borderId="10" xfId="0" applyNumberFormat="1" applyBorder="1" applyAlignment="1">
      <alignment horizontal="center" vertical="center" wrapText="1"/>
    </xf>
    <xf numFmtId="1" fontId="22" fillId="0" borderId="10" xfId="0" applyNumberFormat="1" applyFont="1" applyBorder="1" applyAlignment="1">
      <alignment horizontal="center" vertical="center"/>
    </xf>
    <xf numFmtId="1" fontId="22" fillId="0" borderId="10" xfId="0" applyNumberFormat="1" applyFont="1" applyBorder="1" applyAlignment="1">
      <alignment horizontal="center" vertical="center" wrapText="1"/>
    </xf>
    <xf numFmtId="0" fontId="22" fillId="0" borderId="10" xfId="0" applyFont="1" applyBorder="1" applyAlignment="1">
      <alignment horizontal="left" vertical="center"/>
    </xf>
    <xf numFmtId="166" fontId="22" fillId="24" borderId="71" xfId="0" applyNumberFormat="1" applyFont="1" applyFill="1" applyBorder="1" applyAlignment="1">
      <alignment horizontal="center" vertical="center"/>
    </xf>
    <xf numFmtId="166" fontId="0" fillId="0" borderId="10" xfId="0" applyNumberFormat="1" applyBorder="1" applyAlignment="1">
      <alignment horizontal="center"/>
    </xf>
    <xf numFmtId="166" fontId="22" fillId="0" borderId="71" xfId="0" applyNumberFormat="1" applyFon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0" fontId="27" fillId="0" borderId="73" xfId="0" applyFont="1" applyBorder="1" applyAlignment="1">
      <alignment vertical="center"/>
    </xf>
    <xf numFmtId="169" fontId="0" fillId="0" borderId="0" xfId="0" applyNumberFormat="1" applyAlignment="1">
      <alignment vertical="center"/>
    </xf>
    <xf numFmtId="1" fontId="0" fillId="65" borderId="10" xfId="0" applyNumberFormat="1" applyFill="1" applyBorder="1" applyAlignment="1">
      <alignment horizontal="center" vertical="center" wrapText="1"/>
    </xf>
    <xf numFmtId="1" fontId="22" fillId="65" borderId="10" xfId="0" applyNumberFormat="1" applyFont="1" applyFill="1" applyBorder="1" applyAlignment="1">
      <alignment horizontal="center" vertical="center"/>
    </xf>
    <xf numFmtId="1" fontId="22" fillId="65" borderId="10" xfId="0" applyNumberFormat="1" applyFont="1" applyFill="1" applyBorder="1" applyAlignment="1">
      <alignment horizontal="center" vertical="center" wrapText="1"/>
    </xf>
    <xf numFmtId="0" fontId="22" fillId="65" borderId="10" xfId="0" applyFont="1" applyFill="1" applyBorder="1" applyAlignment="1">
      <alignment horizontal="left" vertical="center"/>
    </xf>
    <xf numFmtId="1" fontId="22" fillId="24" borderId="71" xfId="0" applyNumberFormat="1" applyFont="1" applyFill="1" applyBorder="1" applyAlignment="1">
      <alignment horizontal="center" vertical="center"/>
    </xf>
    <xf numFmtId="0" fontId="29" fillId="24" borderId="82" xfId="0" applyFont="1" applyFill="1" applyBorder="1" applyAlignment="1">
      <alignment vertical="center"/>
    </xf>
    <xf numFmtId="0" fontId="0" fillId="76" borderId="10" xfId="0" applyFill="1" applyBorder="1" applyAlignment="1">
      <alignment horizontal="center" vertical="center" wrapText="1"/>
    </xf>
    <xf numFmtId="1" fontId="22" fillId="76" borderId="10" xfId="0" applyNumberFormat="1" applyFont="1" applyFill="1" applyBorder="1" applyAlignment="1">
      <alignment horizontal="center" vertical="center" wrapText="1"/>
    </xf>
    <xf numFmtId="166" fontId="22" fillId="76" borderId="10" xfId="0" applyNumberFormat="1" applyFont="1" applyFill="1" applyBorder="1" applyAlignment="1">
      <alignment horizontal="center" vertical="center" wrapText="1"/>
    </xf>
    <xf numFmtId="0" fontId="22" fillId="76" borderId="10" xfId="0" applyFont="1" applyFill="1" applyBorder="1" applyAlignment="1">
      <alignment horizontal="center" vertical="center" wrapText="1"/>
    </xf>
    <xf numFmtId="0" fontId="22" fillId="76" borderId="10" xfId="0" applyFont="1" applyFill="1" applyBorder="1" applyAlignment="1">
      <alignment horizontal="center" vertical="center"/>
    </xf>
    <xf numFmtId="0" fontId="45" fillId="0" borderId="10" xfId="0" applyFont="1" applyBorder="1" applyAlignment="1">
      <alignment horizontal="center" vertical="center" wrapText="1"/>
    </xf>
    <xf numFmtId="1" fontId="0" fillId="25" borderId="10" xfId="0" applyNumberFormat="1" applyFill="1" applyBorder="1" applyAlignment="1">
      <alignment horizontal="center" vertical="center" wrapText="1"/>
    </xf>
    <xf numFmtId="1" fontId="0" fillId="0" borderId="10" xfId="0" quotePrefix="1" applyNumberFormat="1" applyBorder="1" applyAlignment="1">
      <alignment horizontal="center" vertical="center" wrapText="1"/>
    </xf>
    <xf numFmtId="166" fontId="0" fillId="0" borderId="10" xfId="0" quotePrefix="1" applyNumberFormat="1" applyBorder="1" applyAlignment="1">
      <alignment horizontal="center" vertical="center" wrapText="1"/>
    </xf>
    <xf numFmtId="0" fontId="25" fillId="0" borderId="60" xfId="0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41" fontId="1" fillId="0" borderId="72" xfId="0" applyNumberFormat="1" applyFont="1" applyBorder="1" applyAlignment="1">
      <alignment horizontal="center" vertical="center"/>
    </xf>
    <xf numFmtId="173" fontId="0" fillId="0" borderId="10" xfId="0" quotePrefix="1" applyNumberFormat="1" applyBorder="1" applyAlignment="1">
      <alignment horizontal="center" vertical="center" wrapText="1"/>
    </xf>
    <xf numFmtId="1" fontId="0" fillId="0" borderId="10" xfId="0" applyNumberFormat="1" applyBorder="1" applyAlignment="1">
      <alignment horizontal="center"/>
    </xf>
    <xf numFmtId="0" fontId="0" fillId="0" borderId="10" xfId="0" applyBorder="1" applyAlignment="1">
      <alignment vertical="center"/>
    </xf>
    <xf numFmtId="2" fontId="113" fillId="0" borderId="10" xfId="0" applyNumberFormat="1" applyFont="1" applyBorder="1" applyAlignment="1">
      <alignment horizontal="center" vertical="center"/>
    </xf>
    <xf numFmtId="2" fontId="114" fillId="0" borderId="10" xfId="0" applyNumberFormat="1" applyFont="1" applyBorder="1" applyAlignment="1">
      <alignment horizontal="center" vertical="center"/>
    </xf>
    <xf numFmtId="166" fontId="113" fillId="0" borderId="10" xfId="0" applyNumberFormat="1" applyFont="1" applyBorder="1" applyAlignment="1">
      <alignment horizontal="center" vertical="center"/>
    </xf>
    <xf numFmtId="0" fontId="113" fillId="0" borderId="10" xfId="0" applyFont="1" applyBorder="1" applyAlignment="1">
      <alignment horizontal="center" vertical="center"/>
    </xf>
    <xf numFmtId="0" fontId="0" fillId="0" borderId="84" xfId="0" applyBorder="1" applyAlignment="1">
      <alignment vertical="center"/>
    </xf>
    <xf numFmtId="0" fontId="25" fillId="0" borderId="10" xfId="0" applyFont="1" applyBorder="1" applyAlignment="1">
      <alignment horizontal="center" vertical="center"/>
    </xf>
    <xf numFmtId="166" fontId="0" fillId="0" borderId="11" xfId="0" applyNumberFormat="1" applyBorder="1" applyAlignment="1">
      <alignment horizont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vertical="center"/>
    </xf>
    <xf numFmtId="0" fontId="113" fillId="0" borderId="0" xfId="0" applyFont="1"/>
    <xf numFmtId="164" fontId="48" fillId="82" borderId="21" xfId="60" applyNumberFormat="1" applyFont="1" applyFill="1" applyBorder="1" applyAlignment="1">
      <alignment horizontal="left" vertical="center" wrapText="1"/>
    </xf>
    <xf numFmtId="164" fontId="48" fillId="82" borderId="23" xfId="60" applyNumberFormat="1" applyFont="1" applyFill="1" applyBorder="1" applyAlignment="1">
      <alignment horizontal="left" vertical="center" wrapText="1"/>
    </xf>
    <xf numFmtId="164" fontId="22" fillId="82" borderId="70" xfId="0" applyNumberFormat="1" applyFont="1" applyFill="1" applyBorder="1" applyAlignment="1">
      <alignment horizontal="center" vertical="center"/>
    </xf>
    <xf numFmtId="0" fontId="77" fillId="30" borderId="64" xfId="0" applyFont="1" applyFill="1" applyBorder="1" applyAlignment="1">
      <alignment horizontal="center" vertical="center"/>
    </xf>
    <xf numFmtId="0" fontId="0" fillId="30" borderId="85" xfId="0" applyFill="1" applyBorder="1" applyAlignment="1">
      <alignment horizontal="left"/>
    </xf>
    <xf numFmtId="0" fontId="0" fillId="83" borderId="85" xfId="0" applyFill="1" applyBorder="1" applyAlignment="1">
      <alignment horizontal="left"/>
    </xf>
    <xf numFmtId="0" fontId="77" fillId="83" borderId="64" xfId="0" applyFont="1" applyFill="1" applyBorder="1" applyAlignment="1">
      <alignment horizontal="center" vertical="center"/>
    </xf>
    <xf numFmtId="1" fontId="77" fillId="0" borderId="64" xfId="0" applyNumberFormat="1" applyFont="1" applyBorder="1" applyAlignment="1">
      <alignment horizontal="center" vertical="center"/>
    </xf>
    <xf numFmtId="0" fontId="77" fillId="30" borderId="64" xfId="0" applyFont="1" applyFill="1" applyBorder="1" applyAlignment="1">
      <alignment horizontal="left"/>
    </xf>
    <xf numFmtId="164" fontId="22" fillId="30" borderId="70" xfId="0" applyNumberFormat="1" applyFont="1" applyFill="1" applyBorder="1" applyAlignment="1">
      <alignment horizontal="center" vertical="center"/>
    </xf>
    <xf numFmtId="164" fontId="48" fillId="30" borderId="12" xfId="60" applyNumberFormat="1" applyFont="1" applyFill="1" applyBorder="1" applyAlignment="1">
      <alignment horizontal="left" vertical="center" wrapText="1"/>
    </xf>
    <xf numFmtId="164" fontId="48" fillId="83" borderId="21" xfId="60" applyNumberFormat="1" applyFont="1" applyFill="1" applyBorder="1" applyAlignment="1">
      <alignment horizontal="left" vertical="center" wrapText="1"/>
    </xf>
    <xf numFmtId="164" fontId="48" fillId="83" borderId="23" xfId="60" applyNumberFormat="1" applyFont="1" applyFill="1" applyBorder="1" applyAlignment="1">
      <alignment horizontal="left" vertical="center" wrapText="1"/>
    </xf>
    <xf numFmtId="0" fontId="77" fillId="83" borderId="64" xfId="0" applyFont="1" applyFill="1" applyBorder="1" applyAlignment="1">
      <alignment horizontal="left"/>
    </xf>
    <xf numFmtId="164" fontId="22" fillId="83" borderId="70" xfId="0" applyNumberFormat="1" applyFont="1" applyFill="1" applyBorder="1" applyAlignment="1">
      <alignment horizontal="center" vertical="center"/>
    </xf>
    <xf numFmtId="164" fontId="48" fillId="83" borderId="12" xfId="60" applyNumberFormat="1" applyFont="1" applyFill="1" applyBorder="1" applyAlignment="1">
      <alignment horizontal="left" vertical="center" wrapText="1"/>
    </xf>
    <xf numFmtId="0" fontId="49" fillId="24" borderId="87" xfId="60" applyFont="1" applyFill="1" applyBorder="1" applyAlignment="1">
      <alignment horizontal="center" vertical="center" wrapText="1"/>
    </xf>
    <xf numFmtId="0" fontId="49" fillId="24" borderId="87" xfId="60" applyFont="1" applyFill="1" applyBorder="1" applyAlignment="1">
      <alignment vertical="center" wrapText="1"/>
    </xf>
    <xf numFmtId="164" fontId="22" fillId="24" borderId="88" xfId="0" applyNumberFormat="1" applyFont="1" applyFill="1" applyBorder="1" applyAlignment="1">
      <alignment horizontal="center" vertical="center"/>
    </xf>
    <xf numFmtId="0" fontId="31" fillId="27" borderId="89" xfId="0" applyFont="1" applyFill="1" applyBorder="1" applyAlignment="1">
      <alignment vertical="center" wrapText="1"/>
    </xf>
    <xf numFmtId="0" fontId="77" fillId="82" borderId="90" xfId="0" applyFont="1" applyFill="1" applyBorder="1" applyAlignment="1">
      <alignment horizontal="left"/>
    </xf>
    <xf numFmtId="0" fontId="77" fillId="82" borderId="90" xfId="0" applyFont="1" applyFill="1" applyBorder="1" applyAlignment="1">
      <alignment horizontal="center" vertical="center"/>
    </xf>
    <xf numFmtId="0" fontId="111" fillId="24" borderId="86" xfId="0" applyFont="1" applyFill="1" applyBorder="1" applyAlignment="1">
      <alignment horizontal="left" vertical="center" wrapText="1"/>
    </xf>
    <xf numFmtId="0" fontId="105" fillId="24" borderId="86" xfId="60" applyFont="1" applyFill="1" applyBorder="1" applyAlignment="1">
      <alignment horizontal="center" vertical="center" wrapText="1"/>
    </xf>
    <xf numFmtId="0" fontId="109" fillId="24" borderId="86" xfId="0" applyFont="1" applyFill="1" applyBorder="1" applyAlignment="1">
      <alignment vertical="center" wrapText="1"/>
    </xf>
    <xf numFmtId="0" fontId="111" fillId="24" borderId="86" xfId="0" applyFont="1" applyFill="1" applyBorder="1" applyAlignment="1" applyProtection="1">
      <alignment horizontal="left" vertical="center" wrapText="1" indent="1"/>
      <protection locked="0"/>
    </xf>
    <xf numFmtId="0" fontId="106" fillId="24" borderId="86" xfId="60" applyFont="1" applyFill="1" applyBorder="1" applyAlignment="1">
      <alignment horizontal="center" vertical="center" wrapText="1"/>
    </xf>
    <xf numFmtId="0" fontId="107" fillId="24" borderId="86" xfId="0" applyFont="1" applyFill="1" applyBorder="1" applyAlignment="1">
      <alignment vertical="center" wrapText="1"/>
    </xf>
    <xf numFmtId="0" fontId="111" fillId="24" borderId="86" xfId="0" applyFont="1" applyFill="1" applyBorder="1" applyAlignment="1">
      <alignment wrapText="1"/>
    </xf>
    <xf numFmtId="0" fontId="112" fillId="24" borderId="86" xfId="0" applyFont="1" applyFill="1" applyBorder="1" applyAlignment="1">
      <alignment vertical="center" wrapText="1"/>
    </xf>
    <xf numFmtId="0" fontId="44" fillId="24" borderId="86" xfId="0" applyFont="1" applyFill="1" applyBorder="1" applyAlignment="1">
      <alignment horizontal="left" vertical="center" wrapText="1"/>
    </xf>
    <xf numFmtId="0" fontId="22" fillId="24" borderId="86" xfId="0" applyFont="1" applyFill="1" applyBorder="1" applyAlignment="1">
      <alignment vertical="center" wrapText="1"/>
    </xf>
    <xf numFmtId="0" fontId="44" fillId="24" borderId="86" xfId="0" applyFont="1" applyFill="1" applyBorder="1" applyAlignment="1" applyProtection="1">
      <alignment horizontal="left" vertical="center" wrapText="1"/>
      <protection locked="0"/>
    </xf>
    <xf numFmtId="0" fontId="107" fillId="24" borderId="86" xfId="0" applyFont="1" applyFill="1" applyBorder="1" applyAlignment="1">
      <alignment vertical="center"/>
    </xf>
    <xf numFmtId="0" fontId="107" fillId="24" borderId="86" xfId="0" applyFont="1" applyFill="1" applyBorder="1"/>
    <xf numFmtId="0" fontId="108" fillId="24" borderId="86" xfId="0" applyFont="1" applyFill="1" applyBorder="1" applyAlignment="1" applyProtection="1">
      <alignment horizontal="left" vertical="center" wrapText="1"/>
      <protection locked="0"/>
    </xf>
    <xf numFmtId="0" fontId="78" fillId="24" borderId="86" xfId="0" applyFont="1" applyFill="1" applyBorder="1" applyAlignment="1">
      <alignment wrapText="1"/>
    </xf>
    <xf numFmtId="0" fontId="26" fillId="24" borderId="86" xfId="0" applyFont="1" applyFill="1" applyBorder="1" applyAlignment="1">
      <alignment vertical="center" wrapText="1"/>
    </xf>
    <xf numFmtId="0" fontId="111" fillId="24" borderId="92" xfId="0" applyFont="1" applyFill="1" applyBorder="1" applyAlignment="1">
      <alignment horizontal="left" vertical="center" wrapText="1"/>
    </xf>
    <xf numFmtId="0" fontId="105" fillId="24" borderId="92" xfId="60" applyFont="1" applyFill="1" applyBorder="1" applyAlignment="1">
      <alignment horizontal="center" vertical="center" wrapText="1"/>
    </xf>
    <xf numFmtId="0" fontId="44" fillId="24" borderId="92" xfId="0" applyFont="1" applyFill="1" applyBorder="1" applyAlignment="1">
      <alignment horizontal="left" vertical="center" wrapText="1"/>
    </xf>
    <xf numFmtId="164" fontId="22" fillId="24" borderId="93" xfId="0" applyNumberFormat="1" applyFont="1" applyFill="1" applyBorder="1" applyAlignment="1">
      <alignment horizontal="center" vertical="center"/>
    </xf>
    <xf numFmtId="164" fontId="22" fillId="24" borderId="94" xfId="0" applyNumberFormat="1" applyFont="1" applyFill="1" applyBorder="1" applyAlignment="1">
      <alignment horizontal="center" vertical="center"/>
    </xf>
    <xf numFmtId="0" fontId="49" fillId="84" borderId="91" xfId="60" applyFont="1" applyFill="1" applyBorder="1" applyAlignment="1">
      <alignment vertical="center" wrapText="1"/>
    </xf>
    <xf numFmtId="0" fontId="49" fillId="84" borderId="91" xfId="60" applyFont="1" applyFill="1" applyBorder="1" applyAlignment="1">
      <alignment horizontal="center" vertical="center" wrapText="1"/>
    </xf>
    <xf numFmtId="164" fontId="48" fillId="84" borderId="91" xfId="60" applyNumberFormat="1" applyFont="1" applyFill="1" applyBorder="1" applyAlignment="1">
      <alignment horizontal="left" vertical="center" wrapText="1"/>
    </xf>
    <xf numFmtId="164" fontId="48" fillId="82" borderId="91" xfId="60" applyNumberFormat="1" applyFont="1" applyFill="1" applyBorder="1" applyAlignment="1">
      <alignment horizontal="left" vertical="center" wrapText="1"/>
    </xf>
    <xf numFmtId="0" fontId="116" fillId="24" borderId="68" xfId="0" applyFont="1" applyFill="1" applyBorder="1" applyAlignment="1">
      <alignment vertical="center"/>
    </xf>
    <xf numFmtId="0" fontId="116" fillId="24" borderId="69" xfId="0" applyFont="1" applyFill="1" applyBorder="1" applyAlignment="1">
      <alignment vertical="center"/>
    </xf>
    <xf numFmtId="0" fontId="117" fillId="0" borderId="85" xfId="0" applyFont="1" applyBorder="1" applyAlignment="1">
      <alignment horizontal="left" vertical="center" wrapText="1"/>
    </xf>
    <xf numFmtId="0" fontId="118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95" xfId="0" applyBorder="1"/>
    <xf numFmtId="0" fontId="0" fillId="0" borderId="96" xfId="0" applyBorder="1"/>
    <xf numFmtId="0" fontId="0" fillId="0" borderId="85" xfId="0" applyBorder="1" applyAlignment="1">
      <alignment wrapText="1"/>
    </xf>
    <xf numFmtId="3" fontId="0" fillId="0" borderId="85" xfId="0" applyNumberFormat="1" applyBorder="1" applyAlignment="1">
      <alignment wrapText="1"/>
    </xf>
    <xf numFmtId="164" fontId="48" fillId="0" borderId="21" xfId="60" applyNumberFormat="1" applyFont="1" applyBorder="1" applyAlignment="1">
      <alignment horizontal="left" vertical="center" wrapText="1"/>
    </xf>
    <xf numFmtId="164" fontId="48" fillId="0" borderId="23" xfId="60" applyNumberFormat="1" applyFont="1" applyBorder="1" applyAlignment="1">
      <alignment horizontal="left" vertical="center" wrapText="1"/>
    </xf>
    <xf numFmtId="164" fontId="22" fillId="0" borderId="70" xfId="0" applyNumberFormat="1" applyFont="1" applyBorder="1" applyAlignment="1">
      <alignment horizontal="center" vertical="center"/>
    </xf>
    <xf numFmtId="164" fontId="48" fillId="0" borderId="12" xfId="60" applyNumberFormat="1" applyFont="1" applyBorder="1" applyAlignment="1">
      <alignment horizontal="left" vertical="center" wrapText="1"/>
    </xf>
    <xf numFmtId="0" fontId="49" fillId="85" borderId="91" xfId="60" applyFont="1" applyFill="1" applyBorder="1" applyAlignment="1">
      <alignment horizontal="center" vertical="center" wrapText="1"/>
    </xf>
    <xf numFmtId="0" fontId="41" fillId="83" borderId="85" xfId="0" applyFont="1" applyFill="1" applyBorder="1" applyAlignment="1">
      <alignment horizontal="left"/>
    </xf>
    <xf numFmtId="164" fontId="48" fillId="83" borderId="91" xfId="60" applyNumberFormat="1" applyFont="1" applyFill="1" applyBorder="1" applyAlignment="1">
      <alignment horizontal="left" vertical="center" wrapText="1"/>
    </xf>
    <xf numFmtId="0" fontId="119" fillId="24" borderId="86" xfId="60" applyFont="1" applyFill="1" applyBorder="1" applyAlignment="1">
      <alignment horizontal="center" vertical="center" wrapText="1"/>
    </xf>
    <xf numFmtId="0" fontId="41" fillId="83" borderId="64" xfId="0" applyFont="1" applyFill="1" applyBorder="1" applyAlignment="1">
      <alignment horizontal="left"/>
    </xf>
    <xf numFmtId="0" fontId="0" fillId="30" borderId="0" xfId="0" applyFill="1" applyAlignment="1">
      <alignment horizontal="left"/>
    </xf>
    <xf numFmtId="0" fontId="0" fillId="83" borderId="0" xfId="0" applyFill="1" applyAlignment="1">
      <alignment horizontal="left"/>
    </xf>
    <xf numFmtId="0" fontId="41" fillId="83" borderId="0" xfId="0" applyFont="1" applyFill="1" applyAlignment="1">
      <alignment horizontal="left"/>
    </xf>
    <xf numFmtId="0" fontId="117" fillId="0" borderId="67" xfId="0" applyFont="1" applyBorder="1" applyAlignment="1">
      <alignment horizontal="left" vertical="center" wrapText="1"/>
    </xf>
    <xf numFmtId="0" fontId="101" fillId="69" borderId="64" xfId="0" quotePrefix="1" applyFont="1" applyFill="1" applyBorder="1" applyAlignment="1">
      <alignment horizontal="left" vertical="center"/>
    </xf>
    <xf numFmtId="0" fontId="101" fillId="66" borderId="64" xfId="0" applyFont="1" applyFill="1" applyBorder="1" applyAlignment="1">
      <alignment horizontal="left" vertical="center" wrapText="1"/>
    </xf>
    <xf numFmtId="0" fontId="117" fillId="0" borderId="67" xfId="0" applyFont="1" applyBorder="1" applyAlignment="1">
      <alignment horizontal="left" vertical="center"/>
    </xf>
    <xf numFmtId="0" fontId="0" fillId="83" borderId="0" xfId="0" applyFill="1" applyAlignment="1">
      <alignment horizontal="left" wrapText="1"/>
    </xf>
    <xf numFmtId="0" fontId="77" fillId="82" borderId="97" xfId="0" applyFont="1" applyFill="1" applyBorder="1" applyAlignment="1">
      <alignment horizontal="center" vertical="center"/>
    </xf>
    <xf numFmtId="0" fontId="77" fillId="82" borderId="98" xfId="0" applyFont="1" applyFill="1" applyBorder="1" applyAlignment="1">
      <alignment horizontal="center" vertical="center"/>
    </xf>
    <xf numFmtId="0" fontId="77" fillId="82" borderId="98" xfId="0" applyFont="1" applyFill="1" applyBorder="1" applyAlignment="1">
      <alignment horizontal="center" vertical="center" wrapText="1"/>
    </xf>
    <xf numFmtId="164" fontId="22" fillId="30" borderId="94" xfId="0" applyNumberFormat="1" applyFont="1" applyFill="1" applyBorder="1" applyAlignment="1">
      <alignment horizontal="center" vertical="center"/>
    </xf>
    <xf numFmtId="0" fontId="0" fillId="82" borderId="10" xfId="0" applyFill="1" applyBorder="1"/>
    <xf numFmtId="0" fontId="0" fillId="82" borderId="0" xfId="0" applyFill="1"/>
    <xf numFmtId="164" fontId="51" fillId="86" borderId="21" xfId="0" applyNumberFormat="1" applyFont="1" applyFill="1" applyBorder="1" applyAlignment="1">
      <alignment horizontal="center" vertical="center"/>
    </xf>
    <xf numFmtId="0" fontId="49" fillId="82" borderId="87" xfId="60" applyFont="1" applyFill="1" applyBorder="1" applyAlignment="1">
      <alignment vertical="center" wrapText="1"/>
    </xf>
    <xf numFmtId="164" fontId="48" fillId="84" borderId="101" xfId="60" applyNumberFormat="1" applyFont="1" applyFill="1" applyBorder="1" applyAlignment="1">
      <alignment horizontal="left" vertical="center" wrapText="1"/>
    </xf>
    <xf numFmtId="164" fontId="48" fillId="30" borderId="10" xfId="60" applyNumberFormat="1" applyFont="1" applyFill="1" applyBorder="1" applyAlignment="1">
      <alignment horizontal="left" vertical="center" wrapText="1"/>
    </xf>
    <xf numFmtId="0" fontId="0" fillId="30" borderId="10" xfId="0" applyFill="1" applyBorder="1"/>
    <xf numFmtId="0" fontId="49" fillId="30" borderId="87" xfId="60" applyFont="1" applyFill="1" applyBorder="1" applyAlignment="1">
      <alignment vertical="center" wrapText="1"/>
    </xf>
    <xf numFmtId="0" fontId="105" fillId="30" borderId="99" xfId="60" applyFont="1" applyFill="1" applyBorder="1" applyAlignment="1">
      <alignment horizontal="center" vertical="center" wrapText="1"/>
    </xf>
    <xf numFmtId="0" fontId="105" fillId="30" borderId="100" xfId="60" applyFont="1" applyFill="1" applyBorder="1" applyAlignment="1">
      <alignment horizontal="center" vertical="center" wrapText="1"/>
    </xf>
    <xf numFmtId="0" fontId="119" fillId="30" borderId="100" xfId="60" applyFont="1" applyFill="1" applyBorder="1" applyAlignment="1">
      <alignment horizontal="center" vertical="center" wrapText="1"/>
    </xf>
    <xf numFmtId="0" fontId="44" fillId="24" borderId="60" xfId="0" applyFont="1" applyFill="1" applyBorder="1" applyAlignment="1">
      <alignment horizontal="left" vertical="center" wrapText="1"/>
    </xf>
    <xf numFmtId="0" fontId="22" fillId="24" borderId="55" xfId="0" applyFont="1" applyFill="1" applyBorder="1" applyAlignment="1">
      <alignment vertical="center" wrapText="1"/>
    </xf>
    <xf numFmtId="0" fontId="44" fillId="24" borderId="60" xfId="0" applyFont="1" applyFill="1" applyBorder="1" applyAlignment="1" applyProtection="1">
      <alignment horizontal="left" vertical="center" wrapText="1"/>
      <protection locked="0"/>
    </xf>
    <xf numFmtId="0" fontId="107" fillId="24" borderId="60" xfId="0" applyFont="1" applyFill="1" applyBorder="1" applyAlignment="1">
      <alignment vertical="center"/>
    </xf>
    <xf numFmtId="0" fontId="107" fillId="24" borderId="60" xfId="0" applyFont="1" applyFill="1" applyBorder="1" applyAlignment="1">
      <alignment vertical="center" wrapText="1"/>
    </xf>
    <xf numFmtId="0" fontId="107" fillId="24" borderId="60" xfId="0" applyFont="1" applyFill="1" applyBorder="1"/>
    <xf numFmtId="0" fontId="108" fillId="24" borderId="60" xfId="0" applyFont="1" applyFill="1" applyBorder="1" applyAlignment="1" applyProtection="1">
      <alignment horizontal="left" vertical="center" wrapText="1"/>
      <protection locked="0"/>
    </xf>
    <xf numFmtId="0" fontId="78" fillId="24" borderId="60" xfId="0" applyFont="1" applyFill="1" applyBorder="1" applyAlignment="1">
      <alignment wrapText="1"/>
    </xf>
    <xf numFmtId="0" fontId="26" fillId="24" borderId="102" xfId="0" applyFont="1" applyFill="1" applyBorder="1" applyAlignment="1">
      <alignment vertical="center" wrapText="1"/>
    </xf>
    <xf numFmtId="0" fontId="26" fillId="24" borderId="103" xfId="0" applyFont="1" applyFill="1" applyBorder="1" applyAlignment="1">
      <alignment vertical="center" wrapText="1"/>
    </xf>
    <xf numFmtId="0" fontId="105" fillId="24" borderId="104" xfId="60" applyFont="1" applyFill="1" applyBorder="1" applyAlignment="1">
      <alignment horizontal="center" vertical="center" wrapText="1"/>
    </xf>
    <xf numFmtId="0" fontId="106" fillId="24" borderId="104" xfId="60" applyFont="1" applyFill="1" applyBorder="1" applyAlignment="1">
      <alignment horizontal="center" vertical="center" wrapText="1"/>
    </xf>
    <xf numFmtId="0" fontId="101" fillId="0" borderId="105" xfId="0" applyFont="1" applyBorder="1" applyAlignment="1">
      <alignment horizontal="left" vertical="center"/>
    </xf>
    <xf numFmtId="0" fontId="26" fillId="24" borderId="10" xfId="0" applyFont="1" applyFill="1" applyBorder="1" applyAlignment="1">
      <alignment vertical="center" wrapText="1"/>
    </xf>
    <xf numFmtId="0" fontId="44" fillId="24" borderId="61" xfId="0" applyFont="1" applyFill="1" applyBorder="1" applyAlignment="1">
      <alignment horizontal="left" vertical="center" wrapText="1"/>
    </xf>
    <xf numFmtId="0" fontId="44" fillId="24" borderId="52" xfId="0" applyFont="1" applyFill="1" applyBorder="1" applyAlignment="1">
      <alignment horizontal="left" vertical="center" wrapText="1"/>
    </xf>
    <xf numFmtId="0" fontId="105" fillId="24" borderId="106" xfId="60" applyFont="1" applyFill="1" applyBorder="1" applyAlignment="1">
      <alignment horizontal="center" vertical="center" wrapText="1"/>
    </xf>
    <xf numFmtId="0" fontId="79" fillId="24" borderId="52" xfId="0" applyFont="1" applyFill="1" applyBorder="1" applyAlignment="1">
      <alignment horizontal="center" vertical="center" wrapText="1"/>
    </xf>
    <xf numFmtId="1" fontId="79" fillId="24" borderId="52" xfId="0" applyNumberFormat="1" applyFont="1" applyFill="1" applyBorder="1" applyAlignment="1">
      <alignment horizontal="center" vertical="center" wrapText="1"/>
    </xf>
    <xf numFmtId="0" fontId="22" fillId="24" borderId="11" xfId="0" applyFont="1" applyFill="1" applyBorder="1" applyAlignment="1">
      <alignment vertical="center" wrapText="1"/>
    </xf>
    <xf numFmtId="0" fontId="105" fillId="24" borderId="107" xfId="60" applyFont="1" applyFill="1" applyBorder="1" applyAlignment="1">
      <alignment horizontal="center" vertical="center" wrapText="1"/>
    </xf>
    <xf numFmtId="0" fontId="83" fillId="24" borderId="11" xfId="0" applyFont="1" applyFill="1" applyBorder="1" applyAlignment="1">
      <alignment horizontal="center" vertical="center" wrapText="1"/>
    </xf>
    <xf numFmtId="0" fontId="83" fillId="24" borderId="11" xfId="0" applyFont="1" applyFill="1" applyBorder="1" applyAlignment="1">
      <alignment vertical="center" wrapText="1"/>
    </xf>
    <xf numFmtId="164" fontId="0" fillId="0" borderId="0" xfId="0" applyNumberFormat="1"/>
    <xf numFmtId="0" fontId="49" fillId="75" borderId="91" xfId="60" applyFont="1" applyFill="1" applyBorder="1" applyAlignment="1">
      <alignment horizontal="center" vertical="center" wrapText="1"/>
    </xf>
    <xf numFmtId="0" fontId="49" fillId="87" borderId="91" xfId="60" applyFont="1" applyFill="1" applyBorder="1" applyAlignment="1">
      <alignment horizontal="center" vertical="center" wrapText="1"/>
    </xf>
    <xf numFmtId="0" fontId="49" fillId="65" borderId="91" xfId="6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166" fontId="28" fillId="0" borderId="0" xfId="0" applyNumberFormat="1" applyFont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22" fillId="0" borderId="10" xfId="0" applyFont="1" applyBorder="1" applyAlignment="1">
      <alignment horizontal="center"/>
    </xf>
    <xf numFmtId="0" fontId="22" fillId="0" borderId="60" xfId="0" applyFont="1" applyBorder="1" applyAlignment="1">
      <alignment horizontal="center"/>
    </xf>
    <xf numFmtId="0" fontId="22" fillId="0" borderId="83" xfId="0" applyFont="1" applyBorder="1" applyAlignment="1">
      <alignment horizontal="center"/>
    </xf>
    <xf numFmtId="0" fontId="22" fillId="0" borderId="72" xfId="0" applyFont="1" applyBorder="1" applyAlignment="1">
      <alignment horizontal="center"/>
    </xf>
    <xf numFmtId="0" fontId="76" fillId="74" borderId="39" xfId="0" applyFont="1" applyFill="1" applyBorder="1" applyAlignment="1">
      <alignment horizontal="center" vertical="center"/>
    </xf>
    <xf numFmtId="0" fontId="76" fillId="74" borderId="40" xfId="0" applyFont="1" applyFill="1" applyBorder="1" applyAlignment="1">
      <alignment horizontal="center" vertical="center"/>
    </xf>
    <xf numFmtId="0" fontId="76" fillId="74" borderId="41" xfId="0" applyFont="1" applyFill="1" applyBorder="1" applyAlignment="1">
      <alignment horizontal="center" vertical="center"/>
    </xf>
    <xf numFmtId="0" fontId="76" fillId="74" borderId="0" xfId="0" applyFont="1" applyFill="1" applyAlignment="1">
      <alignment horizontal="center" vertical="center"/>
    </xf>
    <xf numFmtId="0" fontId="76" fillId="74" borderId="0" xfId="0" applyFont="1" applyFill="1" applyAlignment="1">
      <alignment horizontal="left" vertical="center"/>
    </xf>
    <xf numFmtId="0" fontId="87" fillId="0" borderId="10" xfId="182" applyFont="1" applyBorder="1" applyAlignment="1">
      <alignment horizontal="left" vertical="center" wrapText="1"/>
    </xf>
    <xf numFmtId="0" fontId="87" fillId="0" borderId="10" xfId="182" applyFont="1" applyBorder="1" applyAlignment="1">
      <alignment horizontal="left" vertical="center"/>
    </xf>
  </cellXfs>
  <cellStyles count="183">
    <cellStyle name="20% - Énfasis1" xfId="137" builtinId="30" customBuiltin="1"/>
    <cellStyle name="20% - Énfasis1 2" xfId="1" xr:uid="{00000000-0005-0000-0000-000001000000}"/>
    <cellStyle name="20% - Énfasis1 2 2" xfId="2" xr:uid="{00000000-0005-0000-0000-000002000000}"/>
    <cellStyle name="20% - Énfasis2" xfId="141" builtinId="34" customBuiltin="1"/>
    <cellStyle name="20% - Énfasis2 2" xfId="3" xr:uid="{00000000-0005-0000-0000-000004000000}"/>
    <cellStyle name="20% - Énfasis2 2 2" xfId="4" xr:uid="{00000000-0005-0000-0000-000005000000}"/>
    <cellStyle name="20% - Énfasis3" xfId="145" builtinId="38" customBuiltin="1"/>
    <cellStyle name="20% - Énfasis3 2" xfId="5" xr:uid="{00000000-0005-0000-0000-000007000000}"/>
    <cellStyle name="20% - Énfasis3 2 2" xfId="6" xr:uid="{00000000-0005-0000-0000-000008000000}"/>
    <cellStyle name="20% - Énfasis4" xfId="149" builtinId="42" customBuiltin="1"/>
    <cellStyle name="20% - Énfasis4 2" xfId="7" xr:uid="{00000000-0005-0000-0000-00000A000000}"/>
    <cellStyle name="20% - Énfasis4 2 2" xfId="8" xr:uid="{00000000-0005-0000-0000-00000B000000}"/>
    <cellStyle name="20% - Énfasis5" xfId="153" builtinId="46" customBuiltin="1"/>
    <cellStyle name="20% - Énfasis5 2" xfId="9" xr:uid="{00000000-0005-0000-0000-00000D000000}"/>
    <cellStyle name="20% - Énfasis5 2 2" xfId="10" xr:uid="{00000000-0005-0000-0000-00000E000000}"/>
    <cellStyle name="20% - Énfasis6" xfId="157" builtinId="50" customBuiltin="1"/>
    <cellStyle name="20% - Énfasis6 2" xfId="11" xr:uid="{00000000-0005-0000-0000-000010000000}"/>
    <cellStyle name="20% - Énfasis6 2 2" xfId="12" xr:uid="{00000000-0005-0000-0000-000011000000}"/>
    <cellStyle name="40% - Énfasis1" xfId="138" builtinId="31" customBuiltin="1"/>
    <cellStyle name="40% - Énfasis1 2" xfId="13" xr:uid="{00000000-0005-0000-0000-000013000000}"/>
    <cellStyle name="40% - Énfasis1 2 2" xfId="14" xr:uid="{00000000-0005-0000-0000-000014000000}"/>
    <cellStyle name="40% - Énfasis2" xfId="142" builtinId="35" customBuiltin="1"/>
    <cellStyle name="40% - Énfasis2 2" xfId="15" xr:uid="{00000000-0005-0000-0000-000016000000}"/>
    <cellStyle name="40% - Énfasis2 2 2" xfId="16" xr:uid="{00000000-0005-0000-0000-000017000000}"/>
    <cellStyle name="40% - Énfasis3" xfId="146" builtinId="39" customBuiltin="1"/>
    <cellStyle name="40% - Énfasis3 2" xfId="17" xr:uid="{00000000-0005-0000-0000-000019000000}"/>
    <cellStyle name="40% - Énfasis3 2 2" xfId="18" xr:uid="{00000000-0005-0000-0000-00001A000000}"/>
    <cellStyle name="40% - Énfasis4" xfId="150" builtinId="43" customBuiltin="1"/>
    <cellStyle name="40% - Énfasis4 2" xfId="19" xr:uid="{00000000-0005-0000-0000-00001C000000}"/>
    <cellStyle name="40% - Énfasis4 2 2" xfId="20" xr:uid="{00000000-0005-0000-0000-00001D000000}"/>
    <cellStyle name="40% - Énfasis5" xfId="154" builtinId="47" customBuiltin="1"/>
    <cellStyle name="40% - Énfasis5 2" xfId="21" xr:uid="{00000000-0005-0000-0000-00001F000000}"/>
    <cellStyle name="40% - Énfasis5 2 2" xfId="22" xr:uid="{00000000-0005-0000-0000-000020000000}"/>
    <cellStyle name="40% - Énfasis6" xfId="158" builtinId="51" customBuiltin="1"/>
    <cellStyle name="40% - Énfasis6 2" xfId="23" xr:uid="{00000000-0005-0000-0000-000022000000}"/>
    <cellStyle name="40% - Énfasis6 2 2" xfId="24" xr:uid="{00000000-0005-0000-0000-000023000000}"/>
    <cellStyle name="60% - Énfasis1" xfId="139" builtinId="32" customBuiltin="1"/>
    <cellStyle name="60% - Énfasis1 2" xfId="25" xr:uid="{00000000-0005-0000-0000-000025000000}"/>
    <cellStyle name="60% - Énfasis2" xfId="143" builtinId="36" customBuiltin="1"/>
    <cellStyle name="60% - Énfasis2 2" xfId="26" xr:uid="{00000000-0005-0000-0000-000027000000}"/>
    <cellStyle name="60% - Énfasis3" xfId="147" builtinId="40" customBuiltin="1"/>
    <cellStyle name="60% - Énfasis3 2" xfId="27" xr:uid="{00000000-0005-0000-0000-000029000000}"/>
    <cellStyle name="60% - Énfasis4" xfId="151" builtinId="44" customBuiltin="1"/>
    <cellStyle name="60% - Énfasis4 2" xfId="28" xr:uid="{00000000-0005-0000-0000-00002B000000}"/>
    <cellStyle name="60% - Énfasis5" xfId="155" builtinId="48" customBuiltin="1"/>
    <cellStyle name="60% - Énfasis5 2" xfId="29" xr:uid="{00000000-0005-0000-0000-00002D000000}"/>
    <cellStyle name="60% - Énfasis6" xfId="159" builtinId="52" customBuiltin="1"/>
    <cellStyle name="60% - Énfasis6 2" xfId="30" xr:uid="{00000000-0005-0000-0000-00002F000000}"/>
    <cellStyle name="Buena 2" xfId="31" xr:uid="{00000000-0005-0000-0000-000030000000}"/>
    <cellStyle name="Bueno" xfId="124" builtinId="26" customBuiltin="1"/>
    <cellStyle name="Cálculo" xfId="129" builtinId="22" customBuiltin="1"/>
    <cellStyle name="Cálculo 2" xfId="32" xr:uid="{00000000-0005-0000-0000-000033000000}"/>
    <cellStyle name="Cálculo 3" xfId="33" xr:uid="{00000000-0005-0000-0000-000034000000}"/>
    <cellStyle name="Cálculo 4" xfId="34" xr:uid="{00000000-0005-0000-0000-000035000000}"/>
    <cellStyle name="Cálculo 5" xfId="35" xr:uid="{00000000-0005-0000-0000-000036000000}"/>
    <cellStyle name="Cálculo 6" xfId="36" xr:uid="{00000000-0005-0000-0000-000037000000}"/>
    <cellStyle name="Celda de comprobación" xfId="131" builtinId="23" customBuiltin="1"/>
    <cellStyle name="Celda de comprobación 2" xfId="37" xr:uid="{00000000-0005-0000-0000-000039000000}"/>
    <cellStyle name="Celda vinculada" xfId="130" builtinId="24" customBuiltin="1"/>
    <cellStyle name="Celda vinculada 2" xfId="38" xr:uid="{00000000-0005-0000-0000-00003B000000}"/>
    <cellStyle name="Date" xfId="100" xr:uid="{00000000-0005-0000-0000-00003C000000}"/>
    <cellStyle name="Encabezado 1" xfId="120" builtinId="16" customBuiltin="1"/>
    <cellStyle name="Encabezado 1 2" xfId="39" xr:uid="{00000000-0005-0000-0000-00003E000000}"/>
    <cellStyle name="Encabezado 4" xfId="123" builtinId="19" customBuiltin="1"/>
    <cellStyle name="Encabezado 4 2" xfId="40" xr:uid="{00000000-0005-0000-0000-000040000000}"/>
    <cellStyle name="Énfasis1" xfId="136" builtinId="29" customBuiltin="1"/>
    <cellStyle name="Énfasis1 2" xfId="41" xr:uid="{00000000-0005-0000-0000-000042000000}"/>
    <cellStyle name="Énfasis2" xfId="140" builtinId="33" customBuiltin="1"/>
    <cellStyle name="Énfasis2 2" xfId="42" xr:uid="{00000000-0005-0000-0000-000044000000}"/>
    <cellStyle name="Énfasis3" xfId="144" builtinId="37" customBuiltin="1"/>
    <cellStyle name="Énfasis3 2" xfId="43" xr:uid="{00000000-0005-0000-0000-000046000000}"/>
    <cellStyle name="Énfasis4" xfId="148" builtinId="41" customBuiltin="1"/>
    <cellStyle name="Énfasis4 2" xfId="44" xr:uid="{00000000-0005-0000-0000-000048000000}"/>
    <cellStyle name="Énfasis5" xfId="152" builtinId="45" customBuiltin="1"/>
    <cellStyle name="Énfasis5 2" xfId="45" xr:uid="{00000000-0005-0000-0000-00004A000000}"/>
    <cellStyle name="Énfasis6" xfId="156" builtinId="49" customBuiltin="1"/>
    <cellStyle name="Énfasis6 2" xfId="46" xr:uid="{00000000-0005-0000-0000-00004C000000}"/>
    <cellStyle name="Entrada" xfId="127" builtinId="20" customBuiltin="1"/>
    <cellStyle name="Entrada 2" xfId="47" xr:uid="{00000000-0005-0000-0000-00004E000000}"/>
    <cellStyle name="Entrada 3" xfId="48" xr:uid="{00000000-0005-0000-0000-00004F000000}"/>
    <cellStyle name="Entrada 4" xfId="49" xr:uid="{00000000-0005-0000-0000-000050000000}"/>
    <cellStyle name="Entrada 5" xfId="50" xr:uid="{00000000-0005-0000-0000-000051000000}"/>
    <cellStyle name="Entrada 6" xfId="51" xr:uid="{00000000-0005-0000-0000-000052000000}"/>
    <cellStyle name="Euro" xfId="52" xr:uid="{00000000-0005-0000-0000-000053000000}"/>
    <cellStyle name="Euro 2" xfId="88" xr:uid="{00000000-0005-0000-0000-000054000000}"/>
    <cellStyle name="Fixed" xfId="101" xr:uid="{00000000-0005-0000-0000-000055000000}"/>
    <cellStyle name="HEADING1" xfId="102" xr:uid="{00000000-0005-0000-0000-000056000000}"/>
    <cellStyle name="HEADING2" xfId="103" xr:uid="{00000000-0005-0000-0000-000057000000}"/>
    <cellStyle name="Incorrecto" xfId="125" builtinId="27" customBuiltin="1"/>
    <cellStyle name="Incorrecto 2" xfId="53" xr:uid="{00000000-0005-0000-0000-000059000000}"/>
    <cellStyle name="Millares 2" xfId="54" xr:uid="{00000000-0005-0000-0000-00005A000000}"/>
    <cellStyle name="Millares 2 2" xfId="105" xr:uid="{00000000-0005-0000-0000-00005B000000}"/>
    <cellStyle name="Millares 2 2 2" xfId="113" xr:uid="{00000000-0005-0000-0000-00005C000000}"/>
    <cellStyle name="Millares 2 2 3" xfId="115" xr:uid="{00000000-0005-0000-0000-00005D000000}"/>
    <cellStyle name="Millares 2 3" xfId="112" xr:uid="{00000000-0005-0000-0000-00005E000000}"/>
    <cellStyle name="Millares 2 4" xfId="114" xr:uid="{00000000-0005-0000-0000-00005F000000}"/>
    <cellStyle name="Neutral" xfId="126" builtinId="28" customBuiltin="1"/>
    <cellStyle name="Neutral 2" xfId="55" xr:uid="{00000000-0005-0000-0000-000061000000}"/>
    <cellStyle name="Normal" xfId="0" builtinId="0"/>
    <cellStyle name="Normal 10" xfId="109" xr:uid="{00000000-0005-0000-0000-000063000000}"/>
    <cellStyle name="Normal 11" xfId="110" xr:uid="{00000000-0005-0000-0000-000064000000}"/>
    <cellStyle name="Normal 11 2" xfId="111" xr:uid="{00000000-0005-0000-0000-000065000000}"/>
    <cellStyle name="Normal 11 3" xfId="116" xr:uid="{00000000-0005-0000-0000-000066000000}"/>
    <cellStyle name="Normal 12" xfId="118" xr:uid="{00000000-0005-0000-0000-000067000000}"/>
    <cellStyle name="Normal 13" xfId="180" xr:uid="{00000000-0005-0000-0000-000068000000}"/>
    <cellStyle name="Normal 2" xfId="56" xr:uid="{00000000-0005-0000-0000-000069000000}"/>
    <cellStyle name="Normal 2 10" xfId="169" xr:uid="{00000000-0005-0000-0000-00006A000000}"/>
    <cellStyle name="Normal 2 11" xfId="171" xr:uid="{00000000-0005-0000-0000-00006B000000}"/>
    <cellStyle name="Normal 2 2" xfId="57" xr:uid="{00000000-0005-0000-0000-00006C000000}"/>
    <cellStyle name="Normal 2 2 2" xfId="89" xr:uid="{00000000-0005-0000-0000-00006D000000}"/>
    <cellStyle name="Normal 2 2 2 2" xfId="175" xr:uid="{00000000-0005-0000-0000-00006E000000}"/>
    <cellStyle name="Normal 2 2 3" xfId="160" xr:uid="{00000000-0005-0000-0000-00006F000000}"/>
    <cellStyle name="Normal 2 3" xfId="106" xr:uid="{00000000-0005-0000-0000-000070000000}"/>
    <cellStyle name="Normal 2 3 2" xfId="161" xr:uid="{00000000-0005-0000-0000-000071000000}"/>
    <cellStyle name="Normal 2 4" xfId="163" xr:uid="{00000000-0005-0000-0000-000072000000}"/>
    <cellStyle name="Normal 2 5" xfId="164" xr:uid="{00000000-0005-0000-0000-000073000000}"/>
    <cellStyle name="Normal 2 6" xfId="165" xr:uid="{00000000-0005-0000-0000-000074000000}"/>
    <cellStyle name="Normal 2 7" xfId="166" xr:uid="{00000000-0005-0000-0000-000075000000}"/>
    <cellStyle name="Normal 2 8" xfId="167" xr:uid="{00000000-0005-0000-0000-000076000000}"/>
    <cellStyle name="Normal 2 9" xfId="168" xr:uid="{00000000-0005-0000-0000-000077000000}"/>
    <cellStyle name="Normal 2_Dic" xfId="162" xr:uid="{00000000-0005-0000-0000-000078000000}"/>
    <cellStyle name="Normal 3" xfId="58" xr:uid="{00000000-0005-0000-0000-000079000000}"/>
    <cellStyle name="Normal 3 2" xfId="59" xr:uid="{00000000-0005-0000-0000-00007A000000}"/>
    <cellStyle name="Normal 3 2 2" xfId="176" xr:uid="{00000000-0005-0000-0000-00007B000000}"/>
    <cellStyle name="Normal 3 3" xfId="90" xr:uid="{00000000-0005-0000-0000-00007C000000}"/>
    <cellStyle name="Normal 3 4" xfId="107" xr:uid="{00000000-0005-0000-0000-00007D000000}"/>
    <cellStyle name="Normal 3 5" xfId="99" xr:uid="{00000000-0005-0000-0000-00007E000000}"/>
    <cellStyle name="Normal 39" xfId="60" xr:uid="{00000000-0005-0000-0000-00007F000000}"/>
    <cellStyle name="Normal 4" xfId="91" xr:uid="{00000000-0005-0000-0000-000080000000}"/>
    <cellStyle name="Normal 4 2" xfId="182" xr:uid="{00000000-0005-0000-0000-000081000000}"/>
    <cellStyle name="Normal 45" xfId="92" xr:uid="{00000000-0005-0000-0000-000082000000}"/>
    <cellStyle name="Normal 5" xfId="93" xr:uid="{00000000-0005-0000-0000-000083000000}"/>
    <cellStyle name="Normal 5 2" xfId="170" xr:uid="{00000000-0005-0000-0000-000084000000}"/>
    <cellStyle name="Normal 6" xfId="94" xr:uid="{00000000-0005-0000-0000-000085000000}"/>
    <cellStyle name="Normal 7" xfId="95" xr:uid="{00000000-0005-0000-0000-000086000000}"/>
    <cellStyle name="Normal 8" xfId="96" xr:uid="{00000000-0005-0000-0000-000087000000}"/>
    <cellStyle name="Normal 8 2" xfId="181" xr:uid="{00000000-0005-0000-0000-000088000000}"/>
    <cellStyle name="Normal 9" xfId="97" xr:uid="{00000000-0005-0000-0000-000089000000}"/>
    <cellStyle name="Normal_P.S. Buenos Aires" xfId="87" xr:uid="{00000000-0005-0000-0000-00008A000000}"/>
    <cellStyle name="Notas" xfId="133" builtinId="10" customBuiltin="1"/>
    <cellStyle name="Notas 2" xfId="61" xr:uid="{00000000-0005-0000-0000-00008C000000}"/>
    <cellStyle name="Notas 2 2" xfId="62" xr:uid="{00000000-0005-0000-0000-00008D000000}"/>
    <cellStyle name="Notas 2 3" xfId="172" xr:uid="{00000000-0005-0000-0000-00008E000000}"/>
    <cellStyle name="Notas 3" xfId="63" xr:uid="{00000000-0005-0000-0000-00008F000000}"/>
    <cellStyle name="Notas 3 2" xfId="64" xr:uid="{00000000-0005-0000-0000-000090000000}"/>
    <cellStyle name="Notas 4" xfId="65" xr:uid="{00000000-0005-0000-0000-000091000000}"/>
    <cellStyle name="Notas 4 2" xfId="66" xr:uid="{00000000-0005-0000-0000-000092000000}"/>
    <cellStyle name="Notas 5" xfId="67" xr:uid="{00000000-0005-0000-0000-000093000000}"/>
    <cellStyle name="Notas 5 2" xfId="68" xr:uid="{00000000-0005-0000-0000-000094000000}"/>
    <cellStyle name="Notas 6" xfId="69" xr:uid="{00000000-0005-0000-0000-000095000000}"/>
    <cellStyle name="Notas 6 2" xfId="70" xr:uid="{00000000-0005-0000-0000-000096000000}"/>
    <cellStyle name="Porcentaje 2" xfId="71" xr:uid="{00000000-0005-0000-0000-000098000000}"/>
    <cellStyle name="Porcentaje 2 2" xfId="98" xr:uid="{00000000-0005-0000-0000-000099000000}"/>
    <cellStyle name="Porcentaje 3" xfId="117" xr:uid="{00000000-0005-0000-0000-00009A000000}"/>
    <cellStyle name="Porcentual 2" xfId="173" xr:uid="{00000000-0005-0000-0000-00009B000000}"/>
    <cellStyle name="Porcentual 2 2" xfId="177" xr:uid="{00000000-0005-0000-0000-00009C000000}"/>
    <cellStyle name="Porcentual 3" xfId="178" xr:uid="{00000000-0005-0000-0000-00009D000000}"/>
    <cellStyle name="Porcentual 4" xfId="179" xr:uid="{00000000-0005-0000-0000-00009E000000}"/>
    <cellStyle name="Salida" xfId="128" builtinId="21" customBuiltin="1"/>
    <cellStyle name="Salida 2" xfId="72" xr:uid="{00000000-0005-0000-0000-0000A0000000}"/>
    <cellStyle name="Salida 3" xfId="73" xr:uid="{00000000-0005-0000-0000-0000A1000000}"/>
    <cellStyle name="Salida 4" xfId="74" xr:uid="{00000000-0005-0000-0000-0000A2000000}"/>
    <cellStyle name="Salida 5" xfId="75" xr:uid="{00000000-0005-0000-0000-0000A3000000}"/>
    <cellStyle name="Salida 6" xfId="76" xr:uid="{00000000-0005-0000-0000-0000A4000000}"/>
    <cellStyle name="Texto de advertencia" xfId="132" builtinId="11" customBuiltin="1"/>
    <cellStyle name="Texto de advertencia 2" xfId="77" xr:uid="{00000000-0005-0000-0000-0000A6000000}"/>
    <cellStyle name="Texto explicativo" xfId="134" builtinId="53" customBuiltin="1"/>
    <cellStyle name="Texto explicativo 2" xfId="78" xr:uid="{00000000-0005-0000-0000-0000A8000000}"/>
    <cellStyle name="Título" xfId="119" builtinId="15" customBuiltin="1"/>
    <cellStyle name="Título 1 2" xfId="174" xr:uid="{00000000-0005-0000-0000-0000AA000000}"/>
    <cellStyle name="Título 2" xfId="121" builtinId="17" customBuiltin="1"/>
    <cellStyle name="Título 2 2" xfId="79" xr:uid="{00000000-0005-0000-0000-0000AC000000}"/>
    <cellStyle name="Título 3" xfId="122" builtinId="18" customBuiltin="1"/>
    <cellStyle name="Título 3 2" xfId="80" xr:uid="{00000000-0005-0000-0000-0000AE000000}"/>
    <cellStyle name="Título 4" xfId="81" xr:uid="{00000000-0005-0000-0000-0000AF000000}"/>
    <cellStyle name="Total" xfId="135" builtinId="25" customBuiltin="1"/>
    <cellStyle name="Total 2" xfId="82" xr:uid="{00000000-0005-0000-0000-0000B1000000}"/>
    <cellStyle name="Total 2 2" xfId="108" xr:uid="{00000000-0005-0000-0000-0000B2000000}"/>
    <cellStyle name="Total 2 3" xfId="104" xr:uid="{00000000-0005-0000-0000-0000B3000000}"/>
    <cellStyle name="Total 3" xfId="83" xr:uid="{00000000-0005-0000-0000-0000B4000000}"/>
    <cellStyle name="Total 4" xfId="84" xr:uid="{00000000-0005-0000-0000-0000B5000000}"/>
    <cellStyle name="Total 5" xfId="85" xr:uid="{00000000-0005-0000-0000-0000B6000000}"/>
    <cellStyle name="Total 6" xfId="86" xr:uid="{00000000-0005-0000-0000-0000B7000000}"/>
  </cellStyles>
  <dxfs count="15"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</dxfs>
  <tableStyles count="0" defaultTableStyle="TableStyleMedium9" defaultPivotStyle="PivotStyleLight16"/>
  <colors>
    <mruColors>
      <color rgb="FF368A6E"/>
      <color rgb="FFD8F0E2"/>
      <color rgb="FFDDF7DE"/>
      <color rgb="FFD8F0E8"/>
      <color rgb="FF008A3E"/>
      <color rgb="FFFF7C5D"/>
      <color rgb="FF0067B4"/>
      <color rgb="FF2D507B"/>
      <color rgb="FF0000FF"/>
      <color rgb="FFEEF1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connections" Target="connection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METAXENICAS!$V$7</c:f>
          <c:strCache>
            <c:ptCount val="1"/>
            <c:pt idx="0">
              <c:v>RED. MOYOBAMBA:  COBERTURA DE CASOS DE LEISHMANIASIS TRATADOS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539936595240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METAXENICAS!$H$6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METAXENICAS!$H$7:$H$16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CF-4B76-9AA0-D0FC8C37BC8A}"/>
            </c:ext>
          </c:extLst>
        </c:ser>
        <c:ser>
          <c:idx val="2"/>
          <c:order val="2"/>
          <c:tx>
            <c:strRef>
              <c:f>METAXENICAS!$I$6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CF-4B76-9AA0-D0FC8C37BC8A}"/>
            </c:ext>
          </c:extLst>
        </c:ser>
        <c:ser>
          <c:idx val="3"/>
          <c:order val="3"/>
          <c:tx>
            <c:strRef>
              <c:f>METAXENICAS!$J$6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METAXENICAS!$J$7:$J$16</c:f>
              <c:numCache>
                <c:formatCode>0</c:formatCode>
                <c:ptCount val="10"/>
                <c:pt idx="0">
                  <c:v>33.33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CF-4B76-9AA0-D0FC8C37B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METAXENICAS!$F$6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METAXENICAS!$F$7:$F$16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CF-4B76-9AA0-D0FC8C37B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2258903416889E-2"/>
          <c:y val="0.88331822109911484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'ITS-VIH'!$V$66</c:f>
          <c:strCache>
            <c:ptCount val="1"/>
            <c:pt idx="0">
              <c:v>RED. MOYOBAMBA:  TASA DE INCIDENCIA CASOS  DE VIH-SIDA CONFIRMADOS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41747611477029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'ITS-VIH'!$I$66</c:f>
              <c:strCache>
                <c:ptCount val="1"/>
                <c:pt idx="0">
                  <c:v>Indice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'ITS-VIH'!$I$67:$I$76</c:f>
              <c:numCache>
                <c:formatCode>0.00</c:formatCode>
                <c:ptCount val="10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89-40C8-9C5C-835A68802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2888"/>
        <c:axId val="488923280"/>
      </c:barChart>
      <c:lineChart>
        <c:grouping val="standard"/>
        <c:varyColors val="0"/>
        <c:ser>
          <c:idx val="0"/>
          <c:order val="0"/>
          <c:tx>
            <c:strRef>
              <c:f>'ITS-VIH'!$E$66</c:f>
              <c:strCache>
                <c:ptCount val="1"/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'ITS-VIH'!$E$67:$E$76</c:f>
              <c:numCache>
                <c:formatCode>0.0</c:formatCode>
                <c:ptCount val="1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89-40C8-9C5C-835A68802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888"/>
        <c:axId val="488923280"/>
      </c:lineChart>
      <c:catAx>
        <c:axId val="48892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3280"/>
        <c:crosses val="autoZero"/>
        <c:auto val="1"/>
        <c:lblAlgn val="ctr"/>
        <c:lblOffset val="1"/>
        <c:noMultiLvlLbl val="0"/>
      </c:catAx>
      <c:valAx>
        <c:axId val="48892328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288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1.80352104936801E-2"/>
          <c:y val="0.8814862796003495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'ITS-VIH'!$V$25</c:f>
          <c:strCache>
            <c:ptCount val="1"/>
            <c:pt idx="0">
              <c:v>RED. MOYOBAMBA:  PORCENTAJE DE ADULTOS Y JOVENES QUE RECIBEN TAMIZAJE  DE ITS Y VIH/SIDA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60858180230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'ITS-VIH'!$H$25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'ITS-VIH'!$H$26:$H$35</c:f>
              <c:numCache>
                <c:formatCode>0.00</c:formatCode>
                <c:ptCount val="10"/>
                <c:pt idx="0">
                  <c:v>11.8</c:v>
                </c:pt>
                <c:pt idx="1">
                  <c:v>0</c:v>
                </c:pt>
                <c:pt idx="2">
                  <c:v>12.79</c:v>
                </c:pt>
                <c:pt idx="3">
                  <c:v>0</c:v>
                </c:pt>
                <c:pt idx="4">
                  <c:v>6.97</c:v>
                </c:pt>
                <c:pt idx="5">
                  <c:v>1.55</c:v>
                </c:pt>
                <c:pt idx="6">
                  <c:v>12.84</c:v>
                </c:pt>
                <c:pt idx="7">
                  <c:v>10.199999999999999</c:v>
                </c:pt>
                <c:pt idx="8">
                  <c:v>5.51</c:v>
                </c:pt>
                <c:pt idx="9">
                  <c:v>7.18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45-4522-8F7B-B89B97129555}"/>
            </c:ext>
          </c:extLst>
        </c:ser>
        <c:ser>
          <c:idx val="2"/>
          <c:order val="2"/>
          <c:tx>
            <c:strRef>
              <c:f>'ITS-VIH'!$I$25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'ITS-VIH'!$I$26:$I$35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45-4522-8F7B-B89B97129555}"/>
            </c:ext>
          </c:extLst>
        </c:ser>
        <c:ser>
          <c:idx val="3"/>
          <c:order val="3"/>
          <c:tx>
            <c:strRef>
              <c:f>'ITS-VIH'!$J$25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45-4522-8F7B-B89B97129555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'ITS-VIH'!$J$26:$J$35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18.010000000000002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45-4522-8F7B-B89B97129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'ITS-VIH'!$E$25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'ITS-VIH'!$E$26:$E$35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45-4522-8F7B-B89B97129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0072697109597054E-2"/>
          <c:y val="0.88331819602223272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'ITS-VIH'!$V$45</c:f>
          <c:strCache>
            <c:ptCount val="1"/>
            <c:pt idx="0">
              <c:v>RED. MOYOBAMBA:  PORCENTAJE  DE GESTANTES REACTIVAS  A SIFILIS RECIBEN TRATAMIENTO COMPLETO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18590196262019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'ITS-VIH'!$H$46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'ITS-VIH'!$H$47:$H$56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4-4D9E-BF22-442BE761AA4F}"/>
            </c:ext>
          </c:extLst>
        </c:ser>
        <c:ser>
          <c:idx val="2"/>
          <c:order val="2"/>
          <c:tx>
            <c:strRef>
              <c:f>'ITS-VIH'!$I$46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'ITS-VIH'!$I$47:$I$56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4-4D9E-BF22-442BE761AA4F}"/>
            </c:ext>
          </c:extLst>
        </c:ser>
        <c:ser>
          <c:idx val="3"/>
          <c:order val="3"/>
          <c:tx>
            <c:strRef>
              <c:f>'ITS-VIH'!$J$46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4-4D9E-BF22-442BE761AA4F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'ITS-VIH'!$J$47:$J$56</c:f>
              <c:numCache>
                <c:formatCode>0</c:formatCode>
                <c:ptCount val="10"/>
                <c:pt idx="0">
                  <c:v>33.33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44-4D9E-BF22-442BE761A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'ITS-VIH'!$E$46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'ITS-VIH'!$E$47:$E$56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44-4D9E-BF22-442BE761A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961155813330028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'ITS-VIH'!$V$7</c:f>
          <c:strCache>
            <c:ptCount val="1"/>
            <c:pt idx="0">
              <c:v>RED. MOYOBAMBA:  PORCENTAJE DE ADULTOS Y JOVENES  QUE RECIBEN  CONSEJERIA  EN PREVENCION PARA TAMIZAJE  DE ITS Y VIH/SIDA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312143466432036"/>
          <c:w val="0.92397598361388322"/>
          <c:h val="0.6526699223698962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'ITS-VIH'!$H$6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'ITS-VIH'!$H$7:$H$16</c:f>
              <c:numCache>
                <c:formatCode>0.00</c:formatCode>
                <c:ptCount val="10"/>
                <c:pt idx="0">
                  <c:v>12.72</c:v>
                </c:pt>
                <c:pt idx="1">
                  <c:v>0</c:v>
                </c:pt>
                <c:pt idx="2">
                  <c:v>13.78</c:v>
                </c:pt>
                <c:pt idx="3">
                  <c:v>0</c:v>
                </c:pt>
                <c:pt idx="4">
                  <c:v>11.94</c:v>
                </c:pt>
                <c:pt idx="5">
                  <c:v>1.47</c:v>
                </c:pt>
                <c:pt idx="6">
                  <c:v>12.96</c:v>
                </c:pt>
                <c:pt idx="7">
                  <c:v>10.199999999999999</c:v>
                </c:pt>
                <c:pt idx="8">
                  <c:v>8.6999999999999993</c:v>
                </c:pt>
                <c:pt idx="9">
                  <c:v>7.18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4-4848-89F1-0C25DBCABD39}"/>
            </c:ext>
          </c:extLst>
        </c:ser>
        <c:ser>
          <c:idx val="2"/>
          <c:order val="2"/>
          <c:tx>
            <c:strRef>
              <c:f>'ITS-VIH'!$I$6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14-4848-89F1-0C25DBCABD39}"/>
            </c:ext>
          </c:extLst>
        </c:ser>
        <c:ser>
          <c:idx val="3"/>
          <c:order val="3"/>
          <c:tx>
            <c:strRef>
              <c:f>'ITS-VIH'!$J$6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4-4848-89F1-0C25DBCABD3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'ITS-VIH'!$J$7:$J$16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18.28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14-4848-89F1-0C25DBCAB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'ITS-VIH'!$E$6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'ITS-VIH'!$A$7:$A$16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'ITS-VIH'!$E$7:$E$16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14-4848-89F1-0C25DBCAB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8228466854487225E-2"/>
          <c:y val="0.88058877751660614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PROMSA!$V$127</c:f>
          <c:strCache>
            <c:ptCount val="1"/>
            <c:pt idx="0">
              <c:v>RED. MOYOBAMBA:  FAMILIAS CON NIÑOS MENORES DE 12 MESES RECIBEN ACOMPAÑAMIENTO A  TRAVÉS DE LA CONSEJERIA 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870454436893229"/>
          <c:w val="0.92397598361388322"/>
          <c:h val="0.61484597742588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PROMSA!$H$128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PROMSA!$H$129:$H$138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E-4208-8727-352FC147EA8A}"/>
            </c:ext>
          </c:extLst>
        </c:ser>
        <c:ser>
          <c:idx val="2"/>
          <c:order val="2"/>
          <c:tx>
            <c:strRef>
              <c:f>PROMSA!$I$128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PROMSA!$I$129:$I$138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BE-4208-8727-352FC147EA8A}"/>
            </c:ext>
          </c:extLst>
        </c:ser>
        <c:ser>
          <c:idx val="3"/>
          <c:order val="3"/>
          <c:tx>
            <c:strRef>
              <c:f>PROMSA!$J$128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BE-4208-8727-352FC147EA8A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PROMSA!$J$129:$J$138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BE-4208-8727-352FC147E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4064"/>
        <c:axId val="488924456"/>
      </c:barChart>
      <c:lineChart>
        <c:grouping val="standard"/>
        <c:varyColors val="0"/>
        <c:ser>
          <c:idx val="0"/>
          <c:order val="0"/>
          <c:tx>
            <c:strRef>
              <c:f>PROMSA!$E$128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PROMSA!$A$129:$A$138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PROMSA!$E$129:$E$138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BE-4208-8727-352FC147E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4064"/>
        <c:axId val="488924456"/>
      </c:lineChart>
      <c:catAx>
        <c:axId val="4889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456"/>
        <c:crosses val="autoZero"/>
        <c:auto val="1"/>
        <c:lblAlgn val="ctr"/>
        <c:lblOffset val="1"/>
        <c:noMultiLvlLbl val="0"/>
      </c:catAx>
      <c:valAx>
        <c:axId val="488924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0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582897864902443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PROMSA!$V$148</c:f>
          <c:strCache>
            <c:ptCount val="1"/>
            <c:pt idx="0">
              <c:v>RED. MOYOBAMBA:  FAMILIAS CON NIÑOS (AS) MENORES DE 12 MESES Y GESTANTES RECIBEN ACOMPAÑAMIENTO A TRAVÉS DE GRUPOS DE APOYO COMUNAL 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160763018645642"/>
          <c:w val="0.92397598361388322"/>
          <c:h val="0.6263352108472652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PROMSA!$H$148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PROMSA!$H$149:$H$158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C-4118-B987-2B257006E265}"/>
            </c:ext>
          </c:extLst>
        </c:ser>
        <c:ser>
          <c:idx val="2"/>
          <c:order val="2"/>
          <c:tx>
            <c:strRef>
              <c:f>PROMSA!$I$148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PROMSA!$I$149:$I$158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C-4118-B987-2B257006E265}"/>
            </c:ext>
          </c:extLst>
        </c:ser>
        <c:ser>
          <c:idx val="3"/>
          <c:order val="3"/>
          <c:tx>
            <c:strRef>
              <c:f>PROMSA!$J$148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PROMSA!$J$149:$J$158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EC-4118-B987-2B257006E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PROMSA!$E$148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PROMSA!$A$149:$A$158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PROMSA!$E$149:$E$158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EC-4118-B987-2B257006E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4148308315350631E-2"/>
          <c:y val="0.87385686200381363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PROMSA!$V$168</c:f>
          <c:strCache>
            <c:ptCount val="1"/>
            <c:pt idx="0">
              <c:v>RED. MOYOBAMBA:  COMITÉS MULTISECTORIALES CAPACITADOS PARA LA PROMOCIÓN DEL CUIDADO INFANTIL, LACTANCIA  MATERNA EXCLUSIVA Y LA ADECUADA ALIMENTACIÓN Y PROTECCIÓN DEL MENOR DE 36 MESES EN SU DISTRITO.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352975108793119"/>
          <c:w val="0.92397598361388322"/>
          <c:h val="0.6095190566192286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PROMSA!$H$168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PROMSA!$A$169:$A$178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PROMSA!$H$169:$H$178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7-49CA-952C-5D5215D36860}"/>
            </c:ext>
          </c:extLst>
        </c:ser>
        <c:ser>
          <c:idx val="2"/>
          <c:order val="2"/>
          <c:tx>
            <c:strRef>
              <c:f>PROMSA!$I$168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PROMSA!$A$169:$A$178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PROMSA!$I$169:$I$178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D7-49CA-952C-5D5215D36860}"/>
            </c:ext>
          </c:extLst>
        </c:ser>
        <c:ser>
          <c:idx val="3"/>
          <c:order val="3"/>
          <c:tx>
            <c:strRef>
              <c:f>PROMSA!$J$168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PROMSA!$A$169:$A$178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PROMSA!$J$169:$J$178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D7-49CA-952C-5D5215D36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PROMSA!$E$168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PROMSA!$A$169:$A$178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PROMSA!$E$169:$E$178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D7-49CA-952C-5D5215D36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6187816221196942E-2"/>
          <c:y val="0.87614768560272971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PROMSA!$V$25</c:f>
          <c:strCache>
            <c:ptCount val="1"/>
            <c:pt idx="0">
              <c:v>RED. MOYOBAMBA:  AGENTES COMUNITARIOS DE SALUD CAPACITADOS REALIZAN ORIENTACIÓN A FAMILIAS DE GESTANTES Y PUERPERAS EN PRÁCTICAS SALUDABLES EN SALUD SEXUAL Y REPRODUCTIVA. 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58181979779636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PROMSA!$H$25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PROMSA!$H$26:$H$35</c:f>
              <c:numCache>
                <c:formatCode>0.00</c:formatCode>
                <c:ptCount val="10"/>
                <c:pt idx="0">
                  <c:v>4.5599999999999996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29-45B0-B949-E4DE2F1E065D}"/>
            </c:ext>
          </c:extLst>
        </c:ser>
        <c:ser>
          <c:idx val="2"/>
          <c:order val="2"/>
          <c:tx>
            <c:strRef>
              <c:f>PROMSA!$I$25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PROMSA!$I$26:$I$35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29-45B0-B949-E4DE2F1E065D}"/>
            </c:ext>
          </c:extLst>
        </c:ser>
        <c:ser>
          <c:idx val="3"/>
          <c:order val="3"/>
          <c:tx>
            <c:strRef>
              <c:f>PROMSA!$J$25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29-45B0-B949-E4DE2F1E065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PROMSA!$J$26:$J$35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</c:v>
                </c:pt>
                <c:pt idx="4">
                  <c:v>0</c:v>
                </c:pt>
                <c:pt idx="5">
                  <c:v>0</c:v>
                </c:pt>
                <c:pt idx="6">
                  <c:v>42.86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29-45B0-B949-E4DE2F1E0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PROMSA!$E$25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PROMSA!$E$26:$E$35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29-45B0-B949-E4DE2F1E0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0072697109597054E-2"/>
          <c:y val="0.87403412379553436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PROMSA!$V$45</c:f>
          <c:strCache>
            <c:ptCount val="1"/>
            <c:pt idx="0">
              <c:v>RED. MOYOBAMBA:  FAMILIAS DE ADOLESCENTES QUE RECIBEN SESIONES EDUCATIVAS Y DEMOSTRATIVAS PARA PROMOVER PRÁCTICAS SALUDABLES EN SALUD SEXUAL INTEGRAL 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75106460374958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PROMSA!$H$46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PROMSA!$H$47:$H$56</c:f>
              <c:numCache>
                <c:formatCode>0.00</c:formatCode>
                <c:ptCount val="10"/>
                <c:pt idx="0">
                  <c:v>2.9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6.56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2A8-A144-81FB67084B87}"/>
            </c:ext>
          </c:extLst>
        </c:ser>
        <c:ser>
          <c:idx val="2"/>
          <c:order val="2"/>
          <c:tx>
            <c:strRef>
              <c:f>PROMSA!$I$46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PROMSA!$I$47:$I$56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2A8-A144-81FB67084B87}"/>
            </c:ext>
          </c:extLst>
        </c:ser>
        <c:ser>
          <c:idx val="3"/>
          <c:order val="3"/>
          <c:tx>
            <c:strRef>
              <c:f>PROMSA!$J$46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9F-42A8-A144-81FB67084B87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PROMSA!$J$47:$J$56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30.61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2A8-A144-81FB67084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PROMSA!$E$46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PROMSA!$E$47:$E$56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9F-42A8-A144-81FB67084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4149229052790419E-2"/>
          <c:y val="0.87402366851016478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PROMSA!$V$86</c:f>
          <c:strCache>
            <c:ptCount val="1"/>
            <c:pt idx="0">
              <c:v>RED. MOYOBAMBA:  FUNCIONARIOS MUNICIPALES CAPACITADOS GESTIONAN ESPACIOS EDUCATIVOS PARA PROMOVER LA SALUD SEXUAL Y REPRODUCTIVA.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606946287308208"/>
          <c:w val="0.92397598361388322"/>
          <c:h val="0.6262809956159648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PROMSA!$H$86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PROMSA!$H$87:$H$96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C-4044-A199-8662CBCD2AE9}"/>
            </c:ext>
          </c:extLst>
        </c:ser>
        <c:ser>
          <c:idx val="2"/>
          <c:order val="2"/>
          <c:tx>
            <c:strRef>
              <c:f>PROMSA!$I$86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PROMSA!$I$87:$I$96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C-4044-A199-8662CBCD2AE9}"/>
            </c:ext>
          </c:extLst>
        </c:ser>
        <c:ser>
          <c:idx val="3"/>
          <c:order val="3"/>
          <c:tx>
            <c:strRef>
              <c:f>PROMSA!$J$86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1C-4044-A199-8662CBCD2AE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PROMSA!$J$87:$J$96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1C-4044-A199-8662CBCD2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PROMSA!$E$86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PROMSA!$E$87:$E$96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1C-4044-A199-8662CBCD2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0072724822459507E-2"/>
          <c:y val="0.8737744352141846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METAXENICAS!$V$24</c:f>
          <c:strCache>
            <c:ptCount val="1"/>
            <c:pt idx="0">
              <c:v>RED. MOYOBAMBA:  VIVIENDAS  EN  ÁREAS  DE  RIESGO DE  DENGUE  CON  VIGILANCIA  ENTOMOLÓGICA  DOMICILIARIA  EN  ESCENARIO II Y III.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5539936595240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METAXENICAS!$H$27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METAXENICAS!$H$28:$H$37</c:f>
              <c:numCache>
                <c:formatCode>0.00</c:formatCode>
                <c:ptCount val="10"/>
                <c:pt idx="0">
                  <c:v>13.43</c:v>
                </c:pt>
                <c:pt idx="1">
                  <c:v>0</c:v>
                </c:pt>
                <c:pt idx="2">
                  <c:v>9.7200000000000006</c:v>
                </c:pt>
                <c:pt idx="3">
                  <c:v>0</c:v>
                </c:pt>
                <c:pt idx="4">
                  <c:v>8.17</c:v>
                </c:pt>
                <c:pt idx="5">
                  <c:v>6.85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5-45E0-A623-16C0D0D2ED5D}"/>
            </c:ext>
          </c:extLst>
        </c:ser>
        <c:ser>
          <c:idx val="2"/>
          <c:order val="2"/>
          <c:tx>
            <c:strRef>
              <c:f>METAXENICAS!$I$27</c:f>
              <c:strCache>
                <c:ptCount val="1"/>
                <c:pt idx="0">
                  <c:v>PROCESO &gt; 15  -  &lt; 16,7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METAXENICAS!$I$28:$I$37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C5-45E0-A623-16C0D0D2ED5D}"/>
            </c:ext>
          </c:extLst>
        </c:ser>
        <c:ser>
          <c:idx val="3"/>
          <c:order val="3"/>
          <c:tx>
            <c:strRef>
              <c:f>METAXENICAS!$J$27</c:f>
              <c:strCache>
                <c:ptCount val="1"/>
                <c:pt idx="0">
                  <c:v>OPTIMO &gt;= 16,7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METAXENICAS!$J$28:$J$37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26.78</c:v>
                </c:pt>
                <c:pt idx="4">
                  <c:v>0</c:v>
                </c:pt>
                <c:pt idx="5">
                  <c:v>0</c:v>
                </c:pt>
                <c:pt idx="6">
                  <c:v>21.9</c:v>
                </c:pt>
                <c:pt idx="7">
                  <c:v>25.44</c:v>
                </c:pt>
                <c:pt idx="8">
                  <c:v>18.899999999999999</c:v>
                </c:pt>
                <c:pt idx="9">
                  <c:v>17.149999999999999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C5-45E0-A623-16C0D0D2E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METAXENICAS!$E$27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METAXENICAS!$A$28:$A$37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METAXENICAS!$E$28:$E$37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C5-45E0-A623-16C0D0D2E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1.8034786936036665E-2"/>
          <c:y val="0.87512989035158883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PROMSA!$V$106</c:f>
          <c:strCache>
            <c:ptCount val="1"/>
            <c:pt idx="0">
              <c:v>RED. MOYOBAMBA:  FAMILIAS CON NIÑO(AS) MENORES DE 12 MESES Y GESTANTES RECIBEN ACOMPAÑAMIENTO A TRAVÉS DE SESIONES DEMOSTRATIVAS EN PREPARACIÓN DE ALIMENTOS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158486500019343"/>
          <c:w val="0.92397598361388322"/>
          <c:h val="0.6207422327136832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PROMSA!$H$107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PROMSA!$H$108:$H$117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9-4E5B-91F8-1478D83E0764}"/>
            </c:ext>
          </c:extLst>
        </c:ser>
        <c:ser>
          <c:idx val="2"/>
          <c:order val="2"/>
          <c:tx>
            <c:strRef>
              <c:f>PROMSA!$I$107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PROMSA!$I$108:$I$117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15.82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79-4E5B-91F8-1478D83E0764}"/>
            </c:ext>
          </c:extLst>
        </c:ser>
        <c:ser>
          <c:idx val="3"/>
          <c:order val="3"/>
          <c:tx>
            <c:strRef>
              <c:f>PROMSA!$J$107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79-4E5B-91F8-1478D83E0764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PROMSA!$J$108:$J$117</c:f>
              <c:numCache>
                <c:formatCode>0</c:formatCode>
                <c:ptCount val="10"/>
                <c:pt idx="0">
                  <c:v>23.75</c:v>
                </c:pt>
                <c:pt idx="1">
                  <c:v>0</c:v>
                </c:pt>
                <c:pt idx="2">
                  <c:v>26.9</c:v>
                </c:pt>
                <c:pt idx="3">
                  <c:v>0</c:v>
                </c:pt>
                <c:pt idx="4">
                  <c:v>32.31</c:v>
                </c:pt>
                <c:pt idx="5">
                  <c:v>18.350000000000001</c:v>
                </c:pt>
                <c:pt idx="6">
                  <c:v>28.9</c:v>
                </c:pt>
                <c:pt idx="7">
                  <c:v>18.600000000000001</c:v>
                </c:pt>
                <c:pt idx="8">
                  <c:v>29.63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79-4E5B-91F8-1478D83E0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PROMSA!$E$107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PROMSA!$A$108:$A$117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PROMSA!$E$108:$E$117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79-4E5B-91F8-1478D83E0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6822572365798856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PROMSA!$V$7</c:f>
          <c:strCache>
            <c:ptCount val="1"/>
            <c:pt idx="0">
              <c:v>RED. MOYOBAMBA:  FAMILIA DE LA GESTANTE Y PUERPERA QUE RECIBEN CONSEJERÍA EN EL HOGAR A TRAVÉS DE LA VISITA DOMICILIARIA PARA PROMOVER PRÁCTICAS SALUDABLES EN SALUD SEXUAL Y REPRODUCTIVA DURANTE LA VISITA DOMICILIARIA   - POR MICROREDES :   ENERO - FEBRER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924901192651048"/>
          <c:w val="0.92397598361388322"/>
          <c:h val="0.5849090432767920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PROMSA!$H$6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PROMSA!$H$7:$H$16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9.77</c:v>
                </c:pt>
                <c:pt idx="5">
                  <c:v>5.13</c:v>
                </c:pt>
                <c:pt idx="6">
                  <c:v>0</c:v>
                </c:pt>
                <c:pt idx="7">
                  <c:v>1.63</c:v>
                </c:pt>
                <c:pt idx="8">
                  <c:v>4.46</c:v>
                </c:pt>
                <c:pt idx="9">
                  <c:v>12.32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54-4A0C-8C73-26C73EEB3211}"/>
            </c:ext>
          </c:extLst>
        </c:ser>
        <c:ser>
          <c:idx val="2"/>
          <c:order val="2"/>
          <c:tx>
            <c:strRef>
              <c:f>PROMSA!$I$6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54-4A0C-8C73-26C73EEB3211}"/>
            </c:ext>
          </c:extLst>
        </c:ser>
        <c:ser>
          <c:idx val="3"/>
          <c:order val="3"/>
          <c:tx>
            <c:strRef>
              <c:f>PROMSA!$J$6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54-4A0C-8C73-26C73EEB3211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PROMSA!$J$7:$J$16</c:f>
              <c:numCache>
                <c:formatCode>0</c:formatCode>
                <c:ptCount val="10"/>
                <c:pt idx="0">
                  <c:v>21.11</c:v>
                </c:pt>
                <c:pt idx="1">
                  <c:v>0</c:v>
                </c:pt>
                <c:pt idx="2">
                  <c:v>40.659999999999997</c:v>
                </c:pt>
                <c:pt idx="3">
                  <c:v>23.15</c:v>
                </c:pt>
                <c:pt idx="4">
                  <c:v>0</c:v>
                </c:pt>
                <c:pt idx="5">
                  <c:v>0</c:v>
                </c:pt>
                <c:pt idx="6">
                  <c:v>21.43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54-4A0C-8C73-26C73EEB3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PROMSA!$E$6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PROMSA!$E$7:$E$16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54-4A0C-8C73-26C73EEB3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4344674805557564E-2"/>
          <c:y val="0.87113049881065618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PROMSA!$V$66</c:f>
          <c:strCache>
            <c:ptCount val="1"/>
            <c:pt idx="0">
              <c:v>RED. MOYOBAMBA:  DOCENTES CAPACITADOS REALIZAN EDUCACIÓN SEXUAL INTEGRAL DESDE LA INSTITUCIÓN EDUCATIVA. 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0133765007349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PROMSA!$H$66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PROMSA!$H$67:$H$76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89-4B25-983C-9DF2FEA0F3ED}"/>
            </c:ext>
          </c:extLst>
        </c:ser>
        <c:ser>
          <c:idx val="2"/>
          <c:order val="2"/>
          <c:tx>
            <c:strRef>
              <c:f>PROMSA!$I$66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PROMSA!$I$67:$I$76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89-4B25-983C-9DF2FEA0F3ED}"/>
            </c:ext>
          </c:extLst>
        </c:ser>
        <c:ser>
          <c:idx val="3"/>
          <c:order val="3"/>
          <c:tx>
            <c:strRef>
              <c:f>PROMSA!$J$66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89-4B25-983C-9DF2FEA0F3ED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PROMSA!$J$67:$J$76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89-4B25-983C-9DF2FEA0F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PROMSA!$E$66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PROMSA!$A$67:$A$76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PROMSA!$E$67:$E$76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89-4B25-983C-9DF2FEA0F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383822315945892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PROMSA!$V$190</c:f>
          <c:strCache>
            <c:ptCount val="1"/>
            <c:pt idx="0">
              <c:v>RED. MOYOBAMBA:  ACTORES SOCIALES CAPACITADOS PARA LA PROMOCIÓN DEL CUIDADO INFANTIL, LACTANCIA MATERNA EXCLUSIVA Y LA ADECUADA ALIMENTACIÓN Y PROTECCIÓN DEL MENOR DE 36 MESES DEL DISTRITO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8525600510481019"/>
          <c:w val="0.92397598361388322"/>
          <c:h val="0.6122410610588843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PROMSA!$H$190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PROMSA!$H$191:$H$200</c:f>
              <c:numCache>
                <c:formatCode>0.00</c:formatCode>
                <c:ptCount val="10"/>
                <c:pt idx="0">
                  <c:v>0.94</c:v>
                </c:pt>
                <c:pt idx="1">
                  <c:v>0</c:v>
                </c:pt>
                <c:pt idx="2">
                  <c:v>4.3099999999999996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2-49B0-B9BA-A1E987EB6CF3}"/>
            </c:ext>
          </c:extLst>
        </c:ser>
        <c:ser>
          <c:idx val="2"/>
          <c:order val="2"/>
          <c:tx>
            <c:strRef>
              <c:f>PROMSA!$I$190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PROMSA!$I$191:$I$200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2-49B0-B9BA-A1E987EB6CF3}"/>
            </c:ext>
          </c:extLst>
        </c:ser>
        <c:ser>
          <c:idx val="3"/>
          <c:order val="3"/>
          <c:tx>
            <c:strRef>
              <c:f>PROMSA!$J$190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PROMSA!$J$191:$J$200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92-49B0-B9BA-A1E987EB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PROMSA!$E$190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PROMSA!$A$191:$A$200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PROMSA!$E$191:$E$200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92-49B0-B9BA-A1E987EB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148302937179001E-2"/>
          <c:y val="0.87609138927166785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PROMSA!$V$455</c:f>
          <c:strCache>
            <c:ptCount val="1"/>
            <c:pt idx="0">
              <c:v>RED. MOYOBAMBA:  FUNCIONARIOS MUNICIPALES CAPACITADOS PARA LA GENERACIÓN DE ENTORNOS SALUDABLES FRENTE A LAS ENFERMEDADES NO TRASMISIBLES.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870450790510932"/>
          <c:w val="0.92397598361388322"/>
          <c:h val="0.6203360200993035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PROMSA!$H$456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PROMSA!$A$457:$A$466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PROMSA!$H$457:$H$466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2-4670-B04E-DACDB3102BCB}"/>
            </c:ext>
          </c:extLst>
        </c:ser>
        <c:ser>
          <c:idx val="2"/>
          <c:order val="2"/>
          <c:tx>
            <c:strRef>
              <c:f>PROMSA!$I$456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PROMSA!$A$457:$A$466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PROMSA!$I$457:$I$466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2-4670-B04E-DACDB3102BCB}"/>
            </c:ext>
          </c:extLst>
        </c:ser>
        <c:ser>
          <c:idx val="3"/>
          <c:order val="3"/>
          <c:tx>
            <c:strRef>
              <c:f>PROMSA!$J$456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12-4670-B04E-DACDB3102BCB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PROMSA!$A$457:$A$466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PROMSA!$J$457:$J$466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12-4670-B04E-DACDB3102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4064"/>
        <c:axId val="488924456"/>
      </c:barChart>
      <c:lineChart>
        <c:grouping val="standard"/>
        <c:varyColors val="0"/>
        <c:ser>
          <c:idx val="0"/>
          <c:order val="0"/>
          <c:tx>
            <c:strRef>
              <c:f>PROMSA!$E$456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PROMSA!$A$457:$A$466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PROMSA!$E$457:$E$466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12-4670-B04E-DACDB3102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4064"/>
        <c:axId val="488924456"/>
      </c:lineChart>
      <c:catAx>
        <c:axId val="4889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456"/>
        <c:crosses val="autoZero"/>
        <c:auto val="1"/>
        <c:lblAlgn val="ctr"/>
        <c:lblOffset val="1"/>
        <c:noMultiLvlLbl val="0"/>
      </c:catAx>
      <c:valAx>
        <c:axId val="488924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0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6759406634810488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PROMSA!$V$476</c:f>
          <c:strCache>
            <c:ptCount val="1"/>
            <c:pt idx="0">
              <c:v>RED. MOYOBAMBA:  DOCENTES COMPROMETIDOS QUE DESARROLLAN ACCIONES PARA LA PROMOCIÓN DE LA ALIMENTACIÓN SALUDABLE, ACTIVIDAD FISICA, SALUD OCULAR Y SALUD BUCAL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608254477603174"/>
          <c:w val="0.92397598361388322"/>
          <c:h val="0.6263352108472652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PROMSA!$H$476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PROMSA!$A$477:$A$486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PROMSA!$H$477:$H$486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CF-4FC9-8E87-784A1A0BC6B4}"/>
            </c:ext>
          </c:extLst>
        </c:ser>
        <c:ser>
          <c:idx val="2"/>
          <c:order val="2"/>
          <c:tx>
            <c:strRef>
              <c:f>PROMSA!$I$476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PROMSA!$A$477:$A$486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PROMSA!$I$477:$I$486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CF-4FC9-8E87-784A1A0BC6B4}"/>
            </c:ext>
          </c:extLst>
        </c:ser>
        <c:ser>
          <c:idx val="3"/>
          <c:order val="3"/>
          <c:tx>
            <c:strRef>
              <c:f>PROMSA!$J$476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PROMSA!$A$477:$A$486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PROMSA!$J$477:$J$486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CF-4FC9-8E87-784A1A0BC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PROMSA!$E$476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PROMSA!$A$477:$A$486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PROMSA!$E$477:$E$486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CF-4FC9-8E87-784A1A0BC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259713187187E-2"/>
          <c:y val="0.86833177659338889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PROMSA!$V$496</c:f>
          <c:strCache>
            <c:ptCount val="1"/>
            <c:pt idx="0">
              <c:v>RED. MOYOBAMBA:  LIDERES COMUNITARIOS CAPACITADOS REALIZAN VIGILANCIA CIUDADANA PARA LA REDUCCIÓN DE LA CONTAMINACIÓN POR METALES PESADOS, SUSTANCIAS QUÍMICAS E HIDROCARBUROS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628181285893279"/>
          <c:w val="0.92397598361388322"/>
          <c:h val="0.587502562451215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PROMSA!$H$496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PROMSA!$A$497:$A$506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PROMSA!$H$497:$H$507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9-4E1F-952B-9DA48483C4C7}"/>
            </c:ext>
          </c:extLst>
        </c:ser>
        <c:ser>
          <c:idx val="2"/>
          <c:order val="2"/>
          <c:tx>
            <c:strRef>
              <c:f>PROMSA!$I$496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PROMSA!$A$497:$A$506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PROMSA!$I$497:$I$506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9-4E1F-952B-9DA48483C4C7}"/>
            </c:ext>
          </c:extLst>
        </c:ser>
        <c:ser>
          <c:idx val="3"/>
          <c:order val="3"/>
          <c:tx>
            <c:strRef>
              <c:f>PROMSA!$J$496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PROMSA!$A$497:$A$506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PROMSA!$J$497:$J$506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79-4E1F-952B-9DA48483C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PROMSA!$E$496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PROMSA!$A$497:$A$506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PROMSA!$E$497:$E$506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79-4E1F-952B-9DA48483C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69542769059905E-2"/>
          <c:y val="0.8623873767477217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PROMSA!$V$373</c:f>
          <c:strCache>
            <c:ptCount val="1"/>
            <c:pt idx="0">
              <c:v>RED. MOYOBAMBA:  COMUNIDADES PRIORIZADAS EN EL DISTRITO QUE  ESTAN IMPLEMENTANDO LA VIGILANCIA COMUNITARIA ASOCIADA A ENFERMEDADES METAXÉNICAS Y ZOONOTICAS.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47444482127613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PROMSA!$H$374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PROMSA!$A$375:$A$384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PROMSA!$H$375:$H$384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4-483A-91CF-023D0109B358}"/>
            </c:ext>
          </c:extLst>
        </c:ser>
        <c:ser>
          <c:idx val="2"/>
          <c:order val="2"/>
          <c:tx>
            <c:strRef>
              <c:f>PROMSA!$I$374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PROMSA!$A$375:$A$384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PROMSA!$I$375:$I$384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D4-483A-91CF-023D0109B358}"/>
            </c:ext>
          </c:extLst>
        </c:ser>
        <c:ser>
          <c:idx val="3"/>
          <c:order val="3"/>
          <c:tx>
            <c:strRef>
              <c:f>PROMSA!$J$374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D4-483A-91CF-023D0109B358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PROMSA!$A$375:$A$384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PROMSA!$J$375:$J$384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D4-483A-91CF-023D0109B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PROMSA!$E$374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PROMSA!$A$375:$A$384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PROMSA!$E$375:$E$384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D4-483A-91CF-023D0109B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1.8033021101720084E-2"/>
          <c:y val="0.87125730438133275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PROMSA!$V$414</c:f>
          <c:strCache>
            <c:ptCount val="1"/>
            <c:pt idx="0">
              <c:v>RED. MOYOBAMBA:  DOCENTES  CAPACITADOS Y COMPROMETIDOS A DESARROLLAR ACCIONES PARA LA PROMOCION DE PRACTICAS SALUDABLES PARA LA PREVENCIÓN DE LAS ENFERMEDADES METAXENICAS Y ZOONOTICAS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20747955363182799"/>
          <c:w val="0.92397598361388322"/>
          <c:h val="0.5848709048572189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PROMSA!$H$414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PROMSA!$A$415:$A$424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PROMSA!$H$415:$H$424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0-4E2F-9D8A-52EAE663568F}"/>
            </c:ext>
          </c:extLst>
        </c:ser>
        <c:ser>
          <c:idx val="2"/>
          <c:order val="2"/>
          <c:tx>
            <c:strRef>
              <c:f>PROMSA!$I$414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PROMSA!$A$415:$A$424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PROMSA!$I$415:$I$424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0-4E2F-9D8A-52EAE663568F}"/>
            </c:ext>
          </c:extLst>
        </c:ser>
        <c:ser>
          <c:idx val="3"/>
          <c:order val="3"/>
          <c:tx>
            <c:strRef>
              <c:f>PROMSA!$J$414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0-4E2F-9D8A-52EAE663568F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PROMSA!$A$415:$A$424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PROMSA!$J$415:$J$424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90-4E2F-9D8A-52EAE663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PROMSA!$E$414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PROMSA!$A$415:$A$424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PROMSA!$E$415:$E$424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90-4E2F-9D8A-52EAE663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1.80352104936801E-2"/>
          <c:y val="0.87101376249693496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PROMSA!$V$434</c:f>
          <c:strCache>
            <c:ptCount val="1"/>
            <c:pt idx="0">
              <c:v>RED. MOYOBAMBA:  FAMILIAS QUE RECIBEN SESIONES EDUCATIVAS Y DEMOSTRATIVAS EN PRÁCTICAS SALUDABLES FRENTE A LAS ENFERMEDADES NO TRASMISIBLES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986488938728629"/>
          <c:w val="0.92397598361388322"/>
          <c:h val="0.617982077252323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PROMSA!$H$435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PROMSA!$A$436:$A$445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PROMSA!$H$436:$H$445</c:f>
              <c:numCache>
                <c:formatCode>0.00</c:formatCode>
                <c:ptCount val="10"/>
                <c:pt idx="0">
                  <c:v>0.71</c:v>
                </c:pt>
                <c:pt idx="1">
                  <c:v>0</c:v>
                </c:pt>
                <c:pt idx="2">
                  <c:v>0</c:v>
                </c:pt>
                <c:pt idx="3">
                  <c:v>6.22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A-4F82-8281-87F3AF00335F}"/>
            </c:ext>
          </c:extLst>
        </c:ser>
        <c:ser>
          <c:idx val="2"/>
          <c:order val="2"/>
          <c:tx>
            <c:strRef>
              <c:f>PROMSA!$I$435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PROMSA!$A$436:$A$445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PROMSA!$I$436:$I$445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2A-4F82-8281-87F3AF00335F}"/>
            </c:ext>
          </c:extLst>
        </c:ser>
        <c:ser>
          <c:idx val="3"/>
          <c:order val="3"/>
          <c:tx>
            <c:strRef>
              <c:f>PROMSA!$J$435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A-4F82-8281-87F3AF00335F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PROMSA!$A$436:$A$445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PROMSA!$J$436:$J$445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2A-4F82-8281-87F3AF00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PROMSA!$E$435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PROMSA!$A$436:$A$445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PROMSA!$E$436:$E$445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2A-4F82-8281-87F3AF00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1.8033021101720084E-2"/>
          <c:y val="0.87098577285465451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METAXENICAS!$V$44</c:f>
          <c:strCache>
            <c:ptCount val="1"/>
            <c:pt idx="0">
              <c:v>RED. MOYOBAMBA:  VIVIENDAS UBICADAS EN ESCENARIO II Y III DE TRANSMISIÓN DE DENGUE PROTEGIDAS CON TRATAMIENTO FOCAL Y CONTROL FÍSICO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858032182933758"/>
          <c:w val="0.92397598361388322"/>
          <c:h val="0.6226460429623016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METAXENICAS!$H$44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METAXENICAS!$H$45:$H$54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6.37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A-452A-8A94-F49020E32EE5}"/>
            </c:ext>
          </c:extLst>
        </c:ser>
        <c:ser>
          <c:idx val="2"/>
          <c:order val="2"/>
          <c:tx>
            <c:strRef>
              <c:f>METAXENICAS!$I$44</c:f>
              <c:strCache>
                <c:ptCount val="1"/>
                <c:pt idx="0">
                  <c:v>PROCESO &gt; 15  -  &lt; 16,7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METAXENICAS!$I$45:$I$54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DA-452A-8A94-F49020E32EE5}"/>
            </c:ext>
          </c:extLst>
        </c:ser>
        <c:ser>
          <c:idx val="3"/>
          <c:order val="3"/>
          <c:tx>
            <c:strRef>
              <c:f>METAXENICAS!$J$44</c:f>
              <c:strCache>
                <c:ptCount val="1"/>
                <c:pt idx="0">
                  <c:v>OPTIMO &gt;= 16,7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METAXENICAS!$J$45:$J$54</c:f>
              <c:numCache>
                <c:formatCode>0</c:formatCode>
                <c:ptCount val="10"/>
                <c:pt idx="0">
                  <c:v>18.8</c:v>
                </c:pt>
                <c:pt idx="1">
                  <c:v>0</c:v>
                </c:pt>
                <c:pt idx="2">
                  <c:v>17.71</c:v>
                </c:pt>
                <c:pt idx="3">
                  <c:v>0</c:v>
                </c:pt>
                <c:pt idx="4">
                  <c:v>0</c:v>
                </c:pt>
                <c:pt idx="5">
                  <c:v>31.53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DA-452A-8A94-F49020E32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METAXENICAS!$E$44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METAXENICAS!$E$45:$E$54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DA-452A-8A94-F49020E32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0267202838177337E-2"/>
          <c:y val="0.86694155960406305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PROMSA!$V$394</c:f>
          <c:strCache>
            <c:ptCount val="1"/>
            <c:pt idx="0">
              <c:v>RED. MOYOBAMBA:  MUNICIPIOS QUE IMPLEMENTAN ACCIONES PARA MEJORAR O MITIGAR LAS CONDICIONES QUE GENERAN RIESGO PARA ENFERMAR DE ENFERMEDADES METAXÉNICAS Y ZOONOTICAS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989027197985868"/>
          <c:w val="0.92397598361388322"/>
          <c:h val="0.618036787986900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PROMSA!$H$394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PROMSA!$A$395:$A$404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PROMSA!$H$395:$H$404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9-4392-9CC4-307899535C79}"/>
            </c:ext>
          </c:extLst>
        </c:ser>
        <c:ser>
          <c:idx val="2"/>
          <c:order val="2"/>
          <c:tx>
            <c:strRef>
              <c:f>PROMSA!$I$394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PROMSA!$A$395:$A$404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PROMSA!$I$395:$I$404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9-4392-9CC4-307899535C79}"/>
            </c:ext>
          </c:extLst>
        </c:ser>
        <c:ser>
          <c:idx val="3"/>
          <c:order val="3"/>
          <c:tx>
            <c:strRef>
              <c:f>PROMSA!$J$394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39-4392-9CC4-307899535C79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PROMSA!$A$395:$A$404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PROMSA!$J$395:$J$404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39-4392-9CC4-307899535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PROMSA!$E$394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PROMSA!$A$395:$A$404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PROMSA!$E$395:$E$404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39-4392-9CC4-307899535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107610103190269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PROMSA!$V$518</c:f>
          <c:strCache>
            <c:ptCount val="1"/>
            <c:pt idx="0">
              <c:v>RED. MOYOBAMBA:  FUNCIONARIOS MUNICIPALES SENSIBILIZADOS PARA LA PROMOCIÓN DE PRACTICAS Y ENTORNOS SALUDABLES PARA LA PREVENCIÓN DEL CÁNCER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14967308681166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PROMSA!$H$518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PROMSA!$A$519:$A$528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PROMSA!$H$519:$H$528</c:f>
              <c:numCache>
                <c:formatCode>0.00</c:formatCode>
                <c:ptCount val="10"/>
                <c:pt idx="0">
                  <c:v>0.05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6-4A20-A8E4-AFFC98B499BE}"/>
            </c:ext>
          </c:extLst>
        </c:ser>
        <c:ser>
          <c:idx val="2"/>
          <c:order val="2"/>
          <c:tx>
            <c:strRef>
              <c:f>PROMSA!$I$518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PROMSA!$A$519:$A$528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PROMSA!$I$519:$I$528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6-4A20-A8E4-AFFC98B499BE}"/>
            </c:ext>
          </c:extLst>
        </c:ser>
        <c:ser>
          <c:idx val="3"/>
          <c:order val="3"/>
          <c:tx>
            <c:strRef>
              <c:f>PROMSA!$J$518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PROMSA!$A$519:$A$528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PROMSA!$J$519:$J$528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6-4A20-A8E4-AFFC98B49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PROMSA!$E$518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PROMSA!$A$519:$A$528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PROMSA!$E$519:$E$528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56-4A20-A8E4-AFFC98B49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148302937179001E-2"/>
          <c:y val="0.87058976932617282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PROMSA!$V$291</c:f>
          <c:strCache>
            <c:ptCount val="1"/>
            <c:pt idx="0">
              <c:v>RED. MOYOBAMBA:  COMUNIDADES CON LIDERES CAPACITADOS DESARROLLAN VIGILANCIA COMUNITARIA EN FAVOR DE ENTORNOS Y PRÁCTICAS SALUDABLES Y LA PREVENCIÓN DE LA TUBERCULOSIS, VIH/SIDA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20164430804558051"/>
          <c:w val="0.92397598361388322"/>
          <c:h val="0.581906213749238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PROMSA!$H$292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PROMSA!$A$293:$A$302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PROMSA!$H$293:$H$302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2C-490F-9499-69C5EBFF14B5}"/>
            </c:ext>
          </c:extLst>
        </c:ser>
        <c:ser>
          <c:idx val="2"/>
          <c:order val="2"/>
          <c:tx>
            <c:strRef>
              <c:f>PROMSA!$I$292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PROMSA!$A$293:$A$302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PROMSA!$I$293:$I$302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2C-490F-9499-69C5EBFF14B5}"/>
            </c:ext>
          </c:extLst>
        </c:ser>
        <c:ser>
          <c:idx val="3"/>
          <c:order val="3"/>
          <c:tx>
            <c:strRef>
              <c:f>PROMSA!$J$292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2C-490F-9499-69C5EBFF14B5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PROMSA!$A$293:$A$302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PROMSA!$J$293:$J$302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2C-490F-9499-69C5EBFF1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4064"/>
        <c:axId val="488924456"/>
      </c:barChart>
      <c:lineChart>
        <c:grouping val="standard"/>
        <c:varyColors val="0"/>
        <c:ser>
          <c:idx val="0"/>
          <c:order val="0"/>
          <c:tx>
            <c:strRef>
              <c:f>PROMSA!$E$292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PROMSA!$A$293:$A$302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PROMSA!$E$293:$E$302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90F-9499-69C5EBFF1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4064"/>
        <c:axId val="488924456"/>
      </c:lineChart>
      <c:catAx>
        <c:axId val="4889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456"/>
        <c:crosses val="autoZero"/>
        <c:auto val="1"/>
        <c:lblAlgn val="ctr"/>
        <c:lblOffset val="1"/>
        <c:noMultiLvlLbl val="0"/>
      </c:catAx>
      <c:valAx>
        <c:axId val="488924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0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6759403772986243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PROMSA!$V$312</c:f>
          <c:strCache>
            <c:ptCount val="1"/>
            <c:pt idx="0">
              <c:v>RED. MOYOBAMBA:  MUNICIPIOS QUE IMPLEMENTAN ACCIONES PARA MEJORAR O MITIGAR LAS CONDICIONES QUE GENERAN RIESGO PARA ENFERMAR DE TUBERCULOSIS Y VIH/SIDA SEGÚN DISTRITOS/ PROVINCIAS PRIORIZADOS.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923301390080736"/>
          <c:w val="0.92397598361388322"/>
          <c:h val="0.5904222447721065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PROMSA!$H$312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PROMSA!$A$313:$A$322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PROMSA!$H$313:$H$322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B-4641-AFEC-891D7F862E8E}"/>
            </c:ext>
          </c:extLst>
        </c:ser>
        <c:ser>
          <c:idx val="2"/>
          <c:order val="2"/>
          <c:tx>
            <c:strRef>
              <c:f>PROMSA!$I$312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PROMSA!$A$313:$A$322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PROMSA!$I$313:$I$322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B-4641-AFEC-891D7F862E8E}"/>
            </c:ext>
          </c:extLst>
        </c:ser>
        <c:ser>
          <c:idx val="3"/>
          <c:order val="3"/>
          <c:tx>
            <c:strRef>
              <c:f>PROMSA!$J$312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PROMSA!$A$313:$A$322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PROMSA!$J$313:$J$322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B-4641-AFEC-891D7F862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PROMSA!$E$312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PROMSA!$A$313:$A$322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PROMSA!$E$313:$E$322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6B-4641-AFEC-891D7F862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6376599928331296E-2"/>
          <c:y val="0.86833158771125551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PROMSA!$V$332</c:f>
          <c:strCache>
            <c:ptCount val="1"/>
            <c:pt idx="0">
              <c:v>RED. MOYOBAMBA:  FAMILIAS QUE RECIBEN SESIONES DEMOSTRATIVAS PARA LA PREVENCION Y CONTROL DE ENFERMEDADES METAXENICAS 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70395362841929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PROMSA!$H$332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PROMSA!$A$333:$A$342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PROMSA!$H$333:$H$342</c:f>
              <c:numCache>
                <c:formatCode>0.00</c:formatCode>
                <c:ptCount val="10"/>
                <c:pt idx="0">
                  <c:v>3.7</c:v>
                </c:pt>
                <c:pt idx="1">
                  <c:v>0</c:v>
                </c:pt>
                <c:pt idx="2">
                  <c:v>1.61</c:v>
                </c:pt>
                <c:pt idx="3">
                  <c:v>7.83</c:v>
                </c:pt>
                <c:pt idx="4">
                  <c:v>0.89</c:v>
                </c:pt>
                <c:pt idx="5">
                  <c:v>1.43</c:v>
                </c:pt>
                <c:pt idx="6">
                  <c:v>7.46</c:v>
                </c:pt>
                <c:pt idx="7">
                  <c:v>0.56999999999999995</c:v>
                </c:pt>
                <c:pt idx="8">
                  <c:v>6.67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4-436B-B3FE-74231FCDFE61}"/>
            </c:ext>
          </c:extLst>
        </c:ser>
        <c:ser>
          <c:idx val="2"/>
          <c:order val="2"/>
          <c:tx>
            <c:strRef>
              <c:f>PROMSA!$I$332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PROMSA!$A$333:$A$342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PROMSA!$I$333:$I$342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44-436B-B3FE-74231FCDFE61}"/>
            </c:ext>
          </c:extLst>
        </c:ser>
        <c:ser>
          <c:idx val="3"/>
          <c:order val="3"/>
          <c:tx>
            <c:strRef>
              <c:f>PROMSA!$J$332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PROMSA!$A$333:$A$342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PROMSA!$J$333:$J$342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44-436B-B3FE-74231FCDF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PROMSA!$E$332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PROMSA!$A$333:$A$342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PROMSA!$E$333:$E$342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44-436B-B3FE-74231FCDF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6187816221196942E-2"/>
          <c:y val="0.86789152891733701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PROMSA!$V$209</c:f>
          <c:strCache>
            <c:ptCount val="1"/>
            <c:pt idx="0">
              <c:v>RED. MOYOBAMBA:  PROMOTORES EDUCATIVOS CAPACITADOS PARA LA PROMOCIÓN DEL CUIDADO INFANTIL, LACTANCIA MATERNA EXCLUSIVA Y LA ADECUADA ALIMENTACIÓN Y PROTECCIÓN DEL MENOR DE 36 MESES A FAMILIAS DEL PRONOEI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100618200012243"/>
          <c:w val="0.92397598361388322"/>
          <c:h val="0.598782071263011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PROMSA!$H$210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PROMSA!$H$211:$H$220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F-48F6-BB3A-D17F881A11CB}"/>
            </c:ext>
          </c:extLst>
        </c:ser>
        <c:ser>
          <c:idx val="2"/>
          <c:order val="2"/>
          <c:tx>
            <c:strRef>
              <c:f>PROMSA!$I$210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PROMSA!$I$211:$I$220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F-48F6-BB3A-D17F881A11CB}"/>
            </c:ext>
          </c:extLst>
        </c:ser>
        <c:ser>
          <c:idx val="3"/>
          <c:order val="3"/>
          <c:tx>
            <c:strRef>
              <c:f>PROMSA!$J$210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7F-48F6-BB3A-D17F881A11CB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PROMSA!$J$211:$J$220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7F-48F6-BB3A-D17F881A1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PROMSA!$E$210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PROMSA!$A$211:$A$220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PROMSA!$E$211:$E$220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7F-48F6-BB3A-D17F881A1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678997775821732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PROMSA!$V$250</c:f>
          <c:strCache>
            <c:ptCount val="1"/>
            <c:pt idx="0">
              <c:v>RED. MOYOBAMBA:  FAMILIAS QUE RECIBEN SESIÓN EDUCATIVA Y DEMOSTRATIVA PARA PROMOVER PRÁCTICAS Y GENERAR ENTORNOS SALUDABLES PARA CONTRIBUIR A LA DISMINUCIÓN DE LA TUBERCULOSIS , VIH/SIDA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20471888091457827"/>
          <c:w val="0.92397598361388322"/>
          <c:h val="0.5848709048572189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PROMSA!$H$250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PROMSA!$A$251:$A$260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PROMSA!$H$251:$H$260</c:f>
              <c:numCache>
                <c:formatCode>0.00</c:formatCode>
                <c:ptCount val="10"/>
                <c:pt idx="0">
                  <c:v>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4.6100000000000003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5-4FE3-BB5D-53D1493CB430}"/>
            </c:ext>
          </c:extLst>
        </c:ser>
        <c:ser>
          <c:idx val="2"/>
          <c:order val="2"/>
          <c:tx>
            <c:strRef>
              <c:f>PROMSA!$I$250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PROMSA!$A$251:$A$260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PROMSA!$I$251:$I$260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5-4FE3-BB5D-53D1493CB430}"/>
            </c:ext>
          </c:extLst>
        </c:ser>
        <c:ser>
          <c:idx val="3"/>
          <c:order val="3"/>
          <c:tx>
            <c:strRef>
              <c:f>PROMSA!$J$250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05-4FE3-BB5D-53D1493CB430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PROMSA!$A$251:$A$260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PROMSA!$J$251:$J$260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05-4FE3-BB5D-53D1493CB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PROMSA!$E$250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PROMSA!$A$251:$A$260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PROMSA!$E$251:$E$260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05-4FE3-BB5D-53D1493CB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2297810795135953E-2"/>
          <c:y val="0.87377443521418463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PROMSA!$V$270</c:f>
          <c:strCache>
            <c:ptCount val="1"/>
            <c:pt idx="0">
              <c:v>RED. MOYOBAMBA:  DOCENTES CAPACITADOS DESARROLLAN ACCIONES PARA LA PROMOCIÓN DE PRÁCTICAS SALUDABLES Y LA PREVENCIÓN DE LA TUBERCULOSIS,  VIH/SIDA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710490731762016"/>
          <c:w val="0.92397598361388322"/>
          <c:h val="0.609702148078829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PROMSA!$H$271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PROMSA!$A$272:$A$281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PROMSA!$H$272:$H$281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8-43E7-8E07-6CEE7F572E2F}"/>
            </c:ext>
          </c:extLst>
        </c:ser>
        <c:ser>
          <c:idx val="2"/>
          <c:order val="2"/>
          <c:tx>
            <c:strRef>
              <c:f>PROMSA!$I$271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PROMSA!$A$272:$A$281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PROMSA!$I$272:$I$281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8-43E7-8E07-6CEE7F572E2F}"/>
            </c:ext>
          </c:extLst>
        </c:ser>
        <c:ser>
          <c:idx val="3"/>
          <c:order val="3"/>
          <c:tx>
            <c:strRef>
              <c:f>PROMSA!$J$271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18-43E7-8E07-6CEE7F572E2F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PROMSA!$A$272:$A$281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PROMSA!$J$272:$J$281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18-43E7-8E07-6CEE7F572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PROMSA!$E$271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PROMSA!$A$272:$A$281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PROMSA!$E$272:$E$281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18-43E7-8E07-6CEE7F572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374576597541542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PROMSA!$V$230</c:f>
          <c:strCache>
            <c:ptCount val="1"/>
            <c:pt idx="0">
              <c:v>RED. MOYOBAMBA:  FAMILIAS QUE RECIBEN CONSEJERÍA A TRAVÉS DE LA VISITA DOMICILIARIA PARA PROMOVER PRÁCTICAS Y ENTORNOS SALUDABLES PARA CONTRIBUIR A LA DISMINUCIÓN DE LA TUBERCULOSIS, VIH/SIDA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8817663836252702"/>
          <c:w val="0.92397598361388322"/>
          <c:h val="0.6069882994766757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PROMSA!$H$230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PROMSA!$H$231:$H$240</c:f>
              <c:numCache>
                <c:formatCode>0.00</c:formatCode>
                <c:ptCount val="10"/>
                <c:pt idx="0">
                  <c:v>9.77</c:v>
                </c:pt>
                <c:pt idx="1">
                  <c:v>0</c:v>
                </c:pt>
                <c:pt idx="2">
                  <c:v>6.09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4.6100000000000003</c:v>
                </c:pt>
                <c:pt idx="8">
                  <c:v>5.56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4F-4C42-80C5-E80092A58CD2}"/>
            </c:ext>
          </c:extLst>
        </c:ser>
        <c:ser>
          <c:idx val="2"/>
          <c:order val="2"/>
          <c:tx>
            <c:strRef>
              <c:f>PROMSA!$I$230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PROMSA!$I$231:$I$240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15.32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4F-4C42-80C5-E80092A58CD2}"/>
            </c:ext>
          </c:extLst>
        </c:ser>
        <c:ser>
          <c:idx val="3"/>
          <c:order val="3"/>
          <c:tx>
            <c:strRef>
              <c:f>PROMSA!$J$230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F-4C42-80C5-E80092A58CD2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PROMSA!$J$231:$J$240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28.13</c:v>
                </c:pt>
                <c:pt idx="4">
                  <c:v>0</c:v>
                </c:pt>
                <c:pt idx="5">
                  <c:v>23.2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4F-4C42-80C5-E80092A58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PROMSA!$E$230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PROMSA!$A$231:$A$240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PROMSA!$E$231:$E$240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4F-4C42-80C5-E80092A58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7107610103190269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PROMSA!$V$354</c:f>
          <c:strCache>
            <c:ptCount val="1"/>
            <c:pt idx="0">
              <c:v>RED. MOYOBAMBA:  FAMILIAS QUE RECIBEN SESIONES EDUCATIVAS  PARA LA PREVENCION Y CONTROL DE ENFERMEDADES  ZOONOTICAS.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52507807318540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PROMSA!$H$354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PROMSA!$A$355:$A$364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PROMSA!$H$355:$H$364</c:f>
              <c:numCache>
                <c:formatCode>0.00</c:formatCode>
                <c:ptCount val="10"/>
                <c:pt idx="0">
                  <c:v>0.13</c:v>
                </c:pt>
                <c:pt idx="1">
                  <c:v>0</c:v>
                </c:pt>
                <c:pt idx="2">
                  <c:v>0</c:v>
                </c:pt>
                <c:pt idx="3">
                  <c:v>2.64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0.69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6-4FBA-926D-B39769B83542}"/>
            </c:ext>
          </c:extLst>
        </c:ser>
        <c:ser>
          <c:idx val="2"/>
          <c:order val="2"/>
          <c:tx>
            <c:strRef>
              <c:f>PROMSA!$I$354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PROMSA!$A$355:$A$364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PROMSA!$I$355:$I$364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6-4FBA-926D-B39769B83542}"/>
            </c:ext>
          </c:extLst>
        </c:ser>
        <c:ser>
          <c:idx val="3"/>
          <c:order val="3"/>
          <c:tx>
            <c:strRef>
              <c:f>PROMSA!$J$354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PROMSA!$A$355:$A$364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PROMSA!$J$355:$J$365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16-4FBA-926D-B39769B83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PROMSA!$E$354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PROMSA!$A$355:$A$364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PROMSA!$E$355:$E$364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16-4FBA-926D-B39769B83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4148302937179001E-2"/>
          <c:y val="0.8788421992444152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METAXENICAS!$V$65</c:f>
          <c:strCache>
            <c:ptCount val="1"/>
            <c:pt idx="0">
              <c:v>RED. MOYOBAMBA:  LOCALIZACIÓN Y DIAGNOSTICO DE CASOS DE MALARIA 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6858032182933758"/>
          <c:w val="0.92397598361388322"/>
          <c:h val="0.6226460429623016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METAXENICAS!$H$65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METAXENICAS!$H$66:$H$75</c:f>
              <c:numCache>
                <c:formatCode>0.00</c:formatCode>
                <c:ptCount val="10"/>
                <c:pt idx="0">
                  <c:v>1.08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6.39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6-43CF-878C-E48555DEE8AF}"/>
            </c:ext>
          </c:extLst>
        </c:ser>
        <c:ser>
          <c:idx val="2"/>
          <c:order val="2"/>
          <c:tx>
            <c:strRef>
              <c:f>METAXENICAS!$I$65</c:f>
              <c:strCache>
                <c:ptCount val="1"/>
                <c:pt idx="0">
                  <c:v>PROCESO &gt; 15  -  &lt; 16,7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METAXENICAS!$I$66:$I$75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46-43CF-878C-E48555DEE8AF}"/>
            </c:ext>
          </c:extLst>
        </c:ser>
        <c:ser>
          <c:idx val="3"/>
          <c:order val="3"/>
          <c:tx>
            <c:strRef>
              <c:f>METAXENICAS!$J$65</c:f>
              <c:strCache>
                <c:ptCount val="1"/>
                <c:pt idx="0">
                  <c:v>OPTIMO &gt;= 16,7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METAXENICAS!$A$66:$A$75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METAXENICAS!$J$66:$J$75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46-43CF-878C-E48555DEE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METAXENICAS!$E$65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METAXENICAS!$A$66:$A$75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METAXENICAS!$E$66:$E$75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46-43CF-878C-E48555DEE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0267202838177337E-2"/>
          <c:y val="0.86694155960406305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PROMSA!$V$578</c:f>
          <c:strCache>
            <c:ptCount val="1"/>
            <c:pt idx="0">
              <c:v>RED. MOYOBAMBA:  MADRES, PADRES Y CUIDADORES/AS CON APOYO EN ESTRATEGIAS DE CRIANZA Y CONOCIMIENTOS SOBRE EL DESARROLLO INFANTIL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968442675745708"/>
          <c:w val="0.92397598361388322"/>
          <c:h val="0.5983761823946079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PROMSA!$H$579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PROMSA!$A$580:$A$589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PROMSA!$H$580:$H$589</c:f>
              <c:numCache>
                <c:formatCode>0.00</c:formatCode>
                <c:ptCount val="10"/>
                <c:pt idx="0">
                  <c:v>1.81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6.48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D-4571-AA91-D5E031381ED0}"/>
            </c:ext>
          </c:extLst>
        </c:ser>
        <c:ser>
          <c:idx val="2"/>
          <c:order val="2"/>
          <c:tx>
            <c:strRef>
              <c:f>PROMSA!$I$579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PROMSA!$A$580:$A$589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PROMSA!$I$580:$I$589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16.579999999999998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D-4571-AA91-D5E031381ED0}"/>
            </c:ext>
          </c:extLst>
        </c:ser>
        <c:ser>
          <c:idx val="3"/>
          <c:order val="3"/>
          <c:tx>
            <c:strRef>
              <c:f>PROMSA!$J$579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D-4571-AA91-D5E031381ED0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PROMSA!$A$580:$A$589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PROMSA!$J$580:$J$589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D-4571-AA91-D5E031381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4064"/>
        <c:axId val="488924456"/>
      </c:barChart>
      <c:lineChart>
        <c:grouping val="standard"/>
        <c:varyColors val="0"/>
        <c:ser>
          <c:idx val="0"/>
          <c:order val="0"/>
          <c:tx>
            <c:strRef>
              <c:f>PROMSA!$E$579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PROMSA!$A$580:$A$589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PROMSA!$E$580:$E$589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3D-4571-AA91-D5E031381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4064"/>
        <c:axId val="488924456"/>
      </c:lineChart>
      <c:catAx>
        <c:axId val="4889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456"/>
        <c:crosses val="autoZero"/>
        <c:auto val="1"/>
        <c:lblAlgn val="ctr"/>
        <c:lblOffset val="1"/>
        <c:noMultiLvlLbl val="0"/>
      </c:catAx>
      <c:valAx>
        <c:axId val="488924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406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6759406634810488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PROMSA!$V$599</c:f>
          <c:strCache>
            <c:ptCount val="1"/>
            <c:pt idx="0">
              <c:v>RED. MOYOBAMBA:  PAREJAS CON CONSEJERÍA EN LA PROMOCIÓN DE UNA CONVIVENCIA SALUDABLE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180475827316281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PROMSA!$H$599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PROMSA!$A$600:$A$609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PROMSA!$H$600:$H$609</c:f>
              <c:numCache>
                <c:formatCode>0.00</c:formatCode>
                <c:ptCount val="10"/>
                <c:pt idx="0">
                  <c:v>2.79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A-4E55-8FC5-68263AB2929B}"/>
            </c:ext>
          </c:extLst>
        </c:ser>
        <c:ser>
          <c:idx val="2"/>
          <c:order val="2"/>
          <c:tx>
            <c:strRef>
              <c:f>PROMSA!$I$599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PROMSA!$A$600:$A$609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PROMSA!$I$600:$I$609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A-4E55-8FC5-68263AB2929B}"/>
            </c:ext>
          </c:extLst>
        </c:ser>
        <c:ser>
          <c:idx val="3"/>
          <c:order val="3"/>
          <c:tx>
            <c:strRef>
              <c:f>PROMSA!$J$599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7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PROMSA!$A$600:$A$609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PROMSA!$J$600:$J$609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32.409999999999997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CA-4E55-8FC5-68263AB2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88925240"/>
        <c:axId val="488925632"/>
      </c:barChart>
      <c:lineChart>
        <c:grouping val="standard"/>
        <c:varyColors val="0"/>
        <c:ser>
          <c:idx val="0"/>
          <c:order val="0"/>
          <c:tx>
            <c:strRef>
              <c:f>PROMSA!$E$599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PROMSA!$A$600:$A$609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PROMSA!$E$600:$E$609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CA-4E55-8FC5-68263AB2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5240"/>
        <c:axId val="488925632"/>
      </c:lineChart>
      <c:catAx>
        <c:axId val="48892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632"/>
        <c:crosses val="autoZero"/>
        <c:auto val="1"/>
        <c:lblAlgn val="ctr"/>
        <c:lblOffset val="1"/>
        <c:noMultiLvlLbl val="0"/>
      </c:catAx>
      <c:valAx>
        <c:axId val="48892563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8892524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4148308315350631E-2"/>
          <c:y val="0.86833177659338889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PROMSA!$V$619</c:f>
          <c:strCache>
            <c:ptCount val="1"/>
            <c:pt idx="0">
              <c:v>RED. MOYOBAMBA:  LÍDERES ADOLESCENTES PROMUEVEN LA SALUD MENTAL EN SU COMUNIDAD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42876125582429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PROMSA!$H$619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PROMSA!$A$620:$A$629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PROMSA!$H$620:$H$629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A6-4F18-A453-56CAEDF38FB7}"/>
            </c:ext>
          </c:extLst>
        </c:ser>
        <c:ser>
          <c:idx val="2"/>
          <c:order val="2"/>
          <c:tx>
            <c:strRef>
              <c:f>PROMSA!$I$619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PROMSA!$A$620:$A$629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PROMSA!$I$620:$I$629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A6-4F18-A453-56CAEDF38FB7}"/>
            </c:ext>
          </c:extLst>
        </c:ser>
        <c:ser>
          <c:idx val="3"/>
          <c:order val="3"/>
          <c:tx>
            <c:strRef>
              <c:f>PROMSA!$J$619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PROMSA!$A$620:$A$629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PROMSA!$J$620:$J$629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A6-4F18-A453-56CAEDF38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PROMSA!$E$619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PROMSA!$A$620:$A$629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PROMSA!$E$620:$E$629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A6-4F18-A453-56CAEDF38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3.0266665189288295E-2"/>
          <c:y val="0.86789150028972484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PROMSA!$V$537</c:f>
          <c:strCache>
            <c:ptCount val="1"/>
            <c:pt idx="0">
              <c:v>RED. MOYOBAMBA:  DOCENTES  CAPACITADOS PARA LA PROMOCIÓN DE PRACTICAS Y ENTORNOS SALUDABLES PARA LA PREVENCIÓN DEL CÁNCER . 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8815484461107987"/>
          <c:w val="0.92397598361388322"/>
          <c:h val="0.6041956138779669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PROMSA!$H$537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PROMSA!$A$538:$A$547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PROMSA!$H$538:$H$547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4-4D98-95F9-97FF9BC0776F}"/>
            </c:ext>
          </c:extLst>
        </c:ser>
        <c:ser>
          <c:idx val="2"/>
          <c:order val="2"/>
          <c:tx>
            <c:strRef>
              <c:f>PROMSA!$I$537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PROMSA!$A$538:$A$547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PROMSA!$I$538:$I$547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4-4D98-95F9-97FF9BC0776F}"/>
            </c:ext>
          </c:extLst>
        </c:ser>
        <c:ser>
          <c:idx val="3"/>
          <c:order val="3"/>
          <c:tx>
            <c:strRef>
              <c:f>PROMSA!$J$537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C4-4D98-95F9-97FF9BC0776F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PROMSA!$A$538:$A$547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PROMSA!$J$538:$J$547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C4-4D98-95F9-97FF9BC07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2632"/>
        <c:axId val="500653024"/>
      </c:barChart>
      <c:lineChart>
        <c:grouping val="standard"/>
        <c:varyColors val="0"/>
        <c:ser>
          <c:idx val="0"/>
          <c:order val="0"/>
          <c:tx>
            <c:strRef>
              <c:f>PROMSA!$E$537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PROMSA!$A$538:$A$547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PROMSA!$E$538:$E$547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C4-4D98-95F9-97FF9BC07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2632"/>
        <c:axId val="500653024"/>
      </c:lineChart>
      <c:catAx>
        <c:axId val="50065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024"/>
        <c:crosses val="autoZero"/>
        <c:auto val="1"/>
        <c:lblAlgn val="ctr"/>
        <c:lblOffset val="1"/>
        <c:noMultiLvlLbl val="0"/>
      </c:catAx>
      <c:valAx>
        <c:axId val="500653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2632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0072724822459507E-2"/>
          <c:y val="0.87101376249693496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PROMSA!$V$557</c:f>
          <c:strCache>
            <c:ptCount val="1"/>
            <c:pt idx="0">
              <c:v>RED. MOYOBAMBA:  FAMILIAS SENSIBILIZADAS PARA LA PROMOCIÓN DE PRÁCTICAS Y ENTORNOS SALUDABLES PARA LA PREVENCIÓN DEL CÁNCER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9366499218175276"/>
          <c:w val="0.92397598361388322"/>
          <c:h val="0.5848618305456039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PROMSA!$H$558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PROMSA!$A$559:$A$568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PROMSA!$H$559:$H$568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E-47B5-BD5E-DA9DD0C9A4E8}"/>
            </c:ext>
          </c:extLst>
        </c:ser>
        <c:ser>
          <c:idx val="2"/>
          <c:order val="2"/>
          <c:tx>
            <c:strRef>
              <c:f>PROMSA!$I$558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PROMSA!$A$559:$A$568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PROMSA!$I$559:$I$568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8E-47B5-BD5E-DA9DD0C9A4E8}"/>
            </c:ext>
          </c:extLst>
        </c:ser>
        <c:ser>
          <c:idx val="3"/>
          <c:order val="3"/>
          <c:tx>
            <c:strRef>
              <c:f>PROMSA!$J$558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chemeClr val="bg1"/>
                </a:gs>
                <a:gs pos="67000">
                  <a:srgbClr val="00B050"/>
                </a:gs>
                <a:gs pos="100000">
                  <a:srgbClr val="008A3E"/>
                </a:gs>
              </a:gsLst>
              <a:lin ang="16200000" scaled="1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8E-47B5-BD5E-DA9DD0C9A4E8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PROMSA!$A$559:$A$568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PROMSA!$J$559:$J$568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8E-47B5-BD5E-DA9DD0C9A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3808"/>
        <c:axId val="500654200"/>
      </c:barChart>
      <c:lineChart>
        <c:grouping val="standard"/>
        <c:varyColors val="0"/>
        <c:ser>
          <c:idx val="0"/>
          <c:order val="0"/>
          <c:tx>
            <c:strRef>
              <c:f>PROMSA!$E$558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PROMSA!$A$559:$A$568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PROMSA!$E$559:$E$568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8E-47B5-BD5E-DA9DD0C9A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3808"/>
        <c:axId val="500654200"/>
      </c:lineChart>
      <c:catAx>
        <c:axId val="50065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200"/>
        <c:crosses val="autoZero"/>
        <c:auto val="1"/>
        <c:lblAlgn val="ctr"/>
        <c:lblOffset val="1"/>
        <c:noMultiLvlLbl val="0"/>
      </c:catAx>
      <c:valAx>
        <c:axId val="5006542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3808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2110493069100307E-2"/>
          <c:y val="0.86270571117797468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PROMSA!$V$641</c:f>
          <c:strCache>
            <c:ptCount val="1"/>
            <c:pt idx="0">
              <c:v>RED. MOYOBAMBA:  AGENTES COMUNITARIOS DE SALUD REALIZAN VIGILANCIA CIUDADANA PARA REDUCIR LA VIOLENCIA FÍSICA CAUSADA POR LA PAREJA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7700357518656773"/>
          <c:w val="0.92397598361388322"/>
          <c:h val="0.603988631140641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PROMSA!$H$641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PROMSA!$A$642:$A$651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PROMSA!$H$642:$H$651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B4-40A4-8FEB-C1FA89E019B8}"/>
            </c:ext>
          </c:extLst>
        </c:ser>
        <c:ser>
          <c:idx val="2"/>
          <c:order val="2"/>
          <c:tx>
            <c:strRef>
              <c:f>PROMSA!$I$641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PROMSA!$A$642:$A$651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PROMSA!$I$642:$I$651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B4-40A4-8FEB-C1FA89E019B8}"/>
            </c:ext>
          </c:extLst>
        </c:ser>
        <c:ser>
          <c:idx val="3"/>
          <c:order val="3"/>
          <c:tx>
            <c:strRef>
              <c:f>PROMSA!$J$641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PROMSA!$A$642:$A$651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PROMSA!$J$642:$J$651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B4-40A4-8FEB-C1FA89E01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8002936"/>
        <c:axId val="608003328"/>
      </c:barChart>
      <c:lineChart>
        <c:grouping val="standard"/>
        <c:varyColors val="0"/>
        <c:ser>
          <c:idx val="0"/>
          <c:order val="0"/>
          <c:tx>
            <c:strRef>
              <c:f>PROMSA!$E$641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PROMSA!$A$642:$A$651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PROMSA!$E$642:$E$651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B4-40A4-8FEB-C1FA89E01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02936"/>
        <c:axId val="608003328"/>
      </c:lineChart>
      <c:catAx>
        <c:axId val="608002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3328"/>
        <c:crosses val="autoZero"/>
        <c:auto val="1"/>
        <c:lblAlgn val="ctr"/>
        <c:lblOffset val="1"/>
        <c:noMultiLvlLbl val="0"/>
      </c:catAx>
      <c:valAx>
        <c:axId val="60800332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60800293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ayout>
        <c:manualLayout>
          <c:xMode val="edge"/>
          <c:yMode val="edge"/>
          <c:x val="2.0066700455050469E-2"/>
          <c:y val="0.87058976932617282"/>
          <c:w val="0.94966537235699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COLECTIVA'!$A$5</c:f>
          <c:strCache>
            <c:ptCount val="1"/>
            <c:pt idx="0">
              <c:v>RED. MOYOBAMBA: PORCENTAJE DE VIGILANCIA SANITARIA DE GESTION Y MANEJO RESIDUOS SOLIDOS - POR MICROREDES : ENERO - FEBRERO 2024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COLECTIVA'!$H$7</c:f>
              <c:strCache>
                <c:ptCount val="1"/>
                <c:pt idx="0">
                  <c:v>DEFICIENTE &lt; 15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COLECTIVA'!$A$8:$A$18</c:f>
              <c:strCache>
                <c:ptCount val="11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  <c:pt idx="6">
                  <c:v>SORI</c:v>
                </c:pt>
                <c:pt idx="7">
                  <c:v>JEPE</c:v>
                </c:pt>
                <c:pt idx="8">
                  <c:v>ROQU</c:v>
                </c:pt>
                <c:pt idx="9">
                  <c:v>CALZ</c:v>
                </c:pt>
                <c:pt idx="10">
                  <c:v>PUEB</c:v>
                </c:pt>
              </c:strCache>
            </c:strRef>
          </c:cat>
          <c:val>
            <c:numRef>
              <c:f>'SALUD COLECTIVA'!$H$8:$H$18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A9-42E9-8C11-3033E289BA51}"/>
            </c:ext>
          </c:extLst>
        </c:ser>
        <c:ser>
          <c:idx val="2"/>
          <c:order val="2"/>
          <c:tx>
            <c:strRef>
              <c:f>'SALUD COLECTIVA'!$I$7</c:f>
              <c:strCache>
                <c:ptCount val="1"/>
                <c:pt idx="0">
                  <c:v>PROCESO &gt;= 15  -  &lt; 16.7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COLECTIVA'!$A$8:$A$18</c:f>
              <c:strCache>
                <c:ptCount val="11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  <c:pt idx="6">
                  <c:v>SORI</c:v>
                </c:pt>
                <c:pt idx="7">
                  <c:v>JEPE</c:v>
                </c:pt>
                <c:pt idx="8">
                  <c:v>ROQU</c:v>
                </c:pt>
                <c:pt idx="9">
                  <c:v>CALZ</c:v>
                </c:pt>
                <c:pt idx="10">
                  <c:v>PUEB</c:v>
                </c:pt>
              </c:strCache>
            </c:strRef>
          </c:cat>
          <c:val>
            <c:numRef>
              <c:f>'SALUD COLECTIVA'!$I$8:$I$18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A9-42E9-8C11-3033E289BA51}"/>
            </c:ext>
          </c:extLst>
        </c:ser>
        <c:ser>
          <c:idx val="3"/>
          <c:order val="3"/>
          <c:tx>
            <c:strRef>
              <c:f>'SALUD COLECTIVA'!$J$7</c:f>
              <c:strCache>
                <c:ptCount val="1"/>
                <c:pt idx="0">
                  <c:v>OPTIMO &gt;= 16.7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COLECTIVA'!$A$8:$A$18</c:f>
              <c:strCache>
                <c:ptCount val="11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  <c:pt idx="6">
                  <c:v>SORI</c:v>
                </c:pt>
                <c:pt idx="7">
                  <c:v>JEPE</c:v>
                </c:pt>
                <c:pt idx="8">
                  <c:v>ROQU</c:v>
                </c:pt>
                <c:pt idx="9">
                  <c:v>CALZ</c:v>
                </c:pt>
                <c:pt idx="10">
                  <c:v>PUEB</c:v>
                </c:pt>
              </c:strCache>
            </c:strRef>
          </c:cat>
          <c:val>
            <c:numRef>
              <c:f>'SALUD COLECTIVA'!$J$8:$J$18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A9-42E9-8C11-3033E289B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dLbl>
              <c:idx val="9"/>
              <c:layout>
                <c:manualLayout>
                  <c:x val="-1.4371327955967307E-2"/>
                  <c:y val="-7.14776632302406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00FF"/>
                      </a:solidFill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A9-42E9-8C11-3033E289BA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'SALUD COLECTIVA'!$A$8:$A$18</c:f>
              <c:strCache>
                <c:ptCount val="11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  <c:pt idx="6">
                  <c:v>SORI</c:v>
                </c:pt>
                <c:pt idx="7">
                  <c:v>JEPE</c:v>
                </c:pt>
                <c:pt idx="8">
                  <c:v>ROQU</c:v>
                </c:pt>
                <c:pt idx="9">
                  <c:v>CALZ</c:v>
                </c:pt>
                <c:pt idx="10">
                  <c:v>PUEB</c:v>
                </c:pt>
              </c:strCache>
            </c:strRef>
          </c:cat>
          <c:val>
            <c:numRef>
              <c:f>'SALUD COLECTIVA'!$E$8:$E$18</c:f>
              <c:numCache>
                <c:formatCode>0.0</c:formatCode>
                <c:ptCount val="11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A9-42E9-8C11-3033E289B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COLECTIVA'!$A$24</c:f>
          <c:strCache>
            <c:ptCount val="1"/>
            <c:pt idx="0">
              <c:v>RED. MOYOBAMBA: PORCENTAJE DE INSPECCION SANITARIA DE LA CALIDAD DE AGUA PARA CONSUMO HUMANO - POR MICROREDES : ENERO - FEBRERO 2024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COLECTIVA'!$H$26</c:f>
              <c:strCache>
                <c:ptCount val="1"/>
                <c:pt idx="0">
                  <c:v>DEFICIENTE &lt; 15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COLECTIVA'!$A$8:$A$13</c:f>
              <c:strCache>
                <c:ptCount val="6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</c:strCache>
            </c:strRef>
          </c:cat>
          <c:val>
            <c:numRef>
              <c:f>'SALUD COLECTIVA'!$H$27:$H$36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C-4D03-8A3B-0164B997FE18}"/>
            </c:ext>
          </c:extLst>
        </c:ser>
        <c:ser>
          <c:idx val="2"/>
          <c:order val="2"/>
          <c:tx>
            <c:strRef>
              <c:f>'SALUD COLECTIVA'!$I$26</c:f>
              <c:strCache>
                <c:ptCount val="1"/>
                <c:pt idx="0">
                  <c:v>PROCESO &gt;= 15  -  &lt; 16.7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COLECTIVA'!$A$8:$A$13</c:f>
              <c:strCache>
                <c:ptCount val="6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</c:strCache>
            </c:strRef>
          </c:cat>
          <c:val>
            <c:numRef>
              <c:f>'SALUD COLECTIVA'!$I$27:$I$36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C-4D03-8A3B-0164B997FE18}"/>
            </c:ext>
          </c:extLst>
        </c:ser>
        <c:ser>
          <c:idx val="3"/>
          <c:order val="3"/>
          <c:tx>
            <c:strRef>
              <c:f>'SALUD COLECTIVA'!$J$26</c:f>
              <c:strCache>
                <c:ptCount val="1"/>
                <c:pt idx="0">
                  <c:v>OPTIMO &gt;= 16.7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COLECTIVA'!$A$8:$A$13</c:f>
              <c:strCache>
                <c:ptCount val="6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</c:strCache>
            </c:strRef>
          </c:cat>
          <c:val>
            <c:numRef>
              <c:f>'SALUD COLECTIVA'!$J$27:$J$36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BC-4D03-8A3B-0164B997F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dLbl>
              <c:idx val="9"/>
              <c:layout>
                <c:manualLayout>
                  <c:x val="-4.0346509804519573E-3"/>
                  <c:y val="-6.07981707453738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00FF"/>
                      </a:solidFill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BC-4D03-8A3B-0164B997FE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'SALUD COLECTIVA'!$A$27:$A$36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COLECTIVA'!$E$27:$E$36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BC-4D03-8A3B-0164B997F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COLECTIVA'!$A$45</c:f>
          <c:strCache>
            <c:ptCount val="1"/>
            <c:pt idx="0">
              <c:v>RED. MOYOBAMBA: PORCENTAJE DE MONITOREO DE PARAMETROS CAMPO DE LA CALIDAD DE AGUA PARA CONSUMO HUMANO - POR MICROREDES : ENERO - FEBRERO 2024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COLECTIVA'!$H$47</c:f>
              <c:strCache>
                <c:ptCount val="1"/>
                <c:pt idx="0">
                  <c:v>DEFICIENTE &lt; 15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COLECTIVA'!$H$48:$H$57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A5-4BC2-84B4-4C0727FF1C9E}"/>
            </c:ext>
          </c:extLst>
        </c:ser>
        <c:ser>
          <c:idx val="2"/>
          <c:order val="2"/>
          <c:tx>
            <c:strRef>
              <c:f>'SALUD COLECTIVA'!$I$47</c:f>
              <c:strCache>
                <c:ptCount val="1"/>
                <c:pt idx="0">
                  <c:v>PROCESO &gt;= 15  -  &lt; 16.7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COLECTIVA'!$I$48:$I$57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A5-4BC2-84B4-4C0727FF1C9E}"/>
            </c:ext>
          </c:extLst>
        </c:ser>
        <c:ser>
          <c:idx val="3"/>
          <c:order val="3"/>
          <c:tx>
            <c:strRef>
              <c:f>'SALUD COLECTIVA'!$J$47</c:f>
              <c:strCache>
                <c:ptCount val="1"/>
                <c:pt idx="0">
                  <c:v>OPTIMO &gt;= 16.7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COLECTIVA'!$J$48:$J$57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A5-4BC2-84B4-4C0727FF1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dLbl>
              <c:idx val="9"/>
              <c:layout>
                <c:manualLayout>
                  <c:x val="-1.4083054536906068E-2"/>
                  <c:y val="-5.486967264623687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00FF"/>
                      </a:solidFill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A5-4BC2-84B4-4C0727FF1C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'SALUD COLECTIVA'!$A$48:$A$57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COLECTIVA'!$E$48:$E$57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A5-4BC2-84B4-4C0727FF1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ZOONOSIS!$A$107</c:f>
          <c:strCache>
            <c:ptCount val="1"/>
            <c:pt idx="0">
              <c:v>RED. MOYOBAMBA: PORCENTAJE DE MUESTRAS POSITIVAS DE MURCIELAGOS HEMATOFAGOS - POR MICROREDES : ENERO - FEBRERO 2024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640914385923139"/>
          <c:w val="0.93619987394080462"/>
          <c:h val="0.523529652019418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ZOONOSIS!$H$109</c:f>
              <c:strCache>
                <c:ptCount val="1"/>
                <c:pt idx="0">
                  <c:v>DEFICIENTE &lt; 15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ZOONOSIS!$H$110:$H$119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A8F-8A52-D311C3D8A71A}"/>
            </c:ext>
          </c:extLst>
        </c:ser>
        <c:ser>
          <c:idx val="2"/>
          <c:order val="2"/>
          <c:tx>
            <c:strRef>
              <c:f>ZOONOSIS!$I$109</c:f>
              <c:strCache>
                <c:ptCount val="1"/>
                <c:pt idx="0">
                  <c:v>PROCESO &gt;= 15  -  &lt; 16.7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ZOONOSIS!$I$110:$I$119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A8F-8A52-D311C3D8A71A}"/>
            </c:ext>
          </c:extLst>
        </c:ser>
        <c:ser>
          <c:idx val="3"/>
          <c:order val="3"/>
          <c:tx>
            <c:strRef>
              <c:f>ZOONOSIS!$J$109</c:f>
              <c:strCache>
                <c:ptCount val="1"/>
                <c:pt idx="0">
                  <c:v>OPTIMO &gt;= 16.7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ZOONOSIS!$J$110:$J$119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B3-4A8F-8A52-D311C3D8A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5008"/>
        <c:axId val="73663540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ZOONOSIS!$A$110:$A$119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ZOONOSIS!$E$110:$E$119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B3-4A8F-8A52-D311C3D8A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5008"/>
        <c:axId val="736635400"/>
      </c:lineChart>
      <c:catAx>
        <c:axId val="7366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5400"/>
        <c:crosses val="autoZero"/>
        <c:auto val="1"/>
        <c:lblAlgn val="ctr"/>
        <c:lblOffset val="100"/>
        <c:noMultiLvlLbl val="0"/>
      </c:catAx>
      <c:valAx>
        <c:axId val="7366354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TBC!$V$65</c:f>
          <c:strCache>
            <c:ptCount val="1"/>
            <c:pt idx="0">
              <c:v>RED. MOYOBAMBA:  PORCENTAJE DE CASOS DE TBC TAMIZADOS PARA VIH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6854676604381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TBC!$H$65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TBC!$H$66:$H$75</c:f>
              <c:numCache>
                <c:formatCode>0.00</c:formatCode>
                <c:ptCount val="10"/>
                <c:pt idx="0">
                  <c:v>37.5</c:v>
                </c:pt>
                <c:pt idx="1">
                  <c:v>33.33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8-4BFE-93F6-41EB68222B9A}"/>
            </c:ext>
          </c:extLst>
        </c:ser>
        <c:ser>
          <c:idx val="2"/>
          <c:order val="2"/>
          <c:tx>
            <c:strRef>
              <c:f>TBC!$I$65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TBC!$I$66:$I$75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8-4BFE-93F6-41EB68222B9A}"/>
            </c:ext>
          </c:extLst>
        </c:ser>
        <c:ser>
          <c:idx val="3"/>
          <c:order val="3"/>
          <c:tx>
            <c:strRef>
              <c:f>TBC!$J$65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48-4BFE-93F6-41EB68222B9A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TBC!$J$66:$J$75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48-4BFE-93F6-41EB68222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TBC!$E$65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TBC!$A$66:$A$75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TBC!$E$66:$E$75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48-4BFE-93F6-41EB68222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0072697109597054E-2"/>
          <c:y val="0.86944468575951495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ZOONOSIS!$A$5</c:f>
          <c:strCache>
            <c:ptCount val="1"/>
            <c:pt idx="0">
              <c:v>RED. MOYOBAMBA: PORCENTAJE DE ATENCION DE PERSONAS MORDIDAS - POR MICROREDES : ENERO - FEBRERO 2024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ZOONOSIS!$H$7</c:f>
              <c:strCache>
                <c:ptCount val="1"/>
                <c:pt idx="0">
                  <c:v>DEFICIENTE &lt; 15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ZOONOSIS!$H$8:$H$17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8-4F20-BBDE-A4C9F2300D7A}"/>
            </c:ext>
          </c:extLst>
        </c:ser>
        <c:ser>
          <c:idx val="2"/>
          <c:order val="2"/>
          <c:tx>
            <c:strRef>
              <c:f>ZOONOSIS!$I$7</c:f>
              <c:strCache>
                <c:ptCount val="1"/>
                <c:pt idx="0">
                  <c:v>PROCESO &gt;= 15  -  &lt; 16.7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8-4F20-BBDE-A4C9F2300D7A}"/>
            </c:ext>
          </c:extLst>
        </c:ser>
        <c:ser>
          <c:idx val="3"/>
          <c:order val="3"/>
          <c:tx>
            <c:strRef>
              <c:f>ZOONOSIS!$J$7</c:f>
              <c:strCache>
                <c:ptCount val="1"/>
                <c:pt idx="0">
                  <c:v>OPTIMO &gt;= 16.7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ZOONOSIS!$J$8:$J$17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D8-4F20-BBDE-A4C9F230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ZOONOSIS!$E$8:$E$17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D8-4F20-BBDE-A4C9F230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ZOONOSIS!$A$23</c:f>
          <c:strCache>
            <c:ptCount val="1"/>
            <c:pt idx="0">
              <c:v>RED. MOYOBAMBA: PORCENTAJE DE PERSONAS MORDIDAS CONTROLADAS - POR MICROREDES : ENERO - FEBRERO 2024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ZOONOSIS!$H$25</c:f>
              <c:strCache>
                <c:ptCount val="1"/>
                <c:pt idx="0">
                  <c:v>DEFICIENTE &lt; 15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ZOONOSIS!$H$26:$H$35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A-4D6E-B342-9EA4F7C202E5}"/>
            </c:ext>
          </c:extLst>
        </c:ser>
        <c:ser>
          <c:idx val="2"/>
          <c:order val="2"/>
          <c:tx>
            <c:strRef>
              <c:f>ZOONOSIS!$I$25</c:f>
              <c:strCache>
                <c:ptCount val="1"/>
                <c:pt idx="0">
                  <c:v>PROCESO &gt;= 15  -  &lt; 16.7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ZOONOSIS!$I$26:$I$35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CA-4D6E-B342-9EA4F7C202E5}"/>
            </c:ext>
          </c:extLst>
        </c:ser>
        <c:ser>
          <c:idx val="3"/>
          <c:order val="3"/>
          <c:tx>
            <c:strRef>
              <c:f>ZOONOSIS!$J$25</c:f>
              <c:strCache>
                <c:ptCount val="1"/>
                <c:pt idx="0">
                  <c:v>OPTIMO &gt;= 16.7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ZOONOSIS!$J$26:$J$35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CA-4D6E-B342-9EA4F7C20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ZOONOSIS!$E$26:$E$35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CA-4D6E-B342-9EA4F7C20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ZOONOSIS!$A$44</c:f>
          <c:strCache>
            <c:ptCount val="1"/>
            <c:pt idx="0">
              <c:v>RED. MOYOBAMBA: PORCENTAJE DE PERSONAS MORDIDAS QUE INICIAN TRATAMIENTO CON VACUNA ANTIRRABICA  - POR MICROREDES : ENERO - FEBRERO 2024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ZOONOSIS!$H$46</c:f>
              <c:strCache>
                <c:ptCount val="1"/>
                <c:pt idx="0">
                  <c:v>DEFICIENTE &lt; 15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ZOONOSIS!$H$47:$H$56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2-41A7-AB91-D76B01E67D9D}"/>
            </c:ext>
          </c:extLst>
        </c:ser>
        <c:ser>
          <c:idx val="2"/>
          <c:order val="2"/>
          <c:tx>
            <c:strRef>
              <c:f>ZOONOSIS!$I$46</c:f>
              <c:strCache>
                <c:ptCount val="1"/>
                <c:pt idx="0">
                  <c:v>PROCESO &gt;= 15  -  &lt; 16.7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ZOONOSIS!$I$47:$I$56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A2-41A7-AB91-D76B01E67D9D}"/>
            </c:ext>
          </c:extLst>
        </c:ser>
        <c:ser>
          <c:idx val="3"/>
          <c:order val="3"/>
          <c:tx>
            <c:strRef>
              <c:f>ZOONOSIS!$J$46</c:f>
              <c:strCache>
                <c:ptCount val="1"/>
                <c:pt idx="0">
                  <c:v>OPTIMO &gt;= 16.7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ZOONOSIS!$J$47:$J$56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A2-41A7-AB91-D76B01E67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ZOONOSIS!$E$47:$E$56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A2-41A7-AB91-D76B01E67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ZOONOSIS!$A$127</c:f>
          <c:strCache>
            <c:ptCount val="1"/>
            <c:pt idx="0">
              <c:v>RED. MOYOBAMBA: PORCENTAJE DE ANIMAL MORDEDOR CONTROLADO - POR MICROREDES : ENERO - FEBRERO 2024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8967891133275466"/>
          <c:w val="0.93619987394080462"/>
          <c:h val="0.4816266812683395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ZOONOSIS!$H$129</c:f>
              <c:strCache>
                <c:ptCount val="1"/>
                <c:pt idx="0">
                  <c:v>DEFICIENTE &lt; 15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ZOONOSIS!$H$130:$H$139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F-4CA9-8397-551D5DAE627A}"/>
            </c:ext>
          </c:extLst>
        </c:ser>
        <c:ser>
          <c:idx val="2"/>
          <c:order val="2"/>
          <c:tx>
            <c:strRef>
              <c:f>ZOONOSIS!$I$129</c:f>
              <c:strCache>
                <c:ptCount val="1"/>
                <c:pt idx="0">
                  <c:v>PROCESO &gt;= 15  -  &lt; 16.7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ZOONOSIS!$I$130:$I$139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0F-4CA9-8397-551D5DAE627A}"/>
            </c:ext>
          </c:extLst>
        </c:ser>
        <c:ser>
          <c:idx val="3"/>
          <c:order val="3"/>
          <c:tx>
            <c:strRef>
              <c:f>ZOONOSIS!$J$129</c:f>
              <c:strCache>
                <c:ptCount val="1"/>
                <c:pt idx="0">
                  <c:v>OPTIMO &gt;= 16.7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ZOONOSIS!$J$130:$J$139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0F-4CA9-8397-551D5DAE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0888"/>
        <c:axId val="73664128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ZOONOSIS!$A$130:$A$139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ZOONOSIS!$E$130:$E$139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0F-4CA9-8397-551D5DAE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0888"/>
        <c:axId val="736641280"/>
      </c:lineChart>
      <c:catAx>
        <c:axId val="736640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1280"/>
        <c:crosses val="autoZero"/>
        <c:auto val="1"/>
        <c:lblAlgn val="ctr"/>
        <c:lblOffset val="100"/>
        <c:noMultiLvlLbl val="0"/>
      </c:catAx>
      <c:valAx>
        <c:axId val="736641280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08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4.1967383650214456E-2"/>
          <c:y val="0.73833239017607399"/>
          <c:w val="0.92289690160681137"/>
          <c:h val="5.2727772478132207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ZOONOSIS!$A$85</c:f>
          <c:strCache>
            <c:ptCount val="1"/>
            <c:pt idx="0">
              <c:v>RED. MOYOBAMBA: PORCENTAJE DE CANES VACUNADOS - POR MICROREDES : ENERO - FEBRERO 2024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34969390165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ZOONOSIS!$H$87</c:f>
              <c:strCache>
                <c:ptCount val="1"/>
                <c:pt idx="0">
                  <c:v>DEFICIENTE &lt; 15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ZOONOSIS!$H$88:$H$97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1-4E05-9719-FFC23D8CD906}"/>
            </c:ext>
          </c:extLst>
        </c:ser>
        <c:ser>
          <c:idx val="2"/>
          <c:order val="2"/>
          <c:tx>
            <c:strRef>
              <c:f>ZOONOSIS!$I$87</c:f>
              <c:strCache>
                <c:ptCount val="1"/>
                <c:pt idx="0">
                  <c:v>PROCESO &gt;= 15  -  &lt; 16.7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ZOONOSIS!$I$88:$I$97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1-4E05-9719-FFC23D8CD906}"/>
            </c:ext>
          </c:extLst>
        </c:ser>
        <c:ser>
          <c:idx val="3"/>
          <c:order val="3"/>
          <c:tx>
            <c:strRef>
              <c:f>ZOONOSIS!$J$87</c:f>
              <c:strCache>
                <c:ptCount val="1"/>
                <c:pt idx="0">
                  <c:v>OPTIMO &gt;= 16.7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ZOONOSIS!$J$88:$J$97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21-4E05-9719-FFC23D8CD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2064"/>
        <c:axId val="736642456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ZOONOSIS!$A$88:$A$97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ZOONOSIS!$E$88:$E$97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21-4E05-9719-FFC23D8CD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2064"/>
        <c:axId val="736642456"/>
      </c:lineChart>
      <c:catAx>
        <c:axId val="7366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2456"/>
        <c:crosses val="autoZero"/>
        <c:auto val="1"/>
        <c:lblAlgn val="ctr"/>
        <c:lblOffset val="100"/>
        <c:noMultiLvlLbl val="0"/>
      </c:catAx>
      <c:valAx>
        <c:axId val="736642456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2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4.1967334047308208E-2"/>
          <c:y val="0.74384812174963311"/>
          <c:w val="0.92289690160681137"/>
          <c:h val="5.27277065573414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ZOONOSIS!$A$149</c:f>
          <c:strCache>
            <c:ptCount val="1"/>
            <c:pt idx="0">
              <c:v>RED. MOYOBAMBA: PORCENTAJE DE CASOS DE RABIA CANINA - POR MICROREDES : ENERO - FEBRERO 2024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34014781894594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ZOONOSIS!$H$151</c:f>
              <c:strCache>
                <c:ptCount val="1"/>
                <c:pt idx="0">
                  <c:v>DEFICIENTE &lt; 15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ZOONOSIS!$H$152:$H$161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8E-44A7-8870-C7B9F4A6FC76}"/>
            </c:ext>
          </c:extLst>
        </c:ser>
        <c:ser>
          <c:idx val="2"/>
          <c:order val="2"/>
          <c:tx>
            <c:strRef>
              <c:f>ZOONOSIS!$I$151</c:f>
              <c:strCache>
                <c:ptCount val="1"/>
                <c:pt idx="0">
                  <c:v>PROCESO &gt;= 15  -  &lt; 16.7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ZOONOSIS!$I$152:$I$161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8E-44A7-8870-C7B9F4A6FC76}"/>
            </c:ext>
          </c:extLst>
        </c:ser>
        <c:ser>
          <c:idx val="3"/>
          <c:order val="3"/>
          <c:tx>
            <c:strRef>
              <c:f>ZOONOSIS!$J$151</c:f>
              <c:strCache>
                <c:ptCount val="1"/>
                <c:pt idx="0">
                  <c:v>OPTIMO &gt;= 16.7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ZOONOSIS!$J$152:$J$161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8E-44A7-8870-C7B9F4A6F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3240"/>
        <c:axId val="73664363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ZOONOSIS!$A$152:$A$161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ZOONOSIS!$E$152:$E$161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8E-44A7-8870-C7B9F4A6F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3240"/>
        <c:axId val="736643632"/>
      </c:lineChart>
      <c:catAx>
        <c:axId val="73664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3632"/>
        <c:crosses val="autoZero"/>
        <c:auto val="1"/>
        <c:lblAlgn val="ctr"/>
        <c:lblOffset val="100"/>
        <c:noMultiLvlLbl val="0"/>
      </c:catAx>
      <c:valAx>
        <c:axId val="73664363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3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4.1967334047308208E-2"/>
          <c:y val="0.74657166311859502"/>
          <c:w val="0.92289690160681137"/>
          <c:h val="5.27278226024215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ZOONOSIS!$A$66</c:f>
          <c:strCache>
            <c:ptCount val="1"/>
            <c:pt idx="0">
              <c:v>RED. MOYOBAMBA: PORCENTAJE DE MUESTRAS CANINAS REMITIDAS AL LABORATORIO - POR MICROREDES : ENERO - FEBRERO 2024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ZOONOSIS!$H$68</c:f>
              <c:strCache>
                <c:ptCount val="1"/>
                <c:pt idx="0">
                  <c:v>DEFICIENTE &lt; 15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ZOONOSIS!$H$69:$H$78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99-4392-88E7-8847131F5001}"/>
            </c:ext>
          </c:extLst>
        </c:ser>
        <c:ser>
          <c:idx val="2"/>
          <c:order val="2"/>
          <c:tx>
            <c:strRef>
              <c:f>ZOONOSIS!$I$68</c:f>
              <c:strCache>
                <c:ptCount val="1"/>
                <c:pt idx="0">
                  <c:v>PROCESO &gt;= 15  -  &lt; 16.7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ZOONOSIS!$I$69:$I$78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99-4392-88E7-8847131F5001}"/>
            </c:ext>
          </c:extLst>
        </c:ser>
        <c:ser>
          <c:idx val="3"/>
          <c:order val="3"/>
          <c:tx>
            <c:strRef>
              <c:f>ZOONOSIS!$J$68</c:f>
              <c:strCache>
                <c:ptCount val="1"/>
                <c:pt idx="0">
                  <c:v>OPTIMO &gt;= 16.7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ZOONOSIS!$J$69:$J$78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99-4392-88E7-8847131F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ZOONOSIS!$A$69:$A$78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ZOONOSIS!$E$69:$E$78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99-4392-88E7-8847131F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TBC!$V$7</c:f>
          <c:strCache>
            <c:ptCount val="1"/>
            <c:pt idx="0">
              <c:v>RED. MOYOBAMBA:  PORCENTAJE DE SINTOMATICOS RESPIRATORIOS IDENTIFICADOS/N° DE ATENCIONES EN &gt;15 AÑOS X 100.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9940478787387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TBC!$H$6</c:f>
              <c:strCache>
                <c:ptCount val="1"/>
                <c:pt idx="0">
                  <c:v>DEFICIENTE &lt;  3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TBC!$H$7:$H$16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2-4E36-BC8C-73FC6BB58D46}"/>
            </c:ext>
          </c:extLst>
        </c:ser>
        <c:ser>
          <c:idx val="2"/>
          <c:order val="2"/>
          <c:tx>
            <c:strRef>
              <c:f>TBC!$I$6</c:f>
              <c:strCache>
                <c:ptCount val="1"/>
                <c:pt idx="0">
                  <c:v>PROCESO &gt; 5  -  &lt;= 3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TBC!$I$7:$I$16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2-4E36-BC8C-73FC6BB58D46}"/>
            </c:ext>
          </c:extLst>
        </c:ser>
        <c:ser>
          <c:idx val="3"/>
          <c:order val="3"/>
          <c:tx>
            <c:strRef>
              <c:f>TBC!$J$6</c:f>
              <c:strCache>
                <c:ptCount val="1"/>
                <c:pt idx="0">
                  <c:v>OPTIMO &gt; = 5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52-4E36-BC8C-73FC6BB58D46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TBC!$J$7:$J$16</c:f>
              <c:numCache>
                <c:formatCode>0</c:formatCode>
                <c:ptCount val="10"/>
                <c:pt idx="0">
                  <c:v>5.5</c:v>
                </c:pt>
                <c:pt idx="1">
                  <c:v>5.8</c:v>
                </c:pt>
                <c:pt idx="2">
                  <c:v>0.7</c:v>
                </c:pt>
                <c:pt idx="3">
                  <c:v>12.1</c:v>
                </c:pt>
                <c:pt idx="4">
                  <c:v>22.2</c:v>
                </c:pt>
                <c:pt idx="5">
                  <c:v>5.7</c:v>
                </c:pt>
                <c:pt idx="6">
                  <c:v>13.5</c:v>
                </c:pt>
                <c:pt idx="7">
                  <c:v>1.1000000000000001</c:v>
                </c:pt>
                <c:pt idx="8">
                  <c:v>10.7</c:v>
                </c:pt>
                <c:pt idx="9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52-4E36-BC8C-73FC6BB58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TBC!$F$6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TBC!$A$7:$A$16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TBC!$F$7:$F$16</c:f>
              <c:numCache>
                <c:formatCode>0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52-4E36-BC8C-73FC6BB58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618973087079712E-2"/>
          <c:y val="0.87512989035158883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TBC!$V$86</c:f>
          <c:strCache>
            <c:ptCount val="1"/>
            <c:pt idx="0">
              <c:v>RED. MOYOBAMBA:  TASA DE MORBILIDAD DE TUBERCULOSIS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6540220275216055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TBC!$E$87</c:f>
              <c:strCache>
                <c:ptCount val="1"/>
                <c:pt idx="0">
                  <c:v>Casos de TBC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TBC!$A$88:$A$97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TBC!$E$88:$E$97</c:f>
              <c:numCache>
                <c:formatCode>_(* #,##0_);_(* \(#,##0\);_(* "-"_);_(@_)</c:formatCode>
                <c:ptCount val="10"/>
                <c:pt idx="0" formatCode="0">
                  <c:v>8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2B-41E3-9135-F8852BBCC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1456"/>
        <c:axId val="500651848"/>
      </c:barChart>
      <c:lineChart>
        <c:grouping val="standard"/>
        <c:varyColors val="0"/>
        <c:ser>
          <c:idx val="0"/>
          <c:order val="0"/>
          <c:tx>
            <c:strRef>
              <c:f>TBC!$I$87</c:f>
              <c:strCache>
                <c:ptCount val="1"/>
                <c:pt idx="0">
                  <c:v>TASA x 100,000 Habitantes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TBC!#REF!</c:f>
            </c:multiLvlStrRef>
          </c:cat>
          <c:val>
            <c:numRef>
              <c:f>TBC!$I$88:$I$97</c:f>
              <c:numCache>
                <c:formatCode>0</c:formatCode>
                <c:ptCount val="10"/>
                <c:pt idx="0">
                  <c:v>6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F12B-41E3-9135-F8852BBCC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1456"/>
        <c:axId val="500651848"/>
      </c:lineChart>
      <c:catAx>
        <c:axId val="50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848"/>
        <c:crosses val="autoZero"/>
        <c:auto val="1"/>
        <c:lblAlgn val="ctr"/>
        <c:lblOffset val="1"/>
        <c:noMultiLvlLbl val="0"/>
      </c:catAx>
      <c:valAx>
        <c:axId val="50065184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1456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1.3955549134339858E-2"/>
          <c:y val="0.86606827507955331"/>
          <c:w val="0.95577867805534922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TBC!$V$23</c:f>
          <c:strCache>
            <c:ptCount val="1"/>
            <c:pt idx="0">
              <c:v>RED. MOYOBAMBA:  PORCENTAJE DE SINTOMATICOS RESPIRATORIOS IDENTIFICADOS/META  EN &gt;15 AÑOS X 100.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3989120611703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TBC!$H$23</c:f>
              <c:strCache>
                <c:ptCount val="1"/>
                <c:pt idx="0">
                  <c:v>DEFICIENTE &lt;= 15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TBC!$H$24:$H$33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2.7</c:v>
                </c:pt>
                <c:pt idx="8">
                  <c:v>0</c:v>
                </c:pt>
                <c:pt idx="9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44-489C-ABD5-7880365E9097}"/>
            </c:ext>
          </c:extLst>
        </c:ser>
        <c:ser>
          <c:idx val="2"/>
          <c:order val="2"/>
          <c:tx>
            <c:strRef>
              <c:f>TBC!$I$23</c:f>
              <c:strCache>
                <c:ptCount val="1"/>
                <c:pt idx="0">
                  <c:v>PROCESO &gt; 15  -  &lt; 16.7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TBC!$I$24:$I$33</c:f>
              <c:numCache>
                <c:formatCode>0.00</c:formatCode>
                <c:ptCount val="10"/>
                <c:pt idx="0">
                  <c:v>16.3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44-489C-ABD5-7880365E9097}"/>
            </c:ext>
          </c:extLst>
        </c:ser>
        <c:ser>
          <c:idx val="3"/>
          <c:order val="3"/>
          <c:tx>
            <c:strRef>
              <c:f>TBC!$J$23</c:f>
              <c:strCache>
                <c:ptCount val="1"/>
                <c:pt idx="0">
                  <c:v>OPTIMO &gt;= 16.7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44-489C-ABD5-7880365E9097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TBC!$J$24:$J$33</c:f>
              <c:numCache>
                <c:formatCode>0</c:formatCode>
                <c:ptCount val="10"/>
                <c:pt idx="0">
                  <c:v>0</c:v>
                </c:pt>
                <c:pt idx="1">
                  <c:v>18.2</c:v>
                </c:pt>
                <c:pt idx="2">
                  <c:v>0</c:v>
                </c:pt>
                <c:pt idx="3">
                  <c:v>64</c:v>
                </c:pt>
                <c:pt idx="4">
                  <c:v>38.799999999999997</c:v>
                </c:pt>
                <c:pt idx="5">
                  <c:v>17.7</c:v>
                </c:pt>
                <c:pt idx="6">
                  <c:v>53.7</c:v>
                </c:pt>
                <c:pt idx="7">
                  <c:v>0</c:v>
                </c:pt>
                <c:pt idx="8">
                  <c:v>31.4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44-489C-ABD5-7880365E9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4984"/>
        <c:axId val="500655376"/>
      </c:barChart>
      <c:lineChart>
        <c:grouping val="standard"/>
        <c:varyColors val="0"/>
        <c:ser>
          <c:idx val="0"/>
          <c:order val="0"/>
          <c:tx>
            <c:strRef>
              <c:f>TBC!$E$23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TBC!$A$24:$A$33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TBC!$E$24:$E$33</c:f>
              <c:numCache>
                <c:formatCode>0.0</c:formatCode>
                <c:ptCount val="10"/>
                <c:pt idx="0" formatCode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44-489C-ABD5-7880365E9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4984"/>
        <c:axId val="500655376"/>
      </c:lineChart>
      <c:catAx>
        <c:axId val="50065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5376"/>
        <c:crosses val="autoZero"/>
        <c:auto val="1"/>
        <c:lblAlgn val="ctr"/>
        <c:lblOffset val="1"/>
        <c:noMultiLvlLbl val="0"/>
      </c:catAx>
      <c:valAx>
        <c:axId val="50065537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4984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4150994887107001E-2"/>
          <c:y val="0.87352450790898895"/>
          <c:w val="0.88720011963764689"/>
          <c:h val="4.6101325944983174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TBC!$V$44</c:f>
          <c:strCache>
            <c:ptCount val="1"/>
            <c:pt idx="0">
              <c:v>RED. MOYOBAMBA:  PORCENTAJE DE CONTACTOS EXAMINADOS DE TBC/CONTACTOS CENSADOS  - POR MICROREDES :   ENERO - FEBRERO 2024</c:v>
            </c:pt>
          </c:strCache>
        </c:strRef>
      </c:tx>
      <c:overlay val="0"/>
      <c:spPr>
        <a:solidFill>
          <a:schemeClr val="bg1"/>
        </a:solidFill>
        <a:ln>
          <a:solidFill>
            <a:schemeClr val="accent1">
              <a:lumMod val="75000"/>
            </a:schemeClr>
          </a:solidFill>
        </a:ln>
        <a:effectLst>
          <a:outerShdw blurRad="50800" dist="38100" dir="2700000" algn="tl" rotWithShape="0">
            <a:schemeClr val="accent1">
              <a:lumMod val="75000"/>
              <a:alpha val="40000"/>
            </a:schemeClr>
          </a:outerShdw>
        </a:effectLst>
      </c:spPr>
      <c:txPr>
        <a:bodyPr/>
        <a:lstStyle/>
        <a:p>
          <a:pPr>
            <a:defRPr sz="1100" b="1"/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5.3688323228976986E-2"/>
          <c:y val="0.14674472332406921"/>
          <c:w val="0.92397598361388322"/>
          <c:h val="0.6435332735817126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TBC!$H$44</c:f>
              <c:strCache>
                <c:ptCount val="1"/>
                <c:pt idx="0">
                  <c:v>DEFICIENTE &lt;= 90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49000">
                  <a:srgbClr val="FF00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rgbClr val="FF0000"/>
              </a:solidFill>
            </a:ln>
          </c:spPr>
          <c:invertIfNegative val="0"/>
          <c:dLbls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TBC!$H$45:$H$54</c:f>
              <c:numCache>
                <c:formatCode>0.00</c:formatCode>
                <c:ptCount val="10"/>
                <c:pt idx="0">
                  <c:v>46.88</c:v>
                </c:pt>
                <c:pt idx="1">
                  <c:v>0</c:v>
                </c:pt>
                <c:pt idx="2">
                  <c:v>58.33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E-453D-90C3-7B7185605BE4}"/>
            </c:ext>
          </c:extLst>
        </c:ser>
        <c:ser>
          <c:idx val="2"/>
          <c:order val="2"/>
          <c:tx>
            <c:strRef>
              <c:f>TBC!$I$44</c:f>
              <c:strCache>
                <c:ptCount val="1"/>
                <c:pt idx="0">
                  <c:v>PROCESO &gt; 90  -  &lt; 100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49000">
                  <a:srgbClr val="FFFF00"/>
                </a:gs>
                <a:gs pos="100000">
                  <a:schemeClr val="bg1"/>
                </a:gs>
              </a:gsLst>
              <a:lin ang="5400000" scaled="1"/>
            </a:gra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TBC!$I$45:$I$54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3E-453D-90C3-7B7185605BE4}"/>
            </c:ext>
          </c:extLst>
        </c:ser>
        <c:ser>
          <c:idx val="3"/>
          <c:order val="3"/>
          <c:tx>
            <c:strRef>
              <c:f>TBC!$J$44</c:f>
              <c:strCache>
                <c:ptCount val="1"/>
                <c:pt idx="0">
                  <c:v>OPTIMO &gt;= 100</c:v>
                </c:pt>
              </c:strCache>
            </c:strRef>
          </c:tx>
          <c:spPr>
            <a:gradFill rotWithShape="1">
              <a:gsLst>
                <a:gs pos="0">
                  <a:srgbClr val="00B050"/>
                </a:gs>
                <a:gs pos="35000">
                  <a:srgbClr val="00B050"/>
                </a:gs>
                <a:gs pos="100000">
                  <a:schemeClr val="bg1"/>
                </a:gs>
              </a:gsLst>
              <a:lin ang="5400000" scaled="0"/>
            </a:gradFill>
            <a:ln w="9525" cap="flat" cmpd="sng" algn="ctr">
              <a:solidFill>
                <a:srgbClr val="00B050"/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3E-453D-90C3-7B7185605BE4}"/>
                </c:ext>
              </c:extLst>
            </c:dLbl>
            <c:numFmt formatCode="0.0;[Red]0.0;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TBC!$A$45:$A$54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TBC!$J$45:$J$54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3E-453D-90C3-7B7185605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00650280"/>
        <c:axId val="500650672"/>
      </c:barChart>
      <c:lineChart>
        <c:grouping val="standard"/>
        <c:varyColors val="0"/>
        <c:ser>
          <c:idx val="0"/>
          <c:order val="0"/>
          <c:tx>
            <c:strRef>
              <c:f>TBC!$E$44</c:f>
              <c:strCache>
                <c:ptCount val="1"/>
                <c:pt idx="0">
                  <c:v>META</c:v>
                </c:pt>
              </c:strCache>
            </c:strRef>
          </c:tx>
          <c:spPr>
            <a:ln w="15875">
              <a:solidFill>
                <a:srgbClr val="0070C0"/>
              </a:solidFill>
            </a:ln>
          </c:spPr>
          <c:marker>
            <c:symbol val="diamond"/>
            <c:size val="4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70C0"/>
                    </a:solidFill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TBC!$A$45:$A$54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TBC!$E$45:$E$54</c:f>
              <c:numCache>
                <c:formatCode>0.0</c:formatCode>
                <c:ptCount val="10"/>
                <c:pt idx="0" formatCode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3E-453D-90C3-7B7185605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50280"/>
        <c:axId val="500650672"/>
      </c:lineChart>
      <c:catAx>
        <c:axId val="5006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 cap="flat">
            <a:solidFill>
              <a:schemeClr val="accent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672"/>
        <c:crosses val="autoZero"/>
        <c:auto val="1"/>
        <c:lblAlgn val="ctr"/>
        <c:lblOffset val="1"/>
        <c:noMultiLvlLbl val="0"/>
      </c:catAx>
      <c:valAx>
        <c:axId val="50065067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2700">
            <a:solidFill>
              <a:schemeClr val="accent1">
                <a:lumMod val="75000"/>
              </a:schemeClr>
            </a:solidFill>
          </a:ln>
          <a:effectLst>
            <a:outerShdw blurRad="50800" dist="50800" dir="5400000" algn="ctr" rotWithShape="0">
              <a:schemeClr val="bg1"/>
            </a:outerShdw>
          </a:effectLst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500650280"/>
        <c:crosses val="autoZero"/>
        <c:crossBetween val="between"/>
      </c:valAx>
      <c:spPr>
        <a:noFill/>
        <a:ln w="25400">
          <a:noFill/>
        </a:ln>
        <a:effectLst>
          <a:softEdge rad="0"/>
        </a:effectLst>
        <a:scene3d>
          <a:camera prst="orthographicFront"/>
          <a:lightRig rig="threePt" dir="t"/>
        </a:scene3d>
        <a:sp3d>
          <a:bevelT/>
        </a:sp3d>
      </c:spPr>
    </c:plotArea>
    <c:legend>
      <c:legendPos val="b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chemeClr val="tx2">
                    <a:lumMod val="50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</c:legendEntry>
      <c:layout>
        <c:manualLayout>
          <c:xMode val="edge"/>
          <c:yMode val="edge"/>
          <c:x val="2.4146352650907286E-2"/>
          <c:y val="0.8763359918432525"/>
          <c:w val="0.95577883141791664"/>
          <c:h val="4.2801736377012366E-2"/>
        </c:manualLayout>
      </c:layout>
      <c:overlay val="0"/>
      <c:spPr>
        <a:effectLst/>
      </c:spPr>
      <c:txPr>
        <a:bodyPr/>
        <a:lstStyle/>
        <a:p>
          <a:pPr>
            <a:defRPr sz="9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19050">
      <a:solidFill>
        <a:schemeClr val="tx2">
          <a:lumMod val="75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18" Type="http://schemas.openxmlformats.org/officeDocument/2006/relationships/chart" Target="../charts/chart31.xml"/><Relationship Id="rId26" Type="http://schemas.openxmlformats.org/officeDocument/2006/relationships/chart" Target="../charts/chart39.xml"/><Relationship Id="rId3" Type="http://schemas.openxmlformats.org/officeDocument/2006/relationships/chart" Target="../charts/chart16.xml"/><Relationship Id="rId21" Type="http://schemas.openxmlformats.org/officeDocument/2006/relationships/chart" Target="../charts/chart34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17" Type="http://schemas.openxmlformats.org/officeDocument/2006/relationships/chart" Target="../charts/chart30.xml"/><Relationship Id="rId25" Type="http://schemas.openxmlformats.org/officeDocument/2006/relationships/chart" Target="../charts/chart38.xml"/><Relationship Id="rId2" Type="http://schemas.openxmlformats.org/officeDocument/2006/relationships/chart" Target="../charts/chart15.xml"/><Relationship Id="rId16" Type="http://schemas.openxmlformats.org/officeDocument/2006/relationships/chart" Target="../charts/chart29.xml"/><Relationship Id="rId20" Type="http://schemas.openxmlformats.org/officeDocument/2006/relationships/chart" Target="../charts/chart33.xml"/><Relationship Id="rId29" Type="http://schemas.openxmlformats.org/officeDocument/2006/relationships/chart" Target="../charts/chart42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24" Type="http://schemas.openxmlformats.org/officeDocument/2006/relationships/chart" Target="../charts/chart37.xml"/><Relationship Id="rId32" Type="http://schemas.openxmlformats.org/officeDocument/2006/relationships/chart" Target="../charts/chart45.xml"/><Relationship Id="rId5" Type="http://schemas.openxmlformats.org/officeDocument/2006/relationships/chart" Target="../charts/chart18.xml"/><Relationship Id="rId15" Type="http://schemas.openxmlformats.org/officeDocument/2006/relationships/chart" Target="../charts/chart28.xml"/><Relationship Id="rId23" Type="http://schemas.openxmlformats.org/officeDocument/2006/relationships/chart" Target="../charts/chart36.xml"/><Relationship Id="rId28" Type="http://schemas.openxmlformats.org/officeDocument/2006/relationships/chart" Target="../charts/chart41.xml"/><Relationship Id="rId10" Type="http://schemas.openxmlformats.org/officeDocument/2006/relationships/chart" Target="../charts/chart23.xml"/><Relationship Id="rId19" Type="http://schemas.openxmlformats.org/officeDocument/2006/relationships/chart" Target="../charts/chart32.xml"/><Relationship Id="rId31" Type="http://schemas.openxmlformats.org/officeDocument/2006/relationships/chart" Target="../charts/chart44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chart" Target="../charts/chart27.xml"/><Relationship Id="rId22" Type="http://schemas.openxmlformats.org/officeDocument/2006/relationships/chart" Target="../charts/chart35.xml"/><Relationship Id="rId27" Type="http://schemas.openxmlformats.org/officeDocument/2006/relationships/chart" Target="../charts/chart40.xml"/><Relationship Id="rId30" Type="http://schemas.openxmlformats.org/officeDocument/2006/relationships/chart" Target="../charts/chart43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35719</xdr:colOff>
      <xdr:row>0</xdr:row>
      <xdr:rowOff>95250</xdr:rowOff>
    </xdr:from>
    <xdr:to>
      <xdr:col>18</xdr:col>
      <xdr:colOff>26194</xdr:colOff>
      <xdr:row>19</xdr:row>
      <xdr:rowOff>104775</xdr:rowOff>
    </xdr:to>
    <xdr:graphicFrame macro="">
      <xdr:nvGraphicFramePr>
        <xdr:cNvPr id="28" name="37 Gráfico">
          <a:extLst>
            <a:ext uri="{FF2B5EF4-FFF2-40B4-BE49-F238E27FC236}">
              <a16:creationId xmlns:a16="http://schemas.microsoft.com/office/drawing/2014/main" id="{1508A9F8-D766-4EB7-8BC2-9B0167FCB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23829</xdr:colOff>
      <xdr:row>21</xdr:row>
      <xdr:rowOff>130969</xdr:rowOff>
    </xdr:from>
    <xdr:to>
      <xdr:col>18</xdr:col>
      <xdr:colOff>14304</xdr:colOff>
      <xdr:row>40</xdr:row>
      <xdr:rowOff>104776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06CB15EF-F35A-42DB-B872-E1B7E6A21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23837</xdr:colOff>
      <xdr:row>41</xdr:row>
      <xdr:rowOff>83344</xdr:rowOff>
    </xdr:from>
    <xdr:to>
      <xdr:col>18</xdr:col>
      <xdr:colOff>14312</xdr:colOff>
      <xdr:row>60</xdr:row>
      <xdr:rowOff>57151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89005A2C-C7FF-4349-AA0B-3E0A226EC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23837</xdr:colOff>
      <xdr:row>62</xdr:row>
      <xdr:rowOff>83344</xdr:rowOff>
    </xdr:from>
    <xdr:to>
      <xdr:col>18</xdr:col>
      <xdr:colOff>14312</xdr:colOff>
      <xdr:row>81</xdr:row>
      <xdr:rowOff>57151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B61F2BD8-3B06-4058-AE27-A6D104D22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</cdr:x>
      <cdr:y>0.94252</cdr:y>
    </cdr:from>
    <cdr:to>
      <cdr:x>0.96706</cdr:x>
      <cdr:y>0.99339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0" y="4205952"/>
          <a:ext cx="6029799" cy="227005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10583</xdr:colOff>
      <xdr:row>62</xdr:row>
      <xdr:rowOff>192988</xdr:rowOff>
    </xdr:from>
    <xdr:to>
      <xdr:col>18</xdr:col>
      <xdr:colOff>4793</xdr:colOff>
      <xdr:row>81</xdr:row>
      <xdr:rowOff>134470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88B86142-2B23-41D8-B8DE-AFD47119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28093</xdr:colOff>
      <xdr:row>21</xdr:row>
      <xdr:rowOff>79526</xdr:rowOff>
    </xdr:from>
    <xdr:to>
      <xdr:col>18</xdr:col>
      <xdr:colOff>24404</xdr:colOff>
      <xdr:row>40</xdr:row>
      <xdr:rowOff>89050</xdr:rowOff>
    </xdr:to>
    <xdr:graphicFrame macro="">
      <xdr:nvGraphicFramePr>
        <xdr:cNvPr id="23" name="37 Gráfico">
          <a:extLst>
            <a:ext uri="{FF2B5EF4-FFF2-40B4-BE49-F238E27FC236}">
              <a16:creationId xmlns:a16="http://schemas.microsoft.com/office/drawing/2014/main" id="{4413246F-2BDA-4C81-8F01-D575ADCEA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11206</xdr:colOff>
      <xdr:row>41</xdr:row>
      <xdr:rowOff>112057</xdr:rowOff>
    </xdr:from>
    <xdr:to>
      <xdr:col>18</xdr:col>
      <xdr:colOff>1681</xdr:colOff>
      <xdr:row>60</xdr:row>
      <xdr:rowOff>121581</xdr:rowOff>
    </xdr:to>
    <xdr:graphicFrame macro="">
      <xdr:nvGraphicFramePr>
        <xdr:cNvPr id="24" name="37 Gráfico">
          <a:extLst>
            <a:ext uri="{FF2B5EF4-FFF2-40B4-BE49-F238E27FC236}">
              <a16:creationId xmlns:a16="http://schemas.microsoft.com/office/drawing/2014/main" id="{6E5F14E3-8436-4E09-AF8D-D860586B3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23813</xdr:colOff>
      <xdr:row>0</xdr:row>
      <xdr:rowOff>95250</xdr:rowOff>
    </xdr:from>
    <xdr:to>
      <xdr:col>18</xdr:col>
      <xdr:colOff>14288</xdr:colOff>
      <xdr:row>19</xdr:row>
      <xdr:rowOff>104775</xdr:rowOff>
    </xdr:to>
    <xdr:graphicFrame macro="">
      <xdr:nvGraphicFramePr>
        <xdr:cNvPr id="27" name="37 Gráfico">
          <a:extLst>
            <a:ext uri="{FF2B5EF4-FFF2-40B4-BE49-F238E27FC236}">
              <a16:creationId xmlns:a16="http://schemas.microsoft.com/office/drawing/2014/main" id="{56E372AD-3A85-48F8-8F95-420472835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'ITS-VIH'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11206</xdr:colOff>
      <xdr:row>123</xdr:row>
      <xdr:rowOff>179293</xdr:rowOff>
    </xdr:from>
    <xdr:to>
      <xdr:col>18</xdr:col>
      <xdr:colOff>1681</xdr:colOff>
      <xdr:row>142</xdr:row>
      <xdr:rowOff>126764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BE40EC14-2847-46E5-BD6F-B07599796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89647</xdr:colOff>
      <xdr:row>144</xdr:row>
      <xdr:rowOff>156882</xdr:rowOff>
    </xdr:from>
    <xdr:to>
      <xdr:col>17</xdr:col>
      <xdr:colOff>808504</xdr:colOff>
      <xdr:row>163</xdr:row>
      <xdr:rowOff>74940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4566CC78-699C-4309-AB2C-7187A342C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14708</xdr:colOff>
      <xdr:row>164</xdr:row>
      <xdr:rowOff>184193</xdr:rowOff>
    </xdr:from>
    <xdr:to>
      <xdr:col>18</xdr:col>
      <xdr:colOff>3080</xdr:colOff>
      <xdr:row>183</xdr:row>
      <xdr:rowOff>119759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A425D7D6-9092-462D-B27E-D149DEECE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16887</xdr:colOff>
      <xdr:row>21</xdr:row>
      <xdr:rowOff>124354</xdr:rowOff>
    </xdr:from>
    <xdr:to>
      <xdr:col>18</xdr:col>
      <xdr:colOff>13198</xdr:colOff>
      <xdr:row>40</xdr:row>
      <xdr:rowOff>71437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3F5419DC-F880-44D9-9FFF-2D54FE01B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11206</xdr:colOff>
      <xdr:row>41</xdr:row>
      <xdr:rowOff>145676</xdr:rowOff>
    </xdr:from>
    <xdr:to>
      <xdr:col>18</xdr:col>
      <xdr:colOff>1681</xdr:colOff>
      <xdr:row>60</xdr:row>
      <xdr:rowOff>57429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6DE38461-AF36-46AB-9972-C5D670721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21788</xdr:colOff>
      <xdr:row>82</xdr:row>
      <xdr:rowOff>170575</xdr:rowOff>
    </xdr:from>
    <xdr:to>
      <xdr:col>18</xdr:col>
      <xdr:colOff>15998</xdr:colOff>
      <xdr:row>101</xdr:row>
      <xdr:rowOff>91747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89136D60-DD9F-4F95-B3B3-EBA434AAD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33618</xdr:colOff>
      <xdr:row>103</xdr:row>
      <xdr:rowOff>179293</xdr:rowOff>
    </xdr:from>
    <xdr:to>
      <xdr:col>18</xdr:col>
      <xdr:colOff>24093</xdr:colOff>
      <xdr:row>122</xdr:row>
      <xdr:rowOff>101551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2CCCEE38-7EFE-4B58-A38F-519A075FA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23813</xdr:colOff>
      <xdr:row>0</xdr:row>
      <xdr:rowOff>95251</xdr:rowOff>
    </xdr:from>
    <xdr:to>
      <xdr:col>18</xdr:col>
      <xdr:colOff>14288</xdr:colOff>
      <xdr:row>19</xdr:row>
      <xdr:rowOff>47625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D76EA42E-603A-4901-ADBE-E15DF6C8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11904</xdr:colOff>
      <xdr:row>62</xdr:row>
      <xdr:rowOff>182795</xdr:rowOff>
    </xdr:from>
    <xdr:to>
      <xdr:col>18</xdr:col>
      <xdr:colOff>2379</xdr:colOff>
      <xdr:row>81</xdr:row>
      <xdr:rowOff>101553</xdr:rowOff>
    </xdr:to>
    <xdr:graphicFrame macro="">
      <xdr:nvGraphicFramePr>
        <xdr:cNvPr id="11" name="37 Gráfico">
          <a:extLst>
            <a:ext uri="{FF2B5EF4-FFF2-40B4-BE49-F238E27FC236}">
              <a16:creationId xmlns:a16="http://schemas.microsoft.com/office/drawing/2014/main" id="{F5DBC727-F5DD-4BE7-92CA-7AE96ED91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5602</xdr:colOff>
      <xdr:row>185</xdr:row>
      <xdr:rowOff>58133</xdr:rowOff>
    </xdr:from>
    <xdr:to>
      <xdr:col>17</xdr:col>
      <xdr:colOff>823210</xdr:colOff>
      <xdr:row>204</xdr:row>
      <xdr:rowOff>67236</xdr:rowOff>
    </xdr:to>
    <xdr:graphicFrame macro="">
      <xdr:nvGraphicFramePr>
        <xdr:cNvPr id="12" name="37 Gráfico">
          <a:extLst>
            <a:ext uri="{FF2B5EF4-FFF2-40B4-BE49-F238E27FC236}">
              <a16:creationId xmlns:a16="http://schemas.microsoft.com/office/drawing/2014/main" id="{372A7F1F-7EFF-4C33-B140-1DB3DC59A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11206</xdr:colOff>
      <xdr:row>451</xdr:row>
      <xdr:rowOff>179293</xdr:rowOff>
    </xdr:from>
    <xdr:to>
      <xdr:col>18</xdr:col>
      <xdr:colOff>1681</xdr:colOff>
      <xdr:row>470</xdr:row>
      <xdr:rowOff>126764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42CA5FE9-A1A8-4F86-9FAA-E0A824253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89647</xdr:colOff>
      <xdr:row>472</xdr:row>
      <xdr:rowOff>156882</xdr:rowOff>
    </xdr:from>
    <xdr:to>
      <xdr:col>17</xdr:col>
      <xdr:colOff>808504</xdr:colOff>
      <xdr:row>491</xdr:row>
      <xdr:rowOff>74940</xdr:rowOff>
    </xdr:to>
    <xdr:graphicFrame macro="">
      <xdr:nvGraphicFramePr>
        <xdr:cNvPr id="13" name="37 Gráfico">
          <a:extLst>
            <a:ext uri="{FF2B5EF4-FFF2-40B4-BE49-F238E27FC236}">
              <a16:creationId xmlns:a16="http://schemas.microsoft.com/office/drawing/2014/main" id="{0B257969-DDE0-41A7-8C18-857B0388C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14708</xdr:colOff>
      <xdr:row>492</xdr:row>
      <xdr:rowOff>184193</xdr:rowOff>
    </xdr:from>
    <xdr:to>
      <xdr:col>18</xdr:col>
      <xdr:colOff>3080</xdr:colOff>
      <xdr:row>511</xdr:row>
      <xdr:rowOff>119759</xdr:rowOff>
    </xdr:to>
    <xdr:graphicFrame macro="">
      <xdr:nvGraphicFramePr>
        <xdr:cNvPr id="14" name="37 Gráfico">
          <a:extLst>
            <a:ext uri="{FF2B5EF4-FFF2-40B4-BE49-F238E27FC236}">
              <a16:creationId xmlns:a16="http://schemas.microsoft.com/office/drawing/2014/main" id="{FC258940-550E-42B5-A8A4-54F18EF31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11206</xdr:colOff>
      <xdr:row>369</xdr:row>
      <xdr:rowOff>145676</xdr:rowOff>
    </xdr:from>
    <xdr:to>
      <xdr:col>18</xdr:col>
      <xdr:colOff>1681</xdr:colOff>
      <xdr:row>388</xdr:row>
      <xdr:rowOff>57429</xdr:rowOff>
    </xdr:to>
    <xdr:graphicFrame macro="">
      <xdr:nvGraphicFramePr>
        <xdr:cNvPr id="15" name="37 Gráfico">
          <a:extLst>
            <a:ext uri="{FF2B5EF4-FFF2-40B4-BE49-F238E27FC236}">
              <a16:creationId xmlns:a16="http://schemas.microsoft.com/office/drawing/2014/main" id="{995D22C7-1C57-4747-AA83-CCEBE7432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21788</xdr:colOff>
      <xdr:row>410</xdr:row>
      <xdr:rowOff>170575</xdr:rowOff>
    </xdr:from>
    <xdr:to>
      <xdr:col>18</xdr:col>
      <xdr:colOff>15998</xdr:colOff>
      <xdr:row>429</xdr:row>
      <xdr:rowOff>91747</xdr:rowOff>
    </xdr:to>
    <xdr:graphicFrame macro="">
      <xdr:nvGraphicFramePr>
        <xdr:cNvPr id="16" name="37 Gráfico">
          <a:extLst>
            <a:ext uri="{FF2B5EF4-FFF2-40B4-BE49-F238E27FC236}">
              <a16:creationId xmlns:a16="http://schemas.microsoft.com/office/drawing/2014/main" id="{010FEC87-7F1C-420F-8E4C-DD1FC7247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33618</xdr:colOff>
      <xdr:row>431</xdr:row>
      <xdr:rowOff>179293</xdr:rowOff>
    </xdr:from>
    <xdr:to>
      <xdr:col>18</xdr:col>
      <xdr:colOff>24093</xdr:colOff>
      <xdr:row>450</xdr:row>
      <xdr:rowOff>101551</xdr:rowOff>
    </xdr:to>
    <xdr:graphicFrame macro="">
      <xdr:nvGraphicFramePr>
        <xdr:cNvPr id="17" name="37 Gráfico">
          <a:extLst>
            <a:ext uri="{FF2B5EF4-FFF2-40B4-BE49-F238E27FC236}">
              <a16:creationId xmlns:a16="http://schemas.microsoft.com/office/drawing/2014/main" id="{B2818F10-3102-4E32-97A4-C67C912BA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11904</xdr:colOff>
      <xdr:row>390</xdr:row>
      <xdr:rowOff>182795</xdr:rowOff>
    </xdr:from>
    <xdr:to>
      <xdr:col>18</xdr:col>
      <xdr:colOff>2379</xdr:colOff>
      <xdr:row>409</xdr:row>
      <xdr:rowOff>101553</xdr:rowOff>
    </xdr:to>
    <xdr:graphicFrame macro="">
      <xdr:nvGraphicFramePr>
        <xdr:cNvPr id="18" name="37 Gráfico">
          <a:extLst>
            <a:ext uri="{FF2B5EF4-FFF2-40B4-BE49-F238E27FC236}">
              <a16:creationId xmlns:a16="http://schemas.microsoft.com/office/drawing/2014/main" id="{4A3C4A71-A678-42F5-BCAF-00E75074B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5602</xdr:colOff>
      <xdr:row>513</xdr:row>
      <xdr:rowOff>58133</xdr:rowOff>
    </xdr:from>
    <xdr:to>
      <xdr:col>17</xdr:col>
      <xdr:colOff>823210</xdr:colOff>
      <xdr:row>532</xdr:row>
      <xdr:rowOff>67236</xdr:rowOff>
    </xdr:to>
    <xdr:graphicFrame macro="">
      <xdr:nvGraphicFramePr>
        <xdr:cNvPr id="19" name="37 Gráfico">
          <a:extLst>
            <a:ext uri="{FF2B5EF4-FFF2-40B4-BE49-F238E27FC236}">
              <a16:creationId xmlns:a16="http://schemas.microsoft.com/office/drawing/2014/main" id="{383D44F9-FDB3-42C8-B1B8-40BFCD417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11206</xdr:colOff>
      <xdr:row>287</xdr:row>
      <xdr:rowOff>179293</xdr:rowOff>
    </xdr:from>
    <xdr:to>
      <xdr:col>18</xdr:col>
      <xdr:colOff>1681</xdr:colOff>
      <xdr:row>306</xdr:row>
      <xdr:rowOff>126764</xdr:rowOff>
    </xdr:to>
    <xdr:graphicFrame macro="">
      <xdr:nvGraphicFramePr>
        <xdr:cNvPr id="20" name="37 Gráfico">
          <a:extLst>
            <a:ext uri="{FF2B5EF4-FFF2-40B4-BE49-F238E27FC236}">
              <a16:creationId xmlns:a16="http://schemas.microsoft.com/office/drawing/2014/main" id="{E2D70F4E-F6A3-4BA1-AA94-0EBCCEF34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89647</xdr:colOff>
      <xdr:row>308</xdr:row>
      <xdr:rowOff>156882</xdr:rowOff>
    </xdr:from>
    <xdr:to>
      <xdr:col>17</xdr:col>
      <xdr:colOff>808504</xdr:colOff>
      <xdr:row>327</xdr:row>
      <xdr:rowOff>74940</xdr:rowOff>
    </xdr:to>
    <xdr:graphicFrame macro="">
      <xdr:nvGraphicFramePr>
        <xdr:cNvPr id="21" name="37 Gráfico">
          <a:extLst>
            <a:ext uri="{FF2B5EF4-FFF2-40B4-BE49-F238E27FC236}">
              <a16:creationId xmlns:a16="http://schemas.microsoft.com/office/drawing/2014/main" id="{85272FFB-C47F-4763-99D0-68750987E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</xdr:col>
      <xdr:colOff>14708</xdr:colOff>
      <xdr:row>328</xdr:row>
      <xdr:rowOff>184193</xdr:rowOff>
    </xdr:from>
    <xdr:to>
      <xdr:col>18</xdr:col>
      <xdr:colOff>3080</xdr:colOff>
      <xdr:row>347</xdr:row>
      <xdr:rowOff>119759</xdr:rowOff>
    </xdr:to>
    <xdr:graphicFrame macro="">
      <xdr:nvGraphicFramePr>
        <xdr:cNvPr id="22" name="37 Gráfico">
          <a:extLst>
            <a:ext uri="{FF2B5EF4-FFF2-40B4-BE49-F238E27FC236}">
              <a16:creationId xmlns:a16="http://schemas.microsoft.com/office/drawing/2014/main" id="{C2BAD287-7AA6-4A4E-A60D-2C28A5DAF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11206</xdr:colOff>
      <xdr:row>205</xdr:row>
      <xdr:rowOff>145676</xdr:rowOff>
    </xdr:from>
    <xdr:to>
      <xdr:col>18</xdr:col>
      <xdr:colOff>1681</xdr:colOff>
      <xdr:row>224</xdr:row>
      <xdr:rowOff>57429</xdr:rowOff>
    </xdr:to>
    <xdr:graphicFrame macro="">
      <xdr:nvGraphicFramePr>
        <xdr:cNvPr id="23" name="37 Gráfico">
          <a:extLst>
            <a:ext uri="{FF2B5EF4-FFF2-40B4-BE49-F238E27FC236}">
              <a16:creationId xmlns:a16="http://schemas.microsoft.com/office/drawing/2014/main" id="{D81D41F1-9DF5-4B04-B82E-52BC6963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12</xdr:col>
      <xdr:colOff>21788</xdr:colOff>
      <xdr:row>246</xdr:row>
      <xdr:rowOff>170575</xdr:rowOff>
    </xdr:from>
    <xdr:to>
      <xdr:col>18</xdr:col>
      <xdr:colOff>15998</xdr:colOff>
      <xdr:row>265</xdr:row>
      <xdr:rowOff>91747</xdr:rowOff>
    </xdr:to>
    <xdr:graphicFrame macro="">
      <xdr:nvGraphicFramePr>
        <xdr:cNvPr id="24" name="37 Gráfico">
          <a:extLst>
            <a:ext uri="{FF2B5EF4-FFF2-40B4-BE49-F238E27FC236}">
              <a16:creationId xmlns:a16="http://schemas.microsoft.com/office/drawing/2014/main" id="{564A1D32-812A-4B63-ACCF-80427E925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33618</xdr:colOff>
      <xdr:row>267</xdr:row>
      <xdr:rowOff>179293</xdr:rowOff>
    </xdr:from>
    <xdr:to>
      <xdr:col>18</xdr:col>
      <xdr:colOff>24093</xdr:colOff>
      <xdr:row>286</xdr:row>
      <xdr:rowOff>101551</xdr:rowOff>
    </xdr:to>
    <xdr:graphicFrame macro="">
      <xdr:nvGraphicFramePr>
        <xdr:cNvPr id="25" name="37 Gráfico">
          <a:extLst>
            <a:ext uri="{FF2B5EF4-FFF2-40B4-BE49-F238E27FC236}">
              <a16:creationId xmlns:a16="http://schemas.microsoft.com/office/drawing/2014/main" id="{09E83307-3117-4888-A006-3348DC97A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12</xdr:col>
      <xdr:colOff>11904</xdr:colOff>
      <xdr:row>226</xdr:row>
      <xdr:rowOff>182795</xdr:rowOff>
    </xdr:from>
    <xdr:to>
      <xdr:col>18</xdr:col>
      <xdr:colOff>2379</xdr:colOff>
      <xdr:row>245</xdr:row>
      <xdr:rowOff>101553</xdr:rowOff>
    </xdr:to>
    <xdr:graphicFrame macro="">
      <xdr:nvGraphicFramePr>
        <xdr:cNvPr id="26" name="37 Gráfico">
          <a:extLst>
            <a:ext uri="{FF2B5EF4-FFF2-40B4-BE49-F238E27FC236}">
              <a16:creationId xmlns:a16="http://schemas.microsoft.com/office/drawing/2014/main" id="{C0D8F286-D4BD-4F11-96D0-18BAE3767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5602</xdr:colOff>
      <xdr:row>349</xdr:row>
      <xdr:rowOff>58133</xdr:rowOff>
    </xdr:from>
    <xdr:to>
      <xdr:col>17</xdr:col>
      <xdr:colOff>823210</xdr:colOff>
      <xdr:row>368</xdr:row>
      <xdr:rowOff>67236</xdr:rowOff>
    </xdr:to>
    <xdr:graphicFrame macro="">
      <xdr:nvGraphicFramePr>
        <xdr:cNvPr id="27" name="37 Gráfico">
          <a:extLst>
            <a:ext uri="{FF2B5EF4-FFF2-40B4-BE49-F238E27FC236}">
              <a16:creationId xmlns:a16="http://schemas.microsoft.com/office/drawing/2014/main" id="{88535EF2-EE23-4B9B-94E6-1F410E7CC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12</xdr:col>
      <xdr:colOff>11206</xdr:colOff>
      <xdr:row>574</xdr:row>
      <xdr:rowOff>179293</xdr:rowOff>
    </xdr:from>
    <xdr:to>
      <xdr:col>18</xdr:col>
      <xdr:colOff>1681</xdr:colOff>
      <xdr:row>593</xdr:row>
      <xdr:rowOff>126764</xdr:rowOff>
    </xdr:to>
    <xdr:graphicFrame macro="">
      <xdr:nvGraphicFramePr>
        <xdr:cNvPr id="28" name="37 Gráfico">
          <a:extLst>
            <a:ext uri="{FF2B5EF4-FFF2-40B4-BE49-F238E27FC236}">
              <a16:creationId xmlns:a16="http://schemas.microsoft.com/office/drawing/2014/main" id="{BE8BF456-B4CD-40BF-91D9-97D5AC787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89647</xdr:colOff>
      <xdr:row>595</xdr:row>
      <xdr:rowOff>156882</xdr:rowOff>
    </xdr:from>
    <xdr:to>
      <xdr:col>17</xdr:col>
      <xdr:colOff>808504</xdr:colOff>
      <xdr:row>614</xdr:row>
      <xdr:rowOff>74940</xdr:rowOff>
    </xdr:to>
    <xdr:graphicFrame macro="">
      <xdr:nvGraphicFramePr>
        <xdr:cNvPr id="29" name="37 Gráfico">
          <a:extLst>
            <a:ext uri="{FF2B5EF4-FFF2-40B4-BE49-F238E27FC236}">
              <a16:creationId xmlns:a16="http://schemas.microsoft.com/office/drawing/2014/main" id="{B83A3361-AE34-4D8A-9589-B768EE065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12</xdr:col>
      <xdr:colOff>14708</xdr:colOff>
      <xdr:row>615</xdr:row>
      <xdr:rowOff>184193</xdr:rowOff>
    </xdr:from>
    <xdr:to>
      <xdr:col>18</xdr:col>
      <xdr:colOff>3080</xdr:colOff>
      <xdr:row>634</xdr:row>
      <xdr:rowOff>119759</xdr:rowOff>
    </xdr:to>
    <xdr:graphicFrame macro="">
      <xdr:nvGraphicFramePr>
        <xdr:cNvPr id="30" name="37 Gráfico">
          <a:extLst>
            <a:ext uri="{FF2B5EF4-FFF2-40B4-BE49-F238E27FC236}">
              <a16:creationId xmlns:a16="http://schemas.microsoft.com/office/drawing/2014/main" id="{22EC8D5B-12FC-44C7-BB9E-1DD6EA820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21788</xdr:colOff>
      <xdr:row>533</xdr:row>
      <xdr:rowOff>170575</xdr:rowOff>
    </xdr:from>
    <xdr:to>
      <xdr:col>18</xdr:col>
      <xdr:colOff>15998</xdr:colOff>
      <xdr:row>552</xdr:row>
      <xdr:rowOff>91747</xdr:rowOff>
    </xdr:to>
    <xdr:graphicFrame macro="">
      <xdr:nvGraphicFramePr>
        <xdr:cNvPr id="31" name="37 Gráfico">
          <a:extLst>
            <a:ext uri="{FF2B5EF4-FFF2-40B4-BE49-F238E27FC236}">
              <a16:creationId xmlns:a16="http://schemas.microsoft.com/office/drawing/2014/main" id="{563353BF-A5BE-4A62-98EB-56C744D41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12</xdr:col>
      <xdr:colOff>33618</xdr:colOff>
      <xdr:row>554</xdr:row>
      <xdr:rowOff>179293</xdr:rowOff>
    </xdr:from>
    <xdr:to>
      <xdr:col>18</xdr:col>
      <xdr:colOff>24093</xdr:colOff>
      <xdr:row>573</xdr:row>
      <xdr:rowOff>101551</xdr:rowOff>
    </xdr:to>
    <xdr:graphicFrame macro="">
      <xdr:nvGraphicFramePr>
        <xdr:cNvPr id="32" name="37 Gráfico">
          <a:extLst>
            <a:ext uri="{FF2B5EF4-FFF2-40B4-BE49-F238E27FC236}">
              <a16:creationId xmlns:a16="http://schemas.microsoft.com/office/drawing/2014/main" id="{45880C9B-DCFD-466E-9E0C-0F3FC4911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5602</xdr:colOff>
      <xdr:row>636</xdr:row>
      <xdr:rowOff>58133</xdr:rowOff>
    </xdr:from>
    <xdr:to>
      <xdr:col>17</xdr:col>
      <xdr:colOff>823210</xdr:colOff>
      <xdr:row>655</xdr:row>
      <xdr:rowOff>67236</xdr:rowOff>
    </xdr:to>
    <xdr:graphicFrame macro="">
      <xdr:nvGraphicFramePr>
        <xdr:cNvPr id="33" name="37 Gráfico">
          <a:extLst>
            <a:ext uri="{FF2B5EF4-FFF2-40B4-BE49-F238E27FC236}">
              <a16:creationId xmlns:a16="http://schemas.microsoft.com/office/drawing/2014/main" id="{E92092E9-C2BC-419B-836F-1F0B4FFEF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10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1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301" y="107947"/>
          <a:ext cx="6024154" cy="6909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19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20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26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1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301" y="107947"/>
          <a:ext cx="6024154" cy="6909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15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16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17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18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1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301" y="107947"/>
          <a:ext cx="6024154" cy="6909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29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30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31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27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28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32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1</cdr:y>
    </cdr:to>
    <cdr:sp macro="" textlink="PROMSA!$V$4">
      <cdr:nvSpPr>
        <cdr:cNvPr id="6" name="16 Rectángulo redondeado"/>
        <cdr:cNvSpPr/>
      </cdr:nvSpPr>
      <cdr:spPr>
        <a:xfrm xmlns:a="http://schemas.openxmlformats.org/drawingml/2006/main">
          <a:off x="22301" y="107947"/>
          <a:ext cx="6024154" cy="6909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METAXENICAS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121583</xdr:colOff>
      <xdr:row>0</xdr:row>
      <xdr:rowOff>142874</xdr:rowOff>
    </xdr:from>
    <xdr:ext cx="6185928" cy="4619625"/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E928A982-5437-4A30-9D4A-472E20DF3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>
    <xdr:from>
      <xdr:col>12</xdr:col>
      <xdr:colOff>159124</xdr:colOff>
      <xdr:row>20</xdr:row>
      <xdr:rowOff>182098</xdr:rowOff>
    </xdr:from>
    <xdr:to>
      <xdr:col>18</xdr:col>
      <xdr:colOff>156882</xdr:colOff>
      <xdr:row>40</xdr:row>
      <xdr:rowOff>15130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08FE1554-DB30-483B-83B4-86A4F29A2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97214</xdr:colOff>
      <xdr:row>43</xdr:row>
      <xdr:rowOff>101131</xdr:rowOff>
    </xdr:from>
    <xdr:to>
      <xdr:col>18</xdr:col>
      <xdr:colOff>0</xdr:colOff>
      <xdr:row>62</xdr:row>
      <xdr:rowOff>102252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DA40AE4D-AA95-4E9A-9397-B2D9C1972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1F5C0C91-B136-4A98-9E02-E95A94BB1ED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 CANCER</a:t>
          </a:fld>
          <a:endParaRPr lang="es-PE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6505AEB-1B78-4957-9927-9523AE9C55C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BF24274B-D038-4DA4-A116-9A2F40143C9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105894</xdr:colOff>
      <xdr:row>103</xdr:row>
      <xdr:rowOff>158421</xdr:rowOff>
    </xdr:from>
    <xdr:to>
      <xdr:col>18</xdr:col>
      <xdr:colOff>100853</xdr:colOff>
      <xdr:row>121</xdr:row>
      <xdr:rowOff>33618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73368D4C-4ABF-4473-BA28-0D037C3FB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121583</xdr:colOff>
      <xdr:row>0</xdr:row>
      <xdr:rowOff>142874</xdr:rowOff>
    </xdr:from>
    <xdr:to>
      <xdr:col>18</xdr:col>
      <xdr:colOff>9805</xdr:colOff>
      <xdr:row>19</xdr:row>
      <xdr:rowOff>224117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030A5EA0-C62B-45C2-BF75-ED0EB4366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69477</xdr:colOff>
      <xdr:row>21</xdr:row>
      <xdr:rowOff>170891</xdr:rowOff>
    </xdr:from>
    <xdr:to>
      <xdr:col>18</xdr:col>
      <xdr:colOff>67235</xdr:colOff>
      <xdr:row>38</xdr:row>
      <xdr:rowOff>172012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67047609-9C39-4392-924D-4F7B7D504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74801</xdr:colOff>
      <xdr:row>41</xdr:row>
      <xdr:rowOff>78720</xdr:rowOff>
    </xdr:from>
    <xdr:to>
      <xdr:col>18</xdr:col>
      <xdr:colOff>89646</xdr:colOff>
      <xdr:row>60</xdr:row>
      <xdr:rowOff>79840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E666E074-3817-4C70-98F9-83DC7903A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73957</xdr:colOff>
      <xdr:row>122</xdr:row>
      <xdr:rowOff>167389</xdr:rowOff>
    </xdr:from>
    <xdr:to>
      <xdr:col>18</xdr:col>
      <xdr:colOff>67235</xdr:colOff>
      <xdr:row>142</xdr:row>
      <xdr:rowOff>52527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AF605C10-4854-4239-9832-293266FAE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104777</xdr:colOff>
      <xdr:row>82</xdr:row>
      <xdr:rowOff>158564</xdr:rowOff>
    </xdr:from>
    <xdr:to>
      <xdr:col>18</xdr:col>
      <xdr:colOff>100853</xdr:colOff>
      <xdr:row>102</xdr:row>
      <xdr:rowOff>1121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83F2D207-C67E-4289-B80A-F552A493F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110379</xdr:colOff>
      <xdr:row>144</xdr:row>
      <xdr:rowOff>116961</xdr:rowOff>
    </xdr:from>
    <xdr:to>
      <xdr:col>18</xdr:col>
      <xdr:colOff>89647</xdr:colOff>
      <xdr:row>163</xdr:row>
      <xdr:rowOff>202687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383AD5BF-CD18-49BF-ACAB-85299D14E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96790</xdr:colOff>
      <xdr:row>62</xdr:row>
      <xdr:rowOff>100293</xdr:rowOff>
    </xdr:from>
    <xdr:to>
      <xdr:col>18</xdr:col>
      <xdr:colOff>93850</xdr:colOff>
      <xdr:row>81</xdr:row>
      <xdr:rowOff>162766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C215CDA8-3A78-4864-A5DB-64EF21DC1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B888212-972F-4C7D-9F39-06010A752A4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ZOONOSIS!$U$115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46A9572-F320-4C65-B674-13722A29464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0.18686</cdr:x>
      <cdr:y>0.94142</cdr:y>
    </cdr:from>
    <cdr:to>
      <cdr:x>0.9169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155888" y="4349007"/>
          <a:ext cx="4515969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ZOONOSIS!$T$16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117E180-4BDD-4F99-8382-771F867D8122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ZOONOSIS!$T$32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3A074DF-AB5F-4489-BF82-1D832E5EA5E8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ZOONOSIS!$T$53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33326B98-D337-4721-A8AA-3A114A6BF28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0.07894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0.03006</cdr:x>
      <cdr:y>0.80184</cdr:y>
    </cdr:from>
    <cdr:to>
      <cdr:x>0.96212</cdr:x>
      <cdr:y>0.93239</cdr:y>
    </cdr:to>
    <cdr:sp macro="" textlink="ZOONOSIS!$T$135">
      <cdr:nvSpPr>
        <cdr:cNvPr id="5" name="24 CuadroTexto"/>
        <cdr:cNvSpPr txBox="1"/>
      </cdr:nvSpPr>
      <cdr:spPr>
        <a:xfrm xmlns:a="http://schemas.openxmlformats.org/drawingml/2006/main">
          <a:off x="186872" y="375874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5CA6125-4194-4754-974C-8A89D0D38C94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28093</xdr:colOff>
      <xdr:row>62</xdr:row>
      <xdr:rowOff>59924</xdr:rowOff>
    </xdr:from>
    <xdr:to>
      <xdr:col>18</xdr:col>
      <xdr:colOff>24404</xdr:colOff>
      <xdr:row>81</xdr:row>
      <xdr:rowOff>78441</xdr:rowOff>
    </xdr:to>
    <xdr:graphicFrame macro="">
      <xdr:nvGraphicFramePr>
        <xdr:cNvPr id="23" name="37 Gráfico">
          <a:extLst>
            <a:ext uri="{FF2B5EF4-FFF2-40B4-BE49-F238E27FC236}">
              <a16:creationId xmlns:a16="http://schemas.microsoft.com/office/drawing/2014/main" id="{FFBB4C9E-3FF8-42FD-9C78-B11A52AA9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23813</xdr:colOff>
      <xdr:row>0</xdr:row>
      <xdr:rowOff>128868</xdr:rowOff>
    </xdr:from>
    <xdr:to>
      <xdr:col>18</xdr:col>
      <xdr:colOff>14288</xdr:colOff>
      <xdr:row>19</xdr:row>
      <xdr:rowOff>138393</xdr:rowOff>
    </xdr:to>
    <xdr:graphicFrame macro="">
      <xdr:nvGraphicFramePr>
        <xdr:cNvPr id="28" name="37 Gráfico">
          <a:extLst>
            <a:ext uri="{FF2B5EF4-FFF2-40B4-BE49-F238E27FC236}">
              <a16:creationId xmlns:a16="http://schemas.microsoft.com/office/drawing/2014/main" id="{EE0E9CD8-67AE-43A9-BD2C-1066891F0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46225</xdr:colOff>
      <xdr:row>82</xdr:row>
      <xdr:rowOff>201007</xdr:rowOff>
    </xdr:from>
    <xdr:to>
      <xdr:col>18</xdr:col>
      <xdr:colOff>36700</xdr:colOff>
      <xdr:row>101</xdr:row>
      <xdr:rowOff>117663</xdr:rowOff>
    </xdr:to>
    <xdr:graphicFrame macro="">
      <xdr:nvGraphicFramePr>
        <xdr:cNvPr id="29" name="37 Gráfico">
          <a:extLst>
            <a:ext uri="{FF2B5EF4-FFF2-40B4-BE49-F238E27FC236}">
              <a16:creationId xmlns:a16="http://schemas.microsoft.com/office/drawing/2014/main" id="{37E766F8-4095-48D6-80FC-4123036AC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</xdr:colOff>
      <xdr:row>21</xdr:row>
      <xdr:rowOff>191901</xdr:rowOff>
    </xdr:from>
    <xdr:to>
      <xdr:col>18</xdr:col>
      <xdr:colOff>14287</xdr:colOff>
      <xdr:row>40</xdr:row>
      <xdr:rowOff>122563</xdr:rowOff>
    </xdr:to>
    <xdr:graphicFrame macro="">
      <xdr:nvGraphicFramePr>
        <xdr:cNvPr id="30" name="37 Gráfico">
          <a:extLst>
            <a:ext uri="{FF2B5EF4-FFF2-40B4-BE49-F238E27FC236}">
              <a16:creationId xmlns:a16="http://schemas.microsoft.com/office/drawing/2014/main" id="{035905CD-4C0E-48A3-BF96-320740F7B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11906</xdr:colOff>
      <xdr:row>41</xdr:row>
      <xdr:rowOff>154780</xdr:rowOff>
    </xdr:from>
    <xdr:to>
      <xdr:col>18</xdr:col>
      <xdr:colOff>8217</xdr:colOff>
      <xdr:row>60</xdr:row>
      <xdr:rowOff>83343</xdr:rowOff>
    </xdr:to>
    <xdr:graphicFrame macro="">
      <xdr:nvGraphicFramePr>
        <xdr:cNvPr id="31" name="37 Gráfico">
          <a:extLst>
            <a:ext uri="{FF2B5EF4-FFF2-40B4-BE49-F238E27FC236}">
              <a16:creationId xmlns:a16="http://schemas.microsoft.com/office/drawing/2014/main" id="{55CC423C-B120-479C-9BF1-B3A7B53DE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E0DF2A0-1958-4B41-BF5C-004E2D65516E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0.03006</cdr:x>
      <cdr:y>0.80432</cdr:y>
    </cdr:from>
    <cdr:to>
      <cdr:x>0.96212</cdr:x>
      <cdr:y>0.93568</cdr:y>
    </cdr:to>
    <cdr:sp macro="" textlink="ZOONOSIS!$T$93">
      <cdr:nvSpPr>
        <cdr:cNvPr id="5" name="24 CuadroTexto"/>
        <cdr:cNvSpPr txBox="1"/>
      </cdr:nvSpPr>
      <cdr:spPr>
        <a:xfrm xmlns:a="http://schemas.openxmlformats.org/drawingml/2006/main">
          <a:off x="186871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4BF94D2-0705-48FE-993A-E274FE7AD87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93DA60D-C05B-4E90-A4C7-AF0C8DAC8E08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0.09185</cdr:x>
      <cdr:y>0.08139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0.03371</cdr:x>
      <cdr:y>0.80589</cdr:y>
    </cdr:from>
    <cdr:to>
      <cdr:x>0.96577</cdr:x>
      <cdr:y>0.93672</cdr:y>
    </cdr:to>
    <cdr:sp macro="" textlink="ZOONOSIS!$T$157">
      <cdr:nvSpPr>
        <cdr:cNvPr id="5" name="24 CuadroTexto"/>
        <cdr:cNvSpPr txBox="1"/>
      </cdr:nvSpPr>
      <cdr:spPr>
        <a:xfrm xmlns:a="http://schemas.openxmlformats.org/drawingml/2006/main">
          <a:off x="209550" y="377008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89B96AD-94AB-463D-8C30-A51116E8C465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ZOONOSIS!$T$72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0.00955</cdr:x>
      <cdr:y>0.01132</cdr:y>
    </cdr:from>
    <cdr:to>
      <cdr:x>0.09135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75000"/>
            </a:schemeClr>
          </a:solidFill>
        </a:ln>
        <a:effectLst xmlns:a="http://schemas.openxmlformats.org/drawingml/2006/main">
          <a:outerShdw blurRad="50800" dist="38100" dir="2700000" algn="tl" rotWithShape="0">
            <a:schemeClr val="tx2">
              <a:lumMod val="50000"/>
              <a:alpha val="40000"/>
            </a:schemeClr>
          </a:outerShdw>
        </a:effectLst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50000"/>
                </a:schemeClr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0.00358</cdr:x>
      <cdr:y>0.93985</cdr:y>
    </cdr:from>
    <cdr:to>
      <cdr:x>0.97064</cdr:x>
      <cdr:y>0.99072</cdr:y>
    </cdr:to>
    <cdr:sp macro="" textlink="TBC!$V$4">
      <cdr:nvSpPr>
        <cdr:cNvPr id="6" name="16 Rectángulo redondeado"/>
        <cdr:cNvSpPr/>
      </cdr:nvSpPr>
      <cdr:spPr>
        <a:xfrm xmlns:a="http://schemas.openxmlformats.org/drawingml/2006/main">
          <a:off x="22412" y="4369145"/>
          <a:ext cx="6048538" cy="236473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AA565E3-D66F-42CA-87BC-318593BB477B}" type="TxLink">
            <a:rPr lang="en-US" sz="1100" b="0" i="0" u="none" strike="noStrike">
              <a:solidFill>
                <a:schemeClr val="tx2">
                  <a:lumMod val="50000"/>
                </a:schemeClr>
              </a:solidFill>
              <a:latin typeface="+mn-lt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0">
            <a:solidFill>
              <a:schemeClr val="tx2">
                <a:lumMod val="50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5/Downloads/2023.COPI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\Escritorio\Indicadores%20Sanitarios%202023_metern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.Indicadores%20Sanitarios_RED_MOYOBAMBA_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\Escritorio\INIDCADORES\Indicadores%20Sanitarios%202023%20PROMSA,%20NO%20TRANSMISIBLES,%20TRANSMISISBLE,%20MATERNO,%20EVAM%20corregi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ACUMULADO"/>
      <sheetName val="METAXENICAS"/>
      <sheetName val="TBC"/>
      <sheetName val="ITS-VIH"/>
      <sheetName val="PROMSA"/>
      <sheetName val="SANITARIOS 2023"/>
      <sheetName val="METAS"/>
    </sheetNames>
    <sheetDataSet>
      <sheetData sheetId="0">
        <row r="6">
          <cell r="C6">
            <v>3</v>
          </cell>
        </row>
      </sheetData>
      <sheetData sheetId="1">
        <row r="4">
          <cell r="D4">
            <v>0</v>
          </cell>
        </row>
      </sheetData>
      <sheetData sheetId="2">
        <row r="4">
          <cell r="D4">
            <v>0</v>
          </cell>
        </row>
      </sheetData>
      <sheetData sheetId="3">
        <row r="4">
          <cell r="D4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METAS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ACUMULADO"/>
      <sheetName val="METAXENICAS"/>
      <sheetName val="TBC"/>
      <sheetName val="ITS-VIH"/>
      <sheetName val="PROMSA"/>
      <sheetName val="CANCER"/>
      <sheetName val="MATERNO"/>
      <sheetName val="SANITARIOS 2023"/>
    </sheetNames>
    <sheetDataSet>
      <sheetData sheetId="0">
        <row r="9">
          <cell r="C9">
            <v>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DASHBOARD"/>
      <sheetName val="datos_tab"/>
      <sheetName val="db"/>
      <sheetName val="rept"/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METAS"/>
      <sheetName val="ACUMULADO"/>
      <sheetName val="CANCER"/>
      <sheetName val="PROMSA"/>
      <sheetName val="NIÑO"/>
      <sheetName val="NUTRICION"/>
      <sheetName val="MATERNO"/>
      <sheetName val="SALUD MENTAL"/>
      <sheetName val="ZOONOSIS"/>
      <sheetName val="ITS-VIH"/>
      <sheetName val="TBC"/>
      <sheetName val="METAXENICAS"/>
    </sheetNames>
    <sheetDataSet>
      <sheetData sheetId="0">
        <row r="2">
          <cell r="B2" t="str">
            <v>RED. MOYOBAMBA: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AT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</row>
        <row r="55"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</row>
        <row r="56"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</row>
        <row r="59"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</row>
        <row r="60"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</row>
        <row r="61"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</row>
        <row r="62"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</row>
        <row r="63"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</row>
        <row r="64"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</row>
        <row r="65"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</row>
        <row r="67"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</sheetData>
      <sheetData sheetId="18">
        <row r="16">
          <cell r="AT16">
            <v>0</v>
          </cell>
        </row>
        <row r="55">
          <cell r="AT55">
            <v>0</v>
          </cell>
          <cell r="AU55" t="e">
            <v>#REF!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</row>
        <row r="56">
          <cell r="AT56">
            <v>0</v>
          </cell>
          <cell r="AU56" t="e">
            <v>#REF!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AT57">
            <v>0</v>
          </cell>
          <cell r="AU57" t="e">
            <v>#REF!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AT58">
            <v>0</v>
          </cell>
          <cell r="AU58" t="e">
            <v>#REF!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</row>
        <row r="59">
          <cell r="AT59">
            <v>0</v>
          </cell>
          <cell r="AU59" t="e">
            <v>#REF!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</row>
        <row r="60">
          <cell r="AT60">
            <v>0</v>
          </cell>
          <cell r="AU60" t="e">
            <v>#REF!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</row>
        <row r="61">
          <cell r="AT61">
            <v>0</v>
          </cell>
          <cell r="AU61" t="e">
            <v>#REF!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</row>
        <row r="62">
          <cell r="AT62">
            <v>0</v>
          </cell>
          <cell r="AU62" t="e">
            <v>#REF!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</row>
        <row r="63">
          <cell r="AT63">
            <v>0</v>
          </cell>
          <cell r="AU63" t="e">
            <v>#REF!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</row>
        <row r="64">
          <cell r="AT64">
            <v>0</v>
          </cell>
          <cell r="AU64" t="e">
            <v>#REF!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</row>
        <row r="65">
          <cell r="AT65">
            <v>0</v>
          </cell>
          <cell r="AU65" t="e">
            <v>#REF!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AT66">
            <v>0</v>
          </cell>
          <cell r="AU66" t="e">
            <v>#REF!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</row>
        <row r="67">
          <cell r="AT67">
            <v>0</v>
          </cell>
          <cell r="AU67" t="e">
            <v>#REF!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METAS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ACUMULADO"/>
      <sheetName val="ZOONOSIS"/>
      <sheetName val="METAXENICAS"/>
      <sheetName val="TBC"/>
      <sheetName val="SALUD COLECTIVA"/>
      <sheetName val="ITS-VIH"/>
      <sheetName val="PROMSA"/>
      <sheetName val="NIÑO"/>
      <sheetName val="NUTRICION"/>
      <sheetName val="CANCER"/>
      <sheetName val="DISCAPACIDAD"/>
      <sheetName val="OCULAR_BUCAL_NOTRASNMISBLES"/>
      <sheetName val="MATERNO-PLANIF-ADOLESC"/>
      <sheetName val="EVAM_EDUC_SALUD"/>
      <sheetName val="SANITARIOS 20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RED. MOYOBAMBA: PORCENTAJE DE ATENCION DE PERSONAS MORDIDAS - POR MICROREDES : ENERO - ABRIL 2023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R50"/>
  <sheetViews>
    <sheetView showGridLines="0" zoomScaleNormal="100" workbookViewId="0">
      <selection activeCell="K19" sqref="K19"/>
    </sheetView>
  </sheetViews>
  <sheetFormatPr baseColWidth="10" defaultColWidth="11.42578125" defaultRowHeight="15" x14ac:dyDescent="0.25"/>
  <cols>
    <col min="1" max="1" width="4.42578125" customWidth="1"/>
    <col min="2" max="2" width="26.28515625" customWidth="1"/>
    <col min="3" max="3" width="9.28515625" customWidth="1"/>
    <col min="4" max="4" width="16.5703125" customWidth="1"/>
    <col min="5" max="5" width="7.140625" customWidth="1"/>
    <col min="6" max="6" width="3.42578125" customWidth="1"/>
    <col min="7" max="7" width="8.140625" bestFit="1" customWidth="1"/>
    <col min="8" max="8" width="9.85546875" bestFit="1" customWidth="1"/>
    <col min="9" max="9" width="11.85546875" bestFit="1" customWidth="1"/>
    <col min="10" max="10" width="1.5703125" customWidth="1"/>
    <col min="11" max="11" width="6.5703125" bestFit="1" customWidth="1"/>
    <col min="12" max="12" width="9.85546875" bestFit="1" customWidth="1"/>
    <col min="13" max="13" width="6.5703125" bestFit="1" customWidth="1"/>
    <col min="17" max="17" width="50.42578125" customWidth="1"/>
    <col min="18" max="18" width="20.140625" customWidth="1"/>
  </cols>
  <sheetData>
    <row r="1" spans="1:13" x14ac:dyDescent="0.25">
      <c r="A1" s="9"/>
      <c r="G1" s="501" t="s">
        <v>14</v>
      </c>
      <c r="H1" s="502"/>
      <c r="I1" s="503"/>
      <c r="K1" s="501" t="s">
        <v>15</v>
      </c>
      <c r="L1" s="502"/>
      <c r="M1" s="503"/>
    </row>
    <row r="2" spans="1:13" x14ac:dyDescent="0.25">
      <c r="B2" s="46" t="s">
        <v>53</v>
      </c>
      <c r="G2" s="10" t="s">
        <v>13</v>
      </c>
      <c r="H2" s="11" t="s">
        <v>12</v>
      </c>
      <c r="I2" s="12" t="s">
        <v>11</v>
      </c>
      <c r="K2" s="10" t="s">
        <v>13</v>
      </c>
      <c r="L2" s="11" t="s">
        <v>12</v>
      </c>
      <c r="M2" s="12" t="s">
        <v>11</v>
      </c>
    </row>
    <row r="3" spans="1:13" x14ac:dyDescent="0.25">
      <c r="B3" s="47" t="s">
        <v>85</v>
      </c>
      <c r="G3" s="55">
        <f>+ROUND(C9*K3/100,1)</f>
        <v>15</v>
      </c>
      <c r="H3" s="14"/>
      <c r="I3" s="14">
        <f>+ROUND(C9*M3/100,1)</f>
        <v>16.7</v>
      </c>
      <c r="K3" s="14">
        <v>90</v>
      </c>
      <c r="L3" s="14"/>
      <c r="M3" s="14">
        <v>100</v>
      </c>
    </row>
    <row r="4" spans="1:13" x14ac:dyDescent="0.25">
      <c r="B4" s="48" t="s">
        <v>86</v>
      </c>
      <c r="C4" s="15"/>
      <c r="D4" s="15"/>
      <c r="E4" s="15"/>
      <c r="F4" s="16"/>
      <c r="G4" t="s">
        <v>83</v>
      </c>
      <c r="I4" s="43" t="s">
        <v>84</v>
      </c>
      <c r="K4" s="13" t="s">
        <v>83</v>
      </c>
      <c r="M4" t="s">
        <v>84</v>
      </c>
    </row>
    <row r="5" spans="1:13" ht="7.5" customHeight="1" x14ac:dyDescent="0.25">
      <c r="B5" s="17"/>
    </row>
    <row r="6" spans="1:13" x14ac:dyDescent="0.25">
      <c r="B6" s="18" t="s">
        <v>54</v>
      </c>
      <c r="C6" s="6">
        <v>2</v>
      </c>
    </row>
    <row r="7" spans="1:13" ht="5.25" customHeight="1" x14ac:dyDescent="0.25">
      <c r="B7" s="17"/>
    </row>
    <row r="8" spans="1:13" x14ac:dyDescent="0.25">
      <c r="B8" s="19" t="s">
        <v>8</v>
      </c>
      <c r="C8" s="20">
        <f>100/12</f>
        <v>8.3333333333333339</v>
      </c>
    </row>
    <row r="9" spans="1:13" x14ac:dyDescent="0.25">
      <c r="B9" s="21" t="s">
        <v>70</v>
      </c>
      <c r="C9" s="20">
        <f>C8*C6</f>
        <v>16.666666666666668</v>
      </c>
      <c r="D9" s="22">
        <v>100</v>
      </c>
    </row>
    <row r="10" spans="1:13" ht="12" customHeight="1" x14ac:dyDescent="0.25"/>
    <row r="11" spans="1:13" x14ac:dyDescent="0.25">
      <c r="C11" s="14" t="s">
        <v>55</v>
      </c>
      <c r="D11" s="14" t="s">
        <v>56</v>
      </c>
      <c r="E11" s="14" t="s">
        <v>57</v>
      </c>
    </row>
    <row r="12" spans="1:13" x14ac:dyDescent="0.25">
      <c r="C12" s="36" t="s">
        <v>7</v>
      </c>
      <c r="D12" s="36" t="str">
        <f>IF(C6=1,"ENERO",IF(C6=2,"FEBRERO",IF(C6=3,"MARZO",IF(C6=4,"ABRIL",IF(C6=5,"MAYO",IF(C6=6,"JUNIO",IF(C6=7,"JULIO",IF(C6=8,"AGOSTO",IF(C6=9,"SETIEMBRE",IF(C6=10,"OCTUBRE",IF(C6=11,"NOVIEMBRE",IF(C6=12,"DICIEMBRE","-"))))))))))))</f>
        <v>FEBRERO</v>
      </c>
      <c r="E12" s="36">
        <v>2024</v>
      </c>
    </row>
    <row r="14" spans="1:13" x14ac:dyDescent="0.25">
      <c r="B14" s="23" t="s">
        <v>16</v>
      </c>
    </row>
    <row r="15" spans="1:13" x14ac:dyDescent="0.25">
      <c r="A15">
        <v>0</v>
      </c>
      <c r="B15" s="49" t="s">
        <v>66</v>
      </c>
      <c r="C15" t="str">
        <f>+_xlfn.CONCAT(A15,"-",B15)</f>
        <v>0-RED</v>
      </c>
      <c r="D15" s="53" t="s">
        <v>52</v>
      </c>
    </row>
    <row r="16" spans="1:13" x14ac:dyDescent="0.25">
      <c r="A16">
        <v>1</v>
      </c>
      <c r="B16" s="49" t="str">
        <f>+MID(D16,1,4)</f>
        <v>HOSP</v>
      </c>
      <c r="C16" t="str">
        <f t="shared" ref="C16:C24" si="0">+_xlfn.CONCAT(A16,"-",B16)</f>
        <v>1-HOSP</v>
      </c>
      <c r="D16" s="49" t="s">
        <v>81</v>
      </c>
    </row>
    <row r="17" spans="1:4" x14ac:dyDescent="0.25">
      <c r="A17">
        <v>2</v>
      </c>
      <c r="B17" s="49" t="str">
        <f t="shared" ref="B17:B24" si="1">+MID(D17,1,4)</f>
        <v>LLUI</v>
      </c>
      <c r="C17" t="str">
        <f t="shared" si="0"/>
        <v>2-LLUI</v>
      </c>
      <c r="D17" s="49" t="s">
        <v>82</v>
      </c>
    </row>
    <row r="18" spans="1:4" x14ac:dyDescent="0.25">
      <c r="A18">
        <v>3</v>
      </c>
      <c r="B18" s="49" t="str">
        <f t="shared" si="1"/>
        <v>JERI</v>
      </c>
      <c r="C18" t="str">
        <f t="shared" si="0"/>
        <v>3-JERI</v>
      </c>
      <c r="D18" s="49" t="s">
        <v>67</v>
      </c>
    </row>
    <row r="19" spans="1:4" x14ac:dyDescent="0.25">
      <c r="A19">
        <v>4</v>
      </c>
      <c r="B19" s="49" t="str">
        <f t="shared" si="1"/>
        <v>YANT</v>
      </c>
      <c r="C19" t="str">
        <f t="shared" si="0"/>
        <v>4-YANT</v>
      </c>
      <c r="D19" s="49" t="s">
        <v>62</v>
      </c>
    </row>
    <row r="20" spans="1:4" x14ac:dyDescent="0.25">
      <c r="A20">
        <v>5</v>
      </c>
      <c r="B20" s="49" t="str">
        <f t="shared" si="1"/>
        <v>SORI</v>
      </c>
      <c r="C20" t="str">
        <f t="shared" si="0"/>
        <v>5-SORI</v>
      </c>
      <c r="D20" s="49" t="s">
        <v>63</v>
      </c>
    </row>
    <row r="21" spans="1:4" x14ac:dyDescent="0.25">
      <c r="A21">
        <v>6</v>
      </c>
      <c r="B21" s="49" t="str">
        <f t="shared" si="1"/>
        <v>JEPE</v>
      </c>
      <c r="C21" t="str">
        <f t="shared" si="0"/>
        <v>6-JEPE</v>
      </c>
      <c r="D21" s="49" t="s">
        <v>61</v>
      </c>
    </row>
    <row r="22" spans="1:4" x14ac:dyDescent="0.25">
      <c r="A22">
        <v>7</v>
      </c>
      <c r="B22" s="49" t="str">
        <f t="shared" si="1"/>
        <v>ROQU</v>
      </c>
      <c r="C22" t="str">
        <f t="shared" si="0"/>
        <v>7-ROQU</v>
      </c>
      <c r="D22" s="49" t="s">
        <v>65</v>
      </c>
    </row>
    <row r="23" spans="1:4" x14ac:dyDescent="0.25">
      <c r="A23">
        <v>8</v>
      </c>
      <c r="B23" s="49" t="str">
        <f t="shared" si="1"/>
        <v>CALZ</v>
      </c>
      <c r="C23" t="str">
        <f t="shared" si="0"/>
        <v>8-CALZ</v>
      </c>
      <c r="D23" s="49" t="s">
        <v>60</v>
      </c>
    </row>
    <row r="24" spans="1:4" x14ac:dyDescent="0.25">
      <c r="A24">
        <v>9</v>
      </c>
      <c r="B24" s="49" t="str">
        <f t="shared" si="1"/>
        <v>PUEB</v>
      </c>
      <c r="C24" t="str">
        <f t="shared" si="0"/>
        <v>9-PUEB</v>
      </c>
      <c r="D24" s="49" t="s">
        <v>71</v>
      </c>
    </row>
    <row r="50" spans="17:18" s="5" customFormat="1" ht="48" customHeight="1" x14ac:dyDescent="0.25">
      <c r="Q50" s="50" t="str">
        <f>CONCATENATE(C12," - ",D12)</f>
        <v>ENERO - FEBRERO</v>
      </c>
      <c r="R50" s="51">
        <v>2019</v>
      </c>
    </row>
  </sheetData>
  <mergeCells count="2">
    <mergeCell ref="K1:M1"/>
    <mergeCell ref="G1:I1"/>
  </mergeCells>
  <conditionalFormatting sqref="B6:C6">
    <cfRule type="expression" dxfId="14" priority="1">
      <formula>_xludf.MOD(_xludf.ROW(),2)=0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R142"/>
  <sheetViews>
    <sheetView showGridLines="0" zoomScale="80" zoomScaleNormal="80" workbookViewId="0">
      <pane xSplit="3" ySplit="3" topLeftCell="D4" activePane="bottomRight" state="frozen"/>
      <selection activeCell="E15" sqref="E15"/>
      <selection pane="topRight" activeCell="E15" sqref="E15"/>
      <selection pane="bottomLeft" activeCell="E15" sqref="E15"/>
      <selection pane="bottomRight" activeCell="E15" sqref="E15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0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403" t="s">
        <v>58</v>
      </c>
      <c r="C3" s="42" t="s">
        <v>0</v>
      </c>
      <c r="D3" s="41" t="s">
        <v>92</v>
      </c>
      <c r="E3" s="41" t="s">
        <v>90</v>
      </c>
      <c r="F3" s="41" t="s">
        <v>736</v>
      </c>
      <c r="G3" s="41" t="s">
        <v>93</v>
      </c>
      <c r="H3" s="41" t="s">
        <v>94</v>
      </c>
      <c r="I3" s="41" t="s">
        <v>95</v>
      </c>
      <c r="J3" s="41" t="s">
        <v>96</v>
      </c>
      <c r="K3" s="41" t="s">
        <v>97</v>
      </c>
      <c r="L3" s="41" t="s">
        <v>98</v>
      </c>
      <c r="M3" s="41" t="s">
        <v>99</v>
      </c>
      <c r="N3" s="41" t="s">
        <v>100</v>
      </c>
      <c r="O3" s="41" t="s">
        <v>101</v>
      </c>
      <c r="P3" s="41" t="s">
        <v>91</v>
      </c>
      <c r="Q3" s="41" t="s">
        <v>67</v>
      </c>
      <c r="R3" s="41" t="s">
        <v>102</v>
      </c>
      <c r="S3" s="41" t="s">
        <v>103</v>
      </c>
      <c r="T3" s="41" t="s">
        <v>62</v>
      </c>
      <c r="U3" s="41" t="s">
        <v>104</v>
      </c>
      <c r="V3" s="41" t="s">
        <v>105</v>
      </c>
      <c r="W3" s="41" t="s">
        <v>106</v>
      </c>
      <c r="X3" s="41" t="s">
        <v>64</v>
      </c>
      <c r="Y3" s="41" t="s">
        <v>63</v>
      </c>
      <c r="Z3" s="41" t="s">
        <v>107</v>
      </c>
      <c r="AA3" s="41" t="s">
        <v>108</v>
      </c>
      <c r="AB3" s="41" t="s">
        <v>109</v>
      </c>
      <c r="AC3" s="41" t="s">
        <v>110</v>
      </c>
      <c r="AD3" s="41" t="s">
        <v>61</v>
      </c>
      <c r="AE3" s="41" t="s">
        <v>111</v>
      </c>
      <c r="AF3" s="41" t="s">
        <v>112</v>
      </c>
      <c r="AG3" s="41" t="s">
        <v>113</v>
      </c>
      <c r="AH3" s="41" t="s">
        <v>114</v>
      </c>
      <c r="AI3" s="41" t="s">
        <v>770</v>
      </c>
      <c r="AJ3" s="41" t="s">
        <v>65</v>
      </c>
      <c r="AK3" s="41" t="s">
        <v>115</v>
      </c>
      <c r="AL3" s="41" t="s">
        <v>116</v>
      </c>
      <c r="AM3" s="41" t="s">
        <v>60</v>
      </c>
      <c r="AN3" s="41" t="s">
        <v>117</v>
      </c>
      <c r="AO3" s="41" t="s">
        <v>118</v>
      </c>
      <c r="AP3" s="41" t="s">
        <v>119</v>
      </c>
      <c r="AQ3" s="41" t="s">
        <v>71</v>
      </c>
      <c r="AR3" s="41" t="s">
        <v>120</v>
      </c>
      <c r="AS3" s="41" t="s">
        <v>121</v>
      </c>
      <c r="AT3" s="41" t="s">
        <v>122</v>
      </c>
      <c r="AU3"/>
      <c r="AV3" s="39" t="str">
        <f>Config!D16</f>
        <v>HOSPITAL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401">
        <f>+Ago!A4</f>
        <v>1</v>
      </c>
      <c r="B4" s="427" t="str">
        <f>+Ago!B4</f>
        <v>CASOS NUEVOS DE LEISHMANIASIS</v>
      </c>
      <c r="C4" s="428" t="str">
        <f>+Ago!C4</f>
        <v xml:space="preserve">METAXENICAS </v>
      </c>
      <c r="D4" s="429"/>
      <c r="E4" s="429"/>
      <c r="F4" s="429"/>
      <c r="G4" s="429"/>
      <c r="H4" s="429"/>
      <c r="I4" s="429"/>
      <c r="J4" s="429"/>
      <c r="K4" s="429"/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429"/>
      <c r="W4" s="429"/>
      <c r="X4" s="429"/>
      <c r="Y4" s="429"/>
      <c r="Z4" s="429"/>
      <c r="AA4" s="429"/>
      <c r="AB4" s="429"/>
      <c r="AC4" s="429"/>
      <c r="AD4" s="429"/>
      <c r="AE4" s="429"/>
      <c r="AF4" s="429"/>
      <c r="AG4" s="429"/>
      <c r="AH4" s="429"/>
      <c r="AI4" s="429"/>
      <c r="AJ4" s="429"/>
      <c r="AK4" s="429"/>
      <c r="AL4" s="429"/>
      <c r="AM4" s="429"/>
      <c r="AN4" s="429"/>
      <c r="AO4" s="429"/>
      <c r="AP4" s="429"/>
      <c r="AQ4" s="429"/>
      <c r="AR4" s="429"/>
      <c r="AS4" s="429"/>
      <c r="AT4" s="429"/>
      <c r="AV4" s="37">
        <f>SUM(D4)</f>
        <v>0</v>
      </c>
      <c r="AW4" s="37">
        <f>+SUM(G4:P4)</f>
        <v>0</v>
      </c>
      <c r="AX4" s="37">
        <f>+SUM(Q4:S4)</f>
        <v>0</v>
      </c>
      <c r="AY4" s="37">
        <f t="shared" ref="AY4:AY28" si="0">+SUM(T4:W4)</f>
        <v>0</v>
      </c>
      <c r="AZ4" s="37">
        <f t="shared" ref="AZ4:AZ28" si="1">+SUM(X4:AC4)</f>
        <v>0</v>
      </c>
      <c r="BA4" s="37">
        <f t="shared" ref="BA4:BA28" si="2">+SUM(AD4:AH4)</f>
        <v>0</v>
      </c>
      <c r="BB4" s="37">
        <f t="shared" ref="BB4:BB28" si="3">+SUM(AJ4:AL4)</f>
        <v>0</v>
      </c>
      <c r="BC4" s="38">
        <f t="shared" ref="BC4:BC28" si="4">+SUM(AM4:AP4)</f>
        <v>0</v>
      </c>
      <c r="BD4" s="37">
        <f t="shared" ref="BD4:BD28" si="5">+SUM(AQ4:AT4)</f>
        <v>0</v>
      </c>
      <c r="BE4" s="54">
        <f>SUM(AV4:BD4)</f>
        <v>0</v>
      </c>
    </row>
    <row r="5" spans="1:70" x14ac:dyDescent="0.25">
      <c r="A5" s="401">
        <f>+Ago!A5</f>
        <v>2</v>
      </c>
      <c r="B5" s="427" t="str">
        <f>+Ago!B5</f>
        <v>CASOS DE LEISHMANIASIS CON TRATAMIENTO COMPLETO</v>
      </c>
      <c r="C5" s="428" t="str">
        <f>+Ago!C5</f>
        <v xml:space="preserve">METAXENICAS </v>
      </c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29"/>
      <c r="Q5" s="429"/>
      <c r="R5" s="429"/>
      <c r="S5" s="429"/>
      <c r="T5" s="429"/>
      <c r="U5" s="429"/>
      <c r="V5" s="429"/>
      <c r="W5" s="429"/>
      <c r="X5" s="429"/>
      <c r="Y5" s="429"/>
      <c r="Z5" s="429"/>
      <c r="AA5" s="429"/>
      <c r="AB5" s="429"/>
      <c r="AC5" s="429"/>
      <c r="AD5" s="429"/>
      <c r="AE5" s="429"/>
      <c r="AF5" s="429"/>
      <c r="AG5" s="429"/>
      <c r="AH5" s="429"/>
      <c r="AI5" s="429"/>
      <c r="AJ5" s="429"/>
      <c r="AK5" s="429"/>
      <c r="AL5" s="429"/>
      <c r="AM5" s="429"/>
      <c r="AN5" s="429"/>
      <c r="AO5" s="429"/>
      <c r="AP5" s="429"/>
      <c r="AQ5" s="429"/>
      <c r="AR5" s="429"/>
      <c r="AS5" s="429"/>
      <c r="AT5" s="429"/>
      <c r="AV5" s="37">
        <f t="shared" ref="AV5:AV9" si="6">SUM(D5)</f>
        <v>0</v>
      </c>
      <c r="AW5" s="37">
        <f t="shared" ref="AW5:AW28" si="7">+SUM(G5:P5)</f>
        <v>0</v>
      </c>
      <c r="AX5" s="37">
        <f t="shared" ref="AX5:AX28" si="8">+SUM(Q5:S5)</f>
        <v>0</v>
      </c>
      <c r="AY5" s="37">
        <f t="shared" si="0"/>
        <v>0</v>
      </c>
      <c r="AZ5" s="37">
        <f t="shared" si="1"/>
        <v>0</v>
      </c>
      <c r="BA5" s="37">
        <f t="shared" si="2"/>
        <v>0</v>
      </c>
      <c r="BB5" s="37">
        <f t="shared" si="3"/>
        <v>0</v>
      </c>
      <c r="BC5" s="38">
        <f t="shared" si="4"/>
        <v>0</v>
      </c>
      <c r="BD5" s="37">
        <f t="shared" si="5"/>
        <v>0</v>
      </c>
      <c r="BE5" s="54">
        <f t="shared" ref="BE5:BE28" si="9">SUM(AV5:BD5)</f>
        <v>0</v>
      </c>
    </row>
    <row r="6" spans="1:70" ht="30" x14ac:dyDescent="0.25">
      <c r="A6" s="401">
        <f>+Ago!A6</f>
        <v>3</v>
      </c>
      <c r="B6" s="427" t="str">
        <f>+Ago!B6</f>
        <v>VIVIENDA VIGILANCIA DE AEDES AEGYPTI, VECTOR DEL DENGUE Y LA FIEBRE AMARILLA (ENCUESTA ENTOMOLOGICA)</v>
      </c>
      <c r="C6" s="428" t="str">
        <f>+Ago!C6</f>
        <v xml:space="preserve">METAXENICAS </v>
      </c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V6" s="37">
        <f t="shared" si="6"/>
        <v>0</v>
      </c>
      <c r="AW6" s="37">
        <f t="shared" si="7"/>
        <v>0</v>
      </c>
      <c r="AX6" s="37">
        <f t="shared" si="8"/>
        <v>0</v>
      </c>
      <c r="AY6" s="37">
        <f t="shared" si="0"/>
        <v>0</v>
      </c>
      <c r="AZ6" s="37">
        <f t="shared" si="1"/>
        <v>0</v>
      </c>
      <c r="BA6" s="37">
        <f t="shared" si="2"/>
        <v>0</v>
      </c>
      <c r="BB6" s="37">
        <f t="shared" si="3"/>
        <v>0</v>
      </c>
      <c r="BC6" s="38">
        <f t="shared" si="4"/>
        <v>0</v>
      </c>
      <c r="BD6" s="37">
        <f t="shared" si="5"/>
        <v>0</v>
      </c>
      <c r="BE6" s="54">
        <f t="shared" si="9"/>
        <v>0</v>
      </c>
    </row>
    <row r="7" spans="1:70" x14ac:dyDescent="0.25">
      <c r="A7" s="401">
        <f>+Ago!A7</f>
        <v>4</v>
      </c>
      <c r="B7" s="427" t="str">
        <f>+Ago!B7</f>
        <v>VIVIENDAS PROTEGIDAS CON  CONTROL FOCAL DEL VECTOR DEL DENGUE EN LOCALIDADES PRIORIZADAS</v>
      </c>
      <c r="C7" s="428" t="str">
        <f>+Ago!C7</f>
        <v xml:space="preserve">METAXENICAS </v>
      </c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429"/>
      <c r="AI7" s="429"/>
      <c r="AJ7" s="429"/>
      <c r="AK7" s="429"/>
      <c r="AL7" s="429"/>
      <c r="AM7" s="429"/>
      <c r="AN7" s="429"/>
      <c r="AO7" s="429"/>
      <c r="AP7" s="429"/>
      <c r="AQ7" s="429"/>
      <c r="AR7" s="429"/>
      <c r="AS7" s="429"/>
      <c r="AT7" s="429"/>
      <c r="AV7" s="37">
        <f t="shared" si="6"/>
        <v>0</v>
      </c>
      <c r="AW7" s="37">
        <f t="shared" si="7"/>
        <v>0</v>
      </c>
      <c r="AX7" s="37">
        <f t="shared" si="8"/>
        <v>0</v>
      </c>
      <c r="AY7" s="37">
        <f t="shared" si="0"/>
        <v>0</v>
      </c>
      <c r="AZ7" s="37">
        <f t="shared" si="1"/>
        <v>0</v>
      </c>
      <c r="BA7" s="37">
        <f t="shared" si="2"/>
        <v>0</v>
      </c>
      <c r="BB7" s="37">
        <f t="shared" si="3"/>
        <v>0</v>
      </c>
      <c r="BC7" s="38">
        <f t="shared" si="4"/>
        <v>0</v>
      </c>
      <c r="BD7" s="37">
        <f t="shared" si="5"/>
        <v>0</v>
      </c>
      <c r="BE7" s="54">
        <f t="shared" si="9"/>
        <v>0</v>
      </c>
    </row>
    <row r="8" spans="1:70" x14ac:dyDescent="0.25">
      <c r="A8" s="401">
        <f>+Ago!A8</f>
        <v>5</v>
      </c>
      <c r="B8" s="427" t="s">
        <v>776</v>
      </c>
      <c r="C8" s="428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429"/>
      <c r="AI8" s="429"/>
      <c r="AJ8" s="429"/>
      <c r="AK8" s="429"/>
      <c r="AL8" s="429"/>
      <c r="AM8" s="429"/>
      <c r="AN8" s="429"/>
      <c r="AO8" s="429"/>
      <c r="AP8" s="429"/>
      <c r="AQ8" s="429"/>
      <c r="AR8" s="429"/>
      <c r="AS8" s="429"/>
      <c r="AT8" s="429"/>
      <c r="AV8" s="37"/>
      <c r="AW8" s="37"/>
      <c r="AX8" s="37"/>
      <c r="AY8" s="37"/>
      <c r="AZ8" s="37"/>
      <c r="BA8" s="37"/>
      <c r="BB8" s="37"/>
      <c r="BC8" s="38"/>
      <c r="BD8" s="37"/>
      <c r="BE8" s="54"/>
    </row>
    <row r="9" spans="1:70" x14ac:dyDescent="0.25">
      <c r="A9" s="401">
        <f>+Ago!A9</f>
        <v>6</v>
      </c>
      <c r="B9" s="427" t="str">
        <f>+Ago!B9</f>
        <v xml:space="preserve">ATENCIONES 15 A MAS </v>
      </c>
      <c r="C9" s="428" t="str">
        <f>+Ago!C9</f>
        <v>TBC</v>
      </c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  <c r="AB9" s="429"/>
      <c r="AC9" s="429"/>
      <c r="AD9" s="429"/>
      <c r="AE9" s="429"/>
      <c r="AF9" s="429"/>
      <c r="AG9" s="429"/>
      <c r="AH9" s="429"/>
      <c r="AI9" s="429"/>
      <c r="AJ9" s="429"/>
      <c r="AK9" s="429"/>
      <c r="AL9" s="429"/>
      <c r="AM9" s="429"/>
      <c r="AN9" s="429"/>
      <c r="AO9" s="429"/>
      <c r="AP9" s="429"/>
      <c r="AQ9" s="429"/>
      <c r="AR9" s="429"/>
      <c r="AS9" s="429"/>
      <c r="AT9" s="429"/>
      <c r="AV9" s="37">
        <f t="shared" si="6"/>
        <v>0</v>
      </c>
      <c r="AW9" s="37">
        <f t="shared" si="7"/>
        <v>0</v>
      </c>
      <c r="AX9" s="37">
        <f t="shared" si="8"/>
        <v>0</v>
      </c>
      <c r="AY9" s="37">
        <f t="shared" si="0"/>
        <v>0</v>
      </c>
      <c r="AZ9" s="37">
        <f t="shared" si="1"/>
        <v>0</v>
      </c>
      <c r="BA9" s="37">
        <f t="shared" si="2"/>
        <v>0</v>
      </c>
      <c r="BB9" s="37">
        <f t="shared" si="3"/>
        <v>0</v>
      </c>
      <c r="BC9" s="38">
        <f t="shared" si="4"/>
        <v>0</v>
      </c>
      <c r="BD9" s="37">
        <f t="shared" si="5"/>
        <v>0</v>
      </c>
      <c r="BE9" s="54">
        <f t="shared" si="9"/>
        <v>0</v>
      </c>
    </row>
    <row r="10" spans="1:70" x14ac:dyDescent="0.25">
      <c r="A10" s="401">
        <f>+Ago!A10</f>
        <v>7</v>
      </c>
      <c r="B10" s="427" t="str">
        <f>+Ago!B10</f>
        <v>SINTOMATICOS RESPIRATORIOS IDENTIFICADOS</v>
      </c>
      <c r="C10" s="428" t="str">
        <f>+Ago!C10</f>
        <v>TBC</v>
      </c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29"/>
      <c r="AM10" s="429"/>
      <c r="AN10" s="429"/>
      <c r="AO10" s="429"/>
      <c r="AP10" s="429"/>
      <c r="AQ10" s="429"/>
      <c r="AR10" s="429"/>
      <c r="AS10" s="429"/>
      <c r="AT10" s="429"/>
      <c r="AV10" s="37">
        <f t="shared" ref="AV10:AV28" si="10">SUM(D10)</f>
        <v>0</v>
      </c>
      <c r="AW10" s="37">
        <f t="shared" si="7"/>
        <v>0</v>
      </c>
      <c r="AX10" s="37">
        <f t="shared" si="8"/>
        <v>0</v>
      </c>
      <c r="AY10" s="37">
        <f t="shared" si="0"/>
        <v>0</v>
      </c>
      <c r="AZ10" s="37">
        <f t="shared" si="1"/>
        <v>0</v>
      </c>
      <c r="BA10" s="37">
        <f t="shared" si="2"/>
        <v>0</v>
      </c>
      <c r="BB10" s="37">
        <f t="shared" si="3"/>
        <v>0</v>
      </c>
      <c r="BC10" s="38">
        <f t="shared" si="4"/>
        <v>0</v>
      </c>
      <c r="BD10" s="37">
        <f t="shared" si="5"/>
        <v>0</v>
      </c>
      <c r="BE10" s="54">
        <f t="shared" si="9"/>
        <v>0</v>
      </c>
    </row>
    <row r="11" spans="1:70" x14ac:dyDescent="0.25">
      <c r="A11" s="401">
        <f>+Ago!A11</f>
        <v>8</v>
      </c>
      <c r="B11" s="427" t="str">
        <f>+Ago!B11</f>
        <v>CONTACTOS CENSADOS DE TBC</v>
      </c>
      <c r="C11" s="428" t="str">
        <f>+Ago!C11</f>
        <v>TBC</v>
      </c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429"/>
      <c r="AA11" s="429"/>
      <c r="AB11" s="429"/>
      <c r="AC11" s="429"/>
      <c r="AD11" s="429"/>
      <c r="AE11" s="429"/>
      <c r="AF11" s="429"/>
      <c r="AG11" s="429"/>
      <c r="AH11" s="429"/>
      <c r="AI11" s="429"/>
      <c r="AJ11" s="429"/>
      <c r="AK11" s="429"/>
      <c r="AL11" s="429"/>
      <c r="AM11" s="429"/>
      <c r="AN11" s="429"/>
      <c r="AO11" s="429"/>
      <c r="AP11" s="429"/>
      <c r="AQ11" s="429"/>
      <c r="AR11" s="429"/>
      <c r="AS11" s="429"/>
      <c r="AT11" s="429"/>
      <c r="AV11" s="37">
        <f t="shared" si="10"/>
        <v>0</v>
      </c>
      <c r="AW11" s="37">
        <f t="shared" si="7"/>
        <v>0</v>
      </c>
      <c r="AX11" s="37">
        <f t="shared" si="8"/>
        <v>0</v>
      </c>
      <c r="AY11" s="37">
        <f t="shared" si="0"/>
        <v>0</v>
      </c>
      <c r="AZ11" s="37">
        <f t="shared" si="1"/>
        <v>0</v>
      </c>
      <c r="BA11" s="37">
        <f t="shared" si="2"/>
        <v>0</v>
      </c>
      <c r="BB11" s="37">
        <f t="shared" si="3"/>
        <v>0</v>
      </c>
      <c r="BC11" s="38">
        <f t="shared" si="4"/>
        <v>0</v>
      </c>
      <c r="BD11" s="37">
        <f t="shared" si="5"/>
        <v>0</v>
      </c>
      <c r="BE11" s="54">
        <f t="shared" si="9"/>
        <v>0</v>
      </c>
    </row>
    <row r="12" spans="1:70" x14ac:dyDescent="0.25">
      <c r="A12" s="401">
        <f>+Ago!A12</f>
        <v>9</v>
      </c>
      <c r="B12" s="427" t="str">
        <f>+Ago!B12</f>
        <v>CONTACTOS EXAMINADOS DE TBC</v>
      </c>
      <c r="C12" s="428" t="str">
        <f>+Ago!C12</f>
        <v>TBC</v>
      </c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29"/>
      <c r="AM12" s="429"/>
      <c r="AN12" s="429"/>
      <c r="AO12" s="429"/>
      <c r="AP12" s="429"/>
      <c r="AQ12" s="429"/>
      <c r="AR12" s="429"/>
      <c r="AS12" s="429"/>
      <c r="AT12" s="429"/>
      <c r="AV12" s="37">
        <f t="shared" si="10"/>
        <v>0</v>
      </c>
      <c r="AW12" s="37">
        <f t="shared" si="7"/>
        <v>0</v>
      </c>
      <c r="AX12" s="37">
        <f t="shared" si="8"/>
        <v>0</v>
      </c>
      <c r="AY12" s="37">
        <f t="shared" si="0"/>
        <v>0</v>
      </c>
      <c r="AZ12" s="37">
        <f t="shared" si="1"/>
        <v>0</v>
      </c>
      <c r="BA12" s="37">
        <f t="shared" si="2"/>
        <v>0</v>
      </c>
      <c r="BB12" s="37">
        <f t="shared" si="3"/>
        <v>0</v>
      </c>
      <c r="BC12" s="38">
        <f t="shared" si="4"/>
        <v>0</v>
      </c>
      <c r="BD12" s="37">
        <f t="shared" si="5"/>
        <v>0</v>
      </c>
      <c r="BE12" s="54">
        <f t="shared" si="9"/>
        <v>0</v>
      </c>
    </row>
    <row r="13" spans="1:70" x14ac:dyDescent="0.25">
      <c r="A13" s="401">
        <f>+Ago!A13</f>
        <v>10</v>
      </c>
      <c r="B13" s="427" t="str">
        <f>+Ago!B13</f>
        <v>CASOS DE TBC TAMIZADOS PARA VIH</v>
      </c>
      <c r="C13" s="428" t="str">
        <f>+Ago!C13</f>
        <v>TBC</v>
      </c>
      <c r="D13" s="429"/>
      <c r="E13" s="429"/>
      <c r="F13" s="429"/>
      <c r="G13" s="429"/>
      <c r="H13" s="429"/>
      <c r="I13" s="429"/>
      <c r="J13" s="429"/>
      <c r="K13" s="429"/>
      <c r="L13" s="429"/>
      <c r="M13" s="429"/>
      <c r="N13" s="429"/>
      <c r="O13" s="429"/>
      <c r="P13" s="429"/>
      <c r="Q13" s="429"/>
      <c r="R13" s="429"/>
      <c r="S13" s="429"/>
      <c r="T13" s="429"/>
      <c r="U13" s="429"/>
      <c r="V13" s="429"/>
      <c r="W13" s="429"/>
      <c r="X13" s="429"/>
      <c r="Y13" s="429"/>
      <c r="Z13" s="429"/>
      <c r="AA13" s="429"/>
      <c r="AB13" s="429"/>
      <c r="AC13" s="429"/>
      <c r="AD13" s="429"/>
      <c r="AE13" s="429"/>
      <c r="AF13" s="429"/>
      <c r="AG13" s="429"/>
      <c r="AH13" s="429"/>
      <c r="AI13" s="429"/>
      <c r="AJ13" s="429"/>
      <c r="AK13" s="429"/>
      <c r="AL13" s="429"/>
      <c r="AM13" s="429"/>
      <c r="AN13" s="429"/>
      <c r="AO13" s="429"/>
      <c r="AP13" s="429"/>
      <c r="AQ13" s="429"/>
      <c r="AR13" s="429"/>
      <c r="AS13" s="429"/>
      <c r="AT13" s="429"/>
      <c r="AV13" s="37">
        <f t="shared" si="10"/>
        <v>0</v>
      </c>
      <c r="AW13" s="37">
        <f t="shared" si="7"/>
        <v>0</v>
      </c>
      <c r="AX13" s="37">
        <f t="shared" si="8"/>
        <v>0</v>
      </c>
      <c r="AY13" s="37">
        <f t="shared" si="0"/>
        <v>0</v>
      </c>
      <c r="AZ13" s="37">
        <f t="shared" si="1"/>
        <v>0</v>
      </c>
      <c r="BA13" s="37">
        <f t="shared" si="2"/>
        <v>0</v>
      </c>
      <c r="BB13" s="37">
        <f t="shared" si="3"/>
        <v>0</v>
      </c>
      <c r="BC13" s="38">
        <f t="shared" si="4"/>
        <v>0</v>
      </c>
      <c r="BD13" s="37">
        <f t="shared" si="5"/>
        <v>0</v>
      </c>
      <c r="BE13" s="54">
        <f t="shared" si="9"/>
        <v>0</v>
      </c>
    </row>
    <row r="14" spans="1:70" x14ac:dyDescent="0.25">
      <c r="A14" s="401">
        <f>+Ago!A14</f>
        <v>11</v>
      </c>
      <c r="B14" s="427" t="str">
        <f>+Ago!B14</f>
        <v>CASOS DE TBC POSITIVOS</v>
      </c>
      <c r="C14" s="428" t="str">
        <f>+Ago!C14</f>
        <v>TBC</v>
      </c>
      <c r="D14" s="429"/>
      <c r="E14" s="429"/>
      <c r="F14" s="429"/>
      <c r="G14" s="429"/>
      <c r="H14" s="429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29"/>
      <c r="AM14" s="429"/>
      <c r="AN14" s="429"/>
      <c r="AO14" s="429"/>
      <c r="AP14" s="429"/>
      <c r="AQ14" s="429"/>
      <c r="AR14" s="429"/>
      <c r="AS14" s="429"/>
      <c r="AT14" s="429"/>
      <c r="AV14" s="37">
        <f t="shared" si="10"/>
        <v>0</v>
      </c>
      <c r="AW14" s="37">
        <f t="shared" si="7"/>
        <v>0</v>
      </c>
      <c r="AX14" s="37">
        <f t="shared" si="8"/>
        <v>0</v>
      </c>
      <c r="AY14" s="37">
        <f t="shared" si="0"/>
        <v>0</v>
      </c>
      <c r="AZ14" s="37">
        <f t="shared" si="1"/>
        <v>0</v>
      </c>
      <c r="BA14" s="37">
        <f t="shared" si="2"/>
        <v>0</v>
      </c>
      <c r="BB14" s="37">
        <f t="shared" si="3"/>
        <v>0</v>
      </c>
      <c r="BC14" s="38">
        <f t="shared" si="4"/>
        <v>0</v>
      </c>
      <c r="BD14" s="37">
        <f t="shared" si="5"/>
        <v>0</v>
      </c>
      <c r="BE14" s="54">
        <f t="shared" si="9"/>
        <v>0</v>
      </c>
    </row>
    <row r="15" spans="1:70" x14ac:dyDescent="0.25">
      <c r="A15" s="401">
        <f>+Ago!A15</f>
        <v>12</v>
      </c>
      <c r="B15" s="427" t="str">
        <f>+Ago!B15</f>
        <v>ADULTOS Y JOVENES  QUE RECIBEN  CONSEJERIA  EN PREVENCION PARA TAMIZAJE  DE ITS Y VIH/SIDA</v>
      </c>
      <c r="C15" s="428" t="str">
        <f>+Ago!C15</f>
        <v>ITS VIH/SIDA</v>
      </c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429"/>
      <c r="Q15" s="429"/>
      <c r="R15" s="429"/>
      <c r="S15" s="429"/>
      <c r="T15" s="429"/>
      <c r="U15" s="429"/>
      <c r="V15" s="429"/>
      <c r="W15" s="429"/>
      <c r="X15" s="429"/>
      <c r="Y15" s="429"/>
      <c r="Z15" s="429"/>
      <c r="AA15" s="429"/>
      <c r="AB15" s="429"/>
      <c r="AC15" s="429"/>
      <c r="AD15" s="429"/>
      <c r="AE15" s="429"/>
      <c r="AF15" s="429"/>
      <c r="AG15" s="429"/>
      <c r="AH15" s="429"/>
      <c r="AI15" s="429"/>
      <c r="AJ15" s="429"/>
      <c r="AK15" s="429"/>
      <c r="AL15" s="429"/>
      <c r="AM15" s="429"/>
      <c r="AN15" s="429"/>
      <c r="AO15" s="429"/>
      <c r="AP15" s="429"/>
      <c r="AQ15" s="429"/>
      <c r="AR15" s="429"/>
      <c r="AS15" s="429"/>
      <c r="AT15" s="429"/>
      <c r="AV15" s="37">
        <f t="shared" si="10"/>
        <v>0</v>
      </c>
      <c r="AW15" s="37">
        <f t="shared" si="7"/>
        <v>0</v>
      </c>
      <c r="AX15" s="37">
        <f t="shared" si="8"/>
        <v>0</v>
      </c>
      <c r="AY15" s="37">
        <f t="shared" si="0"/>
        <v>0</v>
      </c>
      <c r="AZ15" s="37">
        <f t="shared" si="1"/>
        <v>0</v>
      </c>
      <c r="BA15" s="37">
        <f t="shared" si="2"/>
        <v>0</v>
      </c>
      <c r="BB15" s="37">
        <f t="shared" si="3"/>
        <v>0</v>
      </c>
      <c r="BC15" s="38">
        <f t="shared" si="4"/>
        <v>0</v>
      </c>
      <c r="BD15" s="37">
        <f t="shared" si="5"/>
        <v>0</v>
      </c>
      <c r="BE15" s="54">
        <f t="shared" si="9"/>
        <v>0</v>
      </c>
    </row>
    <row r="16" spans="1:70" x14ac:dyDescent="0.25">
      <c r="A16" s="401">
        <f>+Ago!A16</f>
        <v>13</v>
      </c>
      <c r="B16" s="427" t="str">
        <f>+Ago!B16</f>
        <v>ADULTOS Y JOVENES  QUE RECIBEN    TAMIZAJE  DE ITS Y VIH/SIDA</v>
      </c>
      <c r="C16" s="428" t="str">
        <f>+Ago!C16</f>
        <v>ITS VIH/SIDA</v>
      </c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29"/>
      <c r="AQ16" s="429"/>
      <c r="AR16" s="429"/>
      <c r="AS16" s="429"/>
      <c r="AT16" s="429"/>
      <c r="AV16" s="37">
        <f t="shared" si="10"/>
        <v>0</v>
      </c>
      <c r="AW16" s="37">
        <f t="shared" si="7"/>
        <v>0</v>
      </c>
      <c r="AX16" s="37">
        <f t="shared" si="8"/>
        <v>0</v>
      </c>
      <c r="AY16" s="37">
        <f t="shared" si="0"/>
        <v>0</v>
      </c>
      <c r="AZ16" s="37">
        <f t="shared" si="1"/>
        <v>0</v>
      </c>
      <c r="BA16" s="37">
        <f t="shared" si="2"/>
        <v>0</v>
      </c>
      <c r="BB16" s="37">
        <f t="shared" si="3"/>
        <v>0</v>
      </c>
      <c r="BC16" s="38">
        <f t="shared" si="4"/>
        <v>0</v>
      </c>
      <c r="BD16" s="37">
        <f t="shared" si="5"/>
        <v>0</v>
      </c>
      <c r="BE16" s="54">
        <f t="shared" si="9"/>
        <v>0</v>
      </c>
    </row>
    <row r="17" spans="1:57" x14ac:dyDescent="0.25">
      <c r="A17" s="401">
        <f>+Ago!A17</f>
        <v>14</v>
      </c>
      <c r="B17" s="427" t="str">
        <f>+Ago!B17</f>
        <v>GESTANTE REACTIVO A SIFILIS</v>
      </c>
      <c r="C17" s="428" t="str">
        <f>+Ago!C17</f>
        <v>ITS VIH/SIDA</v>
      </c>
      <c r="D17" s="429"/>
      <c r="E17" s="429"/>
      <c r="F17" s="429"/>
      <c r="G17" s="429"/>
      <c r="H17" s="429"/>
      <c r="I17" s="429"/>
      <c r="J17" s="429"/>
      <c r="K17" s="429"/>
      <c r="L17" s="429"/>
      <c r="M17" s="429"/>
      <c r="N17" s="429"/>
      <c r="O17" s="429"/>
      <c r="P17" s="429"/>
      <c r="Q17" s="429"/>
      <c r="R17" s="429"/>
      <c r="S17" s="429"/>
      <c r="T17" s="429"/>
      <c r="U17" s="429"/>
      <c r="V17" s="429"/>
      <c r="W17" s="429"/>
      <c r="X17" s="429"/>
      <c r="Y17" s="429"/>
      <c r="Z17" s="429"/>
      <c r="AA17" s="429"/>
      <c r="AB17" s="429"/>
      <c r="AC17" s="429"/>
      <c r="AD17" s="429"/>
      <c r="AE17" s="429"/>
      <c r="AF17" s="429"/>
      <c r="AG17" s="429"/>
      <c r="AH17" s="429"/>
      <c r="AI17" s="429"/>
      <c r="AJ17" s="429"/>
      <c r="AK17" s="429"/>
      <c r="AL17" s="429"/>
      <c r="AM17" s="429"/>
      <c r="AN17" s="429"/>
      <c r="AO17" s="429"/>
      <c r="AP17" s="429"/>
      <c r="AQ17" s="429"/>
      <c r="AR17" s="429"/>
      <c r="AS17" s="429"/>
      <c r="AT17" s="429"/>
      <c r="AV17" s="37">
        <f t="shared" si="10"/>
        <v>0</v>
      </c>
      <c r="AW17" s="37">
        <f t="shared" si="7"/>
        <v>0</v>
      </c>
      <c r="AX17" s="37">
        <f t="shared" si="8"/>
        <v>0</v>
      </c>
      <c r="AY17" s="37">
        <f t="shared" si="0"/>
        <v>0</v>
      </c>
      <c r="AZ17" s="37">
        <f t="shared" si="1"/>
        <v>0</v>
      </c>
      <c r="BA17" s="37">
        <f t="shared" si="2"/>
        <v>0</v>
      </c>
      <c r="BB17" s="37">
        <f t="shared" si="3"/>
        <v>0</v>
      </c>
      <c r="BC17" s="38">
        <f t="shared" si="4"/>
        <v>0</v>
      </c>
      <c r="BD17" s="37">
        <f t="shared" si="5"/>
        <v>0</v>
      </c>
      <c r="BE17" s="54">
        <f t="shared" si="9"/>
        <v>0</v>
      </c>
    </row>
    <row r="18" spans="1:57" x14ac:dyDescent="0.25">
      <c r="A18" s="401">
        <f>+Ago!A18</f>
        <v>15</v>
      </c>
      <c r="B18" s="427" t="str">
        <f>+Ago!B18</f>
        <v>GESTANTES REACTIVAS  A SIFILIS RECIBEN TRATAMIENTO COMPLETO</v>
      </c>
      <c r="C18" s="428" t="str">
        <f>+Ago!C18</f>
        <v>ITS VIH/SIDA</v>
      </c>
      <c r="D18" s="429"/>
      <c r="E18" s="429"/>
      <c r="F18" s="429"/>
      <c r="G18" s="429"/>
      <c r="H18" s="429"/>
      <c r="I18" s="429"/>
      <c r="J18" s="429"/>
      <c r="K18" s="429"/>
      <c r="L18" s="429"/>
      <c r="M18" s="429"/>
      <c r="N18" s="429"/>
      <c r="O18" s="429"/>
      <c r="P18" s="429"/>
      <c r="Q18" s="429"/>
      <c r="R18" s="429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29"/>
      <c r="AM18" s="429"/>
      <c r="AN18" s="429"/>
      <c r="AO18" s="429"/>
      <c r="AP18" s="429"/>
      <c r="AQ18" s="429"/>
      <c r="AR18" s="429"/>
      <c r="AS18" s="429"/>
      <c r="AT18" s="429"/>
      <c r="AV18" s="37">
        <f t="shared" si="10"/>
        <v>0</v>
      </c>
      <c r="AW18" s="37">
        <f t="shared" si="7"/>
        <v>0</v>
      </c>
      <c r="AX18" s="37">
        <f t="shared" si="8"/>
        <v>0</v>
      </c>
      <c r="AY18" s="37">
        <f t="shared" si="0"/>
        <v>0</v>
      </c>
      <c r="AZ18" s="37">
        <f t="shared" si="1"/>
        <v>0</v>
      </c>
      <c r="BA18" s="37">
        <f t="shared" si="2"/>
        <v>0</v>
      </c>
      <c r="BB18" s="37">
        <f t="shared" si="3"/>
        <v>0</v>
      </c>
      <c r="BC18" s="38">
        <f t="shared" si="4"/>
        <v>0</v>
      </c>
      <c r="BD18" s="37">
        <f t="shared" si="5"/>
        <v>0</v>
      </c>
      <c r="BE18" s="54">
        <f t="shared" si="9"/>
        <v>0</v>
      </c>
    </row>
    <row r="19" spans="1:57" x14ac:dyDescent="0.25">
      <c r="A19" s="401">
        <f>+Ago!A19</f>
        <v>16</v>
      </c>
      <c r="B19" s="427" t="str">
        <f>+Ago!B19</f>
        <v>CASOS  DE VIH-SIDA CONFIRMADOS</v>
      </c>
      <c r="C19" s="428" t="str">
        <f>+Ago!C19</f>
        <v>ITS VIH/SIDA</v>
      </c>
      <c r="D19" s="429"/>
      <c r="E19" s="429"/>
      <c r="F19" s="429"/>
      <c r="G19" s="429"/>
      <c r="H19" s="429"/>
      <c r="I19" s="429"/>
      <c r="J19" s="429"/>
      <c r="K19" s="429"/>
      <c r="L19" s="429"/>
      <c r="M19" s="429"/>
      <c r="N19" s="429"/>
      <c r="O19" s="429"/>
      <c r="P19" s="429"/>
      <c r="Q19" s="429"/>
      <c r="R19" s="429"/>
      <c r="S19" s="429"/>
      <c r="T19" s="429"/>
      <c r="U19" s="429"/>
      <c r="V19" s="429"/>
      <c r="W19" s="429"/>
      <c r="X19" s="429"/>
      <c r="Y19" s="429"/>
      <c r="Z19" s="429"/>
      <c r="AA19" s="429"/>
      <c r="AB19" s="429"/>
      <c r="AC19" s="429"/>
      <c r="AD19" s="429"/>
      <c r="AE19" s="429"/>
      <c r="AF19" s="429"/>
      <c r="AG19" s="429"/>
      <c r="AH19" s="429"/>
      <c r="AI19" s="429"/>
      <c r="AJ19" s="429"/>
      <c r="AK19" s="429"/>
      <c r="AL19" s="429"/>
      <c r="AM19" s="429"/>
      <c r="AN19" s="429"/>
      <c r="AO19" s="429"/>
      <c r="AP19" s="429"/>
      <c r="AQ19" s="429"/>
      <c r="AR19" s="429"/>
      <c r="AS19" s="429"/>
      <c r="AT19" s="429"/>
      <c r="AV19" s="37">
        <f t="shared" si="10"/>
        <v>0</v>
      </c>
      <c r="AW19" s="37">
        <f t="shared" si="7"/>
        <v>0</v>
      </c>
      <c r="AX19" s="37">
        <f t="shared" si="8"/>
        <v>0</v>
      </c>
      <c r="AY19" s="37">
        <f t="shared" si="0"/>
        <v>0</v>
      </c>
      <c r="AZ19" s="37">
        <f t="shared" si="1"/>
        <v>0</v>
      </c>
      <c r="BA19" s="37">
        <f t="shared" si="2"/>
        <v>0</v>
      </c>
      <c r="BB19" s="37">
        <f t="shared" si="3"/>
        <v>0</v>
      </c>
      <c r="BC19" s="38">
        <f t="shared" si="4"/>
        <v>0</v>
      </c>
      <c r="BD19" s="37">
        <f t="shared" si="5"/>
        <v>0</v>
      </c>
      <c r="BE19" s="54">
        <f t="shared" si="9"/>
        <v>0</v>
      </c>
    </row>
    <row r="20" spans="1:57" ht="45" x14ac:dyDescent="0.25">
      <c r="A20" s="401">
        <f>+Ago!A20</f>
        <v>17</v>
      </c>
      <c r="B20" s="427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428" t="str">
        <f>+Ago!C20</f>
        <v>PROMSA</v>
      </c>
      <c r="D20" s="429"/>
      <c r="E20" s="429"/>
      <c r="F20" s="429"/>
      <c r="G20" s="429"/>
      <c r="H20" s="429"/>
      <c r="I20" s="429"/>
      <c r="J20" s="429"/>
      <c r="K20" s="429"/>
      <c r="L20" s="429"/>
      <c r="M20" s="429"/>
      <c r="N20" s="429"/>
      <c r="O20" s="429"/>
      <c r="P20" s="429"/>
      <c r="Q20" s="429"/>
      <c r="R20" s="429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V20" s="37">
        <f t="shared" si="10"/>
        <v>0</v>
      </c>
      <c r="AW20" s="37">
        <f t="shared" si="7"/>
        <v>0</v>
      </c>
      <c r="AX20" s="37">
        <f t="shared" si="8"/>
        <v>0</v>
      </c>
      <c r="AY20" s="37">
        <f>+SUM(T20:W20)</f>
        <v>0</v>
      </c>
      <c r="AZ20" s="37">
        <f t="shared" si="1"/>
        <v>0</v>
      </c>
      <c r="BA20" s="37">
        <f t="shared" si="2"/>
        <v>0</v>
      </c>
      <c r="BB20" s="37">
        <f t="shared" si="3"/>
        <v>0</v>
      </c>
      <c r="BC20" s="38">
        <f t="shared" si="4"/>
        <v>0</v>
      </c>
      <c r="BD20" s="37">
        <f t="shared" si="5"/>
        <v>0</v>
      </c>
      <c r="BE20" s="54">
        <f t="shared" si="9"/>
        <v>0</v>
      </c>
    </row>
    <row r="21" spans="1:57" ht="30" x14ac:dyDescent="0.25">
      <c r="A21" s="401">
        <f>+Ago!A21</f>
        <v>18</v>
      </c>
      <c r="B21" s="427" t="str">
        <f>ACUMULADO!B21</f>
        <v xml:space="preserve">AGENTES COMUNITARIOS DE SALUD CAPACITADOS REALIZAN ORIENTACIÓN A FAMILIAS DE GESTANTES Y PUERPERAS EN PRÁCTICAS SALUDABLES EN SALUD SEXUAL Y REPRODUCTIVA. </v>
      </c>
      <c r="C21" s="428" t="str">
        <f>+Ago!C21</f>
        <v>PROMSA</v>
      </c>
      <c r="D21" s="429"/>
      <c r="E21" s="429"/>
      <c r="F21" s="429"/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29"/>
      <c r="S21" s="429"/>
      <c r="T21" s="429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  <c r="AI21" s="429"/>
      <c r="AJ21" s="429"/>
      <c r="AK21" s="429"/>
      <c r="AL21" s="429"/>
      <c r="AM21" s="429"/>
      <c r="AN21" s="429"/>
      <c r="AO21" s="429"/>
      <c r="AP21" s="429"/>
      <c r="AQ21" s="429"/>
      <c r="AR21" s="429"/>
      <c r="AS21" s="429"/>
      <c r="AT21" s="429"/>
      <c r="AV21" s="37">
        <f t="shared" si="10"/>
        <v>0</v>
      </c>
      <c r="AW21" s="37">
        <f t="shared" si="7"/>
        <v>0</v>
      </c>
      <c r="AX21" s="37">
        <f t="shared" si="8"/>
        <v>0</v>
      </c>
      <c r="AY21" s="37">
        <f t="shared" si="0"/>
        <v>0</v>
      </c>
      <c r="AZ21" s="37">
        <f t="shared" si="1"/>
        <v>0</v>
      </c>
      <c r="BA21" s="37">
        <f t="shared" si="2"/>
        <v>0</v>
      </c>
      <c r="BB21" s="37">
        <f t="shared" si="3"/>
        <v>0</v>
      </c>
      <c r="BC21" s="38">
        <f t="shared" si="4"/>
        <v>0</v>
      </c>
      <c r="BD21" s="37">
        <f t="shared" si="5"/>
        <v>0</v>
      </c>
      <c r="BE21" s="54">
        <f t="shared" si="9"/>
        <v>0</v>
      </c>
    </row>
    <row r="22" spans="1:57" ht="30" x14ac:dyDescent="0.25">
      <c r="A22" s="401">
        <f>+Ago!A22</f>
        <v>19</v>
      </c>
      <c r="B22" s="427" t="str">
        <f>ACUMULADO!B22</f>
        <v xml:space="preserve">FAMILIAS DE ADOLESCENTES QUE RECIBEN SESIONES EDUCATIVAS Y DEMOSTRATIVAS PARA PROMOVER PRÁCTICAS SALUDABLES EN SALUD SEXUAL INTEGRAL </v>
      </c>
      <c r="C22" s="428" t="str">
        <f>+Ago!C22</f>
        <v>PROMSA</v>
      </c>
      <c r="D22" s="429"/>
      <c r="E22" s="429"/>
      <c r="F22" s="429"/>
      <c r="G22" s="429"/>
      <c r="H22" s="429"/>
      <c r="I22" s="429"/>
      <c r="J22" s="429"/>
      <c r="K22" s="429"/>
      <c r="L22" s="429"/>
      <c r="M22" s="429"/>
      <c r="N22" s="429"/>
      <c r="O22" s="429"/>
      <c r="P22" s="429"/>
      <c r="Q22" s="429"/>
      <c r="R22" s="429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29"/>
      <c r="AM22" s="429"/>
      <c r="AN22" s="429"/>
      <c r="AO22" s="429"/>
      <c r="AP22" s="429"/>
      <c r="AQ22" s="429"/>
      <c r="AR22" s="429"/>
      <c r="AS22" s="429"/>
      <c r="AT22" s="429"/>
      <c r="AV22" s="37">
        <f t="shared" si="10"/>
        <v>0</v>
      </c>
      <c r="AW22" s="37">
        <f t="shared" si="7"/>
        <v>0</v>
      </c>
      <c r="AX22" s="37">
        <f t="shared" si="8"/>
        <v>0</v>
      </c>
      <c r="AY22" s="37">
        <f t="shared" si="0"/>
        <v>0</v>
      </c>
      <c r="AZ22" s="37">
        <f t="shared" si="1"/>
        <v>0</v>
      </c>
      <c r="BA22" s="37">
        <f t="shared" si="2"/>
        <v>0</v>
      </c>
      <c r="BB22" s="37">
        <f t="shared" si="3"/>
        <v>0</v>
      </c>
      <c r="BC22" s="38">
        <f t="shared" si="4"/>
        <v>0</v>
      </c>
      <c r="BD22" s="37">
        <f t="shared" si="5"/>
        <v>0</v>
      </c>
      <c r="BE22" s="54">
        <f t="shared" si="9"/>
        <v>0</v>
      </c>
    </row>
    <row r="23" spans="1:57" x14ac:dyDescent="0.25">
      <c r="A23" s="401">
        <f>+Ago!A23</f>
        <v>20</v>
      </c>
      <c r="B23" s="427" t="str">
        <f>ACUMULADO!B23</f>
        <v xml:space="preserve">DOCENTES CAPACITADOS REALIZAN EDUCACIÓN SEXUAL INTEGRAL DESDE LA INSTITUCIÓN EDUCATIVA. </v>
      </c>
      <c r="C23" s="428" t="str">
        <f>+Ago!C23</f>
        <v>PROMSA</v>
      </c>
      <c r="D23" s="429"/>
      <c r="E23" s="429"/>
      <c r="F23" s="429"/>
      <c r="G23" s="429"/>
      <c r="H23" s="429"/>
      <c r="I23" s="429"/>
      <c r="J23" s="429"/>
      <c r="K23" s="429"/>
      <c r="L23" s="429"/>
      <c r="M23" s="429"/>
      <c r="N23" s="429"/>
      <c r="O23" s="429"/>
      <c r="P23" s="429"/>
      <c r="Q23" s="429"/>
      <c r="R23" s="429"/>
      <c r="S23" s="429"/>
      <c r="T23" s="429"/>
      <c r="U23" s="429"/>
      <c r="V23" s="429"/>
      <c r="W23" s="429"/>
      <c r="X23" s="429"/>
      <c r="Y23" s="429"/>
      <c r="Z23" s="429"/>
      <c r="AA23" s="429"/>
      <c r="AB23" s="429"/>
      <c r="AC23" s="429"/>
      <c r="AD23" s="429"/>
      <c r="AE23" s="429"/>
      <c r="AF23" s="429"/>
      <c r="AG23" s="429"/>
      <c r="AH23" s="429"/>
      <c r="AI23" s="429"/>
      <c r="AJ23" s="429"/>
      <c r="AK23" s="429"/>
      <c r="AL23" s="429"/>
      <c r="AM23" s="429"/>
      <c r="AN23" s="429"/>
      <c r="AO23" s="429"/>
      <c r="AP23" s="429"/>
      <c r="AQ23" s="429"/>
      <c r="AR23" s="429"/>
      <c r="AS23" s="429"/>
      <c r="AT23" s="429"/>
      <c r="AV23" s="37">
        <f t="shared" si="10"/>
        <v>0</v>
      </c>
      <c r="AW23" s="37">
        <f t="shared" si="7"/>
        <v>0</v>
      </c>
      <c r="AX23" s="37">
        <f t="shared" si="8"/>
        <v>0</v>
      </c>
      <c r="AY23" s="37">
        <f t="shared" si="0"/>
        <v>0</v>
      </c>
      <c r="AZ23" s="37">
        <f t="shared" si="1"/>
        <v>0</v>
      </c>
      <c r="BA23" s="37">
        <f t="shared" si="2"/>
        <v>0</v>
      </c>
      <c r="BB23" s="37">
        <f t="shared" si="3"/>
        <v>0</v>
      </c>
      <c r="BC23" s="38">
        <f t="shared" si="4"/>
        <v>0</v>
      </c>
      <c r="BD23" s="37">
        <f t="shared" si="5"/>
        <v>0</v>
      </c>
      <c r="BE23" s="54">
        <f t="shared" si="9"/>
        <v>0</v>
      </c>
    </row>
    <row r="24" spans="1:57" ht="30" x14ac:dyDescent="0.25">
      <c r="A24" s="401">
        <f>+Ago!A24</f>
        <v>21</v>
      </c>
      <c r="B24" s="427" t="str">
        <f>ACUMULADO!B24</f>
        <v>FUNCIONARIOS MUNICIPALES CAPACITADOS GESTIONAN ESPACIOS EDUCATIVOS PARA PROMOVER LA SALUD SEXUAL Y REPRODUCTIVA.</v>
      </c>
      <c r="C24" s="428" t="str">
        <f>+Ago!C24</f>
        <v>PROMSA</v>
      </c>
      <c r="D24" s="429"/>
      <c r="E24" s="429"/>
      <c r="F24" s="429"/>
      <c r="G24" s="429"/>
      <c r="H24" s="429"/>
      <c r="I24" s="429"/>
      <c r="J24" s="429"/>
      <c r="K24" s="429"/>
      <c r="L24" s="429"/>
      <c r="M24" s="429"/>
      <c r="N24" s="429"/>
      <c r="O24" s="429"/>
      <c r="P24" s="429"/>
      <c r="Q24" s="429"/>
      <c r="R24" s="429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  <c r="AO24" s="429"/>
      <c r="AP24" s="429"/>
      <c r="AQ24" s="429"/>
      <c r="AR24" s="429"/>
      <c r="AS24" s="429"/>
      <c r="AT24" s="429"/>
      <c r="AV24" s="37">
        <f t="shared" si="10"/>
        <v>0</v>
      </c>
      <c r="AW24" s="37">
        <f t="shared" si="7"/>
        <v>0</v>
      </c>
      <c r="AX24" s="37">
        <f t="shared" si="8"/>
        <v>0</v>
      </c>
      <c r="AY24" s="37">
        <f t="shared" si="0"/>
        <v>0</v>
      </c>
      <c r="AZ24" s="37">
        <f t="shared" si="1"/>
        <v>0</v>
      </c>
      <c r="BA24" s="37">
        <f t="shared" si="2"/>
        <v>0</v>
      </c>
      <c r="BB24" s="37">
        <f t="shared" si="3"/>
        <v>0</v>
      </c>
      <c r="BC24" s="38">
        <f t="shared" si="4"/>
        <v>0</v>
      </c>
      <c r="BD24" s="37">
        <f t="shared" si="5"/>
        <v>0</v>
      </c>
      <c r="BE24" s="54">
        <f t="shared" si="9"/>
        <v>0</v>
      </c>
    </row>
    <row r="25" spans="1:57" ht="30" x14ac:dyDescent="0.25">
      <c r="A25" s="401">
        <f>+Ago!A25</f>
        <v>22</v>
      </c>
      <c r="B25" s="427" t="str">
        <f>ACUMULADO!B25</f>
        <v>FAMILIAS CON NIÑO(AS) MENORES DE 12 MESES Y GESTANTES RECIBEN ACOMPAÑAMIENTO A TRAVÉS DE SESIONES DEMOSTRATIVAS EN PREPARACIÓN DE ALIMENTOS</v>
      </c>
      <c r="C25" s="428" t="str">
        <f>+Ago!C25</f>
        <v>PROMSA</v>
      </c>
      <c r="D25" s="429"/>
      <c r="E25" s="429"/>
      <c r="F25" s="429"/>
      <c r="G25" s="429"/>
      <c r="H25" s="429"/>
      <c r="I25" s="429"/>
      <c r="J25" s="429"/>
      <c r="K25" s="429"/>
      <c r="L25" s="429"/>
      <c r="M25" s="429"/>
      <c r="N25" s="429"/>
      <c r="O25" s="429"/>
      <c r="P25" s="429"/>
      <c r="Q25" s="429"/>
      <c r="R25" s="429"/>
      <c r="S25" s="429"/>
      <c r="T25" s="429"/>
      <c r="U25" s="429"/>
      <c r="V25" s="429"/>
      <c r="W25" s="429"/>
      <c r="X25" s="429"/>
      <c r="Y25" s="429"/>
      <c r="Z25" s="429"/>
      <c r="AA25" s="429"/>
      <c r="AB25" s="429"/>
      <c r="AC25" s="429"/>
      <c r="AD25" s="429"/>
      <c r="AE25" s="429"/>
      <c r="AF25" s="429"/>
      <c r="AG25" s="429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V25" s="37">
        <f t="shared" si="10"/>
        <v>0</v>
      </c>
      <c r="AW25" s="37">
        <f t="shared" si="7"/>
        <v>0</v>
      </c>
      <c r="AX25" s="37">
        <f t="shared" si="8"/>
        <v>0</v>
      </c>
      <c r="AY25" s="37">
        <f t="shared" si="0"/>
        <v>0</v>
      </c>
      <c r="AZ25" s="37">
        <f t="shared" si="1"/>
        <v>0</v>
      </c>
      <c r="BA25" s="37">
        <f t="shared" si="2"/>
        <v>0</v>
      </c>
      <c r="BB25" s="37">
        <f t="shared" si="3"/>
        <v>0</v>
      </c>
      <c r="BC25" s="38">
        <f t="shared" si="4"/>
        <v>0</v>
      </c>
      <c r="BD25" s="37">
        <f t="shared" si="5"/>
        <v>0</v>
      </c>
      <c r="BE25" s="54">
        <f t="shared" si="9"/>
        <v>0</v>
      </c>
    </row>
    <row r="26" spans="1:57" x14ac:dyDescent="0.25">
      <c r="A26" s="401">
        <f>+Ago!A26</f>
        <v>23</v>
      </c>
      <c r="B26" s="427" t="str">
        <f>ACUMULADO!B26</f>
        <v xml:space="preserve">FAMILIAS CON NIÑOS MENORES DE 12 MESES RECIBEN ACOMPAÑAMIENTO A  TRAVÉS DE LA CONSEJERIA </v>
      </c>
      <c r="C26" s="428" t="str">
        <f>+Ago!C26</f>
        <v>PROMSA</v>
      </c>
      <c r="D26" s="429"/>
      <c r="E26" s="429"/>
      <c r="F26" s="429"/>
      <c r="G26" s="429"/>
      <c r="H26" s="429"/>
      <c r="I26" s="429"/>
      <c r="J26" s="429"/>
      <c r="K26" s="429"/>
      <c r="L26" s="429"/>
      <c r="M26" s="429"/>
      <c r="N26" s="429"/>
      <c r="O26" s="429"/>
      <c r="P26" s="429"/>
      <c r="Q26" s="429"/>
      <c r="R26" s="429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V26" s="37">
        <f t="shared" si="10"/>
        <v>0</v>
      </c>
      <c r="AW26" s="37">
        <f t="shared" si="7"/>
        <v>0</v>
      </c>
      <c r="AX26" s="37">
        <f t="shared" si="8"/>
        <v>0</v>
      </c>
      <c r="AY26" s="37">
        <f t="shared" si="0"/>
        <v>0</v>
      </c>
      <c r="AZ26" s="37">
        <f t="shared" si="1"/>
        <v>0</v>
      </c>
      <c r="BA26" s="37">
        <f t="shared" si="2"/>
        <v>0</v>
      </c>
      <c r="BB26" s="37">
        <f t="shared" si="3"/>
        <v>0</v>
      </c>
      <c r="BC26" s="38">
        <f t="shared" si="4"/>
        <v>0</v>
      </c>
      <c r="BD26" s="37">
        <f t="shared" si="5"/>
        <v>0</v>
      </c>
      <c r="BE26" s="54">
        <f t="shared" si="9"/>
        <v>0</v>
      </c>
    </row>
    <row r="27" spans="1:57" ht="30" x14ac:dyDescent="0.25">
      <c r="A27" s="401">
        <f>+Ago!A27</f>
        <v>24</v>
      </c>
      <c r="B27" s="427" t="str">
        <f>ACUMULADO!B27</f>
        <v xml:space="preserve">FAMILIAS CON NIÑOS (AS) MENORES DE 12 MESES Y GESTANTES RECIBEN ACOMPAÑAMIENTO A TRAVÉS DE GRUPOS DE APOYO COMUNAL </v>
      </c>
      <c r="C27" s="428" t="str">
        <f>+Ago!C27</f>
        <v>PROMSA</v>
      </c>
      <c r="D27" s="429"/>
      <c r="E27" s="429"/>
      <c r="F27" s="429"/>
      <c r="G27" s="429"/>
      <c r="H27" s="429"/>
      <c r="I27" s="429"/>
      <c r="J27" s="429"/>
      <c r="K27" s="429"/>
      <c r="L27" s="429"/>
      <c r="M27" s="429"/>
      <c r="N27" s="429"/>
      <c r="O27" s="429"/>
      <c r="P27" s="429"/>
      <c r="Q27" s="429"/>
      <c r="R27" s="42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429"/>
      <c r="AF27" s="429"/>
      <c r="AG27" s="429"/>
      <c r="AH27" s="429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429"/>
      <c r="AV27" s="37">
        <f t="shared" si="10"/>
        <v>0</v>
      </c>
      <c r="AW27" s="37">
        <f t="shared" si="7"/>
        <v>0</v>
      </c>
      <c r="AX27" s="37">
        <f t="shared" si="8"/>
        <v>0</v>
      </c>
      <c r="AY27" s="37">
        <f t="shared" si="0"/>
        <v>0</v>
      </c>
      <c r="AZ27" s="37">
        <f t="shared" si="1"/>
        <v>0</v>
      </c>
      <c r="BA27" s="37">
        <f t="shared" si="2"/>
        <v>0</v>
      </c>
      <c r="BB27" s="37">
        <f t="shared" si="3"/>
        <v>0</v>
      </c>
      <c r="BC27" s="38">
        <f t="shared" si="4"/>
        <v>0</v>
      </c>
      <c r="BD27" s="37">
        <f t="shared" si="5"/>
        <v>0</v>
      </c>
      <c r="BE27" s="54">
        <f t="shared" si="9"/>
        <v>0</v>
      </c>
    </row>
    <row r="28" spans="1:57" ht="45" x14ac:dyDescent="0.25">
      <c r="A28" s="401">
        <f>+Ago!A28</f>
        <v>25</v>
      </c>
      <c r="B28" s="427" t="str">
        <f>ACUMULADO!B28</f>
        <v>COMITÉS MULTISECTORIALES CAPACITADOS PARA LA PROMOCIÓN DEL CUIDADO INFANTIL, LACTANCIA  MATERNA EXCLUSIVA Y LA ADECUADA ALIMENTACIÓN Y PROTECCIÓN DEL MENOR DE 36 MESES EN SU DISTRITO.</v>
      </c>
      <c r="C28" s="428" t="str">
        <f>+Ago!C28</f>
        <v>PROMSA</v>
      </c>
      <c r="D28" s="429"/>
      <c r="E28" s="429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  <c r="AO28" s="429"/>
      <c r="AP28" s="429"/>
      <c r="AQ28" s="429"/>
      <c r="AR28" s="429"/>
      <c r="AS28" s="429"/>
      <c r="AT28" s="429"/>
      <c r="AV28" s="37">
        <f t="shared" si="10"/>
        <v>0</v>
      </c>
      <c r="AW28" s="37">
        <f t="shared" si="7"/>
        <v>0</v>
      </c>
      <c r="AX28" s="37">
        <f t="shared" si="8"/>
        <v>0</v>
      </c>
      <c r="AY28" s="37">
        <f t="shared" si="0"/>
        <v>0</v>
      </c>
      <c r="AZ28" s="37">
        <f t="shared" si="1"/>
        <v>0</v>
      </c>
      <c r="BA28" s="37">
        <f t="shared" si="2"/>
        <v>0</v>
      </c>
      <c r="BB28" s="37">
        <f t="shared" si="3"/>
        <v>0</v>
      </c>
      <c r="BC28" s="38">
        <f t="shared" si="4"/>
        <v>0</v>
      </c>
      <c r="BD28" s="37">
        <f t="shared" si="5"/>
        <v>0</v>
      </c>
      <c r="BE28" s="54">
        <f t="shared" si="9"/>
        <v>0</v>
      </c>
    </row>
    <row r="29" spans="1:57" ht="30" x14ac:dyDescent="0.25">
      <c r="A29" s="401">
        <f>+Ago!A29</f>
        <v>26</v>
      </c>
      <c r="B29" s="427" t="str">
        <f>ACUMULADO!B29</f>
        <v>ACTORES SOCIALES CAPACITADOS PARA LA PROMOCIÓN DEL CUIDADO INFANTIL, LACTANCIA MATERNA EXCLUSIVA Y LA ADECUADA ALIMENTACIÓN Y PROTECCIÓN DEL MENOR DE 36 MESES DEL DISTRITO</v>
      </c>
      <c r="C29" s="428" t="str">
        <f>+Ago!C29</f>
        <v>PROMSA</v>
      </c>
      <c r="D29" s="429"/>
      <c r="E29" s="429"/>
      <c r="F29" s="429"/>
      <c r="G29" s="429"/>
      <c r="H29" s="429"/>
      <c r="I29" s="429"/>
      <c r="J29" s="429"/>
      <c r="K29" s="429"/>
      <c r="L29" s="429"/>
      <c r="M29" s="429"/>
      <c r="N29" s="429"/>
      <c r="O29" s="429"/>
      <c r="P29" s="429"/>
      <c r="Q29" s="429"/>
      <c r="R29" s="429"/>
      <c r="S29" s="429"/>
      <c r="T29" s="429"/>
      <c r="U29" s="429"/>
      <c r="V29" s="429"/>
      <c r="W29" s="429"/>
      <c r="X29" s="429"/>
      <c r="Y29" s="429"/>
      <c r="Z29" s="429"/>
      <c r="AA29" s="429"/>
      <c r="AB29" s="429"/>
      <c r="AC29" s="429"/>
      <c r="AD29" s="429"/>
      <c r="AE29" s="429"/>
      <c r="AF29" s="429"/>
      <c r="AG29" s="429"/>
      <c r="AH29" s="429"/>
      <c r="AI29" s="429"/>
      <c r="AJ29" s="429"/>
      <c r="AK29" s="429"/>
      <c r="AL29" s="429"/>
      <c r="AM29" s="429"/>
      <c r="AN29" s="429"/>
      <c r="AO29" s="429"/>
      <c r="AP29" s="429"/>
      <c r="AQ29" s="429"/>
      <c r="AR29" s="429"/>
      <c r="AS29" s="429"/>
      <c r="AT29" s="429"/>
      <c r="AV29" s="37">
        <f t="shared" ref="AV29:AV53" si="11">SUM(D29)</f>
        <v>0</v>
      </c>
      <c r="AW29" s="37">
        <f t="shared" ref="AW29:AW53" si="12">+SUM(G29:P29)</f>
        <v>0</v>
      </c>
      <c r="AX29" s="37">
        <f t="shared" ref="AX29:AX53" si="13">+SUM(Q29:S29)</f>
        <v>0</v>
      </c>
      <c r="AY29" s="37">
        <f t="shared" ref="AY29:AY53" si="14">+SUM(T29:W29)</f>
        <v>0</v>
      </c>
      <c r="AZ29" s="37">
        <f t="shared" ref="AZ29:AZ53" si="15">+SUM(X29:AC29)</f>
        <v>0</v>
      </c>
      <c r="BA29" s="37">
        <f t="shared" ref="BA29:BA53" si="16">+SUM(AD29:AH29)</f>
        <v>0</v>
      </c>
      <c r="BB29" s="37">
        <f t="shared" ref="BB29:BB53" si="17">+SUM(AJ29:AL29)</f>
        <v>0</v>
      </c>
      <c r="BC29" s="38">
        <f t="shared" ref="BC29:BC53" si="18">+SUM(AM29:AP29)</f>
        <v>0</v>
      </c>
      <c r="BD29" s="37">
        <f t="shared" ref="BD29:BD53" si="19">+SUM(AQ29:AT29)</f>
        <v>0</v>
      </c>
      <c r="BE29" s="54">
        <f t="shared" ref="BE29:BE53" si="20">SUM(AV29:BD29)</f>
        <v>0</v>
      </c>
    </row>
    <row r="30" spans="1:57" ht="45" x14ac:dyDescent="0.25">
      <c r="A30" s="401">
        <f>+Ago!A30</f>
        <v>27</v>
      </c>
      <c r="B30" s="427" t="str">
        <f>ACUMULADO!B30</f>
        <v>PROMOTORES EDUCATIVOS CAPACITADOS PARA LA PROMOCIÓN DEL CUIDADO INFANTIL, LACTANCIA MATERNA EXCLUSIVA Y LA ADECUADA ALIMENTACIÓN Y PROTECCIÓN DEL MENOR DE 36 MESES A FAMILIAS DEL PRONOEI</v>
      </c>
      <c r="C30" s="428" t="str">
        <f>+Ago!C30</f>
        <v>PROMSA</v>
      </c>
      <c r="D30" s="429"/>
      <c r="E30" s="429"/>
      <c r="F30" s="429"/>
      <c r="G30" s="429"/>
      <c r="H30" s="429"/>
      <c r="I30" s="429"/>
      <c r="J30" s="429"/>
      <c r="K30" s="429"/>
      <c r="L30" s="429"/>
      <c r="M30" s="429"/>
      <c r="N30" s="429"/>
      <c r="O30" s="429"/>
      <c r="P30" s="429"/>
      <c r="Q30" s="429"/>
      <c r="R30" s="429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29"/>
      <c r="AM30" s="429"/>
      <c r="AN30" s="429"/>
      <c r="AO30" s="429"/>
      <c r="AP30" s="429"/>
      <c r="AQ30" s="429"/>
      <c r="AR30" s="429"/>
      <c r="AS30" s="429"/>
      <c r="AT30" s="429"/>
      <c r="AV30" s="37">
        <f t="shared" si="11"/>
        <v>0</v>
      </c>
      <c r="AW30" s="37">
        <f t="shared" si="12"/>
        <v>0</v>
      </c>
      <c r="AX30" s="37">
        <f t="shared" si="13"/>
        <v>0</v>
      </c>
      <c r="AY30" s="37">
        <f t="shared" si="14"/>
        <v>0</v>
      </c>
      <c r="AZ30" s="37">
        <f t="shared" si="15"/>
        <v>0</v>
      </c>
      <c r="BA30" s="37">
        <f t="shared" si="16"/>
        <v>0</v>
      </c>
      <c r="BB30" s="37">
        <f t="shared" si="17"/>
        <v>0</v>
      </c>
      <c r="BC30" s="38">
        <f t="shared" si="18"/>
        <v>0</v>
      </c>
      <c r="BD30" s="37">
        <f t="shared" si="19"/>
        <v>0</v>
      </c>
      <c r="BE30" s="54">
        <f t="shared" si="20"/>
        <v>0</v>
      </c>
    </row>
    <row r="31" spans="1:57" ht="30" x14ac:dyDescent="0.25">
      <c r="A31" s="401">
        <f>+Ago!A31</f>
        <v>28</v>
      </c>
      <c r="B31" s="427" t="str">
        <f>ACUMULADO!B31</f>
        <v>FAMILIAS QUE RECIBEN CONSEJERÍA A TRAVÉS DE LA VISITA DOMICILIARIA PARA PROMOVER PRÁCTICAS Y ENTORNOS SALUDABLES PARA CONTRIBUIR A LA DISMINUCIÓN DE LA TUBERCULOSIS, VIH/SIDA</v>
      </c>
      <c r="C31" s="428" t="str">
        <f>+Ago!C31</f>
        <v>PROMSA</v>
      </c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429"/>
      <c r="AN31" s="429"/>
      <c r="AO31" s="429"/>
      <c r="AP31" s="429"/>
      <c r="AQ31" s="429"/>
      <c r="AR31" s="429"/>
      <c r="AS31" s="429"/>
      <c r="AT31" s="429"/>
      <c r="AV31" s="37">
        <f t="shared" si="11"/>
        <v>0</v>
      </c>
      <c r="AW31" s="37">
        <f t="shared" si="12"/>
        <v>0</v>
      </c>
      <c r="AX31" s="37">
        <f t="shared" si="13"/>
        <v>0</v>
      </c>
      <c r="AY31" s="37">
        <f t="shared" si="14"/>
        <v>0</v>
      </c>
      <c r="AZ31" s="37">
        <f t="shared" si="15"/>
        <v>0</v>
      </c>
      <c r="BA31" s="37">
        <f t="shared" si="16"/>
        <v>0</v>
      </c>
      <c r="BB31" s="37">
        <f t="shared" si="17"/>
        <v>0</v>
      </c>
      <c r="BC31" s="38">
        <f t="shared" si="18"/>
        <v>0</v>
      </c>
      <c r="BD31" s="37">
        <f t="shared" si="19"/>
        <v>0</v>
      </c>
      <c r="BE31" s="54">
        <f t="shared" si="20"/>
        <v>0</v>
      </c>
    </row>
    <row r="32" spans="1:57" ht="30" x14ac:dyDescent="0.25">
      <c r="A32" s="401">
        <f>+Ago!A32</f>
        <v>29</v>
      </c>
      <c r="B32" s="427" t="str">
        <f>ACUMULADO!B32</f>
        <v>FAMILIAS QUE RECIBEN SESIÓN EDUCATIVA Y DEMOSTRATIVA PARA PROMOVER PRÁCTICAS Y GENERAR ENTORNOS SALUDABLES PARA CONTRIBUIR A LA DISMINUCIÓN DE LA TUBERCULOSIS , VIH/SIDA</v>
      </c>
      <c r="C32" s="428" t="str">
        <f>+Ago!C32</f>
        <v>PROMSA</v>
      </c>
      <c r="D32" s="429"/>
      <c r="E32" s="429"/>
      <c r="F32" s="429"/>
      <c r="G32" s="429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429"/>
      <c r="AV32" s="37">
        <f t="shared" ref="AV32:AV51" si="21">SUM(D32)</f>
        <v>0</v>
      </c>
      <c r="AW32" s="37">
        <f t="shared" ref="AW32:AW51" si="22">+SUM(G32:P32)</f>
        <v>0</v>
      </c>
      <c r="AX32" s="37">
        <f t="shared" ref="AX32:AX51" si="23">+SUM(Q32:S32)</f>
        <v>0</v>
      </c>
      <c r="AY32" s="37">
        <f t="shared" ref="AY32:AY51" si="24">+SUM(T32:W32)</f>
        <v>0</v>
      </c>
      <c r="AZ32" s="37">
        <f t="shared" ref="AZ32:AZ51" si="25">+SUM(X32:AC32)</f>
        <v>0</v>
      </c>
      <c r="BA32" s="37">
        <f t="shared" ref="BA32:BA51" si="26">+SUM(AD32:AH32)</f>
        <v>0</v>
      </c>
      <c r="BB32" s="37">
        <f t="shared" ref="BB32:BB51" si="27">+SUM(AJ32:AL32)</f>
        <v>0</v>
      </c>
      <c r="BC32" s="38">
        <f t="shared" ref="BC32:BC51" si="28">+SUM(AM32:AP32)</f>
        <v>0</v>
      </c>
      <c r="BD32" s="37">
        <f t="shared" ref="BD32:BD51" si="29">+SUM(AQ32:AT32)</f>
        <v>0</v>
      </c>
      <c r="BE32" s="54">
        <f t="shared" ref="BE32:BE51" si="30">SUM(AV32:BD32)</f>
        <v>0</v>
      </c>
    </row>
    <row r="33" spans="1:57" ht="30" x14ac:dyDescent="0.25">
      <c r="A33" s="401">
        <f>+Ago!A33</f>
        <v>30</v>
      </c>
      <c r="B33" s="427" t="str">
        <f>ACUMULADO!B33</f>
        <v>DOCENTES CAPACITADOS DESARROLLAN ACCIONES PARA LA PROMOCIÓN DE PRÁCTICAS SALUDABLES Y LA PREVENCIÓN DE LA TUBERCULOSIS,  VIH/SIDA</v>
      </c>
      <c r="C33" s="428" t="str">
        <f>+Ago!C33</f>
        <v>PROMSA</v>
      </c>
      <c r="D33" s="429"/>
      <c r="E33" s="429"/>
      <c r="F33" s="429"/>
      <c r="G33" s="429"/>
      <c r="H33" s="429"/>
      <c r="I33" s="429"/>
      <c r="J33" s="429"/>
      <c r="K33" s="429"/>
      <c r="L33" s="429"/>
      <c r="M33" s="429"/>
      <c r="N33" s="429"/>
      <c r="O33" s="429"/>
      <c r="P33" s="429"/>
      <c r="Q33" s="429"/>
      <c r="R33" s="429"/>
      <c r="S33" s="429"/>
      <c r="T33" s="429"/>
      <c r="U33" s="429"/>
      <c r="V33" s="429"/>
      <c r="W33" s="429"/>
      <c r="X33" s="429"/>
      <c r="Y33" s="429"/>
      <c r="Z33" s="429"/>
      <c r="AA33" s="429"/>
      <c r="AB33" s="429"/>
      <c r="AC33" s="429"/>
      <c r="AD33" s="429"/>
      <c r="AE33" s="429"/>
      <c r="AF33" s="429"/>
      <c r="AG33" s="429"/>
      <c r="AH33" s="429"/>
      <c r="AI33" s="429"/>
      <c r="AJ33" s="429"/>
      <c r="AK33" s="429"/>
      <c r="AL33" s="429"/>
      <c r="AM33" s="429"/>
      <c r="AN33" s="429"/>
      <c r="AO33" s="429"/>
      <c r="AP33" s="429"/>
      <c r="AQ33" s="429"/>
      <c r="AR33" s="429"/>
      <c r="AS33" s="429"/>
      <c r="AT33" s="429"/>
      <c r="AV33" s="37">
        <f t="shared" si="21"/>
        <v>0</v>
      </c>
      <c r="AW33" s="37">
        <f t="shared" si="22"/>
        <v>0</v>
      </c>
      <c r="AX33" s="37">
        <f t="shared" si="23"/>
        <v>0</v>
      </c>
      <c r="AY33" s="37">
        <f t="shared" si="24"/>
        <v>0</v>
      </c>
      <c r="AZ33" s="37">
        <f t="shared" si="25"/>
        <v>0</v>
      </c>
      <c r="BA33" s="37">
        <f t="shared" si="26"/>
        <v>0</v>
      </c>
      <c r="BB33" s="37">
        <f t="shared" si="27"/>
        <v>0</v>
      </c>
      <c r="BC33" s="38">
        <f t="shared" si="28"/>
        <v>0</v>
      </c>
      <c r="BD33" s="37">
        <f t="shared" si="29"/>
        <v>0</v>
      </c>
      <c r="BE33" s="54">
        <f t="shared" si="30"/>
        <v>0</v>
      </c>
    </row>
    <row r="34" spans="1:57" ht="30" x14ac:dyDescent="0.25">
      <c r="A34" s="401">
        <f>+Ago!A34</f>
        <v>31</v>
      </c>
      <c r="B34" s="427" t="str">
        <f>ACUMULADO!B34</f>
        <v>COMUNIDADES CON LIDERES CAPACITADOS DESARROLLAN VIGILANCIA COMUNITARIA EN FAVOR DE ENTORNOS Y PRÁCTICAS SALUDABLES Y LA PREVENCIÓN DE LA TUBERCULOSIS, VIH/SIDA</v>
      </c>
      <c r="C34" s="428" t="str">
        <f>+Ago!C34</f>
        <v>PROMSA</v>
      </c>
      <c r="D34" s="429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29"/>
      <c r="Q34" s="429"/>
      <c r="R34" s="429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29"/>
      <c r="AM34" s="429"/>
      <c r="AN34" s="429"/>
      <c r="AO34" s="429"/>
      <c r="AP34" s="429"/>
      <c r="AQ34" s="429"/>
      <c r="AR34" s="429"/>
      <c r="AS34" s="429"/>
      <c r="AT34" s="429"/>
      <c r="AV34" s="37">
        <f t="shared" si="21"/>
        <v>0</v>
      </c>
      <c r="AW34" s="37">
        <f t="shared" si="22"/>
        <v>0</v>
      </c>
      <c r="AX34" s="37">
        <f t="shared" si="23"/>
        <v>0</v>
      </c>
      <c r="AY34" s="37">
        <f t="shared" si="24"/>
        <v>0</v>
      </c>
      <c r="AZ34" s="37">
        <f t="shared" si="25"/>
        <v>0</v>
      </c>
      <c r="BA34" s="37">
        <f t="shared" si="26"/>
        <v>0</v>
      </c>
      <c r="BB34" s="37">
        <f t="shared" si="27"/>
        <v>0</v>
      </c>
      <c r="BC34" s="38">
        <f t="shared" si="28"/>
        <v>0</v>
      </c>
      <c r="BD34" s="37">
        <f t="shared" si="29"/>
        <v>0</v>
      </c>
      <c r="BE34" s="54">
        <f t="shared" si="30"/>
        <v>0</v>
      </c>
    </row>
    <row r="35" spans="1:57" ht="30" x14ac:dyDescent="0.25">
      <c r="A35" s="401">
        <f>+Ago!A35</f>
        <v>32</v>
      </c>
      <c r="B35" s="427" t="str">
        <f>ACUMULADO!B35</f>
        <v>MUNICIPIOS QUE IMPLEMENTAN ACCIONES PARA MEJORAR O MITIGAR LAS CONDICIONES QUE GENERAN RIESGO PARA ENFERMAR DE TUBERCULOSIS Y VIH/SIDA SEGÚN DISTRITOS/ PROVINCIAS PRIORIZADOS.</v>
      </c>
      <c r="C35" s="428" t="str">
        <f>+Ago!C35</f>
        <v>PROMSA</v>
      </c>
      <c r="D35" s="429"/>
      <c r="E35" s="429"/>
      <c r="F35" s="429"/>
      <c r="G35" s="429"/>
      <c r="H35" s="429"/>
      <c r="I35" s="429"/>
      <c r="J35" s="429"/>
      <c r="K35" s="429"/>
      <c r="L35" s="429"/>
      <c r="M35" s="429"/>
      <c r="N35" s="429"/>
      <c r="O35" s="429"/>
      <c r="P35" s="429"/>
      <c r="Q35" s="429"/>
      <c r="R35" s="429"/>
      <c r="S35" s="429"/>
      <c r="T35" s="429"/>
      <c r="U35" s="429"/>
      <c r="V35" s="429"/>
      <c r="W35" s="429"/>
      <c r="X35" s="429"/>
      <c r="Y35" s="429"/>
      <c r="Z35" s="429"/>
      <c r="AA35" s="429"/>
      <c r="AB35" s="429"/>
      <c r="AC35" s="429"/>
      <c r="AD35" s="429"/>
      <c r="AE35" s="429"/>
      <c r="AF35" s="429"/>
      <c r="AG35" s="429"/>
      <c r="AH35" s="429"/>
      <c r="AI35" s="429"/>
      <c r="AJ35" s="429"/>
      <c r="AK35" s="429"/>
      <c r="AL35" s="429"/>
      <c r="AM35" s="429"/>
      <c r="AN35" s="429"/>
      <c r="AO35" s="429"/>
      <c r="AP35" s="429"/>
      <c r="AQ35" s="429"/>
      <c r="AR35" s="429"/>
      <c r="AS35" s="429"/>
      <c r="AT35" s="429"/>
      <c r="AV35" s="37">
        <f t="shared" si="21"/>
        <v>0</v>
      </c>
      <c r="AW35" s="37">
        <f t="shared" si="22"/>
        <v>0</v>
      </c>
      <c r="AX35" s="37">
        <f t="shared" si="23"/>
        <v>0</v>
      </c>
      <c r="AY35" s="37">
        <f t="shared" si="24"/>
        <v>0</v>
      </c>
      <c r="AZ35" s="37">
        <f t="shared" si="25"/>
        <v>0</v>
      </c>
      <c r="BA35" s="37">
        <f t="shared" si="26"/>
        <v>0</v>
      </c>
      <c r="BB35" s="37">
        <f t="shared" si="27"/>
        <v>0</v>
      </c>
      <c r="BC35" s="38">
        <f t="shared" si="28"/>
        <v>0</v>
      </c>
      <c r="BD35" s="37">
        <f t="shared" si="29"/>
        <v>0</v>
      </c>
      <c r="BE35" s="54">
        <f t="shared" si="30"/>
        <v>0</v>
      </c>
    </row>
    <row r="36" spans="1:57" ht="30" x14ac:dyDescent="0.25">
      <c r="A36" s="401">
        <f>+Ago!A36</f>
        <v>33</v>
      </c>
      <c r="B36" s="427" t="str">
        <f>ACUMULADO!B36</f>
        <v xml:space="preserve">FAMILIAS QUE RECIBEN SESIONES DEMOSTRATIVAS PARA LA PREVENCION Y CONTROL DE ENFERMEDADES METAXENICAS </v>
      </c>
      <c r="C36" s="428" t="str">
        <f>+Ago!C36</f>
        <v>PROMSA</v>
      </c>
      <c r="D36" s="429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29"/>
      <c r="AM36" s="429"/>
      <c r="AN36" s="429"/>
      <c r="AO36" s="429"/>
      <c r="AP36" s="429"/>
      <c r="AQ36" s="429"/>
      <c r="AR36" s="429"/>
      <c r="AS36" s="429"/>
      <c r="AT36" s="429"/>
      <c r="AV36" s="37">
        <f t="shared" si="21"/>
        <v>0</v>
      </c>
      <c r="AW36" s="37">
        <f t="shared" si="22"/>
        <v>0</v>
      </c>
      <c r="AX36" s="37">
        <f t="shared" si="23"/>
        <v>0</v>
      </c>
      <c r="AY36" s="37">
        <f t="shared" si="24"/>
        <v>0</v>
      </c>
      <c r="AZ36" s="37">
        <f t="shared" si="25"/>
        <v>0</v>
      </c>
      <c r="BA36" s="37">
        <f t="shared" si="26"/>
        <v>0</v>
      </c>
      <c r="BB36" s="37">
        <f t="shared" si="27"/>
        <v>0</v>
      </c>
      <c r="BC36" s="38">
        <f t="shared" si="28"/>
        <v>0</v>
      </c>
      <c r="BD36" s="37">
        <f t="shared" si="29"/>
        <v>0</v>
      </c>
      <c r="BE36" s="54">
        <f t="shared" si="30"/>
        <v>0</v>
      </c>
    </row>
    <row r="37" spans="1:57" ht="30" x14ac:dyDescent="0.25">
      <c r="A37" s="401">
        <f>+Ago!A37</f>
        <v>34</v>
      </c>
      <c r="B37" s="427" t="str">
        <f>ACUMULADO!B37</f>
        <v>FAMILIAS QUE RECIBEN SESIONES EDUCATIVAS  PARA LA PREVENCION Y CONTROL DE ENFERMEDADES  ZOONOTICAS.</v>
      </c>
      <c r="C37" s="428" t="str">
        <f>+Ago!C37</f>
        <v>PROMSA</v>
      </c>
      <c r="D37" s="429"/>
      <c r="E37" s="429"/>
      <c r="F37" s="429"/>
      <c r="G37" s="429"/>
      <c r="H37" s="429"/>
      <c r="I37" s="429"/>
      <c r="J37" s="429"/>
      <c r="K37" s="429"/>
      <c r="L37" s="429"/>
      <c r="M37" s="429"/>
      <c r="N37" s="429"/>
      <c r="O37" s="429"/>
      <c r="P37" s="429"/>
      <c r="Q37" s="429"/>
      <c r="R37" s="429"/>
      <c r="S37" s="429"/>
      <c r="T37" s="429"/>
      <c r="U37" s="429"/>
      <c r="V37" s="429"/>
      <c r="W37" s="429"/>
      <c r="X37" s="429"/>
      <c r="Y37" s="429"/>
      <c r="Z37" s="429"/>
      <c r="AA37" s="429"/>
      <c r="AB37" s="429"/>
      <c r="AC37" s="429"/>
      <c r="AD37" s="429"/>
      <c r="AE37" s="429"/>
      <c r="AF37" s="429"/>
      <c r="AG37" s="429"/>
      <c r="AH37" s="429"/>
      <c r="AI37" s="429"/>
      <c r="AJ37" s="429"/>
      <c r="AK37" s="429"/>
      <c r="AL37" s="429"/>
      <c r="AM37" s="429"/>
      <c r="AN37" s="429"/>
      <c r="AO37" s="429"/>
      <c r="AP37" s="429"/>
      <c r="AQ37" s="429"/>
      <c r="AR37" s="429"/>
      <c r="AS37" s="429"/>
      <c r="AT37" s="429"/>
      <c r="AV37" s="37">
        <f t="shared" si="21"/>
        <v>0</v>
      </c>
      <c r="AW37" s="37">
        <f t="shared" si="22"/>
        <v>0</v>
      </c>
      <c r="AX37" s="37">
        <f t="shared" si="23"/>
        <v>0</v>
      </c>
      <c r="AY37" s="37">
        <f t="shared" si="24"/>
        <v>0</v>
      </c>
      <c r="AZ37" s="37">
        <f t="shared" si="25"/>
        <v>0</v>
      </c>
      <c r="BA37" s="37">
        <f t="shared" si="26"/>
        <v>0</v>
      </c>
      <c r="BB37" s="37">
        <f t="shared" si="27"/>
        <v>0</v>
      </c>
      <c r="BC37" s="38">
        <f t="shared" si="28"/>
        <v>0</v>
      </c>
      <c r="BD37" s="37">
        <f t="shared" si="29"/>
        <v>0</v>
      </c>
      <c r="BE37" s="54">
        <f t="shared" si="30"/>
        <v>0</v>
      </c>
    </row>
    <row r="38" spans="1:57" ht="30" x14ac:dyDescent="0.25">
      <c r="A38" s="401">
        <f>+Ago!A38</f>
        <v>35</v>
      </c>
      <c r="B38" s="427" t="str">
        <f>ACUMULADO!B38</f>
        <v>COMUNIDADES PRIORIZADAS EN EL DISTRITO QUE  ESTAN IMPLEMENTANDO LA VIGILANCIA COMUNITARIA ASOCIADA A ENFERMEDADES METAXÉNICAS Y ZOONOTICAS.</v>
      </c>
      <c r="C38" s="428" t="str">
        <f>+Ago!C38</f>
        <v>PROMSA</v>
      </c>
      <c r="D38" s="429"/>
      <c r="E38" s="429"/>
      <c r="F38" s="429"/>
      <c r="G38" s="429"/>
      <c r="H38" s="429"/>
      <c r="I38" s="429"/>
      <c r="J38" s="429"/>
      <c r="K38" s="429"/>
      <c r="L38" s="429"/>
      <c r="M38" s="429"/>
      <c r="N38" s="429"/>
      <c r="O38" s="429"/>
      <c r="P38" s="429"/>
      <c r="Q38" s="429"/>
      <c r="R38" s="429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  <c r="AL38" s="429"/>
      <c r="AM38" s="429"/>
      <c r="AN38" s="429"/>
      <c r="AO38" s="429"/>
      <c r="AP38" s="429"/>
      <c r="AQ38" s="429"/>
      <c r="AR38" s="429"/>
      <c r="AS38" s="429"/>
      <c r="AT38" s="429"/>
      <c r="AV38" s="37">
        <f t="shared" si="21"/>
        <v>0</v>
      </c>
      <c r="AW38" s="37">
        <f t="shared" si="22"/>
        <v>0</v>
      </c>
      <c r="AX38" s="37">
        <f t="shared" si="23"/>
        <v>0</v>
      </c>
      <c r="AY38" s="37">
        <f t="shared" si="24"/>
        <v>0</v>
      </c>
      <c r="AZ38" s="37">
        <f t="shared" si="25"/>
        <v>0</v>
      </c>
      <c r="BA38" s="37">
        <f t="shared" si="26"/>
        <v>0</v>
      </c>
      <c r="BB38" s="37">
        <f t="shared" si="27"/>
        <v>0</v>
      </c>
      <c r="BC38" s="38">
        <f t="shared" si="28"/>
        <v>0</v>
      </c>
      <c r="BD38" s="37">
        <f t="shared" si="29"/>
        <v>0</v>
      </c>
      <c r="BE38" s="54">
        <f t="shared" si="30"/>
        <v>0</v>
      </c>
    </row>
    <row r="39" spans="1:57" ht="30" x14ac:dyDescent="0.25">
      <c r="A39" s="401">
        <f>+Ago!A39</f>
        <v>36</v>
      </c>
      <c r="B39" s="427" t="str">
        <f>ACUMULADO!B39</f>
        <v>MUNICIPIOS QUE IMPLEMENTAN ACCIONES PARA MEJORAR O MITIGAR LAS CONDICIONES QUE GENERAN RIESGO PARA ENFERMAR DE ENFERMEDADES METAXÉNICAS Y ZOONOTICAS</v>
      </c>
      <c r="C39" s="428" t="str">
        <f>+Ago!C39</f>
        <v>PROMSA</v>
      </c>
      <c r="D39" s="429"/>
      <c r="E39" s="429"/>
      <c r="F39" s="429"/>
      <c r="G39" s="429"/>
      <c r="H39" s="429"/>
      <c r="I39" s="429"/>
      <c r="J39" s="429"/>
      <c r="K39" s="429"/>
      <c r="L39" s="429"/>
      <c r="M39" s="429"/>
      <c r="N39" s="429"/>
      <c r="O39" s="429"/>
      <c r="P39" s="429"/>
      <c r="Q39" s="429"/>
      <c r="R39" s="429"/>
      <c r="S39" s="429"/>
      <c r="T39" s="429"/>
      <c r="U39" s="429"/>
      <c r="V39" s="429"/>
      <c r="W39" s="429"/>
      <c r="X39" s="429"/>
      <c r="Y39" s="429"/>
      <c r="Z39" s="429"/>
      <c r="AA39" s="429"/>
      <c r="AB39" s="429"/>
      <c r="AC39" s="429"/>
      <c r="AD39" s="429"/>
      <c r="AE39" s="429"/>
      <c r="AF39" s="429"/>
      <c r="AG39" s="429"/>
      <c r="AH39" s="429"/>
      <c r="AI39" s="429"/>
      <c r="AJ39" s="429"/>
      <c r="AK39" s="429"/>
      <c r="AL39" s="429"/>
      <c r="AM39" s="429"/>
      <c r="AN39" s="429"/>
      <c r="AO39" s="429"/>
      <c r="AP39" s="429"/>
      <c r="AQ39" s="429"/>
      <c r="AR39" s="429"/>
      <c r="AS39" s="429"/>
      <c r="AT39" s="429"/>
      <c r="AV39" s="37">
        <f t="shared" si="21"/>
        <v>0</v>
      </c>
      <c r="AW39" s="37">
        <f t="shared" si="22"/>
        <v>0</v>
      </c>
      <c r="AX39" s="37">
        <f t="shared" si="23"/>
        <v>0</v>
      </c>
      <c r="AY39" s="37">
        <f t="shared" si="24"/>
        <v>0</v>
      </c>
      <c r="AZ39" s="37">
        <f t="shared" si="25"/>
        <v>0</v>
      </c>
      <c r="BA39" s="37">
        <f t="shared" si="26"/>
        <v>0</v>
      </c>
      <c r="BB39" s="37">
        <f t="shared" si="27"/>
        <v>0</v>
      </c>
      <c r="BC39" s="38">
        <f t="shared" si="28"/>
        <v>0</v>
      </c>
      <c r="BD39" s="37">
        <f t="shared" si="29"/>
        <v>0</v>
      </c>
      <c r="BE39" s="54">
        <f t="shared" si="30"/>
        <v>0</v>
      </c>
    </row>
    <row r="40" spans="1:57" ht="30" x14ac:dyDescent="0.25">
      <c r="A40" s="401">
        <f>+Ago!A40</f>
        <v>37</v>
      </c>
      <c r="B40" s="427" t="str">
        <f>ACUMULADO!B40</f>
        <v>DOCENTES  CAPACITADOS Y COMPROMETIDOS A DESARROLLAR ACCIONES PARA LA PROMOCION DE PRACTICAS SALUDABLES PARA LA PREVENCIÓN DE LAS ENFERMEDADES METAXENICAS Y ZOONOTICAS</v>
      </c>
      <c r="C40" s="428" t="str">
        <f>+Ago!C40</f>
        <v>PROMSA</v>
      </c>
      <c r="D40" s="429"/>
      <c r="E40" s="429"/>
      <c r="F40" s="429"/>
      <c r="G40" s="429"/>
      <c r="H40" s="429"/>
      <c r="I40" s="429"/>
      <c r="J40" s="429"/>
      <c r="K40" s="429"/>
      <c r="L40" s="429"/>
      <c r="M40" s="429"/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  <c r="AO40" s="429"/>
      <c r="AP40" s="429"/>
      <c r="AQ40" s="429"/>
      <c r="AR40" s="429"/>
      <c r="AS40" s="429"/>
      <c r="AT40" s="429"/>
      <c r="AV40" s="37">
        <f t="shared" si="21"/>
        <v>0</v>
      </c>
      <c r="AW40" s="37">
        <f t="shared" si="22"/>
        <v>0</v>
      </c>
      <c r="AX40" s="37">
        <f t="shared" si="23"/>
        <v>0</v>
      </c>
      <c r="AY40" s="37">
        <f t="shared" si="24"/>
        <v>0</v>
      </c>
      <c r="AZ40" s="37">
        <f t="shared" si="25"/>
        <v>0</v>
      </c>
      <c r="BA40" s="37">
        <f t="shared" si="26"/>
        <v>0</v>
      </c>
      <c r="BB40" s="37">
        <f t="shared" si="27"/>
        <v>0</v>
      </c>
      <c r="BC40" s="38">
        <f t="shared" si="28"/>
        <v>0</v>
      </c>
      <c r="BD40" s="37">
        <f t="shared" si="29"/>
        <v>0</v>
      </c>
      <c r="BE40" s="54">
        <f t="shared" si="30"/>
        <v>0</v>
      </c>
    </row>
    <row r="41" spans="1:57" ht="30" x14ac:dyDescent="0.25">
      <c r="A41" s="401">
        <f>+Ago!A41</f>
        <v>38</v>
      </c>
      <c r="B41" s="427" t="str">
        <f>ACUMULADO!B41</f>
        <v>FAMILIAS QUE RECIBEN SESIONES EDUCATIVAS Y DEMOSTRATIVAS EN PRÁCTICAS SALUDABLES FRENTE A LAS ENFERMEDADES NO TRASMISIBLES</v>
      </c>
      <c r="C41" s="428" t="str">
        <f>+Ago!C41</f>
        <v>PROMSA</v>
      </c>
      <c r="D41" s="429"/>
      <c r="E41" s="429"/>
      <c r="F41" s="429"/>
      <c r="G41" s="429"/>
      <c r="H41" s="429"/>
      <c r="I41" s="429"/>
      <c r="J41" s="429"/>
      <c r="K41" s="429"/>
      <c r="L41" s="429"/>
      <c r="M41" s="429"/>
      <c r="N41" s="429"/>
      <c r="O41" s="429"/>
      <c r="P41" s="429"/>
      <c r="Q41" s="429"/>
      <c r="R41" s="429"/>
      <c r="S41" s="429"/>
      <c r="T41" s="429"/>
      <c r="U41" s="429"/>
      <c r="V41" s="429"/>
      <c r="W41" s="429"/>
      <c r="X41" s="429"/>
      <c r="Y41" s="429"/>
      <c r="Z41" s="429"/>
      <c r="AA41" s="429"/>
      <c r="AB41" s="429"/>
      <c r="AC41" s="429"/>
      <c r="AD41" s="429"/>
      <c r="AE41" s="429"/>
      <c r="AF41" s="429"/>
      <c r="AG41" s="429"/>
      <c r="AH41" s="429"/>
      <c r="AI41" s="429"/>
      <c r="AJ41" s="429"/>
      <c r="AK41" s="429"/>
      <c r="AL41" s="429"/>
      <c r="AM41" s="429"/>
      <c r="AN41" s="429"/>
      <c r="AO41" s="429"/>
      <c r="AP41" s="429"/>
      <c r="AQ41" s="429"/>
      <c r="AR41" s="429"/>
      <c r="AS41" s="429"/>
      <c r="AT41" s="429"/>
      <c r="AV41" s="37">
        <f t="shared" si="21"/>
        <v>0</v>
      </c>
      <c r="AW41" s="37">
        <f t="shared" si="22"/>
        <v>0</v>
      </c>
      <c r="AX41" s="37">
        <f t="shared" si="23"/>
        <v>0</v>
      </c>
      <c r="AY41" s="37">
        <f t="shared" si="24"/>
        <v>0</v>
      </c>
      <c r="AZ41" s="37">
        <f t="shared" si="25"/>
        <v>0</v>
      </c>
      <c r="BA41" s="37">
        <f t="shared" si="26"/>
        <v>0</v>
      </c>
      <c r="BB41" s="37">
        <f t="shared" si="27"/>
        <v>0</v>
      </c>
      <c r="BC41" s="38">
        <f t="shared" si="28"/>
        <v>0</v>
      </c>
      <c r="BD41" s="37">
        <f t="shared" si="29"/>
        <v>0</v>
      </c>
      <c r="BE41" s="54">
        <f t="shared" si="30"/>
        <v>0</v>
      </c>
    </row>
    <row r="42" spans="1:57" ht="30" x14ac:dyDescent="0.25">
      <c r="A42" s="401">
        <f>+Ago!A42</f>
        <v>39</v>
      </c>
      <c r="B42" s="427" t="str">
        <f>ACUMULADO!B42</f>
        <v>4398802FUNCIONARIOS MUNICIPALES CAPACITADOS PARA LA GENERACIÓN DE ENTORNOS SALUDABLES FRENTE A LAS ENFERMEDADES NO TRASMISIBLES.</v>
      </c>
      <c r="C42" s="428" t="str">
        <f>+Ago!C42</f>
        <v>PROMSA</v>
      </c>
      <c r="D42" s="429"/>
      <c r="E42" s="429"/>
      <c r="F42" s="429"/>
      <c r="G42" s="429"/>
      <c r="H42" s="429"/>
      <c r="I42" s="429"/>
      <c r="J42" s="429"/>
      <c r="K42" s="429"/>
      <c r="L42" s="429"/>
      <c r="M42" s="429"/>
      <c r="N42" s="429"/>
      <c r="O42" s="429"/>
      <c r="P42" s="429"/>
      <c r="Q42" s="429"/>
      <c r="R42" s="429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  <c r="AL42" s="429"/>
      <c r="AM42" s="429"/>
      <c r="AN42" s="429"/>
      <c r="AO42" s="429"/>
      <c r="AP42" s="429"/>
      <c r="AQ42" s="429"/>
      <c r="AR42" s="429"/>
      <c r="AS42" s="429"/>
      <c r="AT42" s="429"/>
      <c r="AV42" s="37">
        <f t="shared" si="21"/>
        <v>0</v>
      </c>
      <c r="AW42" s="37">
        <f t="shared" si="22"/>
        <v>0</v>
      </c>
      <c r="AX42" s="37">
        <f t="shared" si="23"/>
        <v>0</v>
      </c>
      <c r="AY42" s="37">
        <f t="shared" si="24"/>
        <v>0</v>
      </c>
      <c r="AZ42" s="37">
        <f t="shared" si="25"/>
        <v>0</v>
      </c>
      <c r="BA42" s="37">
        <f t="shared" si="26"/>
        <v>0</v>
      </c>
      <c r="BB42" s="37">
        <f t="shared" si="27"/>
        <v>0</v>
      </c>
      <c r="BC42" s="38">
        <f t="shared" si="28"/>
        <v>0</v>
      </c>
      <c r="BD42" s="37">
        <f t="shared" si="29"/>
        <v>0</v>
      </c>
      <c r="BE42" s="54">
        <f t="shared" si="30"/>
        <v>0</v>
      </c>
    </row>
    <row r="43" spans="1:57" ht="30" x14ac:dyDescent="0.25">
      <c r="A43" s="401">
        <f>+Ago!A43</f>
        <v>40</v>
      </c>
      <c r="B43" s="427" t="str">
        <f>ACUMULADO!B43</f>
        <v>DOCENTES COMPROMETIDOS QUE DESARROLLAN ACCIONES PARA LA PROMOCIÓN DE LA ALIMENTACIÓN SALUDABLE, ACTIVIDAD FISICA, SALUD OCULAR Y SALUD BUCAL</v>
      </c>
      <c r="C43" s="428" t="str">
        <f>+Ago!C43</f>
        <v>PROMSA</v>
      </c>
      <c r="D43" s="429"/>
      <c r="E43" s="429"/>
      <c r="F43" s="429"/>
      <c r="G43" s="429"/>
      <c r="H43" s="429"/>
      <c r="I43" s="429"/>
      <c r="J43" s="429"/>
      <c r="K43" s="429"/>
      <c r="L43" s="429"/>
      <c r="M43" s="429"/>
      <c r="N43" s="429"/>
      <c r="O43" s="429"/>
      <c r="P43" s="429"/>
      <c r="Q43" s="429"/>
      <c r="R43" s="429"/>
      <c r="S43" s="429"/>
      <c r="T43" s="429"/>
      <c r="U43" s="429"/>
      <c r="V43" s="429"/>
      <c r="W43" s="429"/>
      <c r="X43" s="429"/>
      <c r="Y43" s="429"/>
      <c r="Z43" s="429"/>
      <c r="AA43" s="429"/>
      <c r="AB43" s="429"/>
      <c r="AC43" s="429"/>
      <c r="AD43" s="429"/>
      <c r="AE43" s="429"/>
      <c r="AF43" s="429"/>
      <c r="AG43" s="429"/>
      <c r="AH43" s="429"/>
      <c r="AI43" s="429"/>
      <c r="AJ43" s="429"/>
      <c r="AK43" s="429"/>
      <c r="AL43" s="429"/>
      <c r="AM43" s="429"/>
      <c r="AN43" s="429"/>
      <c r="AO43" s="429"/>
      <c r="AP43" s="429"/>
      <c r="AQ43" s="429"/>
      <c r="AR43" s="429"/>
      <c r="AS43" s="429"/>
      <c r="AT43" s="429"/>
      <c r="AV43" s="37">
        <f t="shared" si="21"/>
        <v>0</v>
      </c>
      <c r="AW43" s="37">
        <f t="shared" si="22"/>
        <v>0</v>
      </c>
      <c r="AX43" s="37">
        <f t="shared" si="23"/>
        <v>0</v>
      </c>
      <c r="AY43" s="37">
        <f t="shared" si="24"/>
        <v>0</v>
      </c>
      <c r="AZ43" s="37">
        <f t="shared" si="25"/>
        <v>0</v>
      </c>
      <c r="BA43" s="37">
        <f t="shared" si="26"/>
        <v>0</v>
      </c>
      <c r="BB43" s="37">
        <f t="shared" si="27"/>
        <v>0</v>
      </c>
      <c r="BC43" s="38">
        <f t="shared" si="28"/>
        <v>0</v>
      </c>
      <c r="BD43" s="37">
        <f t="shared" si="29"/>
        <v>0</v>
      </c>
      <c r="BE43" s="54">
        <f t="shared" si="30"/>
        <v>0</v>
      </c>
    </row>
    <row r="44" spans="1:57" ht="30" x14ac:dyDescent="0.25">
      <c r="A44" s="401">
        <f>+Ago!A44</f>
        <v>41</v>
      </c>
      <c r="B44" s="427" t="str">
        <f>ACUMULADO!B44</f>
        <v>LIDERES COMUNITARIOS CAPACITADOS REALIZAN VIGILANCIA CIUDADANA PARA LA REDUCCIÓN DE LA CONTAMINACIÓN POR METALES PESADOS, SUSTANCIAS QUÍMICAS E HIDROCARBUROS</v>
      </c>
      <c r="C44" s="428" t="str">
        <f>+Ago!C44</f>
        <v>PROMSA</v>
      </c>
      <c r="D44" s="429"/>
      <c r="E44" s="429"/>
      <c r="F44" s="429"/>
      <c r="G44" s="429"/>
      <c r="H44" s="429"/>
      <c r="I44" s="429"/>
      <c r="J44" s="429"/>
      <c r="K44" s="429"/>
      <c r="L44" s="429"/>
      <c r="M44" s="429"/>
      <c r="N44" s="429"/>
      <c r="O44" s="429"/>
      <c r="P44" s="429"/>
      <c r="Q44" s="429"/>
      <c r="R44" s="429"/>
      <c r="S44" s="429"/>
      <c r="T44" s="429"/>
      <c r="U44" s="429"/>
      <c r="V44" s="429"/>
      <c r="W44" s="429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9"/>
      <c r="AK44" s="429"/>
      <c r="AL44" s="429"/>
      <c r="AM44" s="429"/>
      <c r="AN44" s="429"/>
      <c r="AO44" s="429"/>
      <c r="AP44" s="429"/>
      <c r="AQ44" s="429"/>
      <c r="AR44" s="429"/>
      <c r="AS44" s="429"/>
      <c r="AT44" s="429"/>
      <c r="AV44" s="37">
        <f t="shared" si="21"/>
        <v>0</v>
      </c>
      <c r="AW44" s="37">
        <f t="shared" si="22"/>
        <v>0</v>
      </c>
      <c r="AX44" s="37">
        <f t="shared" si="23"/>
        <v>0</v>
      </c>
      <c r="AY44" s="37">
        <f t="shared" si="24"/>
        <v>0</v>
      </c>
      <c r="AZ44" s="37">
        <f t="shared" si="25"/>
        <v>0</v>
      </c>
      <c r="BA44" s="37">
        <f t="shared" si="26"/>
        <v>0</v>
      </c>
      <c r="BB44" s="37">
        <f t="shared" si="27"/>
        <v>0</v>
      </c>
      <c r="BC44" s="38">
        <f t="shared" si="28"/>
        <v>0</v>
      </c>
      <c r="BD44" s="37">
        <f t="shared" si="29"/>
        <v>0</v>
      </c>
      <c r="BE44" s="54">
        <f t="shared" si="30"/>
        <v>0</v>
      </c>
    </row>
    <row r="45" spans="1:57" ht="30" x14ac:dyDescent="0.25">
      <c r="A45" s="401">
        <f>+Ago!A45</f>
        <v>42</v>
      </c>
      <c r="B45" s="427" t="str">
        <f>ACUMULADO!B45</f>
        <v>FUNCIONARIOS MUNICIPALES SENSIBILIZADOS PARA LA PROMOCIÓN DE PRACTICAS Y ENTORNOS SALUDABLES PARA LA PREVENCIÓN DEL CÁNCER</v>
      </c>
      <c r="C45" s="428" t="str">
        <f>+Ago!C45</f>
        <v>PROMSA</v>
      </c>
      <c r="D45" s="429"/>
      <c r="E45" s="429"/>
      <c r="F45" s="429"/>
      <c r="G45" s="429"/>
      <c r="H45" s="429"/>
      <c r="I45" s="429"/>
      <c r="J45" s="429"/>
      <c r="K45" s="429"/>
      <c r="L45" s="429"/>
      <c r="M45" s="429"/>
      <c r="N45" s="429"/>
      <c r="O45" s="429"/>
      <c r="P45" s="429"/>
      <c r="Q45" s="429"/>
      <c r="R45" s="429"/>
      <c r="S45" s="429"/>
      <c r="T45" s="429"/>
      <c r="U45" s="429"/>
      <c r="V45" s="429"/>
      <c r="W45" s="429"/>
      <c r="X45" s="429"/>
      <c r="Y45" s="429"/>
      <c r="Z45" s="429"/>
      <c r="AA45" s="429"/>
      <c r="AB45" s="429"/>
      <c r="AC45" s="429"/>
      <c r="AD45" s="429"/>
      <c r="AE45" s="429"/>
      <c r="AF45" s="429"/>
      <c r="AG45" s="429"/>
      <c r="AH45" s="429"/>
      <c r="AI45" s="429"/>
      <c r="AJ45" s="429"/>
      <c r="AK45" s="429"/>
      <c r="AL45" s="429"/>
      <c r="AM45" s="429"/>
      <c r="AN45" s="429"/>
      <c r="AO45" s="429"/>
      <c r="AP45" s="429"/>
      <c r="AQ45" s="429"/>
      <c r="AR45" s="429"/>
      <c r="AS45" s="429"/>
      <c r="AT45" s="429"/>
      <c r="AV45" s="37">
        <f t="shared" si="21"/>
        <v>0</v>
      </c>
      <c r="AW45" s="37">
        <f t="shared" si="22"/>
        <v>0</v>
      </c>
      <c r="AX45" s="37">
        <f t="shared" si="23"/>
        <v>0</v>
      </c>
      <c r="AY45" s="37">
        <f t="shared" si="24"/>
        <v>0</v>
      </c>
      <c r="AZ45" s="37">
        <f t="shared" si="25"/>
        <v>0</v>
      </c>
      <c r="BA45" s="37">
        <f t="shared" si="26"/>
        <v>0</v>
      </c>
      <c r="BB45" s="37">
        <f t="shared" si="27"/>
        <v>0</v>
      </c>
      <c r="BC45" s="38">
        <f t="shared" si="28"/>
        <v>0</v>
      </c>
      <c r="BD45" s="37">
        <f t="shared" si="29"/>
        <v>0</v>
      </c>
      <c r="BE45" s="54">
        <f t="shared" si="30"/>
        <v>0</v>
      </c>
    </row>
    <row r="46" spans="1:57" ht="30" x14ac:dyDescent="0.25">
      <c r="A46" s="401">
        <f>+Ago!A46</f>
        <v>43</v>
      </c>
      <c r="B46" s="427" t="str">
        <f>ACUMULADO!B46</f>
        <v xml:space="preserve">DOCENTES  CAPACITADOS PARA LA PROMOCIÓN DE PRACTICAS Y ENTORNOS SALUDABLES PARA LA PREVENCIÓN DEL CÁNCER . </v>
      </c>
      <c r="C46" s="428" t="str">
        <f>+Ago!C46</f>
        <v>PROMSA</v>
      </c>
      <c r="D46" s="429"/>
      <c r="E46" s="429"/>
      <c r="F46" s="429"/>
      <c r="G46" s="429"/>
      <c r="H46" s="429"/>
      <c r="I46" s="429"/>
      <c r="J46" s="429"/>
      <c r="K46" s="429"/>
      <c r="L46" s="429"/>
      <c r="M46" s="429"/>
      <c r="N46" s="429"/>
      <c r="O46" s="429"/>
      <c r="P46" s="429"/>
      <c r="Q46" s="429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V46" s="37">
        <f t="shared" si="21"/>
        <v>0</v>
      </c>
      <c r="AW46" s="37">
        <f t="shared" si="22"/>
        <v>0</v>
      </c>
      <c r="AX46" s="37">
        <f t="shared" si="23"/>
        <v>0</v>
      </c>
      <c r="AY46" s="37">
        <f t="shared" si="24"/>
        <v>0</v>
      </c>
      <c r="AZ46" s="37">
        <f t="shared" si="25"/>
        <v>0</v>
      </c>
      <c r="BA46" s="37">
        <f t="shared" si="26"/>
        <v>0</v>
      </c>
      <c r="BB46" s="37">
        <f t="shared" si="27"/>
        <v>0</v>
      </c>
      <c r="BC46" s="38">
        <f t="shared" si="28"/>
        <v>0</v>
      </c>
      <c r="BD46" s="37">
        <f t="shared" si="29"/>
        <v>0</v>
      </c>
      <c r="BE46" s="54">
        <f t="shared" si="30"/>
        <v>0</v>
      </c>
    </row>
    <row r="47" spans="1:57" ht="30" x14ac:dyDescent="0.25">
      <c r="A47" s="401">
        <f>+Ago!A47</f>
        <v>44</v>
      </c>
      <c r="B47" s="427" t="str">
        <f>ACUMULADO!B47</f>
        <v>FAMILIAS SENSIBILIZADAS PARA LA PROMOCIÓN DE PRÁCTICAS Y ENTORNOS SALUDABLES PARA LA PREVENCIÓN DEL CÁNCER</v>
      </c>
      <c r="C47" s="428" t="str">
        <f>+Ago!C47</f>
        <v>PROMSA</v>
      </c>
      <c r="D47" s="429"/>
      <c r="E47" s="429"/>
      <c r="F47" s="429"/>
      <c r="G47" s="429"/>
      <c r="H47" s="429"/>
      <c r="I47" s="429"/>
      <c r="J47" s="429"/>
      <c r="K47" s="429"/>
      <c r="L47" s="429"/>
      <c r="M47" s="429"/>
      <c r="N47" s="429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29"/>
      <c r="Z47" s="429"/>
      <c r="AA47" s="429"/>
      <c r="AB47" s="429"/>
      <c r="AC47" s="429"/>
      <c r="AD47" s="429"/>
      <c r="AE47" s="429"/>
      <c r="AF47" s="429"/>
      <c r="AG47" s="429"/>
      <c r="AH47" s="429"/>
      <c r="AI47" s="429"/>
      <c r="AJ47" s="429"/>
      <c r="AK47" s="429"/>
      <c r="AL47" s="429"/>
      <c r="AM47" s="429"/>
      <c r="AN47" s="429"/>
      <c r="AO47" s="429"/>
      <c r="AP47" s="429"/>
      <c r="AQ47" s="429"/>
      <c r="AR47" s="429"/>
      <c r="AS47" s="429"/>
      <c r="AT47" s="429"/>
      <c r="AV47" s="37">
        <f t="shared" si="21"/>
        <v>0</v>
      </c>
      <c r="AW47" s="37">
        <f t="shared" si="22"/>
        <v>0</v>
      </c>
      <c r="AX47" s="37">
        <f t="shared" si="23"/>
        <v>0</v>
      </c>
      <c r="AY47" s="37">
        <f t="shared" si="24"/>
        <v>0</v>
      </c>
      <c r="AZ47" s="37">
        <f t="shared" si="25"/>
        <v>0</v>
      </c>
      <c r="BA47" s="37">
        <f t="shared" si="26"/>
        <v>0</v>
      </c>
      <c r="BB47" s="37">
        <f t="shared" si="27"/>
        <v>0</v>
      </c>
      <c r="BC47" s="38">
        <f t="shared" si="28"/>
        <v>0</v>
      </c>
      <c r="BD47" s="37">
        <f t="shared" si="29"/>
        <v>0</v>
      </c>
      <c r="BE47" s="54">
        <f t="shared" si="30"/>
        <v>0</v>
      </c>
    </row>
    <row r="48" spans="1:57" ht="30" x14ac:dyDescent="0.25">
      <c r="A48" s="401">
        <f>+Ago!A48</f>
        <v>45</v>
      </c>
      <c r="B48" s="427" t="str">
        <f>ACUMULADO!B48</f>
        <v>MADRES, PADRES Y CUIDADORES/AS CON APOYO EN ESTRATEGIAS DE CRIANZA Y CONOCIMIENTOS SOBRE EL DESARROLLO INFANTIL</v>
      </c>
      <c r="C48" s="428" t="str">
        <f>+Ago!C48</f>
        <v>PROMSA</v>
      </c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V48" s="37">
        <f t="shared" si="21"/>
        <v>0</v>
      </c>
      <c r="AW48" s="37">
        <f t="shared" si="22"/>
        <v>0</v>
      </c>
      <c r="AX48" s="37">
        <f t="shared" si="23"/>
        <v>0</v>
      </c>
      <c r="AY48" s="37">
        <f t="shared" si="24"/>
        <v>0</v>
      </c>
      <c r="AZ48" s="37">
        <f t="shared" si="25"/>
        <v>0</v>
      </c>
      <c r="BA48" s="37">
        <f t="shared" si="26"/>
        <v>0</v>
      </c>
      <c r="BB48" s="37">
        <f t="shared" si="27"/>
        <v>0</v>
      </c>
      <c r="BC48" s="38">
        <f t="shared" si="28"/>
        <v>0</v>
      </c>
      <c r="BD48" s="37">
        <f t="shared" si="29"/>
        <v>0</v>
      </c>
      <c r="BE48" s="54">
        <f t="shared" si="30"/>
        <v>0</v>
      </c>
    </row>
    <row r="49" spans="1:57" x14ac:dyDescent="0.25">
      <c r="A49" s="401">
        <f>+Ago!A49</f>
        <v>46</v>
      </c>
      <c r="B49" s="427" t="str">
        <f>ACUMULADO!B49</f>
        <v>PAREJAS CON CONSEJERÍA EN LA PROMOCIÓN DE UNA CONVIVENCIA SALUDABLE</v>
      </c>
      <c r="C49" s="428" t="str">
        <f>+Ago!C49</f>
        <v>PROMSA</v>
      </c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V49" s="37">
        <f t="shared" si="21"/>
        <v>0</v>
      </c>
      <c r="AW49" s="37">
        <f t="shared" si="22"/>
        <v>0</v>
      </c>
      <c r="AX49" s="37">
        <f t="shared" si="23"/>
        <v>0</v>
      </c>
      <c r="AY49" s="37">
        <f t="shared" si="24"/>
        <v>0</v>
      </c>
      <c r="AZ49" s="37">
        <f t="shared" si="25"/>
        <v>0</v>
      </c>
      <c r="BA49" s="37">
        <f t="shared" si="26"/>
        <v>0</v>
      </c>
      <c r="BB49" s="37">
        <f t="shared" si="27"/>
        <v>0</v>
      </c>
      <c r="BC49" s="38">
        <f t="shared" si="28"/>
        <v>0</v>
      </c>
      <c r="BD49" s="37">
        <f t="shared" si="29"/>
        <v>0</v>
      </c>
      <c r="BE49" s="54">
        <f t="shared" si="30"/>
        <v>0</v>
      </c>
    </row>
    <row r="50" spans="1:57" x14ac:dyDescent="0.25">
      <c r="A50" s="401">
        <f>+Ago!A50</f>
        <v>47</v>
      </c>
      <c r="B50" s="427" t="str">
        <f>ACUMULADO!B50</f>
        <v>LÍDERES ADOLESCENTES PROMUEVEN LA SALUD MENTAL EN SU COMUNIDAD</v>
      </c>
      <c r="C50" s="428" t="str">
        <f>+Ago!C50</f>
        <v>PROMSA</v>
      </c>
      <c r="D50" s="429"/>
      <c r="E50" s="429"/>
      <c r="F50" s="429"/>
      <c r="G50" s="429"/>
      <c r="H50" s="429"/>
      <c r="I50" s="429"/>
      <c r="J50" s="429"/>
      <c r="K50" s="429"/>
      <c r="L50" s="429"/>
      <c r="M50" s="429"/>
      <c r="N50" s="429"/>
      <c r="O50" s="429"/>
      <c r="P50" s="429"/>
      <c r="Q50" s="429"/>
      <c r="R50" s="429"/>
      <c r="S50" s="429"/>
      <c r="T50" s="429"/>
      <c r="U50" s="429"/>
      <c r="V50" s="429"/>
      <c r="W50" s="429"/>
      <c r="X50" s="429"/>
      <c r="Y50" s="429"/>
      <c r="Z50" s="429"/>
      <c r="AA50" s="429"/>
      <c r="AB50" s="429"/>
      <c r="AC50" s="429"/>
      <c r="AD50" s="429"/>
      <c r="AE50" s="429"/>
      <c r="AF50" s="429"/>
      <c r="AG50" s="429"/>
      <c r="AH50" s="429"/>
      <c r="AI50" s="429"/>
      <c r="AJ50" s="429"/>
      <c r="AK50" s="429"/>
      <c r="AL50" s="429"/>
      <c r="AM50" s="429"/>
      <c r="AN50" s="429"/>
      <c r="AO50" s="429"/>
      <c r="AP50" s="429"/>
      <c r="AQ50" s="429"/>
      <c r="AR50" s="429"/>
      <c r="AS50" s="429"/>
      <c r="AT50" s="429"/>
      <c r="AV50" s="37">
        <f t="shared" si="21"/>
        <v>0</v>
      </c>
      <c r="AW50" s="37">
        <f t="shared" si="22"/>
        <v>0</v>
      </c>
      <c r="AX50" s="37">
        <f t="shared" si="23"/>
        <v>0</v>
      </c>
      <c r="AY50" s="37">
        <f t="shared" si="24"/>
        <v>0</v>
      </c>
      <c r="AZ50" s="37">
        <f t="shared" si="25"/>
        <v>0</v>
      </c>
      <c r="BA50" s="37">
        <f t="shared" si="26"/>
        <v>0</v>
      </c>
      <c r="BB50" s="37">
        <f t="shared" si="27"/>
        <v>0</v>
      </c>
      <c r="BC50" s="38">
        <f t="shared" si="28"/>
        <v>0</v>
      </c>
      <c r="BD50" s="37">
        <f t="shared" si="29"/>
        <v>0</v>
      </c>
      <c r="BE50" s="54">
        <f t="shared" si="30"/>
        <v>0</v>
      </c>
    </row>
    <row r="51" spans="1:57" ht="30" x14ac:dyDescent="0.25">
      <c r="A51" s="401">
        <f>+Ago!A51</f>
        <v>48</v>
      </c>
      <c r="B51" s="427" t="str">
        <f>ACUMULADO!B51</f>
        <v>AGENTES COMUNITARIOS DE SALUD REALIZAN VIGILANCIA CIUDADANA PARA REDUCIR LA VIOLENCIA FÍSICA CAUSADA POR LA PAREJA</v>
      </c>
      <c r="C51" s="428" t="str">
        <f>+Ago!C51</f>
        <v>PROMSA</v>
      </c>
      <c r="D51" s="429"/>
      <c r="E51" s="429"/>
      <c r="F51" s="429"/>
      <c r="G51" s="429"/>
      <c r="H51" s="429"/>
      <c r="I51" s="429"/>
      <c r="J51" s="429"/>
      <c r="K51" s="429"/>
      <c r="L51" s="429"/>
      <c r="M51" s="429"/>
      <c r="N51" s="429"/>
      <c r="O51" s="429"/>
      <c r="P51" s="429"/>
      <c r="Q51" s="429"/>
      <c r="R51" s="429"/>
      <c r="S51" s="429"/>
      <c r="T51" s="429"/>
      <c r="U51" s="429"/>
      <c r="V51" s="429"/>
      <c r="W51" s="429"/>
      <c r="X51" s="429"/>
      <c r="Y51" s="429"/>
      <c r="Z51" s="429"/>
      <c r="AA51" s="429"/>
      <c r="AB51" s="429"/>
      <c r="AC51" s="429"/>
      <c r="AD51" s="429"/>
      <c r="AE51" s="429"/>
      <c r="AF51" s="429"/>
      <c r="AG51" s="429"/>
      <c r="AH51" s="429"/>
      <c r="AI51" s="429"/>
      <c r="AJ51" s="429"/>
      <c r="AK51" s="429"/>
      <c r="AL51" s="429"/>
      <c r="AM51" s="429"/>
      <c r="AN51" s="429"/>
      <c r="AO51" s="429"/>
      <c r="AP51" s="429"/>
      <c r="AQ51" s="429"/>
      <c r="AR51" s="429"/>
      <c r="AS51" s="429"/>
      <c r="AT51" s="429"/>
      <c r="AV51" s="37">
        <f t="shared" si="21"/>
        <v>0</v>
      </c>
      <c r="AW51" s="37">
        <f t="shared" si="22"/>
        <v>0</v>
      </c>
      <c r="AX51" s="37">
        <f t="shared" si="23"/>
        <v>0</v>
      </c>
      <c r="AY51" s="37">
        <f t="shared" si="24"/>
        <v>0</v>
      </c>
      <c r="AZ51" s="37">
        <f t="shared" si="25"/>
        <v>0</v>
      </c>
      <c r="BA51" s="37">
        <f t="shared" si="26"/>
        <v>0</v>
      </c>
      <c r="BB51" s="37">
        <f t="shared" si="27"/>
        <v>0</v>
      </c>
      <c r="BC51" s="38">
        <f t="shared" si="28"/>
        <v>0</v>
      </c>
      <c r="BD51" s="37">
        <f t="shared" si="29"/>
        <v>0</v>
      </c>
      <c r="BE51" s="54">
        <f t="shared" si="30"/>
        <v>0</v>
      </c>
    </row>
    <row r="52" spans="1:57" x14ac:dyDescent="0.25">
      <c r="A52" s="401">
        <f>+Ago!A52</f>
        <v>49</v>
      </c>
      <c r="B52" s="468" t="str">
        <f>+Ago!B52</f>
        <v xml:space="preserve">Porcentaje de mujeres de 25 a 64 años de edad que se han realizado tamizaje  de papanicolaou </v>
      </c>
      <c r="C52" s="469" t="str">
        <f>+Ago!C52</f>
        <v>CANCER</v>
      </c>
      <c r="D52" s="466"/>
      <c r="E52" s="466"/>
      <c r="F52" s="466"/>
      <c r="G52" s="466"/>
      <c r="H52" s="466"/>
      <c r="I52" s="466"/>
      <c r="J52" s="466"/>
      <c r="K52" s="466"/>
      <c r="L52" s="466"/>
      <c r="M52" s="466"/>
      <c r="N52" s="466"/>
      <c r="O52" s="466"/>
      <c r="P52" s="466"/>
      <c r="Q52" s="466"/>
      <c r="R52" s="466"/>
      <c r="S52" s="466"/>
      <c r="T52" s="466"/>
      <c r="U52" s="466"/>
      <c r="V52" s="466"/>
      <c r="W52" s="466"/>
      <c r="X52" s="466"/>
      <c r="Y52" s="466"/>
      <c r="Z52" s="466"/>
      <c r="AA52" s="466"/>
      <c r="AB52" s="466"/>
      <c r="AC52" s="466"/>
      <c r="AD52" s="466"/>
      <c r="AE52" s="466"/>
      <c r="AF52" s="466"/>
      <c r="AG52" s="466"/>
      <c r="AH52" s="466"/>
      <c r="AI52" s="466"/>
      <c r="AJ52" s="466"/>
      <c r="AK52" s="466"/>
      <c r="AL52" s="466"/>
      <c r="AM52" s="466"/>
      <c r="AN52" s="466"/>
      <c r="AO52" s="466"/>
      <c r="AP52" s="466"/>
      <c r="AQ52" s="466"/>
      <c r="AR52" s="466"/>
      <c r="AS52" s="466"/>
      <c r="AT52" s="466"/>
      <c r="AV52" s="37">
        <f t="shared" si="11"/>
        <v>0</v>
      </c>
      <c r="AW52" s="37">
        <f t="shared" si="12"/>
        <v>0</v>
      </c>
      <c r="AX52" s="37">
        <f t="shared" si="13"/>
        <v>0</v>
      </c>
      <c r="AY52" s="37">
        <f t="shared" si="14"/>
        <v>0</v>
      </c>
      <c r="AZ52" s="37">
        <f t="shared" si="15"/>
        <v>0</v>
      </c>
      <c r="BA52" s="37">
        <f t="shared" si="16"/>
        <v>0</v>
      </c>
      <c r="BB52" s="37">
        <f t="shared" si="17"/>
        <v>0</v>
      </c>
      <c r="BC52" s="38">
        <f t="shared" si="18"/>
        <v>0</v>
      </c>
      <c r="BD52" s="37">
        <f t="shared" si="19"/>
        <v>0</v>
      </c>
      <c r="BE52" s="54">
        <f t="shared" si="20"/>
        <v>0</v>
      </c>
    </row>
    <row r="53" spans="1:57" ht="30" x14ac:dyDescent="0.25">
      <c r="A53" s="401">
        <f>+Ago!A53</f>
        <v>50</v>
      </c>
      <c r="B53" s="468" t="str">
        <f>+Ago!B53</f>
        <v>Porcentaje de mujeres de 30 a 49 años de edad que se han realizado tamizaje para cuello uterino (Inspección Visual con Ácido Acético).</v>
      </c>
      <c r="C53" s="470" t="str">
        <f>+Ago!C53</f>
        <v>CANCER</v>
      </c>
      <c r="D53" s="466"/>
      <c r="E53" s="466"/>
      <c r="F53" s="466"/>
      <c r="G53" s="466"/>
      <c r="H53" s="466"/>
      <c r="I53" s="466"/>
      <c r="J53" s="466"/>
      <c r="K53" s="466"/>
      <c r="L53" s="466"/>
      <c r="M53" s="466"/>
      <c r="N53" s="466"/>
      <c r="O53" s="466"/>
      <c r="P53" s="466"/>
      <c r="Q53" s="466"/>
      <c r="R53" s="466"/>
      <c r="S53" s="466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6"/>
      <c r="AL53" s="466"/>
      <c r="AM53" s="466"/>
      <c r="AN53" s="466"/>
      <c r="AO53" s="466"/>
      <c r="AP53" s="466"/>
      <c r="AQ53" s="466"/>
      <c r="AR53" s="466"/>
      <c r="AS53" s="466"/>
      <c r="AT53" s="466"/>
      <c r="AV53" s="37">
        <f t="shared" si="11"/>
        <v>0</v>
      </c>
      <c r="AW53" s="37">
        <f t="shared" si="12"/>
        <v>0</v>
      </c>
      <c r="AX53" s="37">
        <f t="shared" si="13"/>
        <v>0</v>
      </c>
      <c r="AY53" s="37">
        <f t="shared" si="14"/>
        <v>0</v>
      </c>
      <c r="AZ53" s="37">
        <f t="shared" si="15"/>
        <v>0</v>
      </c>
      <c r="BA53" s="37">
        <f t="shared" si="16"/>
        <v>0</v>
      </c>
      <c r="BB53" s="37">
        <f t="shared" si="17"/>
        <v>0</v>
      </c>
      <c r="BC53" s="38">
        <f t="shared" si="18"/>
        <v>0</v>
      </c>
      <c r="BD53" s="37">
        <f t="shared" si="19"/>
        <v>0</v>
      </c>
      <c r="BE53" s="54">
        <f t="shared" si="20"/>
        <v>0</v>
      </c>
    </row>
    <row r="54" spans="1:57" ht="30" x14ac:dyDescent="0.25">
      <c r="A54" s="401">
        <f>+Ago!A54</f>
        <v>51</v>
      </c>
      <c r="B54" s="468" t="str">
        <f>+Ago!B54</f>
        <v>Porcentaje de mujeres de 40 a 69 años de edad que se han realizado examen clínico de mamas en los últimos 12 meses.</v>
      </c>
      <c r="C54" s="470" t="str">
        <f>+Ago!C54</f>
        <v>CANCER</v>
      </c>
      <c r="D54" s="467"/>
      <c r="E54" s="467"/>
      <c r="F54" s="467"/>
      <c r="G54" s="467"/>
      <c r="H54" s="467"/>
      <c r="I54" s="467"/>
      <c r="J54" s="467"/>
      <c r="K54" s="467"/>
      <c r="L54" s="467"/>
      <c r="M54" s="467"/>
      <c r="N54" s="467"/>
      <c r="O54" s="467"/>
      <c r="P54" s="467"/>
      <c r="Q54" s="467"/>
      <c r="R54" s="467"/>
      <c r="S54" s="467"/>
      <c r="T54" s="467"/>
      <c r="U54" s="467"/>
      <c r="V54" s="467"/>
      <c r="W54" s="467"/>
      <c r="X54" s="467"/>
      <c r="Y54" s="467"/>
      <c r="Z54" s="467"/>
      <c r="AA54" s="467"/>
      <c r="AB54" s="467"/>
      <c r="AC54" s="467"/>
      <c r="AD54" s="467"/>
      <c r="AE54" s="467"/>
      <c r="AF54" s="467"/>
      <c r="AG54" s="467"/>
      <c r="AH54" s="467"/>
      <c r="AI54" s="467"/>
      <c r="AJ54" s="467"/>
      <c r="AK54" s="467"/>
      <c r="AL54" s="467"/>
      <c r="AM54" s="467"/>
      <c r="AN54" s="467"/>
      <c r="AO54" s="467"/>
      <c r="AP54" s="467"/>
      <c r="AQ54" s="467"/>
      <c r="AR54" s="467"/>
      <c r="AS54" s="467"/>
      <c r="AT54" s="467"/>
      <c r="AV54" s="37">
        <f t="shared" ref="AV54:AV117" si="31">SUM(D54)</f>
        <v>0</v>
      </c>
      <c r="AW54" s="37">
        <f t="shared" ref="AW54:AW117" si="32">+SUM(G54:P54)</f>
        <v>0</v>
      </c>
      <c r="AX54" s="37">
        <f t="shared" ref="AX54:AX117" si="33">+SUM(Q54:S54)</f>
        <v>0</v>
      </c>
      <c r="AY54" s="37">
        <f t="shared" ref="AY54:AY117" si="34">+SUM(T54:W54)</f>
        <v>0</v>
      </c>
      <c r="AZ54" s="37">
        <f t="shared" ref="AZ54:AZ117" si="35">+SUM(X54:AC54)</f>
        <v>0</v>
      </c>
      <c r="BA54" s="37">
        <f t="shared" ref="BA54:BA117" si="36">+SUM(AD54:AH54)</f>
        <v>0</v>
      </c>
      <c r="BB54" s="37">
        <f t="shared" ref="BB54:BB117" si="37">+SUM(AJ54:AL54)</f>
        <v>0</v>
      </c>
      <c r="BC54" s="38">
        <f t="shared" ref="BC54:BC117" si="38">+SUM(AM54:AP54)</f>
        <v>0</v>
      </c>
      <c r="BD54" s="37">
        <f t="shared" ref="BD54:BD117" si="39">+SUM(AQ54:AT54)</f>
        <v>0</v>
      </c>
      <c r="BE54" s="54">
        <f t="shared" ref="BE54:BE117" si="40">SUM(AV54:BD54)</f>
        <v>0</v>
      </c>
    </row>
    <row r="55" spans="1:57" x14ac:dyDescent="0.25">
      <c r="A55" s="401">
        <f>+Ago!A55</f>
        <v>52</v>
      </c>
      <c r="B55" s="468" t="str">
        <f>+Ago!B55</f>
        <v xml:space="preserve">4-DETECCION COLON Y RECTO (50 a 70 años) </v>
      </c>
      <c r="C55" s="470" t="str">
        <f>+Ago!C55</f>
        <v>CANCER</v>
      </c>
      <c r="D55" s="467"/>
      <c r="E55" s="467"/>
      <c r="F55" s="467"/>
      <c r="G55" s="467"/>
      <c r="H55" s="467"/>
      <c r="I55" s="467"/>
      <c r="J55" s="467"/>
      <c r="K55" s="467"/>
      <c r="L55" s="467"/>
      <c r="M55" s="467"/>
      <c r="N55" s="467"/>
      <c r="O55" s="467"/>
      <c r="P55" s="467"/>
      <c r="Q55" s="467"/>
      <c r="R55" s="467"/>
      <c r="S55" s="467"/>
      <c r="T55" s="467"/>
      <c r="U55" s="467"/>
      <c r="V55" s="467"/>
      <c r="W55" s="467"/>
      <c r="X55" s="467"/>
      <c r="Y55" s="467"/>
      <c r="Z55" s="467"/>
      <c r="AA55" s="467"/>
      <c r="AB55" s="467"/>
      <c r="AC55" s="467"/>
      <c r="AD55" s="467"/>
      <c r="AE55" s="467"/>
      <c r="AF55" s="467"/>
      <c r="AG55" s="467"/>
      <c r="AH55" s="467"/>
      <c r="AI55" s="467"/>
      <c r="AJ55" s="467"/>
      <c r="AK55" s="467"/>
      <c r="AL55" s="467"/>
      <c r="AM55" s="467"/>
      <c r="AN55" s="467"/>
      <c r="AO55" s="467"/>
      <c r="AP55" s="467"/>
      <c r="AQ55" s="467"/>
      <c r="AR55" s="467"/>
      <c r="AS55" s="467"/>
      <c r="AT55" s="467"/>
      <c r="AV55" s="37">
        <f t="shared" si="31"/>
        <v>0</v>
      </c>
      <c r="AW55" s="37">
        <f t="shared" si="32"/>
        <v>0</v>
      </c>
      <c r="AX55" s="37">
        <f t="shared" si="33"/>
        <v>0</v>
      </c>
      <c r="AY55" s="37">
        <f t="shared" si="34"/>
        <v>0</v>
      </c>
      <c r="AZ55" s="37">
        <f t="shared" si="35"/>
        <v>0</v>
      </c>
      <c r="BA55" s="37">
        <f t="shared" si="36"/>
        <v>0</v>
      </c>
      <c r="BB55" s="37">
        <f t="shared" si="37"/>
        <v>0</v>
      </c>
      <c r="BC55" s="38">
        <f t="shared" si="38"/>
        <v>0</v>
      </c>
      <c r="BD55" s="37">
        <f t="shared" si="39"/>
        <v>0</v>
      </c>
      <c r="BE55" s="54">
        <f t="shared" si="40"/>
        <v>0</v>
      </c>
    </row>
    <row r="56" spans="1:57" x14ac:dyDescent="0.25">
      <c r="A56" s="401">
        <f>+Ago!A56</f>
        <v>53</v>
      </c>
      <c r="B56" s="468" t="str">
        <f>+Ago!B56</f>
        <v xml:space="preserve">5-DETECCION CANCER PROSTATA ( 50 a 75 años) </v>
      </c>
      <c r="C56" s="470" t="str">
        <f>+Ago!C56</f>
        <v>CANCER</v>
      </c>
      <c r="D56" s="467"/>
      <c r="E56" s="467"/>
      <c r="F56" s="467"/>
      <c r="G56" s="467"/>
      <c r="H56" s="467"/>
      <c r="I56" s="467"/>
      <c r="J56" s="467"/>
      <c r="K56" s="467"/>
      <c r="L56" s="467"/>
      <c r="M56" s="467"/>
      <c r="N56" s="467"/>
      <c r="O56" s="467"/>
      <c r="P56" s="467"/>
      <c r="Q56" s="467"/>
      <c r="R56" s="467"/>
      <c r="S56" s="467"/>
      <c r="T56" s="467"/>
      <c r="U56" s="467"/>
      <c r="V56" s="467"/>
      <c r="W56" s="467"/>
      <c r="X56" s="467"/>
      <c r="Y56" s="467"/>
      <c r="Z56" s="467"/>
      <c r="AA56" s="467"/>
      <c r="AB56" s="467"/>
      <c r="AC56" s="467"/>
      <c r="AD56" s="467"/>
      <c r="AE56" s="467"/>
      <c r="AF56" s="467"/>
      <c r="AG56" s="467"/>
      <c r="AH56" s="467"/>
      <c r="AI56" s="467"/>
      <c r="AJ56" s="467"/>
      <c r="AK56" s="467"/>
      <c r="AL56" s="467"/>
      <c r="AM56" s="467"/>
      <c r="AN56" s="467"/>
      <c r="AO56" s="467"/>
      <c r="AP56" s="467"/>
      <c r="AQ56" s="467"/>
      <c r="AR56" s="467"/>
      <c r="AS56" s="467"/>
      <c r="AT56" s="467"/>
      <c r="AV56" s="37">
        <f t="shared" si="31"/>
        <v>0</v>
      </c>
      <c r="AW56" s="37">
        <f t="shared" si="32"/>
        <v>0</v>
      </c>
      <c r="AX56" s="37">
        <f t="shared" si="33"/>
        <v>0</v>
      </c>
      <c r="AY56" s="37">
        <f t="shared" si="34"/>
        <v>0</v>
      </c>
      <c r="AZ56" s="37">
        <f t="shared" si="35"/>
        <v>0</v>
      </c>
      <c r="BA56" s="37">
        <f t="shared" si="36"/>
        <v>0</v>
      </c>
      <c r="BB56" s="37">
        <f t="shared" si="37"/>
        <v>0</v>
      </c>
      <c r="BC56" s="38">
        <f t="shared" si="38"/>
        <v>0</v>
      </c>
      <c r="BD56" s="37">
        <f t="shared" si="39"/>
        <v>0</v>
      </c>
      <c r="BE56" s="54">
        <f t="shared" si="40"/>
        <v>0</v>
      </c>
    </row>
    <row r="57" spans="1:57" x14ac:dyDescent="0.25">
      <c r="A57" s="401">
        <f>+Ago!A57</f>
        <v>54</v>
      </c>
      <c r="B57" s="468" t="str">
        <f>+Ago!B57</f>
        <v xml:space="preserve">6-DETECCION DE CANCER DE PIEL  (18 a 70 años) </v>
      </c>
      <c r="C57" s="470" t="str">
        <f>+Ago!C57</f>
        <v>CANCER</v>
      </c>
      <c r="D57" s="467"/>
      <c r="E57" s="467"/>
      <c r="F57" s="467"/>
      <c r="G57" s="467"/>
      <c r="H57" s="467"/>
      <c r="I57" s="467"/>
      <c r="J57" s="467"/>
      <c r="K57" s="467"/>
      <c r="L57" s="467"/>
      <c r="M57" s="467"/>
      <c r="N57" s="467"/>
      <c r="O57" s="467"/>
      <c r="P57" s="467"/>
      <c r="Q57" s="467"/>
      <c r="R57" s="467"/>
      <c r="S57" s="467"/>
      <c r="T57" s="467"/>
      <c r="U57" s="467"/>
      <c r="V57" s="467"/>
      <c r="W57" s="467"/>
      <c r="X57" s="467"/>
      <c r="Y57" s="467"/>
      <c r="Z57" s="467"/>
      <c r="AA57" s="467"/>
      <c r="AB57" s="467"/>
      <c r="AC57" s="467"/>
      <c r="AD57" s="467"/>
      <c r="AE57" s="467"/>
      <c r="AF57" s="467"/>
      <c r="AG57" s="467"/>
      <c r="AH57" s="467"/>
      <c r="AI57" s="467"/>
      <c r="AJ57" s="467"/>
      <c r="AK57" s="467"/>
      <c r="AL57" s="467"/>
      <c r="AM57" s="467"/>
      <c r="AN57" s="467"/>
      <c r="AO57" s="467"/>
      <c r="AP57" s="467"/>
      <c r="AQ57" s="467"/>
      <c r="AR57" s="467"/>
      <c r="AS57" s="467"/>
      <c r="AT57" s="467"/>
      <c r="AV57" s="37">
        <f t="shared" si="31"/>
        <v>0</v>
      </c>
      <c r="AW57" s="37">
        <f t="shared" si="32"/>
        <v>0</v>
      </c>
      <c r="AX57" s="37">
        <f t="shared" si="33"/>
        <v>0</v>
      </c>
      <c r="AY57" s="37">
        <f t="shared" si="34"/>
        <v>0</v>
      </c>
      <c r="AZ57" s="37">
        <f t="shared" si="35"/>
        <v>0</v>
      </c>
      <c r="BA57" s="37">
        <f t="shared" si="36"/>
        <v>0</v>
      </c>
      <c r="BB57" s="37">
        <f t="shared" si="37"/>
        <v>0</v>
      </c>
      <c r="BC57" s="38">
        <f t="shared" si="38"/>
        <v>0</v>
      </c>
      <c r="BD57" s="37">
        <f t="shared" si="39"/>
        <v>0</v>
      </c>
      <c r="BE57" s="54">
        <f t="shared" si="40"/>
        <v>0</v>
      </c>
    </row>
    <row r="58" spans="1:57" x14ac:dyDescent="0.25">
      <c r="A58" s="401">
        <f>+Ago!A58</f>
        <v>55</v>
      </c>
      <c r="B58" s="468" t="str">
        <f>+Ago!B58</f>
        <v>PERSONA CON DISCAPACIDAD QUE RECIBE ATENCION PARA SU CERTIFICACIÓN.</v>
      </c>
      <c r="C58" s="471" t="str">
        <f>+Ago!C58</f>
        <v>DISCAPACIDAD</v>
      </c>
      <c r="D58" s="467"/>
      <c r="E58" s="467"/>
      <c r="F58" s="467"/>
      <c r="G58" s="467"/>
      <c r="H58" s="467"/>
      <c r="I58" s="467"/>
      <c r="J58" s="467"/>
      <c r="K58" s="467"/>
      <c r="L58" s="467"/>
      <c r="M58" s="467"/>
      <c r="N58" s="467"/>
      <c r="O58" s="467"/>
      <c r="P58" s="467"/>
      <c r="Q58" s="467"/>
      <c r="R58" s="467"/>
      <c r="S58" s="467"/>
      <c r="T58" s="467"/>
      <c r="U58" s="467"/>
      <c r="V58" s="467"/>
      <c r="W58" s="467"/>
      <c r="X58" s="467"/>
      <c r="Y58" s="467"/>
      <c r="Z58" s="467"/>
      <c r="AA58" s="467"/>
      <c r="AB58" s="467"/>
      <c r="AC58" s="467"/>
      <c r="AD58" s="467"/>
      <c r="AE58" s="467"/>
      <c r="AF58" s="467"/>
      <c r="AG58" s="467"/>
      <c r="AH58" s="467"/>
      <c r="AI58" s="467"/>
      <c r="AJ58" s="467"/>
      <c r="AK58" s="467"/>
      <c r="AL58" s="467"/>
      <c r="AM58" s="467"/>
      <c r="AN58" s="467"/>
      <c r="AO58" s="467"/>
      <c r="AP58" s="467"/>
      <c r="AQ58" s="467"/>
      <c r="AR58" s="467"/>
      <c r="AS58" s="467"/>
      <c r="AT58" s="467"/>
      <c r="AV58" s="37">
        <f t="shared" si="31"/>
        <v>0</v>
      </c>
      <c r="AW58" s="37">
        <f t="shared" si="32"/>
        <v>0</v>
      </c>
      <c r="AX58" s="37">
        <f t="shared" si="33"/>
        <v>0</v>
      </c>
      <c r="AY58" s="37">
        <f t="shared" si="34"/>
        <v>0</v>
      </c>
      <c r="AZ58" s="37">
        <f t="shared" si="35"/>
        <v>0</v>
      </c>
      <c r="BA58" s="37">
        <f t="shared" si="36"/>
        <v>0</v>
      </c>
      <c r="BB58" s="37">
        <f t="shared" si="37"/>
        <v>0</v>
      </c>
      <c r="BC58" s="38">
        <f t="shared" si="38"/>
        <v>0</v>
      </c>
      <c r="BD58" s="37">
        <f t="shared" si="39"/>
        <v>0</v>
      </c>
      <c r="BE58" s="54">
        <f t="shared" si="40"/>
        <v>0</v>
      </c>
    </row>
    <row r="59" spans="1:57" x14ac:dyDescent="0.25">
      <c r="A59" s="401">
        <f>+Ago!A59</f>
        <v>56</v>
      </c>
      <c r="B59" s="468" t="str">
        <f>+Ago!B59</f>
        <v>Tamizaje de errores refractivos en niños.</v>
      </c>
      <c r="C59" s="471" t="str">
        <f>+Ago!C59</f>
        <v>SALUD OCULAR</v>
      </c>
      <c r="D59" s="467"/>
      <c r="E59" s="467"/>
      <c r="F59" s="467"/>
      <c r="G59" s="467"/>
      <c r="H59" s="467"/>
      <c r="I59" s="467"/>
      <c r="J59" s="467"/>
      <c r="K59" s="467"/>
      <c r="L59" s="467"/>
      <c r="M59" s="467"/>
      <c r="N59" s="467"/>
      <c r="O59" s="467"/>
      <c r="P59" s="467"/>
      <c r="Q59" s="467"/>
      <c r="R59" s="467"/>
      <c r="S59" s="467"/>
      <c r="T59" s="467"/>
      <c r="U59" s="467"/>
      <c r="V59" s="467"/>
      <c r="W59" s="467"/>
      <c r="X59" s="467"/>
      <c r="Y59" s="467"/>
      <c r="Z59" s="467"/>
      <c r="AA59" s="467"/>
      <c r="AB59" s="467"/>
      <c r="AC59" s="467"/>
      <c r="AD59" s="467"/>
      <c r="AE59" s="467"/>
      <c r="AF59" s="467"/>
      <c r="AG59" s="467"/>
      <c r="AH59" s="467"/>
      <c r="AI59" s="467"/>
      <c r="AJ59" s="467"/>
      <c r="AK59" s="467"/>
      <c r="AL59" s="467"/>
      <c r="AM59" s="467"/>
      <c r="AN59" s="467"/>
      <c r="AO59" s="467"/>
      <c r="AP59" s="467"/>
      <c r="AQ59" s="467"/>
      <c r="AR59" s="467"/>
      <c r="AS59" s="467"/>
      <c r="AT59" s="467"/>
      <c r="AV59" s="37">
        <f t="shared" si="31"/>
        <v>0</v>
      </c>
      <c r="AW59" s="37">
        <f t="shared" si="32"/>
        <v>0</v>
      </c>
      <c r="AX59" s="37">
        <f t="shared" si="33"/>
        <v>0</v>
      </c>
      <c r="AY59" s="37">
        <f t="shared" si="34"/>
        <v>0</v>
      </c>
      <c r="AZ59" s="37">
        <f t="shared" si="35"/>
        <v>0</v>
      </c>
      <c r="BA59" s="37">
        <f t="shared" si="36"/>
        <v>0</v>
      </c>
      <c r="BB59" s="37">
        <f t="shared" si="37"/>
        <v>0</v>
      </c>
      <c r="BC59" s="38">
        <f t="shared" si="38"/>
        <v>0</v>
      </c>
      <c r="BD59" s="37">
        <f t="shared" si="39"/>
        <v>0</v>
      </c>
      <c r="BE59" s="54">
        <f t="shared" si="40"/>
        <v>0</v>
      </c>
    </row>
    <row r="60" spans="1:57" x14ac:dyDescent="0.25">
      <c r="A60" s="401">
        <f>+Ago!A60</f>
        <v>57</v>
      </c>
      <c r="B60" s="468" t="str">
        <f>+Ago!B60</f>
        <v>EVALUACION ORAL COMPLETO</v>
      </c>
      <c r="C60" s="471" t="str">
        <f>+Ago!C60</f>
        <v>ODONTOLOGIA</v>
      </c>
      <c r="D60" s="467"/>
      <c r="E60" s="467"/>
      <c r="F60" s="467"/>
      <c r="G60" s="467"/>
      <c r="H60" s="467"/>
      <c r="I60" s="467"/>
      <c r="J60" s="467"/>
      <c r="K60" s="467"/>
      <c r="L60" s="467"/>
      <c r="M60" s="467"/>
      <c r="N60" s="467"/>
      <c r="O60" s="467"/>
      <c r="P60" s="467"/>
      <c r="Q60" s="467"/>
      <c r="R60" s="467"/>
      <c r="S60" s="467"/>
      <c r="T60" s="467"/>
      <c r="U60" s="467"/>
      <c r="V60" s="467"/>
      <c r="W60" s="467"/>
      <c r="X60" s="467"/>
      <c r="Y60" s="467"/>
      <c r="Z60" s="467"/>
      <c r="AA60" s="467"/>
      <c r="AB60" s="467"/>
      <c r="AC60" s="467"/>
      <c r="AD60" s="467"/>
      <c r="AE60" s="467"/>
      <c r="AF60" s="467"/>
      <c r="AG60" s="467"/>
      <c r="AH60" s="467"/>
      <c r="AI60" s="467"/>
      <c r="AJ60" s="467"/>
      <c r="AK60" s="467"/>
      <c r="AL60" s="467"/>
      <c r="AM60" s="467"/>
      <c r="AN60" s="467"/>
      <c r="AO60" s="467"/>
      <c r="AP60" s="467"/>
      <c r="AQ60" s="467"/>
      <c r="AR60" s="467"/>
      <c r="AS60" s="467"/>
      <c r="AT60" s="467"/>
      <c r="AV60" s="37">
        <f t="shared" si="31"/>
        <v>0</v>
      </c>
      <c r="AW60" s="37">
        <f t="shared" si="32"/>
        <v>0</v>
      </c>
      <c r="AX60" s="37">
        <f t="shared" si="33"/>
        <v>0</v>
      </c>
      <c r="AY60" s="37">
        <f t="shared" si="34"/>
        <v>0</v>
      </c>
      <c r="AZ60" s="37">
        <f t="shared" si="35"/>
        <v>0</v>
      </c>
      <c r="BA60" s="37">
        <f t="shared" si="36"/>
        <v>0</v>
      </c>
      <c r="BB60" s="37">
        <f t="shared" si="37"/>
        <v>0</v>
      </c>
      <c r="BC60" s="38">
        <f t="shared" si="38"/>
        <v>0</v>
      </c>
      <c r="BD60" s="37">
        <f t="shared" si="39"/>
        <v>0</v>
      </c>
      <c r="BE60" s="54">
        <f t="shared" si="40"/>
        <v>0</v>
      </c>
    </row>
    <row r="61" spans="1:57" x14ac:dyDescent="0.25">
      <c r="A61" s="401">
        <f>+Ago!A61</f>
        <v>58</v>
      </c>
      <c r="B61" s="468" t="str">
        <f>+Ago!B61</f>
        <v>ALTA BASICA ODONTOLOGICA EN NIÑOS DE 3 A 11 AÑOSDE EDAD</v>
      </c>
      <c r="C61" s="471" t="str">
        <f>+Ago!C61</f>
        <v>ODONTOLOGIA</v>
      </c>
      <c r="D61" s="467"/>
      <c r="E61" s="467"/>
      <c r="F61" s="467"/>
      <c r="G61" s="467"/>
      <c r="H61" s="467"/>
      <c r="I61" s="467"/>
      <c r="J61" s="467"/>
      <c r="K61" s="467"/>
      <c r="L61" s="467"/>
      <c r="M61" s="467"/>
      <c r="N61" s="467"/>
      <c r="O61" s="467"/>
      <c r="P61" s="467"/>
      <c r="Q61" s="467"/>
      <c r="R61" s="467"/>
      <c r="S61" s="467"/>
      <c r="T61" s="467"/>
      <c r="U61" s="467"/>
      <c r="V61" s="467"/>
      <c r="W61" s="467"/>
      <c r="X61" s="467"/>
      <c r="Y61" s="467"/>
      <c r="Z61" s="467"/>
      <c r="AA61" s="467"/>
      <c r="AB61" s="467"/>
      <c r="AC61" s="467"/>
      <c r="AD61" s="467"/>
      <c r="AE61" s="467"/>
      <c r="AF61" s="467"/>
      <c r="AG61" s="467"/>
      <c r="AH61" s="467"/>
      <c r="AI61" s="467"/>
      <c r="AJ61" s="467"/>
      <c r="AK61" s="467"/>
      <c r="AL61" s="467"/>
      <c r="AM61" s="467"/>
      <c r="AN61" s="467"/>
      <c r="AO61" s="467"/>
      <c r="AP61" s="467"/>
      <c r="AQ61" s="467"/>
      <c r="AR61" s="467"/>
      <c r="AS61" s="467"/>
      <c r="AT61" s="467"/>
      <c r="AV61" s="37">
        <f t="shared" si="31"/>
        <v>0</v>
      </c>
      <c r="AW61" s="37">
        <f t="shared" si="32"/>
        <v>0</v>
      </c>
      <c r="AX61" s="37">
        <f t="shared" si="33"/>
        <v>0</v>
      </c>
      <c r="AY61" s="37">
        <f t="shared" si="34"/>
        <v>0</v>
      </c>
      <c r="AZ61" s="37">
        <f t="shared" si="35"/>
        <v>0</v>
      </c>
      <c r="BA61" s="37">
        <f t="shared" si="36"/>
        <v>0</v>
      </c>
      <c r="BB61" s="37">
        <f t="shared" si="37"/>
        <v>0</v>
      </c>
      <c r="BC61" s="38">
        <f t="shared" si="38"/>
        <v>0</v>
      </c>
      <c r="BD61" s="37">
        <f t="shared" si="39"/>
        <v>0</v>
      </c>
      <c r="BE61" s="54">
        <f t="shared" si="40"/>
        <v>0</v>
      </c>
    </row>
    <row r="62" spans="1:57" x14ac:dyDescent="0.25">
      <c r="A62" s="401">
        <f>+Ago!A62</f>
        <v>59</v>
      </c>
      <c r="B62" s="468" t="str">
        <f>+Ago!B62</f>
        <v>EVALUACION ORAL COMPLETO 3 a 11 años</v>
      </c>
      <c r="C62" s="471" t="str">
        <f>+Ago!C62</f>
        <v>ODONTOLOGIA</v>
      </c>
      <c r="D62" s="467"/>
      <c r="E62" s="467"/>
      <c r="F62" s="467"/>
      <c r="G62" s="467"/>
      <c r="H62" s="467"/>
      <c r="I62" s="467"/>
      <c r="J62" s="467"/>
      <c r="K62" s="467"/>
      <c r="L62" s="467"/>
      <c r="M62" s="467"/>
      <c r="N62" s="467"/>
      <c r="O62" s="467"/>
      <c r="P62" s="467"/>
      <c r="Q62" s="467"/>
      <c r="R62" s="467"/>
      <c r="S62" s="467"/>
      <c r="T62" s="467"/>
      <c r="U62" s="467"/>
      <c r="V62" s="467"/>
      <c r="W62" s="467"/>
      <c r="X62" s="467"/>
      <c r="Y62" s="467"/>
      <c r="Z62" s="467"/>
      <c r="AA62" s="467"/>
      <c r="AB62" s="467"/>
      <c r="AC62" s="467"/>
      <c r="AD62" s="467"/>
      <c r="AE62" s="467"/>
      <c r="AF62" s="467"/>
      <c r="AG62" s="467"/>
      <c r="AH62" s="467"/>
      <c r="AI62" s="467"/>
      <c r="AJ62" s="467"/>
      <c r="AK62" s="467"/>
      <c r="AL62" s="467"/>
      <c r="AM62" s="467"/>
      <c r="AN62" s="467"/>
      <c r="AO62" s="467"/>
      <c r="AP62" s="467"/>
      <c r="AQ62" s="467"/>
      <c r="AR62" s="467"/>
      <c r="AS62" s="467"/>
      <c r="AT62" s="467"/>
      <c r="AV62" s="37">
        <f t="shared" si="31"/>
        <v>0</v>
      </c>
      <c r="AW62" s="37">
        <f t="shared" si="32"/>
        <v>0</v>
      </c>
      <c r="AX62" s="37">
        <f t="shared" si="33"/>
        <v>0</v>
      </c>
      <c r="AY62" s="37">
        <f t="shared" si="34"/>
        <v>0</v>
      </c>
      <c r="AZ62" s="37">
        <f t="shared" si="35"/>
        <v>0</v>
      </c>
      <c r="BA62" s="37">
        <f t="shared" si="36"/>
        <v>0</v>
      </c>
      <c r="BB62" s="37">
        <f t="shared" si="37"/>
        <v>0</v>
      </c>
      <c r="BC62" s="38">
        <f t="shared" si="38"/>
        <v>0</v>
      </c>
      <c r="BD62" s="37">
        <f t="shared" si="39"/>
        <v>0</v>
      </c>
      <c r="BE62" s="54">
        <f t="shared" si="40"/>
        <v>0</v>
      </c>
    </row>
    <row r="63" spans="1:57" x14ac:dyDescent="0.25">
      <c r="A63" s="401">
        <f>+Ago!A63</f>
        <v>60</v>
      </c>
      <c r="B63" s="468" t="str">
        <f>+Ago!B63</f>
        <v>INSTRUCCIÓN DE HIGIENE ORAL</v>
      </c>
      <c r="C63" s="471" t="str">
        <f>+Ago!C63</f>
        <v>ODONTOLOGIA</v>
      </c>
      <c r="D63" s="467"/>
      <c r="E63" s="467"/>
      <c r="F63" s="467"/>
      <c r="G63" s="467"/>
      <c r="H63" s="467"/>
      <c r="I63" s="467"/>
      <c r="J63" s="467"/>
      <c r="K63" s="467"/>
      <c r="L63" s="467"/>
      <c r="M63" s="467"/>
      <c r="N63" s="467"/>
      <c r="O63" s="467"/>
      <c r="P63" s="467"/>
      <c r="Q63" s="467"/>
      <c r="R63" s="467"/>
      <c r="S63" s="467"/>
      <c r="T63" s="467"/>
      <c r="U63" s="467"/>
      <c r="V63" s="467"/>
      <c r="W63" s="467"/>
      <c r="X63" s="467"/>
      <c r="Y63" s="467"/>
      <c r="Z63" s="467"/>
      <c r="AA63" s="467"/>
      <c r="AB63" s="467"/>
      <c r="AC63" s="467"/>
      <c r="AD63" s="467"/>
      <c r="AE63" s="467"/>
      <c r="AF63" s="467"/>
      <c r="AG63" s="467"/>
      <c r="AH63" s="467"/>
      <c r="AI63" s="467"/>
      <c r="AJ63" s="467"/>
      <c r="AK63" s="467"/>
      <c r="AL63" s="467"/>
      <c r="AM63" s="467"/>
      <c r="AN63" s="467"/>
      <c r="AO63" s="467"/>
      <c r="AP63" s="467"/>
      <c r="AQ63" s="467"/>
      <c r="AR63" s="467"/>
      <c r="AS63" s="467"/>
      <c r="AT63" s="467"/>
      <c r="AV63" s="37">
        <f t="shared" si="31"/>
        <v>0</v>
      </c>
      <c r="AW63" s="37">
        <f t="shared" si="32"/>
        <v>0</v>
      </c>
      <c r="AX63" s="37">
        <f t="shared" si="33"/>
        <v>0</v>
      </c>
      <c r="AY63" s="37">
        <f t="shared" si="34"/>
        <v>0</v>
      </c>
      <c r="AZ63" s="37">
        <f t="shared" si="35"/>
        <v>0</v>
      </c>
      <c r="BA63" s="37">
        <f t="shared" si="36"/>
        <v>0</v>
      </c>
      <c r="BB63" s="37">
        <f t="shared" si="37"/>
        <v>0</v>
      </c>
      <c r="BC63" s="38">
        <f t="shared" si="38"/>
        <v>0</v>
      </c>
      <c r="BD63" s="37">
        <f t="shared" si="39"/>
        <v>0</v>
      </c>
      <c r="BE63" s="54">
        <f t="shared" si="40"/>
        <v>0</v>
      </c>
    </row>
    <row r="64" spans="1:57" x14ac:dyDescent="0.25">
      <c r="A64" s="401">
        <f>+Ago!A64</f>
        <v>61</v>
      </c>
      <c r="B64" s="468" t="str">
        <f>+Ago!B64</f>
        <v>ASESORIA NUTRICIONAL</v>
      </c>
      <c r="C64" s="471" t="str">
        <f>+Ago!C64</f>
        <v>ODONTOLOGIA</v>
      </c>
      <c r="D64" s="467"/>
      <c r="E64" s="467"/>
      <c r="F64" s="467"/>
      <c r="G64" s="467"/>
      <c r="H64" s="467"/>
      <c r="I64" s="467"/>
      <c r="J64" s="467"/>
      <c r="K64" s="467"/>
      <c r="L64" s="467"/>
      <c r="M64" s="467"/>
      <c r="N64" s="467"/>
      <c r="O64" s="467"/>
      <c r="P64" s="467"/>
      <c r="Q64" s="467"/>
      <c r="R64" s="467"/>
      <c r="S64" s="467"/>
      <c r="T64" s="467"/>
      <c r="U64" s="467"/>
      <c r="V64" s="467"/>
      <c r="W64" s="467"/>
      <c r="X64" s="467"/>
      <c r="Y64" s="467"/>
      <c r="Z64" s="467"/>
      <c r="AA64" s="467"/>
      <c r="AB64" s="467"/>
      <c r="AC64" s="467"/>
      <c r="AD64" s="467"/>
      <c r="AE64" s="467"/>
      <c r="AF64" s="467"/>
      <c r="AG64" s="467"/>
      <c r="AH64" s="467"/>
      <c r="AI64" s="467"/>
      <c r="AJ64" s="467"/>
      <c r="AK64" s="467"/>
      <c r="AL64" s="467"/>
      <c r="AM64" s="467"/>
      <c r="AN64" s="467"/>
      <c r="AO64" s="467"/>
      <c r="AP64" s="467"/>
      <c r="AQ64" s="467"/>
      <c r="AR64" s="467"/>
      <c r="AS64" s="467"/>
      <c r="AT64" s="467"/>
      <c r="AV64" s="37">
        <f t="shared" si="31"/>
        <v>0</v>
      </c>
      <c r="AW64" s="37">
        <f t="shared" si="32"/>
        <v>0</v>
      </c>
      <c r="AX64" s="37">
        <f t="shared" si="33"/>
        <v>0</v>
      </c>
      <c r="AY64" s="37">
        <f t="shared" si="34"/>
        <v>0</v>
      </c>
      <c r="AZ64" s="37">
        <f t="shared" si="35"/>
        <v>0</v>
      </c>
      <c r="BA64" s="37">
        <f t="shared" si="36"/>
        <v>0</v>
      </c>
      <c r="BB64" s="37">
        <f t="shared" si="37"/>
        <v>0</v>
      </c>
      <c r="BC64" s="38">
        <f t="shared" si="38"/>
        <v>0</v>
      </c>
      <c r="BD64" s="37">
        <f t="shared" si="39"/>
        <v>0</v>
      </c>
      <c r="BE64" s="54">
        <f t="shared" si="40"/>
        <v>0</v>
      </c>
    </row>
    <row r="65" spans="1:57" x14ac:dyDescent="0.25">
      <c r="A65" s="401">
        <f>+Ago!A65</f>
        <v>62</v>
      </c>
      <c r="B65" s="468" t="str">
        <f>+Ago!B65</f>
        <v>Tratamiento y control de personas con Hipertensión Arterial</v>
      </c>
      <c r="C65" s="471" t="str">
        <f>+Ago!C65</f>
        <v>NO TRANSMISIBLES</v>
      </c>
      <c r="D65" s="467"/>
      <c r="E65" s="467"/>
      <c r="F65" s="467"/>
      <c r="G65" s="467"/>
      <c r="H65" s="467"/>
      <c r="I65" s="467"/>
      <c r="J65" s="467"/>
      <c r="K65" s="467"/>
      <c r="L65" s="467"/>
      <c r="M65" s="467"/>
      <c r="N65" s="467"/>
      <c r="O65" s="467"/>
      <c r="P65" s="467"/>
      <c r="Q65" s="467"/>
      <c r="R65" s="467"/>
      <c r="S65" s="467"/>
      <c r="T65" s="467"/>
      <c r="U65" s="467"/>
      <c r="V65" s="467"/>
      <c r="W65" s="467"/>
      <c r="X65" s="467"/>
      <c r="Y65" s="467"/>
      <c r="Z65" s="467"/>
      <c r="AA65" s="467"/>
      <c r="AB65" s="467"/>
      <c r="AC65" s="467"/>
      <c r="AD65" s="467"/>
      <c r="AE65" s="467"/>
      <c r="AF65" s="467"/>
      <c r="AG65" s="467"/>
      <c r="AH65" s="467"/>
      <c r="AI65" s="467"/>
      <c r="AJ65" s="467"/>
      <c r="AK65" s="467"/>
      <c r="AL65" s="467"/>
      <c r="AM65" s="467"/>
      <c r="AN65" s="467"/>
      <c r="AO65" s="467"/>
      <c r="AP65" s="467"/>
      <c r="AQ65" s="467"/>
      <c r="AR65" s="467"/>
      <c r="AS65" s="467"/>
      <c r="AT65" s="467"/>
      <c r="AV65" s="37">
        <f t="shared" si="31"/>
        <v>0</v>
      </c>
      <c r="AW65" s="37">
        <f t="shared" si="32"/>
        <v>0</v>
      </c>
      <c r="AX65" s="37">
        <f t="shared" si="33"/>
        <v>0</v>
      </c>
      <c r="AY65" s="37">
        <f t="shared" si="34"/>
        <v>0</v>
      </c>
      <c r="AZ65" s="37">
        <f t="shared" si="35"/>
        <v>0</v>
      </c>
      <c r="BA65" s="37">
        <f t="shared" si="36"/>
        <v>0</v>
      </c>
      <c r="BB65" s="37">
        <f t="shared" si="37"/>
        <v>0</v>
      </c>
      <c r="BC65" s="38">
        <f t="shared" si="38"/>
        <v>0</v>
      </c>
      <c r="BD65" s="37">
        <f t="shared" si="39"/>
        <v>0</v>
      </c>
      <c r="BE65" s="54">
        <f t="shared" si="40"/>
        <v>0</v>
      </c>
    </row>
    <row r="66" spans="1:57" x14ac:dyDescent="0.25">
      <c r="A66" s="401">
        <f>+Ago!A66</f>
        <v>63</v>
      </c>
      <c r="B66" s="468" t="str">
        <f>+Ago!B66</f>
        <v>Tratamiento y Control de Personas con Diabetes Mellitus</v>
      </c>
      <c r="C66" s="471" t="str">
        <f>+Ago!C66</f>
        <v>NO TRANSMISIBLES</v>
      </c>
      <c r="D66" s="467"/>
      <c r="E66" s="467"/>
      <c r="F66" s="467"/>
      <c r="G66" s="467"/>
      <c r="H66" s="467"/>
      <c r="I66" s="467"/>
      <c r="J66" s="467"/>
      <c r="K66" s="467"/>
      <c r="L66" s="467"/>
      <c r="M66" s="467"/>
      <c r="N66" s="467"/>
      <c r="O66" s="467"/>
      <c r="P66" s="467"/>
      <c r="Q66" s="467"/>
      <c r="R66" s="467"/>
      <c r="S66" s="467"/>
      <c r="T66" s="467"/>
      <c r="U66" s="467"/>
      <c r="V66" s="467"/>
      <c r="W66" s="467"/>
      <c r="X66" s="467"/>
      <c r="Y66" s="467"/>
      <c r="Z66" s="467"/>
      <c r="AA66" s="467"/>
      <c r="AB66" s="467"/>
      <c r="AC66" s="467"/>
      <c r="AD66" s="467"/>
      <c r="AE66" s="467"/>
      <c r="AF66" s="467"/>
      <c r="AG66" s="467"/>
      <c r="AH66" s="467"/>
      <c r="AI66" s="467"/>
      <c r="AJ66" s="467"/>
      <c r="AK66" s="467"/>
      <c r="AL66" s="467"/>
      <c r="AM66" s="467"/>
      <c r="AN66" s="467"/>
      <c r="AO66" s="467"/>
      <c r="AP66" s="467"/>
      <c r="AQ66" s="467"/>
      <c r="AR66" s="467"/>
      <c r="AS66" s="467"/>
      <c r="AT66" s="467"/>
      <c r="AV66" s="37">
        <f t="shared" si="31"/>
        <v>0</v>
      </c>
      <c r="AW66" s="37">
        <f t="shared" si="32"/>
        <v>0</v>
      </c>
      <c r="AX66" s="37">
        <f t="shared" si="33"/>
        <v>0</v>
      </c>
      <c r="AY66" s="37">
        <f t="shared" si="34"/>
        <v>0</v>
      </c>
      <c r="AZ66" s="37">
        <f t="shared" si="35"/>
        <v>0</v>
      </c>
      <c r="BA66" s="37">
        <f t="shared" si="36"/>
        <v>0</v>
      </c>
      <c r="BB66" s="37">
        <f t="shared" si="37"/>
        <v>0</v>
      </c>
      <c r="BC66" s="38">
        <f t="shared" si="38"/>
        <v>0</v>
      </c>
      <c r="BD66" s="37">
        <f t="shared" si="39"/>
        <v>0</v>
      </c>
      <c r="BE66" s="54">
        <f t="shared" si="40"/>
        <v>0</v>
      </c>
    </row>
    <row r="67" spans="1:57" x14ac:dyDescent="0.25">
      <c r="A67" s="401">
        <f>+Ago!A67</f>
        <v>64</v>
      </c>
      <c r="B67" s="468" t="str">
        <f>+Ago!B67</f>
        <v xml:space="preserve">VIGILANCIA SANITARIA DE GESTION Y MANEJO RESIDUOS SOLIDOS X EE.SS </v>
      </c>
      <c r="C67" s="471" t="str">
        <f>+Ago!C67</f>
        <v>SALUD COLECTIVA</v>
      </c>
      <c r="D67" s="467"/>
      <c r="E67" s="467"/>
      <c r="F67" s="467"/>
      <c r="G67" s="467"/>
      <c r="H67" s="467"/>
      <c r="I67" s="467"/>
      <c r="J67" s="467"/>
      <c r="K67" s="467"/>
      <c r="L67" s="467"/>
      <c r="M67" s="467"/>
      <c r="N67" s="467"/>
      <c r="O67" s="467"/>
      <c r="P67" s="467"/>
      <c r="Q67" s="467"/>
      <c r="R67" s="467"/>
      <c r="S67" s="467"/>
      <c r="T67" s="467"/>
      <c r="U67" s="467"/>
      <c r="V67" s="467"/>
      <c r="W67" s="467"/>
      <c r="X67" s="467"/>
      <c r="Y67" s="467"/>
      <c r="Z67" s="467"/>
      <c r="AA67" s="467"/>
      <c r="AB67" s="467"/>
      <c r="AC67" s="467"/>
      <c r="AD67" s="467"/>
      <c r="AE67" s="467"/>
      <c r="AF67" s="467"/>
      <c r="AG67" s="467"/>
      <c r="AH67" s="467"/>
      <c r="AI67" s="467"/>
      <c r="AJ67" s="467"/>
      <c r="AK67" s="467"/>
      <c r="AL67" s="467"/>
      <c r="AM67" s="467"/>
      <c r="AN67" s="467"/>
      <c r="AO67" s="467"/>
      <c r="AP67" s="467"/>
      <c r="AQ67" s="467"/>
      <c r="AR67" s="467"/>
      <c r="AS67" s="467"/>
      <c r="AT67" s="467"/>
      <c r="AV67" s="37">
        <f t="shared" si="31"/>
        <v>0</v>
      </c>
      <c r="AW67" s="37">
        <f t="shared" si="32"/>
        <v>0</v>
      </c>
      <c r="AX67" s="37">
        <f t="shared" si="33"/>
        <v>0</v>
      </c>
      <c r="AY67" s="37">
        <f t="shared" si="34"/>
        <v>0</v>
      </c>
      <c r="AZ67" s="37">
        <f t="shared" si="35"/>
        <v>0</v>
      </c>
      <c r="BA67" s="37">
        <f t="shared" si="36"/>
        <v>0</v>
      </c>
      <c r="BB67" s="37">
        <f t="shared" si="37"/>
        <v>0</v>
      </c>
      <c r="BC67" s="38">
        <f t="shared" si="38"/>
        <v>0</v>
      </c>
      <c r="BD67" s="37">
        <f t="shared" si="39"/>
        <v>0</v>
      </c>
      <c r="BE67" s="54">
        <f t="shared" si="40"/>
        <v>0</v>
      </c>
    </row>
    <row r="68" spans="1:57" x14ac:dyDescent="0.25">
      <c r="A68" s="401">
        <f>+Ago!A68</f>
        <v>65</v>
      </c>
      <c r="B68" s="468" t="str">
        <f>+Ago!B68</f>
        <v>INSPECCION SANITARIA DE LA CALIDAD DE AGUA PARA CONSUMO HUMANO</v>
      </c>
      <c r="C68" s="471" t="str">
        <f>+Ago!C68</f>
        <v>SALUD COLECTIVA</v>
      </c>
      <c r="D68" s="467"/>
      <c r="E68" s="467"/>
      <c r="F68" s="467"/>
      <c r="G68" s="467"/>
      <c r="H68" s="467"/>
      <c r="I68" s="467"/>
      <c r="J68" s="467"/>
      <c r="K68" s="467"/>
      <c r="L68" s="467"/>
      <c r="M68" s="467"/>
      <c r="N68" s="467"/>
      <c r="O68" s="467"/>
      <c r="P68" s="467"/>
      <c r="Q68" s="467"/>
      <c r="R68" s="467"/>
      <c r="S68" s="467"/>
      <c r="T68" s="467"/>
      <c r="U68" s="467"/>
      <c r="V68" s="467"/>
      <c r="W68" s="467"/>
      <c r="X68" s="467"/>
      <c r="Y68" s="467"/>
      <c r="Z68" s="467"/>
      <c r="AA68" s="467"/>
      <c r="AB68" s="467"/>
      <c r="AC68" s="467"/>
      <c r="AD68" s="467"/>
      <c r="AE68" s="467"/>
      <c r="AF68" s="467"/>
      <c r="AG68" s="467"/>
      <c r="AH68" s="467"/>
      <c r="AI68" s="467"/>
      <c r="AJ68" s="467"/>
      <c r="AK68" s="467"/>
      <c r="AL68" s="467"/>
      <c r="AM68" s="467"/>
      <c r="AN68" s="467"/>
      <c r="AO68" s="467"/>
      <c r="AP68" s="467"/>
      <c r="AQ68" s="467"/>
      <c r="AR68" s="467"/>
      <c r="AS68" s="467"/>
      <c r="AT68" s="467"/>
      <c r="AV68" s="37">
        <f t="shared" si="31"/>
        <v>0</v>
      </c>
      <c r="AW68" s="37">
        <f t="shared" si="32"/>
        <v>0</v>
      </c>
      <c r="AX68" s="37">
        <f t="shared" si="33"/>
        <v>0</v>
      </c>
      <c r="AY68" s="37">
        <f t="shared" si="34"/>
        <v>0</v>
      </c>
      <c r="AZ68" s="37">
        <f t="shared" si="35"/>
        <v>0</v>
      </c>
      <c r="BA68" s="37">
        <f t="shared" si="36"/>
        <v>0</v>
      </c>
      <c r="BB68" s="37">
        <f t="shared" si="37"/>
        <v>0</v>
      </c>
      <c r="BC68" s="38">
        <f t="shared" si="38"/>
        <v>0</v>
      </c>
      <c r="BD68" s="37">
        <f t="shared" si="39"/>
        <v>0</v>
      </c>
      <c r="BE68" s="54">
        <f t="shared" si="40"/>
        <v>0</v>
      </c>
    </row>
    <row r="69" spans="1:57" x14ac:dyDescent="0.25">
      <c r="A69" s="401">
        <f>+Ago!A69</f>
        <v>66</v>
      </c>
      <c r="B69" s="468" t="str">
        <f>+Ago!B69</f>
        <v>MONITOREO DE PARAMETROS CAMPO DE LA CALIDAD DE AGUA PARA CONSUMO HUMANO</v>
      </c>
      <c r="C69" s="471" t="str">
        <f>+Ago!C69</f>
        <v>SALUD COLECTIVA</v>
      </c>
      <c r="D69" s="467"/>
      <c r="E69" s="467"/>
      <c r="F69" s="467"/>
      <c r="G69" s="467"/>
      <c r="H69" s="467"/>
      <c r="I69" s="467"/>
      <c r="J69" s="467"/>
      <c r="K69" s="467"/>
      <c r="L69" s="467"/>
      <c r="M69" s="467"/>
      <c r="N69" s="467"/>
      <c r="O69" s="467"/>
      <c r="P69" s="467"/>
      <c r="Q69" s="467"/>
      <c r="R69" s="467"/>
      <c r="S69" s="467"/>
      <c r="T69" s="467"/>
      <c r="U69" s="467"/>
      <c r="V69" s="467"/>
      <c r="W69" s="467"/>
      <c r="X69" s="467"/>
      <c r="Y69" s="467"/>
      <c r="Z69" s="467"/>
      <c r="AA69" s="467"/>
      <c r="AB69" s="467"/>
      <c r="AC69" s="467"/>
      <c r="AD69" s="467"/>
      <c r="AE69" s="467"/>
      <c r="AF69" s="467"/>
      <c r="AG69" s="467"/>
      <c r="AH69" s="467"/>
      <c r="AI69" s="467"/>
      <c r="AJ69" s="467"/>
      <c r="AK69" s="467"/>
      <c r="AL69" s="467"/>
      <c r="AM69" s="467"/>
      <c r="AN69" s="467"/>
      <c r="AO69" s="467"/>
      <c r="AP69" s="467"/>
      <c r="AQ69" s="467"/>
      <c r="AR69" s="467"/>
      <c r="AS69" s="467"/>
      <c r="AT69" s="467"/>
      <c r="AV69" s="37">
        <f t="shared" si="31"/>
        <v>0</v>
      </c>
      <c r="AW69" s="37">
        <f t="shared" si="32"/>
        <v>0</v>
      </c>
      <c r="AX69" s="37">
        <f t="shared" si="33"/>
        <v>0</v>
      </c>
      <c r="AY69" s="37">
        <f t="shared" si="34"/>
        <v>0</v>
      </c>
      <c r="AZ69" s="37">
        <f t="shared" si="35"/>
        <v>0</v>
      </c>
      <c r="BA69" s="37">
        <f t="shared" si="36"/>
        <v>0</v>
      </c>
      <c r="BB69" s="37">
        <f t="shared" si="37"/>
        <v>0</v>
      </c>
      <c r="BC69" s="38">
        <f t="shared" si="38"/>
        <v>0</v>
      </c>
      <c r="BD69" s="37">
        <f t="shared" si="39"/>
        <v>0</v>
      </c>
      <c r="BE69" s="54">
        <f t="shared" si="40"/>
        <v>0</v>
      </c>
    </row>
    <row r="70" spans="1:57" x14ac:dyDescent="0.25">
      <c r="A70" s="401">
        <f>+Ago!A70</f>
        <v>67</v>
      </c>
      <c r="B70" s="464" t="str">
        <f>+Ago!B70</f>
        <v>1-Gestante Atendida</v>
      </c>
      <c r="C70" s="457" t="str">
        <f>+Ago!C70</f>
        <v>MATERNO</v>
      </c>
      <c r="D70" s="461"/>
      <c r="E70" s="461"/>
      <c r="F70" s="461"/>
      <c r="G70" s="461"/>
      <c r="H70" s="461"/>
      <c r="I70" s="461"/>
      <c r="J70" s="461"/>
      <c r="K70" s="461"/>
      <c r="L70" s="461"/>
      <c r="M70" s="461"/>
      <c r="N70" s="461"/>
      <c r="O70" s="461"/>
      <c r="P70" s="461"/>
      <c r="Q70" s="461"/>
      <c r="R70" s="461"/>
      <c r="S70" s="461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  <c r="AS70" s="461"/>
      <c r="AT70" s="461"/>
      <c r="AV70" s="37">
        <f t="shared" si="31"/>
        <v>0</v>
      </c>
      <c r="AW70" s="37">
        <f t="shared" si="32"/>
        <v>0</v>
      </c>
      <c r="AX70" s="37">
        <f t="shared" si="33"/>
        <v>0</v>
      </c>
      <c r="AY70" s="37">
        <f t="shared" si="34"/>
        <v>0</v>
      </c>
      <c r="AZ70" s="37">
        <f t="shared" si="35"/>
        <v>0</v>
      </c>
      <c r="BA70" s="37">
        <f t="shared" si="36"/>
        <v>0</v>
      </c>
      <c r="BB70" s="37">
        <f t="shared" si="37"/>
        <v>0</v>
      </c>
      <c r="BC70" s="38">
        <f t="shared" si="38"/>
        <v>0</v>
      </c>
      <c r="BD70" s="37">
        <f t="shared" si="39"/>
        <v>0</v>
      </c>
      <c r="BE70" s="54">
        <f t="shared" si="40"/>
        <v>0</v>
      </c>
    </row>
    <row r="71" spans="1:57" x14ac:dyDescent="0.25">
      <c r="A71" s="401">
        <f>+Ago!A71</f>
        <v>68</v>
      </c>
      <c r="B71" s="464" t="str">
        <f>+Ago!B71</f>
        <v>2-Gestante Precozmente Atendida</v>
      </c>
      <c r="C71" s="458" t="str">
        <f>+Ago!C71</f>
        <v>MATERNO</v>
      </c>
      <c r="D71" s="461"/>
      <c r="E71" s="461"/>
      <c r="F71" s="461"/>
      <c r="G71" s="461"/>
      <c r="H71" s="461"/>
      <c r="I71" s="461"/>
      <c r="J71" s="461"/>
      <c r="K71" s="461"/>
      <c r="L71" s="461"/>
      <c r="M71" s="461"/>
      <c r="N71" s="461"/>
      <c r="O71" s="461"/>
      <c r="P71" s="461"/>
      <c r="Q71" s="461"/>
      <c r="R71" s="461"/>
      <c r="S71" s="461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  <c r="AS71" s="461"/>
      <c r="AT71" s="461"/>
      <c r="AV71" s="37">
        <f t="shared" si="31"/>
        <v>0</v>
      </c>
      <c r="AW71" s="37">
        <f t="shared" si="32"/>
        <v>0</v>
      </c>
      <c r="AX71" s="37">
        <f t="shared" si="33"/>
        <v>0</v>
      </c>
      <c r="AY71" s="37">
        <f t="shared" si="34"/>
        <v>0</v>
      </c>
      <c r="AZ71" s="37">
        <f t="shared" si="35"/>
        <v>0</v>
      </c>
      <c r="BA71" s="37">
        <f t="shared" si="36"/>
        <v>0</v>
      </c>
      <c r="BB71" s="37">
        <f t="shared" si="37"/>
        <v>0</v>
      </c>
      <c r="BC71" s="38">
        <f t="shared" si="38"/>
        <v>0</v>
      </c>
      <c r="BD71" s="37">
        <f t="shared" si="39"/>
        <v>0</v>
      </c>
      <c r="BE71" s="54">
        <f t="shared" si="40"/>
        <v>0</v>
      </c>
    </row>
    <row r="72" spans="1:57" x14ac:dyDescent="0.25">
      <c r="A72" s="401">
        <f>+Ago!A72</f>
        <v>69</v>
      </c>
      <c r="B72" s="464" t="str">
        <f>+Ago!B72</f>
        <v xml:space="preserve">3-Gestante Adolescente Atendida </v>
      </c>
      <c r="C72" s="458" t="str">
        <f>+Ago!C72</f>
        <v>MATERNO</v>
      </c>
      <c r="D72" s="461"/>
      <c r="E72" s="461"/>
      <c r="F72" s="461"/>
      <c r="G72" s="461"/>
      <c r="H72" s="461"/>
      <c r="I72" s="461"/>
      <c r="J72" s="461"/>
      <c r="K72" s="461"/>
      <c r="L72" s="461"/>
      <c r="M72" s="461"/>
      <c r="N72" s="461"/>
      <c r="O72" s="461"/>
      <c r="P72" s="461"/>
      <c r="Q72" s="461"/>
      <c r="R72" s="461"/>
      <c r="S72" s="461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  <c r="AS72" s="461"/>
      <c r="AT72" s="461"/>
      <c r="AV72" s="37">
        <f t="shared" si="31"/>
        <v>0</v>
      </c>
      <c r="AW72" s="37">
        <f t="shared" si="32"/>
        <v>0</v>
      </c>
      <c r="AX72" s="37">
        <f t="shared" si="33"/>
        <v>0</v>
      </c>
      <c r="AY72" s="37">
        <f t="shared" si="34"/>
        <v>0</v>
      </c>
      <c r="AZ72" s="37">
        <f t="shared" si="35"/>
        <v>0</v>
      </c>
      <c r="BA72" s="37">
        <f t="shared" si="36"/>
        <v>0</v>
      </c>
      <c r="BB72" s="37">
        <f t="shared" si="37"/>
        <v>0</v>
      </c>
      <c r="BC72" s="38">
        <f t="shared" si="38"/>
        <v>0</v>
      </c>
      <c r="BD72" s="37">
        <f t="shared" si="39"/>
        <v>0</v>
      </c>
      <c r="BE72" s="54">
        <f t="shared" si="40"/>
        <v>0</v>
      </c>
    </row>
    <row r="73" spans="1:57" x14ac:dyDescent="0.25">
      <c r="A73" s="401">
        <f>+Ago!A73</f>
        <v>70</v>
      </c>
      <c r="B73" s="464" t="str">
        <f>+Ago!B73</f>
        <v>4-Gestante Adolescente Precozmente Atendida</v>
      </c>
      <c r="C73" s="458" t="str">
        <f>+Ago!C73</f>
        <v>MATERNO</v>
      </c>
      <c r="D73" s="461"/>
      <c r="E73" s="461"/>
      <c r="F73" s="461"/>
      <c r="G73" s="461"/>
      <c r="H73" s="461"/>
      <c r="I73" s="461"/>
      <c r="J73" s="461"/>
      <c r="K73" s="461"/>
      <c r="L73" s="461"/>
      <c r="M73" s="461"/>
      <c r="N73" s="461"/>
      <c r="O73" s="461"/>
      <c r="P73" s="461"/>
      <c r="Q73" s="461"/>
      <c r="R73" s="461"/>
      <c r="S73" s="461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  <c r="AS73" s="461"/>
      <c r="AT73" s="461"/>
      <c r="AV73" s="37">
        <f t="shared" si="31"/>
        <v>0</v>
      </c>
      <c r="AW73" s="37">
        <f t="shared" si="32"/>
        <v>0</v>
      </c>
      <c r="AX73" s="37">
        <f t="shared" si="33"/>
        <v>0</v>
      </c>
      <c r="AY73" s="37">
        <f t="shared" si="34"/>
        <v>0</v>
      </c>
      <c r="AZ73" s="37">
        <f t="shared" si="35"/>
        <v>0</v>
      </c>
      <c r="BA73" s="37">
        <f t="shared" si="36"/>
        <v>0</v>
      </c>
      <c r="BB73" s="37">
        <f t="shared" si="37"/>
        <v>0</v>
      </c>
      <c r="BC73" s="38">
        <f t="shared" si="38"/>
        <v>0</v>
      </c>
      <c r="BD73" s="37">
        <f t="shared" si="39"/>
        <v>0</v>
      </c>
      <c r="BE73" s="54">
        <f t="shared" si="40"/>
        <v>0</v>
      </c>
    </row>
    <row r="74" spans="1:57" x14ac:dyDescent="0.25">
      <c r="A74" s="401">
        <f>+Ago!A74</f>
        <v>71</v>
      </c>
      <c r="B74" s="464" t="str">
        <f>+Ago!B74</f>
        <v>5-Gestante Controlada (6to control)</v>
      </c>
      <c r="C74" s="458" t="str">
        <f>+Ago!C74</f>
        <v>MATERNO</v>
      </c>
      <c r="D74" s="461"/>
      <c r="E74" s="461"/>
      <c r="F74" s="461"/>
      <c r="G74" s="461"/>
      <c r="H74" s="461"/>
      <c r="I74" s="461"/>
      <c r="J74" s="461"/>
      <c r="K74" s="461"/>
      <c r="L74" s="461"/>
      <c r="M74" s="461"/>
      <c r="N74" s="461"/>
      <c r="O74" s="461"/>
      <c r="P74" s="461"/>
      <c r="Q74" s="461"/>
      <c r="R74" s="461"/>
      <c r="S74" s="461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  <c r="AS74" s="461"/>
      <c r="AT74" s="461"/>
      <c r="AV74" s="37">
        <f t="shared" si="31"/>
        <v>0</v>
      </c>
      <c r="AW74" s="37">
        <f t="shared" si="32"/>
        <v>0</v>
      </c>
      <c r="AX74" s="37">
        <f t="shared" si="33"/>
        <v>0</v>
      </c>
      <c r="AY74" s="37">
        <f t="shared" si="34"/>
        <v>0</v>
      </c>
      <c r="AZ74" s="37">
        <f t="shared" si="35"/>
        <v>0</v>
      </c>
      <c r="BA74" s="37">
        <f t="shared" si="36"/>
        <v>0</v>
      </c>
      <c r="BB74" s="37">
        <f t="shared" si="37"/>
        <v>0</v>
      </c>
      <c r="BC74" s="38">
        <f t="shared" si="38"/>
        <v>0</v>
      </c>
      <c r="BD74" s="37">
        <f t="shared" si="39"/>
        <v>0</v>
      </c>
      <c r="BE74" s="54">
        <f t="shared" si="40"/>
        <v>0</v>
      </c>
    </row>
    <row r="75" spans="1:57" x14ac:dyDescent="0.25">
      <c r="A75" s="401">
        <f>+Ago!A75</f>
        <v>72</v>
      </c>
      <c r="B75" s="464" t="str">
        <f>+Ago!B75</f>
        <v>6- Gestante Suplementada con Hierro (6)</v>
      </c>
      <c r="C75" s="458" t="str">
        <f>+Ago!C75</f>
        <v>MATERNO</v>
      </c>
      <c r="D75" s="461"/>
      <c r="E75" s="461"/>
      <c r="F75" s="461"/>
      <c r="G75" s="461"/>
      <c r="H75" s="461"/>
      <c r="I75" s="461"/>
      <c r="J75" s="461"/>
      <c r="K75" s="461"/>
      <c r="L75" s="461"/>
      <c r="M75" s="461"/>
      <c r="N75" s="461"/>
      <c r="O75" s="461"/>
      <c r="P75" s="461"/>
      <c r="Q75" s="461"/>
      <c r="R75" s="461"/>
      <c r="S75" s="461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  <c r="AS75" s="461"/>
      <c r="AT75" s="461"/>
      <c r="AV75" s="37">
        <f t="shared" si="31"/>
        <v>0</v>
      </c>
      <c r="AW75" s="37">
        <f t="shared" si="32"/>
        <v>0</v>
      </c>
      <c r="AX75" s="37">
        <f t="shared" si="33"/>
        <v>0</v>
      </c>
      <c r="AY75" s="37">
        <f t="shared" si="34"/>
        <v>0</v>
      </c>
      <c r="AZ75" s="37">
        <f t="shared" si="35"/>
        <v>0</v>
      </c>
      <c r="BA75" s="37">
        <f t="shared" si="36"/>
        <v>0</v>
      </c>
      <c r="BB75" s="37">
        <f t="shared" si="37"/>
        <v>0</v>
      </c>
      <c r="BC75" s="38">
        <f t="shared" si="38"/>
        <v>0</v>
      </c>
      <c r="BD75" s="37">
        <f t="shared" si="39"/>
        <v>0</v>
      </c>
      <c r="BE75" s="54">
        <f t="shared" si="40"/>
        <v>0</v>
      </c>
    </row>
    <row r="76" spans="1:57" x14ac:dyDescent="0.25">
      <c r="A76" s="401">
        <f>+Ago!A76</f>
        <v>73</v>
      </c>
      <c r="B76" s="464" t="str">
        <f>+Ago!B76</f>
        <v>7-Gestante Con paquete preventivo Meta</v>
      </c>
      <c r="C76" s="458" t="str">
        <f>+Ago!C76</f>
        <v>MATERNO</v>
      </c>
      <c r="D76" s="461"/>
      <c r="E76" s="461"/>
      <c r="F76" s="461"/>
      <c r="G76" s="461"/>
      <c r="H76" s="461"/>
      <c r="I76" s="461"/>
      <c r="J76" s="461"/>
      <c r="K76" s="461"/>
      <c r="L76" s="461"/>
      <c r="M76" s="461"/>
      <c r="N76" s="461"/>
      <c r="O76" s="461"/>
      <c r="P76" s="461"/>
      <c r="Q76" s="461"/>
      <c r="R76" s="461"/>
      <c r="S76" s="461"/>
      <c r="T76" s="461"/>
      <c r="U76" s="461"/>
      <c r="V76" s="461"/>
      <c r="W76" s="461"/>
      <c r="X76" s="461"/>
      <c r="Y76" s="461"/>
      <c r="Z76" s="461"/>
      <c r="AA76" s="461"/>
      <c r="AB76" s="461"/>
      <c r="AC76" s="461"/>
      <c r="AD76" s="461"/>
      <c r="AE76" s="461"/>
      <c r="AF76" s="461"/>
      <c r="AG76" s="461"/>
      <c r="AH76" s="461"/>
      <c r="AI76" s="461"/>
      <c r="AJ76" s="461"/>
      <c r="AK76" s="461"/>
      <c r="AL76" s="461"/>
      <c r="AM76" s="461"/>
      <c r="AN76" s="461"/>
      <c r="AO76" s="461"/>
      <c r="AP76" s="461"/>
      <c r="AQ76" s="461"/>
      <c r="AR76" s="461"/>
      <c r="AS76" s="461"/>
      <c r="AT76" s="461"/>
      <c r="AV76" s="37">
        <f t="shared" si="31"/>
        <v>0</v>
      </c>
      <c r="AW76" s="37">
        <f t="shared" si="32"/>
        <v>0</v>
      </c>
      <c r="AX76" s="37">
        <f t="shared" si="33"/>
        <v>0</v>
      </c>
      <c r="AY76" s="37">
        <f t="shared" si="34"/>
        <v>0</v>
      </c>
      <c r="AZ76" s="37">
        <f t="shared" si="35"/>
        <v>0</v>
      </c>
      <c r="BA76" s="37">
        <f t="shared" si="36"/>
        <v>0</v>
      </c>
      <c r="BB76" s="37">
        <f t="shared" si="37"/>
        <v>0</v>
      </c>
      <c r="BC76" s="38">
        <f t="shared" si="38"/>
        <v>0</v>
      </c>
      <c r="BD76" s="37">
        <f t="shared" si="39"/>
        <v>0</v>
      </c>
      <c r="BE76" s="54">
        <f t="shared" si="40"/>
        <v>0</v>
      </c>
    </row>
    <row r="77" spans="1:57" x14ac:dyDescent="0.25">
      <c r="A77" s="401">
        <f>+Ago!A77</f>
        <v>74</v>
      </c>
      <c r="B77" s="464" t="str">
        <f>+Ago!B77</f>
        <v>8-Gestante Con paquete preventivo</v>
      </c>
      <c r="C77" s="458" t="str">
        <f>+Ago!C77</f>
        <v>MATERNO</v>
      </c>
      <c r="D77" s="461"/>
      <c r="E77" s="461"/>
      <c r="F77" s="461"/>
      <c r="G77" s="461"/>
      <c r="H77" s="461"/>
      <c r="I77" s="461"/>
      <c r="J77" s="461"/>
      <c r="K77" s="461"/>
      <c r="L77" s="461"/>
      <c r="M77" s="461"/>
      <c r="N77" s="461"/>
      <c r="O77" s="461"/>
      <c r="P77" s="461"/>
      <c r="Q77" s="461"/>
      <c r="R77" s="461"/>
      <c r="S77" s="461"/>
      <c r="T77" s="461"/>
      <c r="U77" s="461"/>
      <c r="V77" s="461"/>
      <c r="W77" s="461"/>
      <c r="X77" s="461"/>
      <c r="Y77" s="461"/>
      <c r="Z77" s="461"/>
      <c r="AA77" s="461"/>
      <c r="AB77" s="461"/>
      <c r="AC77" s="461"/>
      <c r="AD77" s="461"/>
      <c r="AE77" s="461"/>
      <c r="AF77" s="461"/>
      <c r="AG77" s="461"/>
      <c r="AH77" s="461"/>
      <c r="AI77" s="461"/>
      <c r="AJ77" s="461"/>
      <c r="AK77" s="461"/>
      <c r="AL77" s="461"/>
      <c r="AM77" s="461"/>
      <c r="AN77" s="461"/>
      <c r="AO77" s="461"/>
      <c r="AP77" s="461"/>
      <c r="AQ77" s="461"/>
      <c r="AR77" s="461"/>
      <c r="AS77" s="461"/>
      <c r="AT77" s="461"/>
      <c r="AV77" s="37">
        <f t="shared" si="31"/>
        <v>0</v>
      </c>
      <c r="AW77" s="37">
        <f t="shared" si="32"/>
        <v>0</v>
      </c>
      <c r="AX77" s="37">
        <f t="shared" si="33"/>
        <v>0</v>
      </c>
      <c r="AY77" s="37">
        <f t="shared" si="34"/>
        <v>0</v>
      </c>
      <c r="AZ77" s="37">
        <f t="shared" si="35"/>
        <v>0</v>
      </c>
      <c r="BA77" s="37">
        <f t="shared" si="36"/>
        <v>0</v>
      </c>
      <c r="BB77" s="37">
        <f t="shared" si="37"/>
        <v>0</v>
      </c>
      <c r="BC77" s="38">
        <f t="shared" si="38"/>
        <v>0</v>
      </c>
      <c r="BD77" s="37">
        <f t="shared" si="39"/>
        <v>0</v>
      </c>
      <c r="BE77" s="54">
        <f t="shared" si="40"/>
        <v>0</v>
      </c>
    </row>
    <row r="78" spans="1:57" x14ac:dyDescent="0.25">
      <c r="A78" s="401">
        <f>+Ago!A78</f>
        <v>75</v>
      </c>
      <c r="B78" s="464" t="str">
        <f>+Ago!B78</f>
        <v>9-Puerperas Controladas</v>
      </c>
      <c r="C78" s="458" t="str">
        <f>+Ago!C78</f>
        <v>MATERNO</v>
      </c>
      <c r="D78" s="461"/>
      <c r="E78" s="461"/>
      <c r="F78" s="461"/>
      <c r="G78" s="461"/>
      <c r="H78" s="461"/>
      <c r="I78" s="461"/>
      <c r="J78" s="461"/>
      <c r="K78" s="461"/>
      <c r="L78" s="461"/>
      <c r="M78" s="461"/>
      <c r="N78" s="461"/>
      <c r="O78" s="461"/>
      <c r="P78" s="461"/>
      <c r="Q78" s="461"/>
      <c r="R78" s="461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  <c r="AS78" s="461"/>
      <c r="AT78" s="461"/>
      <c r="AV78" s="37">
        <f t="shared" si="31"/>
        <v>0</v>
      </c>
      <c r="AW78" s="37">
        <f t="shared" si="32"/>
        <v>0</v>
      </c>
      <c r="AX78" s="37">
        <f t="shared" si="33"/>
        <v>0</v>
      </c>
      <c r="AY78" s="37">
        <f t="shared" si="34"/>
        <v>0</v>
      </c>
      <c r="AZ78" s="37">
        <f t="shared" si="35"/>
        <v>0</v>
      </c>
      <c r="BA78" s="37">
        <f t="shared" si="36"/>
        <v>0</v>
      </c>
      <c r="BB78" s="37">
        <f t="shared" si="37"/>
        <v>0</v>
      </c>
      <c r="BC78" s="38">
        <f t="shared" si="38"/>
        <v>0</v>
      </c>
      <c r="BD78" s="37">
        <f t="shared" si="39"/>
        <v>0</v>
      </c>
      <c r="BE78" s="54">
        <f t="shared" si="40"/>
        <v>0</v>
      </c>
    </row>
    <row r="79" spans="1:57" x14ac:dyDescent="0.25">
      <c r="A79" s="401">
        <f>+Ago!A79</f>
        <v>76</v>
      </c>
      <c r="B79" s="464" t="str">
        <f>+Ago!B79</f>
        <v>10-Parejas protegidas con metodos de planificacion familiar</v>
      </c>
      <c r="C79" s="459" t="str">
        <f>+Ago!C79</f>
        <v>PLANIFICACION</v>
      </c>
      <c r="D79" s="461"/>
      <c r="E79" s="461"/>
      <c r="F79" s="461"/>
      <c r="G79" s="461"/>
      <c r="H79" s="461"/>
      <c r="I79" s="461"/>
      <c r="J79" s="461"/>
      <c r="K79" s="461"/>
      <c r="L79" s="461"/>
      <c r="M79" s="461"/>
      <c r="N79" s="461"/>
      <c r="O79" s="461"/>
      <c r="P79" s="461"/>
      <c r="Q79" s="461"/>
      <c r="R79" s="461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  <c r="AS79" s="461"/>
      <c r="AT79" s="461"/>
      <c r="AV79" s="37">
        <f t="shared" si="31"/>
        <v>0</v>
      </c>
      <c r="AW79" s="37">
        <f t="shared" si="32"/>
        <v>0</v>
      </c>
      <c r="AX79" s="37">
        <f t="shared" si="33"/>
        <v>0</v>
      </c>
      <c r="AY79" s="37">
        <f t="shared" si="34"/>
        <v>0</v>
      </c>
      <c r="AZ79" s="37">
        <f t="shared" si="35"/>
        <v>0</v>
      </c>
      <c r="BA79" s="37">
        <f t="shared" si="36"/>
        <v>0</v>
      </c>
      <c r="BB79" s="37">
        <f t="shared" si="37"/>
        <v>0</v>
      </c>
      <c r="BC79" s="38">
        <f t="shared" si="38"/>
        <v>0</v>
      </c>
      <c r="BD79" s="37">
        <f t="shared" si="39"/>
        <v>0</v>
      </c>
      <c r="BE79" s="54">
        <f t="shared" si="40"/>
        <v>0</v>
      </c>
    </row>
    <row r="80" spans="1:57" x14ac:dyDescent="0.25">
      <c r="A80" s="401">
        <f>+Ago!A80</f>
        <v>77</v>
      </c>
      <c r="B80" s="464" t="str">
        <f>+Ago!B80</f>
        <v>11-Adolescente con suplemento de acido folico+ sulfato ferroso</v>
      </c>
      <c r="C80" s="458" t="str">
        <f>+Ago!C80</f>
        <v>ADOLESCENTE</v>
      </c>
      <c r="D80" s="461"/>
      <c r="E80" s="461"/>
      <c r="F80" s="461"/>
      <c r="G80" s="461"/>
      <c r="H80" s="461"/>
      <c r="I80" s="461"/>
      <c r="J80" s="461"/>
      <c r="K80" s="461"/>
      <c r="L80" s="461"/>
      <c r="M80" s="461"/>
      <c r="N80" s="461"/>
      <c r="O80" s="461"/>
      <c r="P80" s="461"/>
      <c r="Q80" s="461"/>
      <c r="R80" s="461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  <c r="AS80" s="461"/>
      <c r="AT80" s="461"/>
      <c r="AV80" s="37">
        <f t="shared" si="31"/>
        <v>0</v>
      </c>
      <c r="AW80" s="37">
        <f t="shared" si="32"/>
        <v>0</v>
      </c>
      <c r="AX80" s="37">
        <f t="shared" si="33"/>
        <v>0</v>
      </c>
      <c r="AY80" s="37">
        <f t="shared" si="34"/>
        <v>0</v>
      </c>
      <c r="AZ80" s="37">
        <f t="shared" si="35"/>
        <v>0</v>
      </c>
      <c r="BA80" s="37">
        <f t="shared" si="36"/>
        <v>0</v>
      </c>
      <c r="BB80" s="37">
        <f t="shared" si="37"/>
        <v>0</v>
      </c>
      <c r="BC80" s="38">
        <f t="shared" si="38"/>
        <v>0</v>
      </c>
      <c r="BD80" s="37">
        <f t="shared" si="39"/>
        <v>0</v>
      </c>
      <c r="BE80" s="54">
        <f t="shared" si="40"/>
        <v>0</v>
      </c>
    </row>
    <row r="81" spans="1:57" x14ac:dyDescent="0.25">
      <c r="A81" s="401">
        <f>+Ago!A81</f>
        <v>78</v>
      </c>
      <c r="B81" s="464" t="str">
        <f>+Ago!B81</f>
        <v>1-PERSONA ADULTO MAYOR DE 60 AÑOS A MAS CON VACUNA NEUMOCOCO</v>
      </c>
      <c r="C81" s="458" t="str">
        <f>+Ago!C81</f>
        <v>EVAM</v>
      </c>
      <c r="D81" s="461"/>
      <c r="E81" s="461"/>
      <c r="F81" s="461"/>
      <c r="G81" s="461"/>
      <c r="H81" s="461"/>
      <c r="I81" s="461"/>
      <c r="J81" s="461"/>
      <c r="K81" s="461"/>
      <c r="L81" s="461"/>
      <c r="M81" s="461"/>
      <c r="N81" s="461"/>
      <c r="O81" s="461"/>
      <c r="P81" s="461"/>
      <c r="Q81" s="461"/>
      <c r="R81" s="461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  <c r="AS81" s="461"/>
      <c r="AT81" s="461"/>
      <c r="AV81" s="37">
        <f t="shared" si="31"/>
        <v>0</v>
      </c>
      <c r="AW81" s="37">
        <f t="shared" si="32"/>
        <v>0</v>
      </c>
      <c r="AX81" s="37">
        <f t="shared" si="33"/>
        <v>0</v>
      </c>
      <c r="AY81" s="37">
        <f t="shared" si="34"/>
        <v>0</v>
      </c>
      <c r="AZ81" s="37">
        <f t="shared" si="35"/>
        <v>0</v>
      </c>
      <c r="BA81" s="37">
        <f t="shared" si="36"/>
        <v>0</v>
      </c>
      <c r="BB81" s="37">
        <f t="shared" si="37"/>
        <v>0</v>
      </c>
      <c r="BC81" s="38">
        <f t="shared" si="38"/>
        <v>0</v>
      </c>
      <c r="BD81" s="37">
        <f t="shared" si="39"/>
        <v>0</v>
      </c>
      <c r="BE81" s="54">
        <f t="shared" si="40"/>
        <v>0</v>
      </c>
    </row>
    <row r="82" spans="1:57" x14ac:dyDescent="0.25">
      <c r="A82" s="401">
        <f>+Ago!A82</f>
        <v>79</v>
      </c>
      <c r="B82" s="464" t="str">
        <f>+Ago!B82</f>
        <v>2-PERSONA ADULTO MAYOR DE 60 AÑOS A MAS CON VACUNA INFLUENZA</v>
      </c>
      <c r="C82" s="458" t="str">
        <f>+Ago!C82</f>
        <v>EVAM</v>
      </c>
      <c r="D82" s="461"/>
      <c r="E82" s="461"/>
      <c r="F82" s="461"/>
      <c r="G82" s="461"/>
      <c r="H82" s="461"/>
      <c r="I82" s="461"/>
      <c r="J82" s="461"/>
      <c r="K82" s="461"/>
      <c r="L82" s="461"/>
      <c r="M82" s="461"/>
      <c r="N82" s="461"/>
      <c r="O82" s="461"/>
      <c r="P82" s="461"/>
      <c r="Q82" s="461"/>
      <c r="R82" s="461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  <c r="AS82" s="461"/>
      <c r="AT82" s="461"/>
      <c r="AV82" s="37">
        <f t="shared" si="31"/>
        <v>0</v>
      </c>
      <c r="AW82" s="37">
        <f t="shared" si="32"/>
        <v>0</v>
      </c>
      <c r="AX82" s="37">
        <f t="shared" si="33"/>
        <v>0</v>
      </c>
      <c r="AY82" s="37">
        <f t="shared" si="34"/>
        <v>0</v>
      </c>
      <c r="AZ82" s="37">
        <f t="shared" si="35"/>
        <v>0</v>
      </c>
      <c r="BA82" s="37">
        <f t="shared" si="36"/>
        <v>0</v>
      </c>
      <c r="BB82" s="37">
        <f t="shared" si="37"/>
        <v>0</v>
      </c>
      <c r="BC82" s="38">
        <f t="shared" si="38"/>
        <v>0</v>
      </c>
      <c r="BD82" s="37">
        <f t="shared" si="39"/>
        <v>0</v>
      </c>
      <c r="BE82" s="54">
        <f t="shared" si="40"/>
        <v>0</v>
      </c>
    </row>
    <row r="83" spans="1:57" x14ac:dyDescent="0.25">
      <c r="A83" s="401">
        <f>+Ago!A83</f>
        <v>80</v>
      </c>
      <c r="B83" s="464" t="str">
        <f>+Ago!B83</f>
        <v>3-PERSONA ADULTO MAYOR DE 60 AÑOS CON VALORACION CLINICA</v>
      </c>
      <c r="C83" s="458" t="str">
        <f>+Ago!C83</f>
        <v>EVAM</v>
      </c>
      <c r="D83" s="461"/>
      <c r="E83" s="461"/>
      <c r="F83" s="461"/>
      <c r="G83" s="461"/>
      <c r="H83" s="461"/>
      <c r="I83" s="461"/>
      <c r="J83" s="461"/>
      <c r="K83" s="461"/>
      <c r="L83" s="461"/>
      <c r="M83" s="461"/>
      <c r="N83" s="461"/>
      <c r="O83" s="461"/>
      <c r="P83" s="461"/>
      <c r="Q83" s="461"/>
      <c r="R83" s="461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  <c r="AS83" s="461"/>
      <c r="AT83" s="461"/>
      <c r="AV83" s="37">
        <f t="shared" si="31"/>
        <v>0</v>
      </c>
      <c r="AW83" s="37">
        <f t="shared" si="32"/>
        <v>0</v>
      </c>
      <c r="AX83" s="37">
        <f t="shared" si="33"/>
        <v>0</v>
      </c>
      <c r="AY83" s="37">
        <f t="shared" si="34"/>
        <v>0</v>
      </c>
      <c r="AZ83" s="37">
        <f t="shared" si="35"/>
        <v>0</v>
      </c>
      <c r="BA83" s="37">
        <f t="shared" si="36"/>
        <v>0</v>
      </c>
      <c r="BB83" s="37">
        <f t="shared" si="37"/>
        <v>0</v>
      </c>
      <c r="BC83" s="38">
        <f t="shared" si="38"/>
        <v>0</v>
      </c>
      <c r="BD83" s="37">
        <f t="shared" si="39"/>
        <v>0</v>
      </c>
      <c r="BE83" s="54">
        <f t="shared" si="40"/>
        <v>0</v>
      </c>
    </row>
    <row r="84" spans="1:57" x14ac:dyDescent="0.25">
      <c r="A84" s="401">
        <f>+Ago!A84</f>
        <v>81</v>
      </c>
      <c r="B84" s="464" t="str">
        <f>+Ago!B84</f>
        <v xml:space="preserve">4-PERSONA CON DISCAPACIDAD CERTIFICADA EN ESTABLECIMIENTOS DE SALUD </v>
      </c>
      <c r="C84" s="458" t="str">
        <f>+Ago!C84</f>
        <v>DISCAPACIDAD</v>
      </c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461"/>
      <c r="R84" s="461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  <c r="AS84" s="461"/>
      <c r="AT84" s="461"/>
      <c r="AV84" s="37">
        <f t="shared" si="31"/>
        <v>0</v>
      </c>
      <c r="AW84" s="37">
        <f t="shared" si="32"/>
        <v>0</v>
      </c>
      <c r="AX84" s="37">
        <f t="shared" si="33"/>
        <v>0</v>
      </c>
      <c r="AY84" s="37">
        <f t="shared" si="34"/>
        <v>0</v>
      </c>
      <c r="AZ84" s="37">
        <f t="shared" si="35"/>
        <v>0</v>
      </c>
      <c r="BA84" s="37">
        <f t="shared" si="36"/>
        <v>0</v>
      </c>
      <c r="BB84" s="37">
        <f t="shared" si="37"/>
        <v>0</v>
      </c>
      <c r="BC84" s="38">
        <f t="shared" si="38"/>
        <v>0</v>
      </c>
      <c r="BD84" s="37">
        <f t="shared" si="39"/>
        <v>0</v>
      </c>
      <c r="BE84" s="54">
        <f t="shared" si="40"/>
        <v>0</v>
      </c>
    </row>
    <row r="85" spans="1:57" x14ac:dyDescent="0.25">
      <c r="A85" s="401">
        <f>+Ago!A85</f>
        <v>82</v>
      </c>
      <c r="B85" s="464" t="str">
        <f>+Ago!B85</f>
        <v>5-DOCENTES CAPACITADOS EN TEMA DE CANCER</v>
      </c>
      <c r="C85" s="458" t="str">
        <f>+Ago!C85</f>
        <v>EDUC. SAALUD</v>
      </c>
      <c r="D85" s="461"/>
      <c r="E85" s="461"/>
      <c r="F85" s="461"/>
      <c r="G85" s="461"/>
      <c r="H85" s="461"/>
      <c r="I85" s="461"/>
      <c r="J85" s="461"/>
      <c r="K85" s="461"/>
      <c r="L85" s="461"/>
      <c r="M85" s="461"/>
      <c r="N85" s="461"/>
      <c r="O85" s="461"/>
      <c r="P85" s="461"/>
      <c r="Q85" s="461"/>
      <c r="R85" s="461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  <c r="AS85" s="461"/>
      <c r="AT85" s="461"/>
      <c r="AV85" s="37">
        <f t="shared" si="31"/>
        <v>0</v>
      </c>
      <c r="AW85" s="37">
        <f t="shared" si="32"/>
        <v>0</v>
      </c>
      <c r="AX85" s="37">
        <f t="shared" si="33"/>
        <v>0</v>
      </c>
      <c r="AY85" s="37">
        <f t="shared" si="34"/>
        <v>0</v>
      </c>
      <c r="AZ85" s="37">
        <f t="shared" si="35"/>
        <v>0</v>
      </c>
      <c r="BA85" s="37">
        <f t="shared" si="36"/>
        <v>0</v>
      </c>
      <c r="BB85" s="37">
        <f t="shared" si="37"/>
        <v>0</v>
      </c>
      <c r="BC85" s="38">
        <f t="shared" si="38"/>
        <v>0</v>
      </c>
      <c r="BD85" s="37">
        <f t="shared" si="39"/>
        <v>0</v>
      </c>
      <c r="BE85" s="54">
        <f t="shared" si="40"/>
        <v>0</v>
      </c>
    </row>
    <row r="86" spans="1:57" x14ac:dyDescent="0.25">
      <c r="A86" s="401">
        <f>+Ago!A86</f>
        <v>83</v>
      </c>
      <c r="B86" s="464" t="str">
        <f>+Ago!B86</f>
        <v>6-NIÑOS DE 2 A 17 AÑOS DESPARASITADOS</v>
      </c>
      <c r="C86" s="458" t="str">
        <f>+Ago!C86</f>
        <v>EDUC. SAALUD</v>
      </c>
      <c r="D86" s="461"/>
      <c r="E86" s="461"/>
      <c r="F86" s="461"/>
      <c r="G86" s="461"/>
      <c r="H86" s="461"/>
      <c r="I86" s="461"/>
      <c r="J86" s="461"/>
      <c r="K86" s="461"/>
      <c r="L86" s="461"/>
      <c r="M86" s="461"/>
      <c r="N86" s="461"/>
      <c r="O86" s="461"/>
      <c r="P86" s="461"/>
      <c r="Q86" s="461"/>
      <c r="R86" s="461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  <c r="AS86" s="461"/>
      <c r="AT86" s="461"/>
      <c r="AV86" s="37">
        <f t="shared" si="31"/>
        <v>0</v>
      </c>
      <c r="AW86" s="37">
        <f t="shared" si="32"/>
        <v>0</v>
      </c>
      <c r="AX86" s="37">
        <f t="shared" si="33"/>
        <v>0</v>
      </c>
      <c r="AY86" s="37">
        <f t="shared" si="34"/>
        <v>0</v>
      </c>
      <c r="AZ86" s="37">
        <f t="shared" si="35"/>
        <v>0</v>
      </c>
      <c r="BA86" s="37">
        <f t="shared" si="36"/>
        <v>0</v>
      </c>
      <c r="BB86" s="37">
        <f t="shared" si="37"/>
        <v>0</v>
      </c>
      <c r="BC86" s="38">
        <f t="shared" si="38"/>
        <v>0</v>
      </c>
      <c r="BD86" s="37">
        <f t="shared" si="39"/>
        <v>0</v>
      </c>
      <c r="BE86" s="54">
        <f t="shared" si="40"/>
        <v>0</v>
      </c>
    </row>
    <row r="87" spans="1:57" x14ac:dyDescent="0.25">
      <c r="A87" s="401">
        <f>+Ago!A87</f>
        <v>84</v>
      </c>
      <c r="B87" s="464" t="str">
        <f>+Ago!B87</f>
        <v>7-NIÑOS DE 5TO GRADO DE PRIMARIA  QUE RECIBEN VACUNA DE VPH</v>
      </c>
      <c r="C87" s="458" t="str">
        <f>+Ago!C87</f>
        <v>EDUC. SAALUD</v>
      </c>
      <c r="D87" s="461"/>
      <c r="E87" s="461"/>
      <c r="F87" s="461"/>
      <c r="G87" s="461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  <c r="AS87" s="461"/>
      <c r="AT87" s="461"/>
      <c r="AV87" s="37">
        <f t="shared" si="31"/>
        <v>0</v>
      </c>
      <c r="AW87" s="37">
        <f t="shared" si="32"/>
        <v>0</v>
      </c>
      <c r="AX87" s="37">
        <f t="shared" si="33"/>
        <v>0</v>
      </c>
      <c r="AY87" s="37">
        <f t="shared" si="34"/>
        <v>0</v>
      </c>
      <c r="AZ87" s="37">
        <f t="shared" si="35"/>
        <v>0</v>
      </c>
      <c r="BA87" s="37">
        <f t="shared" si="36"/>
        <v>0</v>
      </c>
      <c r="BB87" s="37">
        <f t="shared" si="37"/>
        <v>0</v>
      </c>
      <c r="BC87" s="38">
        <f t="shared" si="38"/>
        <v>0</v>
      </c>
      <c r="BD87" s="37">
        <f t="shared" si="39"/>
        <v>0</v>
      </c>
      <c r="BE87" s="54">
        <f t="shared" si="40"/>
        <v>0</v>
      </c>
    </row>
    <row r="88" spans="1:57" x14ac:dyDescent="0.25">
      <c r="A88" s="401">
        <f>+Ago!A88</f>
        <v>85</v>
      </c>
      <c r="B88" s="464" t="str">
        <f>+Ago!B88</f>
        <v>8-NIÑAS DE 5TO GRADO DE PRIMARIA  QUE RECIBEN VACUNA DE VPH</v>
      </c>
      <c r="C88" s="458" t="str">
        <f>+Ago!C88</f>
        <v>EDUC. SAALUD</v>
      </c>
      <c r="D88" s="461"/>
      <c r="E88" s="461"/>
      <c r="F88" s="461"/>
      <c r="G88" s="461"/>
      <c r="H88" s="461"/>
      <c r="I88" s="461"/>
      <c r="J88" s="461"/>
      <c r="K88" s="461"/>
      <c r="L88" s="461"/>
      <c r="M88" s="461"/>
      <c r="N88" s="461"/>
      <c r="O88" s="461"/>
      <c r="P88" s="461"/>
      <c r="Q88" s="461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  <c r="AS88" s="461"/>
      <c r="AT88" s="461"/>
      <c r="AV88" s="37">
        <f t="shared" si="31"/>
        <v>0</v>
      </c>
      <c r="AW88" s="37">
        <f t="shared" si="32"/>
        <v>0</v>
      </c>
      <c r="AX88" s="37">
        <f t="shared" si="33"/>
        <v>0</v>
      </c>
      <c r="AY88" s="37">
        <f t="shared" si="34"/>
        <v>0</v>
      </c>
      <c r="AZ88" s="37">
        <f t="shared" si="35"/>
        <v>0</v>
      </c>
      <c r="BA88" s="37">
        <f t="shared" si="36"/>
        <v>0</v>
      </c>
      <c r="BB88" s="37">
        <f t="shared" si="37"/>
        <v>0</v>
      </c>
      <c r="BC88" s="38">
        <f t="shared" si="38"/>
        <v>0</v>
      </c>
      <c r="BD88" s="37">
        <f t="shared" si="39"/>
        <v>0</v>
      </c>
      <c r="BE88" s="54">
        <f t="shared" si="40"/>
        <v>0</v>
      </c>
    </row>
    <row r="89" spans="1:57" x14ac:dyDescent="0.25">
      <c r="A89" s="401">
        <f>+Ago!A89</f>
        <v>86</v>
      </c>
      <c r="B89" s="392" t="str">
        <f>+Ago!B89</f>
        <v>PORCENTAJE DE RECIEN NACIDOS CON BAJO PESO AL NACER</v>
      </c>
      <c r="C89" s="387" t="str">
        <f>+Ago!C89</f>
        <v>DIT</v>
      </c>
      <c r="D89" s="460"/>
      <c r="E89" s="460"/>
      <c r="F89" s="460"/>
      <c r="G89" s="460"/>
      <c r="H89" s="460"/>
      <c r="I89" s="460"/>
      <c r="J89" s="460"/>
      <c r="K89" s="460"/>
      <c r="L89" s="460"/>
      <c r="M89" s="460"/>
      <c r="N89" s="460"/>
      <c r="O89" s="460"/>
      <c r="P89" s="460"/>
      <c r="Q89" s="460"/>
      <c r="R89" s="460"/>
      <c r="S89" s="460"/>
      <c r="T89" s="460"/>
      <c r="U89" s="460"/>
      <c r="V89" s="460"/>
      <c r="W89" s="460"/>
      <c r="X89" s="460"/>
      <c r="Y89" s="460"/>
      <c r="Z89" s="460"/>
      <c r="AA89" s="460"/>
      <c r="AB89" s="460"/>
      <c r="AC89" s="460"/>
      <c r="AD89" s="460"/>
      <c r="AE89" s="460"/>
      <c r="AF89" s="460"/>
      <c r="AG89" s="460"/>
      <c r="AH89" s="460"/>
      <c r="AI89" s="460"/>
      <c r="AJ89" s="460"/>
      <c r="AK89" s="460"/>
      <c r="AL89" s="460"/>
      <c r="AM89" s="460"/>
      <c r="AN89" s="460"/>
      <c r="AO89" s="460"/>
      <c r="AP89" s="460"/>
      <c r="AQ89" s="460"/>
      <c r="AR89" s="460"/>
      <c r="AS89" s="460"/>
      <c r="AT89" s="460"/>
      <c r="AV89" s="37">
        <f t="shared" si="31"/>
        <v>0</v>
      </c>
      <c r="AW89" s="37">
        <f t="shared" si="32"/>
        <v>0</v>
      </c>
      <c r="AX89" s="37">
        <f t="shared" si="33"/>
        <v>0</v>
      </c>
      <c r="AY89" s="37">
        <f t="shared" si="34"/>
        <v>0</v>
      </c>
      <c r="AZ89" s="37">
        <f t="shared" si="35"/>
        <v>0</v>
      </c>
      <c r="BA89" s="37">
        <f t="shared" si="36"/>
        <v>0</v>
      </c>
      <c r="BB89" s="37">
        <f t="shared" si="37"/>
        <v>0</v>
      </c>
      <c r="BC89" s="38">
        <f t="shared" si="38"/>
        <v>0</v>
      </c>
      <c r="BD89" s="37">
        <f t="shared" si="39"/>
        <v>0</v>
      </c>
      <c r="BE89" s="54">
        <f t="shared" si="40"/>
        <v>0</v>
      </c>
    </row>
    <row r="90" spans="1:57" x14ac:dyDescent="0.25">
      <c r="A90" s="401">
        <f>+Ago!A90</f>
        <v>87</v>
      </c>
      <c r="B90" s="392" t="str">
        <f>+Ago!B90</f>
        <v>PORCENTAJE DE RECIEN NACIDOS CON PREMATURIDAD</v>
      </c>
      <c r="C90" s="387" t="str">
        <f>+Ago!C90</f>
        <v>DIT</v>
      </c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  <c r="AR90" s="393"/>
      <c r="AS90" s="393"/>
      <c r="AT90" s="393"/>
      <c r="AV90" s="37">
        <f t="shared" si="31"/>
        <v>0</v>
      </c>
      <c r="AW90" s="37">
        <f t="shared" si="32"/>
        <v>0</v>
      </c>
      <c r="AX90" s="37">
        <f t="shared" si="33"/>
        <v>0</v>
      </c>
      <c r="AY90" s="37">
        <f t="shared" si="34"/>
        <v>0</v>
      </c>
      <c r="AZ90" s="37">
        <f t="shared" si="35"/>
        <v>0</v>
      </c>
      <c r="BA90" s="37">
        <f t="shared" si="36"/>
        <v>0</v>
      </c>
      <c r="BB90" s="37">
        <f t="shared" si="37"/>
        <v>0</v>
      </c>
      <c r="BC90" s="38">
        <f t="shared" si="38"/>
        <v>0</v>
      </c>
      <c r="BD90" s="37">
        <f t="shared" si="39"/>
        <v>0</v>
      </c>
      <c r="BE90" s="54">
        <f t="shared" si="40"/>
        <v>0</v>
      </c>
    </row>
    <row r="91" spans="1:57" x14ac:dyDescent="0.25">
      <c r="A91" s="401">
        <f>+Ago!A91</f>
        <v>88</v>
      </c>
      <c r="B91" s="392" t="str">
        <f>+Ago!B91</f>
        <v>PORCENTAJE RECIÉN NACIDO CON CONTROLES CRED COMPLETO</v>
      </c>
      <c r="C91" s="387" t="str">
        <f>+Ago!C91</f>
        <v>DIT</v>
      </c>
      <c r="D91" s="393"/>
      <c r="E91" s="393"/>
      <c r="F91" s="393"/>
      <c r="G91" s="393"/>
      <c r="H91" s="393"/>
      <c r="I91" s="393"/>
      <c r="J91" s="393"/>
      <c r="K91" s="393"/>
      <c r="L91" s="393"/>
      <c r="M91" s="393"/>
      <c r="N91" s="393"/>
      <c r="O91" s="393"/>
      <c r="P91" s="393"/>
      <c r="Q91" s="393"/>
      <c r="R91" s="393"/>
      <c r="S91" s="393"/>
      <c r="T91" s="393"/>
      <c r="U91" s="393"/>
      <c r="V91" s="393"/>
      <c r="W91" s="393"/>
      <c r="X91" s="393"/>
      <c r="Y91" s="393"/>
      <c r="Z91" s="393"/>
      <c r="AA91" s="393"/>
      <c r="AB91" s="393"/>
      <c r="AC91" s="393"/>
      <c r="AD91" s="393"/>
      <c r="AE91" s="393"/>
      <c r="AF91" s="393"/>
      <c r="AG91" s="393"/>
      <c r="AH91" s="393"/>
      <c r="AI91" s="393"/>
      <c r="AJ91" s="393"/>
      <c r="AK91" s="393"/>
      <c r="AL91" s="393"/>
      <c r="AM91" s="393"/>
      <c r="AN91" s="393"/>
      <c r="AO91" s="393"/>
      <c r="AP91" s="393"/>
      <c r="AQ91" s="393"/>
      <c r="AR91" s="393"/>
      <c r="AS91" s="393"/>
      <c r="AT91" s="393"/>
      <c r="AV91" s="37">
        <f t="shared" si="31"/>
        <v>0</v>
      </c>
      <c r="AW91" s="37">
        <f t="shared" si="32"/>
        <v>0</v>
      </c>
      <c r="AX91" s="37">
        <f t="shared" si="33"/>
        <v>0</v>
      </c>
      <c r="AY91" s="37">
        <f t="shared" si="34"/>
        <v>0</v>
      </c>
      <c r="AZ91" s="37">
        <f t="shared" si="35"/>
        <v>0</v>
      </c>
      <c r="BA91" s="37">
        <f t="shared" si="36"/>
        <v>0</v>
      </c>
      <c r="BB91" s="37">
        <f t="shared" si="37"/>
        <v>0</v>
      </c>
      <c r="BC91" s="38">
        <f t="shared" si="38"/>
        <v>0</v>
      </c>
      <c r="BD91" s="37">
        <f t="shared" si="39"/>
        <v>0</v>
      </c>
      <c r="BE91" s="54">
        <f t="shared" si="40"/>
        <v>0</v>
      </c>
    </row>
    <row r="92" spans="1:57" x14ac:dyDescent="0.25">
      <c r="A92" s="401">
        <f>+Ago!A92</f>
        <v>89</v>
      </c>
      <c r="B92" s="392" t="str">
        <f>+Ago!B92</f>
        <v>PORCENTAJE NIÑO  &lt; 1 AÑO CON CRED    COMPLETO PARA SU EDAD</v>
      </c>
      <c r="C92" s="387" t="str">
        <f>+Ago!C92</f>
        <v>DIT</v>
      </c>
      <c r="D92" s="393"/>
      <c r="E92" s="393"/>
      <c r="F92" s="393"/>
      <c r="G92" s="393"/>
      <c r="H92" s="393"/>
      <c r="I92" s="393"/>
      <c r="J92" s="393"/>
      <c r="K92" s="393"/>
      <c r="L92" s="393"/>
      <c r="M92" s="393"/>
      <c r="N92" s="393"/>
      <c r="O92" s="393"/>
      <c r="P92" s="393"/>
      <c r="Q92" s="393"/>
      <c r="R92" s="393"/>
      <c r="S92" s="393"/>
      <c r="T92" s="393"/>
      <c r="U92" s="393"/>
      <c r="V92" s="393"/>
      <c r="W92" s="393"/>
      <c r="X92" s="393"/>
      <c r="Y92" s="393"/>
      <c r="Z92" s="393"/>
      <c r="AA92" s="393"/>
      <c r="AB92" s="393"/>
      <c r="AC92" s="393"/>
      <c r="AD92" s="393"/>
      <c r="AE92" s="393"/>
      <c r="AF92" s="393"/>
      <c r="AG92" s="393"/>
      <c r="AH92" s="393"/>
      <c r="AI92" s="393"/>
      <c r="AJ92" s="393"/>
      <c r="AK92" s="393"/>
      <c r="AL92" s="393"/>
      <c r="AM92" s="393"/>
      <c r="AN92" s="393"/>
      <c r="AO92" s="393"/>
      <c r="AP92" s="393"/>
      <c r="AQ92" s="393"/>
      <c r="AR92" s="393"/>
      <c r="AS92" s="393"/>
      <c r="AT92" s="393"/>
      <c r="AV92" s="37">
        <f t="shared" si="31"/>
        <v>0</v>
      </c>
      <c r="AW92" s="37">
        <f t="shared" si="32"/>
        <v>0</v>
      </c>
      <c r="AX92" s="37">
        <f t="shared" si="33"/>
        <v>0</v>
      </c>
      <c r="AY92" s="37">
        <f t="shared" si="34"/>
        <v>0</v>
      </c>
      <c r="AZ92" s="37">
        <f t="shared" si="35"/>
        <v>0</v>
      </c>
      <c r="BA92" s="37">
        <f t="shared" si="36"/>
        <v>0</v>
      </c>
      <c r="BB92" s="37">
        <f t="shared" si="37"/>
        <v>0</v>
      </c>
      <c r="BC92" s="38">
        <f t="shared" si="38"/>
        <v>0</v>
      </c>
      <c r="BD92" s="37">
        <f t="shared" si="39"/>
        <v>0</v>
      </c>
      <c r="BE92" s="54">
        <f t="shared" si="40"/>
        <v>0</v>
      </c>
    </row>
    <row r="93" spans="1:57" x14ac:dyDescent="0.25">
      <c r="A93" s="401">
        <f>+Ago!A93</f>
        <v>90</v>
      </c>
      <c r="B93" s="392" t="str">
        <f>+Ago!B93</f>
        <v>PORCENTAJE NIÑOS MENORES DE 36 MESES CON CONTROLES CRED COMPLETO  PARA SU EDAD</v>
      </c>
      <c r="C93" s="387" t="str">
        <f>+Ago!C93</f>
        <v>DIT</v>
      </c>
      <c r="D93" s="393"/>
      <c r="E93" s="393"/>
      <c r="F93" s="393"/>
      <c r="G93" s="393"/>
      <c r="H93" s="393"/>
      <c r="I93" s="393"/>
      <c r="J93" s="393"/>
      <c r="K93" s="393"/>
      <c r="L93" s="393"/>
      <c r="M93" s="393"/>
      <c r="N93" s="393"/>
      <c r="O93" s="393"/>
      <c r="P93" s="393"/>
      <c r="Q93" s="393"/>
      <c r="R93" s="393"/>
      <c r="S93" s="393"/>
      <c r="T93" s="393"/>
      <c r="U93" s="393"/>
      <c r="V93" s="393"/>
      <c r="W93" s="393"/>
      <c r="X93" s="393"/>
      <c r="Y93" s="393"/>
      <c r="Z93" s="393"/>
      <c r="AA93" s="393"/>
      <c r="AB93" s="393"/>
      <c r="AC93" s="393"/>
      <c r="AD93" s="393"/>
      <c r="AE93" s="393"/>
      <c r="AF93" s="393"/>
      <c r="AG93" s="393"/>
      <c r="AH93" s="393"/>
      <c r="AI93" s="393"/>
      <c r="AJ93" s="393"/>
      <c r="AK93" s="393"/>
      <c r="AL93" s="393"/>
      <c r="AM93" s="393"/>
      <c r="AN93" s="393"/>
      <c r="AO93" s="393"/>
      <c r="AP93" s="393"/>
      <c r="AQ93" s="393"/>
      <c r="AR93" s="393"/>
      <c r="AS93" s="393"/>
      <c r="AT93" s="393"/>
      <c r="AV93" s="37">
        <f t="shared" si="31"/>
        <v>0</v>
      </c>
      <c r="AW93" s="37">
        <f t="shared" si="32"/>
        <v>0</v>
      </c>
      <c r="AX93" s="37">
        <f t="shared" si="33"/>
        <v>0</v>
      </c>
      <c r="AY93" s="37">
        <f t="shared" si="34"/>
        <v>0</v>
      </c>
      <c r="AZ93" s="37">
        <f t="shared" si="35"/>
        <v>0</v>
      </c>
      <c r="BA93" s="37">
        <f t="shared" si="36"/>
        <v>0</v>
      </c>
      <c r="BB93" s="37">
        <f t="shared" si="37"/>
        <v>0</v>
      </c>
      <c r="BC93" s="38">
        <f t="shared" si="38"/>
        <v>0</v>
      </c>
      <c r="BD93" s="37">
        <f t="shared" si="39"/>
        <v>0</v>
      </c>
      <c r="BE93" s="54">
        <f t="shared" si="40"/>
        <v>0</v>
      </c>
    </row>
    <row r="94" spans="1:57" x14ac:dyDescent="0.25">
      <c r="A94" s="401">
        <f>+Ago!A94</f>
        <v>91</v>
      </c>
      <c r="B94" s="392" t="str">
        <f>+Ago!B94</f>
        <v>PORCENTAJE NIÑOS DE 1 Y 2 AÑOS CON TEST DE GRAHAM Y EXAMEN SERIADO</v>
      </c>
      <c r="C94" s="387" t="str">
        <f>+Ago!C94</f>
        <v>DIT</v>
      </c>
      <c r="D94" s="393"/>
      <c r="E94" s="393"/>
      <c r="F94" s="393"/>
      <c r="G94" s="393"/>
      <c r="H94" s="393"/>
      <c r="I94" s="393"/>
      <c r="J94" s="393"/>
      <c r="K94" s="393"/>
      <c r="L94" s="393"/>
      <c r="M94" s="393"/>
      <c r="N94" s="393"/>
      <c r="O94" s="393"/>
      <c r="P94" s="393"/>
      <c r="Q94" s="393"/>
      <c r="R94" s="393"/>
      <c r="S94" s="393"/>
      <c r="T94" s="393"/>
      <c r="U94" s="393"/>
      <c r="V94" s="393"/>
      <c r="W94" s="393"/>
      <c r="X94" s="393"/>
      <c r="Y94" s="393"/>
      <c r="Z94" s="393"/>
      <c r="AA94" s="393"/>
      <c r="AB94" s="393"/>
      <c r="AC94" s="393"/>
      <c r="AD94" s="393"/>
      <c r="AE94" s="393"/>
      <c r="AF94" s="393"/>
      <c r="AG94" s="393"/>
      <c r="AH94" s="393"/>
      <c r="AI94" s="393"/>
      <c r="AJ94" s="393"/>
      <c r="AK94" s="393"/>
      <c r="AL94" s="393"/>
      <c r="AM94" s="393"/>
      <c r="AN94" s="393"/>
      <c r="AO94" s="393"/>
      <c r="AP94" s="393"/>
      <c r="AQ94" s="393"/>
      <c r="AR94" s="393"/>
      <c r="AS94" s="393"/>
      <c r="AT94" s="393"/>
      <c r="AV94" s="37">
        <f t="shared" si="31"/>
        <v>0</v>
      </c>
      <c r="AW94" s="37">
        <f t="shared" si="32"/>
        <v>0</v>
      </c>
      <c r="AX94" s="37">
        <f t="shared" si="33"/>
        <v>0</v>
      </c>
      <c r="AY94" s="37">
        <f t="shared" si="34"/>
        <v>0</v>
      </c>
      <c r="AZ94" s="37">
        <f t="shared" si="35"/>
        <v>0</v>
      </c>
      <c r="BA94" s="37">
        <f t="shared" si="36"/>
        <v>0</v>
      </c>
      <c r="BB94" s="37">
        <f t="shared" si="37"/>
        <v>0</v>
      </c>
      <c r="BC94" s="38">
        <f t="shared" si="38"/>
        <v>0</v>
      </c>
      <c r="BD94" s="37">
        <f t="shared" si="39"/>
        <v>0</v>
      </c>
      <c r="BE94" s="54">
        <f t="shared" si="40"/>
        <v>0</v>
      </c>
    </row>
    <row r="95" spans="1:57" x14ac:dyDescent="0.25">
      <c r="A95" s="401">
        <f>+Ago!A95</f>
        <v>92</v>
      </c>
      <c r="B95" s="392" t="str">
        <f>+Ago!B95</f>
        <v>PORCENTAJE DE NIÑAS Y NIÑOS RN DE PARTO INSTITUCIONAL VACUNADOS CON BCG Y ANTI HEPATITIS B (HVB) ANTES DEL ALTA</v>
      </c>
      <c r="C95" s="387" t="str">
        <f>+Ago!C95</f>
        <v>DIT</v>
      </c>
      <c r="D95" s="393"/>
      <c r="E95" s="393"/>
      <c r="F95" s="393"/>
      <c r="G95" s="393"/>
      <c r="H95" s="393"/>
      <c r="I95" s="393"/>
      <c r="J95" s="393"/>
      <c r="K95" s="393"/>
      <c r="L95" s="393"/>
      <c r="M95" s="393"/>
      <c r="N95" s="393"/>
      <c r="O95" s="393"/>
      <c r="P95" s="393"/>
      <c r="Q95" s="393"/>
      <c r="R95" s="393"/>
      <c r="S95" s="393"/>
      <c r="T95" s="393"/>
      <c r="U95" s="393"/>
      <c r="V95" s="393"/>
      <c r="W95" s="393"/>
      <c r="X95" s="393"/>
      <c r="Y95" s="393"/>
      <c r="Z95" s="393"/>
      <c r="AA95" s="393"/>
      <c r="AB95" s="393"/>
      <c r="AC95" s="393"/>
      <c r="AD95" s="393"/>
      <c r="AE95" s="393"/>
      <c r="AF95" s="393"/>
      <c r="AG95" s="393"/>
      <c r="AH95" s="393"/>
      <c r="AI95" s="393"/>
      <c r="AJ95" s="393"/>
      <c r="AK95" s="393"/>
      <c r="AL95" s="393"/>
      <c r="AM95" s="393"/>
      <c r="AN95" s="393"/>
      <c r="AO95" s="393"/>
      <c r="AP95" s="393"/>
      <c r="AQ95" s="393"/>
      <c r="AR95" s="393"/>
      <c r="AS95" s="393"/>
      <c r="AT95" s="393"/>
      <c r="AV95" s="37">
        <f t="shared" si="31"/>
        <v>0</v>
      </c>
      <c r="AW95" s="37">
        <f t="shared" si="32"/>
        <v>0</v>
      </c>
      <c r="AX95" s="37">
        <f t="shared" si="33"/>
        <v>0</v>
      </c>
      <c r="AY95" s="37">
        <f t="shared" si="34"/>
        <v>0</v>
      </c>
      <c r="AZ95" s="37">
        <f t="shared" si="35"/>
        <v>0</v>
      </c>
      <c r="BA95" s="37">
        <f t="shared" si="36"/>
        <v>0</v>
      </c>
      <c r="BB95" s="37">
        <f t="shared" si="37"/>
        <v>0</v>
      </c>
      <c r="BC95" s="38">
        <f t="shared" si="38"/>
        <v>0</v>
      </c>
      <c r="BD95" s="37">
        <f t="shared" si="39"/>
        <v>0</v>
      </c>
      <c r="BE95" s="54">
        <f t="shared" si="40"/>
        <v>0</v>
      </c>
    </row>
    <row r="96" spans="1:57" x14ac:dyDescent="0.25">
      <c r="A96" s="401">
        <f>+Ago!A96</f>
        <v>93</v>
      </c>
      <c r="B96" s="392" t="str">
        <f>+Ago!B96</f>
        <v>PORCENTAJE NIÑO &lt; 1 AÑO PROTEGIDOS CON VACUNA PENTAVALENTE</v>
      </c>
      <c r="C96" s="387" t="str">
        <f>+Ago!C96</f>
        <v>DIT</v>
      </c>
      <c r="D96" s="393"/>
      <c r="E96" s="393"/>
      <c r="F96" s="393"/>
      <c r="G96" s="393"/>
      <c r="H96" s="393"/>
      <c r="I96" s="393"/>
      <c r="J96" s="393"/>
      <c r="K96" s="393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3"/>
      <c r="W96" s="393"/>
      <c r="X96" s="393"/>
      <c r="Y96" s="393"/>
      <c r="Z96" s="393"/>
      <c r="AA96" s="393"/>
      <c r="AB96" s="393"/>
      <c r="AC96" s="393"/>
      <c r="AD96" s="393"/>
      <c r="AE96" s="393"/>
      <c r="AF96" s="393"/>
      <c r="AG96" s="393"/>
      <c r="AH96" s="393"/>
      <c r="AI96" s="393"/>
      <c r="AJ96" s="393"/>
      <c r="AK96" s="393"/>
      <c r="AL96" s="393"/>
      <c r="AM96" s="393"/>
      <c r="AN96" s="393"/>
      <c r="AO96" s="393"/>
      <c r="AP96" s="393"/>
      <c r="AQ96" s="393"/>
      <c r="AR96" s="393"/>
      <c r="AS96" s="393"/>
      <c r="AT96" s="393"/>
      <c r="AV96" s="37">
        <f t="shared" si="31"/>
        <v>0</v>
      </c>
      <c r="AW96" s="37">
        <f t="shared" si="32"/>
        <v>0</v>
      </c>
      <c r="AX96" s="37">
        <f t="shared" si="33"/>
        <v>0</v>
      </c>
      <c r="AY96" s="37">
        <f t="shared" si="34"/>
        <v>0</v>
      </c>
      <c r="AZ96" s="37">
        <f t="shared" si="35"/>
        <v>0</v>
      </c>
      <c r="BA96" s="37">
        <f t="shared" si="36"/>
        <v>0</v>
      </c>
      <c r="BB96" s="37">
        <f t="shared" si="37"/>
        <v>0</v>
      </c>
      <c r="BC96" s="38">
        <f t="shared" si="38"/>
        <v>0</v>
      </c>
      <c r="BD96" s="37">
        <f t="shared" si="39"/>
        <v>0</v>
      </c>
      <c r="BE96" s="54">
        <f t="shared" si="40"/>
        <v>0</v>
      </c>
    </row>
    <row r="97" spans="1:57" x14ac:dyDescent="0.25">
      <c r="A97" s="401">
        <f>+Ago!A97</f>
        <v>94</v>
      </c>
      <c r="B97" s="392" t="str">
        <f>+Ago!B97</f>
        <v>PORCENTAJE DE NIÑOS &lt; 1 AÑOS  PROTEGIDOS CON VACUNA ANTIPOLIO INYECTABLE (IPV)</v>
      </c>
      <c r="C97" s="387" t="str">
        <f>+Ago!C97</f>
        <v>DIT</v>
      </c>
      <c r="D97" s="393"/>
      <c r="E97" s="393"/>
      <c r="F97" s="393"/>
      <c r="G97" s="393"/>
      <c r="H97" s="393"/>
      <c r="I97" s="393"/>
      <c r="J97" s="393"/>
      <c r="K97" s="393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3"/>
      <c r="W97" s="393"/>
      <c r="X97" s="393"/>
      <c r="Y97" s="393"/>
      <c r="Z97" s="393"/>
      <c r="AA97" s="393"/>
      <c r="AB97" s="393"/>
      <c r="AC97" s="393"/>
      <c r="AD97" s="393"/>
      <c r="AE97" s="393"/>
      <c r="AF97" s="393"/>
      <c r="AG97" s="393"/>
      <c r="AH97" s="393"/>
      <c r="AI97" s="393"/>
      <c r="AJ97" s="393"/>
      <c r="AK97" s="393"/>
      <c r="AL97" s="393"/>
      <c r="AM97" s="393"/>
      <c r="AN97" s="393"/>
      <c r="AO97" s="393"/>
      <c r="AP97" s="393"/>
      <c r="AQ97" s="393"/>
      <c r="AR97" s="393"/>
      <c r="AS97" s="393"/>
      <c r="AT97" s="393"/>
      <c r="AV97" s="37">
        <f t="shared" si="31"/>
        <v>0</v>
      </c>
      <c r="AW97" s="37">
        <f t="shared" si="32"/>
        <v>0</v>
      </c>
      <c r="AX97" s="37">
        <f t="shared" si="33"/>
        <v>0</v>
      </c>
      <c r="AY97" s="37">
        <f t="shared" si="34"/>
        <v>0</v>
      </c>
      <c r="AZ97" s="37">
        <f t="shared" si="35"/>
        <v>0</v>
      </c>
      <c r="BA97" s="37">
        <f t="shared" si="36"/>
        <v>0</v>
      </c>
      <c r="BB97" s="37">
        <f t="shared" si="37"/>
        <v>0</v>
      </c>
      <c r="BC97" s="38">
        <f t="shared" si="38"/>
        <v>0</v>
      </c>
      <c r="BD97" s="37">
        <f t="shared" si="39"/>
        <v>0</v>
      </c>
      <c r="BE97" s="54">
        <f t="shared" si="40"/>
        <v>0</v>
      </c>
    </row>
    <row r="98" spans="1:57" x14ac:dyDescent="0.25">
      <c r="A98" s="401">
        <f>+Ago!A98</f>
        <v>95</v>
      </c>
      <c r="B98" s="392" t="str">
        <f>+Ago!B98</f>
        <v>PORCENTAJE DE NIÑOS &lt; 1 AÑO  PROTEGIDOS CON VACUNA CONTRA EL ROTAVIRUS</v>
      </c>
      <c r="C98" s="387" t="str">
        <f>+Ago!C98</f>
        <v>DIT</v>
      </c>
      <c r="D98" s="393"/>
      <c r="E98" s="393"/>
      <c r="F98" s="393"/>
      <c r="G98" s="393"/>
      <c r="H98" s="393"/>
      <c r="I98" s="393"/>
      <c r="J98" s="393"/>
      <c r="K98" s="393"/>
      <c r="L98" s="393"/>
      <c r="M98" s="393"/>
      <c r="N98" s="393"/>
      <c r="O98" s="393"/>
      <c r="P98" s="393"/>
      <c r="Q98" s="393"/>
      <c r="R98" s="393"/>
      <c r="S98" s="393"/>
      <c r="T98" s="393"/>
      <c r="U98" s="393"/>
      <c r="V98" s="393"/>
      <c r="W98" s="393"/>
      <c r="X98" s="393"/>
      <c r="Y98" s="393"/>
      <c r="Z98" s="393"/>
      <c r="AA98" s="393"/>
      <c r="AB98" s="393"/>
      <c r="AC98" s="393"/>
      <c r="AD98" s="393"/>
      <c r="AE98" s="393"/>
      <c r="AF98" s="393"/>
      <c r="AG98" s="393"/>
      <c r="AH98" s="393"/>
      <c r="AI98" s="393"/>
      <c r="AJ98" s="393"/>
      <c r="AK98" s="393"/>
      <c r="AL98" s="393"/>
      <c r="AM98" s="393"/>
      <c r="AN98" s="393"/>
      <c r="AO98" s="393"/>
      <c r="AP98" s="393"/>
      <c r="AQ98" s="393"/>
      <c r="AR98" s="393"/>
      <c r="AS98" s="393"/>
      <c r="AT98" s="393"/>
      <c r="AV98" s="37">
        <f t="shared" si="31"/>
        <v>0</v>
      </c>
      <c r="AW98" s="37">
        <f t="shared" si="32"/>
        <v>0</v>
      </c>
      <c r="AX98" s="37">
        <f t="shared" si="33"/>
        <v>0</v>
      </c>
      <c r="AY98" s="37">
        <f t="shared" si="34"/>
        <v>0</v>
      </c>
      <c r="AZ98" s="37">
        <f t="shared" si="35"/>
        <v>0</v>
      </c>
      <c r="BA98" s="37">
        <f t="shared" si="36"/>
        <v>0</v>
      </c>
      <c r="BB98" s="37">
        <f t="shared" si="37"/>
        <v>0</v>
      </c>
      <c r="BC98" s="38">
        <f t="shared" si="38"/>
        <v>0</v>
      </c>
      <c r="BD98" s="37">
        <f t="shared" si="39"/>
        <v>0</v>
      </c>
      <c r="BE98" s="54">
        <f t="shared" si="40"/>
        <v>0</v>
      </c>
    </row>
    <row r="99" spans="1:57" x14ac:dyDescent="0.25">
      <c r="A99" s="401">
        <f>+Ago!A99</f>
        <v>96</v>
      </c>
      <c r="B99" s="392" t="str">
        <f>+Ago!B99</f>
        <v>PORCENTAJE DE  NIÑOS &lt; 1 AÑO VACUNADOS CON VACUNA ANTINEUMOCÓCICA</v>
      </c>
      <c r="C99" s="387" t="str">
        <f>+Ago!C99</f>
        <v>DIT</v>
      </c>
      <c r="D99" s="393"/>
      <c r="E99" s="393"/>
      <c r="F99" s="393"/>
      <c r="G99" s="393"/>
      <c r="H99" s="393"/>
      <c r="I99" s="393"/>
      <c r="J99" s="393"/>
      <c r="K99" s="393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3"/>
      <c r="W99" s="393"/>
      <c r="X99" s="393"/>
      <c r="Y99" s="393"/>
      <c r="Z99" s="393"/>
      <c r="AA99" s="393"/>
      <c r="AB99" s="393"/>
      <c r="AC99" s="393"/>
      <c r="AD99" s="393"/>
      <c r="AE99" s="393"/>
      <c r="AF99" s="393"/>
      <c r="AG99" s="393"/>
      <c r="AH99" s="393"/>
      <c r="AI99" s="393"/>
      <c r="AJ99" s="393"/>
      <c r="AK99" s="393"/>
      <c r="AL99" s="393"/>
      <c r="AM99" s="393"/>
      <c r="AN99" s="393"/>
      <c r="AO99" s="393"/>
      <c r="AP99" s="393"/>
      <c r="AQ99" s="393"/>
      <c r="AR99" s="393"/>
      <c r="AS99" s="393"/>
      <c r="AT99" s="393"/>
      <c r="AV99" s="37">
        <f t="shared" si="31"/>
        <v>0</v>
      </c>
      <c r="AW99" s="37">
        <f t="shared" si="32"/>
        <v>0</v>
      </c>
      <c r="AX99" s="37">
        <f t="shared" si="33"/>
        <v>0</v>
      </c>
      <c r="AY99" s="37">
        <f t="shared" si="34"/>
        <v>0</v>
      </c>
      <c r="AZ99" s="37">
        <f t="shared" si="35"/>
        <v>0</v>
      </c>
      <c r="BA99" s="37">
        <f t="shared" si="36"/>
        <v>0</v>
      </c>
      <c r="BB99" s="37">
        <f t="shared" si="37"/>
        <v>0</v>
      </c>
      <c r="BC99" s="38">
        <f t="shared" si="38"/>
        <v>0</v>
      </c>
      <c r="BD99" s="37">
        <f t="shared" si="39"/>
        <v>0</v>
      </c>
      <c r="BE99" s="54">
        <f t="shared" si="40"/>
        <v>0</v>
      </c>
    </row>
    <row r="100" spans="1:57" x14ac:dyDescent="0.25">
      <c r="A100" s="401">
        <f>+Ago!A100</f>
        <v>97</v>
      </c>
      <c r="B100" s="392" t="str">
        <f>+Ago!B100</f>
        <v>PORCENTAJE NIÑOS 1 AÑO  PROTEGIDOS CON 3 DOSIS DE VACUNA ANTINEUMOCÓCICA</v>
      </c>
      <c r="C100" s="387" t="str">
        <f>+Ago!C100</f>
        <v>DIT</v>
      </c>
      <c r="D100" s="393"/>
      <c r="E100" s="393"/>
      <c r="F100" s="393"/>
      <c r="G100" s="393"/>
      <c r="H100" s="393"/>
      <c r="I100" s="393"/>
      <c r="J100" s="393"/>
      <c r="K100" s="393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3"/>
      <c r="W100" s="393"/>
      <c r="X100" s="393"/>
      <c r="Y100" s="393"/>
      <c r="Z100" s="393"/>
      <c r="AA100" s="393"/>
      <c r="AB100" s="393"/>
      <c r="AC100" s="393"/>
      <c r="AD100" s="393"/>
      <c r="AE100" s="393"/>
      <c r="AF100" s="393"/>
      <c r="AG100" s="393"/>
      <c r="AH100" s="393"/>
      <c r="AI100" s="393"/>
      <c r="AJ100" s="393"/>
      <c r="AK100" s="393"/>
      <c r="AL100" s="393"/>
      <c r="AM100" s="393"/>
      <c r="AN100" s="393"/>
      <c r="AO100" s="393"/>
      <c r="AP100" s="393"/>
      <c r="AQ100" s="393"/>
      <c r="AR100" s="393"/>
      <c r="AS100" s="393"/>
      <c r="AT100" s="393"/>
      <c r="AV100" s="37">
        <f t="shared" si="31"/>
        <v>0</v>
      </c>
      <c r="AW100" s="37">
        <f t="shared" si="32"/>
        <v>0</v>
      </c>
      <c r="AX100" s="37">
        <f t="shared" si="33"/>
        <v>0</v>
      </c>
      <c r="AY100" s="37">
        <f t="shared" si="34"/>
        <v>0</v>
      </c>
      <c r="AZ100" s="37">
        <f t="shared" si="35"/>
        <v>0</v>
      </c>
      <c r="BA100" s="37">
        <f t="shared" si="36"/>
        <v>0</v>
      </c>
      <c r="BB100" s="37">
        <f t="shared" si="37"/>
        <v>0</v>
      </c>
      <c r="BC100" s="38">
        <f t="shared" si="38"/>
        <v>0</v>
      </c>
      <c r="BD100" s="37">
        <f t="shared" si="39"/>
        <v>0</v>
      </c>
      <c r="BE100" s="54">
        <f t="shared" si="40"/>
        <v>0</v>
      </c>
    </row>
    <row r="101" spans="1:57" x14ac:dyDescent="0.25">
      <c r="A101" s="401">
        <f>+Ago!A101</f>
        <v>98</v>
      </c>
      <c r="B101" s="392" t="str">
        <f>+Ago!B101</f>
        <v>PORCENTAJE DE NIÑOS 1 AÑO VACUNADOS CON 1 DOSIS DE VACUNA SPR</v>
      </c>
      <c r="C101" s="387" t="str">
        <f>+Ago!C101</f>
        <v>DIT</v>
      </c>
      <c r="D101" s="393"/>
      <c r="E101" s="393"/>
      <c r="F101" s="393"/>
      <c r="G101" s="393"/>
      <c r="H101" s="393"/>
      <c r="I101" s="393"/>
      <c r="J101" s="393"/>
      <c r="K101" s="393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3"/>
      <c r="W101" s="393"/>
      <c r="X101" s="393"/>
      <c r="Y101" s="393"/>
      <c r="Z101" s="393"/>
      <c r="AA101" s="393"/>
      <c r="AB101" s="393"/>
      <c r="AC101" s="393"/>
      <c r="AD101" s="393"/>
      <c r="AE101" s="393"/>
      <c r="AF101" s="393"/>
      <c r="AG101" s="393"/>
      <c r="AH101" s="393"/>
      <c r="AI101" s="393"/>
      <c r="AJ101" s="393"/>
      <c r="AK101" s="393"/>
      <c r="AL101" s="393"/>
      <c r="AM101" s="393"/>
      <c r="AN101" s="393"/>
      <c r="AO101" s="393"/>
      <c r="AP101" s="393"/>
      <c r="AQ101" s="393"/>
      <c r="AR101" s="393"/>
      <c r="AS101" s="393"/>
      <c r="AT101" s="393"/>
      <c r="AV101" s="37">
        <f t="shared" si="31"/>
        <v>0</v>
      </c>
      <c r="AW101" s="37">
        <f t="shared" si="32"/>
        <v>0</v>
      </c>
      <c r="AX101" s="37">
        <f t="shared" si="33"/>
        <v>0</v>
      </c>
      <c r="AY101" s="37">
        <f t="shared" si="34"/>
        <v>0</v>
      </c>
      <c r="AZ101" s="37">
        <f t="shared" si="35"/>
        <v>0</v>
      </c>
      <c r="BA101" s="37">
        <f t="shared" si="36"/>
        <v>0</v>
      </c>
      <c r="BB101" s="37">
        <f t="shared" si="37"/>
        <v>0</v>
      </c>
      <c r="BC101" s="38">
        <f t="shared" si="38"/>
        <v>0</v>
      </c>
      <c r="BD101" s="37">
        <f t="shared" si="39"/>
        <v>0</v>
      </c>
      <c r="BE101" s="54">
        <f t="shared" si="40"/>
        <v>0</v>
      </c>
    </row>
    <row r="102" spans="1:57" x14ac:dyDescent="0.25">
      <c r="A102" s="401">
        <f>+Ago!A102</f>
        <v>99</v>
      </c>
      <c r="B102" s="392" t="str">
        <f>+Ago!B102</f>
        <v xml:space="preserve">PORCENTAJE DE NIÑOS 1 AÑO VACUNADOS CON 2 DOSIS DE VACUNA SPR </v>
      </c>
      <c r="C102" s="387" t="str">
        <f>+Ago!C102</f>
        <v>DIT</v>
      </c>
      <c r="D102" s="393"/>
      <c r="E102" s="393"/>
      <c r="F102" s="393"/>
      <c r="G102" s="393"/>
      <c r="H102" s="393"/>
      <c r="I102" s="393"/>
      <c r="J102" s="393"/>
      <c r="K102" s="393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3"/>
      <c r="W102" s="393"/>
      <c r="X102" s="393"/>
      <c r="Y102" s="393"/>
      <c r="Z102" s="393"/>
      <c r="AA102" s="393"/>
      <c r="AB102" s="393"/>
      <c r="AC102" s="393"/>
      <c r="AD102" s="393"/>
      <c r="AE102" s="393"/>
      <c r="AF102" s="393"/>
      <c r="AG102" s="393"/>
      <c r="AH102" s="393"/>
      <c r="AI102" s="393"/>
      <c r="AJ102" s="393"/>
      <c r="AK102" s="393"/>
      <c r="AL102" s="393"/>
      <c r="AM102" s="393"/>
      <c r="AN102" s="393"/>
      <c r="AO102" s="393"/>
      <c r="AP102" s="393"/>
      <c r="AQ102" s="393"/>
      <c r="AR102" s="393"/>
      <c r="AS102" s="393"/>
      <c r="AT102" s="393"/>
      <c r="AV102" s="37">
        <f t="shared" si="31"/>
        <v>0</v>
      </c>
      <c r="AW102" s="37">
        <f t="shared" si="32"/>
        <v>0</v>
      </c>
      <c r="AX102" s="37">
        <f t="shared" si="33"/>
        <v>0</v>
      </c>
      <c r="AY102" s="37">
        <f t="shared" si="34"/>
        <v>0</v>
      </c>
      <c r="AZ102" s="37">
        <f t="shared" si="35"/>
        <v>0</v>
      </c>
      <c r="BA102" s="37">
        <f t="shared" si="36"/>
        <v>0</v>
      </c>
      <c r="BB102" s="37">
        <f t="shared" si="37"/>
        <v>0</v>
      </c>
      <c r="BC102" s="38">
        <f t="shared" si="38"/>
        <v>0</v>
      </c>
      <c r="BD102" s="37">
        <f t="shared" si="39"/>
        <v>0</v>
      </c>
      <c r="BE102" s="54">
        <f t="shared" si="40"/>
        <v>0</v>
      </c>
    </row>
    <row r="103" spans="1:57" x14ac:dyDescent="0.25">
      <c r="A103" s="401">
        <f>+Ago!A103</f>
        <v>100</v>
      </c>
      <c r="B103" s="392" t="str">
        <f>+Ago!B103</f>
        <v>PORCENTAJE DE NIÑOS 1 AÑO  VACUNADOS CON EL 1ER REFUERZO CON VACUNA ANTIPOLIO ORAL (APO)</v>
      </c>
      <c r="C103" s="387" t="str">
        <f>+Ago!C103</f>
        <v>DIT</v>
      </c>
      <c r="D103" s="393"/>
      <c r="E103" s="393"/>
      <c r="F103" s="393"/>
      <c r="G103" s="393"/>
      <c r="H103" s="393"/>
      <c r="I103" s="393"/>
      <c r="J103" s="393"/>
      <c r="K103" s="393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3"/>
      <c r="W103" s="393"/>
      <c r="X103" s="393"/>
      <c r="Y103" s="393"/>
      <c r="Z103" s="393"/>
      <c r="AA103" s="393"/>
      <c r="AB103" s="393"/>
      <c r="AC103" s="393"/>
      <c r="AD103" s="393"/>
      <c r="AE103" s="393"/>
      <c r="AF103" s="393"/>
      <c r="AG103" s="393"/>
      <c r="AH103" s="393"/>
      <c r="AI103" s="393"/>
      <c r="AJ103" s="393"/>
      <c r="AK103" s="393"/>
      <c r="AL103" s="393"/>
      <c r="AM103" s="393"/>
      <c r="AN103" s="393"/>
      <c r="AO103" s="393"/>
      <c r="AP103" s="393"/>
      <c r="AQ103" s="393"/>
      <c r="AR103" s="393"/>
      <c r="AS103" s="393"/>
      <c r="AT103" s="393"/>
      <c r="AV103" s="37">
        <f t="shared" si="31"/>
        <v>0</v>
      </c>
      <c r="AW103" s="37">
        <f t="shared" si="32"/>
        <v>0</v>
      </c>
      <c r="AX103" s="37">
        <f t="shared" si="33"/>
        <v>0</v>
      </c>
      <c r="AY103" s="37">
        <f t="shared" si="34"/>
        <v>0</v>
      </c>
      <c r="AZ103" s="37">
        <f t="shared" si="35"/>
        <v>0</v>
      </c>
      <c r="BA103" s="37">
        <f t="shared" si="36"/>
        <v>0</v>
      </c>
      <c r="BB103" s="37">
        <f t="shared" si="37"/>
        <v>0</v>
      </c>
      <c r="BC103" s="38">
        <f t="shared" si="38"/>
        <v>0</v>
      </c>
      <c r="BD103" s="37">
        <f t="shared" si="39"/>
        <v>0</v>
      </c>
      <c r="BE103" s="54">
        <f t="shared" si="40"/>
        <v>0</v>
      </c>
    </row>
    <row r="104" spans="1:57" x14ac:dyDescent="0.25">
      <c r="A104" s="401">
        <f>+Ago!A104</f>
        <v>101</v>
      </c>
      <c r="B104" s="392" t="str">
        <f>+Ago!B104</f>
        <v>PORCENTAJE DE NIÑOS 1 AÑO VACUNADOS CON EL 1ER REFUERZO CON VACUNA DPT</v>
      </c>
      <c r="C104" s="387" t="str">
        <f>+Ago!C104</f>
        <v>DIT</v>
      </c>
      <c r="D104" s="393"/>
      <c r="E104" s="393"/>
      <c r="F104" s="393"/>
      <c r="G104" s="393"/>
      <c r="H104" s="393"/>
      <c r="I104" s="393"/>
      <c r="J104" s="393"/>
      <c r="K104" s="393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3"/>
      <c r="W104" s="393"/>
      <c r="X104" s="393"/>
      <c r="Y104" s="393"/>
      <c r="Z104" s="393"/>
      <c r="AA104" s="393"/>
      <c r="AB104" s="393"/>
      <c r="AC104" s="393"/>
      <c r="AD104" s="393"/>
      <c r="AE104" s="393"/>
      <c r="AF104" s="393"/>
      <c r="AG104" s="393"/>
      <c r="AH104" s="393"/>
      <c r="AI104" s="393"/>
      <c r="AJ104" s="393"/>
      <c r="AK104" s="393"/>
      <c r="AL104" s="393"/>
      <c r="AM104" s="393"/>
      <c r="AN104" s="393"/>
      <c r="AO104" s="393"/>
      <c r="AP104" s="393"/>
      <c r="AQ104" s="393"/>
      <c r="AR104" s="393"/>
      <c r="AS104" s="393"/>
      <c r="AT104" s="393"/>
      <c r="AV104" s="37">
        <f t="shared" si="31"/>
        <v>0</v>
      </c>
      <c r="AW104" s="37">
        <f t="shared" si="32"/>
        <v>0</v>
      </c>
      <c r="AX104" s="37">
        <f t="shared" si="33"/>
        <v>0</v>
      </c>
      <c r="AY104" s="37">
        <f t="shared" si="34"/>
        <v>0</v>
      </c>
      <c r="AZ104" s="37">
        <f t="shared" si="35"/>
        <v>0</v>
      </c>
      <c r="BA104" s="37">
        <f t="shared" si="36"/>
        <v>0</v>
      </c>
      <c r="BB104" s="37">
        <f t="shared" si="37"/>
        <v>0</v>
      </c>
      <c r="BC104" s="38">
        <f t="shared" si="38"/>
        <v>0</v>
      </c>
      <c r="BD104" s="37">
        <f t="shared" si="39"/>
        <v>0</v>
      </c>
      <c r="BE104" s="54">
        <f t="shared" si="40"/>
        <v>0</v>
      </c>
    </row>
    <row r="105" spans="1:57" x14ac:dyDescent="0.25">
      <c r="A105" s="401">
        <f>+Ago!A105</f>
        <v>102</v>
      </c>
      <c r="B105" s="392" t="str">
        <f>+Ago!B105</f>
        <v>PORCENTAJE DE NIÑOS 4 AÑOS VACUNADOS CON EL 2DO REFUERZO CON VACUNA ANTIPOLIO ORAL (APO)</v>
      </c>
      <c r="C105" s="387" t="str">
        <f>+Ago!C105</f>
        <v>DIT</v>
      </c>
      <c r="D105" s="393"/>
      <c r="E105" s="393"/>
      <c r="F105" s="393"/>
      <c r="G105" s="393"/>
      <c r="H105" s="393"/>
      <c r="I105" s="393"/>
      <c r="J105" s="393"/>
      <c r="K105" s="393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3"/>
      <c r="W105" s="393"/>
      <c r="X105" s="393"/>
      <c r="Y105" s="393"/>
      <c r="Z105" s="393"/>
      <c r="AA105" s="393"/>
      <c r="AB105" s="393"/>
      <c r="AC105" s="393"/>
      <c r="AD105" s="393"/>
      <c r="AE105" s="393"/>
      <c r="AF105" s="393"/>
      <c r="AG105" s="393"/>
      <c r="AH105" s="393"/>
      <c r="AI105" s="393"/>
      <c r="AJ105" s="393"/>
      <c r="AK105" s="393"/>
      <c r="AL105" s="393"/>
      <c r="AM105" s="393"/>
      <c r="AN105" s="393"/>
      <c r="AO105" s="393"/>
      <c r="AP105" s="393"/>
      <c r="AQ105" s="393"/>
      <c r="AR105" s="393"/>
      <c r="AS105" s="393"/>
      <c r="AT105" s="393"/>
      <c r="AV105" s="37">
        <f t="shared" si="31"/>
        <v>0</v>
      </c>
      <c r="AW105" s="37">
        <f t="shared" si="32"/>
        <v>0</v>
      </c>
      <c r="AX105" s="37">
        <f t="shared" si="33"/>
        <v>0</v>
      </c>
      <c r="AY105" s="37">
        <f t="shared" si="34"/>
        <v>0</v>
      </c>
      <c r="AZ105" s="37">
        <f t="shared" si="35"/>
        <v>0</v>
      </c>
      <c r="BA105" s="37">
        <f t="shared" si="36"/>
        <v>0</v>
      </c>
      <c r="BB105" s="37">
        <f t="shared" si="37"/>
        <v>0</v>
      </c>
      <c r="BC105" s="38">
        <f t="shared" si="38"/>
        <v>0</v>
      </c>
      <c r="BD105" s="37">
        <f t="shared" si="39"/>
        <v>0</v>
      </c>
      <c r="BE105" s="54">
        <f t="shared" si="40"/>
        <v>0</v>
      </c>
    </row>
    <row r="106" spans="1:57" x14ac:dyDescent="0.25">
      <c r="A106" s="401">
        <f>+Ago!A106</f>
        <v>103</v>
      </c>
      <c r="B106" s="392" t="str">
        <f>+Ago!B106</f>
        <v>PORCENTAJE DE NIÑOS 4 AÑOS VACUNADOS CON EL 2DO REFUERZO CON VACUNA DPT</v>
      </c>
      <c r="C106" s="387" t="str">
        <f>+Ago!C106</f>
        <v>DIT</v>
      </c>
      <c r="D106" s="393"/>
      <c r="E106" s="393"/>
      <c r="F106" s="393"/>
      <c r="G106" s="393"/>
      <c r="H106" s="393"/>
      <c r="I106" s="393"/>
      <c r="J106" s="393"/>
      <c r="K106" s="393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3"/>
      <c r="W106" s="393"/>
      <c r="X106" s="393"/>
      <c r="Y106" s="393"/>
      <c r="Z106" s="393"/>
      <c r="AA106" s="393"/>
      <c r="AB106" s="393"/>
      <c r="AC106" s="393"/>
      <c r="AD106" s="393"/>
      <c r="AE106" s="393"/>
      <c r="AF106" s="393"/>
      <c r="AG106" s="393"/>
      <c r="AH106" s="393"/>
      <c r="AI106" s="393"/>
      <c r="AJ106" s="393"/>
      <c r="AK106" s="393"/>
      <c r="AL106" s="393"/>
      <c r="AM106" s="393"/>
      <c r="AN106" s="393"/>
      <c r="AO106" s="393"/>
      <c r="AP106" s="393"/>
      <c r="AQ106" s="393"/>
      <c r="AR106" s="393"/>
      <c r="AS106" s="393"/>
      <c r="AT106" s="393"/>
      <c r="AV106" s="37">
        <f t="shared" si="31"/>
        <v>0</v>
      </c>
      <c r="AW106" s="37">
        <f t="shared" si="32"/>
        <v>0</v>
      </c>
      <c r="AX106" s="37">
        <f t="shared" si="33"/>
        <v>0</v>
      </c>
      <c r="AY106" s="37">
        <f t="shared" si="34"/>
        <v>0</v>
      </c>
      <c r="AZ106" s="37">
        <f t="shared" si="35"/>
        <v>0</v>
      </c>
      <c r="BA106" s="37">
        <f t="shared" si="36"/>
        <v>0</v>
      </c>
      <c r="BB106" s="37">
        <f t="shared" si="37"/>
        <v>0</v>
      </c>
      <c r="BC106" s="38">
        <f t="shared" si="38"/>
        <v>0</v>
      </c>
      <c r="BD106" s="37">
        <f t="shared" si="39"/>
        <v>0</v>
      </c>
      <c r="BE106" s="54">
        <f t="shared" si="40"/>
        <v>0</v>
      </c>
    </row>
    <row r="107" spans="1:57" x14ac:dyDescent="0.25">
      <c r="A107" s="401">
        <f>+Ago!A107</f>
        <v>104</v>
      </c>
      <c r="B107" s="392" t="str">
        <f>+Ago!B107</f>
        <v>PORCENTAJE DE NINOS  VACUNADOS CON 1 DOSIS DE VACUNA CONTRA VPH EN EL 5TO GRADO DE PRIMARIA</v>
      </c>
      <c r="C107" s="387" t="str">
        <f>+Ago!C107</f>
        <v>DIT</v>
      </c>
      <c r="D107" s="393"/>
      <c r="E107" s="393"/>
      <c r="F107" s="393"/>
      <c r="G107" s="393"/>
      <c r="H107" s="393"/>
      <c r="I107" s="393"/>
      <c r="J107" s="393"/>
      <c r="K107" s="393"/>
      <c r="L107" s="393"/>
      <c r="M107" s="393"/>
      <c r="N107" s="393"/>
      <c r="O107" s="393"/>
      <c r="P107" s="393"/>
      <c r="Q107" s="393"/>
      <c r="R107" s="393"/>
      <c r="S107" s="393"/>
      <c r="T107" s="393"/>
      <c r="U107" s="393"/>
      <c r="V107" s="393"/>
      <c r="W107" s="393"/>
      <c r="X107" s="393"/>
      <c r="Y107" s="393"/>
      <c r="Z107" s="393"/>
      <c r="AA107" s="393"/>
      <c r="AB107" s="393"/>
      <c r="AC107" s="393"/>
      <c r="AD107" s="393"/>
      <c r="AE107" s="393"/>
      <c r="AF107" s="393"/>
      <c r="AG107" s="393"/>
      <c r="AH107" s="393"/>
      <c r="AI107" s="393"/>
      <c r="AJ107" s="393"/>
      <c r="AK107" s="393"/>
      <c r="AL107" s="393"/>
      <c r="AM107" s="393"/>
      <c r="AN107" s="393"/>
      <c r="AO107" s="393"/>
      <c r="AP107" s="393"/>
      <c r="AQ107" s="393"/>
      <c r="AR107" s="393"/>
      <c r="AS107" s="393"/>
      <c r="AT107" s="393"/>
      <c r="AV107" s="37">
        <f t="shared" si="31"/>
        <v>0</v>
      </c>
      <c r="AW107" s="37">
        <f t="shared" si="32"/>
        <v>0</v>
      </c>
      <c r="AX107" s="37">
        <f t="shared" si="33"/>
        <v>0</v>
      </c>
      <c r="AY107" s="37">
        <f t="shared" si="34"/>
        <v>0</v>
      </c>
      <c r="AZ107" s="37">
        <f t="shared" si="35"/>
        <v>0</v>
      </c>
      <c r="BA107" s="37">
        <f t="shared" si="36"/>
        <v>0</v>
      </c>
      <c r="BB107" s="37">
        <f t="shared" si="37"/>
        <v>0</v>
      </c>
      <c r="BC107" s="38">
        <f t="shared" si="38"/>
        <v>0</v>
      </c>
      <c r="BD107" s="37">
        <f t="shared" si="39"/>
        <v>0</v>
      </c>
      <c r="BE107" s="54">
        <f t="shared" si="40"/>
        <v>0</v>
      </c>
    </row>
    <row r="108" spans="1:57" x14ac:dyDescent="0.25">
      <c r="A108" s="401">
        <f>+Ago!A108</f>
        <v>105</v>
      </c>
      <c r="B108" s="392" t="str">
        <f>+Ago!B108</f>
        <v>PORCENTAJE  DE GESTANTES VACUNADAS CON 1 DOSIS DE VACUNA DTPA</v>
      </c>
      <c r="C108" s="387" t="str">
        <f>+Ago!C108</f>
        <v>DIT</v>
      </c>
      <c r="D108" s="393"/>
      <c r="E108" s="393"/>
      <c r="F108" s="393"/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/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/>
      <c r="AS108" s="393"/>
      <c r="AT108" s="393"/>
      <c r="AV108" s="37">
        <f t="shared" si="31"/>
        <v>0</v>
      </c>
      <c r="AW108" s="37">
        <f t="shared" si="32"/>
        <v>0</v>
      </c>
      <c r="AX108" s="37">
        <f t="shared" si="33"/>
        <v>0</v>
      </c>
      <c r="AY108" s="37">
        <f t="shared" si="34"/>
        <v>0</v>
      </c>
      <c r="AZ108" s="37">
        <f t="shared" si="35"/>
        <v>0</v>
      </c>
      <c r="BA108" s="37">
        <f t="shared" si="36"/>
        <v>0</v>
      </c>
      <c r="BB108" s="37">
        <f t="shared" si="37"/>
        <v>0</v>
      </c>
      <c r="BC108" s="38">
        <f t="shared" si="38"/>
        <v>0</v>
      </c>
      <c r="BD108" s="37">
        <f t="shared" si="39"/>
        <v>0</v>
      </c>
      <c r="BE108" s="54">
        <f t="shared" si="40"/>
        <v>0</v>
      </c>
    </row>
    <row r="109" spans="1:57" x14ac:dyDescent="0.25">
      <c r="A109" s="401">
        <f>+Ago!A109</f>
        <v>106</v>
      </c>
      <c r="B109" s="392" t="str">
        <f>+Ago!B109</f>
        <v>PORCENTAJE DE VACUNADOS CON 1 DOSIS CON VACUNA CONTRA LA INFLUENZA, EN LA POBLACIÓN &gt;= 60 AÑOS</v>
      </c>
      <c r="C109" s="387" t="str">
        <f>+Ago!C109</f>
        <v>DIT</v>
      </c>
      <c r="D109" s="393"/>
      <c r="E109" s="393"/>
      <c r="F109" s="393"/>
      <c r="G109" s="393"/>
      <c r="H109" s="393"/>
      <c r="I109" s="393"/>
      <c r="J109" s="393"/>
      <c r="K109" s="393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3"/>
      <c r="W109" s="393"/>
      <c r="X109" s="393"/>
      <c r="Y109" s="393"/>
      <c r="Z109" s="393"/>
      <c r="AA109" s="393"/>
      <c r="AB109" s="393"/>
      <c r="AC109" s="393"/>
      <c r="AD109" s="393"/>
      <c r="AE109" s="393"/>
      <c r="AF109" s="393"/>
      <c r="AG109" s="393"/>
      <c r="AH109" s="393"/>
      <c r="AI109" s="393"/>
      <c r="AJ109" s="393"/>
      <c r="AK109" s="393"/>
      <c r="AL109" s="393"/>
      <c r="AM109" s="393"/>
      <c r="AN109" s="393"/>
      <c r="AO109" s="393"/>
      <c r="AP109" s="393"/>
      <c r="AQ109" s="393"/>
      <c r="AR109" s="393"/>
      <c r="AS109" s="393"/>
      <c r="AT109" s="393"/>
      <c r="AV109" s="37">
        <f t="shared" si="31"/>
        <v>0</v>
      </c>
      <c r="AW109" s="37">
        <f t="shared" si="32"/>
        <v>0</v>
      </c>
      <c r="AX109" s="37">
        <f t="shared" si="33"/>
        <v>0</v>
      </c>
      <c r="AY109" s="37">
        <f t="shared" si="34"/>
        <v>0</v>
      </c>
      <c r="AZ109" s="37">
        <f t="shared" si="35"/>
        <v>0</v>
      </c>
      <c r="BA109" s="37">
        <f t="shared" si="36"/>
        <v>0</v>
      </c>
      <c r="BB109" s="37">
        <f t="shared" si="37"/>
        <v>0</v>
      </c>
      <c r="BC109" s="38">
        <f t="shared" si="38"/>
        <v>0</v>
      </c>
      <c r="BD109" s="37">
        <f t="shared" si="39"/>
        <v>0</v>
      </c>
      <c r="BE109" s="54">
        <f t="shared" si="40"/>
        <v>0</v>
      </c>
    </row>
    <row r="110" spans="1:57" x14ac:dyDescent="0.25">
      <c r="A110" s="401">
        <f>+Ago!A110</f>
        <v>107</v>
      </c>
      <c r="B110" s="392" t="str">
        <f>+Ago!B110</f>
        <v>PORCENTAJE DE VACUNADOS CON 1 DOSIS CON VACUNA CONTRA NEUMOCOCO, EN LA POBLACIÓN &gt;= 60 AÑOS</v>
      </c>
      <c r="C110" s="387" t="str">
        <f>+Ago!C110</f>
        <v>DIT</v>
      </c>
      <c r="D110" s="393"/>
      <c r="E110" s="393"/>
      <c r="F110" s="393"/>
      <c r="G110" s="393"/>
      <c r="H110" s="393"/>
      <c r="I110" s="393"/>
      <c r="J110" s="393"/>
      <c r="K110" s="393"/>
      <c r="L110" s="393"/>
      <c r="M110" s="393"/>
      <c r="N110" s="393"/>
      <c r="O110" s="393"/>
      <c r="P110" s="393"/>
      <c r="Q110" s="393"/>
      <c r="R110" s="393"/>
      <c r="S110" s="393"/>
      <c r="T110" s="393"/>
      <c r="U110" s="393"/>
      <c r="V110" s="393"/>
      <c r="W110" s="393"/>
      <c r="X110" s="393"/>
      <c r="Y110" s="393"/>
      <c r="Z110" s="393"/>
      <c r="AA110" s="393"/>
      <c r="AB110" s="393"/>
      <c r="AC110" s="393"/>
      <c r="AD110" s="393"/>
      <c r="AE110" s="393"/>
      <c r="AF110" s="393"/>
      <c r="AG110" s="393"/>
      <c r="AH110" s="393"/>
      <c r="AI110" s="393"/>
      <c r="AJ110" s="393"/>
      <c r="AK110" s="393"/>
      <c r="AL110" s="393"/>
      <c r="AM110" s="393"/>
      <c r="AN110" s="393"/>
      <c r="AO110" s="393"/>
      <c r="AP110" s="393"/>
      <c r="AQ110" s="393"/>
      <c r="AR110" s="393"/>
      <c r="AS110" s="393"/>
      <c r="AT110" s="393"/>
      <c r="AV110" s="37">
        <f t="shared" si="31"/>
        <v>0</v>
      </c>
      <c r="AW110" s="37">
        <f t="shared" si="32"/>
        <v>0</v>
      </c>
      <c r="AX110" s="37">
        <f t="shared" si="33"/>
        <v>0</v>
      </c>
      <c r="AY110" s="37">
        <f t="shared" si="34"/>
        <v>0</v>
      </c>
      <c r="AZ110" s="37">
        <f t="shared" si="35"/>
        <v>0</v>
      </c>
      <c r="BA110" s="37">
        <f t="shared" si="36"/>
        <v>0</v>
      </c>
      <c r="BB110" s="37">
        <f t="shared" si="37"/>
        <v>0</v>
      </c>
      <c r="BC110" s="38">
        <f t="shared" si="38"/>
        <v>0</v>
      </c>
      <c r="BD110" s="37">
        <f t="shared" si="39"/>
        <v>0</v>
      </c>
      <c r="BE110" s="54">
        <f t="shared" si="40"/>
        <v>0</v>
      </c>
    </row>
    <row r="111" spans="1:57" x14ac:dyDescent="0.25">
      <c r="A111" s="401">
        <f>+Ago!A111</f>
        <v>108</v>
      </c>
      <c r="B111" s="397" t="str">
        <f>+Ago!B111</f>
        <v>PORCENTAJE DE NIÑOS  MENORES DE 5 AÑOS  DE EDAD CON DCI (PATRÓN DE  REFERENCIA  OMS).</v>
      </c>
      <c r="C111" s="390" t="str">
        <f>+Ago!C111</f>
        <v>NUTRICIÓN</v>
      </c>
      <c r="D111" s="398"/>
      <c r="E111" s="398"/>
      <c r="F111" s="398"/>
      <c r="G111" s="398"/>
      <c r="H111" s="398"/>
      <c r="I111" s="398"/>
      <c r="J111" s="398"/>
      <c r="K111" s="398"/>
      <c r="L111" s="398"/>
      <c r="M111" s="398"/>
      <c r="N111" s="398"/>
      <c r="O111" s="398"/>
      <c r="P111" s="398"/>
      <c r="Q111" s="398"/>
      <c r="R111" s="398"/>
      <c r="S111" s="398"/>
      <c r="T111" s="398"/>
      <c r="U111" s="398"/>
      <c r="V111" s="398"/>
      <c r="W111" s="398"/>
      <c r="X111" s="398"/>
      <c r="Y111" s="398"/>
      <c r="Z111" s="398"/>
      <c r="AA111" s="398"/>
      <c r="AB111" s="398"/>
      <c r="AC111" s="398"/>
      <c r="AD111" s="398"/>
      <c r="AE111" s="398"/>
      <c r="AF111" s="398"/>
      <c r="AG111" s="398"/>
      <c r="AH111" s="398"/>
      <c r="AI111" s="398"/>
      <c r="AJ111" s="398"/>
      <c r="AK111" s="398"/>
      <c r="AL111" s="398"/>
      <c r="AM111" s="398"/>
      <c r="AN111" s="398"/>
      <c r="AO111" s="398"/>
      <c r="AP111" s="398"/>
      <c r="AQ111" s="398"/>
      <c r="AR111" s="398"/>
      <c r="AS111" s="398"/>
      <c r="AT111" s="398"/>
      <c r="AV111" s="37">
        <f t="shared" si="31"/>
        <v>0</v>
      </c>
      <c r="AW111" s="37">
        <f t="shared" si="32"/>
        <v>0</v>
      </c>
      <c r="AX111" s="37">
        <f t="shared" si="33"/>
        <v>0</v>
      </c>
      <c r="AY111" s="37">
        <f t="shared" si="34"/>
        <v>0</v>
      </c>
      <c r="AZ111" s="37">
        <f t="shared" si="35"/>
        <v>0</v>
      </c>
      <c r="BA111" s="37">
        <f t="shared" si="36"/>
        <v>0</v>
      </c>
      <c r="BB111" s="37">
        <f t="shared" si="37"/>
        <v>0</v>
      </c>
      <c r="BC111" s="38">
        <f t="shared" si="38"/>
        <v>0</v>
      </c>
      <c r="BD111" s="37">
        <f t="shared" si="39"/>
        <v>0</v>
      </c>
      <c r="BE111" s="54">
        <f t="shared" si="40"/>
        <v>0</v>
      </c>
    </row>
    <row r="112" spans="1:57" x14ac:dyDescent="0.25">
      <c r="A112" s="401">
        <f>+Ago!A112</f>
        <v>109</v>
      </c>
      <c r="B112" s="397" t="str">
        <f>+Ago!B112</f>
        <v>PORCENTAJE DE NIÑOS DE 6 A 35 MESES  DE EDAD CON AMENIA (PATRÓN DE  REFERENCIA  OMS).</v>
      </c>
      <c r="C112" s="390" t="str">
        <f>+Ago!C112</f>
        <v>NUTRICIÓN</v>
      </c>
      <c r="D112" s="398"/>
      <c r="E112" s="398"/>
      <c r="F112" s="398"/>
      <c r="G112" s="398"/>
      <c r="H112" s="398"/>
      <c r="I112" s="398"/>
      <c r="J112" s="398"/>
      <c r="K112" s="398"/>
      <c r="L112" s="398"/>
      <c r="M112" s="398"/>
      <c r="N112" s="398"/>
      <c r="O112" s="398"/>
      <c r="P112" s="398"/>
      <c r="Q112" s="398"/>
      <c r="R112" s="398"/>
      <c r="S112" s="398"/>
      <c r="T112" s="398"/>
      <c r="U112" s="398"/>
      <c r="V112" s="398"/>
      <c r="W112" s="398"/>
      <c r="X112" s="398"/>
      <c r="Y112" s="398"/>
      <c r="Z112" s="398"/>
      <c r="AA112" s="398"/>
      <c r="AB112" s="398"/>
      <c r="AC112" s="398"/>
      <c r="AD112" s="398"/>
      <c r="AE112" s="398"/>
      <c r="AF112" s="398"/>
      <c r="AG112" s="398"/>
      <c r="AH112" s="398"/>
      <c r="AI112" s="398"/>
      <c r="AJ112" s="398"/>
      <c r="AK112" s="398"/>
      <c r="AL112" s="398"/>
      <c r="AM112" s="398"/>
      <c r="AN112" s="398"/>
      <c r="AO112" s="398"/>
      <c r="AP112" s="398"/>
      <c r="AQ112" s="398"/>
      <c r="AR112" s="398"/>
      <c r="AS112" s="398"/>
      <c r="AT112" s="398"/>
      <c r="AV112" s="37">
        <f t="shared" si="31"/>
        <v>0</v>
      </c>
      <c r="AW112" s="37">
        <f t="shared" si="32"/>
        <v>0</v>
      </c>
      <c r="AX112" s="37">
        <f t="shared" si="33"/>
        <v>0</v>
      </c>
      <c r="AY112" s="37">
        <f t="shared" si="34"/>
        <v>0</v>
      </c>
      <c r="AZ112" s="37">
        <f t="shared" si="35"/>
        <v>0</v>
      </c>
      <c r="BA112" s="37">
        <f t="shared" si="36"/>
        <v>0</v>
      </c>
      <c r="BB112" s="37">
        <f t="shared" si="37"/>
        <v>0</v>
      </c>
      <c r="BC112" s="38">
        <f t="shared" si="38"/>
        <v>0</v>
      </c>
      <c r="BD112" s="37">
        <f t="shared" si="39"/>
        <v>0</v>
      </c>
      <c r="BE112" s="54">
        <f t="shared" si="40"/>
        <v>0</v>
      </c>
    </row>
    <row r="113" spans="1:57" x14ac:dyDescent="0.25">
      <c r="A113" s="401">
        <f>+Ago!A113</f>
        <v>110</v>
      </c>
      <c r="B113" s="397" t="str">
        <f>+Ago!B113</f>
        <v>PORCENTAJE DE NIÑOS DE 4 MESES QUE  INICIAN SUMPLEMENTACIÓN CON HIERRO EN GOTAS</v>
      </c>
      <c r="C113" s="390" t="str">
        <f>+Ago!C113</f>
        <v>NUTRICIÓN</v>
      </c>
      <c r="D113" s="398"/>
      <c r="E113" s="398"/>
      <c r="F113" s="398"/>
      <c r="G113" s="398"/>
      <c r="H113" s="398"/>
      <c r="I113" s="398"/>
      <c r="J113" s="398"/>
      <c r="K113" s="398"/>
      <c r="L113" s="398"/>
      <c r="M113" s="398"/>
      <c r="N113" s="398"/>
      <c r="O113" s="398"/>
      <c r="P113" s="398"/>
      <c r="Q113" s="398"/>
      <c r="R113" s="398"/>
      <c r="S113" s="398"/>
      <c r="T113" s="398"/>
      <c r="U113" s="398"/>
      <c r="V113" s="398"/>
      <c r="W113" s="398"/>
      <c r="X113" s="398"/>
      <c r="Y113" s="398"/>
      <c r="Z113" s="398"/>
      <c r="AA113" s="398"/>
      <c r="AB113" s="398"/>
      <c r="AC113" s="398"/>
      <c r="AD113" s="398"/>
      <c r="AE113" s="398"/>
      <c r="AF113" s="398"/>
      <c r="AG113" s="398"/>
      <c r="AH113" s="398"/>
      <c r="AI113" s="398"/>
      <c r="AJ113" s="398"/>
      <c r="AK113" s="398"/>
      <c r="AL113" s="398"/>
      <c r="AM113" s="398"/>
      <c r="AN113" s="398"/>
      <c r="AO113" s="398"/>
      <c r="AP113" s="398"/>
      <c r="AQ113" s="398"/>
      <c r="AR113" s="398"/>
      <c r="AS113" s="398"/>
      <c r="AT113" s="398"/>
      <c r="AV113" s="37">
        <f t="shared" si="31"/>
        <v>0</v>
      </c>
      <c r="AW113" s="37">
        <f t="shared" si="32"/>
        <v>0</v>
      </c>
      <c r="AX113" s="37">
        <f t="shared" si="33"/>
        <v>0</v>
      </c>
      <c r="AY113" s="37">
        <f t="shared" si="34"/>
        <v>0</v>
      </c>
      <c r="AZ113" s="37">
        <f t="shared" si="35"/>
        <v>0</v>
      </c>
      <c r="BA113" s="37">
        <f t="shared" si="36"/>
        <v>0</v>
      </c>
      <c r="BB113" s="37">
        <f t="shared" si="37"/>
        <v>0</v>
      </c>
      <c r="BC113" s="38">
        <f t="shared" si="38"/>
        <v>0</v>
      </c>
      <c r="BD113" s="37">
        <f t="shared" si="39"/>
        <v>0</v>
      </c>
      <c r="BE113" s="54">
        <f t="shared" si="40"/>
        <v>0</v>
      </c>
    </row>
    <row r="114" spans="1:57" x14ac:dyDescent="0.25">
      <c r="A114" s="401">
        <f>+Ago!A114</f>
        <v>111</v>
      </c>
      <c r="B114" s="397" t="str">
        <f>+Ago!B114</f>
        <v>PORCENTAJE DE NIÑAS/NIÑOS DE 12 MESES DE EDAD QUE RECIBIERON  SUPLEMENTACIÓN PREVENTIVA  (TA)</v>
      </c>
      <c r="C114" s="390" t="str">
        <f>+Ago!C114</f>
        <v>NUTRICIÓN</v>
      </c>
      <c r="D114" s="398"/>
      <c r="E114" s="398"/>
      <c r="F114" s="398"/>
      <c r="G114" s="398"/>
      <c r="H114" s="398"/>
      <c r="I114" s="398"/>
      <c r="J114" s="398"/>
      <c r="K114" s="398"/>
      <c r="L114" s="398"/>
      <c r="M114" s="398"/>
      <c r="N114" s="398"/>
      <c r="O114" s="398"/>
      <c r="P114" s="398"/>
      <c r="Q114" s="398"/>
      <c r="R114" s="398"/>
      <c r="S114" s="398"/>
      <c r="T114" s="398"/>
      <c r="U114" s="398"/>
      <c r="V114" s="398"/>
      <c r="W114" s="398"/>
      <c r="X114" s="398"/>
      <c r="Y114" s="398"/>
      <c r="Z114" s="398"/>
      <c r="AA114" s="398"/>
      <c r="AB114" s="398"/>
      <c r="AC114" s="398"/>
      <c r="AD114" s="398"/>
      <c r="AE114" s="398"/>
      <c r="AF114" s="398"/>
      <c r="AG114" s="398"/>
      <c r="AH114" s="398"/>
      <c r="AI114" s="398"/>
      <c r="AJ114" s="398"/>
      <c r="AK114" s="398"/>
      <c r="AL114" s="398"/>
      <c r="AM114" s="398"/>
      <c r="AN114" s="398"/>
      <c r="AO114" s="398"/>
      <c r="AP114" s="398"/>
      <c r="AQ114" s="398"/>
      <c r="AR114" s="398"/>
      <c r="AS114" s="398"/>
      <c r="AT114" s="398"/>
      <c r="AV114" s="37">
        <f t="shared" si="31"/>
        <v>0</v>
      </c>
      <c r="AW114" s="37">
        <f t="shared" si="32"/>
        <v>0</v>
      </c>
      <c r="AX114" s="37">
        <f t="shared" si="33"/>
        <v>0</v>
      </c>
      <c r="AY114" s="37">
        <f t="shared" si="34"/>
        <v>0</v>
      </c>
      <c r="AZ114" s="37">
        <f t="shared" si="35"/>
        <v>0</v>
      </c>
      <c r="BA114" s="37">
        <f t="shared" si="36"/>
        <v>0</v>
      </c>
      <c r="BB114" s="37">
        <f t="shared" si="37"/>
        <v>0</v>
      </c>
      <c r="BC114" s="38">
        <f t="shared" si="38"/>
        <v>0</v>
      </c>
      <c r="BD114" s="37">
        <f t="shared" si="39"/>
        <v>0</v>
      </c>
      <c r="BE114" s="54">
        <f t="shared" si="40"/>
        <v>0</v>
      </c>
    </row>
    <row r="115" spans="1:57" x14ac:dyDescent="0.25">
      <c r="A115" s="401">
        <f>+Ago!A115</f>
        <v>112</v>
      </c>
      <c r="B115" s="397" t="str">
        <f>+Ago!B115</f>
        <v>PORCENTAJE DE NIÑAS/NIÑOS  DE 24 MESES DE EDAD  QUE RECIBIERON SUPLEMENTACION PREVENTIVA (TA)</v>
      </c>
      <c r="C115" s="390" t="str">
        <f>+Ago!C115</f>
        <v>NUTRICIÓN</v>
      </c>
      <c r="D115" s="398"/>
      <c r="E115" s="398"/>
      <c r="F115" s="398"/>
      <c r="G115" s="398"/>
      <c r="H115" s="398"/>
      <c r="I115" s="398"/>
      <c r="J115" s="398"/>
      <c r="K115" s="398"/>
      <c r="L115" s="398"/>
      <c r="M115" s="398"/>
      <c r="N115" s="398"/>
      <c r="O115" s="398"/>
      <c r="P115" s="398"/>
      <c r="Q115" s="398"/>
      <c r="R115" s="398"/>
      <c r="S115" s="398"/>
      <c r="T115" s="398"/>
      <c r="U115" s="398"/>
      <c r="V115" s="398"/>
      <c r="W115" s="398"/>
      <c r="X115" s="398"/>
      <c r="Y115" s="398"/>
      <c r="Z115" s="398"/>
      <c r="AA115" s="398"/>
      <c r="AB115" s="398"/>
      <c r="AC115" s="398"/>
      <c r="AD115" s="398"/>
      <c r="AE115" s="398"/>
      <c r="AF115" s="398"/>
      <c r="AG115" s="398"/>
      <c r="AH115" s="398"/>
      <c r="AI115" s="398"/>
      <c r="AJ115" s="398"/>
      <c r="AK115" s="398"/>
      <c r="AL115" s="398"/>
      <c r="AM115" s="398"/>
      <c r="AN115" s="398"/>
      <c r="AO115" s="398"/>
      <c r="AP115" s="398"/>
      <c r="AQ115" s="398"/>
      <c r="AR115" s="398"/>
      <c r="AS115" s="398"/>
      <c r="AT115" s="398"/>
      <c r="AV115" s="37">
        <f t="shared" si="31"/>
        <v>0</v>
      </c>
      <c r="AW115" s="37">
        <f t="shared" si="32"/>
        <v>0</v>
      </c>
      <c r="AX115" s="37">
        <f t="shared" si="33"/>
        <v>0</v>
      </c>
      <c r="AY115" s="37">
        <f t="shared" si="34"/>
        <v>0</v>
      </c>
      <c r="AZ115" s="37">
        <f t="shared" si="35"/>
        <v>0</v>
      </c>
      <c r="BA115" s="37">
        <f t="shared" si="36"/>
        <v>0</v>
      </c>
      <c r="BB115" s="37">
        <f t="shared" si="37"/>
        <v>0</v>
      </c>
      <c r="BC115" s="38">
        <f t="shared" si="38"/>
        <v>0</v>
      </c>
      <c r="BD115" s="37">
        <f t="shared" si="39"/>
        <v>0</v>
      </c>
      <c r="BE115" s="54">
        <f t="shared" si="40"/>
        <v>0</v>
      </c>
    </row>
    <row r="116" spans="1:57" x14ac:dyDescent="0.25">
      <c r="A116" s="401">
        <f>+Ago!A116</f>
        <v>113</v>
      </c>
      <c r="B116" s="397" t="str">
        <f>+Ago!B116</f>
        <v>PORCENTAJE DE NIÑOS/NIÑAS MENORES DE 36 MESES CON SUPLEMENTACION PREVENTIVA (TA)</v>
      </c>
      <c r="C116" s="390" t="str">
        <f>+Ago!C116</f>
        <v>NUTRICIÓN</v>
      </c>
      <c r="D116" s="398"/>
      <c r="E116" s="398"/>
      <c r="F116" s="398"/>
      <c r="G116" s="398"/>
      <c r="H116" s="398"/>
      <c r="I116" s="398"/>
      <c r="J116" s="398"/>
      <c r="K116" s="398"/>
      <c r="L116" s="398"/>
      <c r="M116" s="398"/>
      <c r="N116" s="398"/>
      <c r="O116" s="398"/>
      <c r="P116" s="398"/>
      <c r="Q116" s="398"/>
      <c r="R116" s="398"/>
      <c r="S116" s="398"/>
      <c r="T116" s="398"/>
      <c r="U116" s="398"/>
      <c r="V116" s="398"/>
      <c r="W116" s="398"/>
      <c r="X116" s="398"/>
      <c r="Y116" s="398"/>
      <c r="Z116" s="398"/>
      <c r="AA116" s="398"/>
      <c r="AB116" s="398"/>
      <c r="AC116" s="398"/>
      <c r="AD116" s="398"/>
      <c r="AE116" s="398"/>
      <c r="AF116" s="398"/>
      <c r="AG116" s="398"/>
      <c r="AH116" s="398"/>
      <c r="AI116" s="398"/>
      <c r="AJ116" s="398"/>
      <c r="AK116" s="398"/>
      <c r="AL116" s="398"/>
      <c r="AM116" s="398"/>
      <c r="AN116" s="398"/>
      <c r="AO116" s="398"/>
      <c r="AP116" s="398"/>
      <c r="AQ116" s="398"/>
      <c r="AR116" s="398"/>
      <c r="AS116" s="398"/>
      <c r="AT116" s="398"/>
      <c r="AV116" s="37">
        <f t="shared" si="31"/>
        <v>0</v>
      </c>
      <c r="AW116" s="37">
        <f t="shared" si="32"/>
        <v>0</v>
      </c>
      <c r="AX116" s="37">
        <f t="shared" si="33"/>
        <v>0</v>
      </c>
      <c r="AY116" s="37">
        <f t="shared" si="34"/>
        <v>0</v>
      </c>
      <c r="AZ116" s="37">
        <f t="shared" si="35"/>
        <v>0</v>
      </c>
      <c r="BA116" s="37">
        <f t="shared" si="36"/>
        <v>0</v>
      </c>
      <c r="BB116" s="37">
        <f t="shared" si="37"/>
        <v>0</v>
      </c>
      <c r="BC116" s="38">
        <f t="shared" si="38"/>
        <v>0</v>
      </c>
      <c r="BD116" s="37">
        <f t="shared" si="39"/>
        <v>0</v>
      </c>
      <c r="BE116" s="54">
        <f t="shared" si="40"/>
        <v>0</v>
      </c>
    </row>
    <row r="117" spans="1:57" x14ac:dyDescent="0.25">
      <c r="A117" s="401">
        <f>+Ago!A117</f>
        <v>114</v>
      </c>
      <c r="B117" s="397" t="str">
        <f>+Ago!B117</f>
        <v>PORCENTAJE DE NIÑOS MENORES DE UN AÑO  ( 6 A 11 MESES) CON  SUPLEMENTO DE VITAMINA A</v>
      </c>
      <c r="C117" s="390" t="str">
        <f>+Ago!C117</f>
        <v>NUTRICIÓN</v>
      </c>
      <c r="D117" s="398"/>
      <c r="E117" s="398"/>
      <c r="F117" s="398"/>
      <c r="G117" s="398"/>
      <c r="H117" s="398"/>
      <c r="I117" s="398"/>
      <c r="J117" s="398"/>
      <c r="K117" s="398"/>
      <c r="L117" s="398"/>
      <c r="M117" s="398"/>
      <c r="N117" s="398"/>
      <c r="O117" s="398"/>
      <c r="P117" s="398"/>
      <c r="Q117" s="398"/>
      <c r="R117" s="398"/>
      <c r="S117" s="398"/>
      <c r="T117" s="398"/>
      <c r="U117" s="398"/>
      <c r="V117" s="398"/>
      <c r="W117" s="398"/>
      <c r="X117" s="398"/>
      <c r="Y117" s="398"/>
      <c r="Z117" s="398"/>
      <c r="AA117" s="398"/>
      <c r="AB117" s="398"/>
      <c r="AC117" s="398"/>
      <c r="AD117" s="398"/>
      <c r="AE117" s="398"/>
      <c r="AF117" s="398"/>
      <c r="AG117" s="398"/>
      <c r="AH117" s="398"/>
      <c r="AI117" s="398"/>
      <c r="AJ117" s="398"/>
      <c r="AK117" s="398"/>
      <c r="AL117" s="398"/>
      <c r="AM117" s="398"/>
      <c r="AN117" s="398"/>
      <c r="AO117" s="398"/>
      <c r="AP117" s="398"/>
      <c r="AQ117" s="398"/>
      <c r="AR117" s="398"/>
      <c r="AS117" s="398"/>
      <c r="AT117" s="398"/>
      <c r="AV117" s="37">
        <f t="shared" si="31"/>
        <v>0</v>
      </c>
      <c r="AW117" s="37">
        <f t="shared" si="32"/>
        <v>0</v>
      </c>
      <c r="AX117" s="37">
        <f t="shared" si="33"/>
        <v>0</v>
      </c>
      <c r="AY117" s="37">
        <f t="shared" si="34"/>
        <v>0</v>
      </c>
      <c r="AZ117" s="37">
        <f t="shared" si="35"/>
        <v>0</v>
      </c>
      <c r="BA117" s="37">
        <f t="shared" si="36"/>
        <v>0</v>
      </c>
      <c r="BB117" s="37">
        <f t="shared" si="37"/>
        <v>0</v>
      </c>
      <c r="BC117" s="38">
        <f t="shared" si="38"/>
        <v>0</v>
      </c>
      <c r="BD117" s="37">
        <f t="shared" si="39"/>
        <v>0</v>
      </c>
      <c r="BE117" s="54">
        <f t="shared" si="40"/>
        <v>0</v>
      </c>
    </row>
    <row r="118" spans="1:57" x14ac:dyDescent="0.25">
      <c r="A118" s="401">
        <f>+Ago!A118</f>
        <v>115</v>
      </c>
      <c r="B118" s="397" t="str">
        <f>+Ago!B118</f>
        <v xml:space="preserve">PORCENTAJE DE NIÑOS  DE 12 A 59 MESES CON  SUPLEMENTO DE VITAMINA A  </v>
      </c>
      <c r="C118" s="390" t="str">
        <f>+Ago!C118</f>
        <v>NUTRICIÓN</v>
      </c>
      <c r="D118" s="398"/>
      <c r="E118" s="398"/>
      <c r="F118" s="398"/>
      <c r="G118" s="398"/>
      <c r="H118" s="398"/>
      <c r="I118" s="398"/>
      <c r="J118" s="398"/>
      <c r="K118" s="398"/>
      <c r="L118" s="398"/>
      <c r="M118" s="398"/>
      <c r="N118" s="398"/>
      <c r="O118" s="398"/>
      <c r="P118" s="398"/>
      <c r="Q118" s="398"/>
      <c r="R118" s="398"/>
      <c r="S118" s="398"/>
      <c r="T118" s="398"/>
      <c r="U118" s="398"/>
      <c r="V118" s="398"/>
      <c r="W118" s="398"/>
      <c r="X118" s="398"/>
      <c r="Y118" s="398"/>
      <c r="Z118" s="398"/>
      <c r="AA118" s="398"/>
      <c r="AB118" s="398"/>
      <c r="AC118" s="398"/>
      <c r="AD118" s="398"/>
      <c r="AE118" s="398"/>
      <c r="AF118" s="398"/>
      <c r="AG118" s="398"/>
      <c r="AH118" s="398"/>
      <c r="AI118" s="398"/>
      <c r="AJ118" s="398"/>
      <c r="AK118" s="398"/>
      <c r="AL118" s="398"/>
      <c r="AM118" s="398"/>
      <c r="AN118" s="398"/>
      <c r="AO118" s="398"/>
      <c r="AP118" s="398"/>
      <c r="AQ118" s="398"/>
      <c r="AR118" s="398"/>
      <c r="AS118" s="398"/>
      <c r="AT118" s="398"/>
      <c r="AV118" s="37">
        <f t="shared" ref="AV118:AV142" si="41">SUM(D118)</f>
        <v>0</v>
      </c>
      <c r="AW118" s="37">
        <f t="shared" ref="AW118:AW142" si="42">+SUM(G118:P118)</f>
        <v>0</v>
      </c>
      <c r="AX118" s="37">
        <f t="shared" ref="AX118:AX142" si="43">+SUM(Q118:S118)</f>
        <v>0</v>
      </c>
      <c r="AY118" s="37">
        <f t="shared" ref="AY118:AY142" si="44">+SUM(T118:W118)</f>
        <v>0</v>
      </c>
      <c r="AZ118" s="37">
        <f t="shared" ref="AZ118:AZ142" si="45">+SUM(X118:AC118)</f>
        <v>0</v>
      </c>
      <c r="BA118" s="37">
        <f t="shared" ref="BA118:BA142" si="46">+SUM(AD118:AH118)</f>
        <v>0</v>
      </c>
      <c r="BB118" s="37">
        <f t="shared" ref="BB118:BB142" si="47">+SUM(AJ118:AL118)</f>
        <v>0</v>
      </c>
      <c r="BC118" s="38">
        <f t="shared" ref="BC118:BC142" si="48">+SUM(AM118:AP118)</f>
        <v>0</v>
      </c>
      <c r="BD118" s="37">
        <f t="shared" ref="BD118:BD142" si="49">+SUM(AQ118:AT118)</f>
        <v>0</v>
      </c>
      <c r="BE118" s="54">
        <f t="shared" ref="BE118:BE142" si="50">SUM(AV118:BD118)</f>
        <v>0</v>
      </c>
    </row>
    <row r="119" spans="1:57" x14ac:dyDescent="0.25">
      <c r="A119" s="401">
        <f>+Ago!A119</f>
        <v>116</v>
      </c>
      <c r="B119" s="397" t="str">
        <f>+Ago!B119</f>
        <v>PORCENTAJE DE NIÑOS &lt; 5 AÑOS CON SUPLEMENTO DE VITAMINA A</v>
      </c>
      <c r="C119" s="390" t="str">
        <f>+Ago!C119</f>
        <v>NUTRICIÓN</v>
      </c>
      <c r="D119" s="398"/>
      <c r="E119" s="398"/>
      <c r="F119" s="398"/>
      <c r="G119" s="398"/>
      <c r="H119" s="398"/>
      <c r="I119" s="398"/>
      <c r="J119" s="398"/>
      <c r="K119" s="398"/>
      <c r="L119" s="398"/>
      <c r="M119" s="398"/>
      <c r="N119" s="398"/>
      <c r="O119" s="398"/>
      <c r="P119" s="398"/>
      <c r="Q119" s="398"/>
      <c r="R119" s="398"/>
      <c r="S119" s="398"/>
      <c r="T119" s="398"/>
      <c r="U119" s="398"/>
      <c r="V119" s="398"/>
      <c r="W119" s="398"/>
      <c r="X119" s="398"/>
      <c r="Y119" s="398"/>
      <c r="Z119" s="398"/>
      <c r="AA119" s="398"/>
      <c r="AB119" s="398"/>
      <c r="AC119" s="398"/>
      <c r="AD119" s="398"/>
      <c r="AE119" s="398"/>
      <c r="AF119" s="398"/>
      <c r="AG119" s="398"/>
      <c r="AH119" s="398"/>
      <c r="AI119" s="398"/>
      <c r="AJ119" s="398"/>
      <c r="AK119" s="398"/>
      <c r="AL119" s="398"/>
      <c r="AM119" s="398"/>
      <c r="AN119" s="398"/>
      <c r="AO119" s="398"/>
      <c r="AP119" s="398"/>
      <c r="AQ119" s="398"/>
      <c r="AR119" s="398"/>
      <c r="AS119" s="398"/>
      <c r="AT119" s="398"/>
      <c r="AV119" s="37">
        <f t="shared" si="41"/>
        <v>0</v>
      </c>
      <c r="AW119" s="37">
        <f t="shared" si="42"/>
        <v>0</v>
      </c>
      <c r="AX119" s="37">
        <f t="shared" si="43"/>
        <v>0</v>
      </c>
      <c r="AY119" s="37">
        <f t="shared" si="44"/>
        <v>0</v>
      </c>
      <c r="AZ119" s="37">
        <f t="shared" si="45"/>
        <v>0</v>
      </c>
      <c r="BA119" s="37">
        <f t="shared" si="46"/>
        <v>0</v>
      </c>
      <c r="BB119" s="37">
        <f t="shared" si="47"/>
        <v>0</v>
      </c>
      <c r="BC119" s="38">
        <f t="shared" si="48"/>
        <v>0</v>
      </c>
      <c r="BD119" s="37">
        <f t="shared" si="49"/>
        <v>0</v>
      </c>
      <c r="BE119" s="54">
        <f t="shared" si="50"/>
        <v>0</v>
      </c>
    </row>
    <row r="120" spans="1:57" x14ac:dyDescent="0.25">
      <c r="A120" s="401">
        <f>+Ago!A120</f>
        <v>117</v>
      </c>
      <c r="B120" s="397" t="str">
        <f>+Ago!B120</f>
        <v>PORCENTAJE DE NIÑOS MENORES DE 12 MESES DE EDAD CON DOSAJE DE HEMOGLOBINA</v>
      </c>
      <c r="C120" s="390" t="str">
        <f>+Ago!C120</f>
        <v>NUTRICIÓN</v>
      </c>
      <c r="D120" s="398"/>
      <c r="E120" s="398"/>
      <c r="F120" s="398"/>
      <c r="G120" s="398"/>
      <c r="H120" s="398"/>
      <c r="I120" s="398"/>
      <c r="J120" s="398"/>
      <c r="K120" s="398"/>
      <c r="L120" s="398"/>
      <c r="M120" s="398"/>
      <c r="N120" s="398"/>
      <c r="O120" s="398"/>
      <c r="P120" s="398"/>
      <c r="Q120" s="398"/>
      <c r="R120" s="398"/>
      <c r="S120" s="398"/>
      <c r="T120" s="398"/>
      <c r="U120" s="398"/>
      <c r="V120" s="398"/>
      <c r="W120" s="398"/>
      <c r="X120" s="398"/>
      <c r="Y120" s="398"/>
      <c r="Z120" s="398"/>
      <c r="AA120" s="398"/>
      <c r="AB120" s="398"/>
      <c r="AC120" s="398"/>
      <c r="AD120" s="398"/>
      <c r="AE120" s="398"/>
      <c r="AF120" s="398"/>
      <c r="AG120" s="398"/>
      <c r="AH120" s="398"/>
      <c r="AI120" s="398"/>
      <c r="AJ120" s="398"/>
      <c r="AK120" s="398"/>
      <c r="AL120" s="398"/>
      <c r="AM120" s="398"/>
      <c r="AN120" s="398"/>
      <c r="AO120" s="398"/>
      <c r="AP120" s="398"/>
      <c r="AQ120" s="398"/>
      <c r="AR120" s="398"/>
      <c r="AS120" s="398"/>
      <c r="AT120" s="398"/>
      <c r="AV120" s="37">
        <f t="shared" si="41"/>
        <v>0</v>
      </c>
      <c r="AW120" s="37">
        <f t="shared" si="42"/>
        <v>0</v>
      </c>
      <c r="AX120" s="37">
        <f t="shared" si="43"/>
        <v>0</v>
      </c>
      <c r="AY120" s="37">
        <f t="shared" si="44"/>
        <v>0</v>
      </c>
      <c r="AZ120" s="37">
        <f t="shared" si="45"/>
        <v>0</v>
      </c>
      <c r="BA120" s="37">
        <f t="shared" si="46"/>
        <v>0</v>
      </c>
      <c r="BB120" s="37">
        <f t="shared" si="47"/>
        <v>0</v>
      </c>
      <c r="BC120" s="38">
        <f t="shared" si="48"/>
        <v>0</v>
      </c>
      <c r="BD120" s="37">
        <f t="shared" si="49"/>
        <v>0</v>
      </c>
      <c r="BE120" s="54">
        <f t="shared" si="50"/>
        <v>0</v>
      </c>
    </row>
    <row r="121" spans="1:57" x14ac:dyDescent="0.25">
      <c r="A121" s="401">
        <f>+Ago!A121</f>
        <v>118</v>
      </c>
      <c r="B121" s="397" t="str">
        <f>+Ago!B121</f>
        <v>PORCENTAJE DE NIÑOS DE 12 A 23 MESES DE EDAD CON DOSAJE DE HEMOGLOBINA</v>
      </c>
      <c r="C121" s="390" t="str">
        <f>+Ago!C121</f>
        <v>NUTRICIÓN</v>
      </c>
      <c r="D121" s="398"/>
      <c r="E121" s="398"/>
      <c r="F121" s="398"/>
      <c r="G121" s="398"/>
      <c r="H121" s="398"/>
      <c r="I121" s="398"/>
      <c r="J121" s="398"/>
      <c r="K121" s="398"/>
      <c r="L121" s="398"/>
      <c r="M121" s="398"/>
      <c r="N121" s="398"/>
      <c r="O121" s="398"/>
      <c r="P121" s="398"/>
      <c r="Q121" s="398"/>
      <c r="R121" s="398"/>
      <c r="S121" s="398"/>
      <c r="T121" s="398"/>
      <c r="U121" s="398"/>
      <c r="V121" s="398"/>
      <c r="W121" s="398"/>
      <c r="X121" s="398"/>
      <c r="Y121" s="398"/>
      <c r="Z121" s="398"/>
      <c r="AA121" s="398"/>
      <c r="AB121" s="398"/>
      <c r="AC121" s="398"/>
      <c r="AD121" s="398"/>
      <c r="AE121" s="398"/>
      <c r="AF121" s="398"/>
      <c r="AG121" s="398"/>
      <c r="AH121" s="398"/>
      <c r="AI121" s="398"/>
      <c r="AJ121" s="398"/>
      <c r="AK121" s="398"/>
      <c r="AL121" s="398"/>
      <c r="AM121" s="398"/>
      <c r="AN121" s="398"/>
      <c r="AO121" s="398"/>
      <c r="AP121" s="398"/>
      <c r="AQ121" s="398"/>
      <c r="AR121" s="398"/>
      <c r="AS121" s="398"/>
      <c r="AT121" s="398"/>
      <c r="AV121" s="37">
        <f t="shared" si="41"/>
        <v>0</v>
      </c>
      <c r="AW121" s="37">
        <f t="shared" si="42"/>
        <v>0</v>
      </c>
      <c r="AX121" s="37">
        <f t="shared" si="43"/>
        <v>0</v>
      </c>
      <c r="AY121" s="37">
        <f t="shared" si="44"/>
        <v>0</v>
      </c>
      <c r="AZ121" s="37">
        <f t="shared" si="45"/>
        <v>0</v>
      </c>
      <c r="BA121" s="37">
        <f t="shared" si="46"/>
        <v>0</v>
      </c>
      <c r="BB121" s="37">
        <f t="shared" si="47"/>
        <v>0</v>
      </c>
      <c r="BC121" s="38">
        <f t="shared" si="48"/>
        <v>0</v>
      </c>
      <c r="BD121" s="37">
        <f t="shared" si="49"/>
        <v>0</v>
      </c>
      <c r="BE121" s="54">
        <f t="shared" si="50"/>
        <v>0</v>
      </c>
    </row>
    <row r="122" spans="1:57" x14ac:dyDescent="0.25">
      <c r="A122" s="401">
        <f>+Ago!A122</f>
        <v>119</v>
      </c>
      <c r="B122" s="397" t="str">
        <f>+Ago!B122</f>
        <v>PORCENTAJE DE NIÑOS DE 24 A 35 MESES DE EDAD CON DOSAJE DE HEMOGLOBINA</v>
      </c>
      <c r="C122" s="390" t="str">
        <f>+Ago!C122</f>
        <v>NUTRICIÓN</v>
      </c>
      <c r="D122" s="398"/>
      <c r="E122" s="398"/>
      <c r="F122" s="398"/>
      <c r="G122" s="398"/>
      <c r="H122" s="398"/>
      <c r="I122" s="398"/>
      <c r="J122" s="398"/>
      <c r="K122" s="398"/>
      <c r="L122" s="398"/>
      <c r="M122" s="398"/>
      <c r="N122" s="398"/>
      <c r="O122" s="398"/>
      <c r="P122" s="398"/>
      <c r="Q122" s="398"/>
      <c r="R122" s="398"/>
      <c r="S122" s="398"/>
      <c r="T122" s="398"/>
      <c r="U122" s="398"/>
      <c r="V122" s="398"/>
      <c r="W122" s="398"/>
      <c r="X122" s="398"/>
      <c r="Y122" s="398"/>
      <c r="Z122" s="398"/>
      <c r="AA122" s="398"/>
      <c r="AB122" s="398"/>
      <c r="AC122" s="398"/>
      <c r="AD122" s="398"/>
      <c r="AE122" s="398"/>
      <c r="AF122" s="398"/>
      <c r="AG122" s="398"/>
      <c r="AH122" s="398"/>
      <c r="AI122" s="398"/>
      <c r="AJ122" s="398"/>
      <c r="AK122" s="398"/>
      <c r="AL122" s="398"/>
      <c r="AM122" s="398"/>
      <c r="AN122" s="398"/>
      <c r="AO122" s="398"/>
      <c r="AP122" s="398"/>
      <c r="AQ122" s="398"/>
      <c r="AR122" s="398"/>
      <c r="AS122" s="398"/>
      <c r="AT122" s="398"/>
      <c r="AV122" s="37">
        <f t="shared" si="41"/>
        <v>0</v>
      </c>
      <c r="AW122" s="37">
        <f t="shared" si="42"/>
        <v>0</v>
      </c>
      <c r="AX122" s="37">
        <f t="shared" si="43"/>
        <v>0</v>
      </c>
      <c r="AY122" s="37">
        <f t="shared" si="44"/>
        <v>0</v>
      </c>
      <c r="AZ122" s="37">
        <f t="shared" si="45"/>
        <v>0</v>
      </c>
      <c r="BA122" s="37">
        <f t="shared" si="46"/>
        <v>0</v>
      </c>
      <c r="BB122" s="37">
        <f t="shared" si="47"/>
        <v>0</v>
      </c>
      <c r="BC122" s="38">
        <f t="shared" si="48"/>
        <v>0</v>
      </c>
      <c r="BD122" s="37">
        <f t="shared" si="49"/>
        <v>0</v>
      </c>
      <c r="BE122" s="54">
        <f t="shared" si="50"/>
        <v>0</v>
      </c>
    </row>
    <row r="123" spans="1:57" x14ac:dyDescent="0.25">
      <c r="A123" s="401">
        <f>+Ago!A123</f>
        <v>120</v>
      </c>
      <c r="B123" s="397" t="str">
        <f>+Ago!B123</f>
        <v>PORCENTAJE DE NIÑOS DE 6 A 35 MESES DE EDAD CON DOSAJE DE HEMOGLOBINA</v>
      </c>
      <c r="C123" s="390" t="str">
        <f>+Ago!C123</f>
        <v>NUTRICIÓN</v>
      </c>
      <c r="D123" s="398"/>
      <c r="E123" s="398"/>
      <c r="F123" s="398"/>
      <c r="G123" s="398"/>
      <c r="H123" s="398"/>
      <c r="I123" s="398"/>
      <c r="J123" s="398"/>
      <c r="K123" s="398"/>
      <c r="L123" s="398"/>
      <c r="M123" s="398"/>
      <c r="N123" s="398"/>
      <c r="O123" s="398"/>
      <c r="P123" s="398"/>
      <c r="Q123" s="398"/>
      <c r="R123" s="398"/>
      <c r="S123" s="398"/>
      <c r="T123" s="398"/>
      <c r="U123" s="398"/>
      <c r="V123" s="398"/>
      <c r="W123" s="398"/>
      <c r="X123" s="398"/>
      <c r="Y123" s="398"/>
      <c r="Z123" s="398"/>
      <c r="AA123" s="398"/>
      <c r="AB123" s="398"/>
      <c r="AC123" s="398"/>
      <c r="AD123" s="398"/>
      <c r="AE123" s="398"/>
      <c r="AF123" s="398"/>
      <c r="AG123" s="398"/>
      <c r="AH123" s="398"/>
      <c r="AI123" s="398"/>
      <c r="AJ123" s="398"/>
      <c r="AK123" s="398"/>
      <c r="AL123" s="398"/>
      <c r="AM123" s="398"/>
      <c r="AN123" s="398"/>
      <c r="AO123" s="398"/>
      <c r="AP123" s="398"/>
      <c r="AQ123" s="398"/>
      <c r="AR123" s="398"/>
      <c r="AS123" s="398"/>
      <c r="AT123" s="398"/>
      <c r="AV123" s="37">
        <f t="shared" si="41"/>
        <v>0</v>
      </c>
      <c r="AW123" s="37">
        <f t="shared" si="42"/>
        <v>0</v>
      </c>
      <c r="AX123" s="37">
        <f t="shared" si="43"/>
        <v>0</v>
      </c>
      <c r="AY123" s="37">
        <f t="shared" si="44"/>
        <v>0</v>
      </c>
      <c r="AZ123" s="37">
        <f t="shared" si="45"/>
        <v>0</v>
      </c>
      <c r="BA123" s="37">
        <f t="shared" si="46"/>
        <v>0</v>
      </c>
      <c r="BB123" s="37">
        <f t="shared" si="47"/>
        <v>0</v>
      </c>
      <c r="BC123" s="38">
        <f t="shared" si="48"/>
        <v>0</v>
      </c>
      <c r="BD123" s="37">
        <f t="shared" si="49"/>
        <v>0</v>
      </c>
      <c r="BE123" s="54">
        <f t="shared" si="50"/>
        <v>0</v>
      </c>
    </row>
    <row r="124" spans="1:57" x14ac:dyDescent="0.25">
      <c r="A124" s="401">
        <f>+Ago!A124</f>
        <v>121</v>
      </c>
      <c r="B124" s="397" t="str">
        <f>+Ago!B124</f>
        <v>PORCENTAJE DE NIÑOS MENORES DE 12 MESES DE EDAD CON ANEMIA</v>
      </c>
      <c r="C124" s="390" t="str">
        <f>+Ago!C124</f>
        <v>NUTRICIÓN</v>
      </c>
      <c r="D124" s="398"/>
      <c r="E124" s="398"/>
      <c r="F124" s="398"/>
      <c r="G124" s="398"/>
      <c r="H124" s="398"/>
      <c r="I124" s="398"/>
      <c r="J124" s="398"/>
      <c r="K124" s="398"/>
      <c r="L124" s="398"/>
      <c r="M124" s="398"/>
      <c r="N124" s="398"/>
      <c r="O124" s="398"/>
      <c r="P124" s="398"/>
      <c r="Q124" s="398"/>
      <c r="R124" s="398"/>
      <c r="S124" s="398"/>
      <c r="T124" s="398"/>
      <c r="U124" s="398"/>
      <c r="V124" s="398"/>
      <c r="W124" s="398"/>
      <c r="X124" s="398"/>
      <c r="Y124" s="398"/>
      <c r="Z124" s="398"/>
      <c r="AA124" s="398"/>
      <c r="AB124" s="398"/>
      <c r="AC124" s="398"/>
      <c r="AD124" s="398"/>
      <c r="AE124" s="398"/>
      <c r="AF124" s="398"/>
      <c r="AG124" s="398"/>
      <c r="AH124" s="398"/>
      <c r="AI124" s="398"/>
      <c r="AJ124" s="398"/>
      <c r="AK124" s="398"/>
      <c r="AL124" s="398"/>
      <c r="AM124" s="398"/>
      <c r="AN124" s="398"/>
      <c r="AO124" s="398"/>
      <c r="AP124" s="398"/>
      <c r="AQ124" s="398"/>
      <c r="AR124" s="398"/>
      <c r="AS124" s="398"/>
      <c r="AT124" s="398"/>
      <c r="AV124" s="37">
        <f t="shared" si="41"/>
        <v>0</v>
      </c>
      <c r="AW124" s="37">
        <f t="shared" si="42"/>
        <v>0</v>
      </c>
      <c r="AX124" s="37">
        <f t="shared" si="43"/>
        <v>0</v>
      </c>
      <c r="AY124" s="37">
        <f t="shared" si="44"/>
        <v>0</v>
      </c>
      <c r="AZ124" s="37">
        <f t="shared" si="45"/>
        <v>0</v>
      </c>
      <c r="BA124" s="37">
        <f t="shared" si="46"/>
        <v>0</v>
      </c>
      <c r="BB124" s="37">
        <f t="shared" si="47"/>
        <v>0</v>
      </c>
      <c r="BC124" s="38">
        <f t="shared" si="48"/>
        <v>0</v>
      </c>
      <c r="BD124" s="37">
        <f t="shared" si="49"/>
        <v>0</v>
      </c>
      <c r="BE124" s="54">
        <f t="shared" si="50"/>
        <v>0</v>
      </c>
    </row>
    <row r="125" spans="1:57" x14ac:dyDescent="0.25">
      <c r="A125" s="401">
        <f>+Ago!A125</f>
        <v>122</v>
      </c>
      <c r="B125" s="397" t="str">
        <f>+Ago!B125</f>
        <v>PORCENTAJE DE NIÑOS DE 1 AÑO CON ANEMIA</v>
      </c>
      <c r="C125" s="390" t="str">
        <f>+Ago!C125</f>
        <v>NUTRICIÓN</v>
      </c>
      <c r="D125" s="398"/>
      <c r="E125" s="398"/>
      <c r="F125" s="398"/>
      <c r="G125" s="398"/>
      <c r="H125" s="398"/>
      <c r="I125" s="398"/>
      <c r="J125" s="398"/>
      <c r="K125" s="398"/>
      <c r="L125" s="398"/>
      <c r="M125" s="398"/>
      <c r="N125" s="398"/>
      <c r="O125" s="398"/>
      <c r="P125" s="398"/>
      <c r="Q125" s="398"/>
      <c r="R125" s="398"/>
      <c r="S125" s="398"/>
      <c r="T125" s="398"/>
      <c r="U125" s="398"/>
      <c r="V125" s="398"/>
      <c r="W125" s="398"/>
      <c r="X125" s="398"/>
      <c r="Y125" s="398"/>
      <c r="Z125" s="398"/>
      <c r="AA125" s="398"/>
      <c r="AB125" s="398"/>
      <c r="AC125" s="398"/>
      <c r="AD125" s="398"/>
      <c r="AE125" s="398"/>
      <c r="AF125" s="398"/>
      <c r="AG125" s="398"/>
      <c r="AH125" s="398"/>
      <c r="AI125" s="398"/>
      <c r="AJ125" s="398"/>
      <c r="AK125" s="398"/>
      <c r="AL125" s="398"/>
      <c r="AM125" s="398"/>
      <c r="AN125" s="398"/>
      <c r="AO125" s="398"/>
      <c r="AP125" s="398"/>
      <c r="AQ125" s="398"/>
      <c r="AR125" s="398"/>
      <c r="AS125" s="398"/>
      <c r="AT125" s="398"/>
      <c r="AV125" s="37">
        <f t="shared" si="41"/>
        <v>0</v>
      </c>
      <c r="AW125" s="37">
        <f t="shared" si="42"/>
        <v>0</v>
      </c>
      <c r="AX125" s="37">
        <f t="shared" si="43"/>
        <v>0</v>
      </c>
      <c r="AY125" s="37">
        <f t="shared" si="44"/>
        <v>0</v>
      </c>
      <c r="AZ125" s="37">
        <f t="shared" si="45"/>
        <v>0</v>
      </c>
      <c r="BA125" s="37">
        <f t="shared" si="46"/>
        <v>0</v>
      </c>
      <c r="BB125" s="37">
        <f t="shared" si="47"/>
        <v>0</v>
      </c>
      <c r="BC125" s="38">
        <f t="shared" si="48"/>
        <v>0</v>
      </c>
      <c r="BD125" s="37">
        <f t="shared" si="49"/>
        <v>0</v>
      </c>
      <c r="BE125" s="54">
        <f t="shared" si="50"/>
        <v>0</v>
      </c>
    </row>
    <row r="126" spans="1:57" x14ac:dyDescent="0.25">
      <c r="A126" s="401">
        <f>+Ago!A126</f>
        <v>123</v>
      </c>
      <c r="B126" s="397" t="str">
        <f>+Ago!B126</f>
        <v>PORCENTAJE DE NIÑOS  DE 2 AÑOS CON ANEMIA</v>
      </c>
      <c r="C126" s="390" t="str">
        <f>+Ago!C126</f>
        <v>NUTRICIÓN</v>
      </c>
      <c r="D126" s="398"/>
      <c r="E126" s="398"/>
      <c r="F126" s="398"/>
      <c r="G126" s="398"/>
      <c r="H126" s="398"/>
      <c r="I126" s="398"/>
      <c r="J126" s="398"/>
      <c r="K126" s="398"/>
      <c r="L126" s="398"/>
      <c r="M126" s="398"/>
      <c r="N126" s="398"/>
      <c r="O126" s="398"/>
      <c r="P126" s="398"/>
      <c r="Q126" s="398"/>
      <c r="R126" s="398"/>
      <c r="S126" s="398"/>
      <c r="T126" s="398"/>
      <c r="U126" s="398"/>
      <c r="V126" s="398"/>
      <c r="W126" s="398"/>
      <c r="X126" s="398"/>
      <c r="Y126" s="398"/>
      <c r="Z126" s="398"/>
      <c r="AA126" s="398"/>
      <c r="AB126" s="398"/>
      <c r="AC126" s="398"/>
      <c r="AD126" s="398"/>
      <c r="AE126" s="398"/>
      <c r="AF126" s="398"/>
      <c r="AG126" s="398"/>
      <c r="AH126" s="398"/>
      <c r="AI126" s="398"/>
      <c r="AJ126" s="398"/>
      <c r="AK126" s="398"/>
      <c r="AL126" s="398"/>
      <c r="AM126" s="398"/>
      <c r="AN126" s="398"/>
      <c r="AO126" s="398"/>
      <c r="AP126" s="398"/>
      <c r="AQ126" s="398"/>
      <c r="AR126" s="398"/>
      <c r="AS126" s="398"/>
      <c r="AT126" s="398"/>
      <c r="AV126" s="37">
        <f t="shared" si="41"/>
        <v>0</v>
      </c>
      <c r="AW126" s="37">
        <f t="shared" si="42"/>
        <v>0</v>
      </c>
      <c r="AX126" s="37">
        <f t="shared" si="43"/>
        <v>0</v>
      </c>
      <c r="AY126" s="37">
        <f t="shared" si="44"/>
        <v>0</v>
      </c>
      <c r="AZ126" s="37">
        <f t="shared" si="45"/>
        <v>0</v>
      </c>
      <c r="BA126" s="37">
        <f t="shared" si="46"/>
        <v>0</v>
      </c>
      <c r="BB126" s="37">
        <f t="shared" si="47"/>
        <v>0</v>
      </c>
      <c r="BC126" s="38">
        <f t="shared" si="48"/>
        <v>0</v>
      </c>
      <c r="BD126" s="37">
        <f t="shared" si="49"/>
        <v>0</v>
      </c>
      <c r="BE126" s="54">
        <f t="shared" si="50"/>
        <v>0</v>
      </c>
    </row>
    <row r="127" spans="1:57" x14ac:dyDescent="0.25">
      <c r="A127" s="401">
        <f>+Ago!A127</f>
        <v>124</v>
      </c>
      <c r="B127" s="397" t="str">
        <f>+Ago!B127</f>
        <v>PORCENTAJE DE NIÑOS MENORES DE 36 MESES DE EDAD CON ANEMIA</v>
      </c>
      <c r="C127" s="390" t="str">
        <f>+Ago!C127</f>
        <v>NUTRICIÓN</v>
      </c>
      <c r="D127" s="398"/>
      <c r="E127" s="398"/>
      <c r="F127" s="398"/>
      <c r="G127" s="398"/>
      <c r="H127" s="398"/>
      <c r="I127" s="398"/>
      <c r="J127" s="398"/>
      <c r="K127" s="398"/>
      <c r="L127" s="398"/>
      <c r="M127" s="398"/>
      <c r="N127" s="398"/>
      <c r="O127" s="398"/>
      <c r="P127" s="398"/>
      <c r="Q127" s="398"/>
      <c r="R127" s="398"/>
      <c r="S127" s="398"/>
      <c r="T127" s="398"/>
      <c r="U127" s="398"/>
      <c r="V127" s="398"/>
      <c r="W127" s="398"/>
      <c r="X127" s="398"/>
      <c r="Y127" s="398"/>
      <c r="Z127" s="398"/>
      <c r="AA127" s="398"/>
      <c r="AB127" s="398"/>
      <c r="AC127" s="398"/>
      <c r="AD127" s="398"/>
      <c r="AE127" s="398"/>
      <c r="AF127" s="398"/>
      <c r="AG127" s="398"/>
      <c r="AH127" s="398"/>
      <c r="AI127" s="398"/>
      <c r="AJ127" s="398"/>
      <c r="AK127" s="398"/>
      <c r="AL127" s="398"/>
      <c r="AM127" s="398"/>
      <c r="AN127" s="398"/>
      <c r="AO127" s="398"/>
      <c r="AP127" s="398"/>
      <c r="AQ127" s="398"/>
      <c r="AR127" s="398"/>
      <c r="AS127" s="398"/>
      <c r="AT127" s="398"/>
      <c r="AV127" s="37">
        <f t="shared" si="41"/>
        <v>0</v>
      </c>
      <c r="AW127" s="37">
        <f t="shared" si="42"/>
        <v>0</v>
      </c>
      <c r="AX127" s="37">
        <f t="shared" si="43"/>
        <v>0</v>
      </c>
      <c r="AY127" s="37">
        <f t="shared" si="44"/>
        <v>0</v>
      </c>
      <c r="AZ127" s="37">
        <f t="shared" si="45"/>
        <v>0</v>
      </c>
      <c r="BA127" s="37">
        <f t="shared" si="46"/>
        <v>0</v>
      </c>
      <c r="BB127" s="37">
        <f t="shared" si="47"/>
        <v>0</v>
      </c>
      <c r="BC127" s="38">
        <f t="shared" si="48"/>
        <v>0</v>
      </c>
      <c r="BD127" s="37">
        <f t="shared" si="49"/>
        <v>0</v>
      </c>
      <c r="BE127" s="54">
        <f t="shared" si="50"/>
        <v>0</v>
      </c>
    </row>
    <row r="128" spans="1:57" x14ac:dyDescent="0.25">
      <c r="A128" s="401">
        <f>+Ago!A128</f>
        <v>125</v>
      </c>
      <c r="B128" s="397" t="str">
        <f>+Ago!B128</f>
        <v>PORCENTAJE DE NIÑOS DE 6  A 11 MESES CON ANEMIA QUE HAN CUMPLIDO ESQUEMA COMPLETO TRATAMIENTO (TA)</v>
      </c>
      <c r="C128" s="390" t="str">
        <f>+Ago!C128</f>
        <v>NUTRICIÓN</v>
      </c>
      <c r="D128" s="398"/>
      <c r="E128" s="398"/>
      <c r="F128" s="398"/>
      <c r="G128" s="398"/>
      <c r="H128" s="398"/>
      <c r="I128" s="398"/>
      <c r="J128" s="398"/>
      <c r="K128" s="398"/>
      <c r="L128" s="398"/>
      <c r="M128" s="398"/>
      <c r="N128" s="398"/>
      <c r="O128" s="398"/>
      <c r="P128" s="398"/>
      <c r="Q128" s="398"/>
      <c r="R128" s="398"/>
      <c r="S128" s="398"/>
      <c r="T128" s="398"/>
      <c r="U128" s="398"/>
      <c r="V128" s="398"/>
      <c r="W128" s="398"/>
      <c r="X128" s="398"/>
      <c r="Y128" s="398"/>
      <c r="Z128" s="398"/>
      <c r="AA128" s="398"/>
      <c r="AB128" s="398"/>
      <c r="AC128" s="398"/>
      <c r="AD128" s="398"/>
      <c r="AE128" s="398"/>
      <c r="AF128" s="398"/>
      <c r="AG128" s="398"/>
      <c r="AH128" s="398"/>
      <c r="AI128" s="398"/>
      <c r="AJ128" s="398"/>
      <c r="AK128" s="398"/>
      <c r="AL128" s="398"/>
      <c r="AM128" s="398"/>
      <c r="AN128" s="398"/>
      <c r="AO128" s="398"/>
      <c r="AP128" s="398"/>
      <c r="AQ128" s="398"/>
      <c r="AR128" s="398"/>
      <c r="AS128" s="398"/>
      <c r="AT128" s="398"/>
      <c r="AV128" s="37">
        <f t="shared" si="41"/>
        <v>0</v>
      </c>
      <c r="AW128" s="37">
        <f t="shared" si="42"/>
        <v>0</v>
      </c>
      <c r="AX128" s="37">
        <f t="shared" si="43"/>
        <v>0</v>
      </c>
      <c r="AY128" s="37">
        <f t="shared" si="44"/>
        <v>0</v>
      </c>
      <c r="AZ128" s="37">
        <f t="shared" si="45"/>
        <v>0</v>
      </c>
      <c r="BA128" s="37">
        <f t="shared" si="46"/>
        <v>0</v>
      </c>
      <c r="BB128" s="37">
        <f t="shared" si="47"/>
        <v>0</v>
      </c>
      <c r="BC128" s="38">
        <f t="shared" si="48"/>
        <v>0</v>
      </c>
      <c r="BD128" s="37">
        <f t="shared" si="49"/>
        <v>0</v>
      </c>
      <c r="BE128" s="54">
        <f t="shared" si="50"/>
        <v>0</v>
      </c>
    </row>
    <row r="129" spans="1:57" x14ac:dyDescent="0.25">
      <c r="A129" s="401">
        <f>+Ago!A129</f>
        <v>126</v>
      </c>
      <c r="B129" s="397" t="str">
        <f>+Ago!B129</f>
        <v>PORCENTAJE DE NIÑOS DE 1 AÑO CON ANEMIA QUE HAN CUMPLIDO ESQUEMA COMPLETO DE TRATAMIENTO (TA)</v>
      </c>
      <c r="C129" s="390" t="str">
        <f>+Ago!C129</f>
        <v>NUTRICIÓN</v>
      </c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98"/>
      <c r="S129" s="398"/>
      <c r="T129" s="398"/>
      <c r="U129" s="398"/>
      <c r="V129" s="398"/>
      <c r="W129" s="398"/>
      <c r="X129" s="398"/>
      <c r="Y129" s="398"/>
      <c r="Z129" s="398"/>
      <c r="AA129" s="398"/>
      <c r="AB129" s="398"/>
      <c r="AC129" s="398"/>
      <c r="AD129" s="398"/>
      <c r="AE129" s="398"/>
      <c r="AF129" s="398"/>
      <c r="AG129" s="398"/>
      <c r="AH129" s="398"/>
      <c r="AI129" s="398"/>
      <c r="AJ129" s="398"/>
      <c r="AK129" s="398"/>
      <c r="AL129" s="398"/>
      <c r="AM129" s="398"/>
      <c r="AN129" s="398"/>
      <c r="AO129" s="398"/>
      <c r="AP129" s="398"/>
      <c r="AQ129" s="398"/>
      <c r="AR129" s="398"/>
      <c r="AS129" s="398"/>
      <c r="AT129" s="398"/>
      <c r="AV129" s="37">
        <f t="shared" si="41"/>
        <v>0</v>
      </c>
      <c r="AW129" s="37">
        <f t="shared" si="42"/>
        <v>0</v>
      </c>
      <c r="AX129" s="37">
        <f t="shared" si="43"/>
        <v>0</v>
      </c>
      <c r="AY129" s="37">
        <f t="shared" si="44"/>
        <v>0</v>
      </c>
      <c r="AZ129" s="37">
        <f t="shared" si="45"/>
        <v>0</v>
      </c>
      <c r="BA129" s="37">
        <f t="shared" si="46"/>
        <v>0</v>
      </c>
      <c r="BB129" s="37">
        <f t="shared" si="47"/>
        <v>0</v>
      </c>
      <c r="BC129" s="38">
        <f t="shared" si="48"/>
        <v>0</v>
      </c>
      <c r="BD129" s="37">
        <f t="shared" si="49"/>
        <v>0</v>
      </c>
      <c r="BE129" s="54">
        <f t="shared" si="50"/>
        <v>0</v>
      </c>
    </row>
    <row r="130" spans="1:57" x14ac:dyDescent="0.25">
      <c r="A130" s="401">
        <f>+Ago!A130</f>
        <v>127</v>
      </c>
      <c r="B130" s="397" t="str">
        <f>+Ago!B130</f>
        <v>PORCENTAJE DE NIÑOS  DE 2 AÑOS CON ANEMIA QUE HAN CUMPLIDO ESQUEMA COMPLETO DE TRATAMIENTO (TA)</v>
      </c>
      <c r="C130" s="390" t="str">
        <f>+Ago!C130</f>
        <v>NUTRICIÓN</v>
      </c>
      <c r="D130" s="398"/>
      <c r="E130" s="398"/>
      <c r="F130" s="398"/>
      <c r="G130" s="398"/>
      <c r="H130" s="398"/>
      <c r="I130" s="398"/>
      <c r="J130" s="398"/>
      <c r="K130" s="398"/>
      <c r="L130" s="398"/>
      <c r="M130" s="398"/>
      <c r="N130" s="398"/>
      <c r="O130" s="398"/>
      <c r="P130" s="398"/>
      <c r="Q130" s="398"/>
      <c r="R130" s="398"/>
      <c r="S130" s="398"/>
      <c r="T130" s="398"/>
      <c r="U130" s="398"/>
      <c r="V130" s="398"/>
      <c r="W130" s="398"/>
      <c r="X130" s="398"/>
      <c r="Y130" s="398"/>
      <c r="Z130" s="398"/>
      <c r="AA130" s="398"/>
      <c r="AB130" s="398"/>
      <c r="AC130" s="398"/>
      <c r="AD130" s="398"/>
      <c r="AE130" s="398"/>
      <c r="AF130" s="398"/>
      <c r="AG130" s="398"/>
      <c r="AH130" s="398"/>
      <c r="AI130" s="398"/>
      <c r="AJ130" s="398"/>
      <c r="AK130" s="398"/>
      <c r="AL130" s="398"/>
      <c r="AM130" s="398"/>
      <c r="AN130" s="398"/>
      <c r="AO130" s="398"/>
      <c r="AP130" s="398"/>
      <c r="AQ130" s="398"/>
      <c r="AR130" s="398"/>
      <c r="AS130" s="398"/>
      <c r="AT130" s="398"/>
      <c r="AV130" s="37">
        <f t="shared" si="41"/>
        <v>0</v>
      </c>
      <c r="AW130" s="37">
        <f t="shared" si="42"/>
        <v>0</v>
      </c>
      <c r="AX130" s="37">
        <f t="shared" si="43"/>
        <v>0</v>
      </c>
      <c r="AY130" s="37">
        <f t="shared" si="44"/>
        <v>0</v>
      </c>
      <c r="AZ130" s="37">
        <f t="shared" si="45"/>
        <v>0</v>
      </c>
      <c r="BA130" s="37">
        <f t="shared" si="46"/>
        <v>0</v>
      </c>
      <c r="BB130" s="37">
        <f t="shared" si="47"/>
        <v>0</v>
      </c>
      <c r="BC130" s="38">
        <f t="shared" si="48"/>
        <v>0</v>
      </c>
      <c r="BD130" s="37">
        <f t="shared" si="49"/>
        <v>0</v>
      </c>
      <c r="BE130" s="54">
        <f t="shared" si="50"/>
        <v>0</v>
      </c>
    </row>
    <row r="131" spans="1:57" x14ac:dyDescent="0.25">
      <c r="A131" s="401">
        <f>+Ago!A131</f>
        <v>128</v>
      </c>
      <c r="B131" s="397" t="str">
        <f>+Ago!B131</f>
        <v>PORCENTAJE DE NIÑOS MENORES DE 36 MESES CON ANEMIA, QUE HAN CUMPLIDO ESQUEMA COMPLETO TRATAMIENTO (TA)</v>
      </c>
      <c r="C131" s="390" t="str">
        <f>+Ago!C131</f>
        <v>NUTRICIÓN</v>
      </c>
      <c r="D131" s="398"/>
      <c r="E131" s="398"/>
      <c r="F131" s="398"/>
      <c r="G131" s="398"/>
      <c r="H131" s="398"/>
      <c r="I131" s="398"/>
      <c r="J131" s="398"/>
      <c r="K131" s="398"/>
      <c r="L131" s="398"/>
      <c r="M131" s="398"/>
      <c r="N131" s="398"/>
      <c r="O131" s="398"/>
      <c r="P131" s="398"/>
      <c r="Q131" s="398"/>
      <c r="R131" s="398"/>
      <c r="S131" s="398"/>
      <c r="T131" s="398"/>
      <c r="U131" s="398"/>
      <c r="V131" s="398"/>
      <c r="W131" s="398"/>
      <c r="X131" s="398"/>
      <c r="Y131" s="398"/>
      <c r="Z131" s="398"/>
      <c r="AA131" s="398"/>
      <c r="AB131" s="398"/>
      <c r="AC131" s="398"/>
      <c r="AD131" s="398"/>
      <c r="AE131" s="398"/>
      <c r="AF131" s="398"/>
      <c r="AG131" s="398"/>
      <c r="AH131" s="398"/>
      <c r="AI131" s="398"/>
      <c r="AJ131" s="398"/>
      <c r="AK131" s="398"/>
      <c r="AL131" s="398"/>
      <c r="AM131" s="398"/>
      <c r="AN131" s="398"/>
      <c r="AO131" s="398"/>
      <c r="AP131" s="398"/>
      <c r="AQ131" s="398"/>
      <c r="AR131" s="398"/>
      <c r="AS131" s="398"/>
      <c r="AT131" s="398"/>
      <c r="AV131" s="37">
        <f t="shared" si="41"/>
        <v>0</v>
      </c>
      <c r="AW131" s="37">
        <f t="shared" si="42"/>
        <v>0</v>
      </c>
      <c r="AX131" s="37">
        <f t="shared" si="43"/>
        <v>0</v>
      </c>
      <c r="AY131" s="37">
        <f t="shared" si="44"/>
        <v>0</v>
      </c>
      <c r="AZ131" s="37">
        <f t="shared" si="45"/>
        <v>0</v>
      </c>
      <c r="BA131" s="37">
        <f t="shared" si="46"/>
        <v>0</v>
      </c>
      <c r="BB131" s="37">
        <f t="shared" si="47"/>
        <v>0</v>
      </c>
      <c r="BC131" s="38">
        <f t="shared" si="48"/>
        <v>0</v>
      </c>
      <c r="BD131" s="37">
        <f t="shared" si="49"/>
        <v>0</v>
      </c>
      <c r="BE131" s="54">
        <f t="shared" si="50"/>
        <v>0</v>
      </c>
    </row>
    <row r="132" spans="1:57" x14ac:dyDescent="0.25">
      <c r="A132" s="401">
        <f>+Ago!A132</f>
        <v>129</v>
      </c>
      <c r="B132" s="397" t="str">
        <f>+Ago!B132</f>
        <v>PORCENTAJE DE NIÑOS MENORES DE 12 MESES DE EDAD QUE INICIAN SUPLEMENTO DE HIERRO Y OTROS MICRONUTRIENTES.</v>
      </c>
      <c r="C132" s="390" t="str">
        <f>+Ago!C132</f>
        <v>NUTRICIÓN</v>
      </c>
      <c r="D132" s="398"/>
      <c r="E132" s="398"/>
      <c r="F132" s="398"/>
      <c r="G132" s="398"/>
      <c r="H132" s="398"/>
      <c r="I132" s="398"/>
      <c r="J132" s="398"/>
      <c r="K132" s="398"/>
      <c r="L132" s="398"/>
      <c r="M132" s="398"/>
      <c r="N132" s="398"/>
      <c r="O132" s="398"/>
      <c r="P132" s="398"/>
      <c r="Q132" s="398"/>
      <c r="R132" s="398"/>
      <c r="S132" s="398"/>
      <c r="T132" s="398"/>
      <c r="U132" s="398"/>
      <c r="V132" s="398"/>
      <c r="W132" s="398"/>
      <c r="X132" s="398"/>
      <c r="Y132" s="398"/>
      <c r="Z132" s="398"/>
      <c r="AA132" s="398"/>
      <c r="AB132" s="398"/>
      <c r="AC132" s="398"/>
      <c r="AD132" s="398"/>
      <c r="AE132" s="398"/>
      <c r="AF132" s="398"/>
      <c r="AG132" s="398"/>
      <c r="AH132" s="398"/>
      <c r="AI132" s="398"/>
      <c r="AJ132" s="398"/>
      <c r="AK132" s="398"/>
      <c r="AL132" s="398"/>
      <c r="AM132" s="398"/>
      <c r="AN132" s="398"/>
      <c r="AO132" s="398"/>
      <c r="AP132" s="398"/>
      <c r="AQ132" s="398"/>
      <c r="AR132" s="398"/>
      <c r="AS132" s="398"/>
      <c r="AT132" s="398"/>
      <c r="AV132" s="37">
        <f t="shared" si="41"/>
        <v>0</v>
      </c>
      <c r="AW132" s="37">
        <f t="shared" si="42"/>
        <v>0</v>
      </c>
      <c r="AX132" s="37">
        <f t="shared" si="43"/>
        <v>0</v>
      </c>
      <c r="AY132" s="37">
        <f t="shared" si="44"/>
        <v>0</v>
      </c>
      <c r="AZ132" s="37">
        <f t="shared" si="45"/>
        <v>0</v>
      </c>
      <c r="BA132" s="37">
        <f t="shared" si="46"/>
        <v>0</v>
      </c>
      <c r="BB132" s="37">
        <f t="shared" si="47"/>
        <v>0</v>
      </c>
      <c r="BC132" s="38">
        <f t="shared" si="48"/>
        <v>0</v>
      </c>
      <c r="BD132" s="37">
        <f t="shared" si="49"/>
        <v>0</v>
      </c>
      <c r="BE132" s="54">
        <f t="shared" si="50"/>
        <v>0</v>
      </c>
    </row>
    <row r="133" spans="1:57" x14ac:dyDescent="0.25">
      <c r="A133" s="401">
        <f>+Ago!A133</f>
        <v>130</v>
      </c>
      <c r="B133" s="397" t="str">
        <f>+Ago!B133</f>
        <v xml:space="preserve">PORCENTAJE DE NIÑOS MENORES DE 12 MESES DE EDAD CON DOSAJE DE HEMOGLOBINA E INICIAN SUPLEMENTACION PREVENTIVA </v>
      </c>
      <c r="C133" s="390" t="str">
        <f>+Ago!C133</f>
        <v>NUTRICIÓN</v>
      </c>
      <c r="D133" s="398"/>
      <c r="E133" s="398"/>
      <c r="F133" s="398"/>
      <c r="G133" s="398"/>
      <c r="H133" s="398"/>
      <c r="I133" s="398"/>
      <c r="J133" s="398"/>
      <c r="K133" s="398"/>
      <c r="L133" s="398"/>
      <c r="M133" s="398"/>
      <c r="N133" s="398"/>
      <c r="O133" s="398"/>
      <c r="P133" s="398"/>
      <c r="Q133" s="398"/>
      <c r="R133" s="398"/>
      <c r="S133" s="398"/>
      <c r="T133" s="398"/>
      <c r="U133" s="398"/>
      <c r="V133" s="398"/>
      <c r="W133" s="398"/>
      <c r="X133" s="398"/>
      <c r="Y133" s="398"/>
      <c r="Z133" s="398"/>
      <c r="AA133" s="398"/>
      <c r="AB133" s="398"/>
      <c r="AC133" s="398"/>
      <c r="AD133" s="398"/>
      <c r="AE133" s="398"/>
      <c r="AF133" s="398"/>
      <c r="AG133" s="398"/>
      <c r="AH133" s="398"/>
      <c r="AI133" s="398"/>
      <c r="AJ133" s="398"/>
      <c r="AK133" s="398"/>
      <c r="AL133" s="398"/>
      <c r="AM133" s="398"/>
      <c r="AN133" s="398"/>
      <c r="AO133" s="398"/>
      <c r="AP133" s="398"/>
      <c r="AQ133" s="398"/>
      <c r="AR133" s="398"/>
      <c r="AS133" s="398"/>
      <c r="AT133" s="398"/>
      <c r="AV133" s="37">
        <f t="shared" si="41"/>
        <v>0</v>
      </c>
      <c r="AW133" s="37">
        <f t="shared" si="42"/>
        <v>0</v>
      </c>
      <c r="AX133" s="37">
        <f t="shared" si="43"/>
        <v>0</v>
      </c>
      <c r="AY133" s="37">
        <f t="shared" si="44"/>
        <v>0</v>
      </c>
      <c r="AZ133" s="37">
        <f t="shared" si="45"/>
        <v>0</v>
      </c>
      <c r="BA133" s="37">
        <f t="shared" si="46"/>
        <v>0</v>
      </c>
      <c r="BB133" s="37">
        <f t="shared" si="47"/>
        <v>0</v>
      </c>
      <c r="BC133" s="38">
        <f t="shared" si="48"/>
        <v>0</v>
      </c>
      <c r="BD133" s="37">
        <f t="shared" si="49"/>
        <v>0</v>
      </c>
      <c r="BE133" s="54">
        <f t="shared" si="50"/>
        <v>0</v>
      </c>
    </row>
    <row r="134" spans="1:57" x14ac:dyDescent="0.25">
      <c r="A134" s="401">
        <f>+Ago!A134</f>
        <v>131</v>
      </c>
      <c r="B134" s="397" t="str">
        <f>+Ago!B134</f>
        <v>PORCENTAJE DE NIÑOS MENORES DE 12 MESES DE EDAD CON ANEMIA  CON DOSAJE DE HEMOGLOBINA E INICIAN TRATAMIENTO</v>
      </c>
      <c r="C134" s="390" t="str">
        <f>+Ago!C134</f>
        <v>NUTRICIÓN</v>
      </c>
      <c r="D134" s="398"/>
      <c r="E134" s="398"/>
      <c r="F134" s="398"/>
      <c r="G134" s="398"/>
      <c r="H134" s="398"/>
      <c r="I134" s="398"/>
      <c r="J134" s="398"/>
      <c r="K134" s="398"/>
      <c r="L134" s="398"/>
      <c r="M134" s="398"/>
      <c r="N134" s="398"/>
      <c r="O134" s="398"/>
      <c r="P134" s="398"/>
      <c r="Q134" s="398"/>
      <c r="R134" s="398"/>
      <c r="S134" s="398"/>
      <c r="T134" s="398"/>
      <c r="U134" s="398"/>
      <c r="V134" s="398"/>
      <c r="W134" s="398"/>
      <c r="X134" s="398"/>
      <c r="Y134" s="398"/>
      <c r="Z134" s="398"/>
      <c r="AA134" s="398"/>
      <c r="AB134" s="398"/>
      <c r="AC134" s="398"/>
      <c r="AD134" s="398"/>
      <c r="AE134" s="398"/>
      <c r="AF134" s="398"/>
      <c r="AG134" s="398"/>
      <c r="AH134" s="398"/>
      <c r="AI134" s="398"/>
      <c r="AJ134" s="398"/>
      <c r="AK134" s="398"/>
      <c r="AL134" s="398"/>
      <c r="AM134" s="398"/>
      <c r="AN134" s="398"/>
      <c r="AO134" s="398"/>
      <c r="AP134" s="398"/>
      <c r="AQ134" s="398"/>
      <c r="AR134" s="398"/>
      <c r="AS134" s="398"/>
      <c r="AT134" s="398"/>
      <c r="AV134" s="37">
        <f t="shared" si="41"/>
        <v>0</v>
      </c>
      <c r="AW134" s="37">
        <f t="shared" si="42"/>
        <v>0</v>
      </c>
      <c r="AX134" s="37">
        <f t="shared" si="43"/>
        <v>0</v>
      </c>
      <c r="AY134" s="37">
        <f t="shared" si="44"/>
        <v>0</v>
      </c>
      <c r="AZ134" s="37">
        <f t="shared" si="45"/>
        <v>0</v>
      </c>
      <c r="BA134" s="37">
        <f t="shared" si="46"/>
        <v>0</v>
      </c>
      <c r="BB134" s="37">
        <f t="shared" si="47"/>
        <v>0</v>
      </c>
      <c r="BC134" s="38">
        <f t="shared" si="48"/>
        <v>0</v>
      </c>
      <c r="BD134" s="37">
        <f t="shared" si="49"/>
        <v>0</v>
      </c>
      <c r="BE134" s="54">
        <f t="shared" si="50"/>
        <v>0</v>
      </c>
    </row>
    <row r="135" spans="1:57" x14ac:dyDescent="0.25">
      <c r="A135" s="401">
        <f>+Ago!A135</f>
        <v>132</v>
      </c>
      <c r="B135" s="285" t="str">
        <f>+Ago!B135</f>
        <v>PORCENTAJE DE ATENCION DE PERSONAS MORDIDAS</v>
      </c>
      <c r="C135" s="286" t="str">
        <f>+Ago!C135</f>
        <v>ZOONOSIS</v>
      </c>
      <c r="D135" s="442"/>
      <c r="E135" s="442"/>
      <c r="F135" s="442"/>
      <c r="G135" s="442"/>
      <c r="H135" s="442"/>
      <c r="I135" s="442"/>
      <c r="J135" s="442"/>
      <c r="K135" s="442"/>
      <c r="L135" s="442"/>
      <c r="M135" s="442"/>
      <c r="N135" s="442"/>
      <c r="O135" s="442"/>
      <c r="P135" s="442"/>
      <c r="Q135" s="442"/>
      <c r="R135" s="442"/>
      <c r="S135" s="442"/>
      <c r="T135" s="442"/>
      <c r="U135" s="442"/>
      <c r="V135" s="442"/>
      <c r="W135" s="442"/>
      <c r="X135" s="442"/>
      <c r="Y135" s="442"/>
      <c r="Z135" s="442"/>
      <c r="AA135" s="442"/>
      <c r="AB135" s="442"/>
      <c r="AC135" s="442"/>
      <c r="AD135" s="442"/>
      <c r="AE135" s="442"/>
      <c r="AF135" s="442"/>
      <c r="AG135" s="442"/>
      <c r="AH135" s="442"/>
      <c r="AI135" s="442"/>
      <c r="AJ135" s="442"/>
      <c r="AK135" s="442"/>
      <c r="AL135" s="442"/>
      <c r="AM135" s="442"/>
      <c r="AN135" s="442"/>
      <c r="AO135" s="442"/>
      <c r="AP135" s="442"/>
      <c r="AQ135" s="442"/>
      <c r="AR135" s="442"/>
      <c r="AS135" s="442"/>
      <c r="AT135" s="442"/>
      <c r="AV135" s="37">
        <f t="shared" si="41"/>
        <v>0</v>
      </c>
      <c r="AW135" s="37">
        <f t="shared" si="42"/>
        <v>0</v>
      </c>
      <c r="AX135" s="37">
        <f t="shared" si="43"/>
        <v>0</v>
      </c>
      <c r="AY135" s="37">
        <f t="shared" si="44"/>
        <v>0</v>
      </c>
      <c r="AZ135" s="37">
        <f t="shared" si="45"/>
        <v>0</v>
      </c>
      <c r="BA135" s="37">
        <f t="shared" si="46"/>
        <v>0</v>
      </c>
      <c r="BB135" s="37">
        <f t="shared" si="47"/>
        <v>0</v>
      </c>
      <c r="BC135" s="38">
        <f t="shared" si="48"/>
        <v>0</v>
      </c>
      <c r="BD135" s="37">
        <f t="shared" si="49"/>
        <v>0</v>
      </c>
      <c r="BE135" s="54">
        <f t="shared" si="50"/>
        <v>0</v>
      </c>
    </row>
    <row r="136" spans="1:57" x14ac:dyDescent="0.25">
      <c r="A136" s="401">
        <f>+Ago!A136</f>
        <v>133</v>
      </c>
      <c r="B136" s="285" t="str">
        <f>+Ago!B136</f>
        <v>PORCENTAJE DE PERSONAS MORDIDAS CONTROLADAS</v>
      </c>
      <c r="C136" s="286" t="str">
        <f>+Ago!C136</f>
        <v>ZOONOSIS</v>
      </c>
      <c r="D136" s="442"/>
      <c r="E136" s="442"/>
      <c r="F136" s="442"/>
      <c r="G136" s="442"/>
      <c r="H136" s="442"/>
      <c r="I136" s="442"/>
      <c r="J136" s="442"/>
      <c r="K136" s="442"/>
      <c r="L136" s="442"/>
      <c r="M136" s="442"/>
      <c r="N136" s="442"/>
      <c r="O136" s="442"/>
      <c r="P136" s="442"/>
      <c r="Q136" s="442"/>
      <c r="R136" s="442"/>
      <c r="S136" s="442"/>
      <c r="T136" s="442"/>
      <c r="U136" s="442"/>
      <c r="V136" s="442"/>
      <c r="W136" s="442"/>
      <c r="X136" s="442"/>
      <c r="Y136" s="442"/>
      <c r="Z136" s="442"/>
      <c r="AA136" s="442"/>
      <c r="AB136" s="442"/>
      <c r="AC136" s="442"/>
      <c r="AD136" s="442"/>
      <c r="AE136" s="442"/>
      <c r="AF136" s="442"/>
      <c r="AG136" s="442"/>
      <c r="AH136" s="442"/>
      <c r="AI136" s="442"/>
      <c r="AJ136" s="442"/>
      <c r="AK136" s="442"/>
      <c r="AL136" s="442"/>
      <c r="AM136" s="442"/>
      <c r="AN136" s="442"/>
      <c r="AO136" s="442"/>
      <c r="AP136" s="442"/>
      <c r="AQ136" s="442"/>
      <c r="AR136" s="442"/>
      <c r="AS136" s="442"/>
      <c r="AT136" s="442"/>
      <c r="AV136" s="37">
        <f t="shared" si="41"/>
        <v>0</v>
      </c>
      <c r="AW136" s="37">
        <f t="shared" si="42"/>
        <v>0</v>
      </c>
      <c r="AX136" s="37">
        <f t="shared" si="43"/>
        <v>0</v>
      </c>
      <c r="AY136" s="37">
        <f t="shared" si="44"/>
        <v>0</v>
      </c>
      <c r="AZ136" s="37">
        <f t="shared" si="45"/>
        <v>0</v>
      </c>
      <c r="BA136" s="37">
        <f t="shared" si="46"/>
        <v>0</v>
      </c>
      <c r="BB136" s="37">
        <f t="shared" si="47"/>
        <v>0</v>
      </c>
      <c r="BC136" s="38">
        <f t="shared" si="48"/>
        <v>0</v>
      </c>
      <c r="BD136" s="37">
        <f t="shared" si="49"/>
        <v>0</v>
      </c>
      <c r="BE136" s="54">
        <f t="shared" si="50"/>
        <v>0</v>
      </c>
    </row>
    <row r="137" spans="1:57" x14ac:dyDescent="0.25">
      <c r="A137" s="401">
        <f>+Ago!A137</f>
        <v>134</v>
      </c>
      <c r="B137" s="285" t="str">
        <f>+Ago!B137</f>
        <v xml:space="preserve">PORCENTAJE DE PERSONAS MORDIDAS QUE INICIAN TRATAMIENTO CON VACUNA ANTIRRABICA </v>
      </c>
      <c r="C137" s="286" t="str">
        <f>+Ago!C137</f>
        <v>ZOONOSIS</v>
      </c>
      <c r="D137" s="442"/>
      <c r="E137" s="442"/>
      <c r="F137" s="442"/>
      <c r="G137" s="442"/>
      <c r="H137" s="442"/>
      <c r="I137" s="442"/>
      <c r="J137" s="442"/>
      <c r="K137" s="442"/>
      <c r="L137" s="442"/>
      <c r="M137" s="442"/>
      <c r="N137" s="442"/>
      <c r="O137" s="442"/>
      <c r="P137" s="442"/>
      <c r="Q137" s="442"/>
      <c r="R137" s="442"/>
      <c r="S137" s="442"/>
      <c r="T137" s="442"/>
      <c r="U137" s="442"/>
      <c r="V137" s="442"/>
      <c r="W137" s="442"/>
      <c r="X137" s="442"/>
      <c r="Y137" s="442"/>
      <c r="Z137" s="442"/>
      <c r="AA137" s="442"/>
      <c r="AB137" s="442"/>
      <c r="AC137" s="442"/>
      <c r="AD137" s="442"/>
      <c r="AE137" s="442"/>
      <c r="AF137" s="442"/>
      <c r="AG137" s="442"/>
      <c r="AH137" s="442"/>
      <c r="AI137" s="442"/>
      <c r="AJ137" s="442"/>
      <c r="AK137" s="442"/>
      <c r="AL137" s="442"/>
      <c r="AM137" s="442"/>
      <c r="AN137" s="442"/>
      <c r="AO137" s="442"/>
      <c r="AP137" s="442"/>
      <c r="AQ137" s="442"/>
      <c r="AR137" s="442"/>
      <c r="AS137" s="442"/>
      <c r="AT137" s="442"/>
      <c r="AV137" s="37">
        <f t="shared" si="41"/>
        <v>0</v>
      </c>
      <c r="AW137" s="37">
        <f t="shared" si="42"/>
        <v>0</v>
      </c>
      <c r="AX137" s="37">
        <f t="shared" si="43"/>
        <v>0</v>
      </c>
      <c r="AY137" s="37">
        <f t="shared" si="44"/>
        <v>0</v>
      </c>
      <c r="AZ137" s="37">
        <f t="shared" si="45"/>
        <v>0</v>
      </c>
      <c r="BA137" s="37">
        <f t="shared" si="46"/>
        <v>0</v>
      </c>
      <c r="BB137" s="37">
        <f t="shared" si="47"/>
        <v>0</v>
      </c>
      <c r="BC137" s="38">
        <f t="shared" si="48"/>
        <v>0</v>
      </c>
      <c r="BD137" s="37">
        <f t="shared" si="49"/>
        <v>0</v>
      </c>
      <c r="BE137" s="54">
        <f t="shared" si="50"/>
        <v>0</v>
      </c>
    </row>
    <row r="138" spans="1:57" x14ac:dyDescent="0.25">
      <c r="A138" s="401">
        <f>+Ago!A138</f>
        <v>135</v>
      </c>
      <c r="B138" s="285" t="str">
        <f>+Ago!B138</f>
        <v>PORCENTAJE DE MUESTRAS CANINAS REMITIDAS AL LABORATORIO</v>
      </c>
      <c r="C138" s="286" t="str">
        <f>+Ago!C138</f>
        <v>ZOONOSIS</v>
      </c>
      <c r="D138" s="442"/>
      <c r="E138" s="442"/>
      <c r="F138" s="442"/>
      <c r="G138" s="442"/>
      <c r="H138" s="442"/>
      <c r="I138" s="442"/>
      <c r="J138" s="442"/>
      <c r="K138" s="442"/>
      <c r="L138" s="442"/>
      <c r="M138" s="442"/>
      <c r="N138" s="442"/>
      <c r="O138" s="442"/>
      <c r="P138" s="442"/>
      <c r="Q138" s="442"/>
      <c r="R138" s="442"/>
      <c r="S138" s="442"/>
      <c r="T138" s="442"/>
      <c r="U138" s="442"/>
      <c r="V138" s="442"/>
      <c r="W138" s="442"/>
      <c r="X138" s="442"/>
      <c r="Y138" s="442"/>
      <c r="Z138" s="442"/>
      <c r="AA138" s="442"/>
      <c r="AB138" s="442"/>
      <c r="AC138" s="442"/>
      <c r="AD138" s="442"/>
      <c r="AE138" s="442"/>
      <c r="AF138" s="442"/>
      <c r="AG138" s="442"/>
      <c r="AH138" s="442"/>
      <c r="AI138" s="442"/>
      <c r="AJ138" s="442"/>
      <c r="AK138" s="442"/>
      <c r="AL138" s="442"/>
      <c r="AM138" s="442"/>
      <c r="AN138" s="442"/>
      <c r="AO138" s="442"/>
      <c r="AP138" s="442"/>
      <c r="AQ138" s="442"/>
      <c r="AR138" s="442"/>
      <c r="AS138" s="442"/>
      <c r="AT138" s="442"/>
      <c r="AV138" s="37">
        <f t="shared" si="41"/>
        <v>0</v>
      </c>
      <c r="AW138" s="37">
        <f t="shared" si="42"/>
        <v>0</v>
      </c>
      <c r="AX138" s="37">
        <f t="shared" si="43"/>
        <v>0</v>
      </c>
      <c r="AY138" s="37">
        <f t="shared" si="44"/>
        <v>0</v>
      </c>
      <c r="AZ138" s="37">
        <f t="shared" si="45"/>
        <v>0</v>
      </c>
      <c r="BA138" s="37">
        <f t="shared" si="46"/>
        <v>0</v>
      </c>
      <c r="BB138" s="37">
        <f t="shared" si="47"/>
        <v>0</v>
      </c>
      <c r="BC138" s="38">
        <f t="shared" si="48"/>
        <v>0</v>
      </c>
      <c r="BD138" s="37">
        <f t="shared" si="49"/>
        <v>0</v>
      </c>
      <c r="BE138" s="54">
        <f t="shared" si="50"/>
        <v>0</v>
      </c>
    </row>
    <row r="139" spans="1:57" x14ac:dyDescent="0.25">
      <c r="A139" s="401">
        <f>+Ago!A139</f>
        <v>136</v>
      </c>
      <c r="B139" s="285" t="str">
        <f>+Ago!B139</f>
        <v>PORCENTAJE DE CANES VACUNADOS</v>
      </c>
      <c r="C139" s="286" t="str">
        <f>+Ago!C139</f>
        <v>ZOONOSIS</v>
      </c>
      <c r="D139" s="442"/>
      <c r="E139" s="442"/>
      <c r="F139" s="442"/>
      <c r="G139" s="442"/>
      <c r="H139" s="442"/>
      <c r="I139" s="442"/>
      <c r="J139" s="442"/>
      <c r="K139" s="442"/>
      <c r="L139" s="442"/>
      <c r="M139" s="442"/>
      <c r="N139" s="442"/>
      <c r="O139" s="442"/>
      <c r="P139" s="442"/>
      <c r="Q139" s="442"/>
      <c r="R139" s="442"/>
      <c r="S139" s="442"/>
      <c r="T139" s="442"/>
      <c r="U139" s="442"/>
      <c r="V139" s="442"/>
      <c r="W139" s="442"/>
      <c r="X139" s="442"/>
      <c r="Y139" s="442"/>
      <c r="Z139" s="442"/>
      <c r="AA139" s="442"/>
      <c r="AB139" s="442"/>
      <c r="AC139" s="442"/>
      <c r="AD139" s="442"/>
      <c r="AE139" s="442"/>
      <c r="AF139" s="442"/>
      <c r="AG139" s="442"/>
      <c r="AH139" s="442"/>
      <c r="AI139" s="442"/>
      <c r="AJ139" s="442"/>
      <c r="AK139" s="442"/>
      <c r="AL139" s="442"/>
      <c r="AM139" s="442"/>
      <c r="AN139" s="442"/>
      <c r="AO139" s="442"/>
      <c r="AP139" s="442"/>
      <c r="AQ139" s="442"/>
      <c r="AR139" s="442"/>
      <c r="AS139" s="442"/>
      <c r="AT139" s="442"/>
      <c r="AV139" s="37">
        <f t="shared" si="41"/>
        <v>0</v>
      </c>
      <c r="AW139" s="37">
        <f t="shared" si="42"/>
        <v>0</v>
      </c>
      <c r="AX139" s="37">
        <f t="shared" si="43"/>
        <v>0</v>
      </c>
      <c r="AY139" s="37">
        <f t="shared" si="44"/>
        <v>0</v>
      </c>
      <c r="AZ139" s="37">
        <f t="shared" si="45"/>
        <v>0</v>
      </c>
      <c r="BA139" s="37">
        <f t="shared" si="46"/>
        <v>0</v>
      </c>
      <c r="BB139" s="37">
        <f t="shared" si="47"/>
        <v>0</v>
      </c>
      <c r="BC139" s="38">
        <f t="shared" si="48"/>
        <v>0</v>
      </c>
      <c r="BD139" s="37">
        <f t="shared" si="49"/>
        <v>0</v>
      </c>
      <c r="BE139" s="54">
        <f t="shared" si="50"/>
        <v>0</v>
      </c>
    </row>
    <row r="140" spans="1:57" x14ac:dyDescent="0.25">
      <c r="A140" s="401">
        <f>+Ago!A140</f>
        <v>137</v>
      </c>
      <c r="B140" s="285" t="str">
        <f>+Ago!B140</f>
        <v>PORCENTAJE DE MUESTRAS POSITIVAS DE MURCIELAGOS HEMATOFAGOS</v>
      </c>
      <c r="C140" s="286" t="str">
        <f>+Ago!C140</f>
        <v>ZOONOSIS</v>
      </c>
      <c r="D140" s="442"/>
      <c r="E140" s="442"/>
      <c r="F140" s="442"/>
      <c r="G140" s="442"/>
      <c r="H140" s="442"/>
      <c r="I140" s="442"/>
      <c r="J140" s="442"/>
      <c r="K140" s="442"/>
      <c r="L140" s="442"/>
      <c r="M140" s="442"/>
      <c r="N140" s="442"/>
      <c r="O140" s="442"/>
      <c r="P140" s="442"/>
      <c r="Q140" s="442"/>
      <c r="R140" s="442"/>
      <c r="S140" s="442"/>
      <c r="T140" s="442"/>
      <c r="U140" s="442"/>
      <c r="V140" s="442"/>
      <c r="W140" s="442"/>
      <c r="X140" s="442"/>
      <c r="Y140" s="442"/>
      <c r="Z140" s="442"/>
      <c r="AA140" s="442"/>
      <c r="AB140" s="442"/>
      <c r="AC140" s="442"/>
      <c r="AD140" s="442"/>
      <c r="AE140" s="442"/>
      <c r="AF140" s="442"/>
      <c r="AG140" s="442"/>
      <c r="AH140" s="442"/>
      <c r="AI140" s="442"/>
      <c r="AJ140" s="442"/>
      <c r="AK140" s="442"/>
      <c r="AL140" s="442"/>
      <c r="AM140" s="442"/>
      <c r="AN140" s="442"/>
      <c r="AO140" s="442"/>
      <c r="AP140" s="442"/>
      <c r="AQ140" s="442"/>
      <c r="AR140" s="442"/>
      <c r="AS140" s="442"/>
      <c r="AT140" s="442"/>
      <c r="AV140" s="37">
        <f t="shared" si="41"/>
        <v>0</v>
      </c>
      <c r="AW140" s="37">
        <f t="shared" si="42"/>
        <v>0</v>
      </c>
      <c r="AX140" s="37">
        <f t="shared" si="43"/>
        <v>0</v>
      </c>
      <c r="AY140" s="37">
        <f t="shared" si="44"/>
        <v>0</v>
      </c>
      <c r="AZ140" s="37">
        <f t="shared" si="45"/>
        <v>0</v>
      </c>
      <c r="BA140" s="37">
        <f t="shared" si="46"/>
        <v>0</v>
      </c>
      <c r="BB140" s="37">
        <f t="shared" si="47"/>
        <v>0</v>
      </c>
      <c r="BC140" s="38">
        <f t="shared" si="48"/>
        <v>0</v>
      </c>
      <c r="BD140" s="37">
        <f t="shared" si="49"/>
        <v>0</v>
      </c>
      <c r="BE140" s="54">
        <f t="shared" si="50"/>
        <v>0</v>
      </c>
    </row>
    <row r="141" spans="1:57" x14ac:dyDescent="0.25">
      <c r="A141" s="401">
        <f>+Ago!A141</f>
        <v>138</v>
      </c>
      <c r="B141" s="285" t="str">
        <f>+Ago!B141</f>
        <v>PORCENTAJE DE ANIMAL MORDEDOR CONTROLADO</v>
      </c>
      <c r="C141" s="286" t="str">
        <f>+Ago!C141</f>
        <v>ZOONOSIS</v>
      </c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  <c r="Q141" s="442"/>
      <c r="R141" s="442"/>
      <c r="S141" s="442"/>
      <c r="T141" s="442"/>
      <c r="U141" s="442"/>
      <c r="V141" s="442"/>
      <c r="W141" s="442"/>
      <c r="X141" s="442"/>
      <c r="Y141" s="442"/>
      <c r="Z141" s="442"/>
      <c r="AA141" s="442"/>
      <c r="AB141" s="442"/>
      <c r="AC141" s="442"/>
      <c r="AD141" s="442"/>
      <c r="AE141" s="442"/>
      <c r="AF141" s="442"/>
      <c r="AG141" s="442"/>
      <c r="AH141" s="442"/>
      <c r="AI141" s="442"/>
      <c r="AJ141" s="442"/>
      <c r="AK141" s="442"/>
      <c r="AL141" s="442"/>
      <c r="AM141" s="442"/>
      <c r="AN141" s="442"/>
      <c r="AO141" s="442"/>
      <c r="AP141" s="442"/>
      <c r="AQ141" s="442"/>
      <c r="AR141" s="442"/>
      <c r="AS141" s="442"/>
      <c r="AT141" s="442"/>
      <c r="AV141" s="37">
        <f t="shared" si="41"/>
        <v>0</v>
      </c>
      <c r="AW141" s="37">
        <f t="shared" si="42"/>
        <v>0</v>
      </c>
      <c r="AX141" s="37">
        <f t="shared" si="43"/>
        <v>0</v>
      </c>
      <c r="AY141" s="37">
        <f t="shared" si="44"/>
        <v>0</v>
      </c>
      <c r="AZ141" s="37">
        <f t="shared" si="45"/>
        <v>0</v>
      </c>
      <c r="BA141" s="37">
        <f t="shared" si="46"/>
        <v>0</v>
      </c>
      <c r="BB141" s="37">
        <f t="shared" si="47"/>
        <v>0</v>
      </c>
      <c r="BC141" s="38">
        <f t="shared" si="48"/>
        <v>0</v>
      </c>
      <c r="BD141" s="37">
        <f t="shared" si="49"/>
        <v>0</v>
      </c>
      <c r="BE141" s="54">
        <f t="shared" si="50"/>
        <v>0</v>
      </c>
    </row>
    <row r="142" spans="1:57" x14ac:dyDescent="0.25">
      <c r="A142" s="401">
        <f>+Ago!A142</f>
        <v>139</v>
      </c>
      <c r="B142" s="285" t="str">
        <f>+Ago!B142</f>
        <v>PORCENTAJE DE CASOS DE RABIA CANINA</v>
      </c>
      <c r="C142" s="286" t="str">
        <f>+Ago!C142</f>
        <v>ZOONOSIS</v>
      </c>
      <c r="D142" s="442"/>
      <c r="E142" s="442"/>
      <c r="F142" s="442"/>
      <c r="G142" s="442"/>
      <c r="H142" s="442"/>
      <c r="I142" s="442"/>
      <c r="J142" s="442"/>
      <c r="K142" s="442"/>
      <c r="L142" s="442"/>
      <c r="M142" s="442"/>
      <c r="N142" s="442"/>
      <c r="O142" s="442"/>
      <c r="P142" s="442"/>
      <c r="Q142" s="442"/>
      <c r="R142" s="442"/>
      <c r="S142" s="442"/>
      <c r="T142" s="442"/>
      <c r="U142" s="442"/>
      <c r="V142" s="442"/>
      <c r="W142" s="442"/>
      <c r="X142" s="442"/>
      <c r="Y142" s="442"/>
      <c r="Z142" s="442"/>
      <c r="AA142" s="442"/>
      <c r="AB142" s="442"/>
      <c r="AC142" s="442"/>
      <c r="AD142" s="442"/>
      <c r="AE142" s="442"/>
      <c r="AF142" s="442"/>
      <c r="AG142" s="442"/>
      <c r="AH142" s="442"/>
      <c r="AI142" s="442"/>
      <c r="AJ142" s="442"/>
      <c r="AK142" s="442"/>
      <c r="AL142" s="442"/>
      <c r="AM142" s="442"/>
      <c r="AN142" s="442"/>
      <c r="AO142" s="442"/>
      <c r="AP142" s="442"/>
      <c r="AQ142" s="442"/>
      <c r="AR142" s="442"/>
      <c r="AS142" s="442"/>
      <c r="AT142" s="442"/>
      <c r="AV142" s="37">
        <f t="shared" si="41"/>
        <v>0</v>
      </c>
      <c r="AW142" s="37">
        <f t="shared" si="42"/>
        <v>0</v>
      </c>
      <c r="AX142" s="37">
        <f t="shared" si="43"/>
        <v>0</v>
      </c>
      <c r="AY142" s="37">
        <f t="shared" si="44"/>
        <v>0</v>
      </c>
      <c r="AZ142" s="37">
        <f t="shared" si="45"/>
        <v>0</v>
      </c>
      <c r="BA142" s="37">
        <f t="shared" si="46"/>
        <v>0</v>
      </c>
      <c r="BB142" s="37">
        <f t="shared" si="47"/>
        <v>0</v>
      </c>
      <c r="BC142" s="38">
        <f t="shared" si="48"/>
        <v>0</v>
      </c>
      <c r="BD142" s="37">
        <f t="shared" si="49"/>
        <v>0</v>
      </c>
      <c r="BE142" s="54">
        <f t="shared" si="50"/>
        <v>0</v>
      </c>
    </row>
  </sheetData>
  <sheetProtection selectLockedCells="1"/>
  <conditionalFormatting sqref="A3:AT3">
    <cfRule type="expression" dxfId="5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R142"/>
  <sheetViews>
    <sheetView showGridLines="0" zoomScale="80" zoomScaleNormal="80" workbookViewId="0">
      <pane xSplit="3" ySplit="3" topLeftCell="D4" activePane="bottomRight" state="frozen"/>
      <selection activeCell="E15" sqref="E15"/>
      <selection pane="topRight" activeCell="E15" sqref="E15"/>
      <selection pane="bottomLeft" activeCell="E15" sqref="E15"/>
      <selection pane="bottomRight" activeCell="E15" sqref="E15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0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403" t="s">
        <v>58</v>
      </c>
      <c r="C3" s="42" t="s">
        <v>0</v>
      </c>
      <c r="D3" s="41" t="s">
        <v>92</v>
      </c>
      <c r="E3" s="41" t="s">
        <v>90</v>
      </c>
      <c r="F3" s="41" t="s">
        <v>736</v>
      </c>
      <c r="G3" s="41" t="s">
        <v>93</v>
      </c>
      <c r="H3" s="41" t="s">
        <v>94</v>
      </c>
      <c r="I3" s="41" t="s">
        <v>95</v>
      </c>
      <c r="J3" s="41" t="s">
        <v>96</v>
      </c>
      <c r="K3" s="41" t="s">
        <v>97</v>
      </c>
      <c r="L3" s="41" t="s">
        <v>98</v>
      </c>
      <c r="M3" s="41" t="s">
        <v>99</v>
      </c>
      <c r="N3" s="41" t="s">
        <v>100</v>
      </c>
      <c r="O3" s="41" t="s">
        <v>101</v>
      </c>
      <c r="P3" s="41" t="s">
        <v>91</v>
      </c>
      <c r="Q3" s="41" t="s">
        <v>67</v>
      </c>
      <c r="R3" s="41" t="s">
        <v>102</v>
      </c>
      <c r="S3" s="41" t="s">
        <v>103</v>
      </c>
      <c r="T3" s="41" t="s">
        <v>62</v>
      </c>
      <c r="U3" s="41" t="s">
        <v>104</v>
      </c>
      <c r="V3" s="41" t="s">
        <v>105</v>
      </c>
      <c r="W3" s="41" t="s">
        <v>106</v>
      </c>
      <c r="X3" s="41" t="s">
        <v>64</v>
      </c>
      <c r="Y3" s="41" t="s">
        <v>63</v>
      </c>
      <c r="Z3" s="41" t="s">
        <v>107</v>
      </c>
      <c r="AA3" s="41" t="s">
        <v>108</v>
      </c>
      <c r="AB3" s="41" t="s">
        <v>109</v>
      </c>
      <c r="AC3" s="41" t="s">
        <v>110</v>
      </c>
      <c r="AD3" s="41" t="s">
        <v>61</v>
      </c>
      <c r="AE3" s="41" t="s">
        <v>111</v>
      </c>
      <c r="AF3" s="41" t="s">
        <v>112</v>
      </c>
      <c r="AG3" s="41" t="s">
        <v>113</v>
      </c>
      <c r="AH3" s="41" t="s">
        <v>114</v>
      </c>
      <c r="AI3" s="41" t="s">
        <v>770</v>
      </c>
      <c r="AJ3" s="41" t="s">
        <v>65</v>
      </c>
      <c r="AK3" s="41" t="s">
        <v>115</v>
      </c>
      <c r="AL3" s="41" t="s">
        <v>116</v>
      </c>
      <c r="AM3" s="41" t="s">
        <v>60</v>
      </c>
      <c r="AN3" s="41" t="s">
        <v>117</v>
      </c>
      <c r="AO3" s="41" t="s">
        <v>118</v>
      </c>
      <c r="AP3" s="41" t="s">
        <v>119</v>
      </c>
      <c r="AQ3" s="41" t="s">
        <v>71</v>
      </c>
      <c r="AR3" s="41" t="s">
        <v>120</v>
      </c>
      <c r="AS3" s="41" t="s">
        <v>121</v>
      </c>
      <c r="AT3" s="41" t="s">
        <v>122</v>
      </c>
      <c r="AU3"/>
      <c r="AV3" s="39" t="str">
        <f>Config!D16</f>
        <v>HOSPITAL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401">
        <f>+Set!A4</f>
        <v>1</v>
      </c>
      <c r="B4" s="427" t="str">
        <f>+Set!B4</f>
        <v>CASOS NUEVOS DE LEISHMANIASIS</v>
      </c>
      <c r="C4" s="428" t="str">
        <f>+Set!C4</f>
        <v xml:space="preserve">METAXENICAS </v>
      </c>
      <c r="D4" s="429"/>
      <c r="E4" s="429"/>
      <c r="F4" s="429"/>
      <c r="G4" s="429"/>
      <c r="H4" s="429"/>
      <c r="I4" s="429"/>
      <c r="J4" s="429"/>
      <c r="K4" s="429"/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429"/>
      <c r="W4" s="429"/>
      <c r="X4" s="429"/>
      <c r="Y4" s="429"/>
      <c r="Z4" s="429"/>
      <c r="AA4" s="429"/>
      <c r="AB4" s="429"/>
      <c r="AC4" s="429"/>
      <c r="AD4" s="429"/>
      <c r="AE4" s="429"/>
      <c r="AF4" s="429"/>
      <c r="AG4" s="429"/>
      <c r="AH4" s="429"/>
      <c r="AI4" s="429"/>
      <c r="AJ4" s="429"/>
      <c r="AK4" s="429"/>
      <c r="AL4" s="429"/>
      <c r="AM4" s="429"/>
      <c r="AN4" s="429"/>
      <c r="AO4" s="429"/>
      <c r="AP4" s="429"/>
      <c r="AQ4" s="429"/>
      <c r="AR4" s="429"/>
      <c r="AS4" s="429"/>
      <c r="AT4" s="429"/>
      <c r="AV4" s="37">
        <f>SUM(D4)</f>
        <v>0</v>
      </c>
      <c r="AW4" s="37">
        <f>+SUM(G4:P4)</f>
        <v>0</v>
      </c>
      <c r="AX4" s="37">
        <f>+SUM(Q4:S4)</f>
        <v>0</v>
      </c>
      <c r="AY4" s="37">
        <f t="shared" ref="AY4:AY88" si="0">+SUM(T4:W4)</f>
        <v>0</v>
      </c>
      <c r="AZ4" s="37">
        <f t="shared" ref="AZ4:AZ88" si="1">+SUM(X4:AC4)</f>
        <v>0</v>
      </c>
      <c r="BA4" s="37">
        <f t="shared" ref="BA4:BA88" si="2">+SUM(AD4:AH4)</f>
        <v>0</v>
      </c>
      <c r="BB4" s="37">
        <f t="shared" ref="BB4:BB88" si="3">+SUM(AJ4:AL4)</f>
        <v>0</v>
      </c>
      <c r="BC4" s="38">
        <f t="shared" ref="BC4:BC88" si="4">+SUM(AM4:AP4)</f>
        <v>0</v>
      </c>
      <c r="BD4" s="37">
        <f t="shared" ref="BD4:BD88" si="5">+SUM(AQ4:AT4)</f>
        <v>0</v>
      </c>
      <c r="BE4" s="54">
        <f>SUM(AV4:BD4)</f>
        <v>0</v>
      </c>
    </row>
    <row r="5" spans="1:70" x14ac:dyDescent="0.25">
      <c r="A5" s="401">
        <f>+Set!A5</f>
        <v>2</v>
      </c>
      <c r="B5" s="427" t="str">
        <f>+Set!B5</f>
        <v>CASOS DE LEISHMANIASIS CON TRATAMIENTO COMPLETO</v>
      </c>
      <c r="C5" s="428" t="str">
        <f>+Set!C5</f>
        <v xml:space="preserve">METAXENICAS </v>
      </c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29"/>
      <c r="Q5" s="429"/>
      <c r="R5" s="429"/>
      <c r="S5" s="429"/>
      <c r="T5" s="429"/>
      <c r="U5" s="429"/>
      <c r="V5" s="429"/>
      <c r="W5" s="429"/>
      <c r="X5" s="429"/>
      <c r="Y5" s="429"/>
      <c r="Z5" s="429"/>
      <c r="AA5" s="429"/>
      <c r="AB5" s="429"/>
      <c r="AC5" s="429"/>
      <c r="AD5" s="429"/>
      <c r="AE5" s="429"/>
      <c r="AF5" s="429"/>
      <c r="AG5" s="429"/>
      <c r="AH5" s="429"/>
      <c r="AI5" s="429"/>
      <c r="AJ5" s="429"/>
      <c r="AK5" s="429"/>
      <c r="AL5" s="429"/>
      <c r="AM5" s="429"/>
      <c r="AN5" s="429"/>
      <c r="AO5" s="429"/>
      <c r="AP5" s="429"/>
      <c r="AQ5" s="429"/>
      <c r="AR5" s="429"/>
      <c r="AS5" s="429"/>
      <c r="AT5" s="429"/>
      <c r="AV5" s="37">
        <f t="shared" ref="AV5:AV9" si="6">SUM(D5)</f>
        <v>0</v>
      </c>
      <c r="AW5" s="37">
        <f t="shared" ref="AW5:AW89" si="7">+SUM(G5:P5)</f>
        <v>0</v>
      </c>
      <c r="AX5" s="37">
        <f t="shared" ref="AX5:AX89" si="8">+SUM(Q5:S5)</f>
        <v>0</v>
      </c>
      <c r="AY5" s="37">
        <f t="shared" si="0"/>
        <v>0</v>
      </c>
      <c r="AZ5" s="37">
        <f t="shared" si="1"/>
        <v>0</v>
      </c>
      <c r="BA5" s="37">
        <f t="shared" si="2"/>
        <v>0</v>
      </c>
      <c r="BB5" s="37">
        <f t="shared" si="3"/>
        <v>0</v>
      </c>
      <c r="BC5" s="38">
        <f t="shared" si="4"/>
        <v>0</v>
      </c>
      <c r="BD5" s="37">
        <f t="shared" si="5"/>
        <v>0</v>
      </c>
      <c r="BE5" s="54">
        <f t="shared" ref="BE5:BE89" si="9">SUM(AV5:BD5)</f>
        <v>0</v>
      </c>
    </row>
    <row r="6" spans="1:70" ht="30" x14ac:dyDescent="0.25">
      <c r="A6" s="401">
        <f>+Set!A6</f>
        <v>3</v>
      </c>
      <c r="B6" s="427" t="str">
        <f>+Set!B6</f>
        <v>VIVIENDA VIGILANCIA DE AEDES AEGYPTI, VECTOR DEL DENGUE Y LA FIEBRE AMARILLA (ENCUESTA ENTOMOLOGICA)</v>
      </c>
      <c r="C6" s="428" t="str">
        <f>+Set!C6</f>
        <v xml:space="preserve">METAXENICAS </v>
      </c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V6" s="37">
        <f t="shared" si="6"/>
        <v>0</v>
      </c>
      <c r="AW6" s="37">
        <f t="shared" si="7"/>
        <v>0</v>
      </c>
      <c r="AX6" s="37">
        <f t="shared" si="8"/>
        <v>0</v>
      </c>
      <c r="AY6" s="37">
        <f t="shared" si="0"/>
        <v>0</v>
      </c>
      <c r="AZ6" s="37">
        <f t="shared" si="1"/>
        <v>0</v>
      </c>
      <c r="BA6" s="37">
        <f t="shared" si="2"/>
        <v>0</v>
      </c>
      <c r="BB6" s="37">
        <f t="shared" si="3"/>
        <v>0</v>
      </c>
      <c r="BC6" s="38">
        <f t="shared" si="4"/>
        <v>0</v>
      </c>
      <c r="BD6" s="37">
        <f t="shared" si="5"/>
        <v>0</v>
      </c>
      <c r="BE6" s="54">
        <f t="shared" si="9"/>
        <v>0</v>
      </c>
    </row>
    <row r="7" spans="1:70" x14ac:dyDescent="0.25">
      <c r="A7" s="401">
        <f>+Set!A7</f>
        <v>4</v>
      </c>
      <c r="B7" s="427" t="str">
        <f>+Set!B7</f>
        <v>VIVIENDAS PROTEGIDAS CON  CONTROL FOCAL DEL VECTOR DEL DENGUE EN LOCALIDADES PRIORIZADAS</v>
      </c>
      <c r="C7" s="428" t="str">
        <f>+Set!C7</f>
        <v xml:space="preserve">METAXENICAS </v>
      </c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429"/>
      <c r="AI7" s="429"/>
      <c r="AJ7" s="429"/>
      <c r="AK7" s="429"/>
      <c r="AL7" s="429"/>
      <c r="AM7" s="429"/>
      <c r="AN7" s="429"/>
      <c r="AO7" s="429"/>
      <c r="AP7" s="429"/>
      <c r="AQ7" s="429"/>
      <c r="AR7" s="429"/>
      <c r="AS7" s="429"/>
      <c r="AT7" s="429"/>
      <c r="AV7" s="37">
        <f t="shared" si="6"/>
        <v>0</v>
      </c>
      <c r="AW7" s="37">
        <f t="shared" si="7"/>
        <v>0</v>
      </c>
      <c r="AX7" s="37">
        <f t="shared" si="8"/>
        <v>0</v>
      </c>
      <c r="AY7" s="37">
        <f t="shared" si="0"/>
        <v>0</v>
      </c>
      <c r="AZ7" s="37">
        <f t="shared" si="1"/>
        <v>0</v>
      </c>
      <c r="BA7" s="37">
        <f t="shared" si="2"/>
        <v>0</v>
      </c>
      <c r="BB7" s="37">
        <f t="shared" si="3"/>
        <v>0</v>
      </c>
      <c r="BC7" s="38">
        <f t="shared" si="4"/>
        <v>0</v>
      </c>
      <c r="BD7" s="37">
        <f t="shared" si="5"/>
        <v>0</v>
      </c>
      <c r="BE7" s="54">
        <f t="shared" si="9"/>
        <v>0</v>
      </c>
    </row>
    <row r="8" spans="1:70" x14ac:dyDescent="0.25">
      <c r="A8" s="401">
        <f>+Set!A8</f>
        <v>5</v>
      </c>
      <c r="B8" s="427" t="s">
        <v>776</v>
      </c>
      <c r="C8" s="428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429"/>
      <c r="AI8" s="429"/>
      <c r="AJ8" s="429"/>
      <c r="AK8" s="429"/>
      <c r="AL8" s="429"/>
      <c r="AM8" s="429"/>
      <c r="AN8" s="429"/>
      <c r="AO8" s="429"/>
      <c r="AP8" s="429"/>
      <c r="AQ8" s="429"/>
      <c r="AR8" s="429"/>
      <c r="AS8" s="429"/>
      <c r="AT8" s="429"/>
      <c r="AV8" s="37"/>
      <c r="AW8" s="37"/>
      <c r="AX8" s="37"/>
      <c r="AY8" s="37"/>
      <c r="AZ8" s="37"/>
      <c r="BA8" s="37"/>
      <c r="BB8" s="37"/>
      <c r="BC8" s="38"/>
      <c r="BD8" s="37"/>
      <c r="BE8" s="54"/>
    </row>
    <row r="9" spans="1:70" x14ac:dyDescent="0.25">
      <c r="A9" s="401">
        <f>+Set!A9</f>
        <v>6</v>
      </c>
      <c r="B9" s="427" t="str">
        <f>+Set!B9</f>
        <v xml:space="preserve">ATENCIONES 15 A MAS </v>
      </c>
      <c r="C9" s="428" t="str">
        <f>+Set!C9</f>
        <v>TBC</v>
      </c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  <c r="AB9" s="429"/>
      <c r="AC9" s="429"/>
      <c r="AD9" s="429"/>
      <c r="AE9" s="429"/>
      <c r="AF9" s="429"/>
      <c r="AG9" s="429"/>
      <c r="AH9" s="429"/>
      <c r="AI9" s="429"/>
      <c r="AJ9" s="429"/>
      <c r="AK9" s="429"/>
      <c r="AL9" s="429"/>
      <c r="AM9" s="429"/>
      <c r="AN9" s="429"/>
      <c r="AO9" s="429"/>
      <c r="AP9" s="429"/>
      <c r="AQ9" s="429"/>
      <c r="AR9" s="429"/>
      <c r="AS9" s="429"/>
      <c r="AT9" s="429"/>
      <c r="AV9" s="37">
        <f t="shared" si="6"/>
        <v>0</v>
      </c>
      <c r="AW9" s="37">
        <f t="shared" si="7"/>
        <v>0</v>
      </c>
      <c r="AX9" s="37">
        <f t="shared" si="8"/>
        <v>0</v>
      </c>
      <c r="AY9" s="37">
        <f t="shared" si="0"/>
        <v>0</v>
      </c>
      <c r="AZ9" s="37">
        <f t="shared" si="1"/>
        <v>0</v>
      </c>
      <c r="BA9" s="37">
        <f t="shared" si="2"/>
        <v>0</v>
      </c>
      <c r="BB9" s="37">
        <f t="shared" si="3"/>
        <v>0</v>
      </c>
      <c r="BC9" s="38">
        <f t="shared" si="4"/>
        <v>0</v>
      </c>
      <c r="BD9" s="37">
        <f t="shared" si="5"/>
        <v>0</v>
      </c>
      <c r="BE9" s="54">
        <f t="shared" si="9"/>
        <v>0</v>
      </c>
    </row>
    <row r="10" spans="1:70" x14ac:dyDescent="0.25">
      <c r="A10" s="401">
        <f>+Set!A10</f>
        <v>7</v>
      </c>
      <c r="B10" s="427" t="str">
        <f>+Set!B10</f>
        <v>SINTOMATICOS RESPIRATORIOS IDENTIFICADOS</v>
      </c>
      <c r="C10" s="428" t="str">
        <f>+Set!C10</f>
        <v>TBC</v>
      </c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29"/>
      <c r="AM10" s="429"/>
      <c r="AN10" s="429"/>
      <c r="AO10" s="429"/>
      <c r="AP10" s="429"/>
      <c r="AQ10" s="429"/>
      <c r="AR10" s="429"/>
      <c r="AS10" s="429"/>
      <c r="AT10" s="429"/>
      <c r="AV10" s="37">
        <f t="shared" ref="AV10:AV28" si="10">SUM(D10)</f>
        <v>0</v>
      </c>
      <c r="AW10" s="37">
        <f t="shared" si="7"/>
        <v>0</v>
      </c>
      <c r="AX10" s="37">
        <f t="shared" si="8"/>
        <v>0</v>
      </c>
      <c r="AY10" s="37">
        <f t="shared" si="0"/>
        <v>0</v>
      </c>
      <c r="AZ10" s="37">
        <f t="shared" si="1"/>
        <v>0</v>
      </c>
      <c r="BA10" s="37">
        <f t="shared" si="2"/>
        <v>0</v>
      </c>
      <c r="BB10" s="37">
        <f t="shared" si="3"/>
        <v>0</v>
      </c>
      <c r="BC10" s="38">
        <f t="shared" si="4"/>
        <v>0</v>
      </c>
      <c r="BD10" s="37">
        <f t="shared" si="5"/>
        <v>0</v>
      </c>
      <c r="BE10" s="54">
        <f t="shared" si="9"/>
        <v>0</v>
      </c>
    </row>
    <row r="11" spans="1:70" x14ac:dyDescent="0.25">
      <c r="A11" s="401">
        <f>+Set!A11</f>
        <v>8</v>
      </c>
      <c r="B11" s="427" t="str">
        <f>+Set!B11</f>
        <v>CONTACTOS CENSADOS DE TBC</v>
      </c>
      <c r="C11" s="428" t="str">
        <f>+Set!C11</f>
        <v>TBC</v>
      </c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429"/>
      <c r="AA11" s="429"/>
      <c r="AB11" s="429"/>
      <c r="AC11" s="429"/>
      <c r="AD11" s="429"/>
      <c r="AE11" s="429"/>
      <c r="AF11" s="429"/>
      <c r="AG11" s="429"/>
      <c r="AH11" s="429"/>
      <c r="AI11" s="429"/>
      <c r="AJ11" s="429"/>
      <c r="AK11" s="429"/>
      <c r="AL11" s="429"/>
      <c r="AM11" s="429"/>
      <c r="AN11" s="429"/>
      <c r="AO11" s="429"/>
      <c r="AP11" s="429"/>
      <c r="AQ11" s="429"/>
      <c r="AR11" s="429"/>
      <c r="AS11" s="429"/>
      <c r="AT11" s="429"/>
      <c r="AV11" s="37">
        <f t="shared" si="10"/>
        <v>0</v>
      </c>
      <c r="AW11" s="37">
        <f t="shared" si="7"/>
        <v>0</v>
      </c>
      <c r="AX11" s="37">
        <f t="shared" si="8"/>
        <v>0</v>
      </c>
      <c r="AY11" s="37">
        <f t="shared" si="0"/>
        <v>0</v>
      </c>
      <c r="AZ11" s="37">
        <f t="shared" si="1"/>
        <v>0</v>
      </c>
      <c r="BA11" s="37">
        <f t="shared" si="2"/>
        <v>0</v>
      </c>
      <c r="BB11" s="37">
        <f t="shared" si="3"/>
        <v>0</v>
      </c>
      <c r="BC11" s="38">
        <f t="shared" si="4"/>
        <v>0</v>
      </c>
      <c r="BD11" s="37">
        <f t="shared" si="5"/>
        <v>0</v>
      </c>
      <c r="BE11" s="54">
        <f t="shared" si="9"/>
        <v>0</v>
      </c>
    </row>
    <row r="12" spans="1:70" x14ac:dyDescent="0.25">
      <c r="A12" s="401">
        <f>+Set!A12</f>
        <v>9</v>
      </c>
      <c r="B12" s="427" t="str">
        <f>+Set!B12</f>
        <v>CONTACTOS EXAMINADOS DE TBC</v>
      </c>
      <c r="C12" s="428" t="str">
        <f>+Set!C12</f>
        <v>TBC</v>
      </c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29"/>
      <c r="AM12" s="429"/>
      <c r="AN12" s="429"/>
      <c r="AO12" s="429"/>
      <c r="AP12" s="429"/>
      <c r="AQ12" s="429"/>
      <c r="AR12" s="429"/>
      <c r="AS12" s="429"/>
      <c r="AT12" s="429"/>
      <c r="AV12" s="37">
        <f t="shared" si="10"/>
        <v>0</v>
      </c>
      <c r="AW12" s="37">
        <f t="shared" si="7"/>
        <v>0</v>
      </c>
      <c r="AX12" s="37">
        <f t="shared" si="8"/>
        <v>0</v>
      </c>
      <c r="AY12" s="37">
        <f t="shared" si="0"/>
        <v>0</v>
      </c>
      <c r="AZ12" s="37">
        <f t="shared" si="1"/>
        <v>0</v>
      </c>
      <c r="BA12" s="37">
        <f t="shared" si="2"/>
        <v>0</v>
      </c>
      <c r="BB12" s="37">
        <f t="shared" si="3"/>
        <v>0</v>
      </c>
      <c r="BC12" s="38">
        <f t="shared" si="4"/>
        <v>0</v>
      </c>
      <c r="BD12" s="37">
        <f t="shared" si="5"/>
        <v>0</v>
      </c>
      <c r="BE12" s="54">
        <f t="shared" si="9"/>
        <v>0</v>
      </c>
    </row>
    <row r="13" spans="1:70" x14ac:dyDescent="0.25">
      <c r="A13" s="401">
        <f>+Set!A13</f>
        <v>10</v>
      </c>
      <c r="B13" s="427" t="str">
        <f>+Set!B13</f>
        <v>CASOS DE TBC TAMIZADOS PARA VIH</v>
      </c>
      <c r="C13" s="428" t="str">
        <f>+Set!C13</f>
        <v>TBC</v>
      </c>
      <c r="D13" s="429"/>
      <c r="E13" s="429"/>
      <c r="F13" s="429"/>
      <c r="G13" s="429"/>
      <c r="H13" s="429"/>
      <c r="I13" s="429"/>
      <c r="J13" s="429"/>
      <c r="K13" s="429"/>
      <c r="L13" s="429"/>
      <c r="M13" s="429"/>
      <c r="N13" s="429"/>
      <c r="O13" s="429"/>
      <c r="P13" s="429"/>
      <c r="Q13" s="429"/>
      <c r="R13" s="429"/>
      <c r="S13" s="429"/>
      <c r="T13" s="429"/>
      <c r="U13" s="429"/>
      <c r="V13" s="429"/>
      <c r="W13" s="429"/>
      <c r="X13" s="429"/>
      <c r="Y13" s="429"/>
      <c r="Z13" s="429"/>
      <c r="AA13" s="429"/>
      <c r="AB13" s="429"/>
      <c r="AC13" s="429"/>
      <c r="AD13" s="429"/>
      <c r="AE13" s="429"/>
      <c r="AF13" s="429"/>
      <c r="AG13" s="429"/>
      <c r="AH13" s="429"/>
      <c r="AI13" s="429"/>
      <c r="AJ13" s="429"/>
      <c r="AK13" s="429"/>
      <c r="AL13" s="429"/>
      <c r="AM13" s="429"/>
      <c r="AN13" s="429"/>
      <c r="AO13" s="429"/>
      <c r="AP13" s="429"/>
      <c r="AQ13" s="429"/>
      <c r="AR13" s="429"/>
      <c r="AS13" s="429"/>
      <c r="AT13" s="429"/>
      <c r="AV13" s="37">
        <f t="shared" si="10"/>
        <v>0</v>
      </c>
      <c r="AW13" s="37">
        <f t="shared" si="7"/>
        <v>0</v>
      </c>
      <c r="AX13" s="37">
        <f t="shared" si="8"/>
        <v>0</v>
      </c>
      <c r="AY13" s="37">
        <f t="shared" si="0"/>
        <v>0</v>
      </c>
      <c r="AZ13" s="37">
        <f t="shared" si="1"/>
        <v>0</v>
      </c>
      <c r="BA13" s="37">
        <f t="shared" si="2"/>
        <v>0</v>
      </c>
      <c r="BB13" s="37">
        <f t="shared" si="3"/>
        <v>0</v>
      </c>
      <c r="BC13" s="38">
        <f t="shared" si="4"/>
        <v>0</v>
      </c>
      <c r="BD13" s="37">
        <f t="shared" si="5"/>
        <v>0</v>
      </c>
      <c r="BE13" s="54">
        <f t="shared" si="9"/>
        <v>0</v>
      </c>
    </row>
    <row r="14" spans="1:70" x14ac:dyDescent="0.25">
      <c r="A14" s="401">
        <f>+Set!A14</f>
        <v>11</v>
      </c>
      <c r="B14" s="427" t="str">
        <f>+Set!B14</f>
        <v>CASOS DE TBC POSITIVOS</v>
      </c>
      <c r="C14" s="428" t="str">
        <f>+Set!C14</f>
        <v>TBC</v>
      </c>
      <c r="D14" s="429"/>
      <c r="E14" s="429"/>
      <c r="F14" s="429"/>
      <c r="G14" s="429"/>
      <c r="H14" s="429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29"/>
      <c r="AM14" s="429"/>
      <c r="AN14" s="429"/>
      <c r="AO14" s="429"/>
      <c r="AP14" s="429"/>
      <c r="AQ14" s="429"/>
      <c r="AR14" s="429"/>
      <c r="AS14" s="429"/>
      <c r="AT14" s="429"/>
      <c r="AV14" s="37">
        <f t="shared" si="10"/>
        <v>0</v>
      </c>
      <c r="AW14" s="37">
        <f t="shared" si="7"/>
        <v>0</v>
      </c>
      <c r="AX14" s="37">
        <f t="shared" si="8"/>
        <v>0</v>
      </c>
      <c r="AY14" s="37">
        <f t="shared" si="0"/>
        <v>0</v>
      </c>
      <c r="AZ14" s="37">
        <f t="shared" si="1"/>
        <v>0</v>
      </c>
      <c r="BA14" s="37">
        <f t="shared" si="2"/>
        <v>0</v>
      </c>
      <c r="BB14" s="37">
        <f t="shared" si="3"/>
        <v>0</v>
      </c>
      <c r="BC14" s="38">
        <f t="shared" si="4"/>
        <v>0</v>
      </c>
      <c r="BD14" s="37">
        <f t="shared" si="5"/>
        <v>0</v>
      </c>
      <c r="BE14" s="54">
        <f t="shared" si="9"/>
        <v>0</v>
      </c>
    </row>
    <row r="15" spans="1:70" x14ac:dyDescent="0.25">
      <c r="A15" s="401">
        <f>+Set!A15</f>
        <v>12</v>
      </c>
      <c r="B15" s="427" t="str">
        <f>+Set!B15</f>
        <v>ADULTOS Y JOVENES  QUE RECIBEN  CONSEJERIA  EN PREVENCION PARA TAMIZAJE  DE ITS Y VIH/SIDA</v>
      </c>
      <c r="C15" s="428" t="str">
        <f>+Set!C15</f>
        <v>ITS VIH/SIDA</v>
      </c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429"/>
      <c r="Q15" s="429"/>
      <c r="R15" s="429"/>
      <c r="S15" s="429"/>
      <c r="T15" s="429"/>
      <c r="U15" s="429"/>
      <c r="V15" s="429"/>
      <c r="W15" s="429"/>
      <c r="X15" s="429"/>
      <c r="Y15" s="429"/>
      <c r="Z15" s="429"/>
      <c r="AA15" s="429"/>
      <c r="AB15" s="429"/>
      <c r="AC15" s="429"/>
      <c r="AD15" s="429"/>
      <c r="AE15" s="429"/>
      <c r="AF15" s="429"/>
      <c r="AG15" s="429"/>
      <c r="AH15" s="429"/>
      <c r="AI15" s="429"/>
      <c r="AJ15" s="429"/>
      <c r="AK15" s="429"/>
      <c r="AL15" s="429"/>
      <c r="AM15" s="429"/>
      <c r="AN15" s="429"/>
      <c r="AO15" s="429"/>
      <c r="AP15" s="429"/>
      <c r="AQ15" s="429"/>
      <c r="AR15" s="429"/>
      <c r="AS15" s="429"/>
      <c r="AT15" s="429"/>
      <c r="AV15" s="37">
        <f t="shared" si="10"/>
        <v>0</v>
      </c>
      <c r="AW15" s="37">
        <f t="shared" si="7"/>
        <v>0</v>
      </c>
      <c r="AX15" s="37">
        <f t="shared" si="8"/>
        <v>0</v>
      </c>
      <c r="AY15" s="37">
        <f t="shared" si="0"/>
        <v>0</v>
      </c>
      <c r="AZ15" s="37">
        <f t="shared" si="1"/>
        <v>0</v>
      </c>
      <c r="BA15" s="37">
        <f t="shared" si="2"/>
        <v>0</v>
      </c>
      <c r="BB15" s="37">
        <f t="shared" si="3"/>
        <v>0</v>
      </c>
      <c r="BC15" s="38">
        <f t="shared" si="4"/>
        <v>0</v>
      </c>
      <c r="BD15" s="37">
        <f t="shared" si="5"/>
        <v>0</v>
      </c>
      <c r="BE15" s="54">
        <f t="shared" si="9"/>
        <v>0</v>
      </c>
    </row>
    <row r="16" spans="1:70" x14ac:dyDescent="0.25">
      <c r="A16" s="401">
        <f>+Set!A16</f>
        <v>13</v>
      </c>
      <c r="B16" s="427" t="str">
        <f>+Set!B16</f>
        <v>ADULTOS Y JOVENES  QUE RECIBEN    TAMIZAJE  DE ITS Y VIH/SIDA</v>
      </c>
      <c r="C16" s="428" t="str">
        <f>+Set!C16</f>
        <v>ITS VIH/SIDA</v>
      </c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29"/>
      <c r="AQ16" s="429"/>
      <c r="AR16" s="429"/>
      <c r="AS16" s="429"/>
      <c r="AT16" s="429"/>
      <c r="AV16" s="37">
        <f t="shared" si="10"/>
        <v>0</v>
      </c>
      <c r="AW16" s="37">
        <f t="shared" si="7"/>
        <v>0</v>
      </c>
      <c r="AX16" s="37">
        <f t="shared" si="8"/>
        <v>0</v>
      </c>
      <c r="AY16" s="37">
        <f t="shared" si="0"/>
        <v>0</v>
      </c>
      <c r="AZ16" s="37">
        <f t="shared" si="1"/>
        <v>0</v>
      </c>
      <c r="BA16" s="37">
        <f t="shared" si="2"/>
        <v>0</v>
      </c>
      <c r="BB16" s="37">
        <f t="shared" si="3"/>
        <v>0</v>
      </c>
      <c r="BC16" s="38">
        <f t="shared" si="4"/>
        <v>0</v>
      </c>
      <c r="BD16" s="37">
        <f t="shared" si="5"/>
        <v>0</v>
      </c>
      <c r="BE16" s="54">
        <f t="shared" si="9"/>
        <v>0</v>
      </c>
    </row>
    <row r="17" spans="1:57" x14ac:dyDescent="0.25">
      <c r="A17" s="401">
        <f>+Set!A17</f>
        <v>14</v>
      </c>
      <c r="B17" s="427" t="str">
        <f>+Set!B17</f>
        <v>GESTANTE REACTIVO A SIFILIS</v>
      </c>
      <c r="C17" s="428" t="str">
        <f>+Set!C17</f>
        <v>ITS VIH/SIDA</v>
      </c>
      <c r="D17" s="429"/>
      <c r="E17" s="429"/>
      <c r="F17" s="429"/>
      <c r="G17" s="429"/>
      <c r="H17" s="429"/>
      <c r="I17" s="429"/>
      <c r="J17" s="429"/>
      <c r="K17" s="429"/>
      <c r="L17" s="429"/>
      <c r="M17" s="429"/>
      <c r="N17" s="429"/>
      <c r="O17" s="429"/>
      <c r="P17" s="429"/>
      <c r="Q17" s="429"/>
      <c r="R17" s="429"/>
      <c r="S17" s="429"/>
      <c r="T17" s="429"/>
      <c r="U17" s="429"/>
      <c r="V17" s="429"/>
      <c r="W17" s="429"/>
      <c r="X17" s="429"/>
      <c r="Y17" s="429"/>
      <c r="Z17" s="429"/>
      <c r="AA17" s="429"/>
      <c r="AB17" s="429"/>
      <c r="AC17" s="429"/>
      <c r="AD17" s="429"/>
      <c r="AE17" s="429"/>
      <c r="AF17" s="429"/>
      <c r="AG17" s="429"/>
      <c r="AH17" s="429"/>
      <c r="AI17" s="429"/>
      <c r="AJ17" s="429"/>
      <c r="AK17" s="429"/>
      <c r="AL17" s="429"/>
      <c r="AM17" s="429"/>
      <c r="AN17" s="429"/>
      <c r="AO17" s="429"/>
      <c r="AP17" s="429"/>
      <c r="AQ17" s="429"/>
      <c r="AR17" s="429"/>
      <c r="AS17" s="429"/>
      <c r="AT17" s="429"/>
      <c r="AV17" s="37">
        <f t="shared" si="10"/>
        <v>0</v>
      </c>
      <c r="AW17" s="37">
        <f t="shared" si="7"/>
        <v>0</v>
      </c>
      <c r="AX17" s="37">
        <f t="shared" si="8"/>
        <v>0</v>
      </c>
      <c r="AY17" s="37">
        <f t="shared" si="0"/>
        <v>0</v>
      </c>
      <c r="AZ17" s="37">
        <f t="shared" si="1"/>
        <v>0</v>
      </c>
      <c r="BA17" s="37">
        <f t="shared" si="2"/>
        <v>0</v>
      </c>
      <c r="BB17" s="37">
        <f t="shared" si="3"/>
        <v>0</v>
      </c>
      <c r="BC17" s="38">
        <f t="shared" si="4"/>
        <v>0</v>
      </c>
      <c r="BD17" s="37">
        <f t="shared" si="5"/>
        <v>0</v>
      </c>
      <c r="BE17" s="54">
        <f t="shared" si="9"/>
        <v>0</v>
      </c>
    </row>
    <row r="18" spans="1:57" x14ac:dyDescent="0.25">
      <c r="A18" s="401">
        <f>+Set!A18</f>
        <v>15</v>
      </c>
      <c r="B18" s="427" t="str">
        <f>+Set!B18</f>
        <v>GESTANTES REACTIVAS  A SIFILIS RECIBEN TRATAMIENTO COMPLETO</v>
      </c>
      <c r="C18" s="428" t="str">
        <f>+Set!C18</f>
        <v>ITS VIH/SIDA</v>
      </c>
      <c r="D18" s="429"/>
      <c r="E18" s="429"/>
      <c r="F18" s="429"/>
      <c r="G18" s="429"/>
      <c r="H18" s="429"/>
      <c r="I18" s="429"/>
      <c r="J18" s="429"/>
      <c r="K18" s="429"/>
      <c r="L18" s="429"/>
      <c r="M18" s="429"/>
      <c r="N18" s="429"/>
      <c r="O18" s="429"/>
      <c r="P18" s="429"/>
      <c r="Q18" s="429"/>
      <c r="R18" s="429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29"/>
      <c r="AM18" s="429"/>
      <c r="AN18" s="429"/>
      <c r="AO18" s="429"/>
      <c r="AP18" s="429"/>
      <c r="AQ18" s="429"/>
      <c r="AR18" s="429"/>
      <c r="AS18" s="429"/>
      <c r="AT18" s="429"/>
      <c r="AV18" s="37">
        <f t="shared" si="10"/>
        <v>0</v>
      </c>
      <c r="AW18" s="37">
        <f t="shared" si="7"/>
        <v>0</v>
      </c>
      <c r="AX18" s="37">
        <f t="shared" si="8"/>
        <v>0</v>
      </c>
      <c r="AY18" s="37">
        <f t="shared" si="0"/>
        <v>0</v>
      </c>
      <c r="AZ18" s="37">
        <f t="shared" si="1"/>
        <v>0</v>
      </c>
      <c r="BA18" s="37">
        <f t="shared" si="2"/>
        <v>0</v>
      </c>
      <c r="BB18" s="37">
        <f t="shared" si="3"/>
        <v>0</v>
      </c>
      <c r="BC18" s="38">
        <f t="shared" si="4"/>
        <v>0</v>
      </c>
      <c r="BD18" s="37">
        <f t="shared" si="5"/>
        <v>0</v>
      </c>
      <c r="BE18" s="54">
        <f t="shared" si="9"/>
        <v>0</v>
      </c>
    </row>
    <row r="19" spans="1:57" x14ac:dyDescent="0.25">
      <c r="A19" s="401">
        <f>+Set!A19</f>
        <v>16</v>
      </c>
      <c r="B19" s="427" t="str">
        <f>+Set!B19</f>
        <v>CASOS  DE VIH-SIDA CONFIRMADOS</v>
      </c>
      <c r="C19" s="428" t="str">
        <f>+Set!C19</f>
        <v>ITS VIH/SIDA</v>
      </c>
      <c r="D19" s="429"/>
      <c r="E19" s="429"/>
      <c r="F19" s="429"/>
      <c r="G19" s="429"/>
      <c r="H19" s="429"/>
      <c r="I19" s="429"/>
      <c r="J19" s="429"/>
      <c r="K19" s="429"/>
      <c r="L19" s="429"/>
      <c r="M19" s="429"/>
      <c r="N19" s="429"/>
      <c r="O19" s="429"/>
      <c r="P19" s="429"/>
      <c r="Q19" s="429"/>
      <c r="R19" s="429"/>
      <c r="S19" s="429"/>
      <c r="T19" s="429"/>
      <c r="U19" s="429"/>
      <c r="V19" s="429"/>
      <c r="W19" s="429"/>
      <c r="X19" s="429"/>
      <c r="Y19" s="429"/>
      <c r="Z19" s="429"/>
      <c r="AA19" s="429"/>
      <c r="AB19" s="429"/>
      <c r="AC19" s="429"/>
      <c r="AD19" s="429"/>
      <c r="AE19" s="429"/>
      <c r="AF19" s="429"/>
      <c r="AG19" s="429"/>
      <c r="AH19" s="429"/>
      <c r="AI19" s="429"/>
      <c r="AJ19" s="429"/>
      <c r="AK19" s="429"/>
      <c r="AL19" s="429"/>
      <c r="AM19" s="429"/>
      <c r="AN19" s="429"/>
      <c r="AO19" s="429"/>
      <c r="AP19" s="429"/>
      <c r="AQ19" s="429"/>
      <c r="AR19" s="429"/>
      <c r="AS19" s="429"/>
      <c r="AT19" s="429"/>
      <c r="AV19" s="37">
        <f t="shared" si="10"/>
        <v>0</v>
      </c>
      <c r="AW19" s="37">
        <f t="shared" si="7"/>
        <v>0</v>
      </c>
      <c r="AX19" s="37">
        <f t="shared" si="8"/>
        <v>0</v>
      </c>
      <c r="AY19" s="37">
        <f t="shared" si="0"/>
        <v>0</v>
      </c>
      <c r="AZ19" s="37">
        <f t="shared" si="1"/>
        <v>0</v>
      </c>
      <c r="BA19" s="37">
        <f t="shared" si="2"/>
        <v>0</v>
      </c>
      <c r="BB19" s="37">
        <f t="shared" si="3"/>
        <v>0</v>
      </c>
      <c r="BC19" s="38">
        <f t="shared" si="4"/>
        <v>0</v>
      </c>
      <c r="BD19" s="37">
        <f t="shared" si="5"/>
        <v>0</v>
      </c>
      <c r="BE19" s="54">
        <f t="shared" si="9"/>
        <v>0</v>
      </c>
    </row>
    <row r="20" spans="1:57" ht="45" x14ac:dyDescent="0.25">
      <c r="A20" s="401">
        <f>+Set!A20</f>
        <v>17</v>
      </c>
      <c r="B20" s="427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428" t="str">
        <f>+Set!C20</f>
        <v>PROMSA</v>
      </c>
      <c r="D20" s="429"/>
      <c r="E20" s="429"/>
      <c r="F20" s="429"/>
      <c r="G20" s="429"/>
      <c r="H20" s="429"/>
      <c r="I20" s="429"/>
      <c r="J20" s="429"/>
      <c r="K20" s="429"/>
      <c r="L20" s="429"/>
      <c r="M20" s="429"/>
      <c r="N20" s="429"/>
      <c r="O20" s="429"/>
      <c r="P20" s="429"/>
      <c r="Q20" s="429"/>
      <c r="R20" s="429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V20" s="37">
        <f t="shared" si="10"/>
        <v>0</v>
      </c>
      <c r="AW20" s="37">
        <f t="shared" si="7"/>
        <v>0</v>
      </c>
      <c r="AX20" s="37">
        <f t="shared" si="8"/>
        <v>0</v>
      </c>
      <c r="AY20" s="37">
        <f>+SUM(T20:W20)</f>
        <v>0</v>
      </c>
      <c r="AZ20" s="37">
        <f t="shared" si="1"/>
        <v>0</v>
      </c>
      <c r="BA20" s="37">
        <f t="shared" si="2"/>
        <v>0</v>
      </c>
      <c r="BB20" s="37">
        <f t="shared" si="3"/>
        <v>0</v>
      </c>
      <c r="BC20" s="38">
        <f t="shared" si="4"/>
        <v>0</v>
      </c>
      <c r="BD20" s="37">
        <f t="shared" si="5"/>
        <v>0</v>
      </c>
      <c r="BE20" s="54">
        <f t="shared" si="9"/>
        <v>0</v>
      </c>
    </row>
    <row r="21" spans="1:57" ht="30" x14ac:dyDescent="0.25">
      <c r="A21" s="401">
        <f>+Set!A21</f>
        <v>18</v>
      </c>
      <c r="B21" s="427" t="str">
        <f>ACUMULADO!B21</f>
        <v xml:space="preserve">AGENTES COMUNITARIOS DE SALUD CAPACITADOS REALIZAN ORIENTACIÓN A FAMILIAS DE GESTANTES Y PUERPERAS EN PRÁCTICAS SALUDABLES EN SALUD SEXUAL Y REPRODUCTIVA. </v>
      </c>
      <c r="C21" s="428" t="str">
        <f>+Set!C21</f>
        <v>PROMSA</v>
      </c>
      <c r="D21" s="429"/>
      <c r="E21" s="429"/>
      <c r="F21" s="429"/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29"/>
      <c r="S21" s="429"/>
      <c r="T21" s="429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  <c r="AI21" s="429"/>
      <c r="AJ21" s="429"/>
      <c r="AK21" s="429"/>
      <c r="AL21" s="429"/>
      <c r="AM21" s="429"/>
      <c r="AN21" s="429"/>
      <c r="AO21" s="429"/>
      <c r="AP21" s="429"/>
      <c r="AQ21" s="429"/>
      <c r="AR21" s="429"/>
      <c r="AS21" s="429"/>
      <c r="AT21" s="429"/>
      <c r="AV21" s="37">
        <f t="shared" si="10"/>
        <v>0</v>
      </c>
      <c r="AW21" s="37">
        <f t="shared" si="7"/>
        <v>0</v>
      </c>
      <c r="AX21" s="37">
        <f t="shared" si="8"/>
        <v>0</v>
      </c>
      <c r="AY21" s="37">
        <f t="shared" si="0"/>
        <v>0</v>
      </c>
      <c r="AZ21" s="37">
        <f t="shared" si="1"/>
        <v>0</v>
      </c>
      <c r="BA21" s="37">
        <f t="shared" si="2"/>
        <v>0</v>
      </c>
      <c r="BB21" s="37">
        <f t="shared" si="3"/>
        <v>0</v>
      </c>
      <c r="BC21" s="38">
        <f t="shared" si="4"/>
        <v>0</v>
      </c>
      <c r="BD21" s="37">
        <f t="shared" si="5"/>
        <v>0</v>
      </c>
      <c r="BE21" s="54">
        <f t="shared" si="9"/>
        <v>0</v>
      </c>
    </row>
    <row r="22" spans="1:57" ht="30" x14ac:dyDescent="0.25">
      <c r="A22" s="401">
        <f>+Set!A22</f>
        <v>19</v>
      </c>
      <c r="B22" s="427" t="str">
        <f>ACUMULADO!B22</f>
        <v xml:space="preserve">FAMILIAS DE ADOLESCENTES QUE RECIBEN SESIONES EDUCATIVAS Y DEMOSTRATIVAS PARA PROMOVER PRÁCTICAS SALUDABLES EN SALUD SEXUAL INTEGRAL </v>
      </c>
      <c r="C22" s="428" t="str">
        <f>+Set!C22</f>
        <v>PROMSA</v>
      </c>
      <c r="D22" s="429"/>
      <c r="E22" s="429"/>
      <c r="F22" s="429"/>
      <c r="G22" s="429"/>
      <c r="H22" s="429"/>
      <c r="I22" s="429"/>
      <c r="J22" s="429"/>
      <c r="K22" s="429"/>
      <c r="L22" s="429"/>
      <c r="M22" s="429"/>
      <c r="N22" s="429"/>
      <c r="O22" s="429"/>
      <c r="P22" s="429"/>
      <c r="Q22" s="429"/>
      <c r="R22" s="429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29"/>
      <c r="AM22" s="429"/>
      <c r="AN22" s="429"/>
      <c r="AO22" s="429"/>
      <c r="AP22" s="429"/>
      <c r="AQ22" s="429"/>
      <c r="AR22" s="429"/>
      <c r="AS22" s="429"/>
      <c r="AT22" s="429"/>
      <c r="AV22" s="37">
        <f t="shared" si="10"/>
        <v>0</v>
      </c>
      <c r="AW22" s="37">
        <f t="shared" si="7"/>
        <v>0</v>
      </c>
      <c r="AX22" s="37">
        <f t="shared" si="8"/>
        <v>0</v>
      </c>
      <c r="AY22" s="37">
        <f t="shared" si="0"/>
        <v>0</v>
      </c>
      <c r="AZ22" s="37">
        <f t="shared" si="1"/>
        <v>0</v>
      </c>
      <c r="BA22" s="37">
        <f t="shared" si="2"/>
        <v>0</v>
      </c>
      <c r="BB22" s="37">
        <f t="shared" si="3"/>
        <v>0</v>
      </c>
      <c r="BC22" s="38">
        <f t="shared" si="4"/>
        <v>0</v>
      </c>
      <c r="BD22" s="37">
        <f t="shared" si="5"/>
        <v>0</v>
      </c>
      <c r="BE22" s="54">
        <f t="shared" si="9"/>
        <v>0</v>
      </c>
    </row>
    <row r="23" spans="1:57" x14ac:dyDescent="0.25">
      <c r="A23" s="401">
        <f>+Set!A23</f>
        <v>20</v>
      </c>
      <c r="B23" s="427" t="str">
        <f>ACUMULADO!B23</f>
        <v xml:space="preserve">DOCENTES CAPACITADOS REALIZAN EDUCACIÓN SEXUAL INTEGRAL DESDE LA INSTITUCIÓN EDUCATIVA. </v>
      </c>
      <c r="C23" s="428" t="str">
        <f>+Set!C23</f>
        <v>PROMSA</v>
      </c>
      <c r="D23" s="429"/>
      <c r="E23" s="429"/>
      <c r="F23" s="429"/>
      <c r="G23" s="429"/>
      <c r="H23" s="429"/>
      <c r="I23" s="429"/>
      <c r="J23" s="429"/>
      <c r="K23" s="429"/>
      <c r="L23" s="429"/>
      <c r="M23" s="429"/>
      <c r="N23" s="429"/>
      <c r="O23" s="429"/>
      <c r="P23" s="429"/>
      <c r="Q23" s="429"/>
      <c r="R23" s="429"/>
      <c r="S23" s="429"/>
      <c r="T23" s="429"/>
      <c r="U23" s="429"/>
      <c r="V23" s="429"/>
      <c r="W23" s="429"/>
      <c r="X23" s="429"/>
      <c r="Y23" s="429"/>
      <c r="Z23" s="429"/>
      <c r="AA23" s="429"/>
      <c r="AB23" s="429"/>
      <c r="AC23" s="429"/>
      <c r="AD23" s="429"/>
      <c r="AE23" s="429"/>
      <c r="AF23" s="429"/>
      <c r="AG23" s="429"/>
      <c r="AH23" s="429"/>
      <c r="AI23" s="429"/>
      <c r="AJ23" s="429"/>
      <c r="AK23" s="429"/>
      <c r="AL23" s="429"/>
      <c r="AM23" s="429"/>
      <c r="AN23" s="429"/>
      <c r="AO23" s="429"/>
      <c r="AP23" s="429"/>
      <c r="AQ23" s="429"/>
      <c r="AR23" s="429"/>
      <c r="AS23" s="429"/>
      <c r="AT23" s="429"/>
      <c r="AV23" s="37">
        <f t="shared" si="10"/>
        <v>0</v>
      </c>
      <c r="AW23" s="37">
        <f t="shared" si="7"/>
        <v>0</v>
      </c>
      <c r="AX23" s="37">
        <f t="shared" si="8"/>
        <v>0</v>
      </c>
      <c r="AY23" s="37">
        <f t="shared" si="0"/>
        <v>0</v>
      </c>
      <c r="AZ23" s="37">
        <f t="shared" si="1"/>
        <v>0</v>
      </c>
      <c r="BA23" s="37">
        <f t="shared" si="2"/>
        <v>0</v>
      </c>
      <c r="BB23" s="37">
        <f t="shared" si="3"/>
        <v>0</v>
      </c>
      <c r="BC23" s="38">
        <f t="shared" si="4"/>
        <v>0</v>
      </c>
      <c r="BD23" s="37">
        <f t="shared" si="5"/>
        <v>0</v>
      </c>
      <c r="BE23" s="54">
        <f t="shared" si="9"/>
        <v>0</v>
      </c>
    </row>
    <row r="24" spans="1:57" ht="30" x14ac:dyDescent="0.25">
      <c r="A24" s="401">
        <f>+Set!A24</f>
        <v>21</v>
      </c>
      <c r="B24" s="427" t="str">
        <f>ACUMULADO!B24</f>
        <v>FUNCIONARIOS MUNICIPALES CAPACITADOS GESTIONAN ESPACIOS EDUCATIVOS PARA PROMOVER LA SALUD SEXUAL Y REPRODUCTIVA.</v>
      </c>
      <c r="C24" s="428" t="str">
        <f>+Set!C24</f>
        <v>PROMSA</v>
      </c>
      <c r="D24" s="429"/>
      <c r="E24" s="429"/>
      <c r="F24" s="429"/>
      <c r="G24" s="429"/>
      <c r="H24" s="429"/>
      <c r="I24" s="429"/>
      <c r="J24" s="429"/>
      <c r="K24" s="429"/>
      <c r="L24" s="429"/>
      <c r="M24" s="429"/>
      <c r="N24" s="429"/>
      <c r="O24" s="429"/>
      <c r="P24" s="429"/>
      <c r="Q24" s="429"/>
      <c r="R24" s="429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  <c r="AO24" s="429"/>
      <c r="AP24" s="429"/>
      <c r="AQ24" s="429"/>
      <c r="AR24" s="429"/>
      <c r="AS24" s="429"/>
      <c r="AT24" s="429"/>
      <c r="AV24" s="37">
        <f t="shared" si="10"/>
        <v>0</v>
      </c>
      <c r="AW24" s="37">
        <f t="shared" si="7"/>
        <v>0</v>
      </c>
      <c r="AX24" s="37">
        <f t="shared" si="8"/>
        <v>0</v>
      </c>
      <c r="AY24" s="37">
        <f t="shared" si="0"/>
        <v>0</v>
      </c>
      <c r="AZ24" s="37">
        <f t="shared" si="1"/>
        <v>0</v>
      </c>
      <c r="BA24" s="37">
        <f t="shared" si="2"/>
        <v>0</v>
      </c>
      <c r="BB24" s="37">
        <f t="shared" si="3"/>
        <v>0</v>
      </c>
      <c r="BC24" s="38">
        <f t="shared" si="4"/>
        <v>0</v>
      </c>
      <c r="BD24" s="37">
        <f t="shared" si="5"/>
        <v>0</v>
      </c>
      <c r="BE24" s="54">
        <f t="shared" si="9"/>
        <v>0</v>
      </c>
    </row>
    <row r="25" spans="1:57" ht="30" x14ac:dyDescent="0.25">
      <c r="A25" s="401">
        <f>+Set!A25</f>
        <v>22</v>
      </c>
      <c r="B25" s="427" t="str">
        <f>ACUMULADO!B25</f>
        <v>FAMILIAS CON NIÑO(AS) MENORES DE 12 MESES Y GESTANTES RECIBEN ACOMPAÑAMIENTO A TRAVÉS DE SESIONES DEMOSTRATIVAS EN PREPARACIÓN DE ALIMENTOS</v>
      </c>
      <c r="C25" s="428" t="str">
        <f>+Set!C25</f>
        <v>PROMSA</v>
      </c>
      <c r="D25" s="429"/>
      <c r="E25" s="429"/>
      <c r="F25" s="429"/>
      <c r="G25" s="429"/>
      <c r="H25" s="429"/>
      <c r="I25" s="429"/>
      <c r="J25" s="429"/>
      <c r="K25" s="429"/>
      <c r="L25" s="429"/>
      <c r="M25" s="429"/>
      <c r="N25" s="429"/>
      <c r="O25" s="429"/>
      <c r="P25" s="429"/>
      <c r="Q25" s="429"/>
      <c r="R25" s="429"/>
      <c r="S25" s="429"/>
      <c r="T25" s="429"/>
      <c r="U25" s="429"/>
      <c r="V25" s="429"/>
      <c r="W25" s="429"/>
      <c r="X25" s="429"/>
      <c r="Y25" s="429"/>
      <c r="Z25" s="429"/>
      <c r="AA25" s="429"/>
      <c r="AB25" s="429"/>
      <c r="AC25" s="429"/>
      <c r="AD25" s="429"/>
      <c r="AE25" s="429"/>
      <c r="AF25" s="429"/>
      <c r="AG25" s="429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V25" s="37">
        <f t="shared" si="10"/>
        <v>0</v>
      </c>
      <c r="AW25" s="37">
        <f t="shared" si="7"/>
        <v>0</v>
      </c>
      <c r="AX25" s="37">
        <f t="shared" si="8"/>
        <v>0</v>
      </c>
      <c r="AY25" s="37">
        <f t="shared" si="0"/>
        <v>0</v>
      </c>
      <c r="AZ25" s="37">
        <f t="shared" si="1"/>
        <v>0</v>
      </c>
      <c r="BA25" s="37">
        <f t="shared" si="2"/>
        <v>0</v>
      </c>
      <c r="BB25" s="37">
        <f t="shared" si="3"/>
        <v>0</v>
      </c>
      <c r="BC25" s="38">
        <f t="shared" si="4"/>
        <v>0</v>
      </c>
      <c r="BD25" s="37">
        <f t="shared" si="5"/>
        <v>0</v>
      </c>
      <c r="BE25" s="54">
        <f t="shared" si="9"/>
        <v>0</v>
      </c>
    </row>
    <row r="26" spans="1:57" x14ac:dyDescent="0.25">
      <c r="A26" s="401">
        <f>+Set!A26</f>
        <v>23</v>
      </c>
      <c r="B26" s="427" t="str">
        <f>ACUMULADO!B26</f>
        <v xml:space="preserve">FAMILIAS CON NIÑOS MENORES DE 12 MESES RECIBEN ACOMPAÑAMIENTO A  TRAVÉS DE LA CONSEJERIA </v>
      </c>
      <c r="C26" s="428" t="str">
        <f>+Set!C26</f>
        <v>PROMSA</v>
      </c>
      <c r="D26" s="429"/>
      <c r="E26" s="429"/>
      <c r="F26" s="429"/>
      <c r="G26" s="429"/>
      <c r="H26" s="429"/>
      <c r="I26" s="429"/>
      <c r="J26" s="429"/>
      <c r="K26" s="429"/>
      <c r="L26" s="429"/>
      <c r="M26" s="429"/>
      <c r="N26" s="429"/>
      <c r="O26" s="429"/>
      <c r="P26" s="429"/>
      <c r="Q26" s="429"/>
      <c r="R26" s="429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V26" s="37">
        <f t="shared" si="10"/>
        <v>0</v>
      </c>
      <c r="AW26" s="37">
        <f t="shared" si="7"/>
        <v>0</v>
      </c>
      <c r="AX26" s="37">
        <f t="shared" si="8"/>
        <v>0</v>
      </c>
      <c r="AY26" s="37">
        <f t="shared" si="0"/>
        <v>0</v>
      </c>
      <c r="AZ26" s="37">
        <f t="shared" si="1"/>
        <v>0</v>
      </c>
      <c r="BA26" s="37">
        <f t="shared" si="2"/>
        <v>0</v>
      </c>
      <c r="BB26" s="37">
        <f t="shared" si="3"/>
        <v>0</v>
      </c>
      <c r="BC26" s="38">
        <f t="shared" si="4"/>
        <v>0</v>
      </c>
      <c r="BD26" s="37">
        <f t="shared" si="5"/>
        <v>0</v>
      </c>
      <c r="BE26" s="54">
        <f t="shared" si="9"/>
        <v>0</v>
      </c>
    </row>
    <row r="27" spans="1:57" ht="30" x14ac:dyDescent="0.25">
      <c r="A27" s="401">
        <f>+Set!A27</f>
        <v>24</v>
      </c>
      <c r="B27" s="427" t="str">
        <f>ACUMULADO!B27</f>
        <v xml:space="preserve">FAMILIAS CON NIÑOS (AS) MENORES DE 12 MESES Y GESTANTES RECIBEN ACOMPAÑAMIENTO A TRAVÉS DE GRUPOS DE APOYO COMUNAL </v>
      </c>
      <c r="C27" s="428" t="str">
        <f>+Set!C27</f>
        <v>PROMSA</v>
      </c>
      <c r="D27" s="429"/>
      <c r="E27" s="429"/>
      <c r="F27" s="429"/>
      <c r="G27" s="429"/>
      <c r="H27" s="429"/>
      <c r="I27" s="429"/>
      <c r="J27" s="429"/>
      <c r="K27" s="429"/>
      <c r="L27" s="429"/>
      <c r="M27" s="429"/>
      <c r="N27" s="429"/>
      <c r="O27" s="429"/>
      <c r="P27" s="429"/>
      <c r="Q27" s="429"/>
      <c r="R27" s="42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429"/>
      <c r="AF27" s="429"/>
      <c r="AG27" s="429"/>
      <c r="AH27" s="429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429"/>
      <c r="AV27" s="37">
        <f t="shared" si="10"/>
        <v>0</v>
      </c>
      <c r="AW27" s="37">
        <f t="shared" si="7"/>
        <v>0</v>
      </c>
      <c r="AX27" s="37">
        <f t="shared" si="8"/>
        <v>0</v>
      </c>
      <c r="AY27" s="37">
        <f t="shared" si="0"/>
        <v>0</v>
      </c>
      <c r="AZ27" s="37">
        <f t="shared" si="1"/>
        <v>0</v>
      </c>
      <c r="BA27" s="37">
        <f t="shared" si="2"/>
        <v>0</v>
      </c>
      <c r="BB27" s="37">
        <f t="shared" si="3"/>
        <v>0</v>
      </c>
      <c r="BC27" s="38">
        <f t="shared" si="4"/>
        <v>0</v>
      </c>
      <c r="BD27" s="37">
        <f t="shared" si="5"/>
        <v>0</v>
      </c>
      <c r="BE27" s="54">
        <f t="shared" si="9"/>
        <v>0</v>
      </c>
    </row>
    <row r="28" spans="1:57" ht="45" x14ac:dyDescent="0.25">
      <c r="A28" s="401">
        <f>+Set!A28</f>
        <v>25</v>
      </c>
      <c r="B28" s="427" t="str">
        <f>ACUMULADO!B28</f>
        <v>COMITÉS MULTISECTORIALES CAPACITADOS PARA LA PROMOCIÓN DEL CUIDADO INFANTIL, LACTANCIA  MATERNA EXCLUSIVA Y LA ADECUADA ALIMENTACIÓN Y PROTECCIÓN DEL MENOR DE 36 MESES EN SU DISTRITO.</v>
      </c>
      <c r="C28" s="428" t="str">
        <f>+Set!C28</f>
        <v>PROMSA</v>
      </c>
      <c r="D28" s="429"/>
      <c r="E28" s="429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  <c r="AO28" s="429"/>
      <c r="AP28" s="429"/>
      <c r="AQ28" s="429"/>
      <c r="AR28" s="429"/>
      <c r="AS28" s="429"/>
      <c r="AT28" s="429"/>
      <c r="AV28" s="37">
        <f t="shared" si="10"/>
        <v>0</v>
      </c>
      <c r="AW28" s="37">
        <f t="shared" si="7"/>
        <v>0</v>
      </c>
      <c r="AX28" s="37">
        <f t="shared" si="8"/>
        <v>0</v>
      </c>
      <c r="AY28" s="37">
        <f t="shared" si="0"/>
        <v>0</v>
      </c>
      <c r="AZ28" s="37">
        <f t="shared" si="1"/>
        <v>0</v>
      </c>
      <c r="BA28" s="37">
        <f t="shared" si="2"/>
        <v>0</v>
      </c>
      <c r="BB28" s="37">
        <f t="shared" si="3"/>
        <v>0</v>
      </c>
      <c r="BC28" s="38">
        <f t="shared" si="4"/>
        <v>0</v>
      </c>
      <c r="BD28" s="37">
        <f t="shared" si="5"/>
        <v>0</v>
      </c>
      <c r="BE28" s="54">
        <f t="shared" si="9"/>
        <v>0</v>
      </c>
    </row>
    <row r="29" spans="1:57" ht="30" x14ac:dyDescent="0.25">
      <c r="A29" s="401">
        <f>+Set!A29</f>
        <v>26</v>
      </c>
      <c r="B29" s="427" t="str">
        <f>ACUMULADO!B29</f>
        <v>ACTORES SOCIALES CAPACITADOS PARA LA PROMOCIÓN DEL CUIDADO INFANTIL, LACTANCIA MATERNA EXCLUSIVA Y LA ADECUADA ALIMENTACIÓN Y PROTECCIÓN DEL MENOR DE 36 MESES DEL DISTRITO</v>
      </c>
      <c r="C29" s="428" t="str">
        <f>+Set!C29</f>
        <v>PROMSA</v>
      </c>
      <c r="D29" s="429"/>
      <c r="E29" s="429"/>
      <c r="F29" s="429"/>
      <c r="G29" s="429"/>
      <c r="H29" s="429"/>
      <c r="I29" s="429"/>
      <c r="J29" s="429"/>
      <c r="K29" s="429"/>
      <c r="L29" s="429"/>
      <c r="M29" s="429"/>
      <c r="N29" s="429"/>
      <c r="O29" s="429"/>
      <c r="P29" s="429"/>
      <c r="Q29" s="429"/>
      <c r="R29" s="429"/>
      <c r="S29" s="429"/>
      <c r="T29" s="429"/>
      <c r="U29" s="429"/>
      <c r="V29" s="429"/>
      <c r="W29" s="429"/>
      <c r="X29" s="429"/>
      <c r="Y29" s="429"/>
      <c r="Z29" s="429"/>
      <c r="AA29" s="429"/>
      <c r="AB29" s="429"/>
      <c r="AC29" s="429"/>
      <c r="AD29" s="429"/>
      <c r="AE29" s="429"/>
      <c r="AF29" s="429"/>
      <c r="AG29" s="429"/>
      <c r="AH29" s="429"/>
      <c r="AI29" s="429"/>
      <c r="AJ29" s="429"/>
      <c r="AK29" s="429"/>
      <c r="AL29" s="429"/>
      <c r="AM29" s="429"/>
      <c r="AN29" s="429"/>
      <c r="AO29" s="429"/>
      <c r="AP29" s="429"/>
      <c r="AQ29" s="429"/>
      <c r="AR29" s="429"/>
      <c r="AS29" s="429"/>
      <c r="AT29" s="429"/>
      <c r="AV29" s="37">
        <f t="shared" ref="AV29:AV53" si="11">SUM(D29)</f>
        <v>0</v>
      </c>
      <c r="AW29" s="37">
        <f t="shared" si="7"/>
        <v>0</v>
      </c>
      <c r="AX29" s="37">
        <f t="shared" si="8"/>
        <v>0</v>
      </c>
      <c r="AY29" s="37">
        <f t="shared" si="0"/>
        <v>0</v>
      </c>
      <c r="AZ29" s="37">
        <f t="shared" si="1"/>
        <v>0</v>
      </c>
      <c r="BA29" s="37">
        <f t="shared" si="2"/>
        <v>0</v>
      </c>
      <c r="BB29" s="37">
        <f t="shared" si="3"/>
        <v>0</v>
      </c>
      <c r="BC29" s="38">
        <f t="shared" si="4"/>
        <v>0</v>
      </c>
      <c r="BD29" s="37">
        <f t="shared" si="5"/>
        <v>0</v>
      </c>
      <c r="BE29" s="54">
        <f t="shared" si="9"/>
        <v>0</v>
      </c>
    </row>
    <row r="30" spans="1:57" ht="45" x14ac:dyDescent="0.25">
      <c r="A30" s="401">
        <f>+Set!A30</f>
        <v>27</v>
      </c>
      <c r="B30" s="427" t="str">
        <f>ACUMULADO!B30</f>
        <v>PROMOTORES EDUCATIVOS CAPACITADOS PARA LA PROMOCIÓN DEL CUIDADO INFANTIL, LACTANCIA MATERNA EXCLUSIVA Y LA ADECUADA ALIMENTACIÓN Y PROTECCIÓN DEL MENOR DE 36 MESES A FAMILIAS DEL PRONOEI</v>
      </c>
      <c r="C30" s="428" t="str">
        <f>+Set!C30</f>
        <v>PROMSA</v>
      </c>
      <c r="D30" s="429"/>
      <c r="E30" s="429"/>
      <c r="F30" s="429"/>
      <c r="G30" s="429"/>
      <c r="H30" s="429"/>
      <c r="I30" s="429"/>
      <c r="J30" s="429"/>
      <c r="K30" s="429"/>
      <c r="L30" s="429"/>
      <c r="M30" s="429"/>
      <c r="N30" s="429"/>
      <c r="O30" s="429"/>
      <c r="P30" s="429"/>
      <c r="Q30" s="429"/>
      <c r="R30" s="429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29"/>
      <c r="AM30" s="429"/>
      <c r="AN30" s="429"/>
      <c r="AO30" s="429"/>
      <c r="AP30" s="429"/>
      <c r="AQ30" s="429"/>
      <c r="AR30" s="429"/>
      <c r="AS30" s="429"/>
      <c r="AT30" s="429"/>
      <c r="AV30" s="37">
        <f t="shared" si="11"/>
        <v>0</v>
      </c>
      <c r="AW30" s="37">
        <f t="shared" si="7"/>
        <v>0</v>
      </c>
      <c r="AX30" s="37">
        <f t="shared" si="8"/>
        <v>0</v>
      </c>
      <c r="AY30" s="37">
        <f t="shared" si="0"/>
        <v>0</v>
      </c>
      <c r="AZ30" s="37">
        <f t="shared" si="1"/>
        <v>0</v>
      </c>
      <c r="BA30" s="37">
        <f t="shared" si="2"/>
        <v>0</v>
      </c>
      <c r="BB30" s="37">
        <f t="shared" si="3"/>
        <v>0</v>
      </c>
      <c r="BC30" s="38">
        <f t="shared" si="4"/>
        <v>0</v>
      </c>
      <c r="BD30" s="37">
        <f t="shared" si="5"/>
        <v>0</v>
      </c>
      <c r="BE30" s="54">
        <f t="shared" si="9"/>
        <v>0</v>
      </c>
    </row>
    <row r="31" spans="1:57" ht="30" x14ac:dyDescent="0.25">
      <c r="A31" s="401">
        <f>+Set!A31</f>
        <v>28</v>
      </c>
      <c r="B31" s="427" t="str">
        <f>ACUMULADO!B31</f>
        <v>FAMILIAS QUE RECIBEN CONSEJERÍA A TRAVÉS DE LA VISITA DOMICILIARIA PARA PROMOVER PRÁCTICAS Y ENTORNOS SALUDABLES PARA CONTRIBUIR A LA DISMINUCIÓN DE LA TUBERCULOSIS, VIH/SIDA</v>
      </c>
      <c r="C31" s="428" t="str">
        <f>+Set!C31</f>
        <v>PROMSA</v>
      </c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429"/>
      <c r="AN31" s="429"/>
      <c r="AO31" s="429"/>
      <c r="AP31" s="429"/>
      <c r="AQ31" s="429"/>
      <c r="AR31" s="429"/>
      <c r="AS31" s="429"/>
      <c r="AT31" s="429"/>
      <c r="AV31" s="37">
        <f t="shared" si="11"/>
        <v>0</v>
      </c>
      <c r="AW31" s="37">
        <f t="shared" si="7"/>
        <v>0</v>
      </c>
      <c r="AX31" s="37">
        <f t="shared" si="8"/>
        <v>0</v>
      </c>
      <c r="AY31" s="37">
        <f t="shared" si="0"/>
        <v>0</v>
      </c>
      <c r="AZ31" s="37">
        <f t="shared" si="1"/>
        <v>0</v>
      </c>
      <c r="BA31" s="37">
        <f t="shared" si="2"/>
        <v>0</v>
      </c>
      <c r="BB31" s="37">
        <f t="shared" si="3"/>
        <v>0</v>
      </c>
      <c r="BC31" s="38">
        <f t="shared" si="4"/>
        <v>0</v>
      </c>
      <c r="BD31" s="37">
        <f t="shared" si="5"/>
        <v>0</v>
      </c>
      <c r="BE31" s="54">
        <f t="shared" si="9"/>
        <v>0</v>
      </c>
    </row>
    <row r="32" spans="1:57" ht="30" x14ac:dyDescent="0.25">
      <c r="A32" s="401">
        <f>+Set!A32</f>
        <v>29</v>
      </c>
      <c r="B32" s="427" t="str">
        <f>ACUMULADO!B32</f>
        <v>FAMILIAS QUE RECIBEN SESIÓN EDUCATIVA Y DEMOSTRATIVA PARA PROMOVER PRÁCTICAS Y GENERAR ENTORNOS SALUDABLES PARA CONTRIBUIR A LA DISMINUCIÓN DE LA TUBERCULOSIS , VIH/SIDA</v>
      </c>
      <c r="C32" s="428" t="str">
        <f>+Set!C32</f>
        <v>PROMSA</v>
      </c>
      <c r="D32" s="429"/>
      <c r="E32" s="429"/>
      <c r="F32" s="429"/>
      <c r="G32" s="429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429"/>
      <c r="AV32" s="37">
        <f t="shared" ref="AV32:AV51" si="12">SUM(D32)</f>
        <v>0</v>
      </c>
      <c r="AW32" s="37">
        <f t="shared" ref="AW32:AW51" si="13">+SUM(G32:P32)</f>
        <v>0</v>
      </c>
      <c r="AX32" s="37">
        <f t="shared" ref="AX32:AX51" si="14">+SUM(Q32:S32)</f>
        <v>0</v>
      </c>
      <c r="AY32" s="37">
        <f t="shared" ref="AY32:AY51" si="15">+SUM(T32:W32)</f>
        <v>0</v>
      </c>
      <c r="AZ32" s="37">
        <f t="shared" ref="AZ32:AZ51" si="16">+SUM(X32:AC32)</f>
        <v>0</v>
      </c>
      <c r="BA32" s="37">
        <f t="shared" ref="BA32:BA51" si="17">+SUM(AD32:AH32)</f>
        <v>0</v>
      </c>
      <c r="BB32" s="37">
        <f t="shared" ref="BB32:BB51" si="18">+SUM(AJ32:AL32)</f>
        <v>0</v>
      </c>
      <c r="BC32" s="38">
        <f t="shared" ref="BC32:BC51" si="19">+SUM(AM32:AP32)</f>
        <v>0</v>
      </c>
      <c r="BD32" s="37">
        <f t="shared" ref="BD32:BD51" si="20">+SUM(AQ32:AT32)</f>
        <v>0</v>
      </c>
      <c r="BE32" s="54">
        <f t="shared" ref="BE32:BE51" si="21">SUM(AV32:BD32)</f>
        <v>0</v>
      </c>
    </row>
    <row r="33" spans="1:57" ht="30" x14ac:dyDescent="0.25">
      <c r="A33" s="401">
        <f>+Set!A33</f>
        <v>30</v>
      </c>
      <c r="B33" s="427" t="str">
        <f>ACUMULADO!B33</f>
        <v>DOCENTES CAPACITADOS DESARROLLAN ACCIONES PARA LA PROMOCIÓN DE PRÁCTICAS SALUDABLES Y LA PREVENCIÓN DE LA TUBERCULOSIS,  VIH/SIDA</v>
      </c>
      <c r="C33" s="428" t="str">
        <f>+Set!C33</f>
        <v>PROMSA</v>
      </c>
      <c r="D33" s="429"/>
      <c r="E33" s="429"/>
      <c r="F33" s="429"/>
      <c r="G33" s="429"/>
      <c r="H33" s="429"/>
      <c r="I33" s="429"/>
      <c r="J33" s="429"/>
      <c r="K33" s="429"/>
      <c r="L33" s="429"/>
      <c r="M33" s="429"/>
      <c r="N33" s="429"/>
      <c r="O33" s="429"/>
      <c r="P33" s="429"/>
      <c r="Q33" s="429"/>
      <c r="R33" s="429"/>
      <c r="S33" s="429"/>
      <c r="T33" s="429"/>
      <c r="U33" s="429"/>
      <c r="V33" s="429"/>
      <c r="W33" s="429"/>
      <c r="X33" s="429"/>
      <c r="Y33" s="429"/>
      <c r="Z33" s="429"/>
      <c r="AA33" s="429"/>
      <c r="AB33" s="429"/>
      <c r="AC33" s="429"/>
      <c r="AD33" s="429"/>
      <c r="AE33" s="429"/>
      <c r="AF33" s="429"/>
      <c r="AG33" s="429"/>
      <c r="AH33" s="429"/>
      <c r="AI33" s="429"/>
      <c r="AJ33" s="429"/>
      <c r="AK33" s="429"/>
      <c r="AL33" s="429"/>
      <c r="AM33" s="429"/>
      <c r="AN33" s="429"/>
      <c r="AO33" s="429"/>
      <c r="AP33" s="429"/>
      <c r="AQ33" s="429"/>
      <c r="AR33" s="429"/>
      <c r="AS33" s="429"/>
      <c r="AT33" s="429"/>
      <c r="AV33" s="37">
        <f t="shared" si="12"/>
        <v>0</v>
      </c>
      <c r="AW33" s="37">
        <f t="shared" si="13"/>
        <v>0</v>
      </c>
      <c r="AX33" s="37">
        <f t="shared" si="14"/>
        <v>0</v>
      </c>
      <c r="AY33" s="37">
        <f t="shared" si="15"/>
        <v>0</v>
      </c>
      <c r="AZ33" s="37">
        <f t="shared" si="16"/>
        <v>0</v>
      </c>
      <c r="BA33" s="37">
        <f t="shared" si="17"/>
        <v>0</v>
      </c>
      <c r="BB33" s="37">
        <f t="shared" si="18"/>
        <v>0</v>
      </c>
      <c r="BC33" s="38">
        <f t="shared" si="19"/>
        <v>0</v>
      </c>
      <c r="BD33" s="37">
        <f t="shared" si="20"/>
        <v>0</v>
      </c>
      <c r="BE33" s="54">
        <f t="shared" si="21"/>
        <v>0</v>
      </c>
    </row>
    <row r="34" spans="1:57" ht="30" x14ac:dyDescent="0.25">
      <c r="A34" s="401">
        <f>+Set!A34</f>
        <v>31</v>
      </c>
      <c r="B34" s="427" t="str">
        <f>ACUMULADO!B34</f>
        <v>COMUNIDADES CON LIDERES CAPACITADOS DESARROLLAN VIGILANCIA COMUNITARIA EN FAVOR DE ENTORNOS Y PRÁCTICAS SALUDABLES Y LA PREVENCIÓN DE LA TUBERCULOSIS, VIH/SIDA</v>
      </c>
      <c r="C34" s="428" t="str">
        <f>+Set!C34</f>
        <v>PROMSA</v>
      </c>
      <c r="D34" s="429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29"/>
      <c r="Q34" s="429"/>
      <c r="R34" s="429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29"/>
      <c r="AM34" s="429"/>
      <c r="AN34" s="429"/>
      <c r="AO34" s="429"/>
      <c r="AP34" s="429"/>
      <c r="AQ34" s="429"/>
      <c r="AR34" s="429"/>
      <c r="AS34" s="429"/>
      <c r="AT34" s="429"/>
      <c r="AV34" s="37">
        <f t="shared" si="12"/>
        <v>0</v>
      </c>
      <c r="AW34" s="37">
        <f t="shared" si="13"/>
        <v>0</v>
      </c>
      <c r="AX34" s="37">
        <f t="shared" si="14"/>
        <v>0</v>
      </c>
      <c r="AY34" s="37">
        <f t="shared" si="15"/>
        <v>0</v>
      </c>
      <c r="AZ34" s="37">
        <f t="shared" si="16"/>
        <v>0</v>
      </c>
      <c r="BA34" s="37">
        <f t="shared" si="17"/>
        <v>0</v>
      </c>
      <c r="BB34" s="37">
        <f t="shared" si="18"/>
        <v>0</v>
      </c>
      <c r="BC34" s="38">
        <f t="shared" si="19"/>
        <v>0</v>
      </c>
      <c r="BD34" s="37">
        <f t="shared" si="20"/>
        <v>0</v>
      </c>
      <c r="BE34" s="54">
        <f t="shared" si="21"/>
        <v>0</v>
      </c>
    </row>
    <row r="35" spans="1:57" ht="30" x14ac:dyDescent="0.25">
      <c r="A35" s="401">
        <f>+Set!A35</f>
        <v>32</v>
      </c>
      <c r="B35" s="427" t="str">
        <f>ACUMULADO!B35</f>
        <v>MUNICIPIOS QUE IMPLEMENTAN ACCIONES PARA MEJORAR O MITIGAR LAS CONDICIONES QUE GENERAN RIESGO PARA ENFERMAR DE TUBERCULOSIS Y VIH/SIDA SEGÚN DISTRITOS/ PROVINCIAS PRIORIZADOS.</v>
      </c>
      <c r="C35" s="428" t="str">
        <f>+Set!C35</f>
        <v>PROMSA</v>
      </c>
      <c r="D35" s="429"/>
      <c r="E35" s="429"/>
      <c r="F35" s="429"/>
      <c r="G35" s="429"/>
      <c r="H35" s="429"/>
      <c r="I35" s="429"/>
      <c r="J35" s="429"/>
      <c r="K35" s="429"/>
      <c r="L35" s="429"/>
      <c r="M35" s="429"/>
      <c r="N35" s="429"/>
      <c r="O35" s="429"/>
      <c r="P35" s="429"/>
      <c r="Q35" s="429"/>
      <c r="R35" s="429"/>
      <c r="S35" s="429"/>
      <c r="T35" s="429"/>
      <c r="U35" s="429"/>
      <c r="V35" s="429"/>
      <c r="W35" s="429"/>
      <c r="X35" s="429"/>
      <c r="Y35" s="429"/>
      <c r="Z35" s="429"/>
      <c r="AA35" s="429"/>
      <c r="AB35" s="429"/>
      <c r="AC35" s="429"/>
      <c r="AD35" s="429"/>
      <c r="AE35" s="429"/>
      <c r="AF35" s="429"/>
      <c r="AG35" s="429"/>
      <c r="AH35" s="429"/>
      <c r="AI35" s="429"/>
      <c r="AJ35" s="429"/>
      <c r="AK35" s="429"/>
      <c r="AL35" s="429"/>
      <c r="AM35" s="429"/>
      <c r="AN35" s="429"/>
      <c r="AO35" s="429"/>
      <c r="AP35" s="429"/>
      <c r="AQ35" s="429"/>
      <c r="AR35" s="429"/>
      <c r="AS35" s="429"/>
      <c r="AT35" s="429"/>
      <c r="AV35" s="37">
        <f t="shared" si="12"/>
        <v>0</v>
      </c>
      <c r="AW35" s="37">
        <f t="shared" si="13"/>
        <v>0</v>
      </c>
      <c r="AX35" s="37">
        <f t="shared" si="14"/>
        <v>0</v>
      </c>
      <c r="AY35" s="37">
        <f t="shared" si="15"/>
        <v>0</v>
      </c>
      <c r="AZ35" s="37">
        <f t="shared" si="16"/>
        <v>0</v>
      </c>
      <c r="BA35" s="37">
        <f t="shared" si="17"/>
        <v>0</v>
      </c>
      <c r="BB35" s="37">
        <f t="shared" si="18"/>
        <v>0</v>
      </c>
      <c r="BC35" s="38">
        <f t="shared" si="19"/>
        <v>0</v>
      </c>
      <c r="BD35" s="37">
        <f t="shared" si="20"/>
        <v>0</v>
      </c>
      <c r="BE35" s="54">
        <f t="shared" si="21"/>
        <v>0</v>
      </c>
    </row>
    <row r="36" spans="1:57" ht="30" x14ac:dyDescent="0.25">
      <c r="A36" s="401">
        <f>+Set!A36</f>
        <v>33</v>
      </c>
      <c r="B36" s="427" t="str">
        <f>ACUMULADO!B36</f>
        <v xml:space="preserve">FAMILIAS QUE RECIBEN SESIONES DEMOSTRATIVAS PARA LA PREVENCION Y CONTROL DE ENFERMEDADES METAXENICAS </v>
      </c>
      <c r="C36" s="428" t="str">
        <f>+Set!C36</f>
        <v>PROMSA</v>
      </c>
      <c r="D36" s="429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29"/>
      <c r="AM36" s="429"/>
      <c r="AN36" s="429"/>
      <c r="AO36" s="429"/>
      <c r="AP36" s="429"/>
      <c r="AQ36" s="429"/>
      <c r="AR36" s="429"/>
      <c r="AS36" s="429"/>
      <c r="AT36" s="429"/>
      <c r="AV36" s="37">
        <f t="shared" si="12"/>
        <v>0</v>
      </c>
      <c r="AW36" s="37">
        <f t="shared" si="13"/>
        <v>0</v>
      </c>
      <c r="AX36" s="37">
        <f t="shared" si="14"/>
        <v>0</v>
      </c>
      <c r="AY36" s="37">
        <f t="shared" si="15"/>
        <v>0</v>
      </c>
      <c r="AZ36" s="37">
        <f t="shared" si="16"/>
        <v>0</v>
      </c>
      <c r="BA36" s="37">
        <f t="shared" si="17"/>
        <v>0</v>
      </c>
      <c r="BB36" s="37">
        <f t="shared" si="18"/>
        <v>0</v>
      </c>
      <c r="BC36" s="38">
        <f t="shared" si="19"/>
        <v>0</v>
      </c>
      <c r="BD36" s="37">
        <f t="shared" si="20"/>
        <v>0</v>
      </c>
      <c r="BE36" s="54">
        <f t="shared" si="21"/>
        <v>0</v>
      </c>
    </row>
    <row r="37" spans="1:57" ht="30" x14ac:dyDescent="0.25">
      <c r="A37" s="401">
        <f>+Set!A37</f>
        <v>34</v>
      </c>
      <c r="B37" s="427" t="str">
        <f>ACUMULADO!B37</f>
        <v>FAMILIAS QUE RECIBEN SESIONES EDUCATIVAS  PARA LA PREVENCION Y CONTROL DE ENFERMEDADES  ZOONOTICAS.</v>
      </c>
      <c r="C37" s="428" t="str">
        <f>+Set!C37</f>
        <v>PROMSA</v>
      </c>
      <c r="D37" s="429"/>
      <c r="E37" s="429"/>
      <c r="F37" s="429"/>
      <c r="G37" s="429"/>
      <c r="H37" s="429"/>
      <c r="I37" s="429"/>
      <c r="J37" s="429"/>
      <c r="K37" s="429"/>
      <c r="L37" s="429"/>
      <c r="M37" s="429"/>
      <c r="N37" s="429"/>
      <c r="O37" s="429"/>
      <c r="P37" s="429"/>
      <c r="Q37" s="429"/>
      <c r="R37" s="429"/>
      <c r="S37" s="429"/>
      <c r="T37" s="429"/>
      <c r="U37" s="429"/>
      <c r="V37" s="429"/>
      <c r="W37" s="429"/>
      <c r="X37" s="429"/>
      <c r="Y37" s="429"/>
      <c r="Z37" s="429"/>
      <c r="AA37" s="429"/>
      <c r="AB37" s="429"/>
      <c r="AC37" s="429"/>
      <c r="AD37" s="429"/>
      <c r="AE37" s="429"/>
      <c r="AF37" s="429"/>
      <c r="AG37" s="429"/>
      <c r="AH37" s="429"/>
      <c r="AI37" s="429"/>
      <c r="AJ37" s="429"/>
      <c r="AK37" s="429"/>
      <c r="AL37" s="429"/>
      <c r="AM37" s="429"/>
      <c r="AN37" s="429"/>
      <c r="AO37" s="429"/>
      <c r="AP37" s="429"/>
      <c r="AQ37" s="429"/>
      <c r="AR37" s="429"/>
      <c r="AS37" s="429"/>
      <c r="AT37" s="429"/>
      <c r="AV37" s="37">
        <f t="shared" si="12"/>
        <v>0</v>
      </c>
      <c r="AW37" s="37">
        <f t="shared" si="13"/>
        <v>0</v>
      </c>
      <c r="AX37" s="37">
        <f t="shared" si="14"/>
        <v>0</v>
      </c>
      <c r="AY37" s="37">
        <f t="shared" si="15"/>
        <v>0</v>
      </c>
      <c r="AZ37" s="37">
        <f t="shared" si="16"/>
        <v>0</v>
      </c>
      <c r="BA37" s="37">
        <f t="shared" si="17"/>
        <v>0</v>
      </c>
      <c r="BB37" s="37">
        <f t="shared" si="18"/>
        <v>0</v>
      </c>
      <c r="BC37" s="38">
        <f t="shared" si="19"/>
        <v>0</v>
      </c>
      <c r="BD37" s="37">
        <f t="shared" si="20"/>
        <v>0</v>
      </c>
      <c r="BE37" s="54">
        <f t="shared" si="21"/>
        <v>0</v>
      </c>
    </row>
    <row r="38" spans="1:57" ht="30" x14ac:dyDescent="0.25">
      <c r="A38" s="401">
        <f>+Set!A38</f>
        <v>35</v>
      </c>
      <c r="B38" s="427" t="str">
        <f>ACUMULADO!B38</f>
        <v>COMUNIDADES PRIORIZADAS EN EL DISTRITO QUE  ESTAN IMPLEMENTANDO LA VIGILANCIA COMUNITARIA ASOCIADA A ENFERMEDADES METAXÉNICAS Y ZOONOTICAS.</v>
      </c>
      <c r="C38" s="428" t="str">
        <f>+Set!C38</f>
        <v>PROMSA</v>
      </c>
      <c r="D38" s="429"/>
      <c r="E38" s="429"/>
      <c r="F38" s="429"/>
      <c r="G38" s="429"/>
      <c r="H38" s="429"/>
      <c r="I38" s="429"/>
      <c r="J38" s="429"/>
      <c r="K38" s="429"/>
      <c r="L38" s="429"/>
      <c r="M38" s="429"/>
      <c r="N38" s="429"/>
      <c r="O38" s="429"/>
      <c r="P38" s="429"/>
      <c r="Q38" s="429"/>
      <c r="R38" s="429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  <c r="AL38" s="429"/>
      <c r="AM38" s="429"/>
      <c r="AN38" s="429"/>
      <c r="AO38" s="429"/>
      <c r="AP38" s="429"/>
      <c r="AQ38" s="429"/>
      <c r="AR38" s="429"/>
      <c r="AS38" s="429"/>
      <c r="AT38" s="429"/>
      <c r="AV38" s="37">
        <f t="shared" si="12"/>
        <v>0</v>
      </c>
      <c r="AW38" s="37">
        <f t="shared" si="13"/>
        <v>0</v>
      </c>
      <c r="AX38" s="37">
        <f t="shared" si="14"/>
        <v>0</v>
      </c>
      <c r="AY38" s="37">
        <f t="shared" si="15"/>
        <v>0</v>
      </c>
      <c r="AZ38" s="37">
        <f t="shared" si="16"/>
        <v>0</v>
      </c>
      <c r="BA38" s="37">
        <f t="shared" si="17"/>
        <v>0</v>
      </c>
      <c r="BB38" s="37">
        <f t="shared" si="18"/>
        <v>0</v>
      </c>
      <c r="BC38" s="38">
        <f t="shared" si="19"/>
        <v>0</v>
      </c>
      <c r="BD38" s="37">
        <f t="shared" si="20"/>
        <v>0</v>
      </c>
      <c r="BE38" s="54">
        <f t="shared" si="21"/>
        <v>0</v>
      </c>
    </row>
    <row r="39" spans="1:57" ht="30" x14ac:dyDescent="0.25">
      <c r="A39" s="401">
        <f>+Set!A39</f>
        <v>36</v>
      </c>
      <c r="B39" s="427" t="str">
        <f>ACUMULADO!B39</f>
        <v>MUNICIPIOS QUE IMPLEMENTAN ACCIONES PARA MEJORAR O MITIGAR LAS CONDICIONES QUE GENERAN RIESGO PARA ENFERMAR DE ENFERMEDADES METAXÉNICAS Y ZOONOTICAS</v>
      </c>
      <c r="C39" s="428" t="str">
        <f>+Set!C39</f>
        <v>PROMSA</v>
      </c>
      <c r="D39" s="429"/>
      <c r="E39" s="429"/>
      <c r="F39" s="429"/>
      <c r="G39" s="429"/>
      <c r="H39" s="429"/>
      <c r="I39" s="429"/>
      <c r="J39" s="429"/>
      <c r="K39" s="429"/>
      <c r="L39" s="429"/>
      <c r="M39" s="429"/>
      <c r="N39" s="429"/>
      <c r="O39" s="429"/>
      <c r="P39" s="429"/>
      <c r="Q39" s="429"/>
      <c r="R39" s="429"/>
      <c r="S39" s="429"/>
      <c r="T39" s="429"/>
      <c r="U39" s="429"/>
      <c r="V39" s="429"/>
      <c r="W39" s="429"/>
      <c r="X39" s="429"/>
      <c r="Y39" s="429"/>
      <c r="Z39" s="429"/>
      <c r="AA39" s="429"/>
      <c r="AB39" s="429"/>
      <c r="AC39" s="429"/>
      <c r="AD39" s="429"/>
      <c r="AE39" s="429"/>
      <c r="AF39" s="429"/>
      <c r="AG39" s="429"/>
      <c r="AH39" s="429"/>
      <c r="AI39" s="429"/>
      <c r="AJ39" s="429"/>
      <c r="AK39" s="429"/>
      <c r="AL39" s="429"/>
      <c r="AM39" s="429"/>
      <c r="AN39" s="429"/>
      <c r="AO39" s="429"/>
      <c r="AP39" s="429"/>
      <c r="AQ39" s="429"/>
      <c r="AR39" s="429"/>
      <c r="AS39" s="429"/>
      <c r="AT39" s="429"/>
      <c r="AV39" s="37">
        <f t="shared" si="12"/>
        <v>0</v>
      </c>
      <c r="AW39" s="37">
        <f t="shared" si="13"/>
        <v>0</v>
      </c>
      <c r="AX39" s="37">
        <f t="shared" si="14"/>
        <v>0</v>
      </c>
      <c r="AY39" s="37">
        <f t="shared" si="15"/>
        <v>0</v>
      </c>
      <c r="AZ39" s="37">
        <f t="shared" si="16"/>
        <v>0</v>
      </c>
      <c r="BA39" s="37">
        <f t="shared" si="17"/>
        <v>0</v>
      </c>
      <c r="BB39" s="37">
        <f t="shared" si="18"/>
        <v>0</v>
      </c>
      <c r="BC39" s="38">
        <f t="shared" si="19"/>
        <v>0</v>
      </c>
      <c r="BD39" s="37">
        <f t="shared" si="20"/>
        <v>0</v>
      </c>
      <c r="BE39" s="54">
        <f t="shared" si="21"/>
        <v>0</v>
      </c>
    </row>
    <row r="40" spans="1:57" ht="30" x14ac:dyDescent="0.25">
      <c r="A40" s="401">
        <f>+Set!A40</f>
        <v>37</v>
      </c>
      <c r="B40" s="427" t="str">
        <f>ACUMULADO!B40</f>
        <v>DOCENTES  CAPACITADOS Y COMPROMETIDOS A DESARROLLAR ACCIONES PARA LA PROMOCION DE PRACTICAS SALUDABLES PARA LA PREVENCIÓN DE LAS ENFERMEDADES METAXENICAS Y ZOONOTICAS</v>
      </c>
      <c r="C40" s="428" t="str">
        <f>+Set!C40</f>
        <v>PROMSA</v>
      </c>
      <c r="D40" s="429"/>
      <c r="E40" s="429"/>
      <c r="F40" s="429"/>
      <c r="G40" s="429"/>
      <c r="H40" s="429"/>
      <c r="I40" s="429"/>
      <c r="J40" s="429"/>
      <c r="K40" s="429"/>
      <c r="L40" s="429"/>
      <c r="M40" s="429"/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  <c r="AO40" s="429"/>
      <c r="AP40" s="429"/>
      <c r="AQ40" s="429"/>
      <c r="AR40" s="429"/>
      <c r="AS40" s="429"/>
      <c r="AT40" s="429"/>
      <c r="AV40" s="37">
        <f t="shared" si="12"/>
        <v>0</v>
      </c>
      <c r="AW40" s="37">
        <f t="shared" si="13"/>
        <v>0</v>
      </c>
      <c r="AX40" s="37">
        <f t="shared" si="14"/>
        <v>0</v>
      </c>
      <c r="AY40" s="37">
        <f t="shared" si="15"/>
        <v>0</v>
      </c>
      <c r="AZ40" s="37">
        <f t="shared" si="16"/>
        <v>0</v>
      </c>
      <c r="BA40" s="37">
        <f t="shared" si="17"/>
        <v>0</v>
      </c>
      <c r="BB40" s="37">
        <f t="shared" si="18"/>
        <v>0</v>
      </c>
      <c r="BC40" s="38">
        <f t="shared" si="19"/>
        <v>0</v>
      </c>
      <c r="BD40" s="37">
        <f t="shared" si="20"/>
        <v>0</v>
      </c>
      <c r="BE40" s="54">
        <f t="shared" si="21"/>
        <v>0</v>
      </c>
    </row>
    <row r="41" spans="1:57" ht="30" x14ac:dyDescent="0.25">
      <c r="A41" s="401">
        <f>+Set!A41</f>
        <v>38</v>
      </c>
      <c r="B41" s="427" t="str">
        <f>ACUMULADO!B41</f>
        <v>FAMILIAS QUE RECIBEN SESIONES EDUCATIVAS Y DEMOSTRATIVAS EN PRÁCTICAS SALUDABLES FRENTE A LAS ENFERMEDADES NO TRASMISIBLES</v>
      </c>
      <c r="C41" s="428" t="str">
        <f>+Set!C41</f>
        <v>PROMSA</v>
      </c>
      <c r="D41" s="429"/>
      <c r="E41" s="429"/>
      <c r="F41" s="429"/>
      <c r="G41" s="429"/>
      <c r="H41" s="429"/>
      <c r="I41" s="429"/>
      <c r="J41" s="429"/>
      <c r="K41" s="429"/>
      <c r="L41" s="429"/>
      <c r="M41" s="429"/>
      <c r="N41" s="429"/>
      <c r="O41" s="429"/>
      <c r="P41" s="429"/>
      <c r="Q41" s="429"/>
      <c r="R41" s="429"/>
      <c r="S41" s="429"/>
      <c r="T41" s="429"/>
      <c r="U41" s="429"/>
      <c r="V41" s="429"/>
      <c r="W41" s="429"/>
      <c r="X41" s="429"/>
      <c r="Y41" s="429"/>
      <c r="Z41" s="429"/>
      <c r="AA41" s="429"/>
      <c r="AB41" s="429"/>
      <c r="AC41" s="429"/>
      <c r="AD41" s="429"/>
      <c r="AE41" s="429"/>
      <c r="AF41" s="429"/>
      <c r="AG41" s="429"/>
      <c r="AH41" s="429"/>
      <c r="AI41" s="429"/>
      <c r="AJ41" s="429"/>
      <c r="AK41" s="429"/>
      <c r="AL41" s="429"/>
      <c r="AM41" s="429"/>
      <c r="AN41" s="429"/>
      <c r="AO41" s="429"/>
      <c r="AP41" s="429"/>
      <c r="AQ41" s="429"/>
      <c r="AR41" s="429"/>
      <c r="AS41" s="429"/>
      <c r="AT41" s="429"/>
      <c r="AV41" s="37">
        <f t="shared" si="12"/>
        <v>0</v>
      </c>
      <c r="AW41" s="37">
        <f t="shared" si="13"/>
        <v>0</v>
      </c>
      <c r="AX41" s="37">
        <f t="shared" si="14"/>
        <v>0</v>
      </c>
      <c r="AY41" s="37">
        <f t="shared" si="15"/>
        <v>0</v>
      </c>
      <c r="AZ41" s="37">
        <f t="shared" si="16"/>
        <v>0</v>
      </c>
      <c r="BA41" s="37">
        <f t="shared" si="17"/>
        <v>0</v>
      </c>
      <c r="BB41" s="37">
        <f t="shared" si="18"/>
        <v>0</v>
      </c>
      <c r="BC41" s="38">
        <f t="shared" si="19"/>
        <v>0</v>
      </c>
      <c r="BD41" s="37">
        <f t="shared" si="20"/>
        <v>0</v>
      </c>
      <c r="BE41" s="54">
        <f t="shared" si="21"/>
        <v>0</v>
      </c>
    </row>
    <row r="42" spans="1:57" ht="30" x14ac:dyDescent="0.25">
      <c r="A42" s="401">
        <f>+Set!A42</f>
        <v>39</v>
      </c>
      <c r="B42" s="427" t="str">
        <f>ACUMULADO!B42</f>
        <v>4398802FUNCIONARIOS MUNICIPALES CAPACITADOS PARA LA GENERACIÓN DE ENTORNOS SALUDABLES FRENTE A LAS ENFERMEDADES NO TRASMISIBLES.</v>
      </c>
      <c r="C42" s="428" t="str">
        <f>+Set!C42</f>
        <v>PROMSA</v>
      </c>
      <c r="D42" s="429"/>
      <c r="E42" s="429"/>
      <c r="F42" s="429"/>
      <c r="G42" s="429"/>
      <c r="H42" s="429"/>
      <c r="I42" s="429"/>
      <c r="J42" s="429"/>
      <c r="K42" s="429"/>
      <c r="L42" s="429"/>
      <c r="M42" s="429"/>
      <c r="N42" s="429"/>
      <c r="O42" s="429"/>
      <c r="P42" s="429"/>
      <c r="Q42" s="429"/>
      <c r="R42" s="429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  <c r="AL42" s="429"/>
      <c r="AM42" s="429"/>
      <c r="AN42" s="429"/>
      <c r="AO42" s="429"/>
      <c r="AP42" s="429"/>
      <c r="AQ42" s="429"/>
      <c r="AR42" s="429"/>
      <c r="AS42" s="429"/>
      <c r="AT42" s="429"/>
      <c r="AV42" s="37">
        <f t="shared" si="12"/>
        <v>0</v>
      </c>
      <c r="AW42" s="37">
        <f t="shared" si="13"/>
        <v>0</v>
      </c>
      <c r="AX42" s="37">
        <f t="shared" si="14"/>
        <v>0</v>
      </c>
      <c r="AY42" s="37">
        <f t="shared" si="15"/>
        <v>0</v>
      </c>
      <c r="AZ42" s="37">
        <f t="shared" si="16"/>
        <v>0</v>
      </c>
      <c r="BA42" s="37">
        <f t="shared" si="17"/>
        <v>0</v>
      </c>
      <c r="BB42" s="37">
        <f t="shared" si="18"/>
        <v>0</v>
      </c>
      <c r="BC42" s="38">
        <f t="shared" si="19"/>
        <v>0</v>
      </c>
      <c r="BD42" s="37">
        <f t="shared" si="20"/>
        <v>0</v>
      </c>
      <c r="BE42" s="54">
        <f t="shared" si="21"/>
        <v>0</v>
      </c>
    </row>
    <row r="43" spans="1:57" ht="30" x14ac:dyDescent="0.25">
      <c r="A43" s="401">
        <f>+Set!A43</f>
        <v>40</v>
      </c>
      <c r="B43" s="427" t="str">
        <f>ACUMULADO!B43</f>
        <v>DOCENTES COMPROMETIDOS QUE DESARROLLAN ACCIONES PARA LA PROMOCIÓN DE LA ALIMENTACIÓN SALUDABLE, ACTIVIDAD FISICA, SALUD OCULAR Y SALUD BUCAL</v>
      </c>
      <c r="C43" s="428" t="str">
        <f>+Set!C43</f>
        <v>PROMSA</v>
      </c>
      <c r="D43" s="429"/>
      <c r="E43" s="429"/>
      <c r="F43" s="429"/>
      <c r="G43" s="429"/>
      <c r="H43" s="429"/>
      <c r="I43" s="429"/>
      <c r="J43" s="429"/>
      <c r="K43" s="429"/>
      <c r="L43" s="429"/>
      <c r="M43" s="429"/>
      <c r="N43" s="429"/>
      <c r="O43" s="429"/>
      <c r="P43" s="429"/>
      <c r="Q43" s="429"/>
      <c r="R43" s="429"/>
      <c r="S43" s="429"/>
      <c r="T43" s="429"/>
      <c r="U43" s="429"/>
      <c r="V43" s="429"/>
      <c r="W43" s="429"/>
      <c r="X43" s="429"/>
      <c r="Y43" s="429"/>
      <c r="Z43" s="429"/>
      <c r="AA43" s="429"/>
      <c r="AB43" s="429"/>
      <c r="AC43" s="429"/>
      <c r="AD43" s="429"/>
      <c r="AE43" s="429"/>
      <c r="AF43" s="429"/>
      <c r="AG43" s="429"/>
      <c r="AH43" s="429"/>
      <c r="AI43" s="429"/>
      <c r="AJ43" s="429"/>
      <c r="AK43" s="429"/>
      <c r="AL43" s="429"/>
      <c r="AM43" s="429"/>
      <c r="AN43" s="429"/>
      <c r="AO43" s="429"/>
      <c r="AP43" s="429"/>
      <c r="AQ43" s="429"/>
      <c r="AR43" s="429"/>
      <c r="AS43" s="429"/>
      <c r="AT43" s="429"/>
      <c r="AV43" s="37">
        <f t="shared" si="12"/>
        <v>0</v>
      </c>
      <c r="AW43" s="37">
        <f t="shared" si="13"/>
        <v>0</v>
      </c>
      <c r="AX43" s="37">
        <f t="shared" si="14"/>
        <v>0</v>
      </c>
      <c r="AY43" s="37">
        <f t="shared" si="15"/>
        <v>0</v>
      </c>
      <c r="AZ43" s="37">
        <f t="shared" si="16"/>
        <v>0</v>
      </c>
      <c r="BA43" s="37">
        <f t="shared" si="17"/>
        <v>0</v>
      </c>
      <c r="BB43" s="37">
        <f t="shared" si="18"/>
        <v>0</v>
      </c>
      <c r="BC43" s="38">
        <f t="shared" si="19"/>
        <v>0</v>
      </c>
      <c r="BD43" s="37">
        <f t="shared" si="20"/>
        <v>0</v>
      </c>
      <c r="BE43" s="54">
        <f t="shared" si="21"/>
        <v>0</v>
      </c>
    </row>
    <row r="44" spans="1:57" ht="30" x14ac:dyDescent="0.25">
      <c r="A44" s="401">
        <f>+Set!A44</f>
        <v>41</v>
      </c>
      <c r="B44" s="427" t="str">
        <f>ACUMULADO!B44</f>
        <v>LIDERES COMUNITARIOS CAPACITADOS REALIZAN VIGILANCIA CIUDADANA PARA LA REDUCCIÓN DE LA CONTAMINACIÓN POR METALES PESADOS, SUSTANCIAS QUÍMICAS E HIDROCARBUROS</v>
      </c>
      <c r="C44" s="428" t="str">
        <f>+Set!C44</f>
        <v>PROMSA</v>
      </c>
      <c r="D44" s="429"/>
      <c r="E44" s="429"/>
      <c r="F44" s="429"/>
      <c r="G44" s="429"/>
      <c r="H44" s="429"/>
      <c r="I44" s="429"/>
      <c r="J44" s="429"/>
      <c r="K44" s="429"/>
      <c r="L44" s="429"/>
      <c r="M44" s="429"/>
      <c r="N44" s="429"/>
      <c r="O44" s="429"/>
      <c r="P44" s="429"/>
      <c r="Q44" s="429"/>
      <c r="R44" s="429"/>
      <c r="S44" s="429"/>
      <c r="T44" s="429"/>
      <c r="U44" s="429"/>
      <c r="V44" s="429"/>
      <c r="W44" s="429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9"/>
      <c r="AK44" s="429"/>
      <c r="AL44" s="429"/>
      <c r="AM44" s="429"/>
      <c r="AN44" s="429"/>
      <c r="AO44" s="429"/>
      <c r="AP44" s="429"/>
      <c r="AQ44" s="429"/>
      <c r="AR44" s="429"/>
      <c r="AS44" s="429"/>
      <c r="AT44" s="429"/>
      <c r="AV44" s="37">
        <f t="shared" si="12"/>
        <v>0</v>
      </c>
      <c r="AW44" s="37">
        <f t="shared" si="13"/>
        <v>0</v>
      </c>
      <c r="AX44" s="37">
        <f t="shared" si="14"/>
        <v>0</v>
      </c>
      <c r="AY44" s="37">
        <f t="shared" si="15"/>
        <v>0</v>
      </c>
      <c r="AZ44" s="37">
        <f t="shared" si="16"/>
        <v>0</v>
      </c>
      <c r="BA44" s="37">
        <f t="shared" si="17"/>
        <v>0</v>
      </c>
      <c r="BB44" s="37">
        <f t="shared" si="18"/>
        <v>0</v>
      </c>
      <c r="BC44" s="38">
        <f t="shared" si="19"/>
        <v>0</v>
      </c>
      <c r="BD44" s="37">
        <f t="shared" si="20"/>
        <v>0</v>
      </c>
      <c r="BE44" s="54">
        <f t="shared" si="21"/>
        <v>0</v>
      </c>
    </row>
    <row r="45" spans="1:57" ht="30" x14ac:dyDescent="0.25">
      <c r="A45" s="401">
        <f>+Set!A45</f>
        <v>42</v>
      </c>
      <c r="B45" s="427" t="str">
        <f>ACUMULADO!B45</f>
        <v>FUNCIONARIOS MUNICIPALES SENSIBILIZADOS PARA LA PROMOCIÓN DE PRACTICAS Y ENTORNOS SALUDABLES PARA LA PREVENCIÓN DEL CÁNCER</v>
      </c>
      <c r="C45" s="428" t="str">
        <f>+Set!C45</f>
        <v>PROMSA</v>
      </c>
      <c r="D45" s="429"/>
      <c r="E45" s="429"/>
      <c r="F45" s="429"/>
      <c r="G45" s="429"/>
      <c r="H45" s="429"/>
      <c r="I45" s="429"/>
      <c r="J45" s="429"/>
      <c r="K45" s="429"/>
      <c r="L45" s="429"/>
      <c r="M45" s="429"/>
      <c r="N45" s="429"/>
      <c r="O45" s="429"/>
      <c r="P45" s="429"/>
      <c r="Q45" s="429"/>
      <c r="R45" s="429"/>
      <c r="S45" s="429"/>
      <c r="T45" s="429"/>
      <c r="U45" s="429"/>
      <c r="V45" s="429"/>
      <c r="W45" s="429"/>
      <c r="X45" s="429"/>
      <c r="Y45" s="429"/>
      <c r="Z45" s="429"/>
      <c r="AA45" s="429"/>
      <c r="AB45" s="429"/>
      <c r="AC45" s="429"/>
      <c r="AD45" s="429"/>
      <c r="AE45" s="429"/>
      <c r="AF45" s="429"/>
      <c r="AG45" s="429"/>
      <c r="AH45" s="429"/>
      <c r="AI45" s="429"/>
      <c r="AJ45" s="429"/>
      <c r="AK45" s="429"/>
      <c r="AL45" s="429"/>
      <c r="AM45" s="429"/>
      <c r="AN45" s="429"/>
      <c r="AO45" s="429"/>
      <c r="AP45" s="429"/>
      <c r="AQ45" s="429"/>
      <c r="AR45" s="429"/>
      <c r="AS45" s="429"/>
      <c r="AT45" s="429"/>
      <c r="AV45" s="37">
        <f t="shared" si="12"/>
        <v>0</v>
      </c>
      <c r="AW45" s="37">
        <f t="shared" si="13"/>
        <v>0</v>
      </c>
      <c r="AX45" s="37">
        <f t="shared" si="14"/>
        <v>0</v>
      </c>
      <c r="AY45" s="37">
        <f t="shared" si="15"/>
        <v>0</v>
      </c>
      <c r="AZ45" s="37">
        <f t="shared" si="16"/>
        <v>0</v>
      </c>
      <c r="BA45" s="37">
        <f t="shared" si="17"/>
        <v>0</v>
      </c>
      <c r="BB45" s="37">
        <f t="shared" si="18"/>
        <v>0</v>
      </c>
      <c r="BC45" s="38">
        <f t="shared" si="19"/>
        <v>0</v>
      </c>
      <c r="BD45" s="37">
        <f t="shared" si="20"/>
        <v>0</v>
      </c>
      <c r="BE45" s="54">
        <f t="shared" si="21"/>
        <v>0</v>
      </c>
    </row>
    <row r="46" spans="1:57" ht="30" x14ac:dyDescent="0.25">
      <c r="A46" s="401">
        <f>+Set!A46</f>
        <v>43</v>
      </c>
      <c r="B46" s="427" t="str">
        <f>ACUMULADO!B46</f>
        <v xml:space="preserve">DOCENTES  CAPACITADOS PARA LA PROMOCIÓN DE PRACTICAS Y ENTORNOS SALUDABLES PARA LA PREVENCIÓN DEL CÁNCER . </v>
      </c>
      <c r="C46" s="428" t="str">
        <f>+Set!C46</f>
        <v>PROMSA</v>
      </c>
      <c r="D46" s="429"/>
      <c r="E46" s="429"/>
      <c r="F46" s="429"/>
      <c r="G46" s="429"/>
      <c r="H46" s="429"/>
      <c r="I46" s="429"/>
      <c r="J46" s="429"/>
      <c r="K46" s="429"/>
      <c r="L46" s="429"/>
      <c r="M46" s="429"/>
      <c r="N46" s="429"/>
      <c r="O46" s="429"/>
      <c r="P46" s="429"/>
      <c r="Q46" s="429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V46" s="37">
        <f t="shared" si="12"/>
        <v>0</v>
      </c>
      <c r="AW46" s="37">
        <f t="shared" si="13"/>
        <v>0</v>
      </c>
      <c r="AX46" s="37">
        <f t="shared" si="14"/>
        <v>0</v>
      </c>
      <c r="AY46" s="37">
        <f t="shared" si="15"/>
        <v>0</v>
      </c>
      <c r="AZ46" s="37">
        <f t="shared" si="16"/>
        <v>0</v>
      </c>
      <c r="BA46" s="37">
        <f t="shared" si="17"/>
        <v>0</v>
      </c>
      <c r="BB46" s="37">
        <f t="shared" si="18"/>
        <v>0</v>
      </c>
      <c r="BC46" s="38">
        <f t="shared" si="19"/>
        <v>0</v>
      </c>
      <c r="BD46" s="37">
        <f t="shared" si="20"/>
        <v>0</v>
      </c>
      <c r="BE46" s="54">
        <f t="shared" si="21"/>
        <v>0</v>
      </c>
    </row>
    <row r="47" spans="1:57" ht="30" x14ac:dyDescent="0.25">
      <c r="A47" s="401">
        <f>+Set!A47</f>
        <v>44</v>
      </c>
      <c r="B47" s="427" t="str">
        <f>ACUMULADO!B47</f>
        <v>FAMILIAS SENSIBILIZADAS PARA LA PROMOCIÓN DE PRÁCTICAS Y ENTORNOS SALUDABLES PARA LA PREVENCIÓN DEL CÁNCER</v>
      </c>
      <c r="C47" s="428" t="str">
        <f>+Set!C47</f>
        <v>PROMSA</v>
      </c>
      <c r="D47" s="429"/>
      <c r="E47" s="429"/>
      <c r="F47" s="429"/>
      <c r="G47" s="429"/>
      <c r="H47" s="429"/>
      <c r="I47" s="429"/>
      <c r="J47" s="429"/>
      <c r="K47" s="429"/>
      <c r="L47" s="429"/>
      <c r="M47" s="429"/>
      <c r="N47" s="429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29"/>
      <c r="Z47" s="429"/>
      <c r="AA47" s="429"/>
      <c r="AB47" s="429"/>
      <c r="AC47" s="429"/>
      <c r="AD47" s="429"/>
      <c r="AE47" s="429"/>
      <c r="AF47" s="429"/>
      <c r="AG47" s="429"/>
      <c r="AH47" s="429"/>
      <c r="AI47" s="429"/>
      <c r="AJ47" s="429"/>
      <c r="AK47" s="429"/>
      <c r="AL47" s="429"/>
      <c r="AM47" s="429"/>
      <c r="AN47" s="429"/>
      <c r="AO47" s="429"/>
      <c r="AP47" s="429"/>
      <c r="AQ47" s="429"/>
      <c r="AR47" s="429"/>
      <c r="AS47" s="429"/>
      <c r="AT47" s="429"/>
      <c r="AV47" s="37">
        <f t="shared" si="12"/>
        <v>0</v>
      </c>
      <c r="AW47" s="37">
        <f t="shared" si="13"/>
        <v>0</v>
      </c>
      <c r="AX47" s="37">
        <f t="shared" si="14"/>
        <v>0</v>
      </c>
      <c r="AY47" s="37">
        <f t="shared" si="15"/>
        <v>0</v>
      </c>
      <c r="AZ47" s="37">
        <f t="shared" si="16"/>
        <v>0</v>
      </c>
      <c r="BA47" s="37">
        <f t="shared" si="17"/>
        <v>0</v>
      </c>
      <c r="BB47" s="37">
        <f t="shared" si="18"/>
        <v>0</v>
      </c>
      <c r="BC47" s="38">
        <f t="shared" si="19"/>
        <v>0</v>
      </c>
      <c r="BD47" s="37">
        <f t="shared" si="20"/>
        <v>0</v>
      </c>
      <c r="BE47" s="54">
        <f t="shared" si="21"/>
        <v>0</v>
      </c>
    </row>
    <row r="48" spans="1:57" ht="30" x14ac:dyDescent="0.25">
      <c r="A48" s="401">
        <f>+Set!A48</f>
        <v>45</v>
      </c>
      <c r="B48" s="427" t="str">
        <f>ACUMULADO!B48</f>
        <v>MADRES, PADRES Y CUIDADORES/AS CON APOYO EN ESTRATEGIAS DE CRIANZA Y CONOCIMIENTOS SOBRE EL DESARROLLO INFANTIL</v>
      </c>
      <c r="C48" s="428" t="str">
        <f>+Set!C48</f>
        <v>PROMSA</v>
      </c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V48" s="37">
        <f t="shared" si="12"/>
        <v>0</v>
      </c>
      <c r="AW48" s="37">
        <f t="shared" si="13"/>
        <v>0</v>
      </c>
      <c r="AX48" s="37">
        <f t="shared" si="14"/>
        <v>0</v>
      </c>
      <c r="AY48" s="37">
        <f t="shared" si="15"/>
        <v>0</v>
      </c>
      <c r="AZ48" s="37">
        <f t="shared" si="16"/>
        <v>0</v>
      </c>
      <c r="BA48" s="37">
        <f t="shared" si="17"/>
        <v>0</v>
      </c>
      <c r="BB48" s="37">
        <f t="shared" si="18"/>
        <v>0</v>
      </c>
      <c r="BC48" s="38">
        <f t="shared" si="19"/>
        <v>0</v>
      </c>
      <c r="BD48" s="37">
        <f t="shared" si="20"/>
        <v>0</v>
      </c>
      <c r="BE48" s="54">
        <f t="shared" si="21"/>
        <v>0</v>
      </c>
    </row>
    <row r="49" spans="1:57" x14ac:dyDescent="0.25">
      <c r="A49" s="401">
        <f>+Set!A49</f>
        <v>46</v>
      </c>
      <c r="B49" s="427" t="str">
        <f>ACUMULADO!B49</f>
        <v>PAREJAS CON CONSEJERÍA EN LA PROMOCIÓN DE UNA CONVIVENCIA SALUDABLE</v>
      </c>
      <c r="C49" s="428" t="str">
        <f>+Set!C49</f>
        <v>PROMSA</v>
      </c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V49" s="37">
        <f t="shared" si="12"/>
        <v>0</v>
      </c>
      <c r="AW49" s="37">
        <f t="shared" si="13"/>
        <v>0</v>
      </c>
      <c r="AX49" s="37">
        <f t="shared" si="14"/>
        <v>0</v>
      </c>
      <c r="AY49" s="37">
        <f t="shared" si="15"/>
        <v>0</v>
      </c>
      <c r="AZ49" s="37">
        <f t="shared" si="16"/>
        <v>0</v>
      </c>
      <c r="BA49" s="37">
        <f t="shared" si="17"/>
        <v>0</v>
      </c>
      <c r="BB49" s="37">
        <f t="shared" si="18"/>
        <v>0</v>
      </c>
      <c r="BC49" s="38">
        <f t="shared" si="19"/>
        <v>0</v>
      </c>
      <c r="BD49" s="37">
        <f t="shared" si="20"/>
        <v>0</v>
      </c>
      <c r="BE49" s="54">
        <f t="shared" si="21"/>
        <v>0</v>
      </c>
    </row>
    <row r="50" spans="1:57" x14ac:dyDescent="0.25">
      <c r="A50" s="401">
        <f>+Set!A50</f>
        <v>47</v>
      </c>
      <c r="B50" s="427" t="str">
        <f>ACUMULADO!B50</f>
        <v>LÍDERES ADOLESCENTES PROMUEVEN LA SALUD MENTAL EN SU COMUNIDAD</v>
      </c>
      <c r="C50" s="428" t="str">
        <f>+Set!C50</f>
        <v>PROMSA</v>
      </c>
      <c r="D50" s="429"/>
      <c r="E50" s="429"/>
      <c r="F50" s="429"/>
      <c r="G50" s="429"/>
      <c r="H50" s="429"/>
      <c r="I50" s="429"/>
      <c r="J50" s="429"/>
      <c r="K50" s="429"/>
      <c r="L50" s="429"/>
      <c r="M50" s="429"/>
      <c r="N50" s="429"/>
      <c r="O50" s="429"/>
      <c r="P50" s="429"/>
      <c r="Q50" s="429"/>
      <c r="R50" s="429"/>
      <c r="S50" s="429"/>
      <c r="T50" s="429"/>
      <c r="U50" s="429"/>
      <c r="V50" s="429"/>
      <c r="W50" s="429"/>
      <c r="X50" s="429"/>
      <c r="Y50" s="429"/>
      <c r="Z50" s="429"/>
      <c r="AA50" s="429"/>
      <c r="AB50" s="429"/>
      <c r="AC50" s="429"/>
      <c r="AD50" s="429"/>
      <c r="AE50" s="429"/>
      <c r="AF50" s="429"/>
      <c r="AG50" s="429"/>
      <c r="AH50" s="429"/>
      <c r="AI50" s="429"/>
      <c r="AJ50" s="429"/>
      <c r="AK50" s="429"/>
      <c r="AL50" s="429"/>
      <c r="AM50" s="429"/>
      <c r="AN50" s="429"/>
      <c r="AO50" s="429"/>
      <c r="AP50" s="429"/>
      <c r="AQ50" s="429"/>
      <c r="AR50" s="429"/>
      <c r="AS50" s="429"/>
      <c r="AT50" s="429"/>
      <c r="AV50" s="37">
        <f t="shared" si="12"/>
        <v>0</v>
      </c>
      <c r="AW50" s="37">
        <f t="shared" si="13"/>
        <v>0</v>
      </c>
      <c r="AX50" s="37">
        <f t="shared" si="14"/>
        <v>0</v>
      </c>
      <c r="AY50" s="37">
        <f t="shared" si="15"/>
        <v>0</v>
      </c>
      <c r="AZ50" s="37">
        <f t="shared" si="16"/>
        <v>0</v>
      </c>
      <c r="BA50" s="37">
        <f t="shared" si="17"/>
        <v>0</v>
      </c>
      <c r="BB50" s="37">
        <f t="shared" si="18"/>
        <v>0</v>
      </c>
      <c r="BC50" s="38">
        <f t="shared" si="19"/>
        <v>0</v>
      </c>
      <c r="BD50" s="37">
        <f t="shared" si="20"/>
        <v>0</v>
      </c>
      <c r="BE50" s="54">
        <f t="shared" si="21"/>
        <v>0</v>
      </c>
    </row>
    <row r="51" spans="1:57" ht="30" x14ac:dyDescent="0.25">
      <c r="A51" s="401">
        <f>+Set!A51</f>
        <v>48</v>
      </c>
      <c r="B51" s="427" t="str">
        <f>ACUMULADO!B51</f>
        <v>AGENTES COMUNITARIOS DE SALUD REALIZAN VIGILANCIA CIUDADANA PARA REDUCIR LA VIOLENCIA FÍSICA CAUSADA POR LA PAREJA</v>
      </c>
      <c r="C51" s="428" t="str">
        <f>+Set!C51</f>
        <v>PROMSA</v>
      </c>
      <c r="D51" s="429"/>
      <c r="E51" s="429"/>
      <c r="F51" s="429"/>
      <c r="G51" s="429"/>
      <c r="H51" s="429"/>
      <c r="I51" s="429"/>
      <c r="J51" s="429"/>
      <c r="K51" s="429"/>
      <c r="L51" s="429"/>
      <c r="M51" s="429"/>
      <c r="N51" s="429"/>
      <c r="O51" s="429"/>
      <c r="P51" s="429"/>
      <c r="Q51" s="429"/>
      <c r="R51" s="429"/>
      <c r="S51" s="429"/>
      <c r="T51" s="429"/>
      <c r="U51" s="429"/>
      <c r="V51" s="429"/>
      <c r="W51" s="429"/>
      <c r="X51" s="429"/>
      <c r="Y51" s="429"/>
      <c r="Z51" s="429"/>
      <c r="AA51" s="429"/>
      <c r="AB51" s="429"/>
      <c r="AC51" s="429"/>
      <c r="AD51" s="429"/>
      <c r="AE51" s="429"/>
      <c r="AF51" s="429"/>
      <c r="AG51" s="429"/>
      <c r="AH51" s="429"/>
      <c r="AI51" s="429"/>
      <c r="AJ51" s="429"/>
      <c r="AK51" s="429"/>
      <c r="AL51" s="429"/>
      <c r="AM51" s="429"/>
      <c r="AN51" s="429"/>
      <c r="AO51" s="429"/>
      <c r="AP51" s="429"/>
      <c r="AQ51" s="429"/>
      <c r="AR51" s="429"/>
      <c r="AS51" s="429"/>
      <c r="AT51" s="429"/>
      <c r="AV51" s="37">
        <f t="shared" si="12"/>
        <v>0</v>
      </c>
      <c r="AW51" s="37">
        <f t="shared" si="13"/>
        <v>0</v>
      </c>
      <c r="AX51" s="37">
        <f t="shared" si="14"/>
        <v>0</v>
      </c>
      <c r="AY51" s="37">
        <f t="shared" si="15"/>
        <v>0</v>
      </c>
      <c r="AZ51" s="37">
        <f t="shared" si="16"/>
        <v>0</v>
      </c>
      <c r="BA51" s="37">
        <f t="shared" si="17"/>
        <v>0</v>
      </c>
      <c r="BB51" s="37">
        <f t="shared" si="18"/>
        <v>0</v>
      </c>
      <c r="BC51" s="38">
        <f t="shared" si="19"/>
        <v>0</v>
      </c>
      <c r="BD51" s="37">
        <f t="shared" si="20"/>
        <v>0</v>
      </c>
      <c r="BE51" s="54">
        <f t="shared" si="21"/>
        <v>0</v>
      </c>
    </row>
    <row r="52" spans="1:57" x14ac:dyDescent="0.25">
      <c r="A52" s="401">
        <f>+Set!A52</f>
        <v>49</v>
      </c>
      <c r="B52" s="468" t="str">
        <f>+Set!B52</f>
        <v xml:space="preserve">Porcentaje de mujeres de 25 a 64 años de edad que se han realizado tamizaje  de papanicolaou </v>
      </c>
      <c r="C52" s="469" t="str">
        <f>+Set!C52</f>
        <v>CANCER</v>
      </c>
      <c r="D52" s="466"/>
      <c r="E52" s="466"/>
      <c r="F52" s="466"/>
      <c r="G52" s="466"/>
      <c r="H52" s="466"/>
      <c r="I52" s="466"/>
      <c r="J52" s="466"/>
      <c r="K52" s="466"/>
      <c r="L52" s="466"/>
      <c r="M52" s="466"/>
      <c r="N52" s="466"/>
      <c r="O52" s="466"/>
      <c r="P52" s="466"/>
      <c r="Q52" s="466"/>
      <c r="R52" s="466"/>
      <c r="S52" s="466"/>
      <c r="T52" s="466"/>
      <c r="U52" s="466"/>
      <c r="V52" s="466"/>
      <c r="W52" s="466"/>
      <c r="X52" s="466"/>
      <c r="Y52" s="466"/>
      <c r="Z52" s="466"/>
      <c r="AA52" s="466"/>
      <c r="AB52" s="466"/>
      <c r="AC52" s="466"/>
      <c r="AD52" s="466"/>
      <c r="AE52" s="466"/>
      <c r="AF52" s="466"/>
      <c r="AG52" s="466"/>
      <c r="AH52" s="466"/>
      <c r="AI52" s="466"/>
      <c r="AJ52" s="466"/>
      <c r="AK52" s="466"/>
      <c r="AL52" s="466"/>
      <c r="AM52" s="466"/>
      <c r="AN52" s="466"/>
      <c r="AO52" s="466"/>
      <c r="AP52" s="466"/>
      <c r="AQ52" s="466"/>
      <c r="AR52" s="466"/>
      <c r="AS52" s="466"/>
      <c r="AT52" s="466"/>
      <c r="AV52" s="37">
        <f>SUM(D52)</f>
        <v>0</v>
      </c>
      <c r="AW52" s="37">
        <f>+SUM(G52:P52)</f>
        <v>0</v>
      </c>
      <c r="AX52" s="37">
        <f t="shared" si="8"/>
        <v>0</v>
      </c>
      <c r="AY52" s="37">
        <f t="shared" si="0"/>
        <v>0</v>
      </c>
      <c r="AZ52" s="37">
        <f t="shared" si="1"/>
        <v>0</v>
      </c>
      <c r="BA52" s="37">
        <f t="shared" si="2"/>
        <v>0</v>
      </c>
      <c r="BB52" s="37">
        <f t="shared" si="3"/>
        <v>0</v>
      </c>
      <c r="BC52" s="38">
        <f t="shared" si="4"/>
        <v>0</v>
      </c>
      <c r="BD52" s="37">
        <f t="shared" si="5"/>
        <v>0</v>
      </c>
      <c r="BE52" s="54">
        <f t="shared" si="9"/>
        <v>0</v>
      </c>
    </row>
    <row r="53" spans="1:57" ht="30" x14ac:dyDescent="0.25">
      <c r="A53" s="401">
        <f>+Set!A53</f>
        <v>50</v>
      </c>
      <c r="B53" s="468" t="str">
        <f>+Set!B53</f>
        <v>Porcentaje de mujeres de 30 a 49 años de edad que se han realizado tamizaje para cuello uterino (Inspección Visual con Ácido Acético).</v>
      </c>
      <c r="C53" s="470" t="str">
        <f>+Set!C53</f>
        <v>CANCER</v>
      </c>
      <c r="D53" s="466"/>
      <c r="E53" s="466"/>
      <c r="F53" s="466"/>
      <c r="G53" s="466"/>
      <c r="H53" s="466"/>
      <c r="I53" s="466"/>
      <c r="J53" s="466"/>
      <c r="K53" s="466"/>
      <c r="L53" s="466"/>
      <c r="M53" s="466"/>
      <c r="N53" s="466"/>
      <c r="O53" s="466"/>
      <c r="P53" s="466"/>
      <c r="Q53" s="466"/>
      <c r="R53" s="466"/>
      <c r="S53" s="466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6"/>
      <c r="AL53" s="466"/>
      <c r="AM53" s="466"/>
      <c r="AN53" s="466"/>
      <c r="AO53" s="466"/>
      <c r="AP53" s="466"/>
      <c r="AQ53" s="466"/>
      <c r="AR53" s="466"/>
      <c r="AS53" s="466"/>
      <c r="AT53" s="466"/>
      <c r="AV53" s="37">
        <f t="shared" si="11"/>
        <v>0</v>
      </c>
      <c r="AW53" s="37">
        <f t="shared" si="7"/>
        <v>0</v>
      </c>
      <c r="AX53" s="37">
        <f t="shared" si="8"/>
        <v>0</v>
      </c>
      <c r="AY53" s="37">
        <f t="shared" si="0"/>
        <v>0</v>
      </c>
      <c r="AZ53" s="37">
        <f t="shared" si="1"/>
        <v>0</v>
      </c>
      <c r="BA53" s="37">
        <f t="shared" si="2"/>
        <v>0</v>
      </c>
      <c r="BB53" s="37">
        <f t="shared" si="3"/>
        <v>0</v>
      </c>
      <c r="BC53" s="38">
        <f t="shared" si="4"/>
        <v>0</v>
      </c>
      <c r="BD53" s="37">
        <f t="shared" si="5"/>
        <v>0</v>
      </c>
      <c r="BE53" s="54">
        <f t="shared" si="9"/>
        <v>0</v>
      </c>
    </row>
    <row r="54" spans="1:57" ht="30" x14ac:dyDescent="0.25">
      <c r="A54" s="401">
        <f>+Set!A54</f>
        <v>51</v>
      </c>
      <c r="B54" s="468" t="str">
        <f>+Set!B54</f>
        <v>Porcentaje de mujeres de 40 a 69 años de edad que se han realizado examen clínico de mamas en los últimos 12 meses.</v>
      </c>
      <c r="C54" s="470" t="str">
        <f>+Set!C54</f>
        <v>CANCER</v>
      </c>
      <c r="D54" s="467"/>
      <c r="E54" s="467"/>
      <c r="F54" s="467"/>
      <c r="G54" s="467"/>
      <c r="H54" s="467"/>
      <c r="I54" s="467"/>
      <c r="J54" s="467"/>
      <c r="K54" s="467"/>
      <c r="L54" s="467"/>
      <c r="M54" s="467"/>
      <c r="N54" s="467"/>
      <c r="O54" s="467"/>
      <c r="P54" s="467"/>
      <c r="Q54" s="467"/>
      <c r="R54" s="467"/>
      <c r="S54" s="467"/>
      <c r="T54" s="467"/>
      <c r="U54" s="467"/>
      <c r="V54" s="467"/>
      <c r="W54" s="467"/>
      <c r="X54" s="467"/>
      <c r="Y54" s="467"/>
      <c r="Z54" s="467"/>
      <c r="AA54" s="467"/>
      <c r="AB54" s="467"/>
      <c r="AC54" s="467"/>
      <c r="AD54" s="467"/>
      <c r="AE54" s="467"/>
      <c r="AF54" s="467"/>
      <c r="AG54" s="467"/>
      <c r="AH54" s="467"/>
      <c r="AI54" s="467"/>
      <c r="AJ54" s="467"/>
      <c r="AK54" s="467"/>
      <c r="AL54" s="467"/>
      <c r="AM54" s="467"/>
      <c r="AN54" s="467"/>
      <c r="AO54" s="467"/>
      <c r="AP54" s="467"/>
      <c r="AQ54" s="467"/>
      <c r="AR54" s="467"/>
      <c r="AS54" s="467"/>
      <c r="AT54" s="467"/>
      <c r="AV54" s="37">
        <f t="shared" ref="AV54:AV117" si="22">SUM(D54)</f>
        <v>0</v>
      </c>
      <c r="AW54" s="37">
        <f t="shared" si="7"/>
        <v>0</v>
      </c>
      <c r="AX54" s="37">
        <f t="shared" si="8"/>
        <v>0</v>
      </c>
      <c r="AY54" s="37">
        <f t="shared" si="0"/>
        <v>0</v>
      </c>
      <c r="AZ54" s="37">
        <f t="shared" si="1"/>
        <v>0</v>
      </c>
      <c r="BA54" s="37">
        <f t="shared" si="2"/>
        <v>0</v>
      </c>
      <c r="BB54" s="37">
        <f t="shared" si="3"/>
        <v>0</v>
      </c>
      <c r="BC54" s="38">
        <f t="shared" si="4"/>
        <v>0</v>
      </c>
      <c r="BD54" s="37">
        <f t="shared" si="5"/>
        <v>0</v>
      </c>
      <c r="BE54" s="54">
        <f t="shared" si="9"/>
        <v>0</v>
      </c>
    </row>
    <row r="55" spans="1:57" x14ac:dyDescent="0.25">
      <c r="A55" s="401">
        <f>+Set!A55</f>
        <v>52</v>
      </c>
      <c r="B55" s="468" t="str">
        <f>+Set!B55</f>
        <v xml:space="preserve">4-DETECCION COLON Y RECTO (50 a 70 años) </v>
      </c>
      <c r="C55" s="470" t="str">
        <f>+Set!C55</f>
        <v>CANCER</v>
      </c>
      <c r="D55" s="467"/>
      <c r="E55" s="467"/>
      <c r="F55" s="467"/>
      <c r="G55" s="467"/>
      <c r="H55" s="467"/>
      <c r="I55" s="467"/>
      <c r="J55" s="467"/>
      <c r="K55" s="467"/>
      <c r="L55" s="467"/>
      <c r="M55" s="467"/>
      <c r="N55" s="467"/>
      <c r="O55" s="467"/>
      <c r="P55" s="467"/>
      <c r="Q55" s="467"/>
      <c r="R55" s="467"/>
      <c r="S55" s="467"/>
      <c r="T55" s="467"/>
      <c r="U55" s="467"/>
      <c r="V55" s="467"/>
      <c r="W55" s="467"/>
      <c r="X55" s="467"/>
      <c r="Y55" s="467"/>
      <c r="Z55" s="467"/>
      <c r="AA55" s="467"/>
      <c r="AB55" s="467"/>
      <c r="AC55" s="467"/>
      <c r="AD55" s="467"/>
      <c r="AE55" s="467"/>
      <c r="AF55" s="467"/>
      <c r="AG55" s="467"/>
      <c r="AH55" s="467"/>
      <c r="AI55" s="467"/>
      <c r="AJ55" s="467"/>
      <c r="AK55" s="467"/>
      <c r="AL55" s="467"/>
      <c r="AM55" s="467"/>
      <c r="AN55" s="467"/>
      <c r="AO55" s="467"/>
      <c r="AP55" s="467"/>
      <c r="AQ55" s="467"/>
      <c r="AR55" s="467"/>
      <c r="AS55" s="467"/>
      <c r="AT55" s="467"/>
      <c r="AV55" s="37">
        <f t="shared" si="22"/>
        <v>0</v>
      </c>
      <c r="AW55" s="37">
        <f t="shared" si="7"/>
        <v>0</v>
      </c>
      <c r="AX55" s="37">
        <f t="shared" si="8"/>
        <v>0</v>
      </c>
      <c r="AY55" s="37">
        <f t="shared" si="0"/>
        <v>0</v>
      </c>
      <c r="AZ55" s="37">
        <f t="shared" si="1"/>
        <v>0</v>
      </c>
      <c r="BA55" s="37">
        <f t="shared" si="2"/>
        <v>0</v>
      </c>
      <c r="BB55" s="37">
        <f t="shared" si="3"/>
        <v>0</v>
      </c>
      <c r="BC55" s="38">
        <f t="shared" si="4"/>
        <v>0</v>
      </c>
      <c r="BD55" s="37">
        <f t="shared" si="5"/>
        <v>0</v>
      </c>
      <c r="BE55" s="54">
        <f t="shared" si="9"/>
        <v>0</v>
      </c>
    </row>
    <row r="56" spans="1:57" x14ac:dyDescent="0.25">
      <c r="A56" s="401">
        <f>+Set!A56</f>
        <v>53</v>
      </c>
      <c r="B56" s="468" t="str">
        <f>+Set!B56</f>
        <v xml:space="preserve">5-DETECCION CANCER PROSTATA ( 50 a 75 años) </v>
      </c>
      <c r="C56" s="470" t="str">
        <f>+Set!C56</f>
        <v>CANCER</v>
      </c>
      <c r="D56" s="467"/>
      <c r="E56" s="467"/>
      <c r="F56" s="467"/>
      <c r="G56" s="467"/>
      <c r="H56" s="467"/>
      <c r="I56" s="467"/>
      <c r="J56" s="467"/>
      <c r="K56" s="467"/>
      <c r="L56" s="467"/>
      <c r="M56" s="467"/>
      <c r="N56" s="467"/>
      <c r="O56" s="467"/>
      <c r="P56" s="467"/>
      <c r="Q56" s="467"/>
      <c r="R56" s="467"/>
      <c r="S56" s="467"/>
      <c r="T56" s="467"/>
      <c r="U56" s="467"/>
      <c r="V56" s="467"/>
      <c r="W56" s="467"/>
      <c r="X56" s="467"/>
      <c r="Y56" s="467"/>
      <c r="Z56" s="467"/>
      <c r="AA56" s="467"/>
      <c r="AB56" s="467"/>
      <c r="AC56" s="467"/>
      <c r="AD56" s="467"/>
      <c r="AE56" s="467"/>
      <c r="AF56" s="467"/>
      <c r="AG56" s="467"/>
      <c r="AH56" s="467"/>
      <c r="AI56" s="467"/>
      <c r="AJ56" s="467"/>
      <c r="AK56" s="467"/>
      <c r="AL56" s="467"/>
      <c r="AM56" s="467"/>
      <c r="AN56" s="467"/>
      <c r="AO56" s="467"/>
      <c r="AP56" s="467"/>
      <c r="AQ56" s="467"/>
      <c r="AR56" s="467"/>
      <c r="AS56" s="467"/>
      <c r="AT56" s="467"/>
      <c r="AV56" s="37">
        <f t="shared" si="22"/>
        <v>0</v>
      </c>
      <c r="AW56" s="37">
        <f t="shared" si="7"/>
        <v>0</v>
      </c>
      <c r="AX56" s="37">
        <f t="shared" si="8"/>
        <v>0</v>
      </c>
      <c r="AY56" s="37">
        <f t="shared" si="0"/>
        <v>0</v>
      </c>
      <c r="AZ56" s="37">
        <f t="shared" si="1"/>
        <v>0</v>
      </c>
      <c r="BA56" s="37">
        <f t="shared" si="2"/>
        <v>0</v>
      </c>
      <c r="BB56" s="37">
        <f t="shared" si="3"/>
        <v>0</v>
      </c>
      <c r="BC56" s="38">
        <f t="shared" si="4"/>
        <v>0</v>
      </c>
      <c r="BD56" s="37">
        <f t="shared" si="5"/>
        <v>0</v>
      </c>
      <c r="BE56" s="54">
        <f t="shared" si="9"/>
        <v>0</v>
      </c>
    </row>
    <row r="57" spans="1:57" x14ac:dyDescent="0.25">
      <c r="A57" s="401">
        <f>+Set!A57</f>
        <v>54</v>
      </c>
      <c r="B57" s="468" t="str">
        <f>+Set!B57</f>
        <v xml:space="preserve">6-DETECCION DE CANCER DE PIEL  (18 a 70 años) </v>
      </c>
      <c r="C57" s="470" t="str">
        <f>+Set!C57</f>
        <v>CANCER</v>
      </c>
      <c r="D57" s="467"/>
      <c r="E57" s="467"/>
      <c r="F57" s="467"/>
      <c r="G57" s="467"/>
      <c r="H57" s="467"/>
      <c r="I57" s="467"/>
      <c r="J57" s="467"/>
      <c r="K57" s="467"/>
      <c r="L57" s="467"/>
      <c r="M57" s="467"/>
      <c r="N57" s="467"/>
      <c r="O57" s="467"/>
      <c r="P57" s="467"/>
      <c r="Q57" s="467"/>
      <c r="R57" s="467"/>
      <c r="S57" s="467"/>
      <c r="T57" s="467"/>
      <c r="U57" s="467"/>
      <c r="V57" s="467"/>
      <c r="W57" s="467"/>
      <c r="X57" s="467"/>
      <c r="Y57" s="467"/>
      <c r="Z57" s="467"/>
      <c r="AA57" s="467"/>
      <c r="AB57" s="467"/>
      <c r="AC57" s="467"/>
      <c r="AD57" s="467"/>
      <c r="AE57" s="467"/>
      <c r="AF57" s="467"/>
      <c r="AG57" s="467"/>
      <c r="AH57" s="467"/>
      <c r="AI57" s="467"/>
      <c r="AJ57" s="467"/>
      <c r="AK57" s="467"/>
      <c r="AL57" s="467"/>
      <c r="AM57" s="467"/>
      <c r="AN57" s="467"/>
      <c r="AO57" s="467"/>
      <c r="AP57" s="467"/>
      <c r="AQ57" s="467"/>
      <c r="AR57" s="467"/>
      <c r="AS57" s="467"/>
      <c r="AT57" s="467"/>
      <c r="AV57" s="37">
        <f t="shared" si="22"/>
        <v>0</v>
      </c>
      <c r="AW57" s="37">
        <f t="shared" si="7"/>
        <v>0</v>
      </c>
      <c r="AX57" s="37">
        <f t="shared" si="8"/>
        <v>0</v>
      </c>
      <c r="AY57" s="37">
        <f t="shared" si="0"/>
        <v>0</v>
      </c>
      <c r="AZ57" s="37">
        <f t="shared" si="1"/>
        <v>0</v>
      </c>
      <c r="BA57" s="37">
        <f t="shared" si="2"/>
        <v>0</v>
      </c>
      <c r="BB57" s="37">
        <f t="shared" si="3"/>
        <v>0</v>
      </c>
      <c r="BC57" s="38">
        <f t="shared" si="4"/>
        <v>0</v>
      </c>
      <c r="BD57" s="37">
        <f t="shared" si="5"/>
        <v>0</v>
      </c>
      <c r="BE57" s="54">
        <f t="shared" si="9"/>
        <v>0</v>
      </c>
    </row>
    <row r="58" spans="1:57" x14ac:dyDescent="0.25">
      <c r="A58" s="401">
        <f>+Set!A58</f>
        <v>55</v>
      </c>
      <c r="B58" s="468" t="str">
        <f>+Set!B58</f>
        <v>PERSONA CON DISCAPACIDAD QUE RECIBE ATENCION PARA SU CERTIFICACIÓN.</v>
      </c>
      <c r="C58" s="471" t="str">
        <f>+Set!C58</f>
        <v>DISCAPACIDAD</v>
      </c>
      <c r="D58" s="467"/>
      <c r="E58" s="467"/>
      <c r="F58" s="467"/>
      <c r="G58" s="467"/>
      <c r="H58" s="467"/>
      <c r="I58" s="467"/>
      <c r="J58" s="467"/>
      <c r="K58" s="467"/>
      <c r="L58" s="467"/>
      <c r="M58" s="467"/>
      <c r="N58" s="467"/>
      <c r="O58" s="467"/>
      <c r="P58" s="467"/>
      <c r="Q58" s="467"/>
      <c r="R58" s="467"/>
      <c r="S58" s="467"/>
      <c r="T58" s="467"/>
      <c r="U58" s="467"/>
      <c r="V58" s="467"/>
      <c r="W58" s="467"/>
      <c r="X58" s="467"/>
      <c r="Y58" s="467"/>
      <c r="Z58" s="467"/>
      <c r="AA58" s="467"/>
      <c r="AB58" s="467"/>
      <c r="AC58" s="467"/>
      <c r="AD58" s="467"/>
      <c r="AE58" s="467"/>
      <c r="AF58" s="467"/>
      <c r="AG58" s="467"/>
      <c r="AH58" s="467"/>
      <c r="AI58" s="467"/>
      <c r="AJ58" s="467"/>
      <c r="AK58" s="467"/>
      <c r="AL58" s="467"/>
      <c r="AM58" s="467"/>
      <c r="AN58" s="467"/>
      <c r="AO58" s="467"/>
      <c r="AP58" s="467"/>
      <c r="AQ58" s="467"/>
      <c r="AR58" s="467"/>
      <c r="AS58" s="467"/>
      <c r="AT58" s="467"/>
      <c r="AV58" s="37">
        <f t="shared" si="22"/>
        <v>0</v>
      </c>
      <c r="AW58" s="37">
        <f t="shared" si="7"/>
        <v>0</v>
      </c>
      <c r="AX58" s="37">
        <f t="shared" si="8"/>
        <v>0</v>
      </c>
      <c r="AY58" s="37">
        <f t="shared" si="0"/>
        <v>0</v>
      </c>
      <c r="AZ58" s="37">
        <f t="shared" si="1"/>
        <v>0</v>
      </c>
      <c r="BA58" s="37">
        <f t="shared" si="2"/>
        <v>0</v>
      </c>
      <c r="BB58" s="37">
        <f t="shared" si="3"/>
        <v>0</v>
      </c>
      <c r="BC58" s="38">
        <f t="shared" si="4"/>
        <v>0</v>
      </c>
      <c r="BD58" s="37">
        <f t="shared" si="5"/>
        <v>0</v>
      </c>
      <c r="BE58" s="54">
        <f t="shared" si="9"/>
        <v>0</v>
      </c>
    </row>
    <row r="59" spans="1:57" x14ac:dyDescent="0.25">
      <c r="A59" s="401">
        <f>+Set!A59</f>
        <v>56</v>
      </c>
      <c r="B59" s="468" t="str">
        <f>+Set!B59</f>
        <v>Tamizaje de errores refractivos en niños.</v>
      </c>
      <c r="C59" s="471" t="str">
        <f>+Set!C59</f>
        <v>SALUD OCULAR</v>
      </c>
      <c r="D59" s="467"/>
      <c r="E59" s="467"/>
      <c r="F59" s="467"/>
      <c r="G59" s="467"/>
      <c r="H59" s="467"/>
      <c r="I59" s="467"/>
      <c r="J59" s="467"/>
      <c r="K59" s="467"/>
      <c r="L59" s="467"/>
      <c r="M59" s="467"/>
      <c r="N59" s="467"/>
      <c r="O59" s="467"/>
      <c r="P59" s="467"/>
      <c r="Q59" s="467"/>
      <c r="R59" s="467"/>
      <c r="S59" s="467"/>
      <c r="T59" s="467"/>
      <c r="U59" s="467"/>
      <c r="V59" s="467"/>
      <c r="W59" s="467"/>
      <c r="X59" s="467"/>
      <c r="Y59" s="467"/>
      <c r="Z59" s="467"/>
      <c r="AA59" s="467"/>
      <c r="AB59" s="467"/>
      <c r="AC59" s="467"/>
      <c r="AD59" s="467"/>
      <c r="AE59" s="467"/>
      <c r="AF59" s="467"/>
      <c r="AG59" s="467"/>
      <c r="AH59" s="467"/>
      <c r="AI59" s="467"/>
      <c r="AJ59" s="467"/>
      <c r="AK59" s="467"/>
      <c r="AL59" s="467"/>
      <c r="AM59" s="467"/>
      <c r="AN59" s="467"/>
      <c r="AO59" s="467"/>
      <c r="AP59" s="467"/>
      <c r="AQ59" s="467"/>
      <c r="AR59" s="467"/>
      <c r="AS59" s="467"/>
      <c r="AT59" s="467"/>
      <c r="AV59" s="37">
        <f t="shared" si="22"/>
        <v>0</v>
      </c>
      <c r="AW59" s="37">
        <f t="shared" si="7"/>
        <v>0</v>
      </c>
      <c r="AX59" s="37">
        <f t="shared" si="8"/>
        <v>0</v>
      </c>
      <c r="AY59" s="37">
        <f t="shared" si="0"/>
        <v>0</v>
      </c>
      <c r="AZ59" s="37">
        <f t="shared" si="1"/>
        <v>0</v>
      </c>
      <c r="BA59" s="37">
        <f t="shared" si="2"/>
        <v>0</v>
      </c>
      <c r="BB59" s="37">
        <f t="shared" si="3"/>
        <v>0</v>
      </c>
      <c r="BC59" s="38">
        <f t="shared" si="4"/>
        <v>0</v>
      </c>
      <c r="BD59" s="37">
        <f t="shared" si="5"/>
        <v>0</v>
      </c>
      <c r="BE59" s="54">
        <f t="shared" si="9"/>
        <v>0</v>
      </c>
    </row>
    <row r="60" spans="1:57" x14ac:dyDescent="0.25">
      <c r="A60" s="401">
        <f>+Set!A60</f>
        <v>57</v>
      </c>
      <c r="B60" s="468" t="str">
        <f>+Set!B60</f>
        <v>EVALUACION ORAL COMPLETO</v>
      </c>
      <c r="C60" s="471" t="str">
        <f>+Set!C60</f>
        <v>ODONTOLOGIA</v>
      </c>
      <c r="D60" s="467"/>
      <c r="E60" s="467"/>
      <c r="F60" s="467"/>
      <c r="G60" s="467"/>
      <c r="H60" s="467"/>
      <c r="I60" s="467"/>
      <c r="J60" s="467"/>
      <c r="K60" s="467"/>
      <c r="L60" s="467"/>
      <c r="M60" s="467"/>
      <c r="N60" s="467"/>
      <c r="O60" s="467"/>
      <c r="P60" s="467"/>
      <c r="Q60" s="467"/>
      <c r="R60" s="467"/>
      <c r="S60" s="467"/>
      <c r="T60" s="467"/>
      <c r="U60" s="467"/>
      <c r="V60" s="467"/>
      <c r="W60" s="467"/>
      <c r="X60" s="467"/>
      <c r="Y60" s="467"/>
      <c r="Z60" s="467"/>
      <c r="AA60" s="467"/>
      <c r="AB60" s="467"/>
      <c r="AC60" s="467"/>
      <c r="AD60" s="467"/>
      <c r="AE60" s="467"/>
      <c r="AF60" s="467"/>
      <c r="AG60" s="467"/>
      <c r="AH60" s="467"/>
      <c r="AI60" s="467"/>
      <c r="AJ60" s="467"/>
      <c r="AK60" s="467"/>
      <c r="AL60" s="467"/>
      <c r="AM60" s="467"/>
      <c r="AN60" s="467"/>
      <c r="AO60" s="467"/>
      <c r="AP60" s="467"/>
      <c r="AQ60" s="467"/>
      <c r="AR60" s="467"/>
      <c r="AS60" s="467"/>
      <c r="AT60" s="467"/>
      <c r="AV60" s="37">
        <f t="shared" si="22"/>
        <v>0</v>
      </c>
      <c r="AW60" s="37">
        <f t="shared" si="7"/>
        <v>0</v>
      </c>
      <c r="AX60" s="37">
        <f t="shared" si="8"/>
        <v>0</v>
      </c>
      <c r="AY60" s="37">
        <f t="shared" si="0"/>
        <v>0</v>
      </c>
      <c r="AZ60" s="37">
        <f t="shared" si="1"/>
        <v>0</v>
      </c>
      <c r="BA60" s="37">
        <f t="shared" si="2"/>
        <v>0</v>
      </c>
      <c r="BB60" s="37">
        <f t="shared" si="3"/>
        <v>0</v>
      </c>
      <c r="BC60" s="38">
        <f t="shared" si="4"/>
        <v>0</v>
      </c>
      <c r="BD60" s="37">
        <f t="shared" si="5"/>
        <v>0</v>
      </c>
      <c r="BE60" s="54">
        <f t="shared" si="9"/>
        <v>0</v>
      </c>
    </row>
    <row r="61" spans="1:57" x14ac:dyDescent="0.25">
      <c r="A61" s="401">
        <f>+Set!A61</f>
        <v>58</v>
      </c>
      <c r="B61" s="468" t="str">
        <f>+Set!B61</f>
        <v>ALTA BASICA ODONTOLOGICA EN NIÑOS DE 3 A 11 AÑOSDE EDAD</v>
      </c>
      <c r="C61" s="471" t="str">
        <f>+Set!C61</f>
        <v>ODONTOLOGIA</v>
      </c>
      <c r="D61" s="467"/>
      <c r="E61" s="467"/>
      <c r="F61" s="467"/>
      <c r="G61" s="467"/>
      <c r="H61" s="467"/>
      <c r="I61" s="467"/>
      <c r="J61" s="467"/>
      <c r="K61" s="467"/>
      <c r="L61" s="467"/>
      <c r="M61" s="467"/>
      <c r="N61" s="467"/>
      <c r="O61" s="467"/>
      <c r="P61" s="467"/>
      <c r="Q61" s="467"/>
      <c r="R61" s="467"/>
      <c r="S61" s="467"/>
      <c r="T61" s="467"/>
      <c r="U61" s="467"/>
      <c r="V61" s="467"/>
      <c r="W61" s="467"/>
      <c r="X61" s="467"/>
      <c r="Y61" s="467"/>
      <c r="Z61" s="467"/>
      <c r="AA61" s="467"/>
      <c r="AB61" s="467"/>
      <c r="AC61" s="467"/>
      <c r="AD61" s="467"/>
      <c r="AE61" s="467"/>
      <c r="AF61" s="467"/>
      <c r="AG61" s="467"/>
      <c r="AH61" s="467"/>
      <c r="AI61" s="467"/>
      <c r="AJ61" s="467"/>
      <c r="AK61" s="467"/>
      <c r="AL61" s="467"/>
      <c r="AM61" s="467"/>
      <c r="AN61" s="467"/>
      <c r="AO61" s="467"/>
      <c r="AP61" s="467"/>
      <c r="AQ61" s="467"/>
      <c r="AR61" s="467"/>
      <c r="AS61" s="467"/>
      <c r="AT61" s="467"/>
      <c r="AV61" s="37">
        <f t="shared" si="22"/>
        <v>0</v>
      </c>
      <c r="AW61" s="37">
        <f t="shared" si="7"/>
        <v>0</v>
      </c>
      <c r="AX61" s="37">
        <f t="shared" si="8"/>
        <v>0</v>
      </c>
      <c r="AY61" s="37">
        <f t="shared" si="0"/>
        <v>0</v>
      </c>
      <c r="AZ61" s="37">
        <f t="shared" si="1"/>
        <v>0</v>
      </c>
      <c r="BA61" s="37">
        <f t="shared" si="2"/>
        <v>0</v>
      </c>
      <c r="BB61" s="37">
        <f t="shared" si="3"/>
        <v>0</v>
      </c>
      <c r="BC61" s="38">
        <f t="shared" si="4"/>
        <v>0</v>
      </c>
      <c r="BD61" s="37">
        <f t="shared" si="5"/>
        <v>0</v>
      </c>
      <c r="BE61" s="54">
        <f t="shared" si="9"/>
        <v>0</v>
      </c>
    </row>
    <row r="62" spans="1:57" x14ac:dyDescent="0.25">
      <c r="A62" s="401">
        <f>+Set!A62</f>
        <v>59</v>
      </c>
      <c r="B62" s="468" t="str">
        <f>+Set!B62</f>
        <v>EVALUACION ORAL COMPLETO 3 a 11 años</v>
      </c>
      <c r="C62" s="471" t="str">
        <f>+Set!C62</f>
        <v>ODONTOLOGIA</v>
      </c>
      <c r="D62" s="467"/>
      <c r="E62" s="467"/>
      <c r="F62" s="467"/>
      <c r="G62" s="467"/>
      <c r="H62" s="467"/>
      <c r="I62" s="467"/>
      <c r="J62" s="467"/>
      <c r="K62" s="467"/>
      <c r="L62" s="467"/>
      <c r="M62" s="467"/>
      <c r="N62" s="467"/>
      <c r="O62" s="467"/>
      <c r="P62" s="467"/>
      <c r="Q62" s="467"/>
      <c r="R62" s="467"/>
      <c r="S62" s="467"/>
      <c r="T62" s="467"/>
      <c r="U62" s="467"/>
      <c r="V62" s="467"/>
      <c r="W62" s="467"/>
      <c r="X62" s="467"/>
      <c r="Y62" s="467"/>
      <c r="Z62" s="467"/>
      <c r="AA62" s="467"/>
      <c r="AB62" s="467"/>
      <c r="AC62" s="467"/>
      <c r="AD62" s="467"/>
      <c r="AE62" s="467"/>
      <c r="AF62" s="467"/>
      <c r="AG62" s="467"/>
      <c r="AH62" s="467"/>
      <c r="AI62" s="467"/>
      <c r="AJ62" s="467"/>
      <c r="AK62" s="467"/>
      <c r="AL62" s="467"/>
      <c r="AM62" s="467"/>
      <c r="AN62" s="467"/>
      <c r="AO62" s="467"/>
      <c r="AP62" s="467"/>
      <c r="AQ62" s="467"/>
      <c r="AR62" s="467"/>
      <c r="AS62" s="467"/>
      <c r="AT62" s="467"/>
      <c r="AV62" s="37">
        <f t="shared" si="22"/>
        <v>0</v>
      </c>
      <c r="AW62" s="37">
        <f t="shared" si="7"/>
        <v>0</v>
      </c>
      <c r="AX62" s="37">
        <f t="shared" si="8"/>
        <v>0</v>
      </c>
      <c r="AY62" s="37">
        <f t="shared" si="0"/>
        <v>0</v>
      </c>
      <c r="AZ62" s="37">
        <f t="shared" si="1"/>
        <v>0</v>
      </c>
      <c r="BA62" s="37">
        <f t="shared" si="2"/>
        <v>0</v>
      </c>
      <c r="BB62" s="37">
        <f t="shared" si="3"/>
        <v>0</v>
      </c>
      <c r="BC62" s="38">
        <f t="shared" si="4"/>
        <v>0</v>
      </c>
      <c r="BD62" s="37">
        <f t="shared" si="5"/>
        <v>0</v>
      </c>
      <c r="BE62" s="54">
        <f t="shared" si="9"/>
        <v>0</v>
      </c>
    </row>
    <row r="63" spans="1:57" x14ac:dyDescent="0.25">
      <c r="A63" s="401">
        <f>+Set!A63</f>
        <v>60</v>
      </c>
      <c r="B63" s="468" t="str">
        <f>+Set!B63</f>
        <v>INSTRUCCIÓN DE HIGIENE ORAL</v>
      </c>
      <c r="C63" s="471" t="str">
        <f>+Set!C63</f>
        <v>ODONTOLOGIA</v>
      </c>
      <c r="D63" s="467"/>
      <c r="E63" s="467"/>
      <c r="F63" s="467"/>
      <c r="G63" s="467"/>
      <c r="H63" s="467"/>
      <c r="I63" s="467"/>
      <c r="J63" s="467"/>
      <c r="K63" s="467"/>
      <c r="L63" s="467"/>
      <c r="M63" s="467"/>
      <c r="N63" s="467"/>
      <c r="O63" s="467"/>
      <c r="P63" s="467"/>
      <c r="Q63" s="467"/>
      <c r="R63" s="467"/>
      <c r="S63" s="467"/>
      <c r="T63" s="467"/>
      <c r="U63" s="467"/>
      <c r="V63" s="467"/>
      <c r="W63" s="467"/>
      <c r="X63" s="467"/>
      <c r="Y63" s="467"/>
      <c r="Z63" s="467"/>
      <c r="AA63" s="467"/>
      <c r="AB63" s="467"/>
      <c r="AC63" s="467"/>
      <c r="AD63" s="467"/>
      <c r="AE63" s="467"/>
      <c r="AF63" s="467"/>
      <c r="AG63" s="467"/>
      <c r="AH63" s="467"/>
      <c r="AI63" s="467"/>
      <c r="AJ63" s="467"/>
      <c r="AK63" s="467"/>
      <c r="AL63" s="467"/>
      <c r="AM63" s="467"/>
      <c r="AN63" s="467"/>
      <c r="AO63" s="467"/>
      <c r="AP63" s="467"/>
      <c r="AQ63" s="467"/>
      <c r="AR63" s="467"/>
      <c r="AS63" s="467"/>
      <c r="AT63" s="467"/>
      <c r="AV63" s="37">
        <f t="shared" si="22"/>
        <v>0</v>
      </c>
      <c r="AW63" s="37">
        <f t="shared" si="7"/>
        <v>0</v>
      </c>
      <c r="AX63" s="37">
        <f t="shared" si="8"/>
        <v>0</v>
      </c>
      <c r="AY63" s="37">
        <f t="shared" si="0"/>
        <v>0</v>
      </c>
      <c r="AZ63" s="37">
        <f t="shared" si="1"/>
        <v>0</v>
      </c>
      <c r="BA63" s="37">
        <f t="shared" si="2"/>
        <v>0</v>
      </c>
      <c r="BB63" s="37">
        <f t="shared" si="3"/>
        <v>0</v>
      </c>
      <c r="BC63" s="38">
        <f t="shared" si="4"/>
        <v>0</v>
      </c>
      <c r="BD63" s="37">
        <f t="shared" si="5"/>
        <v>0</v>
      </c>
      <c r="BE63" s="54">
        <f t="shared" si="9"/>
        <v>0</v>
      </c>
    </row>
    <row r="64" spans="1:57" x14ac:dyDescent="0.25">
      <c r="A64" s="401">
        <f>+Set!A64</f>
        <v>61</v>
      </c>
      <c r="B64" s="468" t="str">
        <f>+Set!B64</f>
        <v>ASESORIA NUTRICIONAL</v>
      </c>
      <c r="C64" s="471" t="str">
        <f>+Set!C64</f>
        <v>ODONTOLOGIA</v>
      </c>
      <c r="D64" s="467"/>
      <c r="E64" s="467"/>
      <c r="F64" s="467"/>
      <c r="G64" s="467"/>
      <c r="H64" s="467"/>
      <c r="I64" s="467"/>
      <c r="J64" s="467"/>
      <c r="K64" s="467"/>
      <c r="L64" s="467"/>
      <c r="M64" s="467"/>
      <c r="N64" s="467"/>
      <c r="O64" s="467"/>
      <c r="P64" s="467"/>
      <c r="Q64" s="467"/>
      <c r="R64" s="467"/>
      <c r="S64" s="467"/>
      <c r="T64" s="467"/>
      <c r="U64" s="467"/>
      <c r="V64" s="467"/>
      <c r="W64" s="467"/>
      <c r="X64" s="467"/>
      <c r="Y64" s="467"/>
      <c r="Z64" s="467"/>
      <c r="AA64" s="467"/>
      <c r="AB64" s="467"/>
      <c r="AC64" s="467"/>
      <c r="AD64" s="467"/>
      <c r="AE64" s="467"/>
      <c r="AF64" s="467"/>
      <c r="AG64" s="467"/>
      <c r="AH64" s="467"/>
      <c r="AI64" s="467"/>
      <c r="AJ64" s="467"/>
      <c r="AK64" s="467"/>
      <c r="AL64" s="467"/>
      <c r="AM64" s="467"/>
      <c r="AN64" s="467"/>
      <c r="AO64" s="467"/>
      <c r="AP64" s="467"/>
      <c r="AQ64" s="467"/>
      <c r="AR64" s="467"/>
      <c r="AS64" s="467"/>
      <c r="AT64" s="467"/>
      <c r="AV64" s="37">
        <f t="shared" si="22"/>
        <v>0</v>
      </c>
      <c r="AW64" s="37">
        <f t="shared" si="7"/>
        <v>0</v>
      </c>
      <c r="AX64" s="37">
        <f t="shared" si="8"/>
        <v>0</v>
      </c>
      <c r="AY64" s="37">
        <f t="shared" si="0"/>
        <v>0</v>
      </c>
      <c r="AZ64" s="37">
        <f t="shared" si="1"/>
        <v>0</v>
      </c>
      <c r="BA64" s="37">
        <f t="shared" si="2"/>
        <v>0</v>
      </c>
      <c r="BB64" s="37">
        <f t="shared" si="3"/>
        <v>0</v>
      </c>
      <c r="BC64" s="38">
        <f t="shared" si="4"/>
        <v>0</v>
      </c>
      <c r="BD64" s="37">
        <f t="shared" si="5"/>
        <v>0</v>
      </c>
      <c r="BE64" s="54">
        <f t="shared" si="9"/>
        <v>0</v>
      </c>
    </row>
    <row r="65" spans="1:57" x14ac:dyDescent="0.25">
      <c r="A65" s="401">
        <f>+Set!A65</f>
        <v>62</v>
      </c>
      <c r="B65" s="468" t="str">
        <f>+Set!B65</f>
        <v>Tratamiento y control de personas con Hipertensión Arterial</v>
      </c>
      <c r="C65" s="471" t="str">
        <f>+Set!C65</f>
        <v>NO TRANSMISIBLES</v>
      </c>
      <c r="D65" s="467"/>
      <c r="E65" s="467"/>
      <c r="F65" s="467"/>
      <c r="G65" s="467"/>
      <c r="H65" s="467"/>
      <c r="I65" s="467"/>
      <c r="J65" s="467"/>
      <c r="K65" s="467"/>
      <c r="L65" s="467"/>
      <c r="M65" s="467"/>
      <c r="N65" s="467"/>
      <c r="O65" s="467"/>
      <c r="P65" s="467"/>
      <c r="Q65" s="467"/>
      <c r="R65" s="467"/>
      <c r="S65" s="467"/>
      <c r="T65" s="467"/>
      <c r="U65" s="467"/>
      <c r="V65" s="467"/>
      <c r="W65" s="467"/>
      <c r="X65" s="467"/>
      <c r="Y65" s="467"/>
      <c r="Z65" s="467"/>
      <c r="AA65" s="467"/>
      <c r="AB65" s="467"/>
      <c r="AC65" s="467"/>
      <c r="AD65" s="467"/>
      <c r="AE65" s="467"/>
      <c r="AF65" s="467"/>
      <c r="AG65" s="467"/>
      <c r="AH65" s="467"/>
      <c r="AI65" s="467"/>
      <c r="AJ65" s="467"/>
      <c r="AK65" s="467"/>
      <c r="AL65" s="467"/>
      <c r="AM65" s="467"/>
      <c r="AN65" s="467"/>
      <c r="AO65" s="467"/>
      <c r="AP65" s="467"/>
      <c r="AQ65" s="467"/>
      <c r="AR65" s="467"/>
      <c r="AS65" s="467"/>
      <c r="AT65" s="467"/>
      <c r="AV65" s="37">
        <f t="shared" si="22"/>
        <v>0</v>
      </c>
      <c r="AW65" s="37">
        <f t="shared" si="7"/>
        <v>0</v>
      </c>
      <c r="AX65" s="37">
        <f t="shared" si="8"/>
        <v>0</v>
      </c>
      <c r="AY65" s="37">
        <f t="shared" si="0"/>
        <v>0</v>
      </c>
      <c r="AZ65" s="37">
        <f t="shared" si="1"/>
        <v>0</v>
      </c>
      <c r="BA65" s="37">
        <f t="shared" si="2"/>
        <v>0</v>
      </c>
      <c r="BB65" s="37">
        <f t="shared" si="3"/>
        <v>0</v>
      </c>
      <c r="BC65" s="38">
        <f t="shared" si="4"/>
        <v>0</v>
      </c>
      <c r="BD65" s="37">
        <f t="shared" si="5"/>
        <v>0</v>
      </c>
      <c r="BE65" s="54">
        <f t="shared" si="9"/>
        <v>0</v>
      </c>
    </row>
    <row r="66" spans="1:57" x14ac:dyDescent="0.25">
      <c r="A66" s="401">
        <f>+Set!A66</f>
        <v>63</v>
      </c>
      <c r="B66" s="468" t="str">
        <f>+Set!B66</f>
        <v>Tratamiento y Control de Personas con Diabetes Mellitus</v>
      </c>
      <c r="C66" s="471" t="str">
        <f>+Set!C66</f>
        <v>NO TRANSMISIBLES</v>
      </c>
      <c r="D66" s="467"/>
      <c r="E66" s="467"/>
      <c r="F66" s="467"/>
      <c r="G66" s="467"/>
      <c r="H66" s="467"/>
      <c r="I66" s="467"/>
      <c r="J66" s="467"/>
      <c r="K66" s="467"/>
      <c r="L66" s="467"/>
      <c r="M66" s="467"/>
      <c r="N66" s="467"/>
      <c r="O66" s="467"/>
      <c r="P66" s="467"/>
      <c r="Q66" s="467"/>
      <c r="R66" s="467"/>
      <c r="S66" s="467"/>
      <c r="T66" s="467"/>
      <c r="U66" s="467"/>
      <c r="V66" s="467"/>
      <c r="W66" s="467"/>
      <c r="X66" s="467"/>
      <c r="Y66" s="467"/>
      <c r="Z66" s="467"/>
      <c r="AA66" s="467"/>
      <c r="AB66" s="467"/>
      <c r="AC66" s="467"/>
      <c r="AD66" s="467"/>
      <c r="AE66" s="467"/>
      <c r="AF66" s="467"/>
      <c r="AG66" s="467"/>
      <c r="AH66" s="467"/>
      <c r="AI66" s="467"/>
      <c r="AJ66" s="467"/>
      <c r="AK66" s="467"/>
      <c r="AL66" s="467"/>
      <c r="AM66" s="467"/>
      <c r="AN66" s="467"/>
      <c r="AO66" s="467"/>
      <c r="AP66" s="467"/>
      <c r="AQ66" s="467"/>
      <c r="AR66" s="467"/>
      <c r="AS66" s="467"/>
      <c r="AT66" s="467"/>
      <c r="AV66" s="37">
        <f t="shared" si="22"/>
        <v>0</v>
      </c>
      <c r="AW66" s="37">
        <f t="shared" si="7"/>
        <v>0</v>
      </c>
      <c r="AX66" s="37">
        <f t="shared" si="8"/>
        <v>0</v>
      </c>
      <c r="AY66" s="37">
        <f t="shared" si="0"/>
        <v>0</v>
      </c>
      <c r="AZ66" s="37">
        <f t="shared" si="1"/>
        <v>0</v>
      </c>
      <c r="BA66" s="37">
        <f t="shared" si="2"/>
        <v>0</v>
      </c>
      <c r="BB66" s="37">
        <f t="shared" si="3"/>
        <v>0</v>
      </c>
      <c r="BC66" s="38">
        <f t="shared" si="4"/>
        <v>0</v>
      </c>
      <c r="BD66" s="37">
        <f t="shared" si="5"/>
        <v>0</v>
      </c>
      <c r="BE66" s="54">
        <f t="shared" si="9"/>
        <v>0</v>
      </c>
    </row>
    <row r="67" spans="1:57" x14ac:dyDescent="0.25">
      <c r="A67" s="401">
        <f>+Set!A67</f>
        <v>64</v>
      </c>
      <c r="B67" s="468" t="str">
        <f>+Set!B67</f>
        <v xml:space="preserve">VIGILANCIA SANITARIA DE GESTION Y MANEJO RESIDUOS SOLIDOS X EE.SS </v>
      </c>
      <c r="C67" s="471" t="str">
        <f>+Set!C67</f>
        <v>SALUD COLECTIVA</v>
      </c>
      <c r="D67" s="467"/>
      <c r="E67" s="467"/>
      <c r="F67" s="467"/>
      <c r="G67" s="467"/>
      <c r="H67" s="467"/>
      <c r="I67" s="467"/>
      <c r="J67" s="467"/>
      <c r="K67" s="467"/>
      <c r="L67" s="467"/>
      <c r="M67" s="467"/>
      <c r="N67" s="467"/>
      <c r="O67" s="467"/>
      <c r="P67" s="467"/>
      <c r="Q67" s="467"/>
      <c r="R67" s="467"/>
      <c r="S67" s="467"/>
      <c r="T67" s="467"/>
      <c r="U67" s="467"/>
      <c r="V67" s="467"/>
      <c r="W67" s="467"/>
      <c r="X67" s="467"/>
      <c r="Y67" s="467"/>
      <c r="Z67" s="467"/>
      <c r="AA67" s="467"/>
      <c r="AB67" s="467"/>
      <c r="AC67" s="467"/>
      <c r="AD67" s="467"/>
      <c r="AE67" s="467"/>
      <c r="AF67" s="467"/>
      <c r="AG67" s="467"/>
      <c r="AH67" s="467"/>
      <c r="AI67" s="467"/>
      <c r="AJ67" s="467"/>
      <c r="AK67" s="467"/>
      <c r="AL67" s="467"/>
      <c r="AM67" s="467"/>
      <c r="AN67" s="467"/>
      <c r="AO67" s="467"/>
      <c r="AP67" s="467"/>
      <c r="AQ67" s="467"/>
      <c r="AR67" s="467"/>
      <c r="AS67" s="467"/>
      <c r="AT67" s="467"/>
      <c r="AV67" s="37">
        <f t="shared" si="22"/>
        <v>0</v>
      </c>
      <c r="AW67" s="37">
        <f t="shared" si="7"/>
        <v>0</v>
      </c>
      <c r="AX67" s="37">
        <f t="shared" si="8"/>
        <v>0</v>
      </c>
      <c r="AY67" s="37">
        <f t="shared" si="0"/>
        <v>0</v>
      </c>
      <c r="AZ67" s="37">
        <f t="shared" si="1"/>
        <v>0</v>
      </c>
      <c r="BA67" s="37">
        <f t="shared" si="2"/>
        <v>0</v>
      </c>
      <c r="BB67" s="37">
        <f t="shared" si="3"/>
        <v>0</v>
      </c>
      <c r="BC67" s="38">
        <f t="shared" si="4"/>
        <v>0</v>
      </c>
      <c r="BD67" s="37">
        <f t="shared" si="5"/>
        <v>0</v>
      </c>
      <c r="BE67" s="54">
        <f t="shared" si="9"/>
        <v>0</v>
      </c>
    </row>
    <row r="68" spans="1:57" x14ac:dyDescent="0.25">
      <c r="A68" s="401">
        <f>+Set!A68</f>
        <v>65</v>
      </c>
      <c r="B68" s="468" t="str">
        <f>+Set!B68</f>
        <v>INSPECCION SANITARIA DE LA CALIDAD DE AGUA PARA CONSUMO HUMANO</v>
      </c>
      <c r="C68" s="471" t="str">
        <f>+Set!C68</f>
        <v>SALUD COLECTIVA</v>
      </c>
      <c r="D68" s="467"/>
      <c r="E68" s="467"/>
      <c r="F68" s="467"/>
      <c r="G68" s="467"/>
      <c r="H68" s="467"/>
      <c r="I68" s="467"/>
      <c r="J68" s="467"/>
      <c r="K68" s="467"/>
      <c r="L68" s="467"/>
      <c r="M68" s="467"/>
      <c r="N68" s="467"/>
      <c r="O68" s="467"/>
      <c r="P68" s="467"/>
      <c r="Q68" s="467"/>
      <c r="R68" s="467"/>
      <c r="S68" s="467"/>
      <c r="T68" s="467"/>
      <c r="U68" s="467"/>
      <c r="V68" s="467"/>
      <c r="W68" s="467"/>
      <c r="X68" s="467"/>
      <c r="Y68" s="467"/>
      <c r="Z68" s="467"/>
      <c r="AA68" s="467"/>
      <c r="AB68" s="467"/>
      <c r="AC68" s="467"/>
      <c r="AD68" s="467"/>
      <c r="AE68" s="467"/>
      <c r="AF68" s="467"/>
      <c r="AG68" s="467"/>
      <c r="AH68" s="467"/>
      <c r="AI68" s="467"/>
      <c r="AJ68" s="467"/>
      <c r="AK68" s="467"/>
      <c r="AL68" s="467"/>
      <c r="AM68" s="467"/>
      <c r="AN68" s="467"/>
      <c r="AO68" s="467"/>
      <c r="AP68" s="467"/>
      <c r="AQ68" s="467"/>
      <c r="AR68" s="467"/>
      <c r="AS68" s="467"/>
      <c r="AT68" s="467"/>
      <c r="AV68" s="37">
        <f t="shared" si="22"/>
        <v>0</v>
      </c>
      <c r="AW68" s="37">
        <f t="shared" si="7"/>
        <v>0</v>
      </c>
      <c r="AX68" s="37">
        <f t="shared" si="8"/>
        <v>0</v>
      </c>
      <c r="AY68" s="37">
        <f t="shared" si="0"/>
        <v>0</v>
      </c>
      <c r="AZ68" s="37">
        <f t="shared" si="1"/>
        <v>0</v>
      </c>
      <c r="BA68" s="37">
        <f t="shared" si="2"/>
        <v>0</v>
      </c>
      <c r="BB68" s="37">
        <f t="shared" si="3"/>
        <v>0</v>
      </c>
      <c r="BC68" s="38">
        <f t="shared" si="4"/>
        <v>0</v>
      </c>
      <c r="BD68" s="37">
        <f t="shared" si="5"/>
        <v>0</v>
      </c>
      <c r="BE68" s="54">
        <f t="shared" si="9"/>
        <v>0</v>
      </c>
    </row>
    <row r="69" spans="1:57" x14ac:dyDescent="0.25">
      <c r="A69" s="401">
        <f>+Set!A69</f>
        <v>66</v>
      </c>
      <c r="B69" s="468" t="str">
        <f>+Set!B69</f>
        <v>MONITOREO DE PARAMETROS CAMPO DE LA CALIDAD DE AGUA PARA CONSUMO HUMANO</v>
      </c>
      <c r="C69" s="471" t="str">
        <f>+Set!C69</f>
        <v>SALUD COLECTIVA</v>
      </c>
      <c r="D69" s="467"/>
      <c r="E69" s="467"/>
      <c r="F69" s="467"/>
      <c r="G69" s="467"/>
      <c r="H69" s="467"/>
      <c r="I69" s="467"/>
      <c r="J69" s="467"/>
      <c r="K69" s="467"/>
      <c r="L69" s="467"/>
      <c r="M69" s="467"/>
      <c r="N69" s="467"/>
      <c r="O69" s="467"/>
      <c r="P69" s="467"/>
      <c r="Q69" s="467"/>
      <c r="R69" s="467"/>
      <c r="S69" s="467"/>
      <c r="T69" s="467"/>
      <c r="U69" s="467"/>
      <c r="V69" s="467"/>
      <c r="W69" s="467"/>
      <c r="X69" s="467"/>
      <c r="Y69" s="467"/>
      <c r="Z69" s="467"/>
      <c r="AA69" s="467"/>
      <c r="AB69" s="467"/>
      <c r="AC69" s="467"/>
      <c r="AD69" s="467"/>
      <c r="AE69" s="467"/>
      <c r="AF69" s="467"/>
      <c r="AG69" s="467"/>
      <c r="AH69" s="467"/>
      <c r="AI69" s="467"/>
      <c r="AJ69" s="467"/>
      <c r="AK69" s="467"/>
      <c r="AL69" s="467"/>
      <c r="AM69" s="467"/>
      <c r="AN69" s="467"/>
      <c r="AO69" s="467"/>
      <c r="AP69" s="467"/>
      <c r="AQ69" s="467"/>
      <c r="AR69" s="467"/>
      <c r="AS69" s="467"/>
      <c r="AT69" s="467"/>
      <c r="AV69" s="37">
        <f t="shared" si="22"/>
        <v>0</v>
      </c>
      <c r="AW69" s="37">
        <f t="shared" si="7"/>
        <v>0</v>
      </c>
      <c r="AX69" s="37">
        <f t="shared" si="8"/>
        <v>0</v>
      </c>
      <c r="AY69" s="37">
        <f t="shared" si="0"/>
        <v>0</v>
      </c>
      <c r="AZ69" s="37">
        <f t="shared" si="1"/>
        <v>0</v>
      </c>
      <c r="BA69" s="37">
        <f t="shared" si="2"/>
        <v>0</v>
      </c>
      <c r="BB69" s="37">
        <f t="shared" si="3"/>
        <v>0</v>
      </c>
      <c r="BC69" s="38">
        <f t="shared" si="4"/>
        <v>0</v>
      </c>
      <c r="BD69" s="37">
        <f t="shared" si="5"/>
        <v>0</v>
      </c>
      <c r="BE69" s="54">
        <f t="shared" si="9"/>
        <v>0</v>
      </c>
    </row>
    <row r="70" spans="1:57" x14ac:dyDescent="0.25">
      <c r="A70" s="401">
        <f>+Set!A70</f>
        <v>67</v>
      </c>
      <c r="B70" s="464" t="str">
        <f>+Set!B70</f>
        <v>1-Gestante Atendida</v>
      </c>
      <c r="C70" s="457" t="str">
        <f>+Set!C70</f>
        <v>MATERNO</v>
      </c>
      <c r="D70" s="461"/>
      <c r="E70" s="461"/>
      <c r="F70" s="461"/>
      <c r="G70" s="461"/>
      <c r="H70" s="461"/>
      <c r="I70" s="461"/>
      <c r="J70" s="461"/>
      <c r="K70" s="461"/>
      <c r="L70" s="461"/>
      <c r="M70" s="461"/>
      <c r="N70" s="461"/>
      <c r="O70" s="461"/>
      <c r="P70" s="461"/>
      <c r="Q70" s="461"/>
      <c r="R70" s="461"/>
      <c r="S70" s="461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  <c r="AS70" s="461"/>
      <c r="AT70" s="461"/>
      <c r="AV70" s="37">
        <f t="shared" si="22"/>
        <v>0</v>
      </c>
      <c r="AW70" s="37">
        <f t="shared" si="7"/>
        <v>0</v>
      </c>
      <c r="AX70" s="37">
        <f t="shared" si="8"/>
        <v>0</v>
      </c>
      <c r="AY70" s="37">
        <f t="shared" si="0"/>
        <v>0</v>
      </c>
      <c r="AZ70" s="37">
        <f t="shared" si="1"/>
        <v>0</v>
      </c>
      <c r="BA70" s="37">
        <f t="shared" si="2"/>
        <v>0</v>
      </c>
      <c r="BB70" s="37">
        <f t="shared" si="3"/>
        <v>0</v>
      </c>
      <c r="BC70" s="38">
        <f t="shared" si="4"/>
        <v>0</v>
      </c>
      <c r="BD70" s="37">
        <f t="shared" si="5"/>
        <v>0</v>
      </c>
      <c r="BE70" s="54">
        <f t="shared" si="9"/>
        <v>0</v>
      </c>
    </row>
    <row r="71" spans="1:57" x14ac:dyDescent="0.25">
      <c r="A71" s="401">
        <f>+Set!A71</f>
        <v>68</v>
      </c>
      <c r="B71" s="464" t="str">
        <f>+Set!B71</f>
        <v>2-Gestante Precozmente Atendida</v>
      </c>
      <c r="C71" s="458" t="str">
        <f>+Set!C71</f>
        <v>MATERNO</v>
      </c>
      <c r="D71" s="461"/>
      <c r="E71" s="461"/>
      <c r="F71" s="461"/>
      <c r="G71" s="461"/>
      <c r="H71" s="461"/>
      <c r="I71" s="461"/>
      <c r="J71" s="461"/>
      <c r="K71" s="461"/>
      <c r="L71" s="461"/>
      <c r="M71" s="461"/>
      <c r="N71" s="461"/>
      <c r="O71" s="461"/>
      <c r="P71" s="461"/>
      <c r="Q71" s="461"/>
      <c r="R71" s="461"/>
      <c r="S71" s="461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  <c r="AS71" s="461"/>
      <c r="AT71" s="461"/>
      <c r="AV71" s="37">
        <f t="shared" si="22"/>
        <v>0</v>
      </c>
      <c r="AW71" s="37">
        <f t="shared" si="7"/>
        <v>0</v>
      </c>
      <c r="AX71" s="37">
        <f t="shared" si="8"/>
        <v>0</v>
      </c>
      <c r="AY71" s="37">
        <f t="shared" si="0"/>
        <v>0</v>
      </c>
      <c r="AZ71" s="37">
        <f t="shared" si="1"/>
        <v>0</v>
      </c>
      <c r="BA71" s="37">
        <f t="shared" si="2"/>
        <v>0</v>
      </c>
      <c r="BB71" s="37">
        <f t="shared" si="3"/>
        <v>0</v>
      </c>
      <c r="BC71" s="38">
        <f t="shared" si="4"/>
        <v>0</v>
      </c>
      <c r="BD71" s="37">
        <f t="shared" si="5"/>
        <v>0</v>
      </c>
      <c r="BE71" s="54">
        <f t="shared" si="9"/>
        <v>0</v>
      </c>
    </row>
    <row r="72" spans="1:57" x14ac:dyDescent="0.25">
      <c r="A72" s="401">
        <f>+Set!A72</f>
        <v>69</v>
      </c>
      <c r="B72" s="464" t="str">
        <f>+Set!B72</f>
        <v xml:space="preserve">3-Gestante Adolescente Atendida </v>
      </c>
      <c r="C72" s="458" t="str">
        <f>+Set!C72</f>
        <v>MATERNO</v>
      </c>
      <c r="D72" s="461"/>
      <c r="E72" s="461"/>
      <c r="F72" s="461"/>
      <c r="G72" s="461"/>
      <c r="H72" s="461"/>
      <c r="I72" s="461"/>
      <c r="J72" s="461"/>
      <c r="K72" s="461"/>
      <c r="L72" s="461"/>
      <c r="M72" s="461"/>
      <c r="N72" s="461"/>
      <c r="O72" s="461"/>
      <c r="P72" s="461"/>
      <c r="Q72" s="461"/>
      <c r="R72" s="461"/>
      <c r="S72" s="461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  <c r="AS72" s="461"/>
      <c r="AT72" s="461"/>
      <c r="AV72" s="37">
        <f t="shared" si="22"/>
        <v>0</v>
      </c>
      <c r="AW72" s="37">
        <f t="shared" si="7"/>
        <v>0</v>
      </c>
      <c r="AX72" s="37">
        <f t="shared" si="8"/>
        <v>0</v>
      </c>
      <c r="AY72" s="37">
        <f t="shared" si="0"/>
        <v>0</v>
      </c>
      <c r="AZ72" s="37">
        <f t="shared" si="1"/>
        <v>0</v>
      </c>
      <c r="BA72" s="37">
        <f t="shared" si="2"/>
        <v>0</v>
      </c>
      <c r="BB72" s="37">
        <f t="shared" si="3"/>
        <v>0</v>
      </c>
      <c r="BC72" s="38">
        <f t="shared" si="4"/>
        <v>0</v>
      </c>
      <c r="BD72" s="37">
        <f t="shared" si="5"/>
        <v>0</v>
      </c>
      <c r="BE72" s="54">
        <f t="shared" si="9"/>
        <v>0</v>
      </c>
    </row>
    <row r="73" spans="1:57" x14ac:dyDescent="0.25">
      <c r="A73" s="401">
        <f>+Set!A73</f>
        <v>70</v>
      </c>
      <c r="B73" s="464" t="str">
        <f>+Set!B73</f>
        <v>4-Gestante Adolescente Precozmente Atendida</v>
      </c>
      <c r="C73" s="458" t="str">
        <f>+Set!C73</f>
        <v>MATERNO</v>
      </c>
      <c r="D73" s="461"/>
      <c r="E73" s="461"/>
      <c r="F73" s="461"/>
      <c r="G73" s="461"/>
      <c r="H73" s="461"/>
      <c r="I73" s="461"/>
      <c r="J73" s="461"/>
      <c r="K73" s="461"/>
      <c r="L73" s="461"/>
      <c r="M73" s="461"/>
      <c r="N73" s="461"/>
      <c r="O73" s="461"/>
      <c r="P73" s="461"/>
      <c r="Q73" s="461"/>
      <c r="R73" s="461"/>
      <c r="S73" s="461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  <c r="AS73" s="461"/>
      <c r="AT73" s="461"/>
      <c r="AV73" s="37">
        <f t="shared" si="22"/>
        <v>0</v>
      </c>
      <c r="AW73" s="37">
        <f t="shared" si="7"/>
        <v>0</v>
      </c>
      <c r="AX73" s="37">
        <f t="shared" si="8"/>
        <v>0</v>
      </c>
      <c r="AY73" s="37">
        <f t="shared" si="0"/>
        <v>0</v>
      </c>
      <c r="AZ73" s="37">
        <f t="shared" si="1"/>
        <v>0</v>
      </c>
      <c r="BA73" s="37">
        <f t="shared" si="2"/>
        <v>0</v>
      </c>
      <c r="BB73" s="37">
        <f t="shared" si="3"/>
        <v>0</v>
      </c>
      <c r="BC73" s="38">
        <f t="shared" si="4"/>
        <v>0</v>
      </c>
      <c r="BD73" s="37">
        <f t="shared" si="5"/>
        <v>0</v>
      </c>
      <c r="BE73" s="54">
        <f t="shared" si="9"/>
        <v>0</v>
      </c>
    </row>
    <row r="74" spans="1:57" x14ac:dyDescent="0.25">
      <c r="A74" s="401">
        <f>+Set!A74</f>
        <v>71</v>
      </c>
      <c r="B74" s="464" t="str">
        <f>+Set!B74</f>
        <v>5-Gestante Controlada (6to control)</v>
      </c>
      <c r="C74" s="458" t="str">
        <f>+Set!C74</f>
        <v>MATERNO</v>
      </c>
      <c r="D74" s="461"/>
      <c r="E74" s="461"/>
      <c r="F74" s="461"/>
      <c r="G74" s="461"/>
      <c r="H74" s="461"/>
      <c r="I74" s="461"/>
      <c r="J74" s="461"/>
      <c r="K74" s="461"/>
      <c r="L74" s="461"/>
      <c r="M74" s="461"/>
      <c r="N74" s="461"/>
      <c r="O74" s="461"/>
      <c r="P74" s="461"/>
      <c r="Q74" s="461"/>
      <c r="R74" s="461"/>
      <c r="S74" s="461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  <c r="AS74" s="461"/>
      <c r="AT74" s="461"/>
      <c r="AV74" s="37">
        <f t="shared" si="22"/>
        <v>0</v>
      </c>
      <c r="AW74" s="37">
        <f t="shared" si="7"/>
        <v>0</v>
      </c>
      <c r="AX74" s="37">
        <f t="shared" si="8"/>
        <v>0</v>
      </c>
      <c r="AY74" s="37">
        <f t="shared" si="0"/>
        <v>0</v>
      </c>
      <c r="AZ74" s="37">
        <f t="shared" si="1"/>
        <v>0</v>
      </c>
      <c r="BA74" s="37">
        <f t="shared" si="2"/>
        <v>0</v>
      </c>
      <c r="BB74" s="37">
        <f t="shared" si="3"/>
        <v>0</v>
      </c>
      <c r="BC74" s="38">
        <f t="shared" si="4"/>
        <v>0</v>
      </c>
      <c r="BD74" s="37">
        <f t="shared" si="5"/>
        <v>0</v>
      </c>
      <c r="BE74" s="54">
        <f t="shared" si="9"/>
        <v>0</v>
      </c>
    </row>
    <row r="75" spans="1:57" x14ac:dyDescent="0.25">
      <c r="A75" s="401">
        <f>+Set!A75</f>
        <v>72</v>
      </c>
      <c r="B75" s="464" t="str">
        <f>+Set!B75</f>
        <v>6- Gestante Suplementada con Hierro (6)</v>
      </c>
      <c r="C75" s="458" t="str">
        <f>+Set!C75</f>
        <v>MATERNO</v>
      </c>
      <c r="D75" s="461"/>
      <c r="E75" s="461"/>
      <c r="F75" s="461"/>
      <c r="G75" s="461"/>
      <c r="H75" s="461"/>
      <c r="I75" s="461"/>
      <c r="J75" s="461"/>
      <c r="K75" s="461"/>
      <c r="L75" s="461"/>
      <c r="M75" s="461"/>
      <c r="N75" s="461"/>
      <c r="O75" s="461"/>
      <c r="P75" s="461"/>
      <c r="Q75" s="461"/>
      <c r="R75" s="461"/>
      <c r="S75" s="461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  <c r="AS75" s="461"/>
      <c r="AT75" s="461"/>
      <c r="AV75" s="37">
        <f t="shared" si="22"/>
        <v>0</v>
      </c>
      <c r="AW75" s="37">
        <f t="shared" si="7"/>
        <v>0</v>
      </c>
      <c r="AX75" s="37">
        <f t="shared" si="8"/>
        <v>0</v>
      </c>
      <c r="AY75" s="37">
        <f t="shared" si="0"/>
        <v>0</v>
      </c>
      <c r="AZ75" s="37">
        <f t="shared" si="1"/>
        <v>0</v>
      </c>
      <c r="BA75" s="37">
        <f t="shared" si="2"/>
        <v>0</v>
      </c>
      <c r="BB75" s="37">
        <f t="shared" si="3"/>
        <v>0</v>
      </c>
      <c r="BC75" s="38">
        <f t="shared" si="4"/>
        <v>0</v>
      </c>
      <c r="BD75" s="37">
        <f t="shared" si="5"/>
        <v>0</v>
      </c>
      <c r="BE75" s="54">
        <f t="shared" si="9"/>
        <v>0</v>
      </c>
    </row>
    <row r="76" spans="1:57" x14ac:dyDescent="0.25">
      <c r="A76" s="401">
        <f>+Set!A76</f>
        <v>73</v>
      </c>
      <c r="B76" s="464" t="str">
        <f>+Set!B76</f>
        <v>7-Gestante Con paquete preventivo Meta</v>
      </c>
      <c r="C76" s="458" t="str">
        <f>+Set!C76</f>
        <v>MATERNO</v>
      </c>
      <c r="D76" s="461"/>
      <c r="E76" s="461"/>
      <c r="F76" s="461"/>
      <c r="G76" s="461"/>
      <c r="H76" s="461"/>
      <c r="I76" s="461"/>
      <c r="J76" s="461"/>
      <c r="K76" s="461"/>
      <c r="L76" s="461"/>
      <c r="M76" s="461"/>
      <c r="N76" s="461"/>
      <c r="O76" s="461"/>
      <c r="P76" s="461"/>
      <c r="Q76" s="461"/>
      <c r="R76" s="461"/>
      <c r="S76" s="461"/>
      <c r="T76" s="461"/>
      <c r="U76" s="461"/>
      <c r="V76" s="461"/>
      <c r="W76" s="461"/>
      <c r="X76" s="461"/>
      <c r="Y76" s="461"/>
      <c r="Z76" s="461"/>
      <c r="AA76" s="461"/>
      <c r="AB76" s="461"/>
      <c r="AC76" s="461"/>
      <c r="AD76" s="461"/>
      <c r="AE76" s="461"/>
      <c r="AF76" s="461"/>
      <c r="AG76" s="461"/>
      <c r="AH76" s="461"/>
      <c r="AI76" s="461"/>
      <c r="AJ76" s="461"/>
      <c r="AK76" s="461"/>
      <c r="AL76" s="461"/>
      <c r="AM76" s="461"/>
      <c r="AN76" s="461"/>
      <c r="AO76" s="461"/>
      <c r="AP76" s="461"/>
      <c r="AQ76" s="461"/>
      <c r="AR76" s="461"/>
      <c r="AS76" s="461"/>
      <c r="AT76" s="461"/>
      <c r="AV76" s="37">
        <f t="shared" si="22"/>
        <v>0</v>
      </c>
      <c r="AW76" s="37">
        <f t="shared" si="7"/>
        <v>0</v>
      </c>
      <c r="AX76" s="37">
        <f t="shared" si="8"/>
        <v>0</v>
      </c>
      <c r="AY76" s="37">
        <f t="shared" si="0"/>
        <v>0</v>
      </c>
      <c r="AZ76" s="37">
        <f t="shared" si="1"/>
        <v>0</v>
      </c>
      <c r="BA76" s="37">
        <f t="shared" si="2"/>
        <v>0</v>
      </c>
      <c r="BB76" s="37">
        <f t="shared" si="3"/>
        <v>0</v>
      </c>
      <c r="BC76" s="38">
        <f t="shared" si="4"/>
        <v>0</v>
      </c>
      <c r="BD76" s="37">
        <f t="shared" si="5"/>
        <v>0</v>
      </c>
      <c r="BE76" s="54">
        <f t="shared" si="9"/>
        <v>0</v>
      </c>
    </row>
    <row r="77" spans="1:57" x14ac:dyDescent="0.25">
      <c r="A77" s="401">
        <f>+Set!A77</f>
        <v>74</v>
      </c>
      <c r="B77" s="464" t="str">
        <f>+Set!B77</f>
        <v>8-Gestante Con paquete preventivo</v>
      </c>
      <c r="C77" s="458" t="str">
        <f>+Set!C77</f>
        <v>MATERNO</v>
      </c>
      <c r="D77" s="461"/>
      <c r="E77" s="461"/>
      <c r="F77" s="461"/>
      <c r="G77" s="461"/>
      <c r="H77" s="461"/>
      <c r="I77" s="461"/>
      <c r="J77" s="461"/>
      <c r="K77" s="461"/>
      <c r="L77" s="461"/>
      <c r="M77" s="461"/>
      <c r="N77" s="461"/>
      <c r="O77" s="461"/>
      <c r="P77" s="461"/>
      <c r="Q77" s="461"/>
      <c r="R77" s="461"/>
      <c r="S77" s="461"/>
      <c r="T77" s="461"/>
      <c r="U77" s="461"/>
      <c r="V77" s="461"/>
      <c r="W77" s="461"/>
      <c r="X77" s="461"/>
      <c r="Y77" s="461"/>
      <c r="Z77" s="461"/>
      <c r="AA77" s="461"/>
      <c r="AB77" s="461"/>
      <c r="AC77" s="461"/>
      <c r="AD77" s="461"/>
      <c r="AE77" s="461"/>
      <c r="AF77" s="461"/>
      <c r="AG77" s="461"/>
      <c r="AH77" s="461"/>
      <c r="AI77" s="461"/>
      <c r="AJ77" s="461"/>
      <c r="AK77" s="461"/>
      <c r="AL77" s="461"/>
      <c r="AM77" s="461"/>
      <c r="AN77" s="461"/>
      <c r="AO77" s="461"/>
      <c r="AP77" s="461"/>
      <c r="AQ77" s="461"/>
      <c r="AR77" s="461"/>
      <c r="AS77" s="461"/>
      <c r="AT77" s="461"/>
      <c r="AV77" s="37">
        <f t="shared" si="22"/>
        <v>0</v>
      </c>
      <c r="AW77" s="37">
        <f t="shared" si="7"/>
        <v>0</v>
      </c>
      <c r="AX77" s="37">
        <f t="shared" si="8"/>
        <v>0</v>
      </c>
      <c r="AY77" s="37">
        <f t="shared" si="0"/>
        <v>0</v>
      </c>
      <c r="AZ77" s="37">
        <f t="shared" si="1"/>
        <v>0</v>
      </c>
      <c r="BA77" s="37">
        <f t="shared" si="2"/>
        <v>0</v>
      </c>
      <c r="BB77" s="37">
        <f t="shared" si="3"/>
        <v>0</v>
      </c>
      <c r="BC77" s="38">
        <f t="shared" si="4"/>
        <v>0</v>
      </c>
      <c r="BD77" s="37">
        <f t="shared" si="5"/>
        <v>0</v>
      </c>
      <c r="BE77" s="54">
        <f t="shared" si="9"/>
        <v>0</v>
      </c>
    </row>
    <row r="78" spans="1:57" x14ac:dyDescent="0.25">
      <c r="A78" s="401">
        <f>+Set!A78</f>
        <v>75</v>
      </c>
      <c r="B78" s="464" t="str">
        <f>+Set!B78</f>
        <v>9-Puerperas Controladas</v>
      </c>
      <c r="C78" s="458" t="str">
        <f>+Set!C78</f>
        <v>MATERNO</v>
      </c>
      <c r="D78" s="461"/>
      <c r="E78" s="461"/>
      <c r="F78" s="461"/>
      <c r="G78" s="461"/>
      <c r="H78" s="461"/>
      <c r="I78" s="461"/>
      <c r="J78" s="461"/>
      <c r="K78" s="461"/>
      <c r="L78" s="461"/>
      <c r="M78" s="461"/>
      <c r="N78" s="461"/>
      <c r="O78" s="461"/>
      <c r="P78" s="461"/>
      <c r="Q78" s="461"/>
      <c r="R78" s="461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  <c r="AS78" s="461"/>
      <c r="AT78" s="461"/>
      <c r="AV78" s="37">
        <f t="shared" si="22"/>
        <v>0</v>
      </c>
      <c r="AW78" s="37">
        <f t="shared" si="7"/>
        <v>0</v>
      </c>
      <c r="AX78" s="37">
        <f t="shared" si="8"/>
        <v>0</v>
      </c>
      <c r="AY78" s="37">
        <f t="shared" si="0"/>
        <v>0</v>
      </c>
      <c r="AZ78" s="37">
        <f t="shared" si="1"/>
        <v>0</v>
      </c>
      <c r="BA78" s="37">
        <f t="shared" si="2"/>
        <v>0</v>
      </c>
      <c r="BB78" s="37">
        <f t="shared" si="3"/>
        <v>0</v>
      </c>
      <c r="BC78" s="38">
        <f t="shared" si="4"/>
        <v>0</v>
      </c>
      <c r="BD78" s="37">
        <f t="shared" si="5"/>
        <v>0</v>
      </c>
      <c r="BE78" s="54">
        <f t="shared" si="9"/>
        <v>0</v>
      </c>
    </row>
    <row r="79" spans="1:57" x14ac:dyDescent="0.25">
      <c r="A79" s="401">
        <f>+Set!A79</f>
        <v>76</v>
      </c>
      <c r="B79" s="464" t="str">
        <f>+Set!B79</f>
        <v>10-Parejas protegidas con metodos de planificacion familiar</v>
      </c>
      <c r="C79" s="459" t="str">
        <f>+Set!C79</f>
        <v>PLANIFICACION</v>
      </c>
      <c r="D79" s="461"/>
      <c r="E79" s="461"/>
      <c r="F79" s="461"/>
      <c r="G79" s="461"/>
      <c r="H79" s="461"/>
      <c r="I79" s="461"/>
      <c r="J79" s="461"/>
      <c r="K79" s="461"/>
      <c r="L79" s="461"/>
      <c r="M79" s="461"/>
      <c r="N79" s="461"/>
      <c r="O79" s="461"/>
      <c r="P79" s="461"/>
      <c r="Q79" s="461"/>
      <c r="R79" s="461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  <c r="AS79" s="461"/>
      <c r="AT79" s="461"/>
      <c r="AV79" s="37">
        <f t="shared" si="22"/>
        <v>0</v>
      </c>
      <c r="AW79" s="37">
        <f t="shared" si="7"/>
        <v>0</v>
      </c>
      <c r="AX79" s="37">
        <f t="shared" si="8"/>
        <v>0</v>
      </c>
      <c r="AY79" s="37">
        <f t="shared" si="0"/>
        <v>0</v>
      </c>
      <c r="AZ79" s="37">
        <f t="shared" si="1"/>
        <v>0</v>
      </c>
      <c r="BA79" s="37">
        <f t="shared" si="2"/>
        <v>0</v>
      </c>
      <c r="BB79" s="37">
        <f t="shared" si="3"/>
        <v>0</v>
      </c>
      <c r="BC79" s="38">
        <f t="shared" si="4"/>
        <v>0</v>
      </c>
      <c r="BD79" s="37">
        <f t="shared" si="5"/>
        <v>0</v>
      </c>
      <c r="BE79" s="54">
        <f t="shared" si="9"/>
        <v>0</v>
      </c>
    </row>
    <row r="80" spans="1:57" x14ac:dyDescent="0.25">
      <c r="A80" s="401">
        <f>+Set!A80</f>
        <v>77</v>
      </c>
      <c r="B80" s="464" t="str">
        <f>+Set!B80</f>
        <v>11-Adolescente con suplemento de acido folico+ sulfato ferroso</v>
      </c>
      <c r="C80" s="458" t="str">
        <f>+Set!C80</f>
        <v>ADOLESCENTE</v>
      </c>
      <c r="D80" s="461"/>
      <c r="E80" s="461"/>
      <c r="F80" s="461"/>
      <c r="G80" s="461"/>
      <c r="H80" s="461"/>
      <c r="I80" s="461"/>
      <c r="J80" s="461"/>
      <c r="K80" s="461"/>
      <c r="L80" s="461"/>
      <c r="M80" s="461"/>
      <c r="N80" s="461"/>
      <c r="O80" s="461"/>
      <c r="P80" s="461"/>
      <c r="Q80" s="461"/>
      <c r="R80" s="461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  <c r="AS80" s="461"/>
      <c r="AT80" s="461"/>
      <c r="AV80" s="37">
        <f t="shared" si="22"/>
        <v>0</v>
      </c>
      <c r="AW80" s="37">
        <f t="shared" si="7"/>
        <v>0</v>
      </c>
      <c r="AX80" s="37">
        <f t="shared" si="8"/>
        <v>0</v>
      </c>
      <c r="AY80" s="37">
        <f t="shared" si="0"/>
        <v>0</v>
      </c>
      <c r="AZ80" s="37">
        <f t="shared" si="1"/>
        <v>0</v>
      </c>
      <c r="BA80" s="37">
        <f t="shared" si="2"/>
        <v>0</v>
      </c>
      <c r="BB80" s="37">
        <f t="shared" si="3"/>
        <v>0</v>
      </c>
      <c r="BC80" s="38">
        <f t="shared" si="4"/>
        <v>0</v>
      </c>
      <c r="BD80" s="37">
        <f t="shared" si="5"/>
        <v>0</v>
      </c>
      <c r="BE80" s="54">
        <f t="shared" si="9"/>
        <v>0</v>
      </c>
    </row>
    <row r="81" spans="1:57" x14ac:dyDescent="0.25">
      <c r="A81" s="401">
        <f>+Set!A81</f>
        <v>78</v>
      </c>
      <c r="B81" s="464" t="str">
        <f>+Set!B81</f>
        <v>1-PERSONA ADULTO MAYOR DE 60 AÑOS A MAS CON VACUNA NEUMOCOCO</v>
      </c>
      <c r="C81" s="458" t="str">
        <f>+Set!C81</f>
        <v>EVAM</v>
      </c>
      <c r="D81" s="461"/>
      <c r="E81" s="461"/>
      <c r="F81" s="461"/>
      <c r="G81" s="461"/>
      <c r="H81" s="461"/>
      <c r="I81" s="461"/>
      <c r="J81" s="461"/>
      <c r="K81" s="461"/>
      <c r="L81" s="461"/>
      <c r="M81" s="461"/>
      <c r="N81" s="461"/>
      <c r="O81" s="461"/>
      <c r="P81" s="461"/>
      <c r="Q81" s="461"/>
      <c r="R81" s="461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  <c r="AS81" s="461"/>
      <c r="AT81" s="461"/>
      <c r="AV81" s="37">
        <f t="shared" si="22"/>
        <v>0</v>
      </c>
      <c r="AW81" s="37">
        <f t="shared" si="7"/>
        <v>0</v>
      </c>
      <c r="AX81" s="37">
        <f t="shared" si="8"/>
        <v>0</v>
      </c>
      <c r="AY81" s="37">
        <f t="shared" si="0"/>
        <v>0</v>
      </c>
      <c r="AZ81" s="37">
        <f t="shared" si="1"/>
        <v>0</v>
      </c>
      <c r="BA81" s="37">
        <f t="shared" si="2"/>
        <v>0</v>
      </c>
      <c r="BB81" s="37">
        <f t="shared" si="3"/>
        <v>0</v>
      </c>
      <c r="BC81" s="38">
        <f t="shared" si="4"/>
        <v>0</v>
      </c>
      <c r="BD81" s="37">
        <f t="shared" si="5"/>
        <v>0</v>
      </c>
      <c r="BE81" s="54">
        <f t="shared" si="9"/>
        <v>0</v>
      </c>
    </row>
    <row r="82" spans="1:57" x14ac:dyDescent="0.25">
      <c r="A82" s="401">
        <f>+Set!A82</f>
        <v>79</v>
      </c>
      <c r="B82" s="464" t="str">
        <f>+Set!B82</f>
        <v>2-PERSONA ADULTO MAYOR DE 60 AÑOS A MAS CON VACUNA INFLUENZA</v>
      </c>
      <c r="C82" s="458" t="str">
        <f>+Set!C82</f>
        <v>EVAM</v>
      </c>
      <c r="D82" s="461"/>
      <c r="E82" s="461"/>
      <c r="F82" s="461"/>
      <c r="G82" s="461"/>
      <c r="H82" s="461"/>
      <c r="I82" s="461"/>
      <c r="J82" s="461"/>
      <c r="K82" s="461"/>
      <c r="L82" s="461"/>
      <c r="M82" s="461"/>
      <c r="N82" s="461"/>
      <c r="O82" s="461"/>
      <c r="P82" s="461"/>
      <c r="Q82" s="461"/>
      <c r="R82" s="461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  <c r="AS82" s="461"/>
      <c r="AT82" s="461"/>
      <c r="AV82" s="37">
        <f t="shared" si="22"/>
        <v>0</v>
      </c>
      <c r="AW82" s="37">
        <f t="shared" si="7"/>
        <v>0</v>
      </c>
      <c r="AX82" s="37">
        <f t="shared" si="8"/>
        <v>0</v>
      </c>
      <c r="AY82" s="37">
        <f t="shared" si="0"/>
        <v>0</v>
      </c>
      <c r="AZ82" s="37">
        <f t="shared" si="1"/>
        <v>0</v>
      </c>
      <c r="BA82" s="37">
        <f t="shared" si="2"/>
        <v>0</v>
      </c>
      <c r="BB82" s="37">
        <f t="shared" si="3"/>
        <v>0</v>
      </c>
      <c r="BC82" s="38">
        <f t="shared" si="4"/>
        <v>0</v>
      </c>
      <c r="BD82" s="37">
        <f t="shared" si="5"/>
        <v>0</v>
      </c>
      <c r="BE82" s="54">
        <f t="shared" si="9"/>
        <v>0</v>
      </c>
    </row>
    <row r="83" spans="1:57" x14ac:dyDescent="0.25">
      <c r="A83" s="401">
        <f>+Set!A83</f>
        <v>80</v>
      </c>
      <c r="B83" s="464" t="str">
        <f>+Set!B83</f>
        <v>3-PERSONA ADULTO MAYOR DE 60 AÑOS CON VALORACION CLINICA</v>
      </c>
      <c r="C83" s="458" t="str">
        <f>+Set!C83</f>
        <v>EVAM</v>
      </c>
      <c r="D83" s="461"/>
      <c r="E83" s="461"/>
      <c r="F83" s="461"/>
      <c r="G83" s="461"/>
      <c r="H83" s="461"/>
      <c r="I83" s="461"/>
      <c r="J83" s="461"/>
      <c r="K83" s="461"/>
      <c r="L83" s="461"/>
      <c r="M83" s="461"/>
      <c r="N83" s="461"/>
      <c r="O83" s="461"/>
      <c r="P83" s="461"/>
      <c r="Q83" s="461"/>
      <c r="R83" s="461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  <c r="AS83" s="461"/>
      <c r="AT83" s="461"/>
      <c r="AV83" s="37">
        <f t="shared" si="22"/>
        <v>0</v>
      </c>
      <c r="AW83" s="37">
        <f t="shared" si="7"/>
        <v>0</v>
      </c>
      <c r="AX83" s="37">
        <f t="shared" si="8"/>
        <v>0</v>
      </c>
      <c r="AY83" s="37">
        <f t="shared" si="0"/>
        <v>0</v>
      </c>
      <c r="AZ83" s="37">
        <f t="shared" si="1"/>
        <v>0</v>
      </c>
      <c r="BA83" s="37">
        <f t="shared" si="2"/>
        <v>0</v>
      </c>
      <c r="BB83" s="37">
        <f t="shared" si="3"/>
        <v>0</v>
      </c>
      <c r="BC83" s="38">
        <f t="shared" si="4"/>
        <v>0</v>
      </c>
      <c r="BD83" s="37">
        <f t="shared" si="5"/>
        <v>0</v>
      </c>
      <c r="BE83" s="54">
        <f t="shared" si="9"/>
        <v>0</v>
      </c>
    </row>
    <row r="84" spans="1:57" x14ac:dyDescent="0.25">
      <c r="A84" s="401">
        <f>+Set!A84</f>
        <v>81</v>
      </c>
      <c r="B84" s="464" t="str">
        <f>+Set!B84</f>
        <v xml:space="preserve">4-PERSONA CON DISCAPACIDAD CERTIFICADA EN ESTABLECIMIENTOS DE SALUD </v>
      </c>
      <c r="C84" s="458" t="str">
        <f>+Set!C84</f>
        <v>DISCAPACIDAD</v>
      </c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461"/>
      <c r="R84" s="461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  <c r="AS84" s="461"/>
      <c r="AT84" s="461"/>
      <c r="AV84" s="37">
        <f t="shared" si="22"/>
        <v>0</v>
      </c>
      <c r="AW84" s="37">
        <f t="shared" si="7"/>
        <v>0</v>
      </c>
      <c r="AX84" s="37">
        <f t="shared" si="8"/>
        <v>0</v>
      </c>
      <c r="AY84" s="37">
        <f t="shared" si="0"/>
        <v>0</v>
      </c>
      <c r="AZ84" s="37">
        <f t="shared" si="1"/>
        <v>0</v>
      </c>
      <c r="BA84" s="37">
        <f t="shared" si="2"/>
        <v>0</v>
      </c>
      <c r="BB84" s="37">
        <f t="shared" si="3"/>
        <v>0</v>
      </c>
      <c r="BC84" s="38">
        <f t="shared" si="4"/>
        <v>0</v>
      </c>
      <c r="BD84" s="37">
        <f t="shared" si="5"/>
        <v>0</v>
      </c>
      <c r="BE84" s="54">
        <f t="shared" si="9"/>
        <v>0</v>
      </c>
    </row>
    <row r="85" spans="1:57" x14ac:dyDescent="0.25">
      <c r="A85" s="401">
        <f>+Set!A85</f>
        <v>82</v>
      </c>
      <c r="B85" s="464" t="str">
        <f>+Set!B85</f>
        <v>5-DOCENTES CAPACITADOS EN TEMA DE CANCER</v>
      </c>
      <c r="C85" s="458" t="str">
        <f>+Set!C85</f>
        <v>EDUC. SAALUD</v>
      </c>
      <c r="D85" s="461"/>
      <c r="E85" s="461"/>
      <c r="F85" s="461"/>
      <c r="G85" s="461"/>
      <c r="H85" s="461"/>
      <c r="I85" s="461"/>
      <c r="J85" s="461"/>
      <c r="K85" s="461"/>
      <c r="L85" s="461"/>
      <c r="M85" s="461"/>
      <c r="N85" s="461"/>
      <c r="O85" s="461"/>
      <c r="P85" s="461"/>
      <c r="Q85" s="461"/>
      <c r="R85" s="461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  <c r="AS85" s="461"/>
      <c r="AT85" s="461"/>
      <c r="AV85" s="37">
        <f t="shared" si="22"/>
        <v>0</v>
      </c>
      <c r="AW85" s="37">
        <f t="shared" si="7"/>
        <v>0</v>
      </c>
      <c r="AX85" s="37">
        <f t="shared" si="8"/>
        <v>0</v>
      </c>
      <c r="AY85" s="37">
        <f t="shared" si="0"/>
        <v>0</v>
      </c>
      <c r="AZ85" s="37">
        <f t="shared" si="1"/>
        <v>0</v>
      </c>
      <c r="BA85" s="37">
        <f t="shared" si="2"/>
        <v>0</v>
      </c>
      <c r="BB85" s="37">
        <f t="shared" si="3"/>
        <v>0</v>
      </c>
      <c r="BC85" s="38">
        <f t="shared" si="4"/>
        <v>0</v>
      </c>
      <c r="BD85" s="37">
        <f t="shared" si="5"/>
        <v>0</v>
      </c>
      <c r="BE85" s="54">
        <f t="shared" si="9"/>
        <v>0</v>
      </c>
    </row>
    <row r="86" spans="1:57" x14ac:dyDescent="0.25">
      <c r="A86" s="401">
        <f>+Set!A86</f>
        <v>83</v>
      </c>
      <c r="B86" s="464" t="str">
        <f>+Set!B86</f>
        <v>6-NIÑOS DE 2 A 17 AÑOS DESPARASITADOS</v>
      </c>
      <c r="C86" s="458" t="str">
        <f>+Set!C86</f>
        <v>EDUC. SAALUD</v>
      </c>
      <c r="D86" s="461"/>
      <c r="E86" s="461"/>
      <c r="F86" s="461"/>
      <c r="G86" s="461"/>
      <c r="H86" s="461"/>
      <c r="I86" s="461"/>
      <c r="J86" s="461"/>
      <c r="K86" s="461"/>
      <c r="L86" s="461"/>
      <c r="M86" s="461"/>
      <c r="N86" s="461"/>
      <c r="O86" s="461"/>
      <c r="P86" s="461"/>
      <c r="Q86" s="461"/>
      <c r="R86" s="461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  <c r="AS86" s="461"/>
      <c r="AT86" s="461"/>
      <c r="AV86" s="37">
        <f t="shared" si="22"/>
        <v>0</v>
      </c>
      <c r="AW86" s="37">
        <f t="shared" si="7"/>
        <v>0</v>
      </c>
      <c r="AX86" s="37">
        <f t="shared" si="8"/>
        <v>0</v>
      </c>
      <c r="AY86" s="37">
        <f t="shared" si="0"/>
        <v>0</v>
      </c>
      <c r="AZ86" s="37">
        <f t="shared" si="1"/>
        <v>0</v>
      </c>
      <c r="BA86" s="37">
        <f t="shared" si="2"/>
        <v>0</v>
      </c>
      <c r="BB86" s="37">
        <f t="shared" si="3"/>
        <v>0</v>
      </c>
      <c r="BC86" s="38">
        <f t="shared" si="4"/>
        <v>0</v>
      </c>
      <c r="BD86" s="37">
        <f t="shared" si="5"/>
        <v>0</v>
      </c>
      <c r="BE86" s="54">
        <f t="shared" si="9"/>
        <v>0</v>
      </c>
    </row>
    <row r="87" spans="1:57" x14ac:dyDescent="0.25">
      <c r="A87" s="401">
        <f>+Set!A87</f>
        <v>84</v>
      </c>
      <c r="B87" s="464" t="str">
        <f>+Set!B87</f>
        <v>7-NIÑOS DE 5TO GRADO DE PRIMARIA  QUE RECIBEN VACUNA DE VPH</v>
      </c>
      <c r="C87" s="458" t="str">
        <f>+Set!C87</f>
        <v>EDUC. SAALUD</v>
      </c>
      <c r="D87" s="461"/>
      <c r="E87" s="461"/>
      <c r="F87" s="461"/>
      <c r="G87" s="461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  <c r="AS87" s="461"/>
      <c r="AT87" s="461"/>
      <c r="AV87" s="37">
        <f t="shared" si="22"/>
        <v>0</v>
      </c>
      <c r="AW87" s="37">
        <f t="shared" si="7"/>
        <v>0</v>
      </c>
      <c r="AX87" s="37">
        <f t="shared" si="8"/>
        <v>0</v>
      </c>
      <c r="AY87" s="37">
        <f t="shared" si="0"/>
        <v>0</v>
      </c>
      <c r="AZ87" s="37">
        <f t="shared" si="1"/>
        <v>0</v>
      </c>
      <c r="BA87" s="37">
        <f t="shared" si="2"/>
        <v>0</v>
      </c>
      <c r="BB87" s="37">
        <f t="shared" si="3"/>
        <v>0</v>
      </c>
      <c r="BC87" s="38">
        <f t="shared" si="4"/>
        <v>0</v>
      </c>
      <c r="BD87" s="37">
        <f t="shared" si="5"/>
        <v>0</v>
      </c>
      <c r="BE87" s="54">
        <f t="shared" si="9"/>
        <v>0</v>
      </c>
    </row>
    <row r="88" spans="1:57" x14ac:dyDescent="0.25">
      <c r="A88" s="401">
        <f>+Set!A88</f>
        <v>85</v>
      </c>
      <c r="B88" s="464" t="str">
        <f>+Set!B88</f>
        <v>8-NIÑAS DE 5TO GRADO DE PRIMARIA  QUE RECIBEN VACUNA DE VPH</v>
      </c>
      <c r="C88" s="458" t="str">
        <f>+Set!C88</f>
        <v>EDUC. SAALUD</v>
      </c>
      <c r="D88" s="461"/>
      <c r="E88" s="461"/>
      <c r="F88" s="461"/>
      <c r="G88" s="461"/>
      <c r="H88" s="461"/>
      <c r="I88" s="461"/>
      <c r="J88" s="461"/>
      <c r="K88" s="461"/>
      <c r="L88" s="461"/>
      <c r="M88" s="461"/>
      <c r="N88" s="461"/>
      <c r="O88" s="461"/>
      <c r="P88" s="461"/>
      <c r="Q88" s="461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  <c r="AS88" s="461"/>
      <c r="AT88" s="461"/>
      <c r="AV88" s="37">
        <f t="shared" si="22"/>
        <v>0</v>
      </c>
      <c r="AW88" s="37">
        <f t="shared" si="7"/>
        <v>0</v>
      </c>
      <c r="AX88" s="37">
        <f t="shared" si="8"/>
        <v>0</v>
      </c>
      <c r="AY88" s="37">
        <f t="shared" si="0"/>
        <v>0</v>
      </c>
      <c r="AZ88" s="37">
        <f t="shared" si="1"/>
        <v>0</v>
      </c>
      <c r="BA88" s="37">
        <f t="shared" si="2"/>
        <v>0</v>
      </c>
      <c r="BB88" s="37">
        <f t="shared" si="3"/>
        <v>0</v>
      </c>
      <c r="BC88" s="38">
        <f t="shared" si="4"/>
        <v>0</v>
      </c>
      <c r="BD88" s="37">
        <f t="shared" si="5"/>
        <v>0</v>
      </c>
      <c r="BE88" s="54">
        <f t="shared" si="9"/>
        <v>0</v>
      </c>
    </row>
    <row r="89" spans="1:57" x14ac:dyDescent="0.25">
      <c r="A89" s="401">
        <f>+Set!A89</f>
        <v>86</v>
      </c>
      <c r="B89" s="392" t="str">
        <f>+Set!B89</f>
        <v>PORCENTAJE DE RECIEN NACIDOS CON BAJO PESO AL NACER</v>
      </c>
      <c r="C89" s="387" t="str">
        <f>+Set!C89</f>
        <v>DIT</v>
      </c>
      <c r="D89" s="460"/>
      <c r="E89" s="460"/>
      <c r="F89" s="460"/>
      <c r="G89" s="460"/>
      <c r="H89" s="460"/>
      <c r="I89" s="460"/>
      <c r="J89" s="460"/>
      <c r="K89" s="460"/>
      <c r="L89" s="460"/>
      <c r="M89" s="460"/>
      <c r="N89" s="460"/>
      <c r="O89" s="460"/>
      <c r="P89" s="460"/>
      <c r="Q89" s="460"/>
      <c r="R89" s="460"/>
      <c r="S89" s="460"/>
      <c r="T89" s="460"/>
      <c r="U89" s="460"/>
      <c r="V89" s="460"/>
      <c r="W89" s="460"/>
      <c r="X89" s="460"/>
      <c r="Y89" s="460"/>
      <c r="Z89" s="460"/>
      <c r="AA89" s="460"/>
      <c r="AB89" s="460"/>
      <c r="AC89" s="460"/>
      <c r="AD89" s="460"/>
      <c r="AE89" s="460"/>
      <c r="AF89" s="460"/>
      <c r="AG89" s="460"/>
      <c r="AH89" s="460"/>
      <c r="AI89" s="460"/>
      <c r="AJ89" s="460"/>
      <c r="AK89" s="460"/>
      <c r="AL89" s="460"/>
      <c r="AM89" s="460"/>
      <c r="AN89" s="460"/>
      <c r="AO89" s="460"/>
      <c r="AP89" s="460"/>
      <c r="AQ89" s="460"/>
      <c r="AR89" s="460"/>
      <c r="AS89" s="460"/>
      <c r="AT89" s="460"/>
      <c r="AV89" s="37">
        <f t="shared" si="22"/>
        <v>0</v>
      </c>
      <c r="AW89" s="37">
        <f t="shared" si="7"/>
        <v>0</v>
      </c>
      <c r="AX89" s="37">
        <f t="shared" si="8"/>
        <v>0</v>
      </c>
      <c r="AY89" s="37">
        <f t="shared" ref="AY89:AY142" si="23">+SUM(T89:W89)</f>
        <v>0</v>
      </c>
      <c r="AZ89" s="37">
        <f t="shared" ref="AZ89:AZ142" si="24">+SUM(X89:AC89)</f>
        <v>0</v>
      </c>
      <c r="BA89" s="37">
        <f t="shared" ref="BA89:BA142" si="25">+SUM(AD89:AH89)</f>
        <v>0</v>
      </c>
      <c r="BB89" s="37">
        <f t="shared" ref="BB89:BB142" si="26">+SUM(AJ89:AL89)</f>
        <v>0</v>
      </c>
      <c r="BC89" s="38">
        <f t="shared" ref="BC89:BC142" si="27">+SUM(AM89:AP89)</f>
        <v>0</v>
      </c>
      <c r="BD89" s="37">
        <f t="shared" ref="BD89:BD142" si="28">+SUM(AQ89:AT89)</f>
        <v>0</v>
      </c>
      <c r="BE89" s="54">
        <f t="shared" si="9"/>
        <v>0</v>
      </c>
    </row>
    <row r="90" spans="1:57" x14ac:dyDescent="0.25">
      <c r="A90" s="401">
        <f>+Set!A90</f>
        <v>87</v>
      </c>
      <c r="B90" s="392" t="str">
        <f>+Set!B90</f>
        <v>PORCENTAJE DE RECIEN NACIDOS CON PREMATURIDAD</v>
      </c>
      <c r="C90" s="387" t="str">
        <f>+Set!C90</f>
        <v>DIT</v>
      </c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  <c r="AR90" s="393"/>
      <c r="AS90" s="393"/>
      <c r="AT90" s="393"/>
      <c r="AV90" s="37">
        <f t="shared" ref="AV90:AV110" si="29">SUM(D90)</f>
        <v>0</v>
      </c>
      <c r="AW90" s="37">
        <f t="shared" ref="AW90:AW110" si="30">+SUM(G90:P90)</f>
        <v>0</v>
      </c>
      <c r="AX90" s="37">
        <f t="shared" ref="AX90:AX110" si="31">+SUM(Q90:S90)</f>
        <v>0</v>
      </c>
      <c r="AY90" s="37">
        <f t="shared" ref="AY90:AY110" si="32">+SUM(T90:W90)</f>
        <v>0</v>
      </c>
      <c r="AZ90" s="37">
        <f t="shared" ref="AZ90:AZ110" si="33">+SUM(X90:AC90)</f>
        <v>0</v>
      </c>
      <c r="BA90" s="37">
        <f t="shared" ref="BA90:BA110" si="34">+SUM(AD90:AH90)</f>
        <v>0</v>
      </c>
      <c r="BB90" s="37">
        <f t="shared" ref="BB90:BB110" si="35">+SUM(AJ90:AL90)</f>
        <v>0</v>
      </c>
      <c r="BC90" s="38">
        <f t="shared" ref="BC90:BC110" si="36">+SUM(AM90:AP90)</f>
        <v>0</v>
      </c>
      <c r="BD90" s="37">
        <f t="shared" ref="BD90:BD110" si="37">+SUM(AQ90:AT90)</f>
        <v>0</v>
      </c>
      <c r="BE90" s="54">
        <f t="shared" ref="BE90:BE142" si="38">SUM(AV90:BD90)</f>
        <v>0</v>
      </c>
    </row>
    <row r="91" spans="1:57" x14ac:dyDescent="0.25">
      <c r="A91" s="401">
        <f>+Set!A91</f>
        <v>88</v>
      </c>
      <c r="B91" s="392" t="str">
        <f>+Set!B91</f>
        <v>PORCENTAJE RECIÉN NACIDO CON CONTROLES CRED COMPLETO</v>
      </c>
      <c r="C91" s="387" t="str">
        <f>+Set!C91</f>
        <v>DIT</v>
      </c>
      <c r="D91" s="393"/>
      <c r="E91" s="393"/>
      <c r="F91" s="393"/>
      <c r="G91" s="393"/>
      <c r="H91" s="393"/>
      <c r="I91" s="393"/>
      <c r="J91" s="393"/>
      <c r="K91" s="393"/>
      <c r="L91" s="393"/>
      <c r="M91" s="393"/>
      <c r="N91" s="393"/>
      <c r="O91" s="393"/>
      <c r="P91" s="393"/>
      <c r="Q91" s="393"/>
      <c r="R91" s="393"/>
      <c r="S91" s="393"/>
      <c r="T91" s="393"/>
      <c r="U91" s="393"/>
      <c r="V91" s="393"/>
      <c r="W91" s="393"/>
      <c r="X91" s="393"/>
      <c r="Y91" s="393"/>
      <c r="Z91" s="393"/>
      <c r="AA91" s="393"/>
      <c r="AB91" s="393"/>
      <c r="AC91" s="393"/>
      <c r="AD91" s="393"/>
      <c r="AE91" s="393"/>
      <c r="AF91" s="393"/>
      <c r="AG91" s="393"/>
      <c r="AH91" s="393"/>
      <c r="AI91" s="393"/>
      <c r="AJ91" s="393"/>
      <c r="AK91" s="393"/>
      <c r="AL91" s="393"/>
      <c r="AM91" s="393"/>
      <c r="AN91" s="393"/>
      <c r="AO91" s="393"/>
      <c r="AP91" s="393"/>
      <c r="AQ91" s="393"/>
      <c r="AR91" s="393"/>
      <c r="AS91" s="393"/>
      <c r="AT91" s="393"/>
      <c r="AV91" s="37">
        <f t="shared" si="29"/>
        <v>0</v>
      </c>
      <c r="AW91" s="37">
        <f t="shared" si="30"/>
        <v>0</v>
      </c>
      <c r="AX91" s="37">
        <f t="shared" si="31"/>
        <v>0</v>
      </c>
      <c r="AY91" s="37">
        <f t="shared" si="32"/>
        <v>0</v>
      </c>
      <c r="AZ91" s="37">
        <f t="shared" si="33"/>
        <v>0</v>
      </c>
      <c r="BA91" s="37">
        <f t="shared" si="34"/>
        <v>0</v>
      </c>
      <c r="BB91" s="37">
        <f t="shared" si="35"/>
        <v>0</v>
      </c>
      <c r="BC91" s="38">
        <f t="shared" si="36"/>
        <v>0</v>
      </c>
      <c r="BD91" s="37">
        <f t="shared" si="37"/>
        <v>0</v>
      </c>
      <c r="BE91" s="54">
        <f t="shared" si="38"/>
        <v>0</v>
      </c>
    </row>
    <row r="92" spans="1:57" x14ac:dyDescent="0.25">
      <c r="A92" s="401">
        <f>+Set!A92</f>
        <v>89</v>
      </c>
      <c r="B92" s="392" t="str">
        <f>+Set!B92</f>
        <v>PORCENTAJE NIÑO  &lt; 1 AÑO CON CRED    COMPLETO PARA SU EDAD</v>
      </c>
      <c r="C92" s="387" t="str">
        <f>+Set!C92</f>
        <v>DIT</v>
      </c>
      <c r="D92" s="393"/>
      <c r="E92" s="393"/>
      <c r="F92" s="393"/>
      <c r="G92" s="393"/>
      <c r="H92" s="393"/>
      <c r="I92" s="393"/>
      <c r="J92" s="393"/>
      <c r="K92" s="393"/>
      <c r="L92" s="393"/>
      <c r="M92" s="393"/>
      <c r="N92" s="393"/>
      <c r="O92" s="393"/>
      <c r="P92" s="393"/>
      <c r="Q92" s="393"/>
      <c r="R92" s="393"/>
      <c r="S92" s="393"/>
      <c r="T92" s="393"/>
      <c r="U92" s="393"/>
      <c r="V92" s="393"/>
      <c r="W92" s="393"/>
      <c r="X92" s="393"/>
      <c r="Y92" s="393"/>
      <c r="Z92" s="393"/>
      <c r="AA92" s="393"/>
      <c r="AB92" s="393"/>
      <c r="AC92" s="393"/>
      <c r="AD92" s="393"/>
      <c r="AE92" s="393"/>
      <c r="AF92" s="393"/>
      <c r="AG92" s="393"/>
      <c r="AH92" s="393"/>
      <c r="AI92" s="393"/>
      <c r="AJ92" s="393"/>
      <c r="AK92" s="393"/>
      <c r="AL92" s="393"/>
      <c r="AM92" s="393"/>
      <c r="AN92" s="393"/>
      <c r="AO92" s="393"/>
      <c r="AP92" s="393"/>
      <c r="AQ92" s="393"/>
      <c r="AR92" s="393"/>
      <c r="AS92" s="393"/>
      <c r="AT92" s="393"/>
      <c r="AV92" s="37">
        <f t="shared" si="29"/>
        <v>0</v>
      </c>
      <c r="AW92" s="37">
        <f t="shared" si="30"/>
        <v>0</v>
      </c>
      <c r="AX92" s="37">
        <f t="shared" si="31"/>
        <v>0</v>
      </c>
      <c r="AY92" s="37">
        <f t="shared" si="32"/>
        <v>0</v>
      </c>
      <c r="AZ92" s="37">
        <f t="shared" si="33"/>
        <v>0</v>
      </c>
      <c r="BA92" s="37">
        <f t="shared" si="34"/>
        <v>0</v>
      </c>
      <c r="BB92" s="37">
        <f t="shared" si="35"/>
        <v>0</v>
      </c>
      <c r="BC92" s="38">
        <f t="shared" si="36"/>
        <v>0</v>
      </c>
      <c r="BD92" s="37">
        <f t="shared" si="37"/>
        <v>0</v>
      </c>
      <c r="BE92" s="54">
        <f t="shared" si="38"/>
        <v>0</v>
      </c>
    </row>
    <row r="93" spans="1:57" x14ac:dyDescent="0.25">
      <c r="A93" s="401">
        <f>+Set!A93</f>
        <v>90</v>
      </c>
      <c r="B93" s="392" t="str">
        <f>+Set!B93</f>
        <v>PORCENTAJE NIÑOS MENORES DE 36 MESES CON CONTROLES CRED COMPLETO  PARA SU EDAD</v>
      </c>
      <c r="C93" s="387" t="str">
        <f>+Set!C93</f>
        <v>DIT</v>
      </c>
      <c r="D93" s="393"/>
      <c r="E93" s="393"/>
      <c r="F93" s="393"/>
      <c r="G93" s="393"/>
      <c r="H93" s="393"/>
      <c r="I93" s="393"/>
      <c r="J93" s="393"/>
      <c r="K93" s="393"/>
      <c r="L93" s="393"/>
      <c r="M93" s="393"/>
      <c r="N93" s="393"/>
      <c r="O93" s="393"/>
      <c r="P93" s="393"/>
      <c r="Q93" s="393"/>
      <c r="R93" s="393"/>
      <c r="S93" s="393"/>
      <c r="T93" s="393"/>
      <c r="U93" s="393"/>
      <c r="V93" s="393"/>
      <c r="W93" s="393"/>
      <c r="X93" s="393"/>
      <c r="Y93" s="393"/>
      <c r="Z93" s="393"/>
      <c r="AA93" s="393"/>
      <c r="AB93" s="393"/>
      <c r="AC93" s="393"/>
      <c r="AD93" s="393"/>
      <c r="AE93" s="393"/>
      <c r="AF93" s="393"/>
      <c r="AG93" s="393"/>
      <c r="AH93" s="393"/>
      <c r="AI93" s="393"/>
      <c r="AJ93" s="393"/>
      <c r="AK93" s="393"/>
      <c r="AL93" s="393"/>
      <c r="AM93" s="393"/>
      <c r="AN93" s="393"/>
      <c r="AO93" s="393"/>
      <c r="AP93" s="393"/>
      <c r="AQ93" s="393"/>
      <c r="AR93" s="393"/>
      <c r="AS93" s="393"/>
      <c r="AT93" s="393"/>
      <c r="AV93" s="37">
        <f t="shared" si="29"/>
        <v>0</v>
      </c>
      <c r="AW93" s="37">
        <f t="shared" si="30"/>
        <v>0</v>
      </c>
      <c r="AX93" s="37">
        <f t="shared" si="31"/>
        <v>0</v>
      </c>
      <c r="AY93" s="37">
        <f t="shared" si="32"/>
        <v>0</v>
      </c>
      <c r="AZ93" s="37">
        <f t="shared" si="33"/>
        <v>0</v>
      </c>
      <c r="BA93" s="37">
        <f t="shared" si="34"/>
        <v>0</v>
      </c>
      <c r="BB93" s="37">
        <f t="shared" si="35"/>
        <v>0</v>
      </c>
      <c r="BC93" s="38">
        <f t="shared" si="36"/>
        <v>0</v>
      </c>
      <c r="BD93" s="37">
        <f t="shared" si="37"/>
        <v>0</v>
      </c>
      <c r="BE93" s="54">
        <f t="shared" si="38"/>
        <v>0</v>
      </c>
    </row>
    <row r="94" spans="1:57" x14ac:dyDescent="0.25">
      <c r="A94" s="401">
        <f>+Set!A94</f>
        <v>91</v>
      </c>
      <c r="B94" s="392" t="str">
        <f>+Set!B94</f>
        <v>PORCENTAJE NIÑOS DE 1 Y 2 AÑOS CON TEST DE GRAHAM Y EXAMEN SERIADO</v>
      </c>
      <c r="C94" s="387" t="str">
        <f>+Set!C94</f>
        <v>DIT</v>
      </c>
      <c r="D94" s="393"/>
      <c r="E94" s="393"/>
      <c r="F94" s="393"/>
      <c r="G94" s="393"/>
      <c r="H94" s="393"/>
      <c r="I94" s="393"/>
      <c r="J94" s="393"/>
      <c r="K94" s="393"/>
      <c r="L94" s="393"/>
      <c r="M94" s="393"/>
      <c r="N94" s="393"/>
      <c r="O94" s="393"/>
      <c r="P94" s="393"/>
      <c r="Q94" s="393"/>
      <c r="R94" s="393"/>
      <c r="S94" s="393"/>
      <c r="T94" s="393"/>
      <c r="U94" s="393"/>
      <c r="V94" s="393"/>
      <c r="W94" s="393"/>
      <c r="X94" s="393"/>
      <c r="Y94" s="393"/>
      <c r="Z94" s="393"/>
      <c r="AA94" s="393"/>
      <c r="AB94" s="393"/>
      <c r="AC94" s="393"/>
      <c r="AD94" s="393"/>
      <c r="AE94" s="393"/>
      <c r="AF94" s="393"/>
      <c r="AG94" s="393"/>
      <c r="AH94" s="393"/>
      <c r="AI94" s="393"/>
      <c r="AJ94" s="393"/>
      <c r="AK94" s="393"/>
      <c r="AL94" s="393"/>
      <c r="AM94" s="393"/>
      <c r="AN94" s="393"/>
      <c r="AO94" s="393"/>
      <c r="AP94" s="393"/>
      <c r="AQ94" s="393"/>
      <c r="AR94" s="393"/>
      <c r="AS94" s="393"/>
      <c r="AT94" s="393"/>
      <c r="AV94" s="37">
        <f t="shared" si="29"/>
        <v>0</v>
      </c>
      <c r="AW94" s="37">
        <f t="shared" si="30"/>
        <v>0</v>
      </c>
      <c r="AX94" s="37">
        <f t="shared" si="31"/>
        <v>0</v>
      </c>
      <c r="AY94" s="37">
        <f t="shared" si="32"/>
        <v>0</v>
      </c>
      <c r="AZ94" s="37">
        <f t="shared" si="33"/>
        <v>0</v>
      </c>
      <c r="BA94" s="37">
        <f t="shared" si="34"/>
        <v>0</v>
      </c>
      <c r="BB94" s="37">
        <f t="shared" si="35"/>
        <v>0</v>
      </c>
      <c r="BC94" s="38">
        <f t="shared" si="36"/>
        <v>0</v>
      </c>
      <c r="BD94" s="37">
        <f t="shared" si="37"/>
        <v>0</v>
      </c>
      <c r="BE94" s="54">
        <f t="shared" si="38"/>
        <v>0</v>
      </c>
    </row>
    <row r="95" spans="1:57" x14ac:dyDescent="0.25">
      <c r="A95" s="401">
        <f>+Set!A95</f>
        <v>92</v>
      </c>
      <c r="B95" s="392" t="str">
        <f>+Set!B95</f>
        <v>PORCENTAJE DE NIÑAS Y NIÑOS RN DE PARTO INSTITUCIONAL VACUNADOS CON BCG Y ANTI HEPATITIS B (HVB) ANTES DEL ALTA</v>
      </c>
      <c r="C95" s="387" t="str">
        <f>+Set!C95</f>
        <v>DIT</v>
      </c>
      <c r="D95" s="393"/>
      <c r="E95" s="393"/>
      <c r="F95" s="393"/>
      <c r="G95" s="393"/>
      <c r="H95" s="393"/>
      <c r="I95" s="393"/>
      <c r="J95" s="393"/>
      <c r="K95" s="393"/>
      <c r="L95" s="393"/>
      <c r="M95" s="393"/>
      <c r="N95" s="393"/>
      <c r="O95" s="393"/>
      <c r="P95" s="393"/>
      <c r="Q95" s="393"/>
      <c r="R95" s="393"/>
      <c r="S95" s="393"/>
      <c r="T95" s="393"/>
      <c r="U95" s="393"/>
      <c r="V95" s="393"/>
      <c r="W95" s="393"/>
      <c r="X95" s="393"/>
      <c r="Y95" s="393"/>
      <c r="Z95" s="393"/>
      <c r="AA95" s="393"/>
      <c r="AB95" s="393"/>
      <c r="AC95" s="393"/>
      <c r="AD95" s="393"/>
      <c r="AE95" s="393"/>
      <c r="AF95" s="393"/>
      <c r="AG95" s="393"/>
      <c r="AH95" s="393"/>
      <c r="AI95" s="393"/>
      <c r="AJ95" s="393"/>
      <c r="AK95" s="393"/>
      <c r="AL95" s="393"/>
      <c r="AM95" s="393"/>
      <c r="AN95" s="393"/>
      <c r="AO95" s="393"/>
      <c r="AP95" s="393"/>
      <c r="AQ95" s="393"/>
      <c r="AR95" s="393"/>
      <c r="AS95" s="393"/>
      <c r="AT95" s="393"/>
      <c r="AV95" s="37">
        <f t="shared" si="29"/>
        <v>0</v>
      </c>
      <c r="AW95" s="37">
        <f t="shared" si="30"/>
        <v>0</v>
      </c>
      <c r="AX95" s="37">
        <f t="shared" si="31"/>
        <v>0</v>
      </c>
      <c r="AY95" s="37">
        <f t="shared" si="32"/>
        <v>0</v>
      </c>
      <c r="AZ95" s="37">
        <f t="shared" si="33"/>
        <v>0</v>
      </c>
      <c r="BA95" s="37">
        <f t="shared" si="34"/>
        <v>0</v>
      </c>
      <c r="BB95" s="37">
        <f t="shared" si="35"/>
        <v>0</v>
      </c>
      <c r="BC95" s="38">
        <f t="shared" si="36"/>
        <v>0</v>
      </c>
      <c r="BD95" s="37">
        <f t="shared" si="37"/>
        <v>0</v>
      </c>
      <c r="BE95" s="54">
        <f t="shared" si="38"/>
        <v>0</v>
      </c>
    </row>
    <row r="96" spans="1:57" x14ac:dyDescent="0.25">
      <c r="A96" s="401">
        <f>+Set!A96</f>
        <v>93</v>
      </c>
      <c r="B96" s="392" t="str">
        <f>+Set!B96</f>
        <v>PORCENTAJE NIÑO &lt; 1 AÑO PROTEGIDOS CON VACUNA PENTAVALENTE</v>
      </c>
      <c r="C96" s="387" t="str">
        <f>+Set!C96</f>
        <v>DIT</v>
      </c>
      <c r="D96" s="393"/>
      <c r="E96" s="393"/>
      <c r="F96" s="393"/>
      <c r="G96" s="393"/>
      <c r="H96" s="393"/>
      <c r="I96" s="393"/>
      <c r="J96" s="393"/>
      <c r="K96" s="393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3"/>
      <c r="W96" s="393"/>
      <c r="X96" s="393"/>
      <c r="Y96" s="393"/>
      <c r="Z96" s="393"/>
      <c r="AA96" s="393"/>
      <c r="AB96" s="393"/>
      <c r="AC96" s="393"/>
      <c r="AD96" s="393"/>
      <c r="AE96" s="393"/>
      <c r="AF96" s="393"/>
      <c r="AG96" s="393"/>
      <c r="AH96" s="393"/>
      <c r="AI96" s="393"/>
      <c r="AJ96" s="393"/>
      <c r="AK96" s="393"/>
      <c r="AL96" s="393"/>
      <c r="AM96" s="393"/>
      <c r="AN96" s="393"/>
      <c r="AO96" s="393"/>
      <c r="AP96" s="393"/>
      <c r="AQ96" s="393"/>
      <c r="AR96" s="393"/>
      <c r="AS96" s="393"/>
      <c r="AT96" s="393"/>
      <c r="AV96" s="37">
        <f t="shared" si="29"/>
        <v>0</v>
      </c>
      <c r="AW96" s="37">
        <f t="shared" si="30"/>
        <v>0</v>
      </c>
      <c r="AX96" s="37">
        <f t="shared" si="31"/>
        <v>0</v>
      </c>
      <c r="AY96" s="37">
        <f t="shared" si="32"/>
        <v>0</v>
      </c>
      <c r="AZ96" s="37">
        <f t="shared" si="33"/>
        <v>0</v>
      </c>
      <c r="BA96" s="37">
        <f t="shared" si="34"/>
        <v>0</v>
      </c>
      <c r="BB96" s="37">
        <f t="shared" si="35"/>
        <v>0</v>
      </c>
      <c r="BC96" s="38">
        <f t="shared" si="36"/>
        <v>0</v>
      </c>
      <c r="BD96" s="37">
        <f t="shared" si="37"/>
        <v>0</v>
      </c>
      <c r="BE96" s="54">
        <f t="shared" si="38"/>
        <v>0</v>
      </c>
    </row>
    <row r="97" spans="1:57" x14ac:dyDescent="0.25">
      <c r="A97" s="401">
        <f>+Set!A97</f>
        <v>94</v>
      </c>
      <c r="B97" s="392" t="str">
        <f>+Set!B97</f>
        <v>PORCENTAJE DE NIÑOS &lt; 1 AÑOS  PROTEGIDOS CON VACUNA ANTIPOLIO INYECTABLE (IPV)</v>
      </c>
      <c r="C97" s="387" t="str">
        <f>+Set!C97</f>
        <v>DIT</v>
      </c>
      <c r="D97" s="393"/>
      <c r="E97" s="393"/>
      <c r="F97" s="393"/>
      <c r="G97" s="393"/>
      <c r="H97" s="393"/>
      <c r="I97" s="393"/>
      <c r="J97" s="393"/>
      <c r="K97" s="393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3"/>
      <c r="W97" s="393"/>
      <c r="X97" s="393"/>
      <c r="Y97" s="393"/>
      <c r="Z97" s="393"/>
      <c r="AA97" s="393"/>
      <c r="AB97" s="393"/>
      <c r="AC97" s="393"/>
      <c r="AD97" s="393"/>
      <c r="AE97" s="393"/>
      <c r="AF97" s="393"/>
      <c r="AG97" s="393"/>
      <c r="AH97" s="393"/>
      <c r="AI97" s="393"/>
      <c r="AJ97" s="393"/>
      <c r="AK97" s="393"/>
      <c r="AL97" s="393"/>
      <c r="AM97" s="393"/>
      <c r="AN97" s="393"/>
      <c r="AO97" s="393"/>
      <c r="AP97" s="393"/>
      <c r="AQ97" s="393"/>
      <c r="AR97" s="393"/>
      <c r="AS97" s="393"/>
      <c r="AT97" s="393"/>
      <c r="AV97" s="37">
        <f t="shared" si="29"/>
        <v>0</v>
      </c>
      <c r="AW97" s="37">
        <f t="shared" si="30"/>
        <v>0</v>
      </c>
      <c r="AX97" s="37">
        <f t="shared" si="31"/>
        <v>0</v>
      </c>
      <c r="AY97" s="37">
        <f t="shared" si="32"/>
        <v>0</v>
      </c>
      <c r="AZ97" s="37">
        <f t="shared" si="33"/>
        <v>0</v>
      </c>
      <c r="BA97" s="37">
        <f t="shared" si="34"/>
        <v>0</v>
      </c>
      <c r="BB97" s="37">
        <f t="shared" si="35"/>
        <v>0</v>
      </c>
      <c r="BC97" s="38">
        <f t="shared" si="36"/>
        <v>0</v>
      </c>
      <c r="BD97" s="37">
        <f t="shared" si="37"/>
        <v>0</v>
      </c>
      <c r="BE97" s="54">
        <f t="shared" si="38"/>
        <v>0</v>
      </c>
    </row>
    <row r="98" spans="1:57" x14ac:dyDescent="0.25">
      <c r="A98" s="401">
        <f>+Set!A98</f>
        <v>95</v>
      </c>
      <c r="B98" s="392" t="str">
        <f>+Set!B98</f>
        <v>PORCENTAJE DE NIÑOS &lt; 1 AÑO  PROTEGIDOS CON VACUNA CONTRA EL ROTAVIRUS</v>
      </c>
      <c r="C98" s="387" t="str">
        <f>+Set!C98</f>
        <v>DIT</v>
      </c>
      <c r="D98" s="393"/>
      <c r="E98" s="393"/>
      <c r="F98" s="393"/>
      <c r="G98" s="393"/>
      <c r="H98" s="393"/>
      <c r="I98" s="393"/>
      <c r="J98" s="393"/>
      <c r="K98" s="393"/>
      <c r="L98" s="393"/>
      <c r="M98" s="393"/>
      <c r="N98" s="393"/>
      <c r="O98" s="393"/>
      <c r="P98" s="393"/>
      <c r="Q98" s="393"/>
      <c r="R98" s="393"/>
      <c r="S98" s="393"/>
      <c r="T98" s="393"/>
      <c r="U98" s="393"/>
      <c r="V98" s="393"/>
      <c r="W98" s="393"/>
      <c r="X98" s="393"/>
      <c r="Y98" s="393"/>
      <c r="Z98" s="393"/>
      <c r="AA98" s="393"/>
      <c r="AB98" s="393"/>
      <c r="AC98" s="393"/>
      <c r="AD98" s="393"/>
      <c r="AE98" s="393"/>
      <c r="AF98" s="393"/>
      <c r="AG98" s="393"/>
      <c r="AH98" s="393"/>
      <c r="AI98" s="393"/>
      <c r="AJ98" s="393"/>
      <c r="AK98" s="393"/>
      <c r="AL98" s="393"/>
      <c r="AM98" s="393"/>
      <c r="AN98" s="393"/>
      <c r="AO98" s="393"/>
      <c r="AP98" s="393"/>
      <c r="AQ98" s="393"/>
      <c r="AR98" s="393"/>
      <c r="AS98" s="393"/>
      <c r="AT98" s="393"/>
      <c r="AV98" s="37">
        <f t="shared" si="29"/>
        <v>0</v>
      </c>
      <c r="AW98" s="37">
        <f t="shared" si="30"/>
        <v>0</v>
      </c>
      <c r="AX98" s="37">
        <f t="shared" si="31"/>
        <v>0</v>
      </c>
      <c r="AY98" s="37">
        <f t="shared" si="32"/>
        <v>0</v>
      </c>
      <c r="AZ98" s="37">
        <f t="shared" si="33"/>
        <v>0</v>
      </c>
      <c r="BA98" s="37">
        <f t="shared" si="34"/>
        <v>0</v>
      </c>
      <c r="BB98" s="37">
        <f t="shared" si="35"/>
        <v>0</v>
      </c>
      <c r="BC98" s="38">
        <f t="shared" si="36"/>
        <v>0</v>
      </c>
      <c r="BD98" s="37">
        <f t="shared" si="37"/>
        <v>0</v>
      </c>
      <c r="BE98" s="54">
        <f t="shared" si="38"/>
        <v>0</v>
      </c>
    </row>
    <row r="99" spans="1:57" x14ac:dyDescent="0.25">
      <c r="A99" s="401">
        <f>+Set!A99</f>
        <v>96</v>
      </c>
      <c r="B99" s="392" t="str">
        <f>+Set!B99</f>
        <v>PORCENTAJE DE  NIÑOS &lt; 1 AÑO VACUNADOS CON VACUNA ANTINEUMOCÓCICA</v>
      </c>
      <c r="C99" s="387" t="str">
        <f>+Set!C99</f>
        <v>DIT</v>
      </c>
      <c r="D99" s="393"/>
      <c r="E99" s="393"/>
      <c r="F99" s="393"/>
      <c r="G99" s="393"/>
      <c r="H99" s="393"/>
      <c r="I99" s="393"/>
      <c r="J99" s="393"/>
      <c r="K99" s="393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3"/>
      <c r="W99" s="393"/>
      <c r="X99" s="393"/>
      <c r="Y99" s="393"/>
      <c r="Z99" s="393"/>
      <c r="AA99" s="393"/>
      <c r="AB99" s="393"/>
      <c r="AC99" s="393"/>
      <c r="AD99" s="393"/>
      <c r="AE99" s="393"/>
      <c r="AF99" s="393"/>
      <c r="AG99" s="393"/>
      <c r="AH99" s="393"/>
      <c r="AI99" s="393"/>
      <c r="AJ99" s="393"/>
      <c r="AK99" s="393"/>
      <c r="AL99" s="393"/>
      <c r="AM99" s="393"/>
      <c r="AN99" s="393"/>
      <c r="AO99" s="393"/>
      <c r="AP99" s="393"/>
      <c r="AQ99" s="393"/>
      <c r="AR99" s="393"/>
      <c r="AS99" s="393"/>
      <c r="AT99" s="393"/>
      <c r="AV99" s="37">
        <f t="shared" si="29"/>
        <v>0</v>
      </c>
      <c r="AW99" s="37">
        <f t="shared" si="30"/>
        <v>0</v>
      </c>
      <c r="AX99" s="37">
        <f t="shared" si="31"/>
        <v>0</v>
      </c>
      <c r="AY99" s="37">
        <f t="shared" si="32"/>
        <v>0</v>
      </c>
      <c r="AZ99" s="37">
        <f t="shared" si="33"/>
        <v>0</v>
      </c>
      <c r="BA99" s="37">
        <f t="shared" si="34"/>
        <v>0</v>
      </c>
      <c r="BB99" s="37">
        <f t="shared" si="35"/>
        <v>0</v>
      </c>
      <c r="BC99" s="38">
        <f t="shared" si="36"/>
        <v>0</v>
      </c>
      <c r="BD99" s="37">
        <f t="shared" si="37"/>
        <v>0</v>
      </c>
      <c r="BE99" s="54">
        <f t="shared" si="38"/>
        <v>0</v>
      </c>
    </row>
    <row r="100" spans="1:57" x14ac:dyDescent="0.25">
      <c r="A100" s="401">
        <f>+Set!A100</f>
        <v>97</v>
      </c>
      <c r="B100" s="392" t="str">
        <f>+Set!B100</f>
        <v>PORCENTAJE NIÑOS 1 AÑO  PROTEGIDOS CON 3 DOSIS DE VACUNA ANTINEUMOCÓCICA</v>
      </c>
      <c r="C100" s="387" t="str">
        <f>+Set!C100</f>
        <v>DIT</v>
      </c>
      <c r="D100" s="393"/>
      <c r="E100" s="393"/>
      <c r="F100" s="393"/>
      <c r="G100" s="393"/>
      <c r="H100" s="393"/>
      <c r="I100" s="393"/>
      <c r="J100" s="393"/>
      <c r="K100" s="393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3"/>
      <c r="W100" s="393"/>
      <c r="X100" s="393"/>
      <c r="Y100" s="393"/>
      <c r="Z100" s="393"/>
      <c r="AA100" s="393"/>
      <c r="AB100" s="393"/>
      <c r="AC100" s="393"/>
      <c r="AD100" s="393"/>
      <c r="AE100" s="393"/>
      <c r="AF100" s="393"/>
      <c r="AG100" s="393"/>
      <c r="AH100" s="393"/>
      <c r="AI100" s="393"/>
      <c r="AJ100" s="393"/>
      <c r="AK100" s="393"/>
      <c r="AL100" s="393"/>
      <c r="AM100" s="393"/>
      <c r="AN100" s="393"/>
      <c r="AO100" s="393"/>
      <c r="AP100" s="393"/>
      <c r="AQ100" s="393"/>
      <c r="AR100" s="393"/>
      <c r="AS100" s="393"/>
      <c r="AT100" s="393"/>
      <c r="AV100" s="37">
        <f t="shared" si="29"/>
        <v>0</v>
      </c>
      <c r="AW100" s="37">
        <f t="shared" si="30"/>
        <v>0</v>
      </c>
      <c r="AX100" s="37">
        <f t="shared" si="31"/>
        <v>0</v>
      </c>
      <c r="AY100" s="37">
        <f t="shared" si="32"/>
        <v>0</v>
      </c>
      <c r="AZ100" s="37">
        <f t="shared" si="33"/>
        <v>0</v>
      </c>
      <c r="BA100" s="37">
        <f t="shared" si="34"/>
        <v>0</v>
      </c>
      <c r="BB100" s="37">
        <f t="shared" si="35"/>
        <v>0</v>
      </c>
      <c r="BC100" s="38">
        <f t="shared" si="36"/>
        <v>0</v>
      </c>
      <c r="BD100" s="37">
        <f t="shared" si="37"/>
        <v>0</v>
      </c>
      <c r="BE100" s="54">
        <f t="shared" si="38"/>
        <v>0</v>
      </c>
    </row>
    <row r="101" spans="1:57" x14ac:dyDescent="0.25">
      <c r="A101" s="401">
        <f>+Set!A101</f>
        <v>98</v>
      </c>
      <c r="B101" s="392" t="str">
        <f>+Set!B101</f>
        <v>PORCENTAJE DE NIÑOS 1 AÑO VACUNADOS CON 1 DOSIS DE VACUNA SPR</v>
      </c>
      <c r="C101" s="387" t="str">
        <f>+Set!C101</f>
        <v>DIT</v>
      </c>
      <c r="D101" s="393"/>
      <c r="E101" s="393"/>
      <c r="F101" s="393"/>
      <c r="G101" s="393"/>
      <c r="H101" s="393"/>
      <c r="I101" s="393"/>
      <c r="J101" s="393"/>
      <c r="K101" s="393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3"/>
      <c r="W101" s="393"/>
      <c r="X101" s="393"/>
      <c r="Y101" s="393"/>
      <c r="Z101" s="393"/>
      <c r="AA101" s="393"/>
      <c r="AB101" s="393"/>
      <c r="AC101" s="393"/>
      <c r="AD101" s="393"/>
      <c r="AE101" s="393"/>
      <c r="AF101" s="393"/>
      <c r="AG101" s="393"/>
      <c r="AH101" s="393"/>
      <c r="AI101" s="393"/>
      <c r="AJ101" s="393"/>
      <c r="AK101" s="393"/>
      <c r="AL101" s="393"/>
      <c r="AM101" s="393"/>
      <c r="AN101" s="393"/>
      <c r="AO101" s="393"/>
      <c r="AP101" s="393"/>
      <c r="AQ101" s="393"/>
      <c r="AR101" s="393"/>
      <c r="AS101" s="393"/>
      <c r="AT101" s="393"/>
      <c r="AV101" s="37">
        <f t="shared" si="29"/>
        <v>0</v>
      </c>
      <c r="AW101" s="37">
        <f t="shared" si="30"/>
        <v>0</v>
      </c>
      <c r="AX101" s="37">
        <f t="shared" si="31"/>
        <v>0</v>
      </c>
      <c r="AY101" s="37">
        <f t="shared" si="32"/>
        <v>0</v>
      </c>
      <c r="AZ101" s="37">
        <f t="shared" si="33"/>
        <v>0</v>
      </c>
      <c r="BA101" s="37">
        <f t="shared" si="34"/>
        <v>0</v>
      </c>
      <c r="BB101" s="37">
        <f t="shared" si="35"/>
        <v>0</v>
      </c>
      <c r="BC101" s="38">
        <f t="shared" si="36"/>
        <v>0</v>
      </c>
      <c r="BD101" s="37">
        <f t="shared" si="37"/>
        <v>0</v>
      </c>
      <c r="BE101" s="54">
        <f t="shared" si="38"/>
        <v>0</v>
      </c>
    </row>
    <row r="102" spans="1:57" x14ac:dyDescent="0.25">
      <c r="A102" s="401">
        <f>+Set!A102</f>
        <v>99</v>
      </c>
      <c r="B102" s="392" t="str">
        <f>+Set!B102</f>
        <v xml:space="preserve">PORCENTAJE DE NIÑOS 1 AÑO VACUNADOS CON 2 DOSIS DE VACUNA SPR </v>
      </c>
      <c r="C102" s="387" t="str">
        <f>+Set!C102</f>
        <v>DIT</v>
      </c>
      <c r="D102" s="393"/>
      <c r="E102" s="393"/>
      <c r="F102" s="393"/>
      <c r="G102" s="393"/>
      <c r="H102" s="393"/>
      <c r="I102" s="393"/>
      <c r="J102" s="393"/>
      <c r="K102" s="393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3"/>
      <c r="W102" s="393"/>
      <c r="X102" s="393"/>
      <c r="Y102" s="393"/>
      <c r="Z102" s="393"/>
      <c r="AA102" s="393"/>
      <c r="AB102" s="393"/>
      <c r="AC102" s="393"/>
      <c r="AD102" s="393"/>
      <c r="AE102" s="393"/>
      <c r="AF102" s="393"/>
      <c r="AG102" s="393"/>
      <c r="AH102" s="393"/>
      <c r="AI102" s="393"/>
      <c r="AJ102" s="393"/>
      <c r="AK102" s="393"/>
      <c r="AL102" s="393"/>
      <c r="AM102" s="393"/>
      <c r="AN102" s="393"/>
      <c r="AO102" s="393"/>
      <c r="AP102" s="393"/>
      <c r="AQ102" s="393"/>
      <c r="AR102" s="393"/>
      <c r="AS102" s="393"/>
      <c r="AT102" s="393"/>
      <c r="AV102" s="37">
        <f t="shared" si="29"/>
        <v>0</v>
      </c>
      <c r="AW102" s="37">
        <f t="shared" si="30"/>
        <v>0</v>
      </c>
      <c r="AX102" s="37">
        <f t="shared" si="31"/>
        <v>0</v>
      </c>
      <c r="AY102" s="37">
        <f t="shared" si="32"/>
        <v>0</v>
      </c>
      <c r="AZ102" s="37">
        <f t="shared" si="33"/>
        <v>0</v>
      </c>
      <c r="BA102" s="37">
        <f t="shared" si="34"/>
        <v>0</v>
      </c>
      <c r="BB102" s="37">
        <f t="shared" si="35"/>
        <v>0</v>
      </c>
      <c r="BC102" s="38">
        <f t="shared" si="36"/>
        <v>0</v>
      </c>
      <c r="BD102" s="37">
        <f t="shared" si="37"/>
        <v>0</v>
      </c>
      <c r="BE102" s="54">
        <f t="shared" si="38"/>
        <v>0</v>
      </c>
    </row>
    <row r="103" spans="1:57" x14ac:dyDescent="0.25">
      <c r="A103" s="401">
        <f>+Set!A103</f>
        <v>100</v>
      </c>
      <c r="B103" s="392" t="str">
        <f>+Set!B103</f>
        <v>PORCENTAJE DE NIÑOS 1 AÑO  VACUNADOS CON EL 1ER REFUERZO CON VACUNA ANTIPOLIO ORAL (APO)</v>
      </c>
      <c r="C103" s="387" t="str">
        <f>+Set!C103</f>
        <v>DIT</v>
      </c>
      <c r="D103" s="393"/>
      <c r="E103" s="393"/>
      <c r="F103" s="393"/>
      <c r="G103" s="393"/>
      <c r="H103" s="393"/>
      <c r="I103" s="393"/>
      <c r="J103" s="393"/>
      <c r="K103" s="393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3"/>
      <c r="W103" s="393"/>
      <c r="X103" s="393"/>
      <c r="Y103" s="393"/>
      <c r="Z103" s="393"/>
      <c r="AA103" s="393"/>
      <c r="AB103" s="393"/>
      <c r="AC103" s="393"/>
      <c r="AD103" s="393"/>
      <c r="AE103" s="393"/>
      <c r="AF103" s="393"/>
      <c r="AG103" s="393"/>
      <c r="AH103" s="393"/>
      <c r="AI103" s="393"/>
      <c r="AJ103" s="393"/>
      <c r="AK103" s="393"/>
      <c r="AL103" s="393"/>
      <c r="AM103" s="393"/>
      <c r="AN103" s="393"/>
      <c r="AO103" s="393"/>
      <c r="AP103" s="393"/>
      <c r="AQ103" s="393"/>
      <c r="AR103" s="393"/>
      <c r="AS103" s="393"/>
      <c r="AT103" s="393"/>
      <c r="AV103" s="37">
        <f t="shared" si="29"/>
        <v>0</v>
      </c>
      <c r="AW103" s="37">
        <f t="shared" si="30"/>
        <v>0</v>
      </c>
      <c r="AX103" s="37">
        <f t="shared" si="31"/>
        <v>0</v>
      </c>
      <c r="AY103" s="37">
        <f t="shared" si="32"/>
        <v>0</v>
      </c>
      <c r="AZ103" s="37">
        <f t="shared" si="33"/>
        <v>0</v>
      </c>
      <c r="BA103" s="37">
        <f t="shared" si="34"/>
        <v>0</v>
      </c>
      <c r="BB103" s="37">
        <f t="shared" si="35"/>
        <v>0</v>
      </c>
      <c r="BC103" s="38">
        <f t="shared" si="36"/>
        <v>0</v>
      </c>
      <c r="BD103" s="37">
        <f t="shared" si="37"/>
        <v>0</v>
      </c>
      <c r="BE103" s="54">
        <f t="shared" si="38"/>
        <v>0</v>
      </c>
    </row>
    <row r="104" spans="1:57" x14ac:dyDescent="0.25">
      <c r="A104" s="401">
        <f>+Set!A104</f>
        <v>101</v>
      </c>
      <c r="B104" s="392" t="str">
        <f>+Set!B104</f>
        <v>PORCENTAJE DE NIÑOS 1 AÑO VACUNADOS CON EL 1ER REFUERZO CON VACUNA DPT</v>
      </c>
      <c r="C104" s="387" t="str">
        <f>+Set!C104</f>
        <v>DIT</v>
      </c>
      <c r="D104" s="393"/>
      <c r="E104" s="393"/>
      <c r="F104" s="393"/>
      <c r="G104" s="393"/>
      <c r="H104" s="393"/>
      <c r="I104" s="393"/>
      <c r="J104" s="393"/>
      <c r="K104" s="393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3"/>
      <c r="W104" s="393"/>
      <c r="X104" s="393"/>
      <c r="Y104" s="393"/>
      <c r="Z104" s="393"/>
      <c r="AA104" s="393"/>
      <c r="AB104" s="393"/>
      <c r="AC104" s="393"/>
      <c r="AD104" s="393"/>
      <c r="AE104" s="393"/>
      <c r="AF104" s="393"/>
      <c r="AG104" s="393"/>
      <c r="AH104" s="393"/>
      <c r="AI104" s="393"/>
      <c r="AJ104" s="393"/>
      <c r="AK104" s="393"/>
      <c r="AL104" s="393"/>
      <c r="AM104" s="393"/>
      <c r="AN104" s="393"/>
      <c r="AO104" s="393"/>
      <c r="AP104" s="393"/>
      <c r="AQ104" s="393"/>
      <c r="AR104" s="393"/>
      <c r="AS104" s="393"/>
      <c r="AT104" s="393"/>
      <c r="AV104" s="37">
        <f t="shared" si="29"/>
        <v>0</v>
      </c>
      <c r="AW104" s="37">
        <f t="shared" si="30"/>
        <v>0</v>
      </c>
      <c r="AX104" s="37">
        <f t="shared" si="31"/>
        <v>0</v>
      </c>
      <c r="AY104" s="37">
        <f t="shared" si="32"/>
        <v>0</v>
      </c>
      <c r="AZ104" s="37">
        <f t="shared" si="33"/>
        <v>0</v>
      </c>
      <c r="BA104" s="37">
        <f t="shared" si="34"/>
        <v>0</v>
      </c>
      <c r="BB104" s="37">
        <f t="shared" si="35"/>
        <v>0</v>
      </c>
      <c r="BC104" s="38">
        <f t="shared" si="36"/>
        <v>0</v>
      </c>
      <c r="BD104" s="37">
        <f t="shared" si="37"/>
        <v>0</v>
      </c>
      <c r="BE104" s="54">
        <f t="shared" si="38"/>
        <v>0</v>
      </c>
    </row>
    <row r="105" spans="1:57" x14ac:dyDescent="0.25">
      <c r="A105" s="401">
        <f>+Set!A105</f>
        <v>102</v>
      </c>
      <c r="B105" s="392" t="str">
        <f>+Set!B105</f>
        <v>PORCENTAJE DE NIÑOS 4 AÑOS VACUNADOS CON EL 2DO REFUERZO CON VACUNA ANTIPOLIO ORAL (APO)</v>
      </c>
      <c r="C105" s="387" t="str">
        <f>+Set!C105</f>
        <v>DIT</v>
      </c>
      <c r="D105" s="393"/>
      <c r="E105" s="393"/>
      <c r="F105" s="393"/>
      <c r="G105" s="393"/>
      <c r="H105" s="393"/>
      <c r="I105" s="393"/>
      <c r="J105" s="393"/>
      <c r="K105" s="393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3"/>
      <c r="W105" s="393"/>
      <c r="X105" s="393"/>
      <c r="Y105" s="393"/>
      <c r="Z105" s="393"/>
      <c r="AA105" s="393"/>
      <c r="AB105" s="393"/>
      <c r="AC105" s="393"/>
      <c r="AD105" s="393"/>
      <c r="AE105" s="393"/>
      <c r="AF105" s="393"/>
      <c r="AG105" s="393"/>
      <c r="AH105" s="393"/>
      <c r="AI105" s="393"/>
      <c r="AJ105" s="393"/>
      <c r="AK105" s="393"/>
      <c r="AL105" s="393"/>
      <c r="AM105" s="393"/>
      <c r="AN105" s="393"/>
      <c r="AO105" s="393"/>
      <c r="AP105" s="393"/>
      <c r="AQ105" s="393"/>
      <c r="AR105" s="393"/>
      <c r="AS105" s="393"/>
      <c r="AT105" s="393"/>
      <c r="AV105" s="37">
        <f t="shared" si="29"/>
        <v>0</v>
      </c>
      <c r="AW105" s="37">
        <f t="shared" si="30"/>
        <v>0</v>
      </c>
      <c r="AX105" s="37">
        <f t="shared" si="31"/>
        <v>0</v>
      </c>
      <c r="AY105" s="37">
        <f t="shared" si="32"/>
        <v>0</v>
      </c>
      <c r="AZ105" s="37">
        <f t="shared" si="33"/>
        <v>0</v>
      </c>
      <c r="BA105" s="37">
        <f t="shared" si="34"/>
        <v>0</v>
      </c>
      <c r="BB105" s="37">
        <f t="shared" si="35"/>
        <v>0</v>
      </c>
      <c r="BC105" s="38">
        <f t="shared" si="36"/>
        <v>0</v>
      </c>
      <c r="BD105" s="37">
        <f t="shared" si="37"/>
        <v>0</v>
      </c>
      <c r="BE105" s="54">
        <f t="shared" si="38"/>
        <v>0</v>
      </c>
    </row>
    <row r="106" spans="1:57" x14ac:dyDescent="0.25">
      <c r="A106" s="401">
        <f>+Set!A106</f>
        <v>103</v>
      </c>
      <c r="B106" s="392" t="str">
        <f>+Set!B106</f>
        <v>PORCENTAJE DE NIÑOS 4 AÑOS VACUNADOS CON EL 2DO REFUERZO CON VACUNA DPT</v>
      </c>
      <c r="C106" s="387" t="str">
        <f>+Set!C106</f>
        <v>DIT</v>
      </c>
      <c r="D106" s="393"/>
      <c r="E106" s="393"/>
      <c r="F106" s="393"/>
      <c r="G106" s="393"/>
      <c r="H106" s="393"/>
      <c r="I106" s="393"/>
      <c r="J106" s="393"/>
      <c r="K106" s="393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3"/>
      <c r="W106" s="393"/>
      <c r="X106" s="393"/>
      <c r="Y106" s="393"/>
      <c r="Z106" s="393"/>
      <c r="AA106" s="393"/>
      <c r="AB106" s="393"/>
      <c r="AC106" s="393"/>
      <c r="AD106" s="393"/>
      <c r="AE106" s="393"/>
      <c r="AF106" s="393"/>
      <c r="AG106" s="393"/>
      <c r="AH106" s="393"/>
      <c r="AI106" s="393"/>
      <c r="AJ106" s="393"/>
      <c r="AK106" s="393"/>
      <c r="AL106" s="393"/>
      <c r="AM106" s="393"/>
      <c r="AN106" s="393"/>
      <c r="AO106" s="393"/>
      <c r="AP106" s="393"/>
      <c r="AQ106" s="393"/>
      <c r="AR106" s="393"/>
      <c r="AS106" s="393"/>
      <c r="AT106" s="393"/>
      <c r="AV106" s="37">
        <f t="shared" si="29"/>
        <v>0</v>
      </c>
      <c r="AW106" s="37">
        <f t="shared" si="30"/>
        <v>0</v>
      </c>
      <c r="AX106" s="37">
        <f t="shared" si="31"/>
        <v>0</v>
      </c>
      <c r="AY106" s="37">
        <f t="shared" si="32"/>
        <v>0</v>
      </c>
      <c r="AZ106" s="37">
        <f t="shared" si="33"/>
        <v>0</v>
      </c>
      <c r="BA106" s="37">
        <f t="shared" si="34"/>
        <v>0</v>
      </c>
      <c r="BB106" s="37">
        <f t="shared" si="35"/>
        <v>0</v>
      </c>
      <c r="BC106" s="38">
        <f t="shared" si="36"/>
        <v>0</v>
      </c>
      <c r="BD106" s="37">
        <f t="shared" si="37"/>
        <v>0</v>
      </c>
      <c r="BE106" s="54">
        <f t="shared" si="38"/>
        <v>0</v>
      </c>
    </row>
    <row r="107" spans="1:57" x14ac:dyDescent="0.25">
      <c r="A107" s="401">
        <f>+Set!A107</f>
        <v>104</v>
      </c>
      <c r="B107" s="392" t="str">
        <f>+Set!B107</f>
        <v>PORCENTAJE DE NINOS  VACUNADOS CON 1 DOSIS DE VACUNA CONTRA VPH EN EL 5TO GRADO DE PRIMARIA</v>
      </c>
      <c r="C107" s="387" t="str">
        <f>+Set!C107</f>
        <v>DIT</v>
      </c>
      <c r="D107" s="393"/>
      <c r="E107" s="393"/>
      <c r="F107" s="393"/>
      <c r="G107" s="393"/>
      <c r="H107" s="393"/>
      <c r="I107" s="393"/>
      <c r="J107" s="393"/>
      <c r="K107" s="393"/>
      <c r="L107" s="393"/>
      <c r="M107" s="393"/>
      <c r="N107" s="393"/>
      <c r="O107" s="393"/>
      <c r="P107" s="393"/>
      <c r="Q107" s="393"/>
      <c r="R107" s="393"/>
      <c r="S107" s="393"/>
      <c r="T107" s="393"/>
      <c r="U107" s="393"/>
      <c r="V107" s="393"/>
      <c r="W107" s="393"/>
      <c r="X107" s="393"/>
      <c r="Y107" s="393"/>
      <c r="Z107" s="393"/>
      <c r="AA107" s="393"/>
      <c r="AB107" s="393"/>
      <c r="AC107" s="393"/>
      <c r="AD107" s="393"/>
      <c r="AE107" s="393"/>
      <c r="AF107" s="393"/>
      <c r="AG107" s="393"/>
      <c r="AH107" s="393"/>
      <c r="AI107" s="393"/>
      <c r="AJ107" s="393"/>
      <c r="AK107" s="393"/>
      <c r="AL107" s="393"/>
      <c r="AM107" s="393"/>
      <c r="AN107" s="393"/>
      <c r="AO107" s="393"/>
      <c r="AP107" s="393"/>
      <c r="AQ107" s="393"/>
      <c r="AR107" s="393"/>
      <c r="AS107" s="393"/>
      <c r="AT107" s="393"/>
      <c r="AV107" s="37">
        <f t="shared" si="29"/>
        <v>0</v>
      </c>
      <c r="AW107" s="37">
        <f t="shared" si="30"/>
        <v>0</v>
      </c>
      <c r="AX107" s="37">
        <f t="shared" si="31"/>
        <v>0</v>
      </c>
      <c r="AY107" s="37">
        <f t="shared" si="32"/>
        <v>0</v>
      </c>
      <c r="AZ107" s="37">
        <f t="shared" si="33"/>
        <v>0</v>
      </c>
      <c r="BA107" s="37">
        <f t="shared" si="34"/>
        <v>0</v>
      </c>
      <c r="BB107" s="37">
        <f t="shared" si="35"/>
        <v>0</v>
      </c>
      <c r="BC107" s="38">
        <f t="shared" si="36"/>
        <v>0</v>
      </c>
      <c r="BD107" s="37">
        <f t="shared" si="37"/>
        <v>0</v>
      </c>
      <c r="BE107" s="54">
        <f t="shared" si="38"/>
        <v>0</v>
      </c>
    </row>
    <row r="108" spans="1:57" x14ac:dyDescent="0.25">
      <c r="A108" s="401">
        <f>+Set!A108</f>
        <v>105</v>
      </c>
      <c r="B108" s="392" t="str">
        <f>+Set!B108</f>
        <v>PORCENTAJE  DE GESTANTES VACUNADAS CON 1 DOSIS DE VACUNA DTPA</v>
      </c>
      <c r="C108" s="387" t="str">
        <f>+Set!C108</f>
        <v>DIT</v>
      </c>
      <c r="D108" s="393"/>
      <c r="E108" s="393"/>
      <c r="F108" s="393"/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/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/>
      <c r="AS108" s="393"/>
      <c r="AT108" s="393"/>
      <c r="AV108" s="37">
        <f t="shared" si="29"/>
        <v>0</v>
      </c>
      <c r="AW108" s="37">
        <f t="shared" si="30"/>
        <v>0</v>
      </c>
      <c r="AX108" s="37">
        <f t="shared" si="31"/>
        <v>0</v>
      </c>
      <c r="AY108" s="37">
        <f t="shared" si="32"/>
        <v>0</v>
      </c>
      <c r="AZ108" s="37">
        <f t="shared" si="33"/>
        <v>0</v>
      </c>
      <c r="BA108" s="37">
        <f t="shared" si="34"/>
        <v>0</v>
      </c>
      <c r="BB108" s="37">
        <f t="shared" si="35"/>
        <v>0</v>
      </c>
      <c r="BC108" s="38">
        <f t="shared" si="36"/>
        <v>0</v>
      </c>
      <c r="BD108" s="37">
        <f t="shared" si="37"/>
        <v>0</v>
      </c>
      <c r="BE108" s="54">
        <f t="shared" si="38"/>
        <v>0</v>
      </c>
    </row>
    <row r="109" spans="1:57" x14ac:dyDescent="0.25">
      <c r="A109" s="401">
        <f>+Set!A109</f>
        <v>106</v>
      </c>
      <c r="B109" s="392" t="str">
        <f>+Set!B109</f>
        <v>PORCENTAJE DE VACUNADOS CON 1 DOSIS CON VACUNA CONTRA LA INFLUENZA, EN LA POBLACIÓN &gt;= 60 AÑOS</v>
      </c>
      <c r="C109" s="387" t="str">
        <f>+Set!C109</f>
        <v>DIT</v>
      </c>
      <c r="D109" s="393"/>
      <c r="E109" s="393"/>
      <c r="F109" s="393"/>
      <c r="G109" s="393"/>
      <c r="H109" s="393"/>
      <c r="I109" s="393"/>
      <c r="J109" s="393"/>
      <c r="K109" s="393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3"/>
      <c r="W109" s="393"/>
      <c r="X109" s="393"/>
      <c r="Y109" s="393"/>
      <c r="Z109" s="393"/>
      <c r="AA109" s="393"/>
      <c r="AB109" s="393"/>
      <c r="AC109" s="393"/>
      <c r="AD109" s="393"/>
      <c r="AE109" s="393"/>
      <c r="AF109" s="393"/>
      <c r="AG109" s="393"/>
      <c r="AH109" s="393"/>
      <c r="AI109" s="393"/>
      <c r="AJ109" s="393"/>
      <c r="AK109" s="393"/>
      <c r="AL109" s="393"/>
      <c r="AM109" s="393"/>
      <c r="AN109" s="393"/>
      <c r="AO109" s="393"/>
      <c r="AP109" s="393"/>
      <c r="AQ109" s="393"/>
      <c r="AR109" s="393"/>
      <c r="AS109" s="393"/>
      <c r="AT109" s="393"/>
      <c r="AV109" s="37">
        <f t="shared" si="29"/>
        <v>0</v>
      </c>
      <c r="AW109" s="37">
        <f t="shared" si="30"/>
        <v>0</v>
      </c>
      <c r="AX109" s="37">
        <f t="shared" si="31"/>
        <v>0</v>
      </c>
      <c r="AY109" s="37">
        <f t="shared" si="32"/>
        <v>0</v>
      </c>
      <c r="AZ109" s="37">
        <f t="shared" si="33"/>
        <v>0</v>
      </c>
      <c r="BA109" s="37">
        <f t="shared" si="34"/>
        <v>0</v>
      </c>
      <c r="BB109" s="37">
        <f t="shared" si="35"/>
        <v>0</v>
      </c>
      <c r="BC109" s="38">
        <f t="shared" si="36"/>
        <v>0</v>
      </c>
      <c r="BD109" s="37">
        <f t="shared" si="37"/>
        <v>0</v>
      </c>
      <c r="BE109" s="54">
        <f t="shared" si="38"/>
        <v>0</v>
      </c>
    </row>
    <row r="110" spans="1:57" x14ac:dyDescent="0.25">
      <c r="A110" s="401">
        <f>+Set!A110</f>
        <v>107</v>
      </c>
      <c r="B110" s="392" t="str">
        <f>+Set!B110</f>
        <v>PORCENTAJE DE VACUNADOS CON 1 DOSIS CON VACUNA CONTRA NEUMOCOCO, EN LA POBLACIÓN &gt;= 60 AÑOS</v>
      </c>
      <c r="C110" s="387" t="str">
        <f>+Set!C110</f>
        <v>DIT</v>
      </c>
      <c r="D110" s="393"/>
      <c r="E110" s="393"/>
      <c r="F110" s="393"/>
      <c r="G110" s="393"/>
      <c r="H110" s="393"/>
      <c r="I110" s="393"/>
      <c r="J110" s="393"/>
      <c r="K110" s="393"/>
      <c r="L110" s="393"/>
      <c r="M110" s="393"/>
      <c r="N110" s="393"/>
      <c r="O110" s="393"/>
      <c r="P110" s="393"/>
      <c r="Q110" s="393"/>
      <c r="R110" s="393"/>
      <c r="S110" s="393"/>
      <c r="T110" s="393"/>
      <c r="U110" s="393"/>
      <c r="V110" s="393"/>
      <c r="W110" s="393"/>
      <c r="X110" s="393"/>
      <c r="Y110" s="393"/>
      <c r="Z110" s="393"/>
      <c r="AA110" s="393"/>
      <c r="AB110" s="393"/>
      <c r="AC110" s="393"/>
      <c r="AD110" s="393"/>
      <c r="AE110" s="393"/>
      <c r="AF110" s="393"/>
      <c r="AG110" s="393"/>
      <c r="AH110" s="393"/>
      <c r="AI110" s="393"/>
      <c r="AJ110" s="393"/>
      <c r="AK110" s="393"/>
      <c r="AL110" s="393"/>
      <c r="AM110" s="393"/>
      <c r="AN110" s="393"/>
      <c r="AO110" s="393"/>
      <c r="AP110" s="393"/>
      <c r="AQ110" s="393"/>
      <c r="AR110" s="393"/>
      <c r="AS110" s="393"/>
      <c r="AT110" s="393"/>
      <c r="AV110" s="37">
        <f t="shared" si="29"/>
        <v>0</v>
      </c>
      <c r="AW110" s="37">
        <f t="shared" si="30"/>
        <v>0</v>
      </c>
      <c r="AX110" s="37">
        <f t="shared" si="31"/>
        <v>0</v>
      </c>
      <c r="AY110" s="37">
        <f t="shared" si="32"/>
        <v>0</v>
      </c>
      <c r="AZ110" s="37">
        <f t="shared" si="33"/>
        <v>0</v>
      </c>
      <c r="BA110" s="37">
        <f t="shared" si="34"/>
        <v>0</v>
      </c>
      <c r="BB110" s="37">
        <f t="shared" si="35"/>
        <v>0</v>
      </c>
      <c r="BC110" s="38">
        <f t="shared" si="36"/>
        <v>0</v>
      </c>
      <c r="BD110" s="37">
        <f t="shared" si="37"/>
        <v>0</v>
      </c>
      <c r="BE110" s="54">
        <f t="shared" si="38"/>
        <v>0</v>
      </c>
    </row>
    <row r="111" spans="1:57" x14ac:dyDescent="0.25">
      <c r="A111" s="401">
        <f>+Set!A111</f>
        <v>108</v>
      </c>
      <c r="B111" s="397" t="str">
        <f>+Set!B111</f>
        <v>PORCENTAJE DE NIÑOS  MENORES DE 5 AÑOS  DE EDAD CON DCI (PATRÓN DE  REFERENCIA  OMS).</v>
      </c>
      <c r="C111" s="390" t="str">
        <f>+Set!C111</f>
        <v>NUTRICIÓN</v>
      </c>
      <c r="D111" s="398"/>
      <c r="E111" s="398"/>
      <c r="F111" s="398"/>
      <c r="G111" s="398"/>
      <c r="H111" s="398"/>
      <c r="I111" s="398"/>
      <c r="J111" s="398"/>
      <c r="K111" s="398"/>
      <c r="L111" s="398"/>
      <c r="M111" s="398"/>
      <c r="N111" s="398"/>
      <c r="O111" s="398"/>
      <c r="P111" s="398"/>
      <c r="Q111" s="398"/>
      <c r="R111" s="398"/>
      <c r="S111" s="398"/>
      <c r="T111" s="398"/>
      <c r="U111" s="398"/>
      <c r="V111" s="398"/>
      <c r="W111" s="398"/>
      <c r="X111" s="398"/>
      <c r="Y111" s="398"/>
      <c r="Z111" s="398"/>
      <c r="AA111" s="398"/>
      <c r="AB111" s="398"/>
      <c r="AC111" s="398"/>
      <c r="AD111" s="398"/>
      <c r="AE111" s="398"/>
      <c r="AF111" s="398"/>
      <c r="AG111" s="398"/>
      <c r="AH111" s="398"/>
      <c r="AI111" s="398"/>
      <c r="AJ111" s="398"/>
      <c r="AK111" s="398"/>
      <c r="AL111" s="398"/>
      <c r="AM111" s="398"/>
      <c r="AN111" s="398"/>
      <c r="AO111" s="398"/>
      <c r="AP111" s="398"/>
      <c r="AQ111" s="398"/>
      <c r="AR111" s="398"/>
      <c r="AS111" s="398"/>
      <c r="AT111" s="398"/>
      <c r="AV111" s="37">
        <f t="shared" si="22"/>
        <v>0</v>
      </c>
      <c r="AW111" s="37">
        <f t="shared" ref="AW111:AW142" si="39">+SUM(G111:P111)</f>
        <v>0</v>
      </c>
      <c r="AX111" s="37">
        <f t="shared" ref="AX111:AX142" si="40">+SUM(Q111:S111)</f>
        <v>0</v>
      </c>
      <c r="AY111" s="37">
        <f t="shared" si="23"/>
        <v>0</v>
      </c>
      <c r="AZ111" s="37">
        <f t="shared" si="24"/>
        <v>0</v>
      </c>
      <c r="BA111" s="37">
        <f t="shared" si="25"/>
        <v>0</v>
      </c>
      <c r="BB111" s="37">
        <f t="shared" si="26"/>
        <v>0</v>
      </c>
      <c r="BC111" s="38">
        <f t="shared" si="27"/>
        <v>0</v>
      </c>
      <c r="BD111" s="37">
        <f t="shared" si="28"/>
        <v>0</v>
      </c>
      <c r="BE111" s="54">
        <f t="shared" si="38"/>
        <v>0</v>
      </c>
    </row>
    <row r="112" spans="1:57" x14ac:dyDescent="0.25">
      <c r="A112" s="401">
        <f>+Set!A112</f>
        <v>109</v>
      </c>
      <c r="B112" s="397" t="str">
        <f>+Set!B112</f>
        <v>PORCENTAJE DE NIÑOS DE 6 A 35 MESES  DE EDAD CON AMENIA (PATRÓN DE  REFERENCIA  OMS).</v>
      </c>
      <c r="C112" s="390" t="str">
        <f>+Set!C112</f>
        <v>NUTRICIÓN</v>
      </c>
      <c r="D112" s="398"/>
      <c r="E112" s="398"/>
      <c r="F112" s="398"/>
      <c r="G112" s="398"/>
      <c r="H112" s="398"/>
      <c r="I112" s="398"/>
      <c r="J112" s="398"/>
      <c r="K112" s="398"/>
      <c r="L112" s="398"/>
      <c r="M112" s="398"/>
      <c r="N112" s="398"/>
      <c r="O112" s="398"/>
      <c r="P112" s="398"/>
      <c r="Q112" s="398"/>
      <c r="R112" s="398"/>
      <c r="S112" s="398"/>
      <c r="T112" s="398"/>
      <c r="U112" s="398"/>
      <c r="V112" s="398"/>
      <c r="W112" s="398"/>
      <c r="X112" s="398"/>
      <c r="Y112" s="398"/>
      <c r="Z112" s="398"/>
      <c r="AA112" s="398"/>
      <c r="AB112" s="398"/>
      <c r="AC112" s="398"/>
      <c r="AD112" s="398"/>
      <c r="AE112" s="398"/>
      <c r="AF112" s="398"/>
      <c r="AG112" s="398"/>
      <c r="AH112" s="398"/>
      <c r="AI112" s="398"/>
      <c r="AJ112" s="398"/>
      <c r="AK112" s="398"/>
      <c r="AL112" s="398"/>
      <c r="AM112" s="398"/>
      <c r="AN112" s="398"/>
      <c r="AO112" s="398"/>
      <c r="AP112" s="398"/>
      <c r="AQ112" s="398"/>
      <c r="AR112" s="398"/>
      <c r="AS112" s="398"/>
      <c r="AT112" s="398"/>
      <c r="AV112" s="37">
        <f t="shared" si="22"/>
        <v>0</v>
      </c>
      <c r="AW112" s="37">
        <f t="shared" si="39"/>
        <v>0</v>
      </c>
      <c r="AX112" s="37">
        <f t="shared" si="40"/>
        <v>0</v>
      </c>
      <c r="AY112" s="37">
        <f t="shared" si="23"/>
        <v>0</v>
      </c>
      <c r="AZ112" s="37">
        <f t="shared" si="24"/>
        <v>0</v>
      </c>
      <c r="BA112" s="37">
        <f t="shared" si="25"/>
        <v>0</v>
      </c>
      <c r="BB112" s="37">
        <f t="shared" si="26"/>
        <v>0</v>
      </c>
      <c r="BC112" s="38">
        <f t="shared" si="27"/>
        <v>0</v>
      </c>
      <c r="BD112" s="37">
        <f t="shared" si="28"/>
        <v>0</v>
      </c>
      <c r="BE112" s="54">
        <f t="shared" si="38"/>
        <v>0</v>
      </c>
    </row>
    <row r="113" spans="1:57" x14ac:dyDescent="0.25">
      <c r="A113" s="401">
        <f>+Set!A113</f>
        <v>110</v>
      </c>
      <c r="B113" s="397" t="str">
        <f>+Set!B113</f>
        <v>PORCENTAJE DE NIÑOS DE 4 MESES QUE  INICIAN SUMPLEMENTACIÓN CON HIERRO EN GOTAS</v>
      </c>
      <c r="C113" s="390" t="str">
        <f>+Set!C113</f>
        <v>NUTRICIÓN</v>
      </c>
      <c r="D113" s="398"/>
      <c r="E113" s="398"/>
      <c r="F113" s="398"/>
      <c r="G113" s="398"/>
      <c r="H113" s="398"/>
      <c r="I113" s="398"/>
      <c r="J113" s="398"/>
      <c r="K113" s="398"/>
      <c r="L113" s="398"/>
      <c r="M113" s="398"/>
      <c r="N113" s="398"/>
      <c r="O113" s="398"/>
      <c r="P113" s="398"/>
      <c r="Q113" s="398"/>
      <c r="R113" s="398"/>
      <c r="S113" s="398"/>
      <c r="T113" s="398"/>
      <c r="U113" s="398"/>
      <c r="V113" s="398"/>
      <c r="W113" s="398"/>
      <c r="X113" s="398"/>
      <c r="Y113" s="398"/>
      <c r="Z113" s="398"/>
      <c r="AA113" s="398"/>
      <c r="AB113" s="398"/>
      <c r="AC113" s="398"/>
      <c r="AD113" s="398"/>
      <c r="AE113" s="398"/>
      <c r="AF113" s="398"/>
      <c r="AG113" s="398"/>
      <c r="AH113" s="398"/>
      <c r="AI113" s="398"/>
      <c r="AJ113" s="398"/>
      <c r="AK113" s="398"/>
      <c r="AL113" s="398"/>
      <c r="AM113" s="398"/>
      <c r="AN113" s="398"/>
      <c r="AO113" s="398"/>
      <c r="AP113" s="398"/>
      <c r="AQ113" s="398"/>
      <c r="AR113" s="398"/>
      <c r="AS113" s="398"/>
      <c r="AT113" s="398"/>
      <c r="AV113" s="37">
        <f t="shared" si="22"/>
        <v>0</v>
      </c>
      <c r="AW113" s="37">
        <f t="shared" si="39"/>
        <v>0</v>
      </c>
      <c r="AX113" s="37">
        <f t="shared" si="40"/>
        <v>0</v>
      </c>
      <c r="AY113" s="37">
        <f t="shared" si="23"/>
        <v>0</v>
      </c>
      <c r="AZ113" s="37">
        <f t="shared" si="24"/>
        <v>0</v>
      </c>
      <c r="BA113" s="37">
        <f t="shared" si="25"/>
        <v>0</v>
      </c>
      <c r="BB113" s="37">
        <f t="shared" si="26"/>
        <v>0</v>
      </c>
      <c r="BC113" s="38">
        <f t="shared" si="27"/>
        <v>0</v>
      </c>
      <c r="BD113" s="37">
        <f t="shared" si="28"/>
        <v>0</v>
      </c>
      <c r="BE113" s="54">
        <f t="shared" si="38"/>
        <v>0</v>
      </c>
    </row>
    <row r="114" spans="1:57" x14ac:dyDescent="0.25">
      <c r="A114" s="401">
        <f>+Set!A114</f>
        <v>111</v>
      </c>
      <c r="B114" s="397" t="str">
        <f>+Set!B114</f>
        <v>PORCENTAJE DE NIÑAS/NIÑOS DE 12 MESES DE EDAD QUE RECIBIERON  SUPLEMENTACIÓN PREVENTIVA  (TA)</v>
      </c>
      <c r="C114" s="390" t="str">
        <f>+Set!C114</f>
        <v>NUTRICIÓN</v>
      </c>
      <c r="D114" s="398"/>
      <c r="E114" s="398"/>
      <c r="F114" s="398"/>
      <c r="G114" s="398"/>
      <c r="H114" s="398"/>
      <c r="I114" s="398"/>
      <c r="J114" s="398"/>
      <c r="K114" s="398"/>
      <c r="L114" s="398"/>
      <c r="M114" s="398"/>
      <c r="N114" s="398"/>
      <c r="O114" s="398"/>
      <c r="P114" s="398"/>
      <c r="Q114" s="398"/>
      <c r="R114" s="398"/>
      <c r="S114" s="398"/>
      <c r="T114" s="398"/>
      <c r="U114" s="398"/>
      <c r="V114" s="398"/>
      <c r="W114" s="398"/>
      <c r="X114" s="398"/>
      <c r="Y114" s="398"/>
      <c r="Z114" s="398"/>
      <c r="AA114" s="398"/>
      <c r="AB114" s="398"/>
      <c r="AC114" s="398"/>
      <c r="AD114" s="398"/>
      <c r="AE114" s="398"/>
      <c r="AF114" s="398"/>
      <c r="AG114" s="398"/>
      <c r="AH114" s="398"/>
      <c r="AI114" s="398"/>
      <c r="AJ114" s="398"/>
      <c r="AK114" s="398"/>
      <c r="AL114" s="398"/>
      <c r="AM114" s="398"/>
      <c r="AN114" s="398"/>
      <c r="AO114" s="398"/>
      <c r="AP114" s="398"/>
      <c r="AQ114" s="398"/>
      <c r="AR114" s="398"/>
      <c r="AS114" s="398"/>
      <c r="AT114" s="398"/>
      <c r="AV114" s="37">
        <f t="shared" si="22"/>
        <v>0</v>
      </c>
      <c r="AW114" s="37">
        <f t="shared" si="39"/>
        <v>0</v>
      </c>
      <c r="AX114" s="37">
        <f t="shared" si="40"/>
        <v>0</v>
      </c>
      <c r="AY114" s="37">
        <f t="shared" si="23"/>
        <v>0</v>
      </c>
      <c r="AZ114" s="37">
        <f t="shared" si="24"/>
        <v>0</v>
      </c>
      <c r="BA114" s="37">
        <f t="shared" si="25"/>
        <v>0</v>
      </c>
      <c r="BB114" s="37">
        <f t="shared" si="26"/>
        <v>0</v>
      </c>
      <c r="BC114" s="38">
        <f t="shared" si="27"/>
        <v>0</v>
      </c>
      <c r="BD114" s="37">
        <f t="shared" si="28"/>
        <v>0</v>
      </c>
      <c r="BE114" s="54">
        <f t="shared" si="38"/>
        <v>0</v>
      </c>
    </row>
    <row r="115" spans="1:57" x14ac:dyDescent="0.25">
      <c r="A115" s="401">
        <f>+Set!A115</f>
        <v>112</v>
      </c>
      <c r="B115" s="397" t="str">
        <f>+Set!B115</f>
        <v>PORCENTAJE DE NIÑAS/NIÑOS  DE 24 MESES DE EDAD  QUE RECIBIERON SUPLEMENTACION PREVENTIVA (TA)</v>
      </c>
      <c r="C115" s="390" t="str">
        <f>+Set!C115</f>
        <v>NUTRICIÓN</v>
      </c>
      <c r="D115" s="398"/>
      <c r="E115" s="398"/>
      <c r="F115" s="398"/>
      <c r="G115" s="398"/>
      <c r="H115" s="398"/>
      <c r="I115" s="398"/>
      <c r="J115" s="398"/>
      <c r="K115" s="398"/>
      <c r="L115" s="398"/>
      <c r="M115" s="398"/>
      <c r="N115" s="398"/>
      <c r="O115" s="398"/>
      <c r="P115" s="398"/>
      <c r="Q115" s="398"/>
      <c r="R115" s="398"/>
      <c r="S115" s="398"/>
      <c r="T115" s="398"/>
      <c r="U115" s="398"/>
      <c r="V115" s="398"/>
      <c r="W115" s="398"/>
      <c r="X115" s="398"/>
      <c r="Y115" s="398"/>
      <c r="Z115" s="398"/>
      <c r="AA115" s="398"/>
      <c r="AB115" s="398"/>
      <c r="AC115" s="398"/>
      <c r="AD115" s="398"/>
      <c r="AE115" s="398"/>
      <c r="AF115" s="398"/>
      <c r="AG115" s="398"/>
      <c r="AH115" s="398"/>
      <c r="AI115" s="398"/>
      <c r="AJ115" s="398"/>
      <c r="AK115" s="398"/>
      <c r="AL115" s="398"/>
      <c r="AM115" s="398"/>
      <c r="AN115" s="398"/>
      <c r="AO115" s="398"/>
      <c r="AP115" s="398"/>
      <c r="AQ115" s="398"/>
      <c r="AR115" s="398"/>
      <c r="AS115" s="398"/>
      <c r="AT115" s="398"/>
      <c r="AV115" s="37">
        <f t="shared" si="22"/>
        <v>0</v>
      </c>
      <c r="AW115" s="37">
        <f t="shared" si="39"/>
        <v>0</v>
      </c>
      <c r="AX115" s="37">
        <f t="shared" si="40"/>
        <v>0</v>
      </c>
      <c r="AY115" s="37">
        <f t="shared" si="23"/>
        <v>0</v>
      </c>
      <c r="AZ115" s="37">
        <f t="shared" si="24"/>
        <v>0</v>
      </c>
      <c r="BA115" s="37">
        <f t="shared" si="25"/>
        <v>0</v>
      </c>
      <c r="BB115" s="37">
        <f t="shared" si="26"/>
        <v>0</v>
      </c>
      <c r="BC115" s="38">
        <f t="shared" si="27"/>
        <v>0</v>
      </c>
      <c r="BD115" s="37">
        <f t="shared" si="28"/>
        <v>0</v>
      </c>
      <c r="BE115" s="54">
        <f t="shared" si="38"/>
        <v>0</v>
      </c>
    </row>
    <row r="116" spans="1:57" x14ac:dyDescent="0.25">
      <c r="A116" s="401">
        <f>+Set!A116</f>
        <v>113</v>
      </c>
      <c r="B116" s="397" t="str">
        <f>+Set!B116</f>
        <v>PORCENTAJE DE NIÑOS/NIÑAS MENORES DE 36 MESES CON SUPLEMENTACION PREVENTIVA (TA)</v>
      </c>
      <c r="C116" s="390" t="str">
        <f>+Set!C116</f>
        <v>NUTRICIÓN</v>
      </c>
      <c r="D116" s="398"/>
      <c r="E116" s="398"/>
      <c r="F116" s="398"/>
      <c r="G116" s="398"/>
      <c r="H116" s="398"/>
      <c r="I116" s="398"/>
      <c r="J116" s="398"/>
      <c r="K116" s="398"/>
      <c r="L116" s="398"/>
      <c r="M116" s="398"/>
      <c r="N116" s="398"/>
      <c r="O116" s="398"/>
      <c r="P116" s="398"/>
      <c r="Q116" s="398"/>
      <c r="R116" s="398"/>
      <c r="S116" s="398"/>
      <c r="T116" s="398"/>
      <c r="U116" s="398"/>
      <c r="V116" s="398"/>
      <c r="W116" s="398"/>
      <c r="X116" s="398"/>
      <c r="Y116" s="398"/>
      <c r="Z116" s="398"/>
      <c r="AA116" s="398"/>
      <c r="AB116" s="398"/>
      <c r="AC116" s="398"/>
      <c r="AD116" s="398"/>
      <c r="AE116" s="398"/>
      <c r="AF116" s="398"/>
      <c r="AG116" s="398"/>
      <c r="AH116" s="398"/>
      <c r="AI116" s="398"/>
      <c r="AJ116" s="398"/>
      <c r="AK116" s="398"/>
      <c r="AL116" s="398"/>
      <c r="AM116" s="398"/>
      <c r="AN116" s="398"/>
      <c r="AO116" s="398"/>
      <c r="AP116" s="398"/>
      <c r="AQ116" s="398"/>
      <c r="AR116" s="398"/>
      <c r="AS116" s="398"/>
      <c r="AT116" s="398"/>
      <c r="AV116" s="37">
        <f t="shared" si="22"/>
        <v>0</v>
      </c>
      <c r="AW116" s="37">
        <f t="shared" si="39"/>
        <v>0</v>
      </c>
      <c r="AX116" s="37">
        <f t="shared" si="40"/>
        <v>0</v>
      </c>
      <c r="AY116" s="37">
        <f t="shared" si="23"/>
        <v>0</v>
      </c>
      <c r="AZ116" s="37">
        <f t="shared" si="24"/>
        <v>0</v>
      </c>
      <c r="BA116" s="37">
        <f t="shared" si="25"/>
        <v>0</v>
      </c>
      <c r="BB116" s="37">
        <f t="shared" si="26"/>
        <v>0</v>
      </c>
      <c r="BC116" s="38">
        <f t="shared" si="27"/>
        <v>0</v>
      </c>
      <c r="BD116" s="37">
        <f t="shared" si="28"/>
        <v>0</v>
      </c>
      <c r="BE116" s="54">
        <f t="shared" si="38"/>
        <v>0</v>
      </c>
    </row>
    <row r="117" spans="1:57" x14ac:dyDescent="0.25">
      <c r="A117" s="401">
        <f>+Set!A117</f>
        <v>114</v>
      </c>
      <c r="B117" s="397" t="str">
        <f>+Set!B117</f>
        <v>PORCENTAJE DE NIÑOS MENORES DE UN AÑO  ( 6 A 11 MESES) CON  SUPLEMENTO DE VITAMINA A</v>
      </c>
      <c r="C117" s="390" t="str">
        <f>+Set!C117</f>
        <v>NUTRICIÓN</v>
      </c>
      <c r="D117" s="398"/>
      <c r="E117" s="398"/>
      <c r="F117" s="398"/>
      <c r="G117" s="398"/>
      <c r="H117" s="398"/>
      <c r="I117" s="398"/>
      <c r="J117" s="398"/>
      <c r="K117" s="398"/>
      <c r="L117" s="398"/>
      <c r="M117" s="398"/>
      <c r="N117" s="398"/>
      <c r="O117" s="398"/>
      <c r="P117" s="398"/>
      <c r="Q117" s="398"/>
      <c r="R117" s="398"/>
      <c r="S117" s="398"/>
      <c r="T117" s="398"/>
      <c r="U117" s="398"/>
      <c r="V117" s="398"/>
      <c r="W117" s="398"/>
      <c r="X117" s="398"/>
      <c r="Y117" s="398"/>
      <c r="Z117" s="398"/>
      <c r="AA117" s="398"/>
      <c r="AB117" s="398"/>
      <c r="AC117" s="398"/>
      <c r="AD117" s="398"/>
      <c r="AE117" s="398"/>
      <c r="AF117" s="398"/>
      <c r="AG117" s="398"/>
      <c r="AH117" s="398"/>
      <c r="AI117" s="398"/>
      <c r="AJ117" s="398"/>
      <c r="AK117" s="398"/>
      <c r="AL117" s="398"/>
      <c r="AM117" s="398"/>
      <c r="AN117" s="398"/>
      <c r="AO117" s="398"/>
      <c r="AP117" s="398"/>
      <c r="AQ117" s="398"/>
      <c r="AR117" s="398"/>
      <c r="AS117" s="398"/>
      <c r="AT117" s="398"/>
      <c r="AV117" s="37">
        <f t="shared" si="22"/>
        <v>0</v>
      </c>
      <c r="AW117" s="37">
        <f t="shared" si="39"/>
        <v>0</v>
      </c>
      <c r="AX117" s="37">
        <f t="shared" si="40"/>
        <v>0</v>
      </c>
      <c r="AY117" s="37">
        <f t="shared" si="23"/>
        <v>0</v>
      </c>
      <c r="AZ117" s="37">
        <f t="shared" si="24"/>
        <v>0</v>
      </c>
      <c r="BA117" s="37">
        <f t="shared" si="25"/>
        <v>0</v>
      </c>
      <c r="BB117" s="37">
        <f t="shared" si="26"/>
        <v>0</v>
      </c>
      <c r="BC117" s="38">
        <f t="shared" si="27"/>
        <v>0</v>
      </c>
      <c r="BD117" s="37">
        <f t="shared" si="28"/>
        <v>0</v>
      </c>
      <c r="BE117" s="54">
        <f t="shared" si="38"/>
        <v>0</v>
      </c>
    </row>
    <row r="118" spans="1:57" x14ac:dyDescent="0.25">
      <c r="A118" s="401">
        <f>+Set!A118</f>
        <v>115</v>
      </c>
      <c r="B118" s="397" t="str">
        <f>+Set!B118</f>
        <v xml:space="preserve">PORCENTAJE DE NIÑOS  DE 12 A 59 MESES CON  SUPLEMENTO DE VITAMINA A  </v>
      </c>
      <c r="C118" s="390" t="str">
        <f>+Set!C118</f>
        <v>NUTRICIÓN</v>
      </c>
      <c r="D118" s="398"/>
      <c r="E118" s="398"/>
      <c r="F118" s="398"/>
      <c r="G118" s="398"/>
      <c r="H118" s="398"/>
      <c r="I118" s="398"/>
      <c r="J118" s="398"/>
      <c r="K118" s="398"/>
      <c r="L118" s="398"/>
      <c r="M118" s="398"/>
      <c r="N118" s="398"/>
      <c r="O118" s="398"/>
      <c r="P118" s="398"/>
      <c r="Q118" s="398"/>
      <c r="R118" s="398"/>
      <c r="S118" s="398"/>
      <c r="T118" s="398"/>
      <c r="U118" s="398"/>
      <c r="V118" s="398"/>
      <c r="W118" s="398"/>
      <c r="X118" s="398"/>
      <c r="Y118" s="398"/>
      <c r="Z118" s="398"/>
      <c r="AA118" s="398"/>
      <c r="AB118" s="398"/>
      <c r="AC118" s="398"/>
      <c r="AD118" s="398"/>
      <c r="AE118" s="398"/>
      <c r="AF118" s="398"/>
      <c r="AG118" s="398"/>
      <c r="AH118" s="398"/>
      <c r="AI118" s="398"/>
      <c r="AJ118" s="398"/>
      <c r="AK118" s="398"/>
      <c r="AL118" s="398"/>
      <c r="AM118" s="398"/>
      <c r="AN118" s="398"/>
      <c r="AO118" s="398"/>
      <c r="AP118" s="398"/>
      <c r="AQ118" s="398"/>
      <c r="AR118" s="398"/>
      <c r="AS118" s="398"/>
      <c r="AT118" s="398"/>
      <c r="AV118" s="37">
        <f t="shared" ref="AV118:AV142" si="41">SUM(D118)</f>
        <v>0</v>
      </c>
      <c r="AW118" s="37">
        <f t="shared" si="39"/>
        <v>0</v>
      </c>
      <c r="AX118" s="37">
        <f t="shared" si="40"/>
        <v>0</v>
      </c>
      <c r="AY118" s="37">
        <f t="shared" si="23"/>
        <v>0</v>
      </c>
      <c r="AZ118" s="37">
        <f t="shared" si="24"/>
        <v>0</v>
      </c>
      <c r="BA118" s="37">
        <f t="shared" si="25"/>
        <v>0</v>
      </c>
      <c r="BB118" s="37">
        <f t="shared" si="26"/>
        <v>0</v>
      </c>
      <c r="BC118" s="38">
        <f t="shared" si="27"/>
        <v>0</v>
      </c>
      <c r="BD118" s="37">
        <f t="shared" si="28"/>
        <v>0</v>
      </c>
      <c r="BE118" s="54">
        <f t="shared" si="38"/>
        <v>0</v>
      </c>
    </row>
    <row r="119" spans="1:57" x14ac:dyDescent="0.25">
      <c r="A119" s="401">
        <f>+Set!A119</f>
        <v>116</v>
      </c>
      <c r="B119" s="397" t="str">
        <f>+Set!B119</f>
        <v>PORCENTAJE DE NIÑOS &lt; 5 AÑOS CON SUPLEMENTO DE VITAMINA A</v>
      </c>
      <c r="C119" s="390" t="str">
        <f>+Set!C119</f>
        <v>NUTRICIÓN</v>
      </c>
      <c r="D119" s="398"/>
      <c r="E119" s="398"/>
      <c r="F119" s="398"/>
      <c r="G119" s="398"/>
      <c r="H119" s="398"/>
      <c r="I119" s="398"/>
      <c r="J119" s="398"/>
      <c r="K119" s="398"/>
      <c r="L119" s="398"/>
      <c r="M119" s="398"/>
      <c r="N119" s="398"/>
      <c r="O119" s="398"/>
      <c r="P119" s="398"/>
      <c r="Q119" s="398"/>
      <c r="R119" s="398"/>
      <c r="S119" s="398"/>
      <c r="T119" s="398"/>
      <c r="U119" s="398"/>
      <c r="V119" s="398"/>
      <c r="W119" s="398"/>
      <c r="X119" s="398"/>
      <c r="Y119" s="398"/>
      <c r="Z119" s="398"/>
      <c r="AA119" s="398"/>
      <c r="AB119" s="398"/>
      <c r="AC119" s="398"/>
      <c r="AD119" s="398"/>
      <c r="AE119" s="398"/>
      <c r="AF119" s="398"/>
      <c r="AG119" s="398"/>
      <c r="AH119" s="398"/>
      <c r="AI119" s="398"/>
      <c r="AJ119" s="398"/>
      <c r="AK119" s="398"/>
      <c r="AL119" s="398"/>
      <c r="AM119" s="398"/>
      <c r="AN119" s="398"/>
      <c r="AO119" s="398"/>
      <c r="AP119" s="398"/>
      <c r="AQ119" s="398"/>
      <c r="AR119" s="398"/>
      <c r="AS119" s="398"/>
      <c r="AT119" s="398"/>
      <c r="AV119" s="37">
        <f t="shared" si="41"/>
        <v>0</v>
      </c>
      <c r="AW119" s="37">
        <f t="shared" si="39"/>
        <v>0</v>
      </c>
      <c r="AX119" s="37">
        <f t="shared" si="40"/>
        <v>0</v>
      </c>
      <c r="AY119" s="37">
        <f t="shared" si="23"/>
        <v>0</v>
      </c>
      <c r="AZ119" s="37">
        <f t="shared" si="24"/>
        <v>0</v>
      </c>
      <c r="BA119" s="37">
        <f t="shared" si="25"/>
        <v>0</v>
      </c>
      <c r="BB119" s="37">
        <f t="shared" si="26"/>
        <v>0</v>
      </c>
      <c r="BC119" s="38">
        <f t="shared" si="27"/>
        <v>0</v>
      </c>
      <c r="BD119" s="37">
        <f t="shared" si="28"/>
        <v>0</v>
      </c>
      <c r="BE119" s="54">
        <f t="shared" si="38"/>
        <v>0</v>
      </c>
    </row>
    <row r="120" spans="1:57" x14ac:dyDescent="0.25">
      <c r="A120" s="401">
        <f>+Set!A120</f>
        <v>117</v>
      </c>
      <c r="B120" s="397" t="str">
        <f>+Set!B120</f>
        <v>PORCENTAJE DE NIÑOS MENORES DE 12 MESES DE EDAD CON DOSAJE DE HEMOGLOBINA</v>
      </c>
      <c r="C120" s="390" t="str">
        <f>+Set!C120</f>
        <v>NUTRICIÓN</v>
      </c>
      <c r="D120" s="398"/>
      <c r="E120" s="398"/>
      <c r="F120" s="398"/>
      <c r="G120" s="398"/>
      <c r="H120" s="398"/>
      <c r="I120" s="398"/>
      <c r="J120" s="398"/>
      <c r="K120" s="398"/>
      <c r="L120" s="398"/>
      <c r="M120" s="398"/>
      <c r="N120" s="398"/>
      <c r="O120" s="398"/>
      <c r="P120" s="398"/>
      <c r="Q120" s="398"/>
      <c r="R120" s="398"/>
      <c r="S120" s="398"/>
      <c r="T120" s="398"/>
      <c r="U120" s="398"/>
      <c r="V120" s="398"/>
      <c r="W120" s="398"/>
      <c r="X120" s="398"/>
      <c r="Y120" s="398"/>
      <c r="Z120" s="398"/>
      <c r="AA120" s="398"/>
      <c r="AB120" s="398"/>
      <c r="AC120" s="398"/>
      <c r="AD120" s="398"/>
      <c r="AE120" s="398"/>
      <c r="AF120" s="398"/>
      <c r="AG120" s="398"/>
      <c r="AH120" s="398"/>
      <c r="AI120" s="398"/>
      <c r="AJ120" s="398"/>
      <c r="AK120" s="398"/>
      <c r="AL120" s="398"/>
      <c r="AM120" s="398"/>
      <c r="AN120" s="398"/>
      <c r="AO120" s="398"/>
      <c r="AP120" s="398"/>
      <c r="AQ120" s="398"/>
      <c r="AR120" s="398"/>
      <c r="AS120" s="398"/>
      <c r="AT120" s="398"/>
      <c r="AV120" s="37">
        <f t="shared" si="41"/>
        <v>0</v>
      </c>
      <c r="AW120" s="37">
        <f t="shared" si="39"/>
        <v>0</v>
      </c>
      <c r="AX120" s="37">
        <f t="shared" si="40"/>
        <v>0</v>
      </c>
      <c r="AY120" s="37">
        <f t="shared" si="23"/>
        <v>0</v>
      </c>
      <c r="AZ120" s="37">
        <f t="shared" si="24"/>
        <v>0</v>
      </c>
      <c r="BA120" s="37">
        <f t="shared" si="25"/>
        <v>0</v>
      </c>
      <c r="BB120" s="37">
        <f t="shared" si="26"/>
        <v>0</v>
      </c>
      <c r="BC120" s="38">
        <f t="shared" si="27"/>
        <v>0</v>
      </c>
      <c r="BD120" s="37">
        <f t="shared" si="28"/>
        <v>0</v>
      </c>
      <c r="BE120" s="54">
        <f t="shared" si="38"/>
        <v>0</v>
      </c>
    </row>
    <row r="121" spans="1:57" x14ac:dyDescent="0.25">
      <c r="A121" s="401">
        <f>+Set!A121</f>
        <v>118</v>
      </c>
      <c r="B121" s="397" t="str">
        <f>+Set!B121</f>
        <v>PORCENTAJE DE NIÑOS DE 12 A 23 MESES DE EDAD CON DOSAJE DE HEMOGLOBINA</v>
      </c>
      <c r="C121" s="390" t="str">
        <f>+Set!C121</f>
        <v>NUTRICIÓN</v>
      </c>
      <c r="D121" s="398"/>
      <c r="E121" s="398"/>
      <c r="F121" s="398"/>
      <c r="G121" s="398"/>
      <c r="H121" s="398"/>
      <c r="I121" s="398"/>
      <c r="J121" s="398"/>
      <c r="K121" s="398"/>
      <c r="L121" s="398"/>
      <c r="M121" s="398"/>
      <c r="N121" s="398"/>
      <c r="O121" s="398"/>
      <c r="P121" s="398"/>
      <c r="Q121" s="398"/>
      <c r="R121" s="398"/>
      <c r="S121" s="398"/>
      <c r="T121" s="398"/>
      <c r="U121" s="398"/>
      <c r="V121" s="398"/>
      <c r="W121" s="398"/>
      <c r="X121" s="398"/>
      <c r="Y121" s="398"/>
      <c r="Z121" s="398"/>
      <c r="AA121" s="398"/>
      <c r="AB121" s="398"/>
      <c r="AC121" s="398"/>
      <c r="AD121" s="398"/>
      <c r="AE121" s="398"/>
      <c r="AF121" s="398"/>
      <c r="AG121" s="398"/>
      <c r="AH121" s="398"/>
      <c r="AI121" s="398"/>
      <c r="AJ121" s="398"/>
      <c r="AK121" s="398"/>
      <c r="AL121" s="398"/>
      <c r="AM121" s="398"/>
      <c r="AN121" s="398"/>
      <c r="AO121" s="398"/>
      <c r="AP121" s="398"/>
      <c r="AQ121" s="398"/>
      <c r="AR121" s="398"/>
      <c r="AS121" s="398"/>
      <c r="AT121" s="398"/>
      <c r="AV121" s="37">
        <f t="shared" si="41"/>
        <v>0</v>
      </c>
      <c r="AW121" s="37">
        <f t="shared" si="39"/>
        <v>0</v>
      </c>
      <c r="AX121" s="37">
        <f t="shared" si="40"/>
        <v>0</v>
      </c>
      <c r="AY121" s="37">
        <f t="shared" si="23"/>
        <v>0</v>
      </c>
      <c r="AZ121" s="37">
        <f t="shared" si="24"/>
        <v>0</v>
      </c>
      <c r="BA121" s="37">
        <f t="shared" si="25"/>
        <v>0</v>
      </c>
      <c r="BB121" s="37">
        <f t="shared" si="26"/>
        <v>0</v>
      </c>
      <c r="BC121" s="38">
        <f t="shared" si="27"/>
        <v>0</v>
      </c>
      <c r="BD121" s="37">
        <f t="shared" si="28"/>
        <v>0</v>
      </c>
      <c r="BE121" s="54">
        <f t="shared" si="38"/>
        <v>0</v>
      </c>
    </row>
    <row r="122" spans="1:57" x14ac:dyDescent="0.25">
      <c r="A122" s="401">
        <f>+Set!A122</f>
        <v>119</v>
      </c>
      <c r="B122" s="397" t="str">
        <f>+Set!B122</f>
        <v>PORCENTAJE DE NIÑOS DE 24 A 35 MESES DE EDAD CON DOSAJE DE HEMOGLOBINA</v>
      </c>
      <c r="C122" s="390" t="str">
        <f>+Set!C122</f>
        <v>NUTRICIÓN</v>
      </c>
      <c r="D122" s="398"/>
      <c r="E122" s="398"/>
      <c r="F122" s="398"/>
      <c r="G122" s="398"/>
      <c r="H122" s="398"/>
      <c r="I122" s="398"/>
      <c r="J122" s="398"/>
      <c r="K122" s="398"/>
      <c r="L122" s="398"/>
      <c r="M122" s="398"/>
      <c r="N122" s="398"/>
      <c r="O122" s="398"/>
      <c r="P122" s="398"/>
      <c r="Q122" s="398"/>
      <c r="R122" s="398"/>
      <c r="S122" s="398"/>
      <c r="T122" s="398"/>
      <c r="U122" s="398"/>
      <c r="V122" s="398"/>
      <c r="W122" s="398"/>
      <c r="X122" s="398"/>
      <c r="Y122" s="398"/>
      <c r="Z122" s="398"/>
      <c r="AA122" s="398"/>
      <c r="AB122" s="398"/>
      <c r="AC122" s="398"/>
      <c r="AD122" s="398"/>
      <c r="AE122" s="398"/>
      <c r="AF122" s="398"/>
      <c r="AG122" s="398"/>
      <c r="AH122" s="398"/>
      <c r="AI122" s="398"/>
      <c r="AJ122" s="398"/>
      <c r="AK122" s="398"/>
      <c r="AL122" s="398"/>
      <c r="AM122" s="398"/>
      <c r="AN122" s="398"/>
      <c r="AO122" s="398"/>
      <c r="AP122" s="398"/>
      <c r="AQ122" s="398"/>
      <c r="AR122" s="398"/>
      <c r="AS122" s="398"/>
      <c r="AT122" s="398"/>
      <c r="AV122" s="37">
        <f t="shared" si="41"/>
        <v>0</v>
      </c>
      <c r="AW122" s="37">
        <f t="shared" si="39"/>
        <v>0</v>
      </c>
      <c r="AX122" s="37">
        <f t="shared" si="40"/>
        <v>0</v>
      </c>
      <c r="AY122" s="37">
        <f t="shared" si="23"/>
        <v>0</v>
      </c>
      <c r="AZ122" s="37">
        <f t="shared" si="24"/>
        <v>0</v>
      </c>
      <c r="BA122" s="37">
        <f t="shared" si="25"/>
        <v>0</v>
      </c>
      <c r="BB122" s="37">
        <f t="shared" si="26"/>
        <v>0</v>
      </c>
      <c r="BC122" s="38">
        <f t="shared" si="27"/>
        <v>0</v>
      </c>
      <c r="BD122" s="37">
        <f t="shared" si="28"/>
        <v>0</v>
      </c>
      <c r="BE122" s="54">
        <f t="shared" si="38"/>
        <v>0</v>
      </c>
    </row>
    <row r="123" spans="1:57" x14ac:dyDescent="0.25">
      <c r="A123" s="401">
        <f>+Set!A123</f>
        <v>120</v>
      </c>
      <c r="B123" s="397" t="str">
        <f>+Set!B123</f>
        <v>PORCENTAJE DE NIÑOS DE 6 A 35 MESES DE EDAD CON DOSAJE DE HEMOGLOBINA</v>
      </c>
      <c r="C123" s="390" t="str">
        <f>+Set!C123</f>
        <v>NUTRICIÓN</v>
      </c>
      <c r="D123" s="398"/>
      <c r="E123" s="398"/>
      <c r="F123" s="398"/>
      <c r="G123" s="398"/>
      <c r="H123" s="398"/>
      <c r="I123" s="398"/>
      <c r="J123" s="398"/>
      <c r="K123" s="398"/>
      <c r="L123" s="398"/>
      <c r="M123" s="398"/>
      <c r="N123" s="398"/>
      <c r="O123" s="398"/>
      <c r="P123" s="398"/>
      <c r="Q123" s="398"/>
      <c r="R123" s="398"/>
      <c r="S123" s="398"/>
      <c r="T123" s="398"/>
      <c r="U123" s="398"/>
      <c r="V123" s="398"/>
      <c r="W123" s="398"/>
      <c r="X123" s="398"/>
      <c r="Y123" s="398"/>
      <c r="Z123" s="398"/>
      <c r="AA123" s="398"/>
      <c r="AB123" s="398"/>
      <c r="AC123" s="398"/>
      <c r="AD123" s="398"/>
      <c r="AE123" s="398"/>
      <c r="AF123" s="398"/>
      <c r="AG123" s="398"/>
      <c r="AH123" s="398"/>
      <c r="AI123" s="398"/>
      <c r="AJ123" s="398"/>
      <c r="AK123" s="398"/>
      <c r="AL123" s="398"/>
      <c r="AM123" s="398"/>
      <c r="AN123" s="398"/>
      <c r="AO123" s="398"/>
      <c r="AP123" s="398"/>
      <c r="AQ123" s="398"/>
      <c r="AR123" s="398"/>
      <c r="AS123" s="398"/>
      <c r="AT123" s="398"/>
      <c r="AV123" s="37">
        <f t="shared" si="41"/>
        <v>0</v>
      </c>
      <c r="AW123" s="37">
        <f t="shared" si="39"/>
        <v>0</v>
      </c>
      <c r="AX123" s="37">
        <f t="shared" si="40"/>
        <v>0</v>
      </c>
      <c r="AY123" s="37">
        <f t="shared" si="23"/>
        <v>0</v>
      </c>
      <c r="AZ123" s="37">
        <f t="shared" si="24"/>
        <v>0</v>
      </c>
      <c r="BA123" s="37">
        <f t="shared" si="25"/>
        <v>0</v>
      </c>
      <c r="BB123" s="37">
        <f t="shared" si="26"/>
        <v>0</v>
      </c>
      <c r="BC123" s="38">
        <f t="shared" si="27"/>
        <v>0</v>
      </c>
      <c r="BD123" s="37">
        <f t="shared" si="28"/>
        <v>0</v>
      </c>
      <c r="BE123" s="54">
        <f t="shared" si="38"/>
        <v>0</v>
      </c>
    </row>
    <row r="124" spans="1:57" x14ac:dyDescent="0.25">
      <c r="A124" s="401">
        <f>+Set!A124</f>
        <v>121</v>
      </c>
      <c r="B124" s="397" t="str">
        <f>+Set!B124</f>
        <v>PORCENTAJE DE NIÑOS MENORES DE 12 MESES DE EDAD CON ANEMIA</v>
      </c>
      <c r="C124" s="390" t="str">
        <f>+Set!C124</f>
        <v>NUTRICIÓN</v>
      </c>
      <c r="D124" s="398"/>
      <c r="E124" s="398"/>
      <c r="F124" s="398"/>
      <c r="G124" s="398"/>
      <c r="H124" s="398"/>
      <c r="I124" s="398"/>
      <c r="J124" s="398"/>
      <c r="K124" s="398"/>
      <c r="L124" s="398"/>
      <c r="M124" s="398"/>
      <c r="N124" s="398"/>
      <c r="O124" s="398"/>
      <c r="P124" s="398"/>
      <c r="Q124" s="398"/>
      <c r="R124" s="398"/>
      <c r="S124" s="398"/>
      <c r="T124" s="398"/>
      <c r="U124" s="398"/>
      <c r="V124" s="398"/>
      <c r="W124" s="398"/>
      <c r="X124" s="398"/>
      <c r="Y124" s="398"/>
      <c r="Z124" s="398"/>
      <c r="AA124" s="398"/>
      <c r="AB124" s="398"/>
      <c r="AC124" s="398"/>
      <c r="AD124" s="398"/>
      <c r="AE124" s="398"/>
      <c r="AF124" s="398"/>
      <c r="AG124" s="398"/>
      <c r="AH124" s="398"/>
      <c r="AI124" s="398"/>
      <c r="AJ124" s="398"/>
      <c r="AK124" s="398"/>
      <c r="AL124" s="398"/>
      <c r="AM124" s="398"/>
      <c r="AN124" s="398"/>
      <c r="AO124" s="398"/>
      <c r="AP124" s="398"/>
      <c r="AQ124" s="398"/>
      <c r="AR124" s="398"/>
      <c r="AS124" s="398"/>
      <c r="AT124" s="398"/>
      <c r="AV124" s="37">
        <f t="shared" si="41"/>
        <v>0</v>
      </c>
      <c r="AW124" s="37">
        <f t="shared" si="39"/>
        <v>0</v>
      </c>
      <c r="AX124" s="37">
        <f t="shared" si="40"/>
        <v>0</v>
      </c>
      <c r="AY124" s="37">
        <f t="shared" si="23"/>
        <v>0</v>
      </c>
      <c r="AZ124" s="37">
        <f t="shared" si="24"/>
        <v>0</v>
      </c>
      <c r="BA124" s="37">
        <f t="shared" si="25"/>
        <v>0</v>
      </c>
      <c r="BB124" s="37">
        <f t="shared" si="26"/>
        <v>0</v>
      </c>
      <c r="BC124" s="38">
        <f t="shared" si="27"/>
        <v>0</v>
      </c>
      <c r="BD124" s="37">
        <f t="shared" si="28"/>
        <v>0</v>
      </c>
      <c r="BE124" s="54">
        <f t="shared" si="38"/>
        <v>0</v>
      </c>
    </row>
    <row r="125" spans="1:57" x14ac:dyDescent="0.25">
      <c r="A125" s="401">
        <f>+Set!A125</f>
        <v>122</v>
      </c>
      <c r="B125" s="397" t="str">
        <f>+Set!B125</f>
        <v>PORCENTAJE DE NIÑOS DE 1 AÑO CON ANEMIA</v>
      </c>
      <c r="C125" s="390" t="str">
        <f>+Set!C125</f>
        <v>NUTRICIÓN</v>
      </c>
      <c r="D125" s="398"/>
      <c r="E125" s="398"/>
      <c r="F125" s="398"/>
      <c r="G125" s="398"/>
      <c r="H125" s="398"/>
      <c r="I125" s="398"/>
      <c r="J125" s="398"/>
      <c r="K125" s="398"/>
      <c r="L125" s="398"/>
      <c r="M125" s="398"/>
      <c r="N125" s="398"/>
      <c r="O125" s="398"/>
      <c r="P125" s="398"/>
      <c r="Q125" s="398"/>
      <c r="R125" s="398"/>
      <c r="S125" s="398"/>
      <c r="T125" s="398"/>
      <c r="U125" s="398"/>
      <c r="V125" s="398"/>
      <c r="W125" s="398"/>
      <c r="X125" s="398"/>
      <c r="Y125" s="398"/>
      <c r="Z125" s="398"/>
      <c r="AA125" s="398"/>
      <c r="AB125" s="398"/>
      <c r="AC125" s="398"/>
      <c r="AD125" s="398"/>
      <c r="AE125" s="398"/>
      <c r="AF125" s="398"/>
      <c r="AG125" s="398"/>
      <c r="AH125" s="398"/>
      <c r="AI125" s="398"/>
      <c r="AJ125" s="398"/>
      <c r="AK125" s="398"/>
      <c r="AL125" s="398"/>
      <c r="AM125" s="398"/>
      <c r="AN125" s="398"/>
      <c r="AO125" s="398"/>
      <c r="AP125" s="398"/>
      <c r="AQ125" s="398"/>
      <c r="AR125" s="398"/>
      <c r="AS125" s="398"/>
      <c r="AT125" s="398"/>
      <c r="AV125" s="37">
        <f t="shared" si="41"/>
        <v>0</v>
      </c>
      <c r="AW125" s="37">
        <f t="shared" si="39"/>
        <v>0</v>
      </c>
      <c r="AX125" s="37">
        <f t="shared" si="40"/>
        <v>0</v>
      </c>
      <c r="AY125" s="37">
        <f t="shared" si="23"/>
        <v>0</v>
      </c>
      <c r="AZ125" s="37">
        <f t="shared" si="24"/>
        <v>0</v>
      </c>
      <c r="BA125" s="37">
        <f t="shared" si="25"/>
        <v>0</v>
      </c>
      <c r="BB125" s="37">
        <f t="shared" si="26"/>
        <v>0</v>
      </c>
      <c r="BC125" s="38">
        <f t="shared" si="27"/>
        <v>0</v>
      </c>
      <c r="BD125" s="37">
        <f t="shared" si="28"/>
        <v>0</v>
      </c>
      <c r="BE125" s="54">
        <f t="shared" si="38"/>
        <v>0</v>
      </c>
    </row>
    <row r="126" spans="1:57" x14ac:dyDescent="0.25">
      <c r="A126" s="401">
        <f>+Set!A126</f>
        <v>123</v>
      </c>
      <c r="B126" s="397" t="str">
        <f>+Set!B126</f>
        <v>PORCENTAJE DE NIÑOS  DE 2 AÑOS CON ANEMIA</v>
      </c>
      <c r="C126" s="390" t="str">
        <f>+Set!C126</f>
        <v>NUTRICIÓN</v>
      </c>
      <c r="D126" s="398"/>
      <c r="E126" s="398"/>
      <c r="F126" s="398"/>
      <c r="G126" s="398"/>
      <c r="H126" s="398"/>
      <c r="I126" s="398"/>
      <c r="J126" s="398"/>
      <c r="K126" s="398"/>
      <c r="L126" s="398"/>
      <c r="M126" s="398"/>
      <c r="N126" s="398"/>
      <c r="O126" s="398"/>
      <c r="P126" s="398"/>
      <c r="Q126" s="398"/>
      <c r="R126" s="398"/>
      <c r="S126" s="398"/>
      <c r="T126" s="398"/>
      <c r="U126" s="398"/>
      <c r="V126" s="398"/>
      <c r="W126" s="398"/>
      <c r="X126" s="398"/>
      <c r="Y126" s="398"/>
      <c r="Z126" s="398"/>
      <c r="AA126" s="398"/>
      <c r="AB126" s="398"/>
      <c r="AC126" s="398"/>
      <c r="AD126" s="398"/>
      <c r="AE126" s="398"/>
      <c r="AF126" s="398"/>
      <c r="AG126" s="398"/>
      <c r="AH126" s="398"/>
      <c r="AI126" s="398"/>
      <c r="AJ126" s="398"/>
      <c r="AK126" s="398"/>
      <c r="AL126" s="398"/>
      <c r="AM126" s="398"/>
      <c r="AN126" s="398"/>
      <c r="AO126" s="398"/>
      <c r="AP126" s="398"/>
      <c r="AQ126" s="398"/>
      <c r="AR126" s="398"/>
      <c r="AS126" s="398"/>
      <c r="AT126" s="398"/>
      <c r="AV126" s="37">
        <f t="shared" si="41"/>
        <v>0</v>
      </c>
      <c r="AW126" s="37">
        <f t="shared" si="39"/>
        <v>0</v>
      </c>
      <c r="AX126" s="37">
        <f t="shared" si="40"/>
        <v>0</v>
      </c>
      <c r="AY126" s="37">
        <f t="shared" si="23"/>
        <v>0</v>
      </c>
      <c r="AZ126" s="37">
        <f t="shared" si="24"/>
        <v>0</v>
      </c>
      <c r="BA126" s="37">
        <f t="shared" si="25"/>
        <v>0</v>
      </c>
      <c r="BB126" s="37">
        <f t="shared" si="26"/>
        <v>0</v>
      </c>
      <c r="BC126" s="38">
        <f t="shared" si="27"/>
        <v>0</v>
      </c>
      <c r="BD126" s="37">
        <f t="shared" si="28"/>
        <v>0</v>
      </c>
      <c r="BE126" s="54">
        <f t="shared" si="38"/>
        <v>0</v>
      </c>
    </row>
    <row r="127" spans="1:57" x14ac:dyDescent="0.25">
      <c r="A127" s="401">
        <f>+Set!A127</f>
        <v>124</v>
      </c>
      <c r="B127" s="397" t="str">
        <f>+Set!B127</f>
        <v>PORCENTAJE DE NIÑOS MENORES DE 36 MESES DE EDAD CON ANEMIA</v>
      </c>
      <c r="C127" s="390" t="str">
        <f>+Set!C127</f>
        <v>NUTRICIÓN</v>
      </c>
      <c r="D127" s="398"/>
      <c r="E127" s="398"/>
      <c r="F127" s="398"/>
      <c r="G127" s="398"/>
      <c r="H127" s="398"/>
      <c r="I127" s="398"/>
      <c r="J127" s="398"/>
      <c r="K127" s="398"/>
      <c r="L127" s="398"/>
      <c r="M127" s="398"/>
      <c r="N127" s="398"/>
      <c r="O127" s="398"/>
      <c r="P127" s="398"/>
      <c r="Q127" s="398"/>
      <c r="R127" s="398"/>
      <c r="S127" s="398"/>
      <c r="T127" s="398"/>
      <c r="U127" s="398"/>
      <c r="V127" s="398"/>
      <c r="W127" s="398"/>
      <c r="X127" s="398"/>
      <c r="Y127" s="398"/>
      <c r="Z127" s="398"/>
      <c r="AA127" s="398"/>
      <c r="AB127" s="398"/>
      <c r="AC127" s="398"/>
      <c r="AD127" s="398"/>
      <c r="AE127" s="398"/>
      <c r="AF127" s="398"/>
      <c r="AG127" s="398"/>
      <c r="AH127" s="398"/>
      <c r="AI127" s="398"/>
      <c r="AJ127" s="398"/>
      <c r="AK127" s="398"/>
      <c r="AL127" s="398"/>
      <c r="AM127" s="398"/>
      <c r="AN127" s="398"/>
      <c r="AO127" s="398"/>
      <c r="AP127" s="398"/>
      <c r="AQ127" s="398"/>
      <c r="AR127" s="398"/>
      <c r="AS127" s="398"/>
      <c r="AT127" s="398"/>
      <c r="AV127" s="37">
        <f t="shared" si="41"/>
        <v>0</v>
      </c>
      <c r="AW127" s="37">
        <f t="shared" si="39"/>
        <v>0</v>
      </c>
      <c r="AX127" s="37">
        <f t="shared" si="40"/>
        <v>0</v>
      </c>
      <c r="AY127" s="37">
        <f t="shared" si="23"/>
        <v>0</v>
      </c>
      <c r="AZ127" s="37">
        <f t="shared" si="24"/>
        <v>0</v>
      </c>
      <c r="BA127" s="37">
        <f t="shared" si="25"/>
        <v>0</v>
      </c>
      <c r="BB127" s="37">
        <f t="shared" si="26"/>
        <v>0</v>
      </c>
      <c r="BC127" s="38">
        <f t="shared" si="27"/>
        <v>0</v>
      </c>
      <c r="BD127" s="37">
        <f t="shared" si="28"/>
        <v>0</v>
      </c>
      <c r="BE127" s="54">
        <f t="shared" si="38"/>
        <v>0</v>
      </c>
    </row>
    <row r="128" spans="1:57" x14ac:dyDescent="0.25">
      <c r="A128" s="401">
        <f>+Set!A128</f>
        <v>125</v>
      </c>
      <c r="B128" s="397" t="str">
        <f>+Set!B128</f>
        <v>PORCENTAJE DE NIÑOS DE 6  A 11 MESES CON ANEMIA QUE HAN CUMPLIDO ESQUEMA COMPLETO TRATAMIENTO (TA)</v>
      </c>
      <c r="C128" s="390" t="str">
        <f>+Set!C128</f>
        <v>NUTRICIÓN</v>
      </c>
      <c r="D128" s="398"/>
      <c r="E128" s="398"/>
      <c r="F128" s="398"/>
      <c r="G128" s="398"/>
      <c r="H128" s="398"/>
      <c r="I128" s="398"/>
      <c r="J128" s="398"/>
      <c r="K128" s="398"/>
      <c r="L128" s="398"/>
      <c r="M128" s="398"/>
      <c r="N128" s="398"/>
      <c r="O128" s="398"/>
      <c r="P128" s="398"/>
      <c r="Q128" s="398"/>
      <c r="R128" s="398"/>
      <c r="S128" s="398"/>
      <c r="T128" s="398"/>
      <c r="U128" s="398"/>
      <c r="V128" s="398"/>
      <c r="W128" s="398"/>
      <c r="X128" s="398"/>
      <c r="Y128" s="398"/>
      <c r="Z128" s="398"/>
      <c r="AA128" s="398"/>
      <c r="AB128" s="398"/>
      <c r="AC128" s="398"/>
      <c r="AD128" s="398"/>
      <c r="AE128" s="398"/>
      <c r="AF128" s="398"/>
      <c r="AG128" s="398"/>
      <c r="AH128" s="398"/>
      <c r="AI128" s="398"/>
      <c r="AJ128" s="398"/>
      <c r="AK128" s="398"/>
      <c r="AL128" s="398"/>
      <c r="AM128" s="398"/>
      <c r="AN128" s="398"/>
      <c r="AO128" s="398"/>
      <c r="AP128" s="398"/>
      <c r="AQ128" s="398"/>
      <c r="AR128" s="398"/>
      <c r="AS128" s="398"/>
      <c r="AT128" s="398"/>
      <c r="AV128" s="37">
        <f t="shared" si="41"/>
        <v>0</v>
      </c>
      <c r="AW128" s="37">
        <f t="shared" si="39"/>
        <v>0</v>
      </c>
      <c r="AX128" s="37">
        <f t="shared" si="40"/>
        <v>0</v>
      </c>
      <c r="AY128" s="37">
        <f t="shared" si="23"/>
        <v>0</v>
      </c>
      <c r="AZ128" s="37">
        <f t="shared" si="24"/>
        <v>0</v>
      </c>
      <c r="BA128" s="37">
        <f t="shared" si="25"/>
        <v>0</v>
      </c>
      <c r="BB128" s="37">
        <f t="shared" si="26"/>
        <v>0</v>
      </c>
      <c r="BC128" s="38">
        <f t="shared" si="27"/>
        <v>0</v>
      </c>
      <c r="BD128" s="37">
        <f t="shared" si="28"/>
        <v>0</v>
      </c>
      <c r="BE128" s="54">
        <f t="shared" si="38"/>
        <v>0</v>
      </c>
    </row>
    <row r="129" spans="1:57" x14ac:dyDescent="0.25">
      <c r="A129" s="401">
        <f>+Set!A129</f>
        <v>126</v>
      </c>
      <c r="B129" s="397" t="str">
        <f>+Set!B129</f>
        <v>PORCENTAJE DE NIÑOS DE 1 AÑO CON ANEMIA QUE HAN CUMPLIDO ESQUEMA COMPLETO DE TRATAMIENTO (TA)</v>
      </c>
      <c r="C129" s="390" t="str">
        <f>+Set!C129</f>
        <v>NUTRICIÓN</v>
      </c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98"/>
      <c r="S129" s="398"/>
      <c r="T129" s="398"/>
      <c r="U129" s="398"/>
      <c r="V129" s="398"/>
      <c r="W129" s="398"/>
      <c r="X129" s="398"/>
      <c r="Y129" s="398"/>
      <c r="Z129" s="398"/>
      <c r="AA129" s="398"/>
      <c r="AB129" s="398"/>
      <c r="AC129" s="398"/>
      <c r="AD129" s="398"/>
      <c r="AE129" s="398"/>
      <c r="AF129" s="398"/>
      <c r="AG129" s="398"/>
      <c r="AH129" s="398"/>
      <c r="AI129" s="398"/>
      <c r="AJ129" s="398"/>
      <c r="AK129" s="398"/>
      <c r="AL129" s="398"/>
      <c r="AM129" s="398"/>
      <c r="AN129" s="398"/>
      <c r="AO129" s="398"/>
      <c r="AP129" s="398"/>
      <c r="AQ129" s="398"/>
      <c r="AR129" s="398"/>
      <c r="AS129" s="398"/>
      <c r="AT129" s="398"/>
      <c r="AV129" s="37">
        <f t="shared" si="41"/>
        <v>0</v>
      </c>
      <c r="AW129" s="37">
        <f t="shared" si="39"/>
        <v>0</v>
      </c>
      <c r="AX129" s="37">
        <f t="shared" si="40"/>
        <v>0</v>
      </c>
      <c r="AY129" s="37">
        <f t="shared" si="23"/>
        <v>0</v>
      </c>
      <c r="AZ129" s="37">
        <f t="shared" si="24"/>
        <v>0</v>
      </c>
      <c r="BA129" s="37">
        <f t="shared" si="25"/>
        <v>0</v>
      </c>
      <c r="BB129" s="37">
        <f t="shared" si="26"/>
        <v>0</v>
      </c>
      <c r="BC129" s="38">
        <f t="shared" si="27"/>
        <v>0</v>
      </c>
      <c r="BD129" s="37">
        <f t="shared" si="28"/>
        <v>0</v>
      </c>
      <c r="BE129" s="54">
        <f t="shared" si="38"/>
        <v>0</v>
      </c>
    </row>
    <row r="130" spans="1:57" x14ac:dyDescent="0.25">
      <c r="A130" s="401">
        <f>+Set!A130</f>
        <v>127</v>
      </c>
      <c r="B130" s="397" t="str">
        <f>+Set!B130</f>
        <v>PORCENTAJE DE NIÑOS  DE 2 AÑOS CON ANEMIA QUE HAN CUMPLIDO ESQUEMA COMPLETO DE TRATAMIENTO (TA)</v>
      </c>
      <c r="C130" s="390" t="str">
        <f>+Set!C130</f>
        <v>NUTRICIÓN</v>
      </c>
      <c r="D130" s="398"/>
      <c r="E130" s="398"/>
      <c r="F130" s="398"/>
      <c r="G130" s="398"/>
      <c r="H130" s="398"/>
      <c r="I130" s="398"/>
      <c r="J130" s="398"/>
      <c r="K130" s="398"/>
      <c r="L130" s="398"/>
      <c r="M130" s="398"/>
      <c r="N130" s="398"/>
      <c r="O130" s="398"/>
      <c r="P130" s="398"/>
      <c r="Q130" s="398"/>
      <c r="R130" s="398"/>
      <c r="S130" s="398"/>
      <c r="T130" s="398"/>
      <c r="U130" s="398"/>
      <c r="V130" s="398"/>
      <c r="W130" s="398"/>
      <c r="X130" s="398"/>
      <c r="Y130" s="398"/>
      <c r="Z130" s="398"/>
      <c r="AA130" s="398"/>
      <c r="AB130" s="398"/>
      <c r="AC130" s="398"/>
      <c r="AD130" s="398"/>
      <c r="AE130" s="398"/>
      <c r="AF130" s="398"/>
      <c r="AG130" s="398"/>
      <c r="AH130" s="398"/>
      <c r="AI130" s="398"/>
      <c r="AJ130" s="398"/>
      <c r="AK130" s="398"/>
      <c r="AL130" s="398"/>
      <c r="AM130" s="398"/>
      <c r="AN130" s="398"/>
      <c r="AO130" s="398"/>
      <c r="AP130" s="398"/>
      <c r="AQ130" s="398"/>
      <c r="AR130" s="398"/>
      <c r="AS130" s="398"/>
      <c r="AT130" s="398"/>
      <c r="AV130" s="37">
        <f t="shared" si="41"/>
        <v>0</v>
      </c>
      <c r="AW130" s="37">
        <f t="shared" si="39"/>
        <v>0</v>
      </c>
      <c r="AX130" s="37">
        <f t="shared" si="40"/>
        <v>0</v>
      </c>
      <c r="AY130" s="37">
        <f t="shared" si="23"/>
        <v>0</v>
      </c>
      <c r="AZ130" s="37">
        <f t="shared" si="24"/>
        <v>0</v>
      </c>
      <c r="BA130" s="37">
        <f t="shared" si="25"/>
        <v>0</v>
      </c>
      <c r="BB130" s="37">
        <f t="shared" si="26"/>
        <v>0</v>
      </c>
      <c r="BC130" s="38">
        <f t="shared" si="27"/>
        <v>0</v>
      </c>
      <c r="BD130" s="37">
        <f t="shared" si="28"/>
        <v>0</v>
      </c>
      <c r="BE130" s="54">
        <f t="shared" si="38"/>
        <v>0</v>
      </c>
    </row>
    <row r="131" spans="1:57" x14ac:dyDescent="0.25">
      <c r="A131" s="401">
        <f>+Set!A131</f>
        <v>128</v>
      </c>
      <c r="B131" s="397" t="str">
        <f>+Set!B131</f>
        <v>PORCENTAJE DE NIÑOS MENORES DE 36 MESES CON ANEMIA, QUE HAN CUMPLIDO ESQUEMA COMPLETO TRATAMIENTO (TA)</v>
      </c>
      <c r="C131" s="390" t="str">
        <f>+Set!C131</f>
        <v>NUTRICIÓN</v>
      </c>
      <c r="D131" s="398"/>
      <c r="E131" s="398"/>
      <c r="F131" s="398"/>
      <c r="G131" s="398"/>
      <c r="H131" s="398"/>
      <c r="I131" s="398"/>
      <c r="J131" s="398"/>
      <c r="K131" s="398"/>
      <c r="L131" s="398"/>
      <c r="M131" s="398"/>
      <c r="N131" s="398"/>
      <c r="O131" s="398"/>
      <c r="P131" s="398"/>
      <c r="Q131" s="398"/>
      <c r="R131" s="398"/>
      <c r="S131" s="398"/>
      <c r="T131" s="398"/>
      <c r="U131" s="398"/>
      <c r="V131" s="398"/>
      <c r="W131" s="398"/>
      <c r="X131" s="398"/>
      <c r="Y131" s="398"/>
      <c r="Z131" s="398"/>
      <c r="AA131" s="398"/>
      <c r="AB131" s="398"/>
      <c r="AC131" s="398"/>
      <c r="AD131" s="398"/>
      <c r="AE131" s="398"/>
      <c r="AF131" s="398"/>
      <c r="AG131" s="398"/>
      <c r="AH131" s="398"/>
      <c r="AI131" s="398"/>
      <c r="AJ131" s="398"/>
      <c r="AK131" s="398"/>
      <c r="AL131" s="398"/>
      <c r="AM131" s="398"/>
      <c r="AN131" s="398"/>
      <c r="AO131" s="398"/>
      <c r="AP131" s="398"/>
      <c r="AQ131" s="398"/>
      <c r="AR131" s="398"/>
      <c r="AS131" s="398"/>
      <c r="AT131" s="398"/>
      <c r="AV131" s="37">
        <f t="shared" si="41"/>
        <v>0</v>
      </c>
      <c r="AW131" s="37">
        <f t="shared" si="39"/>
        <v>0</v>
      </c>
      <c r="AX131" s="37">
        <f t="shared" si="40"/>
        <v>0</v>
      </c>
      <c r="AY131" s="37">
        <f t="shared" si="23"/>
        <v>0</v>
      </c>
      <c r="AZ131" s="37">
        <f t="shared" si="24"/>
        <v>0</v>
      </c>
      <c r="BA131" s="37">
        <f t="shared" si="25"/>
        <v>0</v>
      </c>
      <c r="BB131" s="37">
        <f t="shared" si="26"/>
        <v>0</v>
      </c>
      <c r="BC131" s="38">
        <f t="shared" si="27"/>
        <v>0</v>
      </c>
      <c r="BD131" s="37">
        <f t="shared" si="28"/>
        <v>0</v>
      </c>
      <c r="BE131" s="54">
        <f t="shared" si="38"/>
        <v>0</v>
      </c>
    </row>
    <row r="132" spans="1:57" x14ac:dyDescent="0.25">
      <c r="A132" s="401">
        <f>+Set!A132</f>
        <v>129</v>
      </c>
      <c r="B132" s="397" t="str">
        <f>+Set!B132</f>
        <v>PORCENTAJE DE NIÑOS MENORES DE 12 MESES DE EDAD QUE INICIAN SUPLEMENTO DE HIERRO Y OTROS MICRONUTRIENTES.</v>
      </c>
      <c r="C132" s="390" t="str">
        <f>+Set!C132</f>
        <v>NUTRICIÓN</v>
      </c>
      <c r="D132" s="398"/>
      <c r="E132" s="398"/>
      <c r="F132" s="398"/>
      <c r="G132" s="398"/>
      <c r="H132" s="398"/>
      <c r="I132" s="398"/>
      <c r="J132" s="398"/>
      <c r="K132" s="398"/>
      <c r="L132" s="398"/>
      <c r="M132" s="398"/>
      <c r="N132" s="398"/>
      <c r="O132" s="398"/>
      <c r="P132" s="398"/>
      <c r="Q132" s="398"/>
      <c r="R132" s="398"/>
      <c r="S132" s="398"/>
      <c r="T132" s="398"/>
      <c r="U132" s="398"/>
      <c r="V132" s="398"/>
      <c r="W132" s="398"/>
      <c r="X132" s="398"/>
      <c r="Y132" s="398"/>
      <c r="Z132" s="398"/>
      <c r="AA132" s="398"/>
      <c r="AB132" s="398"/>
      <c r="AC132" s="398"/>
      <c r="AD132" s="398"/>
      <c r="AE132" s="398"/>
      <c r="AF132" s="398"/>
      <c r="AG132" s="398"/>
      <c r="AH132" s="398"/>
      <c r="AI132" s="398"/>
      <c r="AJ132" s="398"/>
      <c r="AK132" s="398"/>
      <c r="AL132" s="398"/>
      <c r="AM132" s="398"/>
      <c r="AN132" s="398"/>
      <c r="AO132" s="398"/>
      <c r="AP132" s="398"/>
      <c r="AQ132" s="398"/>
      <c r="AR132" s="398"/>
      <c r="AS132" s="398"/>
      <c r="AT132" s="398"/>
      <c r="AV132" s="37">
        <f t="shared" si="41"/>
        <v>0</v>
      </c>
      <c r="AW132" s="37">
        <f t="shared" si="39"/>
        <v>0</v>
      </c>
      <c r="AX132" s="37">
        <f t="shared" si="40"/>
        <v>0</v>
      </c>
      <c r="AY132" s="37">
        <f t="shared" si="23"/>
        <v>0</v>
      </c>
      <c r="AZ132" s="37">
        <f t="shared" si="24"/>
        <v>0</v>
      </c>
      <c r="BA132" s="37">
        <f t="shared" si="25"/>
        <v>0</v>
      </c>
      <c r="BB132" s="37">
        <f t="shared" si="26"/>
        <v>0</v>
      </c>
      <c r="BC132" s="38">
        <f t="shared" si="27"/>
        <v>0</v>
      </c>
      <c r="BD132" s="37">
        <f t="shared" si="28"/>
        <v>0</v>
      </c>
      <c r="BE132" s="54">
        <f t="shared" si="38"/>
        <v>0</v>
      </c>
    </row>
    <row r="133" spans="1:57" x14ac:dyDescent="0.25">
      <c r="A133" s="401">
        <f>+Set!A133</f>
        <v>130</v>
      </c>
      <c r="B133" s="397" t="str">
        <f>+Set!B133</f>
        <v xml:space="preserve">PORCENTAJE DE NIÑOS MENORES DE 12 MESES DE EDAD CON DOSAJE DE HEMOGLOBINA E INICIAN SUPLEMENTACION PREVENTIVA </v>
      </c>
      <c r="C133" s="390" t="str">
        <f>+Set!C133</f>
        <v>NUTRICIÓN</v>
      </c>
      <c r="D133" s="398"/>
      <c r="E133" s="398"/>
      <c r="F133" s="398"/>
      <c r="G133" s="398"/>
      <c r="H133" s="398"/>
      <c r="I133" s="398"/>
      <c r="J133" s="398"/>
      <c r="K133" s="398"/>
      <c r="L133" s="398"/>
      <c r="M133" s="398"/>
      <c r="N133" s="398"/>
      <c r="O133" s="398"/>
      <c r="P133" s="398"/>
      <c r="Q133" s="398"/>
      <c r="R133" s="398"/>
      <c r="S133" s="398"/>
      <c r="T133" s="398"/>
      <c r="U133" s="398"/>
      <c r="V133" s="398"/>
      <c r="W133" s="398"/>
      <c r="X133" s="398"/>
      <c r="Y133" s="398"/>
      <c r="Z133" s="398"/>
      <c r="AA133" s="398"/>
      <c r="AB133" s="398"/>
      <c r="AC133" s="398"/>
      <c r="AD133" s="398"/>
      <c r="AE133" s="398"/>
      <c r="AF133" s="398"/>
      <c r="AG133" s="398"/>
      <c r="AH133" s="398"/>
      <c r="AI133" s="398"/>
      <c r="AJ133" s="398"/>
      <c r="AK133" s="398"/>
      <c r="AL133" s="398"/>
      <c r="AM133" s="398"/>
      <c r="AN133" s="398"/>
      <c r="AO133" s="398"/>
      <c r="AP133" s="398"/>
      <c r="AQ133" s="398"/>
      <c r="AR133" s="398"/>
      <c r="AS133" s="398"/>
      <c r="AT133" s="398"/>
      <c r="AV133" s="37">
        <f t="shared" si="41"/>
        <v>0</v>
      </c>
      <c r="AW133" s="37">
        <f t="shared" si="39"/>
        <v>0</v>
      </c>
      <c r="AX133" s="37">
        <f t="shared" si="40"/>
        <v>0</v>
      </c>
      <c r="AY133" s="37">
        <f t="shared" si="23"/>
        <v>0</v>
      </c>
      <c r="AZ133" s="37">
        <f t="shared" si="24"/>
        <v>0</v>
      </c>
      <c r="BA133" s="37">
        <f t="shared" si="25"/>
        <v>0</v>
      </c>
      <c r="BB133" s="37">
        <f t="shared" si="26"/>
        <v>0</v>
      </c>
      <c r="BC133" s="38">
        <f t="shared" si="27"/>
        <v>0</v>
      </c>
      <c r="BD133" s="37">
        <f t="shared" si="28"/>
        <v>0</v>
      </c>
      <c r="BE133" s="54">
        <f t="shared" si="38"/>
        <v>0</v>
      </c>
    </row>
    <row r="134" spans="1:57" x14ac:dyDescent="0.25">
      <c r="A134" s="401">
        <f>+Set!A134</f>
        <v>131</v>
      </c>
      <c r="B134" s="397" t="str">
        <f>+Set!B134</f>
        <v>PORCENTAJE DE NIÑOS MENORES DE 12 MESES DE EDAD CON ANEMIA  CON DOSAJE DE HEMOGLOBINA E INICIAN TRATAMIENTO</v>
      </c>
      <c r="C134" s="390" t="str">
        <f>+Set!C134</f>
        <v>NUTRICIÓN</v>
      </c>
      <c r="D134" s="398"/>
      <c r="E134" s="398"/>
      <c r="F134" s="398"/>
      <c r="G134" s="398"/>
      <c r="H134" s="398"/>
      <c r="I134" s="398"/>
      <c r="J134" s="398"/>
      <c r="K134" s="398"/>
      <c r="L134" s="398"/>
      <c r="M134" s="398"/>
      <c r="N134" s="398"/>
      <c r="O134" s="398"/>
      <c r="P134" s="398"/>
      <c r="Q134" s="398"/>
      <c r="R134" s="398"/>
      <c r="S134" s="398"/>
      <c r="T134" s="398"/>
      <c r="U134" s="398"/>
      <c r="V134" s="398"/>
      <c r="W134" s="398"/>
      <c r="X134" s="398"/>
      <c r="Y134" s="398"/>
      <c r="Z134" s="398"/>
      <c r="AA134" s="398"/>
      <c r="AB134" s="398"/>
      <c r="AC134" s="398"/>
      <c r="AD134" s="398"/>
      <c r="AE134" s="398"/>
      <c r="AF134" s="398"/>
      <c r="AG134" s="398"/>
      <c r="AH134" s="398"/>
      <c r="AI134" s="398"/>
      <c r="AJ134" s="398"/>
      <c r="AK134" s="398"/>
      <c r="AL134" s="398"/>
      <c r="AM134" s="398"/>
      <c r="AN134" s="398"/>
      <c r="AO134" s="398"/>
      <c r="AP134" s="398"/>
      <c r="AQ134" s="398"/>
      <c r="AR134" s="398"/>
      <c r="AS134" s="398"/>
      <c r="AT134" s="398"/>
      <c r="AV134" s="37">
        <f t="shared" si="41"/>
        <v>0</v>
      </c>
      <c r="AW134" s="37">
        <f t="shared" si="39"/>
        <v>0</v>
      </c>
      <c r="AX134" s="37">
        <f t="shared" si="40"/>
        <v>0</v>
      </c>
      <c r="AY134" s="37">
        <f t="shared" si="23"/>
        <v>0</v>
      </c>
      <c r="AZ134" s="37">
        <f t="shared" si="24"/>
        <v>0</v>
      </c>
      <c r="BA134" s="37">
        <f t="shared" si="25"/>
        <v>0</v>
      </c>
      <c r="BB134" s="37">
        <f t="shared" si="26"/>
        <v>0</v>
      </c>
      <c r="BC134" s="38">
        <f t="shared" si="27"/>
        <v>0</v>
      </c>
      <c r="BD134" s="37">
        <f t="shared" si="28"/>
        <v>0</v>
      </c>
      <c r="BE134" s="54">
        <f t="shared" si="38"/>
        <v>0</v>
      </c>
    </row>
    <row r="135" spans="1:57" x14ac:dyDescent="0.25">
      <c r="A135" s="401">
        <f>+Set!A135</f>
        <v>132</v>
      </c>
      <c r="B135" s="285" t="str">
        <f>+Set!B135</f>
        <v>PORCENTAJE DE ATENCION DE PERSONAS MORDIDAS</v>
      </c>
      <c r="C135" s="286" t="str">
        <f>+Set!C135</f>
        <v>ZOONOSIS</v>
      </c>
      <c r="D135" s="442"/>
      <c r="E135" s="442"/>
      <c r="F135" s="442"/>
      <c r="G135" s="442"/>
      <c r="H135" s="442"/>
      <c r="I135" s="442"/>
      <c r="J135" s="442"/>
      <c r="K135" s="442"/>
      <c r="L135" s="442"/>
      <c r="M135" s="442"/>
      <c r="N135" s="442"/>
      <c r="O135" s="442"/>
      <c r="P135" s="442"/>
      <c r="Q135" s="442"/>
      <c r="R135" s="442"/>
      <c r="S135" s="442"/>
      <c r="T135" s="442"/>
      <c r="U135" s="442"/>
      <c r="V135" s="442"/>
      <c r="W135" s="442"/>
      <c r="X135" s="442"/>
      <c r="Y135" s="442"/>
      <c r="Z135" s="442"/>
      <c r="AA135" s="442"/>
      <c r="AB135" s="442"/>
      <c r="AC135" s="442"/>
      <c r="AD135" s="442"/>
      <c r="AE135" s="442"/>
      <c r="AF135" s="442"/>
      <c r="AG135" s="442"/>
      <c r="AH135" s="442"/>
      <c r="AI135" s="442"/>
      <c r="AJ135" s="442"/>
      <c r="AK135" s="442"/>
      <c r="AL135" s="442"/>
      <c r="AM135" s="442"/>
      <c r="AN135" s="442"/>
      <c r="AO135" s="442"/>
      <c r="AP135" s="442"/>
      <c r="AQ135" s="442"/>
      <c r="AR135" s="442"/>
      <c r="AS135" s="442"/>
      <c r="AT135" s="442"/>
      <c r="AV135" s="37">
        <f t="shared" si="41"/>
        <v>0</v>
      </c>
      <c r="AW135" s="37">
        <f t="shared" si="39"/>
        <v>0</v>
      </c>
      <c r="AX135" s="37">
        <f t="shared" si="40"/>
        <v>0</v>
      </c>
      <c r="AY135" s="37">
        <f t="shared" si="23"/>
        <v>0</v>
      </c>
      <c r="AZ135" s="37">
        <f t="shared" si="24"/>
        <v>0</v>
      </c>
      <c r="BA135" s="37">
        <f t="shared" si="25"/>
        <v>0</v>
      </c>
      <c r="BB135" s="37">
        <f t="shared" si="26"/>
        <v>0</v>
      </c>
      <c r="BC135" s="38">
        <f t="shared" si="27"/>
        <v>0</v>
      </c>
      <c r="BD135" s="37">
        <f t="shared" si="28"/>
        <v>0</v>
      </c>
      <c r="BE135" s="54">
        <f t="shared" si="38"/>
        <v>0</v>
      </c>
    </row>
    <row r="136" spans="1:57" x14ac:dyDescent="0.25">
      <c r="A136" s="401">
        <f>+Set!A136</f>
        <v>133</v>
      </c>
      <c r="B136" s="285" t="str">
        <f>+Set!B136</f>
        <v>PORCENTAJE DE PERSONAS MORDIDAS CONTROLADAS</v>
      </c>
      <c r="C136" s="286" t="str">
        <f>+Set!C136</f>
        <v>ZOONOSIS</v>
      </c>
      <c r="D136" s="442"/>
      <c r="E136" s="442"/>
      <c r="F136" s="442"/>
      <c r="G136" s="442"/>
      <c r="H136" s="442"/>
      <c r="I136" s="442"/>
      <c r="J136" s="442"/>
      <c r="K136" s="442"/>
      <c r="L136" s="442"/>
      <c r="M136" s="442"/>
      <c r="N136" s="442"/>
      <c r="O136" s="442"/>
      <c r="P136" s="442"/>
      <c r="Q136" s="442"/>
      <c r="R136" s="442"/>
      <c r="S136" s="442"/>
      <c r="T136" s="442"/>
      <c r="U136" s="442"/>
      <c r="V136" s="442"/>
      <c r="W136" s="442"/>
      <c r="X136" s="442"/>
      <c r="Y136" s="442"/>
      <c r="Z136" s="442"/>
      <c r="AA136" s="442"/>
      <c r="AB136" s="442"/>
      <c r="AC136" s="442"/>
      <c r="AD136" s="442"/>
      <c r="AE136" s="442"/>
      <c r="AF136" s="442"/>
      <c r="AG136" s="442"/>
      <c r="AH136" s="442"/>
      <c r="AI136" s="442"/>
      <c r="AJ136" s="442"/>
      <c r="AK136" s="442"/>
      <c r="AL136" s="442"/>
      <c r="AM136" s="442"/>
      <c r="AN136" s="442"/>
      <c r="AO136" s="442"/>
      <c r="AP136" s="442"/>
      <c r="AQ136" s="442"/>
      <c r="AR136" s="442"/>
      <c r="AS136" s="442"/>
      <c r="AT136" s="442"/>
      <c r="AV136" s="37">
        <f t="shared" si="41"/>
        <v>0</v>
      </c>
      <c r="AW136" s="37">
        <f t="shared" si="39"/>
        <v>0</v>
      </c>
      <c r="AX136" s="37">
        <f t="shared" si="40"/>
        <v>0</v>
      </c>
      <c r="AY136" s="37">
        <f t="shared" si="23"/>
        <v>0</v>
      </c>
      <c r="AZ136" s="37">
        <f t="shared" si="24"/>
        <v>0</v>
      </c>
      <c r="BA136" s="37">
        <f t="shared" si="25"/>
        <v>0</v>
      </c>
      <c r="BB136" s="37">
        <f t="shared" si="26"/>
        <v>0</v>
      </c>
      <c r="BC136" s="38">
        <f t="shared" si="27"/>
        <v>0</v>
      </c>
      <c r="BD136" s="37">
        <f t="shared" si="28"/>
        <v>0</v>
      </c>
      <c r="BE136" s="54">
        <f t="shared" si="38"/>
        <v>0</v>
      </c>
    </row>
    <row r="137" spans="1:57" x14ac:dyDescent="0.25">
      <c r="A137" s="401">
        <f>+Set!A137</f>
        <v>134</v>
      </c>
      <c r="B137" s="285" t="str">
        <f>+Set!B137</f>
        <v xml:space="preserve">PORCENTAJE DE PERSONAS MORDIDAS QUE INICIAN TRATAMIENTO CON VACUNA ANTIRRABICA </v>
      </c>
      <c r="C137" s="286" t="str">
        <f>+Set!C137</f>
        <v>ZOONOSIS</v>
      </c>
      <c r="D137" s="442"/>
      <c r="E137" s="442"/>
      <c r="F137" s="442"/>
      <c r="G137" s="442"/>
      <c r="H137" s="442"/>
      <c r="I137" s="442"/>
      <c r="J137" s="442"/>
      <c r="K137" s="442"/>
      <c r="L137" s="442"/>
      <c r="M137" s="442"/>
      <c r="N137" s="442"/>
      <c r="O137" s="442"/>
      <c r="P137" s="442"/>
      <c r="Q137" s="442"/>
      <c r="R137" s="442"/>
      <c r="S137" s="442"/>
      <c r="T137" s="442"/>
      <c r="U137" s="442"/>
      <c r="V137" s="442"/>
      <c r="W137" s="442"/>
      <c r="X137" s="442"/>
      <c r="Y137" s="442"/>
      <c r="Z137" s="442"/>
      <c r="AA137" s="442"/>
      <c r="AB137" s="442"/>
      <c r="AC137" s="442"/>
      <c r="AD137" s="442"/>
      <c r="AE137" s="442"/>
      <c r="AF137" s="442"/>
      <c r="AG137" s="442"/>
      <c r="AH137" s="442"/>
      <c r="AI137" s="442"/>
      <c r="AJ137" s="442"/>
      <c r="AK137" s="442"/>
      <c r="AL137" s="442"/>
      <c r="AM137" s="442"/>
      <c r="AN137" s="442"/>
      <c r="AO137" s="442"/>
      <c r="AP137" s="442"/>
      <c r="AQ137" s="442"/>
      <c r="AR137" s="442"/>
      <c r="AS137" s="442"/>
      <c r="AT137" s="442"/>
      <c r="AV137" s="37">
        <f t="shared" si="41"/>
        <v>0</v>
      </c>
      <c r="AW137" s="37">
        <f t="shared" si="39"/>
        <v>0</v>
      </c>
      <c r="AX137" s="37">
        <f t="shared" si="40"/>
        <v>0</v>
      </c>
      <c r="AY137" s="37">
        <f t="shared" si="23"/>
        <v>0</v>
      </c>
      <c r="AZ137" s="37">
        <f t="shared" si="24"/>
        <v>0</v>
      </c>
      <c r="BA137" s="37">
        <f t="shared" si="25"/>
        <v>0</v>
      </c>
      <c r="BB137" s="37">
        <f t="shared" si="26"/>
        <v>0</v>
      </c>
      <c r="BC137" s="38">
        <f t="shared" si="27"/>
        <v>0</v>
      </c>
      <c r="BD137" s="37">
        <f t="shared" si="28"/>
        <v>0</v>
      </c>
      <c r="BE137" s="54">
        <f t="shared" si="38"/>
        <v>0</v>
      </c>
    </row>
    <row r="138" spans="1:57" x14ac:dyDescent="0.25">
      <c r="A138" s="401">
        <f>+Set!A138</f>
        <v>135</v>
      </c>
      <c r="B138" s="285" t="str">
        <f>+Set!B138</f>
        <v>PORCENTAJE DE MUESTRAS CANINAS REMITIDAS AL LABORATORIO</v>
      </c>
      <c r="C138" s="286" t="str">
        <f>+Set!C138</f>
        <v>ZOONOSIS</v>
      </c>
      <c r="D138" s="442"/>
      <c r="E138" s="442"/>
      <c r="F138" s="442"/>
      <c r="G138" s="442"/>
      <c r="H138" s="442"/>
      <c r="I138" s="442"/>
      <c r="J138" s="442"/>
      <c r="K138" s="442"/>
      <c r="L138" s="442"/>
      <c r="M138" s="442"/>
      <c r="N138" s="442"/>
      <c r="O138" s="442"/>
      <c r="P138" s="442"/>
      <c r="Q138" s="442"/>
      <c r="R138" s="442"/>
      <c r="S138" s="442"/>
      <c r="T138" s="442"/>
      <c r="U138" s="442"/>
      <c r="V138" s="442"/>
      <c r="W138" s="442"/>
      <c r="X138" s="442"/>
      <c r="Y138" s="442"/>
      <c r="Z138" s="442"/>
      <c r="AA138" s="442"/>
      <c r="AB138" s="442"/>
      <c r="AC138" s="442"/>
      <c r="AD138" s="442"/>
      <c r="AE138" s="442"/>
      <c r="AF138" s="442"/>
      <c r="AG138" s="442"/>
      <c r="AH138" s="442"/>
      <c r="AI138" s="442"/>
      <c r="AJ138" s="442"/>
      <c r="AK138" s="442"/>
      <c r="AL138" s="442"/>
      <c r="AM138" s="442"/>
      <c r="AN138" s="442"/>
      <c r="AO138" s="442"/>
      <c r="AP138" s="442"/>
      <c r="AQ138" s="442"/>
      <c r="AR138" s="442"/>
      <c r="AS138" s="442"/>
      <c r="AT138" s="442"/>
      <c r="AV138" s="37">
        <f t="shared" si="41"/>
        <v>0</v>
      </c>
      <c r="AW138" s="37">
        <f t="shared" si="39"/>
        <v>0</v>
      </c>
      <c r="AX138" s="37">
        <f t="shared" si="40"/>
        <v>0</v>
      </c>
      <c r="AY138" s="37">
        <f t="shared" si="23"/>
        <v>0</v>
      </c>
      <c r="AZ138" s="37">
        <f t="shared" si="24"/>
        <v>0</v>
      </c>
      <c r="BA138" s="37">
        <f t="shared" si="25"/>
        <v>0</v>
      </c>
      <c r="BB138" s="37">
        <f t="shared" si="26"/>
        <v>0</v>
      </c>
      <c r="BC138" s="38">
        <f t="shared" si="27"/>
        <v>0</v>
      </c>
      <c r="BD138" s="37">
        <f t="shared" si="28"/>
        <v>0</v>
      </c>
      <c r="BE138" s="54">
        <f t="shared" si="38"/>
        <v>0</v>
      </c>
    </row>
    <row r="139" spans="1:57" x14ac:dyDescent="0.25">
      <c r="A139" s="401">
        <f>+Set!A139</f>
        <v>136</v>
      </c>
      <c r="B139" s="285" t="str">
        <f>+Set!B139</f>
        <v>PORCENTAJE DE CANES VACUNADOS</v>
      </c>
      <c r="C139" s="286" t="str">
        <f>+Set!C139</f>
        <v>ZOONOSIS</v>
      </c>
      <c r="D139" s="442"/>
      <c r="E139" s="442"/>
      <c r="F139" s="442"/>
      <c r="G139" s="442"/>
      <c r="H139" s="442"/>
      <c r="I139" s="442"/>
      <c r="J139" s="442"/>
      <c r="K139" s="442"/>
      <c r="L139" s="442"/>
      <c r="M139" s="442"/>
      <c r="N139" s="442"/>
      <c r="O139" s="442"/>
      <c r="P139" s="442"/>
      <c r="Q139" s="442"/>
      <c r="R139" s="442"/>
      <c r="S139" s="442"/>
      <c r="T139" s="442"/>
      <c r="U139" s="442"/>
      <c r="V139" s="442"/>
      <c r="W139" s="442"/>
      <c r="X139" s="442"/>
      <c r="Y139" s="442"/>
      <c r="Z139" s="442"/>
      <c r="AA139" s="442"/>
      <c r="AB139" s="442"/>
      <c r="AC139" s="442"/>
      <c r="AD139" s="442"/>
      <c r="AE139" s="442"/>
      <c r="AF139" s="442"/>
      <c r="AG139" s="442"/>
      <c r="AH139" s="442"/>
      <c r="AI139" s="442"/>
      <c r="AJ139" s="442"/>
      <c r="AK139" s="442"/>
      <c r="AL139" s="442"/>
      <c r="AM139" s="442"/>
      <c r="AN139" s="442"/>
      <c r="AO139" s="442"/>
      <c r="AP139" s="442"/>
      <c r="AQ139" s="442"/>
      <c r="AR139" s="442"/>
      <c r="AS139" s="442"/>
      <c r="AT139" s="442"/>
      <c r="AV139" s="37">
        <f t="shared" si="41"/>
        <v>0</v>
      </c>
      <c r="AW139" s="37">
        <f t="shared" si="39"/>
        <v>0</v>
      </c>
      <c r="AX139" s="37">
        <f t="shared" si="40"/>
        <v>0</v>
      </c>
      <c r="AY139" s="37">
        <f t="shared" si="23"/>
        <v>0</v>
      </c>
      <c r="AZ139" s="37">
        <f t="shared" si="24"/>
        <v>0</v>
      </c>
      <c r="BA139" s="37">
        <f t="shared" si="25"/>
        <v>0</v>
      </c>
      <c r="BB139" s="37">
        <f t="shared" si="26"/>
        <v>0</v>
      </c>
      <c r="BC139" s="38">
        <f t="shared" si="27"/>
        <v>0</v>
      </c>
      <c r="BD139" s="37">
        <f t="shared" si="28"/>
        <v>0</v>
      </c>
      <c r="BE139" s="54">
        <f t="shared" si="38"/>
        <v>0</v>
      </c>
    </row>
    <row r="140" spans="1:57" x14ac:dyDescent="0.25">
      <c r="A140" s="401">
        <f>+Set!A140</f>
        <v>137</v>
      </c>
      <c r="B140" s="285" t="str">
        <f>+Set!B140</f>
        <v>PORCENTAJE DE MUESTRAS POSITIVAS DE MURCIELAGOS HEMATOFAGOS</v>
      </c>
      <c r="C140" s="286" t="str">
        <f>+Set!C140</f>
        <v>ZOONOSIS</v>
      </c>
      <c r="D140" s="442"/>
      <c r="E140" s="442"/>
      <c r="F140" s="442"/>
      <c r="G140" s="442"/>
      <c r="H140" s="442"/>
      <c r="I140" s="442"/>
      <c r="J140" s="442"/>
      <c r="K140" s="442"/>
      <c r="L140" s="442"/>
      <c r="M140" s="442"/>
      <c r="N140" s="442"/>
      <c r="O140" s="442"/>
      <c r="P140" s="442"/>
      <c r="Q140" s="442"/>
      <c r="R140" s="442"/>
      <c r="S140" s="442"/>
      <c r="T140" s="442"/>
      <c r="U140" s="442"/>
      <c r="V140" s="442"/>
      <c r="W140" s="442"/>
      <c r="X140" s="442"/>
      <c r="Y140" s="442"/>
      <c r="Z140" s="442"/>
      <c r="AA140" s="442"/>
      <c r="AB140" s="442"/>
      <c r="AC140" s="442"/>
      <c r="AD140" s="442"/>
      <c r="AE140" s="442"/>
      <c r="AF140" s="442"/>
      <c r="AG140" s="442"/>
      <c r="AH140" s="442"/>
      <c r="AI140" s="442"/>
      <c r="AJ140" s="442"/>
      <c r="AK140" s="442"/>
      <c r="AL140" s="442"/>
      <c r="AM140" s="442"/>
      <c r="AN140" s="442"/>
      <c r="AO140" s="442"/>
      <c r="AP140" s="442"/>
      <c r="AQ140" s="442"/>
      <c r="AR140" s="442"/>
      <c r="AS140" s="442"/>
      <c r="AT140" s="442"/>
      <c r="AV140" s="37">
        <f t="shared" si="41"/>
        <v>0</v>
      </c>
      <c r="AW140" s="37">
        <f t="shared" si="39"/>
        <v>0</v>
      </c>
      <c r="AX140" s="37">
        <f t="shared" si="40"/>
        <v>0</v>
      </c>
      <c r="AY140" s="37">
        <f t="shared" si="23"/>
        <v>0</v>
      </c>
      <c r="AZ140" s="37">
        <f t="shared" si="24"/>
        <v>0</v>
      </c>
      <c r="BA140" s="37">
        <f t="shared" si="25"/>
        <v>0</v>
      </c>
      <c r="BB140" s="37">
        <f t="shared" si="26"/>
        <v>0</v>
      </c>
      <c r="BC140" s="38">
        <f t="shared" si="27"/>
        <v>0</v>
      </c>
      <c r="BD140" s="37">
        <f t="shared" si="28"/>
        <v>0</v>
      </c>
      <c r="BE140" s="54">
        <f t="shared" si="38"/>
        <v>0</v>
      </c>
    </row>
    <row r="141" spans="1:57" x14ac:dyDescent="0.25">
      <c r="A141" s="401">
        <f>+Set!A141</f>
        <v>138</v>
      </c>
      <c r="B141" s="285" t="str">
        <f>+Set!B141</f>
        <v>PORCENTAJE DE ANIMAL MORDEDOR CONTROLADO</v>
      </c>
      <c r="C141" s="286" t="str">
        <f>+Set!C141</f>
        <v>ZOONOSIS</v>
      </c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  <c r="Q141" s="442"/>
      <c r="R141" s="442"/>
      <c r="S141" s="442"/>
      <c r="T141" s="442"/>
      <c r="U141" s="442"/>
      <c r="V141" s="442"/>
      <c r="W141" s="442"/>
      <c r="X141" s="442"/>
      <c r="Y141" s="442"/>
      <c r="Z141" s="442"/>
      <c r="AA141" s="442"/>
      <c r="AB141" s="442"/>
      <c r="AC141" s="442"/>
      <c r="AD141" s="442"/>
      <c r="AE141" s="442"/>
      <c r="AF141" s="442"/>
      <c r="AG141" s="442"/>
      <c r="AH141" s="442"/>
      <c r="AI141" s="442"/>
      <c r="AJ141" s="442"/>
      <c r="AK141" s="442"/>
      <c r="AL141" s="442"/>
      <c r="AM141" s="442"/>
      <c r="AN141" s="442"/>
      <c r="AO141" s="442"/>
      <c r="AP141" s="442"/>
      <c r="AQ141" s="442"/>
      <c r="AR141" s="442"/>
      <c r="AS141" s="442"/>
      <c r="AT141" s="442"/>
      <c r="AV141" s="37">
        <f t="shared" si="41"/>
        <v>0</v>
      </c>
      <c r="AW141" s="37">
        <f t="shared" si="39"/>
        <v>0</v>
      </c>
      <c r="AX141" s="37">
        <f t="shared" si="40"/>
        <v>0</v>
      </c>
      <c r="AY141" s="37">
        <f t="shared" si="23"/>
        <v>0</v>
      </c>
      <c r="AZ141" s="37">
        <f t="shared" si="24"/>
        <v>0</v>
      </c>
      <c r="BA141" s="37">
        <f t="shared" si="25"/>
        <v>0</v>
      </c>
      <c r="BB141" s="37">
        <f t="shared" si="26"/>
        <v>0</v>
      </c>
      <c r="BC141" s="38">
        <f t="shared" si="27"/>
        <v>0</v>
      </c>
      <c r="BD141" s="37">
        <f t="shared" si="28"/>
        <v>0</v>
      </c>
      <c r="BE141" s="54">
        <f t="shared" si="38"/>
        <v>0</v>
      </c>
    </row>
    <row r="142" spans="1:57" x14ac:dyDescent="0.25">
      <c r="A142" s="401">
        <f>+Set!A142</f>
        <v>139</v>
      </c>
      <c r="B142" s="285" t="str">
        <f>+Set!B142</f>
        <v>PORCENTAJE DE CASOS DE RABIA CANINA</v>
      </c>
      <c r="C142" s="286" t="str">
        <f>+Set!C142</f>
        <v>ZOONOSIS</v>
      </c>
      <c r="D142" s="442"/>
      <c r="E142" s="442"/>
      <c r="F142" s="442"/>
      <c r="G142" s="442"/>
      <c r="H142" s="442"/>
      <c r="I142" s="442"/>
      <c r="J142" s="442"/>
      <c r="K142" s="442"/>
      <c r="L142" s="442"/>
      <c r="M142" s="442"/>
      <c r="N142" s="442"/>
      <c r="O142" s="442"/>
      <c r="P142" s="442"/>
      <c r="Q142" s="442"/>
      <c r="R142" s="442"/>
      <c r="S142" s="442"/>
      <c r="T142" s="442"/>
      <c r="U142" s="442"/>
      <c r="V142" s="442"/>
      <c r="W142" s="442"/>
      <c r="X142" s="442"/>
      <c r="Y142" s="442"/>
      <c r="Z142" s="442"/>
      <c r="AA142" s="442"/>
      <c r="AB142" s="442"/>
      <c r="AC142" s="442"/>
      <c r="AD142" s="442"/>
      <c r="AE142" s="442"/>
      <c r="AF142" s="442"/>
      <c r="AG142" s="442"/>
      <c r="AH142" s="442"/>
      <c r="AI142" s="442"/>
      <c r="AJ142" s="442"/>
      <c r="AK142" s="442"/>
      <c r="AL142" s="442"/>
      <c r="AM142" s="442"/>
      <c r="AN142" s="442"/>
      <c r="AO142" s="442"/>
      <c r="AP142" s="442"/>
      <c r="AQ142" s="442"/>
      <c r="AR142" s="442"/>
      <c r="AS142" s="442"/>
      <c r="AT142" s="442"/>
      <c r="AV142" s="37">
        <f t="shared" si="41"/>
        <v>0</v>
      </c>
      <c r="AW142" s="37">
        <f t="shared" si="39"/>
        <v>0</v>
      </c>
      <c r="AX142" s="37">
        <f t="shared" si="40"/>
        <v>0</v>
      </c>
      <c r="AY142" s="37">
        <f t="shared" si="23"/>
        <v>0</v>
      </c>
      <c r="AZ142" s="37">
        <f t="shared" si="24"/>
        <v>0</v>
      </c>
      <c r="BA142" s="37">
        <f t="shared" si="25"/>
        <v>0</v>
      </c>
      <c r="BB142" s="37">
        <f t="shared" si="26"/>
        <v>0</v>
      </c>
      <c r="BC142" s="38">
        <f t="shared" si="27"/>
        <v>0</v>
      </c>
      <c r="BD142" s="37">
        <f t="shared" si="28"/>
        <v>0</v>
      </c>
      <c r="BE142" s="54">
        <f t="shared" si="38"/>
        <v>0</v>
      </c>
    </row>
  </sheetData>
  <sheetProtection selectLockedCells="1"/>
  <conditionalFormatting sqref="A3:AT3">
    <cfRule type="expression" dxfId="4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8F37F-9CEF-45B7-B419-1D32DA1C9933}">
  <dimension ref="B2:AE43"/>
  <sheetViews>
    <sheetView topLeftCell="I1" workbookViewId="0">
      <selection activeCell="E3" sqref="E3:AE43"/>
    </sheetView>
  </sheetViews>
  <sheetFormatPr baseColWidth="10" defaultRowHeight="15" x14ac:dyDescent="0.25"/>
  <sheetData>
    <row r="2" spans="2:31" x14ac:dyDescent="0.25">
      <c r="B2" t="s">
        <v>704</v>
      </c>
      <c r="C2" t="s">
        <v>706</v>
      </c>
      <c r="D2" t="s">
        <v>707</v>
      </c>
      <c r="E2" t="s">
        <v>708</v>
      </c>
      <c r="F2" t="s">
        <v>709</v>
      </c>
      <c r="G2" t="s">
        <v>710</v>
      </c>
      <c r="H2" t="s">
        <v>711</v>
      </c>
      <c r="I2" t="s">
        <v>712</v>
      </c>
      <c r="J2" t="s">
        <v>713</v>
      </c>
      <c r="K2" t="s">
        <v>714</v>
      </c>
      <c r="L2" t="s">
        <v>715</v>
      </c>
      <c r="M2" t="s">
        <v>716</v>
      </c>
      <c r="N2" t="s">
        <v>717</v>
      </c>
      <c r="O2" t="s">
        <v>718</v>
      </c>
      <c r="P2" t="s">
        <v>719</v>
      </c>
      <c r="Q2" t="s">
        <v>720</v>
      </c>
      <c r="R2" t="s">
        <v>721</v>
      </c>
      <c r="S2" t="s">
        <v>722</v>
      </c>
      <c r="T2" t="s">
        <v>723</v>
      </c>
      <c r="U2" t="s">
        <v>724</v>
      </c>
      <c r="V2" t="s">
        <v>725</v>
      </c>
      <c r="W2" t="s">
        <v>726</v>
      </c>
      <c r="X2" t="s">
        <v>727</v>
      </c>
      <c r="Y2" t="s">
        <v>728</v>
      </c>
      <c r="Z2" t="s">
        <v>729</v>
      </c>
      <c r="AA2" t="s">
        <v>730</v>
      </c>
      <c r="AB2" t="s">
        <v>731</v>
      </c>
      <c r="AC2" t="s">
        <v>732</v>
      </c>
      <c r="AD2" t="s">
        <v>733</v>
      </c>
      <c r="AE2" t="s">
        <v>734</v>
      </c>
    </row>
    <row r="3" spans="2:31" x14ac:dyDescent="0.25">
      <c r="B3">
        <v>0</v>
      </c>
      <c r="C3">
        <v>6733</v>
      </c>
      <c r="D3" t="s">
        <v>735</v>
      </c>
      <c r="E3">
        <v>0</v>
      </c>
      <c r="F3">
        <v>0</v>
      </c>
      <c r="G3">
        <v>0</v>
      </c>
      <c r="H3">
        <v>0</v>
      </c>
      <c r="I3">
        <v>330</v>
      </c>
      <c r="J3">
        <v>34</v>
      </c>
      <c r="K3">
        <v>0</v>
      </c>
      <c r="L3">
        <v>0</v>
      </c>
      <c r="M3">
        <v>3</v>
      </c>
      <c r="N3">
        <v>1</v>
      </c>
      <c r="O3">
        <v>15</v>
      </c>
      <c r="P3">
        <v>9</v>
      </c>
      <c r="Q3">
        <v>0</v>
      </c>
      <c r="R3">
        <v>0</v>
      </c>
      <c r="S3">
        <v>1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</row>
    <row r="4" spans="2:31" x14ac:dyDescent="0.25">
      <c r="B4">
        <v>0</v>
      </c>
      <c r="C4">
        <v>31275</v>
      </c>
      <c r="D4" t="s">
        <v>90</v>
      </c>
      <c r="E4">
        <v>0</v>
      </c>
      <c r="F4">
        <v>0</v>
      </c>
      <c r="G4">
        <v>0</v>
      </c>
      <c r="H4">
        <v>0</v>
      </c>
      <c r="I4">
        <v>33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</row>
    <row r="5" spans="2:31" x14ac:dyDescent="0.25">
      <c r="B5">
        <v>1</v>
      </c>
      <c r="C5">
        <v>6312</v>
      </c>
      <c r="D5" t="s">
        <v>93</v>
      </c>
      <c r="E5">
        <v>0</v>
      </c>
      <c r="F5">
        <v>3</v>
      </c>
      <c r="G5">
        <v>377</v>
      </c>
      <c r="H5">
        <v>16337</v>
      </c>
      <c r="I5">
        <v>788</v>
      </c>
      <c r="J5">
        <v>0</v>
      </c>
      <c r="K5">
        <v>11</v>
      </c>
      <c r="L5">
        <v>0</v>
      </c>
      <c r="M5">
        <v>1</v>
      </c>
      <c r="N5">
        <v>2</v>
      </c>
      <c r="O5">
        <v>119</v>
      </c>
      <c r="P5">
        <v>140</v>
      </c>
      <c r="Q5">
        <v>0</v>
      </c>
      <c r="R5">
        <v>0</v>
      </c>
      <c r="S5">
        <v>0</v>
      </c>
      <c r="T5">
        <v>68</v>
      </c>
      <c r="U5">
        <v>0</v>
      </c>
      <c r="V5">
        <v>13</v>
      </c>
      <c r="W5">
        <v>32</v>
      </c>
      <c r="X5">
        <v>85</v>
      </c>
      <c r="Y5">
        <v>21</v>
      </c>
      <c r="Z5">
        <v>91</v>
      </c>
      <c r="AA5">
        <v>1</v>
      </c>
      <c r="AB5">
        <v>8</v>
      </c>
      <c r="AC5">
        <v>0</v>
      </c>
      <c r="AD5">
        <v>79</v>
      </c>
      <c r="AE5">
        <v>0</v>
      </c>
    </row>
    <row r="6" spans="2:31" x14ac:dyDescent="0.25">
      <c r="B6">
        <v>1</v>
      </c>
      <c r="C6">
        <v>6313</v>
      </c>
      <c r="D6" t="s">
        <v>94</v>
      </c>
      <c r="E6">
        <v>0</v>
      </c>
      <c r="F6">
        <v>0</v>
      </c>
      <c r="G6">
        <v>116</v>
      </c>
      <c r="H6">
        <v>283</v>
      </c>
      <c r="I6">
        <v>20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5</v>
      </c>
      <c r="U6">
        <v>4</v>
      </c>
      <c r="V6">
        <v>2</v>
      </c>
      <c r="W6">
        <v>0</v>
      </c>
      <c r="X6">
        <v>4</v>
      </c>
      <c r="Y6">
        <v>2</v>
      </c>
      <c r="Z6">
        <v>5</v>
      </c>
      <c r="AA6">
        <v>0</v>
      </c>
      <c r="AB6">
        <v>1</v>
      </c>
      <c r="AC6">
        <v>0</v>
      </c>
      <c r="AD6">
        <v>0</v>
      </c>
      <c r="AE6">
        <v>0</v>
      </c>
    </row>
    <row r="7" spans="2:31" x14ac:dyDescent="0.25">
      <c r="B7">
        <v>1</v>
      </c>
      <c r="C7">
        <v>6314</v>
      </c>
      <c r="D7" t="s">
        <v>95</v>
      </c>
      <c r="E7">
        <v>0</v>
      </c>
      <c r="F7">
        <v>0</v>
      </c>
      <c r="G7">
        <v>0</v>
      </c>
      <c r="H7">
        <v>0</v>
      </c>
      <c r="I7">
        <v>1</v>
      </c>
      <c r="J7">
        <v>0</v>
      </c>
      <c r="K7">
        <v>0</v>
      </c>
      <c r="L7">
        <v>0</v>
      </c>
      <c r="M7">
        <v>0</v>
      </c>
      <c r="N7">
        <v>0</v>
      </c>
      <c r="O7">
        <v>3</v>
      </c>
      <c r="P7">
        <v>3</v>
      </c>
      <c r="Q7">
        <v>0</v>
      </c>
      <c r="R7">
        <v>0</v>
      </c>
      <c r="S7">
        <v>0</v>
      </c>
      <c r="T7">
        <v>5</v>
      </c>
      <c r="U7">
        <v>1</v>
      </c>
      <c r="V7">
        <v>1</v>
      </c>
      <c r="W7">
        <v>0</v>
      </c>
      <c r="X7">
        <v>7</v>
      </c>
      <c r="Y7">
        <v>1</v>
      </c>
      <c r="Z7">
        <v>2</v>
      </c>
      <c r="AA7">
        <v>0</v>
      </c>
      <c r="AB7">
        <v>0</v>
      </c>
      <c r="AC7">
        <v>0</v>
      </c>
      <c r="AD7">
        <v>0</v>
      </c>
      <c r="AE7">
        <v>0</v>
      </c>
    </row>
    <row r="8" spans="2:31" x14ac:dyDescent="0.25">
      <c r="B8">
        <v>1</v>
      </c>
      <c r="C8">
        <v>6315</v>
      </c>
      <c r="D8" t="s">
        <v>96</v>
      </c>
      <c r="E8">
        <v>0</v>
      </c>
      <c r="F8">
        <v>0</v>
      </c>
      <c r="G8">
        <v>0</v>
      </c>
      <c r="H8">
        <v>0</v>
      </c>
      <c r="I8">
        <v>5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0</v>
      </c>
      <c r="R8">
        <v>0</v>
      </c>
      <c r="S8">
        <v>0</v>
      </c>
      <c r="T8">
        <v>1</v>
      </c>
      <c r="U8">
        <v>1</v>
      </c>
      <c r="V8">
        <v>0</v>
      </c>
      <c r="W8">
        <v>0</v>
      </c>
      <c r="X8">
        <v>6</v>
      </c>
      <c r="Y8">
        <v>1</v>
      </c>
      <c r="Z8">
        <v>5</v>
      </c>
      <c r="AA8">
        <v>0</v>
      </c>
      <c r="AB8">
        <v>0</v>
      </c>
      <c r="AC8">
        <v>0</v>
      </c>
      <c r="AD8">
        <v>11</v>
      </c>
      <c r="AE8">
        <v>0</v>
      </c>
    </row>
    <row r="9" spans="2:31" x14ac:dyDescent="0.25">
      <c r="B9">
        <v>1</v>
      </c>
      <c r="C9">
        <v>6316</v>
      </c>
      <c r="D9" t="s">
        <v>97</v>
      </c>
      <c r="E9">
        <v>0</v>
      </c>
      <c r="F9">
        <v>0</v>
      </c>
      <c r="G9">
        <v>0</v>
      </c>
      <c r="H9">
        <v>0</v>
      </c>
      <c r="I9">
        <v>9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13</v>
      </c>
      <c r="U9">
        <v>0</v>
      </c>
      <c r="V9">
        <v>2</v>
      </c>
      <c r="W9">
        <v>0</v>
      </c>
      <c r="X9">
        <v>11</v>
      </c>
      <c r="Y9">
        <v>0</v>
      </c>
      <c r="Z9">
        <v>10</v>
      </c>
      <c r="AA9">
        <v>0</v>
      </c>
      <c r="AB9">
        <v>0</v>
      </c>
      <c r="AC9">
        <v>0</v>
      </c>
      <c r="AD9">
        <v>1</v>
      </c>
      <c r="AE9">
        <v>74</v>
      </c>
    </row>
    <row r="10" spans="2:31" x14ac:dyDescent="0.25">
      <c r="B10">
        <v>1</v>
      </c>
      <c r="C10">
        <v>6317</v>
      </c>
      <c r="D10" t="s">
        <v>98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1</v>
      </c>
      <c r="W10">
        <v>0</v>
      </c>
      <c r="X10">
        <v>1</v>
      </c>
      <c r="Y10">
        <v>0</v>
      </c>
      <c r="Z10">
        <v>1</v>
      </c>
      <c r="AA10">
        <v>0</v>
      </c>
      <c r="AB10">
        <v>0</v>
      </c>
      <c r="AC10">
        <v>0</v>
      </c>
      <c r="AD10">
        <v>24</v>
      </c>
      <c r="AE10">
        <v>0</v>
      </c>
    </row>
    <row r="11" spans="2:31" x14ac:dyDescent="0.25">
      <c r="B11">
        <v>1</v>
      </c>
      <c r="C11">
        <v>6707</v>
      </c>
      <c r="D11" t="s">
        <v>99</v>
      </c>
      <c r="E11">
        <v>0</v>
      </c>
      <c r="F11">
        <v>0</v>
      </c>
      <c r="G11">
        <v>0</v>
      </c>
      <c r="H11">
        <v>0</v>
      </c>
      <c r="I11">
        <v>3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9</v>
      </c>
      <c r="U11">
        <v>3</v>
      </c>
      <c r="V11">
        <v>1</v>
      </c>
      <c r="W11">
        <v>0</v>
      </c>
      <c r="X11">
        <v>8</v>
      </c>
      <c r="Y11">
        <v>0</v>
      </c>
      <c r="Z11">
        <v>6</v>
      </c>
      <c r="AA11">
        <v>0</v>
      </c>
      <c r="AB11">
        <v>0</v>
      </c>
      <c r="AC11">
        <v>0</v>
      </c>
      <c r="AD11">
        <v>48</v>
      </c>
      <c r="AE11">
        <v>0</v>
      </c>
    </row>
    <row r="12" spans="2:31" x14ac:dyDescent="0.25">
      <c r="B12">
        <v>1</v>
      </c>
      <c r="C12">
        <v>10110</v>
      </c>
      <c r="D12" t="s">
        <v>100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3</v>
      </c>
      <c r="U12">
        <v>2</v>
      </c>
      <c r="V12">
        <v>2</v>
      </c>
      <c r="W12">
        <v>0</v>
      </c>
      <c r="X12">
        <v>7</v>
      </c>
      <c r="Y12">
        <v>0</v>
      </c>
      <c r="Z12">
        <v>4</v>
      </c>
      <c r="AA12">
        <v>0</v>
      </c>
      <c r="AB12">
        <v>0</v>
      </c>
      <c r="AC12">
        <v>0</v>
      </c>
      <c r="AD12">
        <v>48</v>
      </c>
      <c r="AE12">
        <v>0</v>
      </c>
    </row>
    <row r="13" spans="2:31" x14ac:dyDescent="0.25">
      <c r="B13">
        <v>1</v>
      </c>
      <c r="C13">
        <v>27097</v>
      </c>
      <c r="D13" t="s">
        <v>101</v>
      </c>
      <c r="E13">
        <v>0</v>
      </c>
      <c r="F13">
        <v>0</v>
      </c>
      <c r="G13">
        <v>0</v>
      </c>
      <c r="H13">
        <v>0</v>
      </c>
      <c r="I13">
        <v>21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4</v>
      </c>
      <c r="U13">
        <v>2</v>
      </c>
      <c r="V13">
        <v>0</v>
      </c>
      <c r="W13">
        <v>0</v>
      </c>
      <c r="X13">
        <v>9</v>
      </c>
      <c r="Y13">
        <v>0</v>
      </c>
      <c r="Z13">
        <v>7</v>
      </c>
      <c r="AA13">
        <v>0</v>
      </c>
      <c r="AB13">
        <v>0</v>
      </c>
      <c r="AC13">
        <v>0</v>
      </c>
      <c r="AD13">
        <v>21</v>
      </c>
      <c r="AE13">
        <v>0</v>
      </c>
    </row>
    <row r="14" spans="2:31" x14ac:dyDescent="0.25">
      <c r="B14">
        <v>1</v>
      </c>
      <c r="C14">
        <v>31276</v>
      </c>
      <c r="D14" t="s">
        <v>91</v>
      </c>
      <c r="E14">
        <v>0</v>
      </c>
      <c r="F14">
        <v>0</v>
      </c>
      <c r="G14">
        <v>0</v>
      </c>
      <c r="H14">
        <v>0</v>
      </c>
      <c r="I14">
        <v>194</v>
      </c>
      <c r="J14">
        <v>0</v>
      </c>
      <c r="K14">
        <v>0</v>
      </c>
      <c r="L14">
        <v>0</v>
      </c>
      <c r="M14">
        <v>0</v>
      </c>
      <c r="N14">
        <v>0</v>
      </c>
      <c r="O14">
        <v>99</v>
      </c>
      <c r="P14">
        <v>95</v>
      </c>
      <c r="Q14">
        <v>0</v>
      </c>
      <c r="R14">
        <v>0</v>
      </c>
      <c r="S14">
        <v>0</v>
      </c>
      <c r="T14">
        <v>14</v>
      </c>
      <c r="U14">
        <v>6</v>
      </c>
      <c r="V14">
        <v>0</v>
      </c>
      <c r="W14">
        <v>0</v>
      </c>
      <c r="X14">
        <v>36</v>
      </c>
      <c r="Y14">
        <v>3</v>
      </c>
      <c r="Z14">
        <v>41</v>
      </c>
      <c r="AA14">
        <v>0</v>
      </c>
      <c r="AB14">
        <v>5</v>
      </c>
      <c r="AC14">
        <v>0</v>
      </c>
      <c r="AD14">
        <v>0</v>
      </c>
      <c r="AE14">
        <v>0</v>
      </c>
    </row>
    <row r="15" spans="2:31" x14ac:dyDescent="0.25">
      <c r="B15">
        <v>2</v>
      </c>
      <c r="C15">
        <v>6341</v>
      </c>
      <c r="D15" t="s">
        <v>67</v>
      </c>
      <c r="E15">
        <v>0</v>
      </c>
      <c r="F15">
        <v>1</v>
      </c>
      <c r="G15">
        <v>0</v>
      </c>
      <c r="H15">
        <v>0</v>
      </c>
      <c r="I15">
        <v>28</v>
      </c>
      <c r="J15">
        <v>11</v>
      </c>
      <c r="K15">
        <v>0</v>
      </c>
      <c r="L15">
        <v>0</v>
      </c>
      <c r="M15">
        <v>0</v>
      </c>
      <c r="N15">
        <v>0</v>
      </c>
      <c r="O15">
        <v>5</v>
      </c>
      <c r="P15">
        <v>4</v>
      </c>
      <c r="Q15">
        <v>0</v>
      </c>
      <c r="R15">
        <v>0</v>
      </c>
      <c r="S15">
        <v>0</v>
      </c>
      <c r="T15">
        <v>7</v>
      </c>
      <c r="U15">
        <v>0</v>
      </c>
      <c r="V15">
        <v>1</v>
      </c>
      <c r="W15">
        <v>0</v>
      </c>
      <c r="X15">
        <v>6</v>
      </c>
      <c r="Y15">
        <v>2</v>
      </c>
      <c r="Z15">
        <v>4</v>
      </c>
      <c r="AA15">
        <v>0</v>
      </c>
      <c r="AB15">
        <v>0</v>
      </c>
      <c r="AC15">
        <v>0</v>
      </c>
      <c r="AD15">
        <v>13</v>
      </c>
      <c r="AE15">
        <v>0</v>
      </c>
    </row>
    <row r="16" spans="2:31" x14ac:dyDescent="0.25">
      <c r="B16">
        <v>2</v>
      </c>
      <c r="C16">
        <v>6346</v>
      </c>
      <c r="D16" t="s">
        <v>102</v>
      </c>
      <c r="E16">
        <v>1</v>
      </c>
      <c r="F16">
        <v>0</v>
      </c>
      <c r="G16">
        <v>0</v>
      </c>
      <c r="H16">
        <v>0</v>
      </c>
      <c r="I16">
        <v>5</v>
      </c>
      <c r="J16">
        <v>20</v>
      </c>
      <c r="K16">
        <v>0</v>
      </c>
      <c r="L16">
        <v>0</v>
      </c>
      <c r="M16">
        <v>0</v>
      </c>
      <c r="N16">
        <v>0</v>
      </c>
      <c r="O16">
        <v>3</v>
      </c>
      <c r="P16">
        <v>3</v>
      </c>
      <c r="Q16">
        <v>0</v>
      </c>
      <c r="R16">
        <v>0</v>
      </c>
      <c r="S16">
        <v>0</v>
      </c>
      <c r="T16">
        <v>2</v>
      </c>
      <c r="U16">
        <v>0</v>
      </c>
      <c r="V16">
        <v>1</v>
      </c>
      <c r="W16">
        <v>0</v>
      </c>
      <c r="X16">
        <v>5</v>
      </c>
      <c r="Y16">
        <v>1</v>
      </c>
      <c r="Z16">
        <v>3</v>
      </c>
      <c r="AA16">
        <v>4</v>
      </c>
      <c r="AB16">
        <v>1</v>
      </c>
      <c r="AC16">
        <v>0</v>
      </c>
      <c r="AD16">
        <v>42</v>
      </c>
      <c r="AE16">
        <v>7</v>
      </c>
    </row>
    <row r="17" spans="2:31" x14ac:dyDescent="0.25">
      <c r="B17">
        <v>2</v>
      </c>
      <c r="C17">
        <v>6349</v>
      </c>
      <c r="D17" t="s">
        <v>103</v>
      </c>
      <c r="E17">
        <v>0</v>
      </c>
      <c r="F17">
        <v>0</v>
      </c>
      <c r="G17">
        <v>0</v>
      </c>
      <c r="H17">
        <v>0</v>
      </c>
      <c r="I17">
        <v>13</v>
      </c>
      <c r="J17">
        <v>0</v>
      </c>
      <c r="K17">
        <v>0</v>
      </c>
      <c r="L17">
        <v>0</v>
      </c>
      <c r="M17">
        <v>0</v>
      </c>
      <c r="N17">
        <v>0</v>
      </c>
      <c r="O17">
        <v>9</v>
      </c>
      <c r="P17">
        <v>9</v>
      </c>
      <c r="Q17">
        <v>0</v>
      </c>
      <c r="R17">
        <v>0</v>
      </c>
      <c r="S17">
        <v>0</v>
      </c>
      <c r="T17">
        <v>3</v>
      </c>
      <c r="U17">
        <v>2</v>
      </c>
      <c r="V17">
        <v>0</v>
      </c>
      <c r="W17">
        <v>0</v>
      </c>
      <c r="X17">
        <v>6</v>
      </c>
      <c r="Y17">
        <v>1</v>
      </c>
      <c r="Z17">
        <v>7</v>
      </c>
      <c r="AA17">
        <v>0</v>
      </c>
      <c r="AB17">
        <v>2</v>
      </c>
      <c r="AC17">
        <v>0</v>
      </c>
      <c r="AD17">
        <v>0</v>
      </c>
      <c r="AE17">
        <v>3</v>
      </c>
    </row>
    <row r="18" spans="2:31" x14ac:dyDescent="0.25">
      <c r="B18">
        <v>3</v>
      </c>
      <c r="C18">
        <v>6318</v>
      </c>
      <c r="D18" t="s">
        <v>62</v>
      </c>
      <c r="E18">
        <v>0</v>
      </c>
      <c r="F18">
        <v>0</v>
      </c>
      <c r="G18">
        <v>251</v>
      </c>
      <c r="H18">
        <v>0</v>
      </c>
      <c r="I18">
        <v>111</v>
      </c>
      <c r="J18">
        <v>12</v>
      </c>
      <c r="K18">
        <v>0</v>
      </c>
      <c r="L18">
        <v>0</v>
      </c>
      <c r="M18">
        <v>0</v>
      </c>
      <c r="N18">
        <v>0</v>
      </c>
      <c r="O18">
        <v>10</v>
      </c>
      <c r="P18">
        <v>0</v>
      </c>
      <c r="Q18">
        <v>0</v>
      </c>
      <c r="R18">
        <v>0</v>
      </c>
      <c r="S18">
        <v>0</v>
      </c>
      <c r="T18">
        <v>4</v>
      </c>
      <c r="U18">
        <v>1</v>
      </c>
      <c r="V18">
        <v>0</v>
      </c>
      <c r="W18">
        <v>6</v>
      </c>
      <c r="X18">
        <v>8</v>
      </c>
      <c r="Y18">
        <v>0</v>
      </c>
      <c r="Z18">
        <v>11</v>
      </c>
      <c r="AA18">
        <v>0</v>
      </c>
      <c r="AB18">
        <v>0</v>
      </c>
      <c r="AC18">
        <v>0</v>
      </c>
      <c r="AD18">
        <v>0</v>
      </c>
      <c r="AE18">
        <v>16</v>
      </c>
    </row>
    <row r="19" spans="2:31" x14ac:dyDescent="0.25">
      <c r="B19">
        <v>3</v>
      </c>
      <c r="C19">
        <v>6319</v>
      </c>
      <c r="D19" t="s">
        <v>104</v>
      </c>
      <c r="E19">
        <v>0</v>
      </c>
      <c r="F19">
        <v>0</v>
      </c>
      <c r="G19">
        <v>0</v>
      </c>
      <c r="H19">
        <v>0</v>
      </c>
      <c r="I19">
        <v>1</v>
      </c>
      <c r="J19">
        <v>9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3</v>
      </c>
      <c r="U19">
        <v>0</v>
      </c>
      <c r="V19">
        <v>0</v>
      </c>
      <c r="W19">
        <v>0</v>
      </c>
      <c r="X19">
        <v>3</v>
      </c>
      <c r="Y19">
        <v>0</v>
      </c>
      <c r="Z19">
        <v>2</v>
      </c>
      <c r="AA19">
        <v>0</v>
      </c>
      <c r="AB19">
        <v>0</v>
      </c>
      <c r="AC19">
        <v>0</v>
      </c>
      <c r="AD19">
        <v>0</v>
      </c>
      <c r="AE19">
        <v>0</v>
      </c>
    </row>
    <row r="20" spans="2:31" x14ac:dyDescent="0.25">
      <c r="B20">
        <v>3</v>
      </c>
      <c r="C20">
        <v>6320</v>
      </c>
      <c r="D20" t="s">
        <v>105</v>
      </c>
      <c r="E20">
        <v>0</v>
      </c>
      <c r="F20">
        <v>0</v>
      </c>
      <c r="G20">
        <v>0</v>
      </c>
      <c r="H20">
        <v>0</v>
      </c>
      <c r="I20">
        <v>10</v>
      </c>
      <c r="J20">
        <v>19</v>
      </c>
      <c r="K20">
        <v>0</v>
      </c>
      <c r="L20">
        <v>0</v>
      </c>
      <c r="M20">
        <v>0</v>
      </c>
      <c r="N20">
        <v>0</v>
      </c>
      <c r="O20">
        <v>11</v>
      </c>
      <c r="P20">
        <v>9</v>
      </c>
      <c r="Q20">
        <v>0</v>
      </c>
      <c r="R20">
        <v>0</v>
      </c>
      <c r="S20">
        <v>0</v>
      </c>
      <c r="T20">
        <v>4</v>
      </c>
      <c r="U20">
        <v>0</v>
      </c>
      <c r="V20">
        <v>1</v>
      </c>
      <c r="W20">
        <v>0</v>
      </c>
      <c r="X20">
        <v>4</v>
      </c>
      <c r="Y20">
        <v>0</v>
      </c>
      <c r="Z20">
        <v>2</v>
      </c>
      <c r="AA20">
        <v>0</v>
      </c>
      <c r="AB20">
        <v>0</v>
      </c>
      <c r="AC20">
        <v>0</v>
      </c>
      <c r="AD20">
        <v>0</v>
      </c>
      <c r="AE20">
        <v>0</v>
      </c>
    </row>
    <row r="21" spans="2:31" x14ac:dyDescent="0.25">
      <c r="B21">
        <v>3</v>
      </c>
      <c r="C21">
        <v>6321</v>
      </c>
      <c r="D21" t="s">
        <v>106</v>
      </c>
      <c r="E21">
        <v>0</v>
      </c>
      <c r="F21">
        <v>0</v>
      </c>
      <c r="G21">
        <v>0</v>
      </c>
      <c r="H21">
        <v>0</v>
      </c>
      <c r="I21">
        <v>11</v>
      </c>
      <c r="J21">
        <v>15</v>
      </c>
      <c r="K21">
        <v>0</v>
      </c>
      <c r="L21">
        <v>0</v>
      </c>
      <c r="M21">
        <v>0</v>
      </c>
      <c r="N21">
        <v>0</v>
      </c>
      <c r="O21">
        <v>50</v>
      </c>
      <c r="P21">
        <v>50</v>
      </c>
      <c r="Q21">
        <v>0</v>
      </c>
      <c r="R21">
        <v>0</v>
      </c>
      <c r="S21">
        <v>0</v>
      </c>
      <c r="T21">
        <v>4</v>
      </c>
      <c r="U21">
        <v>1</v>
      </c>
      <c r="V21">
        <v>0</v>
      </c>
      <c r="W21">
        <v>0</v>
      </c>
      <c r="X21">
        <v>3</v>
      </c>
      <c r="Y21">
        <v>0</v>
      </c>
      <c r="Z21">
        <v>11</v>
      </c>
      <c r="AA21">
        <v>0</v>
      </c>
      <c r="AB21">
        <v>0</v>
      </c>
      <c r="AC21">
        <v>0</v>
      </c>
      <c r="AD21">
        <v>0</v>
      </c>
      <c r="AE21">
        <v>0</v>
      </c>
    </row>
    <row r="22" spans="2:31" x14ac:dyDescent="0.25">
      <c r="B22">
        <v>4</v>
      </c>
      <c r="C22">
        <v>6327</v>
      </c>
      <c r="D22" t="s">
        <v>64</v>
      </c>
      <c r="E22">
        <v>0</v>
      </c>
      <c r="F22">
        <v>0</v>
      </c>
      <c r="G22">
        <v>192</v>
      </c>
      <c r="H22">
        <v>0</v>
      </c>
      <c r="I22">
        <v>46</v>
      </c>
      <c r="J22">
        <v>15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9</v>
      </c>
      <c r="U22">
        <v>1</v>
      </c>
      <c r="V22">
        <v>0</v>
      </c>
      <c r="W22">
        <v>0</v>
      </c>
      <c r="X22">
        <v>7</v>
      </c>
      <c r="Y22">
        <v>0</v>
      </c>
      <c r="Z22">
        <v>5</v>
      </c>
      <c r="AA22">
        <v>1</v>
      </c>
      <c r="AB22">
        <v>0</v>
      </c>
      <c r="AC22">
        <v>0</v>
      </c>
      <c r="AD22">
        <v>0</v>
      </c>
      <c r="AE22">
        <v>0</v>
      </c>
    </row>
    <row r="23" spans="2:31" x14ac:dyDescent="0.25">
      <c r="B23">
        <v>4</v>
      </c>
      <c r="C23">
        <v>6332</v>
      </c>
      <c r="D23" t="s">
        <v>63</v>
      </c>
      <c r="E23">
        <v>0</v>
      </c>
      <c r="F23">
        <v>0</v>
      </c>
      <c r="G23">
        <v>382</v>
      </c>
      <c r="H23">
        <v>4442</v>
      </c>
      <c r="I23">
        <v>508</v>
      </c>
      <c r="J23">
        <v>74</v>
      </c>
      <c r="K23">
        <v>0</v>
      </c>
      <c r="L23">
        <v>0</v>
      </c>
      <c r="M23">
        <v>0</v>
      </c>
      <c r="N23">
        <v>0</v>
      </c>
      <c r="O23">
        <v>1</v>
      </c>
      <c r="P23">
        <v>0</v>
      </c>
      <c r="Q23">
        <v>0</v>
      </c>
      <c r="R23">
        <v>0</v>
      </c>
      <c r="S23">
        <v>0</v>
      </c>
      <c r="T23">
        <v>21</v>
      </c>
      <c r="U23">
        <v>2</v>
      </c>
      <c r="V23">
        <v>10</v>
      </c>
      <c r="W23">
        <v>0</v>
      </c>
      <c r="X23">
        <v>55</v>
      </c>
      <c r="Y23">
        <v>3</v>
      </c>
      <c r="Z23">
        <v>57</v>
      </c>
      <c r="AA23">
        <v>0</v>
      </c>
      <c r="AB23">
        <v>2</v>
      </c>
      <c r="AC23">
        <v>0</v>
      </c>
      <c r="AD23">
        <v>1</v>
      </c>
      <c r="AE23">
        <v>22</v>
      </c>
    </row>
    <row r="24" spans="2:31" x14ac:dyDescent="0.25">
      <c r="B24">
        <v>4</v>
      </c>
      <c r="C24">
        <v>6333</v>
      </c>
      <c r="D24" t="s">
        <v>107</v>
      </c>
      <c r="E24">
        <v>0</v>
      </c>
      <c r="F24">
        <v>0</v>
      </c>
      <c r="G24">
        <v>0</v>
      </c>
      <c r="H24">
        <v>0</v>
      </c>
      <c r="I24">
        <v>24</v>
      </c>
      <c r="J24">
        <v>1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5</v>
      </c>
      <c r="U24">
        <v>5</v>
      </c>
      <c r="V24">
        <v>0</v>
      </c>
      <c r="W24">
        <v>0</v>
      </c>
      <c r="X24">
        <v>3</v>
      </c>
      <c r="Y24">
        <v>0</v>
      </c>
      <c r="Z24">
        <v>2</v>
      </c>
      <c r="AA24">
        <v>0</v>
      </c>
      <c r="AB24">
        <v>0</v>
      </c>
      <c r="AC24">
        <v>0</v>
      </c>
      <c r="AD24">
        <v>0</v>
      </c>
      <c r="AE24">
        <v>0</v>
      </c>
    </row>
    <row r="25" spans="2:31" x14ac:dyDescent="0.25">
      <c r="B25">
        <v>4</v>
      </c>
      <c r="C25">
        <v>6334</v>
      </c>
      <c r="D25" t="s">
        <v>108</v>
      </c>
      <c r="E25">
        <v>0</v>
      </c>
      <c r="F25">
        <v>0</v>
      </c>
      <c r="G25">
        <v>0</v>
      </c>
      <c r="H25">
        <v>0</v>
      </c>
      <c r="I25">
        <v>102</v>
      </c>
      <c r="J25">
        <v>13</v>
      </c>
      <c r="K25">
        <v>0</v>
      </c>
      <c r="L25">
        <v>0</v>
      </c>
      <c r="M25">
        <v>0</v>
      </c>
      <c r="N25">
        <v>0</v>
      </c>
      <c r="O25">
        <v>16</v>
      </c>
      <c r="P25">
        <v>0</v>
      </c>
      <c r="Q25">
        <v>0</v>
      </c>
      <c r="R25">
        <v>0</v>
      </c>
      <c r="S25">
        <v>0</v>
      </c>
      <c r="T25">
        <v>3</v>
      </c>
      <c r="U25">
        <v>4</v>
      </c>
      <c r="V25">
        <v>0</v>
      </c>
      <c r="W25">
        <v>0</v>
      </c>
      <c r="X25">
        <v>12</v>
      </c>
      <c r="Y25">
        <v>0</v>
      </c>
      <c r="Z25">
        <v>6</v>
      </c>
      <c r="AA25">
        <v>0</v>
      </c>
      <c r="AB25">
        <v>0</v>
      </c>
      <c r="AC25">
        <v>7</v>
      </c>
      <c r="AD25">
        <v>0</v>
      </c>
      <c r="AE25">
        <v>0</v>
      </c>
    </row>
    <row r="26" spans="2:31" x14ac:dyDescent="0.25">
      <c r="B26">
        <v>4</v>
      </c>
      <c r="C26">
        <v>6335</v>
      </c>
      <c r="D26" t="s">
        <v>109</v>
      </c>
      <c r="E26">
        <v>0</v>
      </c>
      <c r="F26">
        <v>0</v>
      </c>
      <c r="G26">
        <v>0</v>
      </c>
      <c r="H26">
        <v>0</v>
      </c>
      <c r="I26">
        <v>47</v>
      </c>
      <c r="J26">
        <v>5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4</v>
      </c>
      <c r="U26">
        <v>0</v>
      </c>
      <c r="V26">
        <v>0</v>
      </c>
      <c r="W26">
        <v>0</v>
      </c>
      <c r="X26">
        <v>10</v>
      </c>
      <c r="Y26">
        <v>0</v>
      </c>
      <c r="Z26">
        <v>1</v>
      </c>
      <c r="AA26">
        <v>0</v>
      </c>
      <c r="AB26">
        <v>0</v>
      </c>
      <c r="AC26">
        <v>2</v>
      </c>
      <c r="AD26">
        <v>0</v>
      </c>
      <c r="AE26">
        <v>0</v>
      </c>
    </row>
    <row r="27" spans="2:31" x14ac:dyDescent="0.25">
      <c r="B27">
        <v>4</v>
      </c>
      <c r="C27">
        <v>6336</v>
      </c>
      <c r="D27" t="s">
        <v>110</v>
      </c>
      <c r="E27">
        <v>0</v>
      </c>
      <c r="F27">
        <v>0</v>
      </c>
      <c r="G27">
        <v>234</v>
      </c>
      <c r="H27">
        <v>0</v>
      </c>
      <c r="I27">
        <v>84</v>
      </c>
      <c r="J27">
        <v>10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3</v>
      </c>
      <c r="U27">
        <v>3</v>
      </c>
      <c r="V27">
        <v>0</v>
      </c>
      <c r="W27">
        <v>10</v>
      </c>
      <c r="X27">
        <v>8</v>
      </c>
      <c r="Y27">
        <v>0</v>
      </c>
      <c r="Z27">
        <v>5</v>
      </c>
      <c r="AA27">
        <v>0</v>
      </c>
      <c r="AB27">
        <v>0</v>
      </c>
      <c r="AC27">
        <v>0</v>
      </c>
      <c r="AD27">
        <v>0</v>
      </c>
      <c r="AE27">
        <v>0</v>
      </c>
    </row>
    <row r="28" spans="2:31" x14ac:dyDescent="0.25">
      <c r="B28">
        <v>5</v>
      </c>
      <c r="C28">
        <v>6337</v>
      </c>
      <c r="D28" t="s">
        <v>61</v>
      </c>
      <c r="E28">
        <v>0</v>
      </c>
      <c r="F28">
        <v>0</v>
      </c>
      <c r="G28">
        <v>357</v>
      </c>
      <c r="H28">
        <v>0</v>
      </c>
      <c r="I28">
        <v>41</v>
      </c>
      <c r="J28">
        <v>10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9</v>
      </c>
      <c r="U28">
        <v>0</v>
      </c>
      <c r="V28">
        <v>2</v>
      </c>
      <c r="W28">
        <v>0</v>
      </c>
      <c r="X28">
        <v>15</v>
      </c>
      <c r="Y28">
        <v>0</v>
      </c>
      <c r="Z28">
        <v>15</v>
      </c>
      <c r="AA28">
        <v>2</v>
      </c>
      <c r="AB28">
        <v>1</v>
      </c>
      <c r="AC28">
        <v>0</v>
      </c>
      <c r="AD28">
        <v>0</v>
      </c>
      <c r="AE28">
        <v>0</v>
      </c>
    </row>
    <row r="29" spans="2:31" x14ac:dyDescent="0.25">
      <c r="B29">
        <v>5</v>
      </c>
      <c r="C29">
        <v>6338</v>
      </c>
      <c r="D29" t="s">
        <v>111</v>
      </c>
      <c r="E29">
        <v>0</v>
      </c>
      <c r="F29">
        <v>0</v>
      </c>
      <c r="G29">
        <v>0</v>
      </c>
      <c r="H29">
        <v>0</v>
      </c>
      <c r="I29">
        <v>3</v>
      </c>
      <c r="J29">
        <v>0</v>
      </c>
      <c r="K29">
        <v>0</v>
      </c>
      <c r="L29">
        <v>0</v>
      </c>
      <c r="M29">
        <v>0</v>
      </c>
      <c r="N29">
        <v>0</v>
      </c>
      <c r="O29">
        <v>4</v>
      </c>
      <c r="P29">
        <v>4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7</v>
      </c>
      <c r="Y29">
        <v>0</v>
      </c>
      <c r="Z29">
        <v>5</v>
      </c>
      <c r="AA29">
        <v>0</v>
      </c>
      <c r="AB29">
        <v>1</v>
      </c>
      <c r="AC29">
        <v>0</v>
      </c>
      <c r="AD29">
        <v>0</v>
      </c>
      <c r="AE29">
        <v>0</v>
      </c>
    </row>
    <row r="30" spans="2:31" x14ac:dyDescent="0.25">
      <c r="B30">
        <v>5</v>
      </c>
      <c r="C30">
        <v>6339</v>
      </c>
      <c r="D30" t="s">
        <v>112</v>
      </c>
      <c r="E30">
        <v>0</v>
      </c>
      <c r="F30">
        <v>0</v>
      </c>
      <c r="G30">
        <v>215</v>
      </c>
      <c r="H30">
        <v>0</v>
      </c>
      <c r="I30">
        <v>7</v>
      </c>
      <c r="J30">
        <v>9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5</v>
      </c>
      <c r="U30">
        <v>1</v>
      </c>
      <c r="V30">
        <v>1</v>
      </c>
      <c r="W30">
        <v>0</v>
      </c>
      <c r="X30">
        <v>4</v>
      </c>
      <c r="Y30">
        <v>0</v>
      </c>
      <c r="Z30">
        <v>7</v>
      </c>
      <c r="AA30">
        <v>0</v>
      </c>
      <c r="AB30">
        <v>1</v>
      </c>
      <c r="AC30">
        <v>3</v>
      </c>
      <c r="AD30">
        <v>0</v>
      </c>
      <c r="AE30">
        <v>0</v>
      </c>
    </row>
    <row r="31" spans="2:31" x14ac:dyDescent="0.25">
      <c r="B31">
        <v>5</v>
      </c>
      <c r="C31">
        <v>6340</v>
      </c>
      <c r="D31" t="s">
        <v>113</v>
      </c>
      <c r="E31">
        <v>0</v>
      </c>
      <c r="F31">
        <v>0</v>
      </c>
      <c r="G31">
        <v>0</v>
      </c>
      <c r="H31">
        <v>0</v>
      </c>
      <c r="I31">
        <v>27</v>
      </c>
      <c r="J31">
        <v>13</v>
      </c>
      <c r="K31">
        <v>0</v>
      </c>
      <c r="L31">
        <v>0</v>
      </c>
      <c r="M31">
        <v>0</v>
      </c>
      <c r="N31">
        <v>0</v>
      </c>
      <c r="O31">
        <v>12</v>
      </c>
      <c r="P31">
        <v>12</v>
      </c>
      <c r="Q31">
        <v>0</v>
      </c>
      <c r="R31">
        <v>0</v>
      </c>
      <c r="S31">
        <v>0</v>
      </c>
      <c r="T31">
        <v>5</v>
      </c>
      <c r="U31">
        <v>2</v>
      </c>
      <c r="V31">
        <v>0</v>
      </c>
      <c r="W31">
        <v>0</v>
      </c>
      <c r="X31">
        <v>5</v>
      </c>
      <c r="Y31">
        <v>3</v>
      </c>
      <c r="Z31">
        <v>2</v>
      </c>
      <c r="AA31">
        <v>0</v>
      </c>
      <c r="AB31">
        <v>0</v>
      </c>
      <c r="AC31">
        <v>0</v>
      </c>
      <c r="AD31">
        <v>0</v>
      </c>
      <c r="AE31">
        <v>0</v>
      </c>
    </row>
    <row r="32" spans="2:31" x14ac:dyDescent="0.25">
      <c r="B32">
        <v>5</v>
      </c>
      <c r="C32">
        <v>7238</v>
      </c>
      <c r="D32" t="s">
        <v>114</v>
      </c>
      <c r="E32">
        <v>0</v>
      </c>
      <c r="F32">
        <v>0</v>
      </c>
      <c r="G32">
        <v>0</v>
      </c>
      <c r="H32">
        <v>0</v>
      </c>
      <c r="I32">
        <v>1</v>
      </c>
      <c r="J32">
        <v>22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5</v>
      </c>
      <c r="U32">
        <v>2</v>
      </c>
      <c r="V32">
        <v>0</v>
      </c>
      <c r="W32">
        <v>0</v>
      </c>
      <c r="X32">
        <v>3</v>
      </c>
      <c r="Y32">
        <v>0</v>
      </c>
      <c r="Z32">
        <v>4</v>
      </c>
      <c r="AA32">
        <v>0</v>
      </c>
      <c r="AB32">
        <v>0</v>
      </c>
      <c r="AC32">
        <v>0</v>
      </c>
      <c r="AD32">
        <v>12</v>
      </c>
      <c r="AE32">
        <v>0</v>
      </c>
    </row>
    <row r="33" spans="2:31" x14ac:dyDescent="0.25">
      <c r="B33">
        <v>7</v>
      </c>
      <c r="C33">
        <v>6348</v>
      </c>
      <c r="D33" t="s">
        <v>65</v>
      </c>
      <c r="E33">
        <v>0</v>
      </c>
      <c r="F33">
        <v>5</v>
      </c>
      <c r="G33">
        <v>0</v>
      </c>
      <c r="H33">
        <v>0</v>
      </c>
      <c r="I33">
        <v>38</v>
      </c>
      <c r="J33">
        <v>5</v>
      </c>
      <c r="K33">
        <v>4</v>
      </c>
      <c r="L33">
        <v>4</v>
      </c>
      <c r="M33">
        <v>1</v>
      </c>
      <c r="N33">
        <v>0</v>
      </c>
      <c r="O33">
        <v>12</v>
      </c>
      <c r="P33">
        <v>12</v>
      </c>
      <c r="Q33">
        <v>0</v>
      </c>
      <c r="R33">
        <v>0</v>
      </c>
      <c r="S33">
        <v>0</v>
      </c>
      <c r="T33">
        <v>5</v>
      </c>
      <c r="U33">
        <v>6</v>
      </c>
      <c r="V33">
        <v>6</v>
      </c>
      <c r="W33">
        <v>0</v>
      </c>
      <c r="X33">
        <v>11</v>
      </c>
      <c r="Y33">
        <v>0</v>
      </c>
      <c r="Z33">
        <v>23</v>
      </c>
      <c r="AA33">
        <v>0</v>
      </c>
      <c r="AB33">
        <v>0</v>
      </c>
      <c r="AC33">
        <v>0</v>
      </c>
      <c r="AD33">
        <v>0</v>
      </c>
      <c r="AE33">
        <v>0</v>
      </c>
    </row>
    <row r="34" spans="2:31" x14ac:dyDescent="0.25">
      <c r="B34">
        <v>7</v>
      </c>
      <c r="C34">
        <v>7297</v>
      </c>
      <c r="D34" t="s">
        <v>115</v>
      </c>
      <c r="E34">
        <v>0</v>
      </c>
      <c r="F34">
        <v>0</v>
      </c>
      <c r="G34">
        <v>0</v>
      </c>
      <c r="H34">
        <v>0</v>
      </c>
      <c r="I34">
        <v>1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1</v>
      </c>
      <c r="U34">
        <v>1</v>
      </c>
      <c r="V34">
        <v>0</v>
      </c>
      <c r="W34">
        <v>0</v>
      </c>
      <c r="X34">
        <v>10</v>
      </c>
      <c r="Y34">
        <v>0</v>
      </c>
      <c r="Z34">
        <v>2</v>
      </c>
      <c r="AA34">
        <v>0</v>
      </c>
      <c r="AB34">
        <v>0</v>
      </c>
      <c r="AC34">
        <v>0</v>
      </c>
      <c r="AD34">
        <v>0</v>
      </c>
      <c r="AE34">
        <v>0</v>
      </c>
    </row>
    <row r="35" spans="2:31" x14ac:dyDescent="0.25">
      <c r="B35">
        <v>7</v>
      </c>
      <c r="C35">
        <v>10516</v>
      </c>
      <c r="D35" t="s">
        <v>116</v>
      </c>
      <c r="E35">
        <v>0</v>
      </c>
      <c r="F35">
        <v>3</v>
      </c>
      <c r="G35">
        <v>0</v>
      </c>
      <c r="H35">
        <v>0</v>
      </c>
      <c r="I35">
        <v>0</v>
      </c>
      <c r="J35">
        <v>5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3</v>
      </c>
      <c r="U35">
        <v>1</v>
      </c>
      <c r="V35">
        <v>4</v>
      </c>
      <c r="W35">
        <v>0</v>
      </c>
      <c r="X35">
        <v>0</v>
      </c>
      <c r="Y35">
        <v>0</v>
      </c>
      <c r="Z35">
        <v>3</v>
      </c>
      <c r="AA35">
        <v>0</v>
      </c>
      <c r="AB35">
        <v>0</v>
      </c>
      <c r="AC35">
        <v>0</v>
      </c>
      <c r="AD35">
        <v>0</v>
      </c>
      <c r="AE35">
        <v>0</v>
      </c>
    </row>
    <row r="36" spans="2:31" x14ac:dyDescent="0.25">
      <c r="B36">
        <v>8</v>
      </c>
      <c r="C36">
        <v>6326</v>
      </c>
      <c r="D36" t="s">
        <v>60</v>
      </c>
      <c r="E36">
        <v>0</v>
      </c>
      <c r="F36">
        <v>0</v>
      </c>
      <c r="G36">
        <v>257</v>
      </c>
      <c r="H36">
        <v>117</v>
      </c>
      <c r="I36">
        <v>31</v>
      </c>
      <c r="J36">
        <v>26</v>
      </c>
      <c r="K36">
        <v>8</v>
      </c>
      <c r="L36">
        <v>8</v>
      </c>
      <c r="M36">
        <v>1</v>
      </c>
      <c r="N36">
        <v>1</v>
      </c>
      <c r="O36">
        <v>0</v>
      </c>
      <c r="P36">
        <v>0</v>
      </c>
      <c r="Q36">
        <v>1</v>
      </c>
      <c r="R36">
        <v>1</v>
      </c>
      <c r="S36">
        <v>0</v>
      </c>
      <c r="T36">
        <v>8</v>
      </c>
      <c r="U36">
        <v>5</v>
      </c>
      <c r="V36">
        <v>7</v>
      </c>
      <c r="W36">
        <v>0</v>
      </c>
      <c r="X36">
        <v>7</v>
      </c>
      <c r="Y36">
        <v>0</v>
      </c>
      <c r="Z36">
        <v>13</v>
      </c>
      <c r="AA36">
        <v>0</v>
      </c>
      <c r="AB36">
        <v>0</v>
      </c>
      <c r="AC36">
        <v>0</v>
      </c>
      <c r="AD36">
        <v>11</v>
      </c>
      <c r="AE36">
        <v>0</v>
      </c>
    </row>
    <row r="37" spans="2:31" x14ac:dyDescent="0.25">
      <c r="B37">
        <v>8</v>
      </c>
      <c r="C37">
        <v>6329</v>
      </c>
      <c r="D37" t="s">
        <v>117</v>
      </c>
      <c r="E37">
        <v>0</v>
      </c>
      <c r="F37">
        <v>0</v>
      </c>
      <c r="G37">
        <v>0</v>
      </c>
      <c r="H37">
        <v>0</v>
      </c>
      <c r="I37">
        <v>2</v>
      </c>
      <c r="J37">
        <v>0</v>
      </c>
      <c r="K37">
        <v>0</v>
      </c>
      <c r="L37">
        <v>0</v>
      </c>
      <c r="M37">
        <v>0</v>
      </c>
      <c r="N37">
        <v>0</v>
      </c>
      <c r="O37">
        <v>2</v>
      </c>
      <c r="P37">
        <v>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1</v>
      </c>
      <c r="Y37">
        <v>1</v>
      </c>
      <c r="Z37">
        <v>1</v>
      </c>
      <c r="AA37">
        <v>0</v>
      </c>
      <c r="AB37">
        <v>1</v>
      </c>
      <c r="AC37">
        <v>1</v>
      </c>
      <c r="AD37">
        <v>0</v>
      </c>
      <c r="AE37">
        <v>0</v>
      </c>
    </row>
    <row r="38" spans="2:31" x14ac:dyDescent="0.25">
      <c r="B38">
        <v>8</v>
      </c>
      <c r="C38">
        <v>6330</v>
      </c>
      <c r="D38" t="s">
        <v>118</v>
      </c>
      <c r="E38">
        <v>0</v>
      </c>
      <c r="F38">
        <v>0</v>
      </c>
      <c r="G38">
        <v>0</v>
      </c>
      <c r="H38">
        <v>0</v>
      </c>
      <c r="I38">
        <v>7</v>
      </c>
      <c r="J38">
        <v>14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3</v>
      </c>
      <c r="U38">
        <v>0</v>
      </c>
      <c r="V38">
        <v>0</v>
      </c>
      <c r="W38">
        <v>0</v>
      </c>
      <c r="X38">
        <v>2</v>
      </c>
      <c r="Y38">
        <v>0</v>
      </c>
      <c r="Z38">
        <v>2</v>
      </c>
      <c r="AA38">
        <v>0</v>
      </c>
      <c r="AB38">
        <v>0</v>
      </c>
      <c r="AC38">
        <v>0</v>
      </c>
      <c r="AD38">
        <v>0</v>
      </c>
      <c r="AE38">
        <v>0</v>
      </c>
    </row>
    <row r="39" spans="2:31" x14ac:dyDescent="0.25">
      <c r="B39">
        <v>8</v>
      </c>
      <c r="C39">
        <v>6331</v>
      </c>
      <c r="D39" t="s">
        <v>119</v>
      </c>
      <c r="E39">
        <v>0</v>
      </c>
      <c r="F39">
        <v>0</v>
      </c>
      <c r="G39">
        <v>0</v>
      </c>
      <c r="H39">
        <v>0</v>
      </c>
      <c r="I39">
        <v>20</v>
      </c>
      <c r="J39">
        <v>0</v>
      </c>
      <c r="K39">
        <v>0</v>
      </c>
      <c r="L39">
        <v>0</v>
      </c>
      <c r="M39">
        <v>0</v>
      </c>
      <c r="N39">
        <v>0</v>
      </c>
      <c r="O39">
        <v>9</v>
      </c>
      <c r="P39">
        <v>9</v>
      </c>
      <c r="Q39">
        <v>0</v>
      </c>
      <c r="R39">
        <v>0</v>
      </c>
      <c r="S39">
        <v>0</v>
      </c>
      <c r="T39">
        <v>4</v>
      </c>
      <c r="U39">
        <v>0</v>
      </c>
      <c r="V39">
        <v>0</v>
      </c>
      <c r="W39">
        <v>0</v>
      </c>
      <c r="X39">
        <v>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</row>
    <row r="40" spans="2:31" x14ac:dyDescent="0.25">
      <c r="B40">
        <v>10</v>
      </c>
      <c r="C40">
        <v>6322</v>
      </c>
      <c r="D40" t="s">
        <v>71</v>
      </c>
      <c r="E40">
        <v>3</v>
      </c>
      <c r="F40">
        <v>3</v>
      </c>
      <c r="G40">
        <v>0</v>
      </c>
      <c r="H40">
        <v>0</v>
      </c>
      <c r="I40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1</v>
      </c>
      <c r="P40">
        <v>1</v>
      </c>
      <c r="Q40">
        <v>0</v>
      </c>
      <c r="R40">
        <v>0</v>
      </c>
      <c r="S40">
        <v>0</v>
      </c>
      <c r="T40">
        <v>0</v>
      </c>
      <c r="U40">
        <v>6</v>
      </c>
      <c r="V40">
        <v>0</v>
      </c>
      <c r="W40">
        <v>0</v>
      </c>
      <c r="X40">
        <v>25</v>
      </c>
      <c r="Y40">
        <v>6</v>
      </c>
      <c r="Z40">
        <v>27</v>
      </c>
      <c r="AA40">
        <v>0</v>
      </c>
      <c r="AB40">
        <v>0</v>
      </c>
      <c r="AC40">
        <v>0</v>
      </c>
      <c r="AD40">
        <v>0</v>
      </c>
      <c r="AE40">
        <v>0</v>
      </c>
    </row>
    <row r="41" spans="2:31" x14ac:dyDescent="0.25">
      <c r="B41">
        <v>10</v>
      </c>
      <c r="C41">
        <v>6323</v>
      </c>
      <c r="D41" t="s">
        <v>120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2</v>
      </c>
      <c r="U41">
        <v>0</v>
      </c>
      <c r="V41">
        <v>0</v>
      </c>
      <c r="W41">
        <v>0</v>
      </c>
      <c r="X41">
        <v>2</v>
      </c>
      <c r="Y41">
        <v>0</v>
      </c>
      <c r="Z41">
        <v>1</v>
      </c>
      <c r="AA41">
        <v>0</v>
      </c>
      <c r="AB41">
        <v>0</v>
      </c>
      <c r="AC41">
        <v>0</v>
      </c>
      <c r="AD41">
        <v>0</v>
      </c>
      <c r="AE41">
        <v>0</v>
      </c>
    </row>
    <row r="42" spans="2:31" x14ac:dyDescent="0.25">
      <c r="B42">
        <v>10</v>
      </c>
      <c r="C42">
        <v>6324</v>
      </c>
      <c r="D42" t="s">
        <v>121</v>
      </c>
      <c r="E42">
        <v>0</v>
      </c>
      <c r="F42">
        <v>0</v>
      </c>
      <c r="G42">
        <v>0</v>
      </c>
      <c r="H42">
        <v>0</v>
      </c>
      <c r="I42">
        <v>38</v>
      </c>
      <c r="J42">
        <v>2</v>
      </c>
      <c r="K42">
        <v>0</v>
      </c>
      <c r="L42">
        <v>0</v>
      </c>
      <c r="M42">
        <v>0</v>
      </c>
      <c r="N42">
        <v>0</v>
      </c>
      <c r="O42">
        <v>30</v>
      </c>
      <c r="P42">
        <v>30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</row>
    <row r="43" spans="2:31" x14ac:dyDescent="0.25">
      <c r="B43">
        <v>10</v>
      </c>
      <c r="C43">
        <v>6325</v>
      </c>
      <c r="D43" t="s">
        <v>122</v>
      </c>
      <c r="E43">
        <v>1</v>
      </c>
      <c r="F43">
        <v>1</v>
      </c>
      <c r="G43">
        <v>0</v>
      </c>
      <c r="H43">
        <v>0</v>
      </c>
      <c r="I43">
        <v>18</v>
      </c>
      <c r="J43">
        <v>0</v>
      </c>
      <c r="K43">
        <v>0</v>
      </c>
      <c r="L43">
        <v>0</v>
      </c>
      <c r="M43">
        <v>0</v>
      </c>
      <c r="N43">
        <v>0</v>
      </c>
      <c r="O43">
        <v>1</v>
      </c>
      <c r="P43">
        <v>1</v>
      </c>
      <c r="Q43">
        <v>0</v>
      </c>
      <c r="R43">
        <v>0</v>
      </c>
      <c r="S43">
        <v>0</v>
      </c>
      <c r="T43">
        <v>0</v>
      </c>
      <c r="U43">
        <v>4</v>
      </c>
      <c r="V43">
        <v>0</v>
      </c>
      <c r="W43">
        <v>0</v>
      </c>
      <c r="X43">
        <v>9</v>
      </c>
      <c r="Y43">
        <v>0</v>
      </c>
      <c r="Z43">
        <v>4</v>
      </c>
      <c r="AA43">
        <v>0</v>
      </c>
      <c r="AB43">
        <v>0</v>
      </c>
      <c r="AC43">
        <v>0</v>
      </c>
      <c r="AD43">
        <v>0</v>
      </c>
      <c r="AE43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R142"/>
  <sheetViews>
    <sheetView showGridLines="0" zoomScale="80" zoomScaleNormal="80" workbookViewId="0">
      <pane xSplit="3" ySplit="3" topLeftCell="D4" activePane="bottomRight" state="frozen"/>
      <selection activeCell="E15" sqref="E15"/>
      <selection pane="topRight" activeCell="E15" sqref="E15"/>
      <selection pane="bottomLeft" activeCell="E15" sqref="E15"/>
      <selection pane="bottomRight" activeCell="E15" sqref="E15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0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403" t="s">
        <v>58</v>
      </c>
      <c r="C3" s="42" t="s">
        <v>0</v>
      </c>
      <c r="D3" s="41" t="s">
        <v>92</v>
      </c>
      <c r="E3" s="41" t="s">
        <v>90</v>
      </c>
      <c r="F3" s="41" t="s">
        <v>736</v>
      </c>
      <c r="G3" s="41" t="s">
        <v>93</v>
      </c>
      <c r="H3" s="41" t="s">
        <v>94</v>
      </c>
      <c r="I3" s="41" t="s">
        <v>95</v>
      </c>
      <c r="J3" s="41" t="s">
        <v>96</v>
      </c>
      <c r="K3" s="41" t="s">
        <v>97</v>
      </c>
      <c r="L3" s="41" t="s">
        <v>98</v>
      </c>
      <c r="M3" s="41" t="s">
        <v>99</v>
      </c>
      <c r="N3" s="41" t="s">
        <v>100</v>
      </c>
      <c r="O3" s="41" t="s">
        <v>101</v>
      </c>
      <c r="P3" s="41" t="s">
        <v>91</v>
      </c>
      <c r="Q3" s="41" t="s">
        <v>67</v>
      </c>
      <c r="R3" s="41" t="s">
        <v>102</v>
      </c>
      <c r="S3" s="41" t="s">
        <v>103</v>
      </c>
      <c r="T3" s="41" t="s">
        <v>62</v>
      </c>
      <c r="U3" s="41" t="s">
        <v>104</v>
      </c>
      <c r="V3" s="41" t="s">
        <v>105</v>
      </c>
      <c r="W3" s="41" t="s">
        <v>106</v>
      </c>
      <c r="X3" s="41" t="s">
        <v>64</v>
      </c>
      <c r="Y3" s="41" t="s">
        <v>63</v>
      </c>
      <c r="Z3" s="41" t="s">
        <v>107</v>
      </c>
      <c r="AA3" s="41" t="s">
        <v>108</v>
      </c>
      <c r="AB3" s="41" t="s">
        <v>109</v>
      </c>
      <c r="AC3" s="41" t="s">
        <v>110</v>
      </c>
      <c r="AD3" s="41" t="s">
        <v>61</v>
      </c>
      <c r="AE3" s="41" t="s">
        <v>111</v>
      </c>
      <c r="AF3" s="41" t="s">
        <v>112</v>
      </c>
      <c r="AG3" s="41" t="s">
        <v>113</v>
      </c>
      <c r="AH3" s="41" t="s">
        <v>114</v>
      </c>
      <c r="AI3" s="41" t="s">
        <v>770</v>
      </c>
      <c r="AJ3" s="41" t="s">
        <v>65</v>
      </c>
      <c r="AK3" s="41" t="s">
        <v>115</v>
      </c>
      <c r="AL3" s="41" t="s">
        <v>116</v>
      </c>
      <c r="AM3" s="41" t="s">
        <v>60</v>
      </c>
      <c r="AN3" s="41" t="s">
        <v>117</v>
      </c>
      <c r="AO3" s="41" t="s">
        <v>118</v>
      </c>
      <c r="AP3" s="41" t="s">
        <v>119</v>
      </c>
      <c r="AQ3" s="41" t="s">
        <v>71</v>
      </c>
      <c r="AR3" s="41" t="s">
        <v>120</v>
      </c>
      <c r="AS3" s="41" t="s">
        <v>121</v>
      </c>
      <c r="AT3" s="41" t="s">
        <v>122</v>
      </c>
      <c r="AU3"/>
      <c r="AV3" s="39" t="str">
        <f>Config!D16</f>
        <v>HOSPITAL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401">
        <f>+Oct!A4</f>
        <v>1</v>
      </c>
      <c r="B4" s="427" t="str">
        <f>+Oct!B4</f>
        <v>CASOS NUEVOS DE LEISHMANIASIS</v>
      </c>
      <c r="C4" s="428" t="str">
        <f>+Oct!C4</f>
        <v xml:space="preserve">METAXENICAS </v>
      </c>
      <c r="D4" s="429"/>
      <c r="E4" s="429"/>
      <c r="F4" s="429"/>
      <c r="G4" s="429"/>
      <c r="H4" s="429"/>
      <c r="I4" s="429"/>
      <c r="J4" s="429"/>
      <c r="K4" s="429"/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429"/>
      <c r="W4" s="429"/>
      <c r="X4" s="429"/>
      <c r="Y4" s="429"/>
      <c r="Z4" s="429"/>
      <c r="AA4" s="429"/>
      <c r="AB4" s="429"/>
      <c r="AC4" s="429"/>
      <c r="AD4" s="429"/>
      <c r="AE4" s="429"/>
      <c r="AF4" s="429"/>
      <c r="AG4" s="429"/>
      <c r="AH4" s="429"/>
      <c r="AI4" s="429"/>
      <c r="AJ4" s="429"/>
      <c r="AK4" s="429"/>
      <c r="AL4" s="429"/>
      <c r="AM4" s="429"/>
      <c r="AN4" s="429"/>
      <c r="AO4" s="429"/>
      <c r="AP4" s="429"/>
      <c r="AQ4" s="429"/>
      <c r="AR4" s="429"/>
      <c r="AS4" s="429"/>
      <c r="AT4" s="429"/>
      <c r="AV4" s="37">
        <f>SUM(D4)</f>
        <v>0</v>
      </c>
      <c r="AW4" s="37">
        <f>+SUM(G4:P4)</f>
        <v>0</v>
      </c>
      <c r="AX4" s="37">
        <f>+SUM(Q4:S4)</f>
        <v>0</v>
      </c>
      <c r="AY4" s="37">
        <f t="shared" ref="AY4:AY88" si="0">+SUM(T4:W4)</f>
        <v>0</v>
      </c>
      <c r="AZ4" s="37">
        <f t="shared" ref="AZ4:AZ88" si="1">+SUM(X4:AC4)</f>
        <v>0</v>
      </c>
      <c r="BA4" s="37">
        <f t="shared" ref="BA4:BA88" si="2">+SUM(AD4:AH4)</f>
        <v>0</v>
      </c>
      <c r="BB4" s="37">
        <f t="shared" ref="BB4:BB88" si="3">+SUM(AJ4:AL4)</f>
        <v>0</v>
      </c>
      <c r="BC4" s="38">
        <f t="shared" ref="BC4:BC88" si="4">+SUM(AM4:AP4)</f>
        <v>0</v>
      </c>
      <c r="BD4" s="37">
        <f t="shared" ref="BD4:BD88" si="5">+SUM(AQ4:AT4)</f>
        <v>0</v>
      </c>
      <c r="BE4" s="54">
        <f>SUM(AV4:BD4)</f>
        <v>0</v>
      </c>
    </row>
    <row r="5" spans="1:70" x14ac:dyDescent="0.25">
      <c r="A5" s="401">
        <f>+Oct!A5</f>
        <v>2</v>
      </c>
      <c r="B5" s="427" t="str">
        <f>+Oct!B5</f>
        <v>CASOS DE LEISHMANIASIS CON TRATAMIENTO COMPLETO</v>
      </c>
      <c r="C5" s="428" t="str">
        <f>+Oct!C5</f>
        <v xml:space="preserve">METAXENICAS </v>
      </c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29"/>
      <c r="Q5" s="429"/>
      <c r="R5" s="429"/>
      <c r="S5" s="429"/>
      <c r="T5" s="429"/>
      <c r="U5" s="429"/>
      <c r="V5" s="429"/>
      <c r="W5" s="429"/>
      <c r="X5" s="429"/>
      <c r="Y5" s="429"/>
      <c r="Z5" s="429"/>
      <c r="AA5" s="429"/>
      <c r="AB5" s="429"/>
      <c r="AC5" s="429"/>
      <c r="AD5" s="429"/>
      <c r="AE5" s="429"/>
      <c r="AF5" s="429"/>
      <c r="AG5" s="429"/>
      <c r="AH5" s="429"/>
      <c r="AI5" s="429"/>
      <c r="AJ5" s="429"/>
      <c r="AK5" s="429"/>
      <c r="AL5" s="429"/>
      <c r="AM5" s="429"/>
      <c r="AN5" s="429"/>
      <c r="AO5" s="429"/>
      <c r="AP5" s="429"/>
      <c r="AQ5" s="429"/>
      <c r="AR5" s="429"/>
      <c r="AS5" s="429"/>
      <c r="AT5" s="429"/>
      <c r="AV5" s="37">
        <f t="shared" ref="AV5:AV9" si="6">SUM(D5)</f>
        <v>0</v>
      </c>
      <c r="AW5" s="37">
        <f t="shared" ref="AW5:AW89" si="7">+SUM(G5:P5)</f>
        <v>0</v>
      </c>
      <c r="AX5" s="37">
        <f t="shared" ref="AX5:AX89" si="8">+SUM(Q5:S5)</f>
        <v>0</v>
      </c>
      <c r="AY5" s="37">
        <f t="shared" si="0"/>
        <v>0</v>
      </c>
      <c r="AZ5" s="37">
        <f t="shared" si="1"/>
        <v>0</v>
      </c>
      <c r="BA5" s="37">
        <f t="shared" si="2"/>
        <v>0</v>
      </c>
      <c r="BB5" s="37">
        <f t="shared" si="3"/>
        <v>0</v>
      </c>
      <c r="BC5" s="38">
        <f t="shared" si="4"/>
        <v>0</v>
      </c>
      <c r="BD5" s="37">
        <f t="shared" si="5"/>
        <v>0</v>
      </c>
      <c r="BE5" s="54">
        <f t="shared" ref="BE5:BE89" si="9">SUM(AV5:BD5)</f>
        <v>0</v>
      </c>
    </row>
    <row r="6" spans="1:70" ht="30" x14ac:dyDescent="0.25">
      <c r="A6" s="401">
        <f>+Oct!A6</f>
        <v>3</v>
      </c>
      <c r="B6" s="427" t="str">
        <f>+Oct!B6</f>
        <v>VIVIENDA VIGILANCIA DE AEDES AEGYPTI, VECTOR DEL DENGUE Y LA FIEBRE AMARILLA (ENCUESTA ENTOMOLOGICA)</v>
      </c>
      <c r="C6" s="428" t="str">
        <f>+Oct!C6</f>
        <v xml:space="preserve">METAXENICAS </v>
      </c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V6" s="37">
        <f t="shared" si="6"/>
        <v>0</v>
      </c>
      <c r="AW6" s="37">
        <f t="shared" si="7"/>
        <v>0</v>
      </c>
      <c r="AX6" s="37">
        <f t="shared" si="8"/>
        <v>0</v>
      </c>
      <c r="AY6" s="37">
        <f t="shared" si="0"/>
        <v>0</v>
      </c>
      <c r="AZ6" s="37">
        <f t="shared" si="1"/>
        <v>0</v>
      </c>
      <c r="BA6" s="37">
        <f t="shared" si="2"/>
        <v>0</v>
      </c>
      <c r="BB6" s="37">
        <f t="shared" si="3"/>
        <v>0</v>
      </c>
      <c r="BC6" s="38">
        <f t="shared" si="4"/>
        <v>0</v>
      </c>
      <c r="BD6" s="37">
        <f t="shared" si="5"/>
        <v>0</v>
      </c>
      <c r="BE6" s="54">
        <f t="shared" si="9"/>
        <v>0</v>
      </c>
    </row>
    <row r="7" spans="1:70" x14ac:dyDescent="0.25">
      <c r="A7" s="401">
        <f>+Oct!A7</f>
        <v>4</v>
      </c>
      <c r="B7" s="427" t="str">
        <f>+Oct!B7</f>
        <v>VIVIENDAS PROTEGIDAS CON  CONTROL FOCAL DEL VECTOR DEL DENGUE EN LOCALIDADES PRIORIZADAS</v>
      </c>
      <c r="C7" s="428" t="str">
        <f>+Oct!C7</f>
        <v xml:space="preserve">METAXENICAS </v>
      </c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429"/>
      <c r="AI7" s="429"/>
      <c r="AJ7" s="429"/>
      <c r="AK7" s="429"/>
      <c r="AL7" s="429"/>
      <c r="AM7" s="429"/>
      <c r="AN7" s="429"/>
      <c r="AO7" s="429"/>
      <c r="AP7" s="429"/>
      <c r="AQ7" s="429"/>
      <c r="AR7" s="429"/>
      <c r="AS7" s="429"/>
      <c r="AT7" s="429"/>
      <c r="AV7" s="37">
        <f t="shared" si="6"/>
        <v>0</v>
      </c>
      <c r="AW7" s="37">
        <f t="shared" si="7"/>
        <v>0</v>
      </c>
      <c r="AX7" s="37">
        <f t="shared" si="8"/>
        <v>0</v>
      </c>
      <c r="AY7" s="37">
        <f t="shared" si="0"/>
        <v>0</v>
      </c>
      <c r="AZ7" s="37">
        <f t="shared" si="1"/>
        <v>0</v>
      </c>
      <c r="BA7" s="37">
        <f t="shared" si="2"/>
        <v>0</v>
      </c>
      <c r="BB7" s="37">
        <f t="shared" si="3"/>
        <v>0</v>
      </c>
      <c r="BC7" s="38">
        <f t="shared" si="4"/>
        <v>0</v>
      </c>
      <c r="BD7" s="37">
        <f t="shared" si="5"/>
        <v>0</v>
      </c>
      <c r="BE7" s="54">
        <f t="shared" si="9"/>
        <v>0</v>
      </c>
    </row>
    <row r="8" spans="1:70" x14ac:dyDescent="0.25">
      <c r="A8" s="401">
        <f>+Oct!A8</f>
        <v>5</v>
      </c>
      <c r="B8" s="427" t="s">
        <v>776</v>
      </c>
      <c r="C8" s="428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429"/>
      <c r="AI8" s="429"/>
      <c r="AJ8" s="429"/>
      <c r="AK8" s="429"/>
      <c r="AL8" s="429"/>
      <c r="AM8" s="429"/>
      <c r="AN8" s="429"/>
      <c r="AO8" s="429"/>
      <c r="AP8" s="429"/>
      <c r="AQ8" s="429"/>
      <c r="AR8" s="429"/>
      <c r="AS8" s="429"/>
      <c r="AT8" s="429"/>
      <c r="AV8" s="37"/>
      <c r="AW8" s="37"/>
      <c r="AX8" s="37"/>
      <c r="AY8" s="37"/>
      <c r="AZ8" s="37"/>
      <c r="BA8" s="37"/>
      <c r="BB8" s="37"/>
      <c r="BC8" s="38"/>
      <c r="BD8" s="37"/>
      <c r="BE8" s="54"/>
    </row>
    <row r="9" spans="1:70" x14ac:dyDescent="0.25">
      <c r="A9" s="401">
        <f>+Oct!A9</f>
        <v>6</v>
      </c>
      <c r="B9" s="427" t="str">
        <f>+Oct!B9</f>
        <v xml:space="preserve">ATENCIONES 15 A MAS </v>
      </c>
      <c r="C9" s="428" t="str">
        <f>+Oct!C9</f>
        <v>TBC</v>
      </c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  <c r="AB9" s="429"/>
      <c r="AC9" s="429"/>
      <c r="AD9" s="429"/>
      <c r="AE9" s="429"/>
      <c r="AF9" s="429"/>
      <c r="AG9" s="429"/>
      <c r="AH9" s="429"/>
      <c r="AI9" s="429"/>
      <c r="AJ9" s="429"/>
      <c r="AK9" s="429"/>
      <c r="AL9" s="429"/>
      <c r="AM9" s="429"/>
      <c r="AN9" s="429"/>
      <c r="AO9" s="429"/>
      <c r="AP9" s="429"/>
      <c r="AQ9" s="429"/>
      <c r="AR9" s="429"/>
      <c r="AS9" s="429"/>
      <c r="AT9" s="429"/>
      <c r="AV9" s="37">
        <f t="shared" si="6"/>
        <v>0</v>
      </c>
      <c r="AW9" s="37">
        <f t="shared" si="7"/>
        <v>0</v>
      </c>
      <c r="AX9" s="37">
        <f t="shared" si="8"/>
        <v>0</v>
      </c>
      <c r="AY9" s="37">
        <f t="shared" si="0"/>
        <v>0</v>
      </c>
      <c r="AZ9" s="37">
        <f t="shared" si="1"/>
        <v>0</v>
      </c>
      <c r="BA9" s="37">
        <f t="shared" si="2"/>
        <v>0</v>
      </c>
      <c r="BB9" s="37">
        <f t="shared" si="3"/>
        <v>0</v>
      </c>
      <c r="BC9" s="38">
        <f t="shared" si="4"/>
        <v>0</v>
      </c>
      <c r="BD9" s="37">
        <f t="shared" si="5"/>
        <v>0</v>
      </c>
      <c r="BE9" s="54">
        <f t="shared" si="9"/>
        <v>0</v>
      </c>
    </row>
    <row r="10" spans="1:70" x14ac:dyDescent="0.25">
      <c r="A10" s="401">
        <f>+Oct!A10</f>
        <v>7</v>
      </c>
      <c r="B10" s="427" t="str">
        <f>+Oct!B10</f>
        <v>SINTOMATICOS RESPIRATORIOS IDENTIFICADOS</v>
      </c>
      <c r="C10" s="428" t="str">
        <f>+Oct!C10</f>
        <v>TBC</v>
      </c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29"/>
      <c r="AM10" s="429"/>
      <c r="AN10" s="429"/>
      <c r="AO10" s="429"/>
      <c r="AP10" s="429"/>
      <c r="AQ10" s="429"/>
      <c r="AR10" s="429"/>
      <c r="AS10" s="429"/>
      <c r="AT10" s="429"/>
      <c r="AV10" s="37">
        <f t="shared" ref="AV10:AV28" si="10">SUM(D10)</f>
        <v>0</v>
      </c>
      <c r="AW10" s="37">
        <f t="shared" si="7"/>
        <v>0</v>
      </c>
      <c r="AX10" s="37">
        <f t="shared" si="8"/>
        <v>0</v>
      </c>
      <c r="AY10" s="37">
        <f t="shared" si="0"/>
        <v>0</v>
      </c>
      <c r="AZ10" s="37">
        <f t="shared" si="1"/>
        <v>0</v>
      </c>
      <c r="BA10" s="37">
        <f t="shared" si="2"/>
        <v>0</v>
      </c>
      <c r="BB10" s="37">
        <f t="shared" si="3"/>
        <v>0</v>
      </c>
      <c r="BC10" s="38">
        <f t="shared" si="4"/>
        <v>0</v>
      </c>
      <c r="BD10" s="37">
        <f t="shared" si="5"/>
        <v>0</v>
      </c>
      <c r="BE10" s="54">
        <f t="shared" si="9"/>
        <v>0</v>
      </c>
    </row>
    <row r="11" spans="1:70" x14ac:dyDescent="0.25">
      <c r="A11" s="401">
        <f>+Oct!A11</f>
        <v>8</v>
      </c>
      <c r="B11" s="427" t="str">
        <f>+Oct!B11</f>
        <v>CONTACTOS CENSADOS DE TBC</v>
      </c>
      <c r="C11" s="428" t="str">
        <f>+Oct!C11</f>
        <v>TBC</v>
      </c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429"/>
      <c r="AA11" s="429"/>
      <c r="AB11" s="429"/>
      <c r="AC11" s="429"/>
      <c r="AD11" s="429"/>
      <c r="AE11" s="429"/>
      <c r="AF11" s="429"/>
      <c r="AG11" s="429"/>
      <c r="AH11" s="429"/>
      <c r="AI11" s="429"/>
      <c r="AJ11" s="429"/>
      <c r="AK11" s="429"/>
      <c r="AL11" s="429"/>
      <c r="AM11" s="429"/>
      <c r="AN11" s="429"/>
      <c r="AO11" s="429"/>
      <c r="AP11" s="429"/>
      <c r="AQ11" s="429"/>
      <c r="AR11" s="429"/>
      <c r="AS11" s="429"/>
      <c r="AT11" s="429"/>
      <c r="AV11" s="37">
        <f t="shared" si="10"/>
        <v>0</v>
      </c>
      <c r="AW11" s="37">
        <f t="shared" si="7"/>
        <v>0</v>
      </c>
      <c r="AX11" s="37">
        <f t="shared" si="8"/>
        <v>0</v>
      </c>
      <c r="AY11" s="37">
        <f t="shared" si="0"/>
        <v>0</v>
      </c>
      <c r="AZ11" s="37">
        <f t="shared" si="1"/>
        <v>0</v>
      </c>
      <c r="BA11" s="37">
        <f t="shared" si="2"/>
        <v>0</v>
      </c>
      <c r="BB11" s="37">
        <f t="shared" si="3"/>
        <v>0</v>
      </c>
      <c r="BC11" s="38">
        <f t="shared" si="4"/>
        <v>0</v>
      </c>
      <c r="BD11" s="37">
        <f t="shared" si="5"/>
        <v>0</v>
      </c>
      <c r="BE11" s="54">
        <f t="shared" si="9"/>
        <v>0</v>
      </c>
    </row>
    <row r="12" spans="1:70" x14ac:dyDescent="0.25">
      <c r="A12" s="401">
        <f>+Oct!A12</f>
        <v>9</v>
      </c>
      <c r="B12" s="427" t="str">
        <f>+Oct!B12</f>
        <v>CONTACTOS EXAMINADOS DE TBC</v>
      </c>
      <c r="C12" s="428" t="str">
        <f>+Oct!C12</f>
        <v>TBC</v>
      </c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29"/>
      <c r="AM12" s="429"/>
      <c r="AN12" s="429"/>
      <c r="AO12" s="429"/>
      <c r="AP12" s="429"/>
      <c r="AQ12" s="429"/>
      <c r="AR12" s="429"/>
      <c r="AS12" s="429"/>
      <c r="AT12" s="429"/>
      <c r="AV12" s="37">
        <f t="shared" si="10"/>
        <v>0</v>
      </c>
      <c r="AW12" s="37">
        <f t="shared" si="7"/>
        <v>0</v>
      </c>
      <c r="AX12" s="37">
        <f t="shared" si="8"/>
        <v>0</v>
      </c>
      <c r="AY12" s="37">
        <f t="shared" si="0"/>
        <v>0</v>
      </c>
      <c r="AZ12" s="37">
        <f t="shared" si="1"/>
        <v>0</v>
      </c>
      <c r="BA12" s="37">
        <f t="shared" si="2"/>
        <v>0</v>
      </c>
      <c r="BB12" s="37">
        <f t="shared" si="3"/>
        <v>0</v>
      </c>
      <c r="BC12" s="38">
        <f t="shared" si="4"/>
        <v>0</v>
      </c>
      <c r="BD12" s="37">
        <f t="shared" si="5"/>
        <v>0</v>
      </c>
      <c r="BE12" s="54">
        <f t="shared" si="9"/>
        <v>0</v>
      </c>
    </row>
    <row r="13" spans="1:70" x14ac:dyDescent="0.25">
      <c r="A13" s="401">
        <f>+Oct!A13</f>
        <v>10</v>
      </c>
      <c r="B13" s="427" t="str">
        <f>+Oct!B13</f>
        <v>CASOS DE TBC TAMIZADOS PARA VIH</v>
      </c>
      <c r="C13" s="428" t="str">
        <f>+Oct!C13</f>
        <v>TBC</v>
      </c>
      <c r="D13" s="429"/>
      <c r="E13" s="429"/>
      <c r="F13" s="429"/>
      <c r="G13" s="429"/>
      <c r="H13" s="429"/>
      <c r="I13" s="429"/>
      <c r="J13" s="429"/>
      <c r="K13" s="429"/>
      <c r="L13" s="429"/>
      <c r="M13" s="429"/>
      <c r="N13" s="429"/>
      <c r="O13" s="429"/>
      <c r="P13" s="429"/>
      <c r="Q13" s="429"/>
      <c r="R13" s="429"/>
      <c r="S13" s="429"/>
      <c r="T13" s="429"/>
      <c r="U13" s="429"/>
      <c r="V13" s="429"/>
      <c r="W13" s="429"/>
      <c r="X13" s="429"/>
      <c r="Y13" s="429"/>
      <c r="Z13" s="429"/>
      <c r="AA13" s="429"/>
      <c r="AB13" s="429"/>
      <c r="AC13" s="429"/>
      <c r="AD13" s="429"/>
      <c r="AE13" s="429"/>
      <c r="AF13" s="429"/>
      <c r="AG13" s="429"/>
      <c r="AH13" s="429"/>
      <c r="AI13" s="429"/>
      <c r="AJ13" s="429"/>
      <c r="AK13" s="429"/>
      <c r="AL13" s="429"/>
      <c r="AM13" s="429"/>
      <c r="AN13" s="429"/>
      <c r="AO13" s="429"/>
      <c r="AP13" s="429"/>
      <c r="AQ13" s="429"/>
      <c r="AR13" s="429"/>
      <c r="AS13" s="429"/>
      <c r="AT13" s="429"/>
      <c r="AV13" s="37">
        <f t="shared" si="10"/>
        <v>0</v>
      </c>
      <c r="AW13" s="37">
        <f t="shared" si="7"/>
        <v>0</v>
      </c>
      <c r="AX13" s="37">
        <f t="shared" si="8"/>
        <v>0</v>
      </c>
      <c r="AY13" s="37">
        <f t="shared" si="0"/>
        <v>0</v>
      </c>
      <c r="AZ13" s="37">
        <f t="shared" si="1"/>
        <v>0</v>
      </c>
      <c r="BA13" s="37">
        <f t="shared" si="2"/>
        <v>0</v>
      </c>
      <c r="BB13" s="37">
        <f t="shared" si="3"/>
        <v>0</v>
      </c>
      <c r="BC13" s="38">
        <f t="shared" si="4"/>
        <v>0</v>
      </c>
      <c r="BD13" s="37">
        <f t="shared" si="5"/>
        <v>0</v>
      </c>
      <c r="BE13" s="54">
        <f t="shared" si="9"/>
        <v>0</v>
      </c>
    </row>
    <row r="14" spans="1:70" x14ac:dyDescent="0.25">
      <c r="A14" s="401">
        <f>+Oct!A14</f>
        <v>11</v>
      </c>
      <c r="B14" s="427" t="str">
        <f>+Oct!B14</f>
        <v>CASOS DE TBC POSITIVOS</v>
      </c>
      <c r="C14" s="428" t="str">
        <f>+Oct!C14</f>
        <v>TBC</v>
      </c>
      <c r="D14" s="429"/>
      <c r="E14" s="429"/>
      <c r="F14" s="429"/>
      <c r="G14" s="429"/>
      <c r="H14" s="429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29"/>
      <c r="AM14" s="429"/>
      <c r="AN14" s="429"/>
      <c r="AO14" s="429"/>
      <c r="AP14" s="429"/>
      <c r="AQ14" s="429"/>
      <c r="AR14" s="429"/>
      <c r="AS14" s="429"/>
      <c r="AT14" s="429"/>
      <c r="AV14" s="37">
        <f t="shared" si="10"/>
        <v>0</v>
      </c>
      <c r="AW14" s="37">
        <f t="shared" si="7"/>
        <v>0</v>
      </c>
      <c r="AX14" s="37">
        <f t="shared" si="8"/>
        <v>0</v>
      </c>
      <c r="AY14" s="37">
        <f t="shared" si="0"/>
        <v>0</v>
      </c>
      <c r="AZ14" s="37">
        <f t="shared" si="1"/>
        <v>0</v>
      </c>
      <c r="BA14" s="37">
        <f t="shared" si="2"/>
        <v>0</v>
      </c>
      <c r="BB14" s="37">
        <f t="shared" si="3"/>
        <v>0</v>
      </c>
      <c r="BC14" s="38">
        <f t="shared" si="4"/>
        <v>0</v>
      </c>
      <c r="BD14" s="37">
        <f t="shared" si="5"/>
        <v>0</v>
      </c>
      <c r="BE14" s="54">
        <f t="shared" si="9"/>
        <v>0</v>
      </c>
    </row>
    <row r="15" spans="1:70" x14ac:dyDescent="0.25">
      <c r="A15" s="401">
        <f>+Oct!A15</f>
        <v>12</v>
      </c>
      <c r="B15" s="427" t="str">
        <f>+Oct!B15</f>
        <v>ADULTOS Y JOVENES  QUE RECIBEN  CONSEJERIA  EN PREVENCION PARA TAMIZAJE  DE ITS Y VIH/SIDA</v>
      </c>
      <c r="C15" s="428" t="str">
        <f>+Oct!C15</f>
        <v>ITS VIH/SIDA</v>
      </c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429"/>
      <c r="Q15" s="429"/>
      <c r="R15" s="429"/>
      <c r="S15" s="429"/>
      <c r="T15" s="429"/>
      <c r="U15" s="429"/>
      <c r="V15" s="429"/>
      <c r="W15" s="429"/>
      <c r="X15" s="429"/>
      <c r="Y15" s="429"/>
      <c r="Z15" s="429"/>
      <c r="AA15" s="429"/>
      <c r="AB15" s="429"/>
      <c r="AC15" s="429"/>
      <c r="AD15" s="429"/>
      <c r="AE15" s="429"/>
      <c r="AF15" s="429"/>
      <c r="AG15" s="429"/>
      <c r="AH15" s="429"/>
      <c r="AI15" s="429"/>
      <c r="AJ15" s="429"/>
      <c r="AK15" s="429"/>
      <c r="AL15" s="429"/>
      <c r="AM15" s="429"/>
      <c r="AN15" s="429"/>
      <c r="AO15" s="429"/>
      <c r="AP15" s="429"/>
      <c r="AQ15" s="429"/>
      <c r="AR15" s="429"/>
      <c r="AS15" s="429"/>
      <c r="AT15" s="429"/>
      <c r="AV15" s="37">
        <f t="shared" si="10"/>
        <v>0</v>
      </c>
      <c r="AW15" s="37">
        <f t="shared" si="7"/>
        <v>0</v>
      </c>
      <c r="AX15" s="37">
        <f t="shared" si="8"/>
        <v>0</v>
      </c>
      <c r="AY15" s="37">
        <f t="shared" si="0"/>
        <v>0</v>
      </c>
      <c r="AZ15" s="37">
        <f t="shared" si="1"/>
        <v>0</v>
      </c>
      <c r="BA15" s="37">
        <f t="shared" si="2"/>
        <v>0</v>
      </c>
      <c r="BB15" s="37">
        <f t="shared" si="3"/>
        <v>0</v>
      </c>
      <c r="BC15" s="38">
        <f t="shared" si="4"/>
        <v>0</v>
      </c>
      <c r="BD15" s="37">
        <f t="shared" si="5"/>
        <v>0</v>
      </c>
      <c r="BE15" s="54">
        <f t="shared" si="9"/>
        <v>0</v>
      </c>
    </row>
    <row r="16" spans="1:70" x14ac:dyDescent="0.25">
      <c r="A16" s="401">
        <f>+Oct!A16</f>
        <v>13</v>
      </c>
      <c r="B16" s="427" t="str">
        <f>+Oct!B16</f>
        <v>ADULTOS Y JOVENES  QUE RECIBEN    TAMIZAJE  DE ITS Y VIH/SIDA</v>
      </c>
      <c r="C16" s="428" t="str">
        <f>+Oct!C16</f>
        <v>ITS VIH/SIDA</v>
      </c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29"/>
      <c r="AQ16" s="429"/>
      <c r="AR16" s="429"/>
      <c r="AS16" s="429"/>
      <c r="AT16" s="429"/>
      <c r="AV16" s="37">
        <f t="shared" si="10"/>
        <v>0</v>
      </c>
      <c r="AW16" s="37">
        <f t="shared" si="7"/>
        <v>0</v>
      </c>
      <c r="AX16" s="37">
        <f t="shared" si="8"/>
        <v>0</v>
      </c>
      <c r="AY16" s="37">
        <f t="shared" si="0"/>
        <v>0</v>
      </c>
      <c r="AZ16" s="37">
        <f t="shared" si="1"/>
        <v>0</v>
      </c>
      <c r="BA16" s="37">
        <f t="shared" si="2"/>
        <v>0</v>
      </c>
      <c r="BB16" s="37">
        <f t="shared" si="3"/>
        <v>0</v>
      </c>
      <c r="BC16" s="38">
        <f t="shared" si="4"/>
        <v>0</v>
      </c>
      <c r="BD16" s="37">
        <f t="shared" si="5"/>
        <v>0</v>
      </c>
      <c r="BE16" s="54">
        <f t="shared" si="9"/>
        <v>0</v>
      </c>
    </row>
    <row r="17" spans="1:57" x14ac:dyDescent="0.25">
      <c r="A17" s="401">
        <f>+Oct!A17</f>
        <v>14</v>
      </c>
      <c r="B17" s="427" t="str">
        <f>+Oct!B17</f>
        <v>GESTANTE REACTIVO A SIFILIS</v>
      </c>
      <c r="C17" s="428" t="str">
        <f>+Oct!C17</f>
        <v>ITS VIH/SIDA</v>
      </c>
      <c r="D17" s="429"/>
      <c r="E17" s="429"/>
      <c r="F17" s="429"/>
      <c r="G17" s="429"/>
      <c r="H17" s="429"/>
      <c r="I17" s="429"/>
      <c r="J17" s="429"/>
      <c r="K17" s="429"/>
      <c r="L17" s="429"/>
      <c r="M17" s="429"/>
      <c r="N17" s="429"/>
      <c r="O17" s="429"/>
      <c r="P17" s="429"/>
      <c r="Q17" s="429"/>
      <c r="R17" s="429"/>
      <c r="S17" s="429"/>
      <c r="T17" s="429"/>
      <c r="U17" s="429"/>
      <c r="V17" s="429"/>
      <c r="W17" s="429"/>
      <c r="X17" s="429"/>
      <c r="Y17" s="429"/>
      <c r="Z17" s="429"/>
      <c r="AA17" s="429"/>
      <c r="AB17" s="429"/>
      <c r="AC17" s="429"/>
      <c r="AD17" s="429"/>
      <c r="AE17" s="429"/>
      <c r="AF17" s="429"/>
      <c r="AG17" s="429"/>
      <c r="AH17" s="429"/>
      <c r="AI17" s="429"/>
      <c r="AJ17" s="429"/>
      <c r="AK17" s="429"/>
      <c r="AL17" s="429"/>
      <c r="AM17" s="429"/>
      <c r="AN17" s="429"/>
      <c r="AO17" s="429"/>
      <c r="AP17" s="429"/>
      <c r="AQ17" s="429"/>
      <c r="AR17" s="429"/>
      <c r="AS17" s="429"/>
      <c r="AT17" s="429"/>
      <c r="AV17" s="37">
        <f t="shared" si="10"/>
        <v>0</v>
      </c>
      <c r="AW17" s="37">
        <f t="shared" si="7"/>
        <v>0</v>
      </c>
      <c r="AX17" s="37">
        <f t="shared" si="8"/>
        <v>0</v>
      </c>
      <c r="AY17" s="37">
        <f t="shared" si="0"/>
        <v>0</v>
      </c>
      <c r="AZ17" s="37">
        <f t="shared" si="1"/>
        <v>0</v>
      </c>
      <c r="BA17" s="37">
        <f t="shared" si="2"/>
        <v>0</v>
      </c>
      <c r="BB17" s="37">
        <f t="shared" si="3"/>
        <v>0</v>
      </c>
      <c r="BC17" s="38">
        <f t="shared" si="4"/>
        <v>0</v>
      </c>
      <c r="BD17" s="37">
        <f t="shared" si="5"/>
        <v>0</v>
      </c>
      <c r="BE17" s="54">
        <f t="shared" si="9"/>
        <v>0</v>
      </c>
    </row>
    <row r="18" spans="1:57" x14ac:dyDescent="0.25">
      <c r="A18" s="401">
        <f>+Oct!A18</f>
        <v>15</v>
      </c>
      <c r="B18" s="427" t="str">
        <f>+Oct!B18</f>
        <v>GESTANTES REACTIVAS  A SIFILIS RECIBEN TRATAMIENTO COMPLETO</v>
      </c>
      <c r="C18" s="428" t="str">
        <f>+Oct!C18</f>
        <v>ITS VIH/SIDA</v>
      </c>
      <c r="D18" s="429"/>
      <c r="E18" s="429"/>
      <c r="F18" s="429"/>
      <c r="G18" s="429"/>
      <c r="H18" s="429"/>
      <c r="I18" s="429"/>
      <c r="J18" s="429"/>
      <c r="K18" s="429"/>
      <c r="L18" s="429"/>
      <c r="M18" s="429"/>
      <c r="N18" s="429"/>
      <c r="O18" s="429"/>
      <c r="P18" s="429"/>
      <c r="Q18" s="429"/>
      <c r="R18" s="429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29"/>
      <c r="AM18" s="429"/>
      <c r="AN18" s="429"/>
      <c r="AO18" s="429"/>
      <c r="AP18" s="429"/>
      <c r="AQ18" s="429"/>
      <c r="AR18" s="429"/>
      <c r="AS18" s="429"/>
      <c r="AT18" s="429"/>
      <c r="AV18" s="37">
        <f t="shared" si="10"/>
        <v>0</v>
      </c>
      <c r="AW18" s="37">
        <f t="shared" si="7"/>
        <v>0</v>
      </c>
      <c r="AX18" s="37">
        <f t="shared" si="8"/>
        <v>0</v>
      </c>
      <c r="AY18" s="37">
        <f t="shared" si="0"/>
        <v>0</v>
      </c>
      <c r="AZ18" s="37">
        <f t="shared" si="1"/>
        <v>0</v>
      </c>
      <c r="BA18" s="37">
        <f t="shared" si="2"/>
        <v>0</v>
      </c>
      <c r="BB18" s="37">
        <f t="shared" si="3"/>
        <v>0</v>
      </c>
      <c r="BC18" s="38">
        <f t="shared" si="4"/>
        <v>0</v>
      </c>
      <c r="BD18" s="37">
        <f t="shared" si="5"/>
        <v>0</v>
      </c>
      <c r="BE18" s="54">
        <f t="shared" si="9"/>
        <v>0</v>
      </c>
    </row>
    <row r="19" spans="1:57" x14ac:dyDescent="0.25">
      <c r="A19" s="401">
        <f>+Oct!A19</f>
        <v>16</v>
      </c>
      <c r="B19" s="427" t="str">
        <f>+Oct!B19</f>
        <v>CASOS  DE VIH-SIDA CONFIRMADOS</v>
      </c>
      <c r="C19" s="428" t="str">
        <f>+Oct!C19</f>
        <v>ITS VIH/SIDA</v>
      </c>
      <c r="D19" s="429"/>
      <c r="E19" s="429"/>
      <c r="F19" s="429"/>
      <c r="G19" s="429"/>
      <c r="H19" s="429"/>
      <c r="I19" s="429"/>
      <c r="J19" s="429"/>
      <c r="K19" s="429"/>
      <c r="L19" s="429"/>
      <c r="M19" s="429"/>
      <c r="N19" s="429"/>
      <c r="O19" s="429"/>
      <c r="P19" s="429"/>
      <c r="Q19" s="429"/>
      <c r="R19" s="429"/>
      <c r="S19" s="429"/>
      <c r="T19" s="429"/>
      <c r="U19" s="429"/>
      <c r="V19" s="429"/>
      <c r="W19" s="429"/>
      <c r="X19" s="429"/>
      <c r="Y19" s="429"/>
      <c r="Z19" s="429"/>
      <c r="AA19" s="429"/>
      <c r="AB19" s="429"/>
      <c r="AC19" s="429"/>
      <c r="AD19" s="429"/>
      <c r="AE19" s="429"/>
      <c r="AF19" s="429"/>
      <c r="AG19" s="429"/>
      <c r="AH19" s="429"/>
      <c r="AI19" s="429"/>
      <c r="AJ19" s="429"/>
      <c r="AK19" s="429"/>
      <c r="AL19" s="429"/>
      <c r="AM19" s="429"/>
      <c r="AN19" s="429"/>
      <c r="AO19" s="429"/>
      <c r="AP19" s="429"/>
      <c r="AQ19" s="429"/>
      <c r="AR19" s="429"/>
      <c r="AS19" s="429"/>
      <c r="AT19" s="429"/>
      <c r="AV19" s="37">
        <f t="shared" si="10"/>
        <v>0</v>
      </c>
      <c r="AW19" s="37">
        <f t="shared" si="7"/>
        <v>0</v>
      </c>
      <c r="AX19" s="37">
        <f t="shared" si="8"/>
        <v>0</v>
      </c>
      <c r="AY19" s="37">
        <f t="shared" si="0"/>
        <v>0</v>
      </c>
      <c r="AZ19" s="37">
        <f t="shared" si="1"/>
        <v>0</v>
      </c>
      <c r="BA19" s="37">
        <f t="shared" si="2"/>
        <v>0</v>
      </c>
      <c r="BB19" s="37">
        <f t="shared" si="3"/>
        <v>0</v>
      </c>
      <c r="BC19" s="38">
        <f t="shared" si="4"/>
        <v>0</v>
      </c>
      <c r="BD19" s="37">
        <f t="shared" si="5"/>
        <v>0</v>
      </c>
      <c r="BE19" s="54">
        <f t="shared" si="9"/>
        <v>0</v>
      </c>
    </row>
    <row r="20" spans="1:57" ht="45" x14ac:dyDescent="0.25">
      <c r="A20" s="401">
        <f>+Oct!A20</f>
        <v>17</v>
      </c>
      <c r="B20" s="427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428" t="str">
        <f>+Oct!C20</f>
        <v>PROMSA</v>
      </c>
      <c r="D20" s="429"/>
      <c r="E20" s="429"/>
      <c r="F20" s="429"/>
      <c r="G20" s="429"/>
      <c r="H20" s="429"/>
      <c r="I20" s="429"/>
      <c r="J20" s="429"/>
      <c r="K20" s="429"/>
      <c r="L20" s="429"/>
      <c r="M20" s="429"/>
      <c r="N20" s="429"/>
      <c r="O20" s="429"/>
      <c r="P20" s="429"/>
      <c r="Q20" s="429"/>
      <c r="R20" s="429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V20" s="37">
        <f t="shared" si="10"/>
        <v>0</v>
      </c>
      <c r="AW20" s="37">
        <f t="shared" si="7"/>
        <v>0</v>
      </c>
      <c r="AX20" s="37">
        <f t="shared" si="8"/>
        <v>0</v>
      </c>
      <c r="AY20" s="37">
        <f>+SUM(T20:W20)</f>
        <v>0</v>
      </c>
      <c r="AZ20" s="37">
        <f t="shared" si="1"/>
        <v>0</v>
      </c>
      <c r="BA20" s="37">
        <f t="shared" si="2"/>
        <v>0</v>
      </c>
      <c r="BB20" s="37">
        <f t="shared" si="3"/>
        <v>0</v>
      </c>
      <c r="BC20" s="38">
        <f t="shared" si="4"/>
        <v>0</v>
      </c>
      <c r="BD20" s="37">
        <f t="shared" si="5"/>
        <v>0</v>
      </c>
      <c r="BE20" s="54">
        <f t="shared" si="9"/>
        <v>0</v>
      </c>
    </row>
    <row r="21" spans="1:57" ht="30" x14ac:dyDescent="0.25">
      <c r="A21" s="401">
        <f>+Oct!A21</f>
        <v>18</v>
      </c>
      <c r="B21" s="427" t="str">
        <f>ACUMULADO!B21</f>
        <v xml:space="preserve">AGENTES COMUNITARIOS DE SALUD CAPACITADOS REALIZAN ORIENTACIÓN A FAMILIAS DE GESTANTES Y PUERPERAS EN PRÁCTICAS SALUDABLES EN SALUD SEXUAL Y REPRODUCTIVA. </v>
      </c>
      <c r="C21" s="428" t="str">
        <f>+Oct!C21</f>
        <v>PROMSA</v>
      </c>
      <c r="D21" s="429"/>
      <c r="E21" s="429"/>
      <c r="F21" s="429"/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29"/>
      <c r="S21" s="429"/>
      <c r="T21" s="429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  <c r="AI21" s="429"/>
      <c r="AJ21" s="429"/>
      <c r="AK21" s="429"/>
      <c r="AL21" s="429"/>
      <c r="AM21" s="429"/>
      <c r="AN21" s="429"/>
      <c r="AO21" s="429"/>
      <c r="AP21" s="429"/>
      <c r="AQ21" s="429"/>
      <c r="AR21" s="429"/>
      <c r="AS21" s="429"/>
      <c r="AT21" s="429"/>
      <c r="AV21" s="37">
        <f t="shared" si="10"/>
        <v>0</v>
      </c>
      <c r="AW21" s="37">
        <f t="shared" si="7"/>
        <v>0</v>
      </c>
      <c r="AX21" s="37">
        <f t="shared" si="8"/>
        <v>0</v>
      </c>
      <c r="AY21" s="37">
        <f t="shared" si="0"/>
        <v>0</v>
      </c>
      <c r="AZ21" s="37">
        <f t="shared" si="1"/>
        <v>0</v>
      </c>
      <c r="BA21" s="37">
        <f t="shared" si="2"/>
        <v>0</v>
      </c>
      <c r="BB21" s="37">
        <f t="shared" si="3"/>
        <v>0</v>
      </c>
      <c r="BC21" s="38">
        <f t="shared" si="4"/>
        <v>0</v>
      </c>
      <c r="BD21" s="37">
        <f t="shared" si="5"/>
        <v>0</v>
      </c>
      <c r="BE21" s="54">
        <f t="shared" si="9"/>
        <v>0</v>
      </c>
    </row>
    <row r="22" spans="1:57" ht="30" x14ac:dyDescent="0.25">
      <c r="A22" s="401">
        <f>+Oct!A22</f>
        <v>19</v>
      </c>
      <c r="B22" s="427" t="str">
        <f>ACUMULADO!B22</f>
        <v xml:space="preserve">FAMILIAS DE ADOLESCENTES QUE RECIBEN SESIONES EDUCATIVAS Y DEMOSTRATIVAS PARA PROMOVER PRÁCTICAS SALUDABLES EN SALUD SEXUAL INTEGRAL </v>
      </c>
      <c r="C22" s="428" t="str">
        <f>+Oct!C22</f>
        <v>PROMSA</v>
      </c>
      <c r="D22" s="429"/>
      <c r="E22" s="429"/>
      <c r="F22" s="429"/>
      <c r="G22" s="429"/>
      <c r="H22" s="429"/>
      <c r="I22" s="429"/>
      <c r="J22" s="429"/>
      <c r="K22" s="429"/>
      <c r="L22" s="429"/>
      <c r="M22" s="429"/>
      <c r="N22" s="429"/>
      <c r="O22" s="429"/>
      <c r="P22" s="429"/>
      <c r="Q22" s="429"/>
      <c r="R22" s="429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29"/>
      <c r="AM22" s="429"/>
      <c r="AN22" s="429"/>
      <c r="AO22" s="429"/>
      <c r="AP22" s="429"/>
      <c r="AQ22" s="429"/>
      <c r="AR22" s="429"/>
      <c r="AS22" s="429"/>
      <c r="AT22" s="429"/>
      <c r="AV22" s="37">
        <f t="shared" si="10"/>
        <v>0</v>
      </c>
      <c r="AW22" s="37">
        <f t="shared" si="7"/>
        <v>0</v>
      </c>
      <c r="AX22" s="37">
        <f t="shared" si="8"/>
        <v>0</v>
      </c>
      <c r="AY22" s="37">
        <f t="shared" si="0"/>
        <v>0</v>
      </c>
      <c r="AZ22" s="37">
        <f t="shared" si="1"/>
        <v>0</v>
      </c>
      <c r="BA22" s="37">
        <f t="shared" si="2"/>
        <v>0</v>
      </c>
      <c r="BB22" s="37">
        <f t="shared" si="3"/>
        <v>0</v>
      </c>
      <c r="BC22" s="38">
        <f t="shared" si="4"/>
        <v>0</v>
      </c>
      <c r="BD22" s="37">
        <f t="shared" si="5"/>
        <v>0</v>
      </c>
      <c r="BE22" s="54">
        <f t="shared" si="9"/>
        <v>0</v>
      </c>
    </row>
    <row r="23" spans="1:57" x14ac:dyDescent="0.25">
      <c r="A23" s="401">
        <f>+Oct!A23</f>
        <v>20</v>
      </c>
      <c r="B23" s="427" t="str">
        <f>ACUMULADO!B23</f>
        <v xml:space="preserve">DOCENTES CAPACITADOS REALIZAN EDUCACIÓN SEXUAL INTEGRAL DESDE LA INSTITUCIÓN EDUCATIVA. </v>
      </c>
      <c r="C23" s="428" t="str">
        <f>+Oct!C23</f>
        <v>PROMSA</v>
      </c>
      <c r="D23" s="429"/>
      <c r="E23" s="429"/>
      <c r="F23" s="429"/>
      <c r="G23" s="429"/>
      <c r="H23" s="429"/>
      <c r="I23" s="429"/>
      <c r="J23" s="429"/>
      <c r="K23" s="429"/>
      <c r="L23" s="429"/>
      <c r="M23" s="429"/>
      <c r="N23" s="429"/>
      <c r="O23" s="429"/>
      <c r="P23" s="429"/>
      <c r="Q23" s="429"/>
      <c r="R23" s="429"/>
      <c r="S23" s="429"/>
      <c r="T23" s="429"/>
      <c r="U23" s="429"/>
      <c r="V23" s="429"/>
      <c r="W23" s="429"/>
      <c r="X23" s="429"/>
      <c r="Y23" s="429"/>
      <c r="Z23" s="429"/>
      <c r="AA23" s="429"/>
      <c r="AB23" s="429"/>
      <c r="AC23" s="429"/>
      <c r="AD23" s="429"/>
      <c r="AE23" s="429"/>
      <c r="AF23" s="429"/>
      <c r="AG23" s="429"/>
      <c r="AH23" s="429"/>
      <c r="AI23" s="429"/>
      <c r="AJ23" s="429"/>
      <c r="AK23" s="429"/>
      <c r="AL23" s="429"/>
      <c r="AM23" s="429"/>
      <c r="AN23" s="429"/>
      <c r="AO23" s="429"/>
      <c r="AP23" s="429"/>
      <c r="AQ23" s="429"/>
      <c r="AR23" s="429"/>
      <c r="AS23" s="429"/>
      <c r="AT23" s="429"/>
      <c r="AV23" s="37">
        <f t="shared" si="10"/>
        <v>0</v>
      </c>
      <c r="AW23" s="37">
        <f t="shared" si="7"/>
        <v>0</v>
      </c>
      <c r="AX23" s="37">
        <f t="shared" si="8"/>
        <v>0</v>
      </c>
      <c r="AY23" s="37">
        <f t="shared" si="0"/>
        <v>0</v>
      </c>
      <c r="AZ23" s="37">
        <f t="shared" si="1"/>
        <v>0</v>
      </c>
      <c r="BA23" s="37">
        <f t="shared" si="2"/>
        <v>0</v>
      </c>
      <c r="BB23" s="37">
        <f t="shared" si="3"/>
        <v>0</v>
      </c>
      <c r="BC23" s="38">
        <f t="shared" si="4"/>
        <v>0</v>
      </c>
      <c r="BD23" s="37">
        <f t="shared" si="5"/>
        <v>0</v>
      </c>
      <c r="BE23" s="54">
        <f t="shared" si="9"/>
        <v>0</v>
      </c>
    </row>
    <row r="24" spans="1:57" ht="30" x14ac:dyDescent="0.25">
      <c r="A24" s="401">
        <f>+Oct!A24</f>
        <v>21</v>
      </c>
      <c r="B24" s="427" t="str">
        <f>ACUMULADO!B24</f>
        <v>FUNCIONARIOS MUNICIPALES CAPACITADOS GESTIONAN ESPACIOS EDUCATIVOS PARA PROMOVER LA SALUD SEXUAL Y REPRODUCTIVA.</v>
      </c>
      <c r="C24" s="428" t="str">
        <f>+Oct!C24</f>
        <v>PROMSA</v>
      </c>
      <c r="D24" s="429"/>
      <c r="E24" s="429"/>
      <c r="F24" s="429"/>
      <c r="G24" s="429"/>
      <c r="H24" s="429"/>
      <c r="I24" s="429"/>
      <c r="J24" s="429"/>
      <c r="K24" s="429"/>
      <c r="L24" s="429"/>
      <c r="M24" s="429"/>
      <c r="N24" s="429"/>
      <c r="O24" s="429"/>
      <c r="P24" s="429"/>
      <c r="Q24" s="429"/>
      <c r="R24" s="429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  <c r="AO24" s="429"/>
      <c r="AP24" s="429"/>
      <c r="AQ24" s="429"/>
      <c r="AR24" s="429"/>
      <c r="AS24" s="429"/>
      <c r="AT24" s="429"/>
      <c r="AV24" s="37">
        <f t="shared" si="10"/>
        <v>0</v>
      </c>
      <c r="AW24" s="37">
        <f t="shared" si="7"/>
        <v>0</v>
      </c>
      <c r="AX24" s="37">
        <f t="shared" si="8"/>
        <v>0</v>
      </c>
      <c r="AY24" s="37">
        <f t="shared" si="0"/>
        <v>0</v>
      </c>
      <c r="AZ24" s="37">
        <f t="shared" si="1"/>
        <v>0</v>
      </c>
      <c r="BA24" s="37">
        <f t="shared" si="2"/>
        <v>0</v>
      </c>
      <c r="BB24" s="37">
        <f t="shared" si="3"/>
        <v>0</v>
      </c>
      <c r="BC24" s="38">
        <f t="shared" si="4"/>
        <v>0</v>
      </c>
      <c r="BD24" s="37">
        <f t="shared" si="5"/>
        <v>0</v>
      </c>
      <c r="BE24" s="54">
        <f t="shared" si="9"/>
        <v>0</v>
      </c>
    </row>
    <row r="25" spans="1:57" ht="30" x14ac:dyDescent="0.25">
      <c r="A25" s="401">
        <f>+Oct!A25</f>
        <v>22</v>
      </c>
      <c r="B25" s="427" t="str">
        <f>ACUMULADO!B25</f>
        <v>FAMILIAS CON NIÑO(AS) MENORES DE 12 MESES Y GESTANTES RECIBEN ACOMPAÑAMIENTO A TRAVÉS DE SESIONES DEMOSTRATIVAS EN PREPARACIÓN DE ALIMENTOS</v>
      </c>
      <c r="C25" s="428" t="str">
        <f>+Oct!C25</f>
        <v>PROMSA</v>
      </c>
      <c r="D25" s="429"/>
      <c r="E25" s="429"/>
      <c r="F25" s="429"/>
      <c r="G25" s="429"/>
      <c r="H25" s="429"/>
      <c r="I25" s="429"/>
      <c r="J25" s="429"/>
      <c r="K25" s="429"/>
      <c r="L25" s="429"/>
      <c r="M25" s="429"/>
      <c r="N25" s="429"/>
      <c r="O25" s="429"/>
      <c r="P25" s="429"/>
      <c r="Q25" s="429"/>
      <c r="R25" s="429"/>
      <c r="S25" s="429"/>
      <c r="T25" s="429"/>
      <c r="U25" s="429"/>
      <c r="V25" s="429"/>
      <c r="W25" s="429"/>
      <c r="X25" s="429"/>
      <c r="Y25" s="429"/>
      <c r="Z25" s="429"/>
      <c r="AA25" s="429"/>
      <c r="AB25" s="429"/>
      <c r="AC25" s="429"/>
      <c r="AD25" s="429"/>
      <c r="AE25" s="429"/>
      <c r="AF25" s="429"/>
      <c r="AG25" s="429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V25" s="37">
        <f t="shared" si="10"/>
        <v>0</v>
      </c>
      <c r="AW25" s="37">
        <f t="shared" si="7"/>
        <v>0</v>
      </c>
      <c r="AX25" s="37">
        <f t="shared" si="8"/>
        <v>0</v>
      </c>
      <c r="AY25" s="37">
        <f t="shared" si="0"/>
        <v>0</v>
      </c>
      <c r="AZ25" s="37">
        <f t="shared" si="1"/>
        <v>0</v>
      </c>
      <c r="BA25" s="37">
        <f t="shared" si="2"/>
        <v>0</v>
      </c>
      <c r="BB25" s="37">
        <f t="shared" si="3"/>
        <v>0</v>
      </c>
      <c r="BC25" s="38">
        <f t="shared" si="4"/>
        <v>0</v>
      </c>
      <c r="BD25" s="37">
        <f t="shared" si="5"/>
        <v>0</v>
      </c>
      <c r="BE25" s="54">
        <f t="shared" si="9"/>
        <v>0</v>
      </c>
    </row>
    <row r="26" spans="1:57" x14ac:dyDescent="0.25">
      <c r="A26" s="401">
        <f>+Oct!A26</f>
        <v>23</v>
      </c>
      <c r="B26" s="427" t="str">
        <f>ACUMULADO!B26</f>
        <v xml:space="preserve">FAMILIAS CON NIÑOS MENORES DE 12 MESES RECIBEN ACOMPAÑAMIENTO A  TRAVÉS DE LA CONSEJERIA </v>
      </c>
      <c r="C26" s="428" t="str">
        <f>+Oct!C26</f>
        <v>PROMSA</v>
      </c>
      <c r="D26" s="429"/>
      <c r="E26" s="429"/>
      <c r="F26" s="429"/>
      <c r="G26" s="429"/>
      <c r="H26" s="429"/>
      <c r="I26" s="429"/>
      <c r="J26" s="429"/>
      <c r="K26" s="429"/>
      <c r="L26" s="429"/>
      <c r="M26" s="429"/>
      <c r="N26" s="429"/>
      <c r="O26" s="429"/>
      <c r="P26" s="429"/>
      <c r="Q26" s="429"/>
      <c r="R26" s="429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V26" s="37">
        <f t="shared" si="10"/>
        <v>0</v>
      </c>
      <c r="AW26" s="37">
        <f t="shared" si="7"/>
        <v>0</v>
      </c>
      <c r="AX26" s="37">
        <f t="shared" si="8"/>
        <v>0</v>
      </c>
      <c r="AY26" s="37">
        <f t="shared" si="0"/>
        <v>0</v>
      </c>
      <c r="AZ26" s="37">
        <f t="shared" si="1"/>
        <v>0</v>
      </c>
      <c r="BA26" s="37">
        <f t="shared" si="2"/>
        <v>0</v>
      </c>
      <c r="BB26" s="37">
        <f t="shared" si="3"/>
        <v>0</v>
      </c>
      <c r="BC26" s="38">
        <f t="shared" si="4"/>
        <v>0</v>
      </c>
      <c r="BD26" s="37">
        <f t="shared" si="5"/>
        <v>0</v>
      </c>
      <c r="BE26" s="54">
        <f t="shared" si="9"/>
        <v>0</v>
      </c>
    </row>
    <row r="27" spans="1:57" ht="30" x14ac:dyDescent="0.25">
      <c r="A27" s="401">
        <f>+Oct!A27</f>
        <v>24</v>
      </c>
      <c r="B27" s="427" t="str">
        <f>ACUMULADO!B27</f>
        <v xml:space="preserve">FAMILIAS CON NIÑOS (AS) MENORES DE 12 MESES Y GESTANTES RECIBEN ACOMPAÑAMIENTO A TRAVÉS DE GRUPOS DE APOYO COMUNAL </v>
      </c>
      <c r="C27" s="428" t="str">
        <f>+Oct!C27</f>
        <v>PROMSA</v>
      </c>
      <c r="D27" s="429"/>
      <c r="E27" s="429"/>
      <c r="F27" s="429"/>
      <c r="G27" s="429"/>
      <c r="H27" s="429"/>
      <c r="I27" s="429"/>
      <c r="J27" s="429"/>
      <c r="K27" s="429"/>
      <c r="L27" s="429"/>
      <c r="M27" s="429"/>
      <c r="N27" s="429"/>
      <c r="O27" s="429"/>
      <c r="P27" s="429"/>
      <c r="Q27" s="429"/>
      <c r="R27" s="42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429"/>
      <c r="AF27" s="429"/>
      <c r="AG27" s="429"/>
      <c r="AH27" s="429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429"/>
      <c r="AV27" s="37">
        <f t="shared" si="10"/>
        <v>0</v>
      </c>
      <c r="AW27" s="37">
        <f t="shared" si="7"/>
        <v>0</v>
      </c>
      <c r="AX27" s="37">
        <f t="shared" si="8"/>
        <v>0</v>
      </c>
      <c r="AY27" s="37">
        <f t="shared" si="0"/>
        <v>0</v>
      </c>
      <c r="AZ27" s="37">
        <f t="shared" si="1"/>
        <v>0</v>
      </c>
      <c r="BA27" s="37">
        <f t="shared" si="2"/>
        <v>0</v>
      </c>
      <c r="BB27" s="37">
        <f t="shared" si="3"/>
        <v>0</v>
      </c>
      <c r="BC27" s="38">
        <f t="shared" si="4"/>
        <v>0</v>
      </c>
      <c r="BD27" s="37">
        <f t="shared" si="5"/>
        <v>0</v>
      </c>
      <c r="BE27" s="54">
        <f t="shared" si="9"/>
        <v>0</v>
      </c>
    </row>
    <row r="28" spans="1:57" ht="45" x14ac:dyDescent="0.25">
      <c r="A28" s="401">
        <f>+Oct!A28</f>
        <v>25</v>
      </c>
      <c r="B28" s="427" t="str">
        <f>ACUMULADO!B28</f>
        <v>COMITÉS MULTISECTORIALES CAPACITADOS PARA LA PROMOCIÓN DEL CUIDADO INFANTIL, LACTANCIA  MATERNA EXCLUSIVA Y LA ADECUADA ALIMENTACIÓN Y PROTECCIÓN DEL MENOR DE 36 MESES EN SU DISTRITO.</v>
      </c>
      <c r="C28" s="428" t="str">
        <f>+Oct!C28</f>
        <v>PROMSA</v>
      </c>
      <c r="D28" s="429"/>
      <c r="E28" s="429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  <c r="AO28" s="429"/>
      <c r="AP28" s="429"/>
      <c r="AQ28" s="429"/>
      <c r="AR28" s="429"/>
      <c r="AS28" s="429"/>
      <c r="AT28" s="429"/>
      <c r="AV28" s="37">
        <f t="shared" si="10"/>
        <v>0</v>
      </c>
      <c r="AW28" s="37">
        <f t="shared" si="7"/>
        <v>0</v>
      </c>
      <c r="AX28" s="37">
        <f t="shared" si="8"/>
        <v>0</v>
      </c>
      <c r="AY28" s="37">
        <f t="shared" si="0"/>
        <v>0</v>
      </c>
      <c r="AZ28" s="37">
        <f t="shared" si="1"/>
        <v>0</v>
      </c>
      <c r="BA28" s="37">
        <f t="shared" si="2"/>
        <v>0</v>
      </c>
      <c r="BB28" s="37">
        <f t="shared" si="3"/>
        <v>0</v>
      </c>
      <c r="BC28" s="38">
        <f t="shared" si="4"/>
        <v>0</v>
      </c>
      <c r="BD28" s="37">
        <f t="shared" si="5"/>
        <v>0</v>
      </c>
      <c r="BE28" s="54">
        <f t="shared" si="9"/>
        <v>0</v>
      </c>
    </row>
    <row r="29" spans="1:57" ht="30" x14ac:dyDescent="0.25">
      <c r="A29" s="401">
        <f>+Oct!A29</f>
        <v>26</v>
      </c>
      <c r="B29" s="427" t="str">
        <f>ACUMULADO!B29</f>
        <v>ACTORES SOCIALES CAPACITADOS PARA LA PROMOCIÓN DEL CUIDADO INFANTIL, LACTANCIA MATERNA EXCLUSIVA Y LA ADECUADA ALIMENTACIÓN Y PROTECCIÓN DEL MENOR DE 36 MESES DEL DISTRITO</v>
      </c>
      <c r="C29" s="428" t="str">
        <f>+Oct!C29</f>
        <v>PROMSA</v>
      </c>
      <c r="D29" s="429"/>
      <c r="E29" s="429"/>
      <c r="F29" s="429"/>
      <c r="G29" s="429"/>
      <c r="H29" s="429"/>
      <c r="I29" s="429"/>
      <c r="J29" s="429"/>
      <c r="K29" s="429"/>
      <c r="L29" s="429"/>
      <c r="M29" s="429"/>
      <c r="N29" s="429"/>
      <c r="O29" s="429"/>
      <c r="P29" s="429"/>
      <c r="Q29" s="429"/>
      <c r="R29" s="429"/>
      <c r="S29" s="429"/>
      <c r="T29" s="429"/>
      <c r="U29" s="429"/>
      <c r="V29" s="429"/>
      <c r="W29" s="429"/>
      <c r="X29" s="429"/>
      <c r="Y29" s="429"/>
      <c r="Z29" s="429"/>
      <c r="AA29" s="429"/>
      <c r="AB29" s="429"/>
      <c r="AC29" s="429"/>
      <c r="AD29" s="429"/>
      <c r="AE29" s="429"/>
      <c r="AF29" s="429"/>
      <c r="AG29" s="429"/>
      <c r="AH29" s="429"/>
      <c r="AI29" s="429"/>
      <c r="AJ29" s="429"/>
      <c r="AK29" s="429"/>
      <c r="AL29" s="429"/>
      <c r="AM29" s="429"/>
      <c r="AN29" s="429"/>
      <c r="AO29" s="429"/>
      <c r="AP29" s="429"/>
      <c r="AQ29" s="429"/>
      <c r="AR29" s="429"/>
      <c r="AS29" s="429"/>
      <c r="AT29" s="429"/>
      <c r="AV29" s="37">
        <f t="shared" ref="AV29:AV53" si="11">SUM(D29)</f>
        <v>0</v>
      </c>
      <c r="AW29" s="37">
        <f t="shared" si="7"/>
        <v>0</v>
      </c>
      <c r="AX29" s="37">
        <f t="shared" si="8"/>
        <v>0</v>
      </c>
      <c r="AY29" s="37">
        <f t="shared" si="0"/>
        <v>0</v>
      </c>
      <c r="AZ29" s="37">
        <f t="shared" si="1"/>
        <v>0</v>
      </c>
      <c r="BA29" s="37">
        <f t="shared" si="2"/>
        <v>0</v>
      </c>
      <c r="BB29" s="37">
        <f t="shared" si="3"/>
        <v>0</v>
      </c>
      <c r="BC29" s="38">
        <f t="shared" si="4"/>
        <v>0</v>
      </c>
      <c r="BD29" s="37">
        <f t="shared" si="5"/>
        <v>0</v>
      </c>
      <c r="BE29" s="54">
        <f t="shared" si="9"/>
        <v>0</v>
      </c>
    </row>
    <row r="30" spans="1:57" ht="45" x14ac:dyDescent="0.25">
      <c r="A30" s="401">
        <f>+Oct!A30</f>
        <v>27</v>
      </c>
      <c r="B30" s="427" t="str">
        <f>ACUMULADO!B30</f>
        <v>PROMOTORES EDUCATIVOS CAPACITADOS PARA LA PROMOCIÓN DEL CUIDADO INFANTIL, LACTANCIA MATERNA EXCLUSIVA Y LA ADECUADA ALIMENTACIÓN Y PROTECCIÓN DEL MENOR DE 36 MESES A FAMILIAS DEL PRONOEI</v>
      </c>
      <c r="C30" s="428" t="str">
        <f>+Oct!C30</f>
        <v>PROMSA</v>
      </c>
      <c r="D30" s="429"/>
      <c r="E30" s="429"/>
      <c r="F30" s="429"/>
      <c r="G30" s="429"/>
      <c r="H30" s="429"/>
      <c r="I30" s="429"/>
      <c r="J30" s="429"/>
      <c r="K30" s="429"/>
      <c r="L30" s="429"/>
      <c r="M30" s="429"/>
      <c r="N30" s="429"/>
      <c r="O30" s="429"/>
      <c r="P30" s="429"/>
      <c r="Q30" s="429"/>
      <c r="R30" s="429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29"/>
      <c r="AM30" s="429"/>
      <c r="AN30" s="429"/>
      <c r="AO30" s="429"/>
      <c r="AP30" s="429"/>
      <c r="AQ30" s="429"/>
      <c r="AR30" s="429"/>
      <c r="AS30" s="429"/>
      <c r="AT30" s="429"/>
      <c r="AV30" s="37">
        <f t="shared" si="11"/>
        <v>0</v>
      </c>
      <c r="AW30" s="37">
        <f t="shared" si="7"/>
        <v>0</v>
      </c>
      <c r="AX30" s="37">
        <f t="shared" si="8"/>
        <v>0</v>
      </c>
      <c r="AY30" s="37">
        <f t="shared" si="0"/>
        <v>0</v>
      </c>
      <c r="AZ30" s="37">
        <f t="shared" si="1"/>
        <v>0</v>
      </c>
      <c r="BA30" s="37">
        <f t="shared" si="2"/>
        <v>0</v>
      </c>
      <c r="BB30" s="37">
        <f t="shared" si="3"/>
        <v>0</v>
      </c>
      <c r="BC30" s="38">
        <f t="shared" si="4"/>
        <v>0</v>
      </c>
      <c r="BD30" s="37">
        <f t="shared" si="5"/>
        <v>0</v>
      </c>
      <c r="BE30" s="54">
        <f t="shared" si="9"/>
        <v>0</v>
      </c>
    </row>
    <row r="31" spans="1:57" ht="30" x14ac:dyDescent="0.25">
      <c r="A31" s="401">
        <f>+Oct!A31</f>
        <v>28</v>
      </c>
      <c r="B31" s="427" t="str">
        <f>ACUMULADO!B31</f>
        <v>FAMILIAS QUE RECIBEN CONSEJERÍA A TRAVÉS DE LA VISITA DOMICILIARIA PARA PROMOVER PRÁCTICAS Y ENTORNOS SALUDABLES PARA CONTRIBUIR A LA DISMINUCIÓN DE LA TUBERCULOSIS, VIH/SIDA</v>
      </c>
      <c r="C31" s="428" t="str">
        <f>+Oct!C31</f>
        <v>PROMSA</v>
      </c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429"/>
      <c r="AN31" s="429"/>
      <c r="AO31" s="429"/>
      <c r="AP31" s="429"/>
      <c r="AQ31" s="429"/>
      <c r="AR31" s="429"/>
      <c r="AS31" s="429"/>
      <c r="AT31" s="429"/>
      <c r="AV31" s="37">
        <f t="shared" si="11"/>
        <v>0</v>
      </c>
      <c r="AW31" s="37">
        <f t="shared" si="7"/>
        <v>0</v>
      </c>
      <c r="AX31" s="37">
        <f t="shared" si="8"/>
        <v>0</v>
      </c>
      <c r="AY31" s="37">
        <f t="shared" si="0"/>
        <v>0</v>
      </c>
      <c r="AZ31" s="37">
        <f t="shared" si="1"/>
        <v>0</v>
      </c>
      <c r="BA31" s="37">
        <f t="shared" si="2"/>
        <v>0</v>
      </c>
      <c r="BB31" s="37">
        <f t="shared" si="3"/>
        <v>0</v>
      </c>
      <c r="BC31" s="38">
        <f t="shared" si="4"/>
        <v>0</v>
      </c>
      <c r="BD31" s="37">
        <f t="shared" si="5"/>
        <v>0</v>
      </c>
      <c r="BE31" s="54">
        <f t="shared" si="9"/>
        <v>0</v>
      </c>
    </row>
    <row r="32" spans="1:57" ht="30" x14ac:dyDescent="0.25">
      <c r="A32" s="401">
        <f>+Oct!A32</f>
        <v>29</v>
      </c>
      <c r="B32" s="427" t="str">
        <f>ACUMULADO!B32</f>
        <v>FAMILIAS QUE RECIBEN SESIÓN EDUCATIVA Y DEMOSTRATIVA PARA PROMOVER PRÁCTICAS Y GENERAR ENTORNOS SALUDABLES PARA CONTRIBUIR A LA DISMINUCIÓN DE LA TUBERCULOSIS , VIH/SIDA</v>
      </c>
      <c r="C32" s="428" t="str">
        <f>+Oct!C32</f>
        <v>PROMSA</v>
      </c>
      <c r="D32" s="429"/>
      <c r="E32" s="429"/>
      <c r="F32" s="429"/>
      <c r="G32" s="429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429"/>
      <c r="AV32" s="37">
        <f t="shared" ref="AV32:AV51" si="12">SUM(D32)</f>
        <v>0</v>
      </c>
      <c r="AW32" s="37">
        <f t="shared" ref="AW32:AW51" si="13">+SUM(G32:P32)</f>
        <v>0</v>
      </c>
      <c r="AX32" s="37">
        <f t="shared" ref="AX32:AX51" si="14">+SUM(Q32:S32)</f>
        <v>0</v>
      </c>
      <c r="AY32" s="37">
        <f t="shared" ref="AY32:AY51" si="15">+SUM(T32:W32)</f>
        <v>0</v>
      </c>
      <c r="AZ32" s="37">
        <f t="shared" ref="AZ32:AZ51" si="16">+SUM(X32:AC32)</f>
        <v>0</v>
      </c>
      <c r="BA32" s="37">
        <f t="shared" ref="BA32:BA51" si="17">+SUM(AD32:AH32)</f>
        <v>0</v>
      </c>
      <c r="BB32" s="37">
        <f t="shared" ref="BB32:BB51" si="18">+SUM(AJ32:AL32)</f>
        <v>0</v>
      </c>
      <c r="BC32" s="38">
        <f t="shared" ref="BC32:BC51" si="19">+SUM(AM32:AP32)</f>
        <v>0</v>
      </c>
      <c r="BD32" s="37">
        <f t="shared" ref="BD32:BD51" si="20">+SUM(AQ32:AT32)</f>
        <v>0</v>
      </c>
      <c r="BE32" s="54">
        <f t="shared" ref="BE32:BE51" si="21">SUM(AV32:BD32)</f>
        <v>0</v>
      </c>
    </row>
    <row r="33" spans="1:57" ht="30" x14ac:dyDescent="0.25">
      <c r="A33" s="401">
        <f>+Oct!A33</f>
        <v>30</v>
      </c>
      <c r="B33" s="427" t="str">
        <f>ACUMULADO!B33</f>
        <v>DOCENTES CAPACITADOS DESARROLLAN ACCIONES PARA LA PROMOCIÓN DE PRÁCTICAS SALUDABLES Y LA PREVENCIÓN DE LA TUBERCULOSIS,  VIH/SIDA</v>
      </c>
      <c r="C33" s="428" t="str">
        <f>+Oct!C33</f>
        <v>PROMSA</v>
      </c>
      <c r="D33" s="429"/>
      <c r="E33" s="429"/>
      <c r="F33" s="429"/>
      <c r="G33" s="429"/>
      <c r="H33" s="429"/>
      <c r="I33" s="429"/>
      <c r="J33" s="429"/>
      <c r="K33" s="429"/>
      <c r="L33" s="429"/>
      <c r="M33" s="429"/>
      <c r="N33" s="429"/>
      <c r="O33" s="429"/>
      <c r="P33" s="429"/>
      <c r="Q33" s="429"/>
      <c r="R33" s="429"/>
      <c r="S33" s="429"/>
      <c r="T33" s="429"/>
      <c r="U33" s="429"/>
      <c r="V33" s="429"/>
      <c r="W33" s="429"/>
      <c r="X33" s="429"/>
      <c r="Y33" s="429"/>
      <c r="Z33" s="429"/>
      <c r="AA33" s="429"/>
      <c r="AB33" s="429"/>
      <c r="AC33" s="429"/>
      <c r="AD33" s="429"/>
      <c r="AE33" s="429"/>
      <c r="AF33" s="429"/>
      <c r="AG33" s="429"/>
      <c r="AH33" s="429"/>
      <c r="AI33" s="429"/>
      <c r="AJ33" s="429"/>
      <c r="AK33" s="429"/>
      <c r="AL33" s="429"/>
      <c r="AM33" s="429"/>
      <c r="AN33" s="429"/>
      <c r="AO33" s="429"/>
      <c r="AP33" s="429"/>
      <c r="AQ33" s="429"/>
      <c r="AR33" s="429"/>
      <c r="AS33" s="429"/>
      <c r="AT33" s="429"/>
      <c r="AV33" s="37">
        <f t="shared" si="12"/>
        <v>0</v>
      </c>
      <c r="AW33" s="37">
        <f t="shared" si="13"/>
        <v>0</v>
      </c>
      <c r="AX33" s="37">
        <f t="shared" si="14"/>
        <v>0</v>
      </c>
      <c r="AY33" s="37">
        <f t="shared" si="15"/>
        <v>0</v>
      </c>
      <c r="AZ33" s="37">
        <f t="shared" si="16"/>
        <v>0</v>
      </c>
      <c r="BA33" s="37">
        <f t="shared" si="17"/>
        <v>0</v>
      </c>
      <c r="BB33" s="37">
        <f t="shared" si="18"/>
        <v>0</v>
      </c>
      <c r="BC33" s="38">
        <f t="shared" si="19"/>
        <v>0</v>
      </c>
      <c r="BD33" s="37">
        <f t="shared" si="20"/>
        <v>0</v>
      </c>
      <c r="BE33" s="54">
        <f t="shared" si="21"/>
        <v>0</v>
      </c>
    </row>
    <row r="34" spans="1:57" ht="30" x14ac:dyDescent="0.25">
      <c r="A34" s="401">
        <f>+Oct!A34</f>
        <v>31</v>
      </c>
      <c r="B34" s="427" t="str">
        <f>ACUMULADO!B34</f>
        <v>COMUNIDADES CON LIDERES CAPACITADOS DESARROLLAN VIGILANCIA COMUNITARIA EN FAVOR DE ENTORNOS Y PRÁCTICAS SALUDABLES Y LA PREVENCIÓN DE LA TUBERCULOSIS, VIH/SIDA</v>
      </c>
      <c r="C34" s="428" t="str">
        <f>+Oct!C34</f>
        <v>PROMSA</v>
      </c>
      <c r="D34" s="429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29"/>
      <c r="Q34" s="429"/>
      <c r="R34" s="429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29"/>
      <c r="AM34" s="429"/>
      <c r="AN34" s="429"/>
      <c r="AO34" s="429"/>
      <c r="AP34" s="429"/>
      <c r="AQ34" s="429"/>
      <c r="AR34" s="429"/>
      <c r="AS34" s="429"/>
      <c r="AT34" s="429"/>
      <c r="AV34" s="37">
        <f t="shared" si="12"/>
        <v>0</v>
      </c>
      <c r="AW34" s="37">
        <f t="shared" si="13"/>
        <v>0</v>
      </c>
      <c r="AX34" s="37">
        <f t="shared" si="14"/>
        <v>0</v>
      </c>
      <c r="AY34" s="37">
        <f t="shared" si="15"/>
        <v>0</v>
      </c>
      <c r="AZ34" s="37">
        <f t="shared" si="16"/>
        <v>0</v>
      </c>
      <c r="BA34" s="37">
        <f t="shared" si="17"/>
        <v>0</v>
      </c>
      <c r="BB34" s="37">
        <f t="shared" si="18"/>
        <v>0</v>
      </c>
      <c r="BC34" s="38">
        <f t="shared" si="19"/>
        <v>0</v>
      </c>
      <c r="BD34" s="37">
        <f t="shared" si="20"/>
        <v>0</v>
      </c>
      <c r="BE34" s="54">
        <f t="shared" si="21"/>
        <v>0</v>
      </c>
    </row>
    <row r="35" spans="1:57" ht="30" x14ac:dyDescent="0.25">
      <c r="A35" s="401">
        <f>+Oct!A35</f>
        <v>32</v>
      </c>
      <c r="B35" s="427" t="str">
        <f>ACUMULADO!B35</f>
        <v>MUNICIPIOS QUE IMPLEMENTAN ACCIONES PARA MEJORAR O MITIGAR LAS CONDICIONES QUE GENERAN RIESGO PARA ENFERMAR DE TUBERCULOSIS Y VIH/SIDA SEGÚN DISTRITOS/ PROVINCIAS PRIORIZADOS.</v>
      </c>
      <c r="C35" s="428" t="str">
        <f>+Oct!C35</f>
        <v>PROMSA</v>
      </c>
      <c r="D35" s="429"/>
      <c r="E35" s="429"/>
      <c r="F35" s="429"/>
      <c r="G35" s="429"/>
      <c r="H35" s="429"/>
      <c r="I35" s="429"/>
      <c r="J35" s="429"/>
      <c r="K35" s="429"/>
      <c r="L35" s="429"/>
      <c r="M35" s="429"/>
      <c r="N35" s="429"/>
      <c r="O35" s="429"/>
      <c r="P35" s="429"/>
      <c r="Q35" s="429"/>
      <c r="R35" s="429"/>
      <c r="S35" s="429"/>
      <c r="T35" s="429"/>
      <c r="U35" s="429"/>
      <c r="V35" s="429"/>
      <c r="W35" s="429"/>
      <c r="X35" s="429"/>
      <c r="Y35" s="429"/>
      <c r="Z35" s="429"/>
      <c r="AA35" s="429"/>
      <c r="AB35" s="429"/>
      <c r="AC35" s="429"/>
      <c r="AD35" s="429"/>
      <c r="AE35" s="429"/>
      <c r="AF35" s="429"/>
      <c r="AG35" s="429"/>
      <c r="AH35" s="429"/>
      <c r="AI35" s="429"/>
      <c r="AJ35" s="429"/>
      <c r="AK35" s="429"/>
      <c r="AL35" s="429"/>
      <c r="AM35" s="429"/>
      <c r="AN35" s="429"/>
      <c r="AO35" s="429"/>
      <c r="AP35" s="429"/>
      <c r="AQ35" s="429"/>
      <c r="AR35" s="429"/>
      <c r="AS35" s="429"/>
      <c r="AT35" s="429"/>
      <c r="AV35" s="37">
        <f t="shared" si="12"/>
        <v>0</v>
      </c>
      <c r="AW35" s="37">
        <f t="shared" si="13"/>
        <v>0</v>
      </c>
      <c r="AX35" s="37">
        <f t="shared" si="14"/>
        <v>0</v>
      </c>
      <c r="AY35" s="37">
        <f t="shared" si="15"/>
        <v>0</v>
      </c>
      <c r="AZ35" s="37">
        <f t="shared" si="16"/>
        <v>0</v>
      </c>
      <c r="BA35" s="37">
        <f t="shared" si="17"/>
        <v>0</v>
      </c>
      <c r="BB35" s="37">
        <f t="shared" si="18"/>
        <v>0</v>
      </c>
      <c r="BC35" s="38">
        <f t="shared" si="19"/>
        <v>0</v>
      </c>
      <c r="BD35" s="37">
        <f t="shared" si="20"/>
        <v>0</v>
      </c>
      <c r="BE35" s="54">
        <f t="shared" si="21"/>
        <v>0</v>
      </c>
    </row>
    <row r="36" spans="1:57" ht="30" x14ac:dyDescent="0.25">
      <c r="A36" s="401">
        <f>+Oct!A36</f>
        <v>33</v>
      </c>
      <c r="B36" s="427" t="str">
        <f>ACUMULADO!B36</f>
        <v xml:space="preserve">FAMILIAS QUE RECIBEN SESIONES DEMOSTRATIVAS PARA LA PREVENCION Y CONTROL DE ENFERMEDADES METAXENICAS </v>
      </c>
      <c r="C36" s="428" t="str">
        <f>+Oct!C36</f>
        <v>PROMSA</v>
      </c>
      <c r="D36" s="429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29"/>
      <c r="AM36" s="429"/>
      <c r="AN36" s="429"/>
      <c r="AO36" s="429"/>
      <c r="AP36" s="429"/>
      <c r="AQ36" s="429"/>
      <c r="AR36" s="429"/>
      <c r="AS36" s="429"/>
      <c r="AT36" s="429"/>
      <c r="AV36" s="37">
        <f t="shared" si="12"/>
        <v>0</v>
      </c>
      <c r="AW36" s="37">
        <f t="shared" si="13"/>
        <v>0</v>
      </c>
      <c r="AX36" s="37">
        <f t="shared" si="14"/>
        <v>0</v>
      </c>
      <c r="AY36" s="37">
        <f t="shared" si="15"/>
        <v>0</v>
      </c>
      <c r="AZ36" s="37">
        <f t="shared" si="16"/>
        <v>0</v>
      </c>
      <c r="BA36" s="37">
        <f t="shared" si="17"/>
        <v>0</v>
      </c>
      <c r="BB36" s="37">
        <f t="shared" si="18"/>
        <v>0</v>
      </c>
      <c r="BC36" s="38">
        <f t="shared" si="19"/>
        <v>0</v>
      </c>
      <c r="BD36" s="37">
        <f t="shared" si="20"/>
        <v>0</v>
      </c>
      <c r="BE36" s="54">
        <f t="shared" si="21"/>
        <v>0</v>
      </c>
    </row>
    <row r="37" spans="1:57" ht="30" x14ac:dyDescent="0.25">
      <c r="A37" s="401">
        <f>+Oct!A37</f>
        <v>34</v>
      </c>
      <c r="B37" s="427" t="str">
        <f>ACUMULADO!B37</f>
        <v>FAMILIAS QUE RECIBEN SESIONES EDUCATIVAS  PARA LA PREVENCION Y CONTROL DE ENFERMEDADES  ZOONOTICAS.</v>
      </c>
      <c r="C37" s="428" t="str">
        <f>+Oct!C37</f>
        <v>PROMSA</v>
      </c>
      <c r="D37" s="429"/>
      <c r="E37" s="429"/>
      <c r="F37" s="429"/>
      <c r="G37" s="429"/>
      <c r="H37" s="429"/>
      <c r="I37" s="429"/>
      <c r="J37" s="429"/>
      <c r="K37" s="429"/>
      <c r="L37" s="429"/>
      <c r="M37" s="429"/>
      <c r="N37" s="429"/>
      <c r="O37" s="429"/>
      <c r="P37" s="429"/>
      <c r="Q37" s="429"/>
      <c r="R37" s="429"/>
      <c r="S37" s="429"/>
      <c r="T37" s="429"/>
      <c r="U37" s="429"/>
      <c r="V37" s="429"/>
      <c r="W37" s="429"/>
      <c r="X37" s="429"/>
      <c r="Y37" s="429"/>
      <c r="Z37" s="429"/>
      <c r="AA37" s="429"/>
      <c r="AB37" s="429"/>
      <c r="AC37" s="429"/>
      <c r="AD37" s="429"/>
      <c r="AE37" s="429"/>
      <c r="AF37" s="429"/>
      <c r="AG37" s="429"/>
      <c r="AH37" s="429"/>
      <c r="AI37" s="429"/>
      <c r="AJ37" s="429"/>
      <c r="AK37" s="429"/>
      <c r="AL37" s="429"/>
      <c r="AM37" s="429"/>
      <c r="AN37" s="429"/>
      <c r="AO37" s="429"/>
      <c r="AP37" s="429"/>
      <c r="AQ37" s="429"/>
      <c r="AR37" s="429"/>
      <c r="AS37" s="429"/>
      <c r="AT37" s="429"/>
      <c r="AV37" s="37">
        <f t="shared" si="12"/>
        <v>0</v>
      </c>
      <c r="AW37" s="37">
        <f t="shared" si="13"/>
        <v>0</v>
      </c>
      <c r="AX37" s="37">
        <f t="shared" si="14"/>
        <v>0</v>
      </c>
      <c r="AY37" s="37">
        <f t="shared" si="15"/>
        <v>0</v>
      </c>
      <c r="AZ37" s="37">
        <f t="shared" si="16"/>
        <v>0</v>
      </c>
      <c r="BA37" s="37">
        <f t="shared" si="17"/>
        <v>0</v>
      </c>
      <c r="BB37" s="37">
        <f t="shared" si="18"/>
        <v>0</v>
      </c>
      <c r="BC37" s="38">
        <f t="shared" si="19"/>
        <v>0</v>
      </c>
      <c r="BD37" s="37">
        <f t="shared" si="20"/>
        <v>0</v>
      </c>
      <c r="BE37" s="54">
        <f t="shared" si="21"/>
        <v>0</v>
      </c>
    </row>
    <row r="38" spans="1:57" ht="30" x14ac:dyDescent="0.25">
      <c r="A38" s="401">
        <f>+Oct!A38</f>
        <v>35</v>
      </c>
      <c r="B38" s="427" t="str">
        <f>ACUMULADO!B38</f>
        <v>COMUNIDADES PRIORIZADAS EN EL DISTRITO QUE  ESTAN IMPLEMENTANDO LA VIGILANCIA COMUNITARIA ASOCIADA A ENFERMEDADES METAXÉNICAS Y ZOONOTICAS.</v>
      </c>
      <c r="C38" s="428" t="str">
        <f>+Oct!C38</f>
        <v>PROMSA</v>
      </c>
      <c r="D38" s="429"/>
      <c r="E38" s="429"/>
      <c r="F38" s="429"/>
      <c r="G38" s="429"/>
      <c r="H38" s="429"/>
      <c r="I38" s="429"/>
      <c r="J38" s="429"/>
      <c r="K38" s="429"/>
      <c r="L38" s="429"/>
      <c r="M38" s="429"/>
      <c r="N38" s="429"/>
      <c r="O38" s="429"/>
      <c r="P38" s="429"/>
      <c r="Q38" s="429"/>
      <c r="R38" s="429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  <c r="AL38" s="429"/>
      <c r="AM38" s="429"/>
      <c r="AN38" s="429"/>
      <c r="AO38" s="429"/>
      <c r="AP38" s="429"/>
      <c r="AQ38" s="429"/>
      <c r="AR38" s="429"/>
      <c r="AS38" s="429"/>
      <c r="AT38" s="429"/>
      <c r="AV38" s="37">
        <f t="shared" si="12"/>
        <v>0</v>
      </c>
      <c r="AW38" s="37">
        <f t="shared" si="13"/>
        <v>0</v>
      </c>
      <c r="AX38" s="37">
        <f t="shared" si="14"/>
        <v>0</v>
      </c>
      <c r="AY38" s="37">
        <f t="shared" si="15"/>
        <v>0</v>
      </c>
      <c r="AZ38" s="37">
        <f t="shared" si="16"/>
        <v>0</v>
      </c>
      <c r="BA38" s="37">
        <f t="shared" si="17"/>
        <v>0</v>
      </c>
      <c r="BB38" s="37">
        <f t="shared" si="18"/>
        <v>0</v>
      </c>
      <c r="BC38" s="38">
        <f t="shared" si="19"/>
        <v>0</v>
      </c>
      <c r="BD38" s="37">
        <f t="shared" si="20"/>
        <v>0</v>
      </c>
      <c r="BE38" s="54">
        <f t="shared" si="21"/>
        <v>0</v>
      </c>
    </row>
    <row r="39" spans="1:57" ht="30" x14ac:dyDescent="0.25">
      <c r="A39" s="401">
        <f>+Oct!A39</f>
        <v>36</v>
      </c>
      <c r="B39" s="427" t="str">
        <f>ACUMULADO!B39</f>
        <v>MUNICIPIOS QUE IMPLEMENTAN ACCIONES PARA MEJORAR O MITIGAR LAS CONDICIONES QUE GENERAN RIESGO PARA ENFERMAR DE ENFERMEDADES METAXÉNICAS Y ZOONOTICAS</v>
      </c>
      <c r="C39" s="428" t="str">
        <f>+Oct!C39</f>
        <v>PROMSA</v>
      </c>
      <c r="D39" s="429"/>
      <c r="E39" s="429"/>
      <c r="F39" s="429"/>
      <c r="G39" s="429"/>
      <c r="H39" s="429"/>
      <c r="I39" s="429"/>
      <c r="J39" s="429"/>
      <c r="K39" s="429"/>
      <c r="L39" s="429"/>
      <c r="M39" s="429"/>
      <c r="N39" s="429"/>
      <c r="O39" s="429"/>
      <c r="P39" s="429"/>
      <c r="Q39" s="429"/>
      <c r="R39" s="429"/>
      <c r="S39" s="429"/>
      <c r="T39" s="429"/>
      <c r="U39" s="429"/>
      <c r="V39" s="429"/>
      <c r="W39" s="429"/>
      <c r="X39" s="429"/>
      <c r="Y39" s="429"/>
      <c r="Z39" s="429"/>
      <c r="AA39" s="429"/>
      <c r="AB39" s="429"/>
      <c r="AC39" s="429"/>
      <c r="AD39" s="429"/>
      <c r="AE39" s="429"/>
      <c r="AF39" s="429"/>
      <c r="AG39" s="429"/>
      <c r="AH39" s="429"/>
      <c r="AI39" s="429"/>
      <c r="AJ39" s="429"/>
      <c r="AK39" s="429"/>
      <c r="AL39" s="429"/>
      <c r="AM39" s="429"/>
      <c r="AN39" s="429"/>
      <c r="AO39" s="429"/>
      <c r="AP39" s="429"/>
      <c r="AQ39" s="429"/>
      <c r="AR39" s="429"/>
      <c r="AS39" s="429"/>
      <c r="AT39" s="429"/>
      <c r="AV39" s="37">
        <f t="shared" si="12"/>
        <v>0</v>
      </c>
      <c r="AW39" s="37">
        <f t="shared" si="13"/>
        <v>0</v>
      </c>
      <c r="AX39" s="37">
        <f t="shared" si="14"/>
        <v>0</v>
      </c>
      <c r="AY39" s="37">
        <f t="shared" si="15"/>
        <v>0</v>
      </c>
      <c r="AZ39" s="37">
        <f t="shared" si="16"/>
        <v>0</v>
      </c>
      <c r="BA39" s="37">
        <f t="shared" si="17"/>
        <v>0</v>
      </c>
      <c r="BB39" s="37">
        <f t="shared" si="18"/>
        <v>0</v>
      </c>
      <c r="BC39" s="38">
        <f t="shared" si="19"/>
        <v>0</v>
      </c>
      <c r="BD39" s="37">
        <f t="shared" si="20"/>
        <v>0</v>
      </c>
      <c r="BE39" s="54">
        <f t="shared" si="21"/>
        <v>0</v>
      </c>
    </row>
    <row r="40" spans="1:57" ht="30" x14ac:dyDescent="0.25">
      <c r="A40" s="401">
        <f>+Oct!A40</f>
        <v>37</v>
      </c>
      <c r="B40" s="427" t="str">
        <f>ACUMULADO!B40</f>
        <v>DOCENTES  CAPACITADOS Y COMPROMETIDOS A DESARROLLAR ACCIONES PARA LA PROMOCION DE PRACTICAS SALUDABLES PARA LA PREVENCIÓN DE LAS ENFERMEDADES METAXENICAS Y ZOONOTICAS</v>
      </c>
      <c r="C40" s="428" t="str">
        <f>+Oct!C40</f>
        <v>PROMSA</v>
      </c>
      <c r="D40" s="429"/>
      <c r="E40" s="429"/>
      <c r="F40" s="429"/>
      <c r="G40" s="429"/>
      <c r="H40" s="429"/>
      <c r="I40" s="429"/>
      <c r="J40" s="429"/>
      <c r="K40" s="429"/>
      <c r="L40" s="429"/>
      <c r="M40" s="429"/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  <c r="AO40" s="429"/>
      <c r="AP40" s="429"/>
      <c r="AQ40" s="429"/>
      <c r="AR40" s="429"/>
      <c r="AS40" s="429"/>
      <c r="AT40" s="429"/>
      <c r="AV40" s="37">
        <f t="shared" si="12"/>
        <v>0</v>
      </c>
      <c r="AW40" s="37">
        <f t="shared" si="13"/>
        <v>0</v>
      </c>
      <c r="AX40" s="37">
        <f t="shared" si="14"/>
        <v>0</v>
      </c>
      <c r="AY40" s="37">
        <f t="shared" si="15"/>
        <v>0</v>
      </c>
      <c r="AZ40" s="37">
        <f t="shared" si="16"/>
        <v>0</v>
      </c>
      <c r="BA40" s="37">
        <f t="shared" si="17"/>
        <v>0</v>
      </c>
      <c r="BB40" s="37">
        <f t="shared" si="18"/>
        <v>0</v>
      </c>
      <c r="BC40" s="38">
        <f t="shared" si="19"/>
        <v>0</v>
      </c>
      <c r="BD40" s="37">
        <f t="shared" si="20"/>
        <v>0</v>
      </c>
      <c r="BE40" s="54">
        <f t="shared" si="21"/>
        <v>0</v>
      </c>
    </row>
    <row r="41" spans="1:57" ht="30" x14ac:dyDescent="0.25">
      <c r="A41" s="401">
        <f>+Oct!A41</f>
        <v>38</v>
      </c>
      <c r="B41" s="427" t="str">
        <f>ACUMULADO!B41</f>
        <v>FAMILIAS QUE RECIBEN SESIONES EDUCATIVAS Y DEMOSTRATIVAS EN PRÁCTICAS SALUDABLES FRENTE A LAS ENFERMEDADES NO TRASMISIBLES</v>
      </c>
      <c r="C41" s="428" t="str">
        <f>+Oct!C41</f>
        <v>PROMSA</v>
      </c>
      <c r="D41" s="429"/>
      <c r="E41" s="429"/>
      <c r="F41" s="429"/>
      <c r="G41" s="429"/>
      <c r="H41" s="429"/>
      <c r="I41" s="429"/>
      <c r="J41" s="429"/>
      <c r="K41" s="429"/>
      <c r="L41" s="429"/>
      <c r="M41" s="429"/>
      <c r="N41" s="429"/>
      <c r="O41" s="429"/>
      <c r="P41" s="429"/>
      <c r="Q41" s="429"/>
      <c r="R41" s="429"/>
      <c r="S41" s="429"/>
      <c r="T41" s="429"/>
      <c r="U41" s="429"/>
      <c r="V41" s="429"/>
      <c r="W41" s="429"/>
      <c r="X41" s="429"/>
      <c r="Y41" s="429"/>
      <c r="Z41" s="429"/>
      <c r="AA41" s="429"/>
      <c r="AB41" s="429"/>
      <c r="AC41" s="429"/>
      <c r="AD41" s="429"/>
      <c r="AE41" s="429"/>
      <c r="AF41" s="429"/>
      <c r="AG41" s="429"/>
      <c r="AH41" s="429"/>
      <c r="AI41" s="429"/>
      <c r="AJ41" s="429"/>
      <c r="AK41" s="429"/>
      <c r="AL41" s="429"/>
      <c r="AM41" s="429"/>
      <c r="AN41" s="429"/>
      <c r="AO41" s="429"/>
      <c r="AP41" s="429"/>
      <c r="AQ41" s="429"/>
      <c r="AR41" s="429"/>
      <c r="AS41" s="429"/>
      <c r="AT41" s="429"/>
      <c r="AV41" s="37">
        <f t="shared" si="12"/>
        <v>0</v>
      </c>
      <c r="AW41" s="37">
        <f t="shared" si="13"/>
        <v>0</v>
      </c>
      <c r="AX41" s="37">
        <f t="shared" si="14"/>
        <v>0</v>
      </c>
      <c r="AY41" s="37">
        <f t="shared" si="15"/>
        <v>0</v>
      </c>
      <c r="AZ41" s="37">
        <f t="shared" si="16"/>
        <v>0</v>
      </c>
      <c r="BA41" s="37">
        <f t="shared" si="17"/>
        <v>0</v>
      </c>
      <c r="BB41" s="37">
        <f t="shared" si="18"/>
        <v>0</v>
      </c>
      <c r="BC41" s="38">
        <f t="shared" si="19"/>
        <v>0</v>
      </c>
      <c r="BD41" s="37">
        <f t="shared" si="20"/>
        <v>0</v>
      </c>
      <c r="BE41" s="54">
        <f t="shared" si="21"/>
        <v>0</v>
      </c>
    </row>
    <row r="42" spans="1:57" ht="30" x14ac:dyDescent="0.25">
      <c r="A42" s="401">
        <f>+Oct!A42</f>
        <v>39</v>
      </c>
      <c r="B42" s="427" t="str">
        <f>ACUMULADO!B42</f>
        <v>4398802FUNCIONARIOS MUNICIPALES CAPACITADOS PARA LA GENERACIÓN DE ENTORNOS SALUDABLES FRENTE A LAS ENFERMEDADES NO TRASMISIBLES.</v>
      </c>
      <c r="C42" s="428" t="str">
        <f>+Oct!C42</f>
        <v>PROMSA</v>
      </c>
      <c r="D42" s="429"/>
      <c r="E42" s="429"/>
      <c r="F42" s="429"/>
      <c r="G42" s="429"/>
      <c r="H42" s="429"/>
      <c r="I42" s="429"/>
      <c r="J42" s="429"/>
      <c r="K42" s="429"/>
      <c r="L42" s="429"/>
      <c r="M42" s="429"/>
      <c r="N42" s="429"/>
      <c r="O42" s="429"/>
      <c r="P42" s="429"/>
      <c r="Q42" s="429"/>
      <c r="R42" s="429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  <c r="AL42" s="429"/>
      <c r="AM42" s="429"/>
      <c r="AN42" s="429"/>
      <c r="AO42" s="429"/>
      <c r="AP42" s="429"/>
      <c r="AQ42" s="429"/>
      <c r="AR42" s="429"/>
      <c r="AS42" s="429"/>
      <c r="AT42" s="429"/>
      <c r="AV42" s="37">
        <f t="shared" si="12"/>
        <v>0</v>
      </c>
      <c r="AW42" s="37">
        <f t="shared" si="13"/>
        <v>0</v>
      </c>
      <c r="AX42" s="37">
        <f t="shared" si="14"/>
        <v>0</v>
      </c>
      <c r="AY42" s="37">
        <f t="shared" si="15"/>
        <v>0</v>
      </c>
      <c r="AZ42" s="37">
        <f t="shared" si="16"/>
        <v>0</v>
      </c>
      <c r="BA42" s="37">
        <f t="shared" si="17"/>
        <v>0</v>
      </c>
      <c r="BB42" s="37">
        <f t="shared" si="18"/>
        <v>0</v>
      </c>
      <c r="BC42" s="38">
        <f t="shared" si="19"/>
        <v>0</v>
      </c>
      <c r="BD42" s="37">
        <f t="shared" si="20"/>
        <v>0</v>
      </c>
      <c r="BE42" s="54">
        <f t="shared" si="21"/>
        <v>0</v>
      </c>
    </row>
    <row r="43" spans="1:57" ht="30" x14ac:dyDescent="0.25">
      <c r="A43" s="401">
        <f>+Oct!A43</f>
        <v>40</v>
      </c>
      <c r="B43" s="427" t="str">
        <f>ACUMULADO!B43</f>
        <v>DOCENTES COMPROMETIDOS QUE DESARROLLAN ACCIONES PARA LA PROMOCIÓN DE LA ALIMENTACIÓN SALUDABLE, ACTIVIDAD FISICA, SALUD OCULAR Y SALUD BUCAL</v>
      </c>
      <c r="C43" s="428" t="str">
        <f>+Oct!C43</f>
        <v>PROMSA</v>
      </c>
      <c r="D43" s="429"/>
      <c r="E43" s="429"/>
      <c r="F43" s="429"/>
      <c r="G43" s="429"/>
      <c r="H43" s="429"/>
      <c r="I43" s="429"/>
      <c r="J43" s="429"/>
      <c r="K43" s="429"/>
      <c r="L43" s="429"/>
      <c r="M43" s="429"/>
      <c r="N43" s="429"/>
      <c r="O43" s="429"/>
      <c r="P43" s="429"/>
      <c r="Q43" s="429"/>
      <c r="R43" s="429"/>
      <c r="S43" s="429"/>
      <c r="T43" s="429"/>
      <c r="U43" s="429"/>
      <c r="V43" s="429"/>
      <c r="W43" s="429"/>
      <c r="X43" s="429"/>
      <c r="Y43" s="429"/>
      <c r="Z43" s="429"/>
      <c r="AA43" s="429"/>
      <c r="AB43" s="429"/>
      <c r="AC43" s="429"/>
      <c r="AD43" s="429"/>
      <c r="AE43" s="429"/>
      <c r="AF43" s="429"/>
      <c r="AG43" s="429"/>
      <c r="AH43" s="429"/>
      <c r="AI43" s="429"/>
      <c r="AJ43" s="429"/>
      <c r="AK43" s="429"/>
      <c r="AL43" s="429"/>
      <c r="AM43" s="429"/>
      <c r="AN43" s="429"/>
      <c r="AO43" s="429"/>
      <c r="AP43" s="429"/>
      <c r="AQ43" s="429"/>
      <c r="AR43" s="429"/>
      <c r="AS43" s="429"/>
      <c r="AT43" s="429"/>
      <c r="AV43" s="37">
        <f t="shared" si="12"/>
        <v>0</v>
      </c>
      <c r="AW43" s="37">
        <f t="shared" si="13"/>
        <v>0</v>
      </c>
      <c r="AX43" s="37">
        <f t="shared" si="14"/>
        <v>0</v>
      </c>
      <c r="AY43" s="37">
        <f t="shared" si="15"/>
        <v>0</v>
      </c>
      <c r="AZ43" s="37">
        <f t="shared" si="16"/>
        <v>0</v>
      </c>
      <c r="BA43" s="37">
        <f t="shared" si="17"/>
        <v>0</v>
      </c>
      <c r="BB43" s="37">
        <f t="shared" si="18"/>
        <v>0</v>
      </c>
      <c r="BC43" s="38">
        <f t="shared" si="19"/>
        <v>0</v>
      </c>
      <c r="BD43" s="37">
        <f t="shared" si="20"/>
        <v>0</v>
      </c>
      <c r="BE43" s="54">
        <f t="shared" si="21"/>
        <v>0</v>
      </c>
    </row>
    <row r="44" spans="1:57" ht="30" x14ac:dyDescent="0.25">
      <c r="A44" s="401">
        <f>+Oct!A44</f>
        <v>41</v>
      </c>
      <c r="B44" s="427" t="str">
        <f>ACUMULADO!B44</f>
        <v>LIDERES COMUNITARIOS CAPACITADOS REALIZAN VIGILANCIA CIUDADANA PARA LA REDUCCIÓN DE LA CONTAMINACIÓN POR METALES PESADOS, SUSTANCIAS QUÍMICAS E HIDROCARBUROS</v>
      </c>
      <c r="C44" s="428" t="str">
        <f>+Oct!C44</f>
        <v>PROMSA</v>
      </c>
      <c r="D44" s="429"/>
      <c r="E44" s="429"/>
      <c r="F44" s="429"/>
      <c r="G44" s="429"/>
      <c r="H44" s="429"/>
      <c r="I44" s="429"/>
      <c r="J44" s="429"/>
      <c r="K44" s="429"/>
      <c r="L44" s="429"/>
      <c r="M44" s="429"/>
      <c r="N44" s="429"/>
      <c r="O44" s="429"/>
      <c r="P44" s="429"/>
      <c r="Q44" s="429"/>
      <c r="R44" s="429"/>
      <c r="S44" s="429"/>
      <c r="T44" s="429"/>
      <c r="U44" s="429"/>
      <c r="V44" s="429"/>
      <c r="W44" s="429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9"/>
      <c r="AK44" s="429"/>
      <c r="AL44" s="429"/>
      <c r="AM44" s="429"/>
      <c r="AN44" s="429"/>
      <c r="AO44" s="429"/>
      <c r="AP44" s="429"/>
      <c r="AQ44" s="429"/>
      <c r="AR44" s="429"/>
      <c r="AS44" s="429"/>
      <c r="AT44" s="429"/>
      <c r="AV44" s="37">
        <f t="shared" si="12"/>
        <v>0</v>
      </c>
      <c r="AW44" s="37">
        <f t="shared" si="13"/>
        <v>0</v>
      </c>
      <c r="AX44" s="37">
        <f t="shared" si="14"/>
        <v>0</v>
      </c>
      <c r="AY44" s="37">
        <f t="shared" si="15"/>
        <v>0</v>
      </c>
      <c r="AZ44" s="37">
        <f t="shared" si="16"/>
        <v>0</v>
      </c>
      <c r="BA44" s="37">
        <f t="shared" si="17"/>
        <v>0</v>
      </c>
      <c r="BB44" s="37">
        <f t="shared" si="18"/>
        <v>0</v>
      </c>
      <c r="BC44" s="38">
        <f t="shared" si="19"/>
        <v>0</v>
      </c>
      <c r="BD44" s="37">
        <f t="shared" si="20"/>
        <v>0</v>
      </c>
      <c r="BE44" s="54">
        <f t="shared" si="21"/>
        <v>0</v>
      </c>
    </row>
    <row r="45" spans="1:57" ht="30" x14ac:dyDescent="0.25">
      <c r="A45" s="401">
        <f>+Oct!A45</f>
        <v>42</v>
      </c>
      <c r="B45" s="427" t="str">
        <f>ACUMULADO!B45</f>
        <v>FUNCIONARIOS MUNICIPALES SENSIBILIZADOS PARA LA PROMOCIÓN DE PRACTICAS Y ENTORNOS SALUDABLES PARA LA PREVENCIÓN DEL CÁNCER</v>
      </c>
      <c r="C45" s="428" t="str">
        <f>+Oct!C45</f>
        <v>PROMSA</v>
      </c>
      <c r="D45" s="429"/>
      <c r="E45" s="429"/>
      <c r="F45" s="429"/>
      <c r="G45" s="429"/>
      <c r="H45" s="429"/>
      <c r="I45" s="429"/>
      <c r="J45" s="429"/>
      <c r="K45" s="429"/>
      <c r="L45" s="429"/>
      <c r="M45" s="429"/>
      <c r="N45" s="429"/>
      <c r="O45" s="429"/>
      <c r="P45" s="429"/>
      <c r="Q45" s="429"/>
      <c r="R45" s="429"/>
      <c r="S45" s="429"/>
      <c r="T45" s="429"/>
      <c r="U45" s="429"/>
      <c r="V45" s="429"/>
      <c r="W45" s="429"/>
      <c r="X45" s="429"/>
      <c r="Y45" s="429"/>
      <c r="Z45" s="429"/>
      <c r="AA45" s="429"/>
      <c r="AB45" s="429"/>
      <c r="AC45" s="429"/>
      <c r="AD45" s="429"/>
      <c r="AE45" s="429"/>
      <c r="AF45" s="429"/>
      <c r="AG45" s="429"/>
      <c r="AH45" s="429"/>
      <c r="AI45" s="429"/>
      <c r="AJ45" s="429"/>
      <c r="AK45" s="429"/>
      <c r="AL45" s="429"/>
      <c r="AM45" s="429"/>
      <c r="AN45" s="429"/>
      <c r="AO45" s="429"/>
      <c r="AP45" s="429"/>
      <c r="AQ45" s="429"/>
      <c r="AR45" s="429"/>
      <c r="AS45" s="429"/>
      <c r="AT45" s="429"/>
      <c r="AV45" s="37">
        <f t="shared" si="12"/>
        <v>0</v>
      </c>
      <c r="AW45" s="37">
        <f t="shared" si="13"/>
        <v>0</v>
      </c>
      <c r="AX45" s="37">
        <f t="shared" si="14"/>
        <v>0</v>
      </c>
      <c r="AY45" s="37">
        <f t="shared" si="15"/>
        <v>0</v>
      </c>
      <c r="AZ45" s="37">
        <f t="shared" si="16"/>
        <v>0</v>
      </c>
      <c r="BA45" s="37">
        <f t="shared" si="17"/>
        <v>0</v>
      </c>
      <c r="BB45" s="37">
        <f t="shared" si="18"/>
        <v>0</v>
      </c>
      <c r="BC45" s="38">
        <f t="shared" si="19"/>
        <v>0</v>
      </c>
      <c r="BD45" s="37">
        <f t="shared" si="20"/>
        <v>0</v>
      </c>
      <c r="BE45" s="54">
        <f t="shared" si="21"/>
        <v>0</v>
      </c>
    </row>
    <row r="46" spans="1:57" ht="30" x14ac:dyDescent="0.25">
      <c r="A46" s="401">
        <f>+Oct!A46</f>
        <v>43</v>
      </c>
      <c r="B46" s="427" t="str">
        <f>ACUMULADO!B46</f>
        <v xml:space="preserve">DOCENTES  CAPACITADOS PARA LA PROMOCIÓN DE PRACTICAS Y ENTORNOS SALUDABLES PARA LA PREVENCIÓN DEL CÁNCER . </v>
      </c>
      <c r="C46" s="428" t="str">
        <f>+Oct!C46</f>
        <v>PROMSA</v>
      </c>
      <c r="D46" s="429"/>
      <c r="E46" s="429"/>
      <c r="F46" s="429"/>
      <c r="G46" s="429"/>
      <c r="H46" s="429"/>
      <c r="I46" s="429"/>
      <c r="J46" s="429"/>
      <c r="K46" s="429"/>
      <c r="L46" s="429"/>
      <c r="M46" s="429"/>
      <c r="N46" s="429"/>
      <c r="O46" s="429"/>
      <c r="P46" s="429"/>
      <c r="Q46" s="429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V46" s="37">
        <f t="shared" si="12"/>
        <v>0</v>
      </c>
      <c r="AW46" s="37">
        <f t="shared" si="13"/>
        <v>0</v>
      </c>
      <c r="AX46" s="37">
        <f t="shared" si="14"/>
        <v>0</v>
      </c>
      <c r="AY46" s="37">
        <f t="shared" si="15"/>
        <v>0</v>
      </c>
      <c r="AZ46" s="37">
        <f t="shared" si="16"/>
        <v>0</v>
      </c>
      <c r="BA46" s="37">
        <f t="shared" si="17"/>
        <v>0</v>
      </c>
      <c r="BB46" s="37">
        <f t="shared" si="18"/>
        <v>0</v>
      </c>
      <c r="BC46" s="38">
        <f t="shared" si="19"/>
        <v>0</v>
      </c>
      <c r="BD46" s="37">
        <f t="shared" si="20"/>
        <v>0</v>
      </c>
      <c r="BE46" s="54">
        <f t="shared" si="21"/>
        <v>0</v>
      </c>
    </row>
    <row r="47" spans="1:57" ht="30" x14ac:dyDescent="0.25">
      <c r="A47" s="401">
        <f>+Oct!A47</f>
        <v>44</v>
      </c>
      <c r="B47" s="427" t="str">
        <f>ACUMULADO!B47</f>
        <v>FAMILIAS SENSIBILIZADAS PARA LA PROMOCIÓN DE PRÁCTICAS Y ENTORNOS SALUDABLES PARA LA PREVENCIÓN DEL CÁNCER</v>
      </c>
      <c r="C47" s="428" t="str">
        <f>+Oct!C47</f>
        <v>PROMSA</v>
      </c>
      <c r="D47" s="429"/>
      <c r="E47" s="429"/>
      <c r="F47" s="429"/>
      <c r="G47" s="429"/>
      <c r="H47" s="429"/>
      <c r="I47" s="429"/>
      <c r="J47" s="429"/>
      <c r="K47" s="429"/>
      <c r="L47" s="429"/>
      <c r="M47" s="429"/>
      <c r="N47" s="429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29"/>
      <c r="Z47" s="429"/>
      <c r="AA47" s="429"/>
      <c r="AB47" s="429"/>
      <c r="AC47" s="429"/>
      <c r="AD47" s="429"/>
      <c r="AE47" s="429"/>
      <c r="AF47" s="429"/>
      <c r="AG47" s="429"/>
      <c r="AH47" s="429"/>
      <c r="AI47" s="429"/>
      <c r="AJ47" s="429"/>
      <c r="AK47" s="429"/>
      <c r="AL47" s="429"/>
      <c r="AM47" s="429"/>
      <c r="AN47" s="429"/>
      <c r="AO47" s="429"/>
      <c r="AP47" s="429"/>
      <c r="AQ47" s="429"/>
      <c r="AR47" s="429"/>
      <c r="AS47" s="429"/>
      <c r="AT47" s="429"/>
      <c r="AV47" s="37">
        <f t="shared" si="12"/>
        <v>0</v>
      </c>
      <c r="AW47" s="37">
        <f t="shared" si="13"/>
        <v>0</v>
      </c>
      <c r="AX47" s="37">
        <f t="shared" si="14"/>
        <v>0</v>
      </c>
      <c r="AY47" s="37">
        <f t="shared" si="15"/>
        <v>0</v>
      </c>
      <c r="AZ47" s="37">
        <f t="shared" si="16"/>
        <v>0</v>
      </c>
      <c r="BA47" s="37">
        <f t="shared" si="17"/>
        <v>0</v>
      </c>
      <c r="BB47" s="37">
        <f t="shared" si="18"/>
        <v>0</v>
      </c>
      <c r="BC47" s="38">
        <f t="shared" si="19"/>
        <v>0</v>
      </c>
      <c r="BD47" s="37">
        <f t="shared" si="20"/>
        <v>0</v>
      </c>
      <c r="BE47" s="54">
        <f t="shared" si="21"/>
        <v>0</v>
      </c>
    </row>
    <row r="48" spans="1:57" ht="30" x14ac:dyDescent="0.25">
      <c r="A48" s="401">
        <f>+Oct!A48</f>
        <v>45</v>
      </c>
      <c r="B48" s="427" t="str">
        <f>ACUMULADO!B48</f>
        <v>MADRES, PADRES Y CUIDADORES/AS CON APOYO EN ESTRATEGIAS DE CRIANZA Y CONOCIMIENTOS SOBRE EL DESARROLLO INFANTIL</v>
      </c>
      <c r="C48" s="428" t="str">
        <f>+Oct!C48</f>
        <v>PROMSA</v>
      </c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V48" s="37">
        <f t="shared" si="12"/>
        <v>0</v>
      </c>
      <c r="AW48" s="37">
        <f t="shared" si="13"/>
        <v>0</v>
      </c>
      <c r="AX48" s="37">
        <f t="shared" si="14"/>
        <v>0</v>
      </c>
      <c r="AY48" s="37">
        <f t="shared" si="15"/>
        <v>0</v>
      </c>
      <c r="AZ48" s="37">
        <f t="shared" si="16"/>
        <v>0</v>
      </c>
      <c r="BA48" s="37">
        <f t="shared" si="17"/>
        <v>0</v>
      </c>
      <c r="BB48" s="37">
        <f t="shared" si="18"/>
        <v>0</v>
      </c>
      <c r="BC48" s="38">
        <f t="shared" si="19"/>
        <v>0</v>
      </c>
      <c r="BD48" s="37">
        <f t="shared" si="20"/>
        <v>0</v>
      </c>
      <c r="BE48" s="54">
        <f t="shared" si="21"/>
        <v>0</v>
      </c>
    </row>
    <row r="49" spans="1:57" x14ac:dyDescent="0.25">
      <c r="A49" s="401">
        <f>+Oct!A49</f>
        <v>46</v>
      </c>
      <c r="B49" s="427" t="str">
        <f>ACUMULADO!B49</f>
        <v>PAREJAS CON CONSEJERÍA EN LA PROMOCIÓN DE UNA CONVIVENCIA SALUDABLE</v>
      </c>
      <c r="C49" s="428" t="str">
        <f>+Oct!C49</f>
        <v>PROMSA</v>
      </c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V49" s="37">
        <f t="shared" si="12"/>
        <v>0</v>
      </c>
      <c r="AW49" s="37">
        <f t="shared" si="13"/>
        <v>0</v>
      </c>
      <c r="AX49" s="37">
        <f t="shared" si="14"/>
        <v>0</v>
      </c>
      <c r="AY49" s="37">
        <f t="shared" si="15"/>
        <v>0</v>
      </c>
      <c r="AZ49" s="37">
        <f t="shared" si="16"/>
        <v>0</v>
      </c>
      <c r="BA49" s="37">
        <f t="shared" si="17"/>
        <v>0</v>
      </c>
      <c r="BB49" s="37">
        <f t="shared" si="18"/>
        <v>0</v>
      </c>
      <c r="BC49" s="38">
        <f t="shared" si="19"/>
        <v>0</v>
      </c>
      <c r="BD49" s="37">
        <f t="shared" si="20"/>
        <v>0</v>
      </c>
      <c r="BE49" s="54">
        <f t="shared" si="21"/>
        <v>0</v>
      </c>
    </row>
    <row r="50" spans="1:57" x14ac:dyDescent="0.25">
      <c r="A50" s="401">
        <f>+Oct!A50</f>
        <v>47</v>
      </c>
      <c r="B50" s="427" t="str">
        <f>ACUMULADO!B50</f>
        <v>LÍDERES ADOLESCENTES PROMUEVEN LA SALUD MENTAL EN SU COMUNIDAD</v>
      </c>
      <c r="C50" s="428" t="str">
        <f>+Oct!C50</f>
        <v>PROMSA</v>
      </c>
      <c r="D50" s="429"/>
      <c r="E50" s="429"/>
      <c r="F50" s="429"/>
      <c r="G50" s="429"/>
      <c r="H50" s="429"/>
      <c r="I50" s="429"/>
      <c r="J50" s="429"/>
      <c r="K50" s="429"/>
      <c r="L50" s="429"/>
      <c r="M50" s="429"/>
      <c r="N50" s="429"/>
      <c r="O50" s="429"/>
      <c r="P50" s="429"/>
      <c r="Q50" s="429"/>
      <c r="R50" s="429"/>
      <c r="S50" s="429"/>
      <c r="T50" s="429"/>
      <c r="U50" s="429"/>
      <c r="V50" s="429"/>
      <c r="W50" s="429"/>
      <c r="X50" s="429"/>
      <c r="Y50" s="429"/>
      <c r="Z50" s="429"/>
      <c r="AA50" s="429"/>
      <c r="AB50" s="429"/>
      <c r="AC50" s="429"/>
      <c r="AD50" s="429"/>
      <c r="AE50" s="429"/>
      <c r="AF50" s="429"/>
      <c r="AG50" s="429"/>
      <c r="AH50" s="429"/>
      <c r="AI50" s="429"/>
      <c r="AJ50" s="429"/>
      <c r="AK50" s="429"/>
      <c r="AL50" s="429"/>
      <c r="AM50" s="429"/>
      <c r="AN50" s="429"/>
      <c r="AO50" s="429"/>
      <c r="AP50" s="429"/>
      <c r="AQ50" s="429"/>
      <c r="AR50" s="429"/>
      <c r="AS50" s="429"/>
      <c r="AT50" s="429"/>
      <c r="AV50" s="37">
        <f t="shared" si="12"/>
        <v>0</v>
      </c>
      <c r="AW50" s="37">
        <f t="shared" si="13"/>
        <v>0</v>
      </c>
      <c r="AX50" s="37">
        <f t="shared" si="14"/>
        <v>0</v>
      </c>
      <c r="AY50" s="37">
        <f t="shared" si="15"/>
        <v>0</v>
      </c>
      <c r="AZ50" s="37">
        <f t="shared" si="16"/>
        <v>0</v>
      </c>
      <c r="BA50" s="37">
        <f t="shared" si="17"/>
        <v>0</v>
      </c>
      <c r="BB50" s="37">
        <f t="shared" si="18"/>
        <v>0</v>
      </c>
      <c r="BC50" s="38">
        <f t="shared" si="19"/>
        <v>0</v>
      </c>
      <c r="BD50" s="37">
        <f t="shared" si="20"/>
        <v>0</v>
      </c>
      <c r="BE50" s="54">
        <f t="shared" si="21"/>
        <v>0</v>
      </c>
    </row>
    <row r="51" spans="1:57" ht="30" x14ac:dyDescent="0.25">
      <c r="A51" s="401">
        <f>+Oct!A51</f>
        <v>48</v>
      </c>
      <c r="B51" s="427" t="str">
        <f>ACUMULADO!B51</f>
        <v>AGENTES COMUNITARIOS DE SALUD REALIZAN VIGILANCIA CIUDADANA PARA REDUCIR LA VIOLENCIA FÍSICA CAUSADA POR LA PAREJA</v>
      </c>
      <c r="C51" s="428" t="str">
        <f>+Oct!C51</f>
        <v>PROMSA</v>
      </c>
      <c r="D51" s="429"/>
      <c r="E51" s="429"/>
      <c r="F51" s="429"/>
      <c r="G51" s="429"/>
      <c r="H51" s="429"/>
      <c r="I51" s="429"/>
      <c r="J51" s="429"/>
      <c r="K51" s="429"/>
      <c r="L51" s="429"/>
      <c r="M51" s="429"/>
      <c r="N51" s="429"/>
      <c r="O51" s="429"/>
      <c r="P51" s="429"/>
      <c r="Q51" s="429"/>
      <c r="R51" s="429"/>
      <c r="S51" s="429"/>
      <c r="T51" s="429"/>
      <c r="U51" s="429"/>
      <c r="V51" s="429"/>
      <c r="W51" s="429"/>
      <c r="X51" s="429"/>
      <c r="Y51" s="429"/>
      <c r="Z51" s="429"/>
      <c r="AA51" s="429"/>
      <c r="AB51" s="429"/>
      <c r="AC51" s="429"/>
      <c r="AD51" s="429"/>
      <c r="AE51" s="429"/>
      <c r="AF51" s="429"/>
      <c r="AG51" s="429"/>
      <c r="AH51" s="429"/>
      <c r="AI51" s="429"/>
      <c r="AJ51" s="429"/>
      <c r="AK51" s="429"/>
      <c r="AL51" s="429"/>
      <c r="AM51" s="429"/>
      <c r="AN51" s="429"/>
      <c r="AO51" s="429"/>
      <c r="AP51" s="429"/>
      <c r="AQ51" s="429"/>
      <c r="AR51" s="429"/>
      <c r="AS51" s="429"/>
      <c r="AT51" s="429"/>
      <c r="AV51" s="37">
        <f t="shared" si="12"/>
        <v>0</v>
      </c>
      <c r="AW51" s="37">
        <f t="shared" si="13"/>
        <v>0</v>
      </c>
      <c r="AX51" s="37">
        <f t="shared" si="14"/>
        <v>0</v>
      </c>
      <c r="AY51" s="37">
        <f t="shared" si="15"/>
        <v>0</v>
      </c>
      <c r="AZ51" s="37">
        <f t="shared" si="16"/>
        <v>0</v>
      </c>
      <c r="BA51" s="37">
        <f t="shared" si="17"/>
        <v>0</v>
      </c>
      <c r="BB51" s="37">
        <f t="shared" si="18"/>
        <v>0</v>
      </c>
      <c r="BC51" s="38">
        <f t="shared" si="19"/>
        <v>0</v>
      </c>
      <c r="BD51" s="37">
        <f t="shared" si="20"/>
        <v>0</v>
      </c>
      <c r="BE51" s="54">
        <f t="shared" si="21"/>
        <v>0</v>
      </c>
    </row>
    <row r="52" spans="1:57" x14ac:dyDescent="0.25">
      <c r="A52" s="401">
        <f>+Oct!A52</f>
        <v>49</v>
      </c>
      <c r="B52" s="468" t="str">
        <f>+Oct!B52</f>
        <v xml:space="preserve">Porcentaje de mujeres de 25 a 64 años de edad que se han realizado tamizaje  de papanicolaou </v>
      </c>
      <c r="C52" s="469" t="str">
        <f>+Oct!C52</f>
        <v>CANCER</v>
      </c>
      <c r="D52" s="466"/>
      <c r="E52" s="466"/>
      <c r="F52" s="466"/>
      <c r="G52" s="466"/>
      <c r="H52" s="466"/>
      <c r="I52" s="466"/>
      <c r="J52" s="466"/>
      <c r="K52" s="466"/>
      <c r="L52" s="466"/>
      <c r="M52" s="466"/>
      <c r="N52" s="466"/>
      <c r="O52" s="466"/>
      <c r="P52" s="466"/>
      <c r="Q52" s="466"/>
      <c r="R52" s="466"/>
      <c r="S52" s="466"/>
      <c r="T52" s="466"/>
      <c r="U52" s="466"/>
      <c r="V52" s="466"/>
      <c r="W52" s="466"/>
      <c r="X52" s="466"/>
      <c r="Y52" s="466"/>
      <c r="Z52" s="466"/>
      <c r="AA52" s="466"/>
      <c r="AB52" s="466"/>
      <c r="AC52" s="466"/>
      <c r="AD52" s="466"/>
      <c r="AE52" s="466"/>
      <c r="AF52" s="466"/>
      <c r="AG52" s="466"/>
      <c r="AH52" s="466"/>
      <c r="AI52" s="466"/>
      <c r="AJ52" s="466"/>
      <c r="AK52" s="466"/>
      <c r="AL52" s="466"/>
      <c r="AM52" s="466"/>
      <c r="AN52" s="466"/>
      <c r="AO52" s="466"/>
      <c r="AP52" s="466"/>
      <c r="AQ52" s="466"/>
      <c r="AR52" s="466"/>
      <c r="AS52" s="466"/>
      <c r="AT52" s="466"/>
      <c r="AV52" s="37">
        <f>SUM(D52)</f>
        <v>0</v>
      </c>
      <c r="AW52" s="37">
        <f>+SUM(G52:P52)</f>
        <v>0</v>
      </c>
      <c r="AX52" s="37">
        <f t="shared" si="8"/>
        <v>0</v>
      </c>
      <c r="AY52" s="37">
        <f t="shared" si="0"/>
        <v>0</v>
      </c>
      <c r="AZ52" s="37">
        <f t="shared" si="1"/>
        <v>0</v>
      </c>
      <c r="BA52" s="37">
        <f t="shared" si="2"/>
        <v>0</v>
      </c>
      <c r="BB52" s="37">
        <f t="shared" si="3"/>
        <v>0</v>
      </c>
      <c r="BC52" s="38">
        <f t="shared" si="4"/>
        <v>0</v>
      </c>
      <c r="BD52" s="37">
        <f t="shared" si="5"/>
        <v>0</v>
      </c>
      <c r="BE52" s="54">
        <f t="shared" si="9"/>
        <v>0</v>
      </c>
    </row>
    <row r="53" spans="1:57" ht="30" x14ac:dyDescent="0.25">
      <c r="A53" s="401">
        <f>+Oct!A53</f>
        <v>50</v>
      </c>
      <c r="B53" s="468" t="str">
        <f>+Oct!B53</f>
        <v>Porcentaje de mujeres de 30 a 49 años de edad que se han realizado tamizaje para cuello uterino (Inspección Visual con Ácido Acético).</v>
      </c>
      <c r="C53" s="470" t="str">
        <f>+Oct!C53</f>
        <v>CANCER</v>
      </c>
      <c r="D53" s="466"/>
      <c r="E53" s="466"/>
      <c r="F53" s="466"/>
      <c r="G53" s="466"/>
      <c r="H53" s="466"/>
      <c r="I53" s="466"/>
      <c r="J53" s="466"/>
      <c r="K53" s="466"/>
      <c r="L53" s="466"/>
      <c r="M53" s="466"/>
      <c r="N53" s="466"/>
      <c r="O53" s="466"/>
      <c r="P53" s="466"/>
      <c r="Q53" s="466"/>
      <c r="R53" s="466"/>
      <c r="S53" s="466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6"/>
      <c r="AL53" s="466"/>
      <c r="AM53" s="466"/>
      <c r="AN53" s="466"/>
      <c r="AO53" s="466"/>
      <c r="AP53" s="466"/>
      <c r="AQ53" s="466"/>
      <c r="AR53" s="466"/>
      <c r="AS53" s="466"/>
      <c r="AT53" s="466"/>
      <c r="AV53" s="37">
        <f t="shared" si="11"/>
        <v>0</v>
      </c>
      <c r="AW53" s="37">
        <f t="shared" si="7"/>
        <v>0</v>
      </c>
      <c r="AX53" s="37">
        <f t="shared" si="8"/>
        <v>0</v>
      </c>
      <c r="AY53" s="37">
        <f t="shared" si="0"/>
        <v>0</v>
      </c>
      <c r="AZ53" s="37">
        <f t="shared" si="1"/>
        <v>0</v>
      </c>
      <c r="BA53" s="37">
        <f t="shared" si="2"/>
        <v>0</v>
      </c>
      <c r="BB53" s="37">
        <f t="shared" si="3"/>
        <v>0</v>
      </c>
      <c r="BC53" s="38">
        <f t="shared" si="4"/>
        <v>0</v>
      </c>
      <c r="BD53" s="37">
        <f t="shared" si="5"/>
        <v>0</v>
      </c>
      <c r="BE53" s="54">
        <f t="shared" si="9"/>
        <v>0</v>
      </c>
    </row>
    <row r="54" spans="1:57" ht="30" x14ac:dyDescent="0.25">
      <c r="A54" s="401">
        <f>+Oct!A54</f>
        <v>51</v>
      </c>
      <c r="B54" s="468" t="str">
        <f>+Oct!B54</f>
        <v>Porcentaje de mujeres de 40 a 69 años de edad que se han realizado examen clínico de mamas en los últimos 12 meses.</v>
      </c>
      <c r="C54" s="470" t="str">
        <f>+Oct!C54</f>
        <v>CANCER</v>
      </c>
      <c r="D54" s="467"/>
      <c r="E54" s="467"/>
      <c r="F54" s="467"/>
      <c r="G54" s="467"/>
      <c r="H54" s="467"/>
      <c r="I54" s="467"/>
      <c r="J54" s="467"/>
      <c r="K54" s="467"/>
      <c r="L54" s="467"/>
      <c r="M54" s="467"/>
      <c r="N54" s="467"/>
      <c r="O54" s="467"/>
      <c r="P54" s="467"/>
      <c r="Q54" s="467"/>
      <c r="R54" s="467"/>
      <c r="S54" s="467"/>
      <c r="T54" s="467"/>
      <c r="U54" s="467"/>
      <c r="V54" s="467"/>
      <c r="W54" s="467"/>
      <c r="X54" s="467"/>
      <c r="Y54" s="467"/>
      <c r="Z54" s="467"/>
      <c r="AA54" s="467"/>
      <c r="AB54" s="467"/>
      <c r="AC54" s="467"/>
      <c r="AD54" s="467"/>
      <c r="AE54" s="467"/>
      <c r="AF54" s="467"/>
      <c r="AG54" s="467"/>
      <c r="AH54" s="467"/>
      <c r="AI54" s="467"/>
      <c r="AJ54" s="467"/>
      <c r="AK54" s="467"/>
      <c r="AL54" s="467"/>
      <c r="AM54" s="467"/>
      <c r="AN54" s="467"/>
      <c r="AO54" s="467"/>
      <c r="AP54" s="467"/>
      <c r="AQ54" s="467"/>
      <c r="AR54" s="467"/>
      <c r="AS54" s="467"/>
      <c r="AT54" s="467"/>
      <c r="AV54" s="37">
        <f t="shared" ref="AV54:AV117" si="22">SUM(D54)</f>
        <v>0</v>
      </c>
      <c r="AW54" s="37">
        <f t="shared" si="7"/>
        <v>0</v>
      </c>
      <c r="AX54" s="37">
        <f t="shared" si="8"/>
        <v>0</v>
      </c>
      <c r="AY54" s="37">
        <f t="shared" si="0"/>
        <v>0</v>
      </c>
      <c r="AZ54" s="37">
        <f t="shared" si="1"/>
        <v>0</v>
      </c>
      <c r="BA54" s="37">
        <f t="shared" si="2"/>
        <v>0</v>
      </c>
      <c r="BB54" s="37">
        <f t="shared" si="3"/>
        <v>0</v>
      </c>
      <c r="BC54" s="38">
        <f t="shared" si="4"/>
        <v>0</v>
      </c>
      <c r="BD54" s="37">
        <f t="shared" si="5"/>
        <v>0</v>
      </c>
      <c r="BE54" s="54">
        <f t="shared" si="9"/>
        <v>0</v>
      </c>
    </row>
    <row r="55" spans="1:57" x14ac:dyDescent="0.25">
      <c r="A55" s="401">
        <f>+Oct!A55</f>
        <v>52</v>
      </c>
      <c r="B55" s="468" t="str">
        <f>+Oct!B55</f>
        <v xml:space="preserve">4-DETECCION COLON Y RECTO (50 a 70 años) </v>
      </c>
      <c r="C55" s="470" t="str">
        <f>+Oct!C55</f>
        <v>CANCER</v>
      </c>
      <c r="D55" s="467"/>
      <c r="E55" s="467"/>
      <c r="F55" s="467"/>
      <c r="G55" s="467"/>
      <c r="H55" s="467"/>
      <c r="I55" s="467"/>
      <c r="J55" s="467"/>
      <c r="K55" s="467"/>
      <c r="L55" s="467"/>
      <c r="M55" s="467"/>
      <c r="N55" s="467"/>
      <c r="O55" s="467"/>
      <c r="P55" s="467"/>
      <c r="Q55" s="467"/>
      <c r="R55" s="467"/>
      <c r="S55" s="467"/>
      <c r="T55" s="467"/>
      <c r="U55" s="467"/>
      <c r="V55" s="467"/>
      <c r="W55" s="467"/>
      <c r="X55" s="467"/>
      <c r="Y55" s="467"/>
      <c r="Z55" s="467"/>
      <c r="AA55" s="467"/>
      <c r="AB55" s="467"/>
      <c r="AC55" s="467"/>
      <c r="AD55" s="467"/>
      <c r="AE55" s="467"/>
      <c r="AF55" s="467"/>
      <c r="AG55" s="467"/>
      <c r="AH55" s="467"/>
      <c r="AI55" s="467"/>
      <c r="AJ55" s="467"/>
      <c r="AK55" s="467"/>
      <c r="AL55" s="467"/>
      <c r="AM55" s="467"/>
      <c r="AN55" s="467"/>
      <c r="AO55" s="467"/>
      <c r="AP55" s="467"/>
      <c r="AQ55" s="467"/>
      <c r="AR55" s="467"/>
      <c r="AS55" s="467"/>
      <c r="AT55" s="467"/>
      <c r="AV55" s="37">
        <f t="shared" si="22"/>
        <v>0</v>
      </c>
      <c r="AW55" s="37">
        <f t="shared" si="7"/>
        <v>0</v>
      </c>
      <c r="AX55" s="37">
        <f t="shared" si="8"/>
        <v>0</v>
      </c>
      <c r="AY55" s="37">
        <f t="shared" si="0"/>
        <v>0</v>
      </c>
      <c r="AZ55" s="37">
        <f t="shared" si="1"/>
        <v>0</v>
      </c>
      <c r="BA55" s="37">
        <f t="shared" si="2"/>
        <v>0</v>
      </c>
      <c r="BB55" s="37">
        <f t="shared" si="3"/>
        <v>0</v>
      </c>
      <c r="BC55" s="38">
        <f t="shared" si="4"/>
        <v>0</v>
      </c>
      <c r="BD55" s="37">
        <f t="shared" si="5"/>
        <v>0</v>
      </c>
      <c r="BE55" s="54">
        <f t="shared" si="9"/>
        <v>0</v>
      </c>
    </row>
    <row r="56" spans="1:57" x14ac:dyDescent="0.25">
      <c r="A56" s="401">
        <f>+Oct!A56</f>
        <v>53</v>
      </c>
      <c r="B56" s="468" t="str">
        <f>+Oct!B56</f>
        <v xml:space="preserve">5-DETECCION CANCER PROSTATA ( 50 a 75 años) </v>
      </c>
      <c r="C56" s="470" t="str">
        <f>+Oct!C56</f>
        <v>CANCER</v>
      </c>
      <c r="D56" s="467"/>
      <c r="E56" s="467"/>
      <c r="F56" s="467"/>
      <c r="G56" s="467"/>
      <c r="H56" s="467"/>
      <c r="I56" s="467"/>
      <c r="J56" s="467"/>
      <c r="K56" s="467"/>
      <c r="L56" s="467"/>
      <c r="M56" s="467"/>
      <c r="N56" s="467"/>
      <c r="O56" s="467"/>
      <c r="P56" s="467"/>
      <c r="Q56" s="467"/>
      <c r="R56" s="467"/>
      <c r="S56" s="467"/>
      <c r="T56" s="467"/>
      <c r="U56" s="467"/>
      <c r="V56" s="467"/>
      <c r="W56" s="467"/>
      <c r="X56" s="467"/>
      <c r="Y56" s="467"/>
      <c r="Z56" s="467"/>
      <c r="AA56" s="467"/>
      <c r="AB56" s="467"/>
      <c r="AC56" s="467"/>
      <c r="AD56" s="467"/>
      <c r="AE56" s="467"/>
      <c r="AF56" s="467"/>
      <c r="AG56" s="467"/>
      <c r="AH56" s="467"/>
      <c r="AI56" s="467"/>
      <c r="AJ56" s="467"/>
      <c r="AK56" s="467"/>
      <c r="AL56" s="467"/>
      <c r="AM56" s="467"/>
      <c r="AN56" s="467"/>
      <c r="AO56" s="467"/>
      <c r="AP56" s="467"/>
      <c r="AQ56" s="467"/>
      <c r="AR56" s="467"/>
      <c r="AS56" s="467"/>
      <c r="AT56" s="467"/>
      <c r="AV56" s="37">
        <f t="shared" si="22"/>
        <v>0</v>
      </c>
      <c r="AW56" s="37">
        <f t="shared" si="7"/>
        <v>0</v>
      </c>
      <c r="AX56" s="37">
        <f t="shared" si="8"/>
        <v>0</v>
      </c>
      <c r="AY56" s="37">
        <f t="shared" si="0"/>
        <v>0</v>
      </c>
      <c r="AZ56" s="37">
        <f t="shared" si="1"/>
        <v>0</v>
      </c>
      <c r="BA56" s="37">
        <f t="shared" si="2"/>
        <v>0</v>
      </c>
      <c r="BB56" s="37">
        <f t="shared" si="3"/>
        <v>0</v>
      </c>
      <c r="BC56" s="38">
        <f t="shared" si="4"/>
        <v>0</v>
      </c>
      <c r="BD56" s="37">
        <f t="shared" si="5"/>
        <v>0</v>
      </c>
      <c r="BE56" s="54">
        <f t="shared" si="9"/>
        <v>0</v>
      </c>
    </row>
    <row r="57" spans="1:57" x14ac:dyDescent="0.25">
      <c r="A57" s="401">
        <f>+Oct!A57</f>
        <v>54</v>
      </c>
      <c r="B57" s="468" t="str">
        <f>+Oct!B57</f>
        <v xml:space="preserve">6-DETECCION DE CANCER DE PIEL  (18 a 70 años) </v>
      </c>
      <c r="C57" s="470" t="str">
        <f>+Oct!C57</f>
        <v>CANCER</v>
      </c>
      <c r="D57" s="467"/>
      <c r="E57" s="467"/>
      <c r="F57" s="467"/>
      <c r="G57" s="467"/>
      <c r="H57" s="467"/>
      <c r="I57" s="467"/>
      <c r="J57" s="467"/>
      <c r="K57" s="467"/>
      <c r="L57" s="467"/>
      <c r="M57" s="467"/>
      <c r="N57" s="467"/>
      <c r="O57" s="467"/>
      <c r="P57" s="467"/>
      <c r="Q57" s="467"/>
      <c r="R57" s="467"/>
      <c r="S57" s="467"/>
      <c r="T57" s="467"/>
      <c r="U57" s="467"/>
      <c r="V57" s="467"/>
      <c r="W57" s="467"/>
      <c r="X57" s="467"/>
      <c r="Y57" s="467"/>
      <c r="Z57" s="467"/>
      <c r="AA57" s="467"/>
      <c r="AB57" s="467"/>
      <c r="AC57" s="467"/>
      <c r="AD57" s="467"/>
      <c r="AE57" s="467"/>
      <c r="AF57" s="467"/>
      <c r="AG57" s="467"/>
      <c r="AH57" s="467"/>
      <c r="AI57" s="467"/>
      <c r="AJ57" s="467"/>
      <c r="AK57" s="467"/>
      <c r="AL57" s="467"/>
      <c r="AM57" s="467"/>
      <c r="AN57" s="467"/>
      <c r="AO57" s="467"/>
      <c r="AP57" s="467"/>
      <c r="AQ57" s="467"/>
      <c r="AR57" s="467"/>
      <c r="AS57" s="467"/>
      <c r="AT57" s="467"/>
      <c r="AV57" s="37">
        <f t="shared" si="22"/>
        <v>0</v>
      </c>
      <c r="AW57" s="37">
        <f t="shared" si="7"/>
        <v>0</v>
      </c>
      <c r="AX57" s="37">
        <f t="shared" si="8"/>
        <v>0</v>
      </c>
      <c r="AY57" s="37">
        <f t="shared" si="0"/>
        <v>0</v>
      </c>
      <c r="AZ57" s="37">
        <f t="shared" si="1"/>
        <v>0</v>
      </c>
      <c r="BA57" s="37">
        <f t="shared" si="2"/>
        <v>0</v>
      </c>
      <c r="BB57" s="37">
        <f t="shared" si="3"/>
        <v>0</v>
      </c>
      <c r="BC57" s="38">
        <f t="shared" si="4"/>
        <v>0</v>
      </c>
      <c r="BD57" s="37">
        <f t="shared" si="5"/>
        <v>0</v>
      </c>
      <c r="BE57" s="54">
        <f t="shared" si="9"/>
        <v>0</v>
      </c>
    </row>
    <row r="58" spans="1:57" x14ac:dyDescent="0.25">
      <c r="A58" s="401">
        <f>+Oct!A58</f>
        <v>55</v>
      </c>
      <c r="B58" s="468" t="str">
        <f>+Oct!B58</f>
        <v>PERSONA CON DISCAPACIDAD QUE RECIBE ATENCION PARA SU CERTIFICACIÓN.</v>
      </c>
      <c r="C58" s="471" t="str">
        <f>+Oct!C58</f>
        <v>DISCAPACIDAD</v>
      </c>
      <c r="D58" s="467"/>
      <c r="E58" s="467"/>
      <c r="F58" s="467"/>
      <c r="G58" s="467"/>
      <c r="H58" s="467"/>
      <c r="I58" s="467"/>
      <c r="J58" s="467"/>
      <c r="K58" s="467"/>
      <c r="L58" s="467"/>
      <c r="M58" s="467"/>
      <c r="N58" s="467"/>
      <c r="O58" s="467"/>
      <c r="P58" s="467"/>
      <c r="Q58" s="467"/>
      <c r="R58" s="467"/>
      <c r="S58" s="467"/>
      <c r="T58" s="467"/>
      <c r="U58" s="467"/>
      <c r="V58" s="467"/>
      <c r="W58" s="467"/>
      <c r="X58" s="467"/>
      <c r="Y58" s="467"/>
      <c r="Z58" s="467"/>
      <c r="AA58" s="467"/>
      <c r="AB58" s="467"/>
      <c r="AC58" s="467"/>
      <c r="AD58" s="467"/>
      <c r="AE58" s="467"/>
      <c r="AF58" s="467"/>
      <c r="AG58" s="467"/>
      <c r="AH58" s="467"/>
      <c r="AI58" s="467"/>
      <c r="AJ58" s="467"/>
      <c r="AK58" s="467"/>
      <c r="AL58" s="467"/>
      <c r="AM58" s="467"/>
      <c r="AN58" s="467"/>
      <c r="AO58" s="467"/>
      <c r="AP58" s="467"/>
      <c r="AQ58" s="467"/>
      <c r="AR58" s="467"/>
      <c r="AS58" s="467"/>
      <c r="AT58" s="467"/>
      <c r="AV58" s="37">
        <f t="shared" si="22"/>
        <v>0</v>
      </c>
      <c r="AW58" s="37">
        <f t="shared" si="7"/>
        <v>0</v>
      </c>
      <c r="AX58" s="37">
        <f t="shared" si="8"/>
        <v>0</v>
      </c>
      <c r="AY58" s="37">
        <f t="shared" si="0"/>
        <v>0</v>
      </c>
      <c r="AZ58" s="37">
        <f t="shared" si="1"/>
        <v>0</v>
      </c>
      <c r="BA58" s="37">
        <f t="shared" si="2"/>
        <v>0</v>
      </c>
      <c r="BB58" s="37">
        <f t="shared" si="3"/>
        <v>0</v>
      </c>
      <c r="BC58" s="38">
        <f t="shared" si="4"/>
        <v>0</v>
      </c>
      <c r="BD58" s="37">
        <f t="shared" si="5"/>
        <v>0</v>
      </c>
      <c r="BE58" s="54">
        <f t="shared" si="9"/>
        <v>0</v>
      </c>
    </row>
    <row r="59" spans="1:57" x14ac:dyDescent="0.25">
      <c r="A59" s="401">
        <f>+Oct!A59</f>
        <v>56</v>
      </c>
      <c r="B59" s="468" t="str">
        <f>+Oct!B59</f>
        <v>Tamizaje de errores refractivos en niños.</v>
      </c>
      <c r="C59" s="471" t="str">
        <f>+Oct!C59</f>
        <v>SALUD OCULAR</v>
      </c>
      <c r="D59" s="467"/>
      <c r="E59" s="467"/>
      <c r="F59" s="467"/>
      <c r="G59" s="467"/>
      <c r="H59" s="467"/>
      <c r="I59" s="467"/>
      <c r="J59" s="467"/>
      <c r="K59" s="467"/>
      <c r="L59" s="467"/>
      <c r="M59" s="467"/>
      <c r="N59" s="467"/>
      <c r="O59" s="467"/>
      <c r="P59" s="467"/>
      <c r="Q59" s="467"/>
      <c r="R59" s="467"/>
      <c r="S59" s="467"/>
      <c r="T59" s="467"/>
      <c r="U59" s="467"/>
      <c r="V59" s="467"/>
      <c r="W59" s="467"/>
      <c r="X59" s="467"/>
      <c r="Y59" s="467"/>
      <c r="Z59" s="467"/>
      <c r="AA59" s="467"/>
      <c r="AB59" s="467"/>
      <c r="AC59" s="467"/>
      <c r="AD59" s="467"/>
      <c r="AE59" s="467"/>
      <c r="AF59" s="467"/>
      <c r="AG59" s="467"/>
      <c r="AH59" s="467"/>
      <c r="AI59" s="467"/>
      <c r="AJ59" s="467"/>
      <c r="AK59" s="467"/>
      <c r="AL59" s="467"/>
      <c r="AM59" s="467"/>
      <c r="AN59" s="467"/>
      <c r="AO59" s="467"/>
      <c r="AP59" s="467"/>
      <c r="AQ59" s="467"/>
      <c r="AR59" s="467"/>
      <c r="AS59" s="467"/>
      <c r="AT59" s="467"/>
      <c r="AV59" s="37">
        <f t="shared" si="22"/>
        <v>0</v>
      </c>
      <c r="AW59" s="37">
        <f t="shared" si="7"/>
        <v>0</v>
      </c>
      <c r="AX59" s="37">
        <f t="shared" si="8"/>
        <v>0</v>
      </c>
      <c r="AY59" s="37">
        <f t="shared" si="0"/>
        <v>0</v>
      </c>
      <c r="AZ59" s="37">
        <f t="shared" si="1"/>
        <v>0</v>
      </c>
      <c r="BA59" s="37">
        <f t="shared" si="2"/>
        <v>0</v>
      </c>
      <c r="BB59" s="37">
        <f t="shared" si="3"/>
        <v>0</v>
      </c>
      <c r="BC59" s="38">
        <f t="shared" si="4"/>
        <v>0</v>
      </c>
      <c r="BD59" s="37">
        <f t="shared" si="5"/>
        <v>0</v>
      </c>
      <c r="BE59" s="54">
        <f t="shared" si="9"/>
        <v>0</v>
      </c>
    </row>
    <row r="60" spans="1:57" x14ac:dyDescent="0.25">
      <c r="A60" s="401">
        <f>+Oct!A60</f>
        <v>57</v>
      </c>
      <c r="B60" s="468" t="str">
        <f>+Oct!B60</f>
        <v>EVALUACION ORAL COMPLETO</v>
      </c>
      <c r="C60" s="471" t="str">
        <f>+Oct!C60</f>
        <v>ODONTOLOGIA</v>
      </c>
      <c r="D60" s="467"/>
      <c r="E60" s="467"/>
      <c r="F60" s="467"/>
      <c r="G60" s="467"/>
      <c r="H60" s="467"/>
      <c r="I60" s="467"/>
      <c r="J60" s="467"/>
      <c r="K60" s="467"/>
      <c r="L60" s="467"/>
      <c r="M60" s="467"/>
      <c r="N60" s="467"/>
      <c r="O60" s="467"/>
      <c r="P60" s="467"/>
      <c r="Q60" s="467"/>
      <c r="R60" s="467"/>
      <c r="S60" s="467"/>
      <c r="T60" s="467"/>
      <c r="U60" s="467"/>
      <c r="V60" s="467"/>
      <c r="W60" s="467"/>
      <c r="X60" s="467"/>
      <c r="Y60" s="467"/>
      <c r="Z60" s="467"/>
      <c r="AA60" s="467"/>
      <c r="AB60" s="467"/>
      <c r="AC60" s="467"/>
      <c r="AD60" s="467"/>
      <c r="AE60" s="467"/>
      <c r="AF60" s="467"/>
      <c r="AG60" s="467"/>
      <c r="AH60" s="467"/>
      <c r="AI60" s="467"/>
      <c r="AJ60" s="467"/>
      <c r="AK60" s="467"/>
      <c r="AL60" s="467"/>
      <c r="AM60" s="467"/>
      <c r="AN60" s="467"/>
      <c r="AO60" s="467"/>
      <c r="AP60" s="467"/>
      <c r="AQ60" s="467"/>
      <c r="AR60" s="467"/>
      <c r="AS60" s="467"/>
      <c r="AT60" s="467"/>
      <c r="AV60" s="37">
        <f t="shared" si="22"/>
        <v>0</v>
      </c>
      <c r="AW60" s="37">
        <f t="shared" si="7"/>
        <v>0</v>
      </c>
      <c r="AX60" s="37">
        <f t="shared" si="8"/>
        <v>0</v>
      </c>
      <c r="AY60" s="37">
        <f t="shared" si="0"/>
        <v>0</v>
      </c>
      <c r="AZ60" s="37">
        <f t="shared" si="1"/>
        <v>0</v>
      </c>
      <c r="BA60" s="37">
        <f t="shared" si="2"/>
        <v>0</v>
      </c>
      <c r="BB60" s="37">
        <f t="shared" si="3"/>
        <v>0</v>
      </c>
      <c r="BC60" s="38">
        <f t="shared" si="4"/>
        <v>0</v>
      </c>
      <c r="BD60" s="37">
        <f t="shared" si="5"/>
        <v>0</v>
      </c>
      <c r="BE60" s="54">
        <f t="shared" si="9"/>
        <v>0</v>
      </c>
    </row>
    <row r="61" spans="1:57" x14ac:dyDescent="0.25">
      <c r="A61" s="401">
        <f>+Oct!A61</f>
        <v>58</v>
      </c>
      <c r="B61" s="468" t="str">
        <f>+Oct!B61</f>
        <v>ALTA BASICA ODONTOLOGICA EN NIÑOS DE 3 A 11 AÑOSDE EDAD</v>
      </c>
      <c r="C61" s="471" t="str">
        <f>+Oct!C61</f>
        <v>ODONTOLOGIA</v>
      </c>
      <c r="D61" s="467"/>
      <c r="E61" s="467"/>
      <c r="F61" s="467"/>
      <c r="G61" s="467"/>
      <c r="H61" s="467"/>
      <c r="I61" s="467"/>
      <c r="J61" s="467"/>
      <c r="K61" s="467"/>
      <c r="L61" s="467"/>
      <c r="M61" s="467"/>
      <c r="N61" s="467"/>
      <c r="O61" s="467"/>
      <c r="P61" s="467"/>
      <c r="Q61" s="467"/>
      <c r="R61" s="467"/>
      <c r="S61" s="467"/>
      <c r="T61" s="467"/>
      <c r="U61" s="467"/>
      <c r="V61" s="467"/>
      <c r="W61" s="467"/>
      <c r="X61" s="467"/>
      <c r="Y61" s="467"/>
      <c r="Z61" s="467"/>
      <c r="AA61" s="467"/>
      <c r="AB61" s="467"/>
      <c r="AC61" s="467"/>
      <c r="AD61" s="467"/>
      <c r="AE61" s="467"/>
      <c r="AF61" s="467"/>
      <c r="AG61" s="467"/>
      <c r="AH61" s="467"/>
      <c r="AI61" s="467"/>
      <c r="AJ61" s="467"/>
      <c r="AK61" s="467"/>
      <c r="AL61" s="467"/>
      <c r="AM61" s="467"/>
      <c r="AN61" s="467"/>
      <c r="AO61" s="467"/>
      <c r="AP61" s="467"/>
      <c r="AQ61" s="467"/>
      <c r="AR61" s="467"/>
      <c r="AS61" s="467"/>
      <c r="AT61" s="467"/>
      <c r="AV61" s="37">
        <f t="shared" si="22"/>
        <v>0</v>
      </c>
      <c r="AW61" s="37">
        <f t="shared" si="7"/>
        <v>0</v>
      </c>
      <c r="AX61" s="37">
        <f t="shared" si="8"/>
        <v>0</v>
      </c>
      <c r="AY61" s="37">
        <f t="shared" si="0"/>
        <v>0</v>
      </c>
      <c r="AZ61" s="37">
        <f t="shared" si="1"/>
        <v>0</v>
      </c>
      <c r="BA61" s="37">
        <f t="shared" si="2"/>
        <v>0</v>
      </c>
      <c r="BB61" s="37">
        <f t="shared" si="3"/>
        <v>0</v>
      </c>
      <c r="BC61" s="38">
        <f t="shared" si="4"/>
        <v>0</v>
      </c>
      <c r="BD61" s="37">
        <f t="shared" si="5"/>
        <v>0</v>
      </c>
      <c r="BE61" s="54">
        <f t="shared" si="9"/>
        <v>0</v>
      </c>
    </row>
    <row r="62" spans="1:57" x14ac:dyDescent="0.25">
      <c r="A62" s="401">
        <f>+Oct!A62</f>
        <v>59</v>
      </c>
      <c r="B62" s="468" t="str">
        <f>+Oct!B62</f>
        <v>EVALUACION ORAL COMPLETO 3 a 11 años</v>
      </c>
      <c r="C62" s="471" t="str">
        <f>+Oct!C62</f>
        <v>ODONTOLOGIA</v>
      </c>
      <c r="D62" s="467"/>
      <c r="E62" s="467"/>
      <c r="F62" s="467"/>
      <c r="G62" s="467"/>
      <c r="H62" s="467"/>
      <c r="I62" s="467"/>
      <c r="J62" s="467"/>
      <c r="K62" s="467"/>
      <c r="L62" s="467"/>
      <c r="M62" s="467"/>
      <c r="N62" s="467"/>
      <c r="O62" s="467"/>
      <c r="P62" s="467"/>
      <c r="Q62" s="467"/>
      <c r="R62" s="467"/>
      <c r="S62" s="467"/>
      <c r="T62" s="467"/>
      <c r="U62" s="467"/>
      <c r="V62" s="467"/>
      <c r="W62" s="467"/>
      <c r="X62" s="467"/>
      <c r="Y62" s="467"/>
      <c r="Z62" s="467"/>
      <c r="AA62" s="467"/>
      <c r="AB62" s="467"/>
      <c r="AC62" s="467"/>
      <c r="AD62" s="467"/>
      <c r="AE62" s="467"/>
      <c r="AF62" s="467"/>
      <c r="AG62" s="467"/>
      <c r="AH62" s="467"/>
      <c r="AI62" s="467"/>
      <c r="AJ62" s="467"/>
      <c r="AK62" s="467"/>
      <c r="AL62" s="467"/>
      <c r="AM62" s="467"/>
      <c r="AN62" s="467"/>
      <c r="AO62" s="467"/>
      <c r="AP62" s="467"/>
      <c r="AQ62" s="467"/>
      <c r="AR62" s="467"/>
      <c r="AS62" s="467"/>
      <c r="AT62" s="467"/>
      <c r="AV62" s="37">
        <f t="shared" si="22"/>
        <v>0</v>
      </c>
      <c r="AW62" s="37">
        <f t="shared" si="7"/>
        <v>0</v>
      </c>
      <c r="AX62" s="37">
        <f t="shared" si="8"/>
        <v>0</v>
      </c>
      <c r="AY62" s="37">
        <f t="shared" si="0"/>
        <v>0</v>
      </c>
      <c r="AZ62" s="37">
        <f t="shared" si="1"/>
        <v>0</v>
      </c>
      <c r="BA62" s="37">
        <f t="shared" si="2"/>
        <v>0</v>
      </c>
      <c r="BB62" s="37">
        <f t="shared" si="3"/>
        <v>0</v>
      </c>
      <c r="BC62" s="38">
        <f t="shared" si="4"/>
        <v>0</v>
      </c>
      <c r="BD62" s="37">
        <f t="shared" si="5"/>
        <v>0</v>
      </c>
      <c r="BE62" s="54">
        <f t="shared" si="9"/>
        <v>0</v>
      </c>
    </row>
    <row r="63" spans="1:57" x14ac:dyDescent="0.25">
      <c r="A63" s="401">
        <f>+Oct!A63</f>
        <v>60</v>
      </c>
      <c r="B63" s="468" t="str">
        <f>+Oct!B63</f>
        <v>INSTRUCCIÓN DE HIGIENE ORAL</v>
      </c>
      <c r="C63" s="471" t="str">
        <f>+Oct!C63</f>
        <v>ODONTOLOGIA</v>
      </c>
      <c r="D63" s="467"/>
      <c r="E63" s="467"/>
      <c r="F63" s="467"/>
      <c r="G63" s="467"/>
      <c r="H63" s="467"/>
      <c r="I63" s="467"/>
      <c r="J63" s="467"/>
      <c r="K63" s="467"/>
      <c r="L63" s="467"/>
      <c r="M63" s="467"/>
      <c r="N63" s="467"/>
      <c r="O63" s="467"/>
      <c r="P63" s="467"/>
      <c r="Q63" s="467"/>
      <c r="R63" s="467"/>
      <c r="S63" s="467"/>
      <c r="T63" s="467"/>
      <c r="U63" s="467"/>
      <c r="V63" s="467"/>
      <c r="W63" s="467"/>
      <c r="X63" s="467"/>
      <c r="Y63" s="467"/>
      <c r="Z63" s="467"/>
      <c r="AA63" s="467"/>
      <c r="AB63" s="467"/>
      <c r="AC63" s="467"/>
      <c r="AD63" s="467"/>
      <c r="AE63" s="467"/>
      <c r="AF63" s="467"/>
      <c r="AG63" s="467"/>
      <c r="AH63" s="467"/>
      <c r="AI63" s="467"/>
      <c r="AJ63" s="467"/>
      <c r="AK63" s="467"/>
      <c r="AL63" s="467"/>
      <c r="AM63" s="467"/>
      <c r="AN63" s="467"/>
      <c r="AO63" s="467"/>
      <c r="AP63" s="467"/>
      <c r="AQ63" s="467"/>
      <c r="AR63" s="467"/>
      <c r="AS63" s="467"/>
      <c r="AT63" s="467"/>
      <c r="AV63" s="37">
        <f t="shared" si="22"/>
        <v>0</v>
      </c>
      <c r="AW63" s="37">
        <f t="shared" si="7"/>
        <v>0</v>
      </c>
      <c r="AX63" s="37">
        <f t="shared" si="8"/>
        <v>0</v>
      </c>
      <c r="AY63" s="37">
        <f t="shared" si="0"/>
        <v>0</v>
      </c>
      <c r="AZ63" s="37">
        <f t="shared" si="1"/>
        <v>0</v>
      </c>
      <c r="BA63" s="37">
        <f t="shared" si="2"/>
        <v>0</v>
      </c>
      <c r="BB63" s="37">
        <f t="shared" si="3"/>
        <v>0</v>
      </c>
      <c r="BC63" s="38">
        <f t="shared" si="4"/>
        <v>0</v>
      </c>
      <c r="BD63" s="37">
        <f t="shared" si="5"/>
        <v>0</v>
      </c>
      <c r="BE63" s="54">
        <f t="shared" si="9"/>
        <v>0</v>
      </c>
    </row>
    <row r="64" spans="1:57" x14ac:dyDescent="0.25">
      <c r="A64" s="401">
        <f>+Oct!A64</f>
        <v>61</v>
      </c>
      <c r="B64" s="468" t="str">
        <f>+Oct!B64</f>
        <v>ASESORIA NUTRICIONAL</v>
      </c>
      <c r="C64" s="471" t="str">
        <f>+Oct!C64</f>
        <v>ODONTOLOGIA</v>
      </c>
      <c r="D64" s="467"/>
      <c r="E64" s="467"/>
      <c r="F64" s="467"/>
      <c r="G64" s="467"/>
      <c r="H64" s="467"/>
      <c r="I64" s="467"/>
      <c r="J64" s="467"/>
      <c r="K64" s="467"/>
      <c r="L64" s="467"/>
      <c r="M64" s="467"/>
      <c r="N64" s="467"/>
      <c r="O64" s="467"/>
      <c r="P64" s="467"/>
      <c r="Q64" s="467"/>
      <c r="R64" s="467"/>
      <c r="S64" s="467"/>
      <c r="T64" s="467"/>
      <c r="U64" s="467"/>
      <c r="V64" s="467"/>
      <c r="W64" s="467"/>
      <c r="X64" s="467"/>
      <c r="Y64" s="467"/>
      <c r="Z64" s="467"/>
      <c r="AA64" s="467"/>
      <c r="AB64" s="467"/>
      <c r="AC64" s="467"/>
      <c r="AD64" s="467"/>
      <c r="AE64" s="467"/>
      <c r="AF64" s="467"/>
      <c r="AG64" s="467"/>
      <c r="AH64" s="467"/>
      <c r="AI64" s="467"/>
      <c r="AJ64" s="467"/>
      <c r="AK64" s="467"/>
      <c r="AL64" s="467"/>
      <c r="AM64" s="467"/>
      <c r="AN64" s="467"/>
      <c r="AO64" s="467"/>
      <c r="AP64" s="467"/>
      <c r="AQ64" s="467"/>
      <c r="AR64" s="467"/>
      <c r="AS64" s="467"/>
      <c r="AT64" s="467"/>
      <c r="AV64" s="37">
        <f t="shared" si="22"/>
        <v>0</v>
      </c>
      <c r="AW64" s="37">
        <f t="shared" si="7"/>
        <v>0</v>
      </c>
      <c r="AX64" s="37">
        <f t="shared" si="8"/>
        <v>0</v>
      </c>
      <c r="AY64" s="37">
        <f t="shared" si="0"/>
        <v>0</v>
      </c>
      <c r="AZ64" s="37">
        <f t="shared" si="1"/>
        <v>0</v>
      </c>
      <c r="BA64" s="37">
        <f t="shared" si="2"/>
        <v>0</v>
      </c>
      <c r="BB64" s="37">
        <f t="shared" si="3"/>
        <v>0</v>
      </c>
      <c r="BC64" s="38">
        <f t="shared" si="4"/>
        <v>0</v>
      </c>
      <c r="BD64" s="37">
        <f t="shared" si="5"/>
        <v>0</v>
      </c>
      <c r="BE64" s="54">
        <f t="shared" si="9"/>
        <v>0</v>
      </c>
    </row>
    <row r="65" spans="1:57" x14ac:dyDescent="0.25">
      <c r="A65" s="401">
        <f>+Oct!A65</f>
        <v>62</v>
      </c>
      <c r="B65" s="468" t="str">
        <f>+Oct!B65</f>
        <v>Tratamiento y control de personas con Hipertensión Arterial</v>
      </c>
      <c r="C65" s="471" t="str">
        <f>+Oct!C65</f>
        <v>NO TRANSMISIBLES</v>
      </c>
      <c r="D65" s="467"/>
      <c r="E65" s="467"/>
      <c r="F65" s="467"/>
      <c r="G65" s="467"/>
      <c r="H65" s="467"/>
      <c r="I65" s="467"/>
      <c r="J65" s="467"/>
      <c r="K65" s="467"/>
      <c r="L65" s="467"/>
      <c r="M65" s="467"/>
      <c r="N65" s="467"/>
      <c r="O65" s="467"/>
      <c r="P65" s="467"/>
      <c r="Q65" s="467"/>
      <c r="R65" s="467"/>
      <c r="S65" s="467"/>
      <c r="T65" s="467"/>
      <c r="U65" s="467"/>
      <c r="V65" s="467"/>
      <c r="W65" s="467"/>
      <c r="X65" s="467"/>
      <c r="Y65" s="467"/>
      <c r="Z65" s="467"/>
      <c r="AA65" s="467"/>
      <c r="AB65" s="467"/>
      <c r="AC65" s="467"/>
      <c r="AD65" s="467"/>
      <c r="AE65" s="467"/>
      <c r="AF65" s="467"/>
      <c r="AG65" s="467"/>
      <c r="AH65" s="467"/>
      <c r="AI65" s="467"/>
      <c r="AJ65" s="467"/>
      <c r="AK65" s="467"/>
      <c r="AL65" s="467"/>
      <c r="AM65" s="467"/>
      <c r="AN65" s="467"/>
      <c r="AO65" s="467"/>
      <c r="AP65" s="467"/>
      <c r="AQ65" s="467"/>
      <c r="AR65" s="467"/>
      <c r="AS65" s="467"/>
      <c r="AT65" s="467"/>
      <c r="AV65" s="37">
        <f t="shared" si="22"/>
        <v>0</v>
      </c>
      <c r="AW65" s="37">
        <f t="shared" si="7"/>
        <v>0</v>
      </c>
      <c r="AX65" s="37">
        <f t="shared" si="8"/>
        <v>0</v>
      </c>
      <c r="AY65" s="37">
        <f t="shared" si="0"/>
        <v>0</v>
      </c>
      <c r="AZ65" s="37">
        <f t="shared" si="1"/>
        <v>0</v>
      </c>
      <c r="BA65" s="37">
        <f t="shared" si="2"/>
        <v>0</v>
      </c>
      <c r="BB65" s="37">
        <f t="shared" si="3"/>
        <v>0</v>
      </c>
      <c r="BC65" s="38">
        <f t="shared" si="4"/>
        <v>0</v>
      </c>
      <c r="BD65" s="37">
        <f t="shared" si="5"/>
        <v>0</v>
      </c>
      <c r="BE65" s="54">
        <f t="shared" si="9"/>
        <v>0</v>
      </c>
    </row>
    <row r="66" spans="1:57" x14ac:dyDescent="0.25">
      <c r="A66" s="401">
        <f>+Oct!A66</f>
        <v>63</v>
      </c>
      <c r="B66" s="468" t="str">
        <f>+Oct!B66</f>
        <v>Tratamiento y Control de Personas con Diabetes Mellitus</v>
      </c>
      <c r="C66" s="471" t="str">
        <f>+Oct!C66</f>
        <v>NO TRANSMISIBLES</v>
      </c>
      <c r="D66" s="467"/>
      <c r="E66" s="467"/>
      <c r="F66" s="467"/>
      <c r="G66" s="467"/>
      <c r="H66" s="467"/>
      <c r="I66" s="467"/>
      <c r="J66" s="467"/>
      <c r="K66" s="467"/>
      <c r="L66" s="467"/>
      <c r="M66" s="467"/>
      <c r="N66" s="467"/>
      <c r="O66" s="467"/>
      <c r="P66" s="467"/>
      <c r="Q66" s="467"/>
      <c r="R66" s="467"/>
      <c r="S66" s="467"/>
      <c r="T66" s="467"/>
      <c r="U66" s="467"/>
      <c r="V66" s="467"/>
      <c r="W66" s="467"/>
      <c r="X66" s="467"/>
      <c r="Y66" s="467"/>
      <c r="Z66" s="467"/>
      <c r="AA66" s="467"/>
      <c r="AB66" s="467"/>
      <c r="AC66" s="467"/>
      <c r="AD66" s="467"/>
      <c r="AE66" s="467"/>
      <c r="AF66" s="467"/>
      <c r="AG66" s="467"/>
      <c r="AH66" s="467"/>
      <c r="AI66" s="467"/>
      <c r="AJ66" s="467"/>
      <c r="AK66" s="467"/>
      <c r="AL66" s="467"/>
      <c r="AM66" s="467"/>
      <c r="AN66" s="467"/>
      <c r="AO66" s="467"/>
      <c r="AP66" s="467"/>
      <c r="AQ66" s="467"/>
      <c r="AR66" s="467"/>
      <c r="AS66" s="467"/>
      <c r="AT66" s="467"/>
      <c r="AV66" s="37">
        <f t="shared" si="22"/>
        <v>0</v>
      </c>
      <c r="AW66" s="37">
        <f t="shared" si="7"/>
        <v>0</v>
      </c>
      <c r="AX66" s="37">
        <f t="shared" si="8"/>
        <v>0</v>
      </c>
      <c r="AY66" s="37">
        <f t="shared" si="0"/>
        <v>0</v>
      </c>
      <c r="AZ66" s="37">
        <f t="shared" si="1"/>
        <v>0</v>
      </c>
      <c r="BA66" s="37">
        <f t="shared" si="2"/>
        <v>0</v>
      </c>
      <c r="BB66" s="37">
        <f t="shared" si="3"/>
        <v>0</v>
      </c>
      <c r="BC66" s="38">
        <f t="shared" si="4"/>
        <v>0</v>
      </c>
      <c r="BD66" s="37">
        <f t="shared" si="5"/>
        <v>0</v>
      </c>
      <c r="BE66" s="54">
        <f t="shared" si="9"/>
        <v>0</v>
      </c>
    </row>
    <row r="67" spans="1:57" x14ac:dyDescent="0.25">
      <c r="A67" s="401">
        <f>+Oct!A67</f>
        <v>64</v>
      </c>
      <c r="B67" s="468" t="str">
        <f>+Oct!B67</f>
        <v xml:space="preserve">VIGILANCIA SANITARIA DE GESTION Y MANEJO RESIDUOS SOLIDOS X EE.SS </v>
      </c>
      <c r="C67" s="471" t="str">
        <f>+Oct!C67</f>
        <v>SALUD COLECTIVA</v>
      </c>
      <c r="D67" s="467"/>
      <c r="E67" s="467"/>
      <c r="F67" s="467"/>
      <c r="G67" s="467"/>
      <c r="H67" s="467"/>
      <c r="I67" s="467"/>
      <c r="J67" s="467"/>
      <c r="K67" s="467"/>
      <c r="L67" s="467"/>
      <c r="M67" s="467"/>
      <c r="N67" s="467"/>
      <c r="O67" s="467"/>
      <c r="P67" s="467"/>
      <c r="Q67" s="467"/>
      <c r="R67" s="467"/>
      <c r="S67" s="467"/>
      <c r="T67" s="467"/>
      <c r="U67" s="467"/>
      <c r="V67" s="467"/>
      <c r="W67" s="467"/>
      <c r="X67" s="467"/>
      <c r="Y67" s="467"/>
      <c r="Z67" s="467"/>
      <c r="AA67" s="467"/>
      <c r="AB67" s="467"/>
      <c r="AC67" s="467"/>
      <c r="AD67" s="467"/>
      <c r="AE67" s="467"/>
      <c r="AF67" s="467"/>
      <c r="AG67" s="467"/>
      <c r="AH67" s="467"/>
      <c r="AI67" s="467"/>
      <c r="AJ67" s="467"/>
      <c r="AK67" s="467"/>
      <c r="AL67" s="467"/>
      <c r="AM67" s="467"/>
      <c r="AN67" s="467"/>
      <c r="AO67" s="467"/>
      <c r="AP67" s="467"/>
      <c r="AQ67" s="467"/>
      <c r="AR67" s="467"/>
      <c r="AS67" s="467"/>
      <c r="AT67" s="467"/>
      <c r="AV67" s="37">
        <f t="shared" si="22"/>
        <v>0</v>
      </c>
      <c r="AW67" s="37">
        <f t="shared" si="7"/>
        <v>0</v>
      </c>
      <c r="AX67" s="37">
        <f t="shared" si="8"/>
        <v>0</v>
      </c>
      <c r="AY67" s="37">
        <f t="shared" si="0"/>
        <v>0</v>
      </c>
      <c r="AZ67" s="37">
        <f t="shared" si="1"/>
        <v>0</v>
      </c>
      <c r="BA67" s="37">
        <f t="shared" si="2"/>
        <v>0</v>
      </c>
      <c r="BB67" s="37">
        <f t="shared" si="3"/>
        <v>0</v>
      </c>
      <c r="BC67" s="38">
        <f t="shared" si="4"/>
        <v>0</v>
      </c>
      <c r="BD67" s="37">
        <f t="shared" si="5"/>
        <v>0</v>
      </c>
      <c r="BE67" s="54">
        <f t="shared" si="9"/>
        <v>0</v>
      </c>
    </row>
    <row r="68" spans="1:57" x14ac:dyDescent="0.25">
      <c r="A68" s="401">
        <f>+Oct!A68</f>
        <v>65</v>
      </c>
      <c r="B68" s="468" t="str">
        <f>+Oct!B68</f>
        <v>INSPECCION SANITARIA DE LA CALIDAD DE AGUA PARA CONSUMO HUMANO</v>
      </c>
      <c r="C68" s="471" t="str">
        <f>+Oct!C68</f>
        <v>SALUD COLECTIVA</v>
      </c>
      <c r="D68" s="467"/>
      <c r="E68" s="467"/>
      <c r="F68" s="467"/>
      <c r="G68" s="467"/>
      <c r="H68" s="467"/>
      <c r="I68" s="467"/>
      <c r="J68" s="467"/>
      <c r="K68" s="467"/>
      <c r="L68" s="467"/>
      <c r="M68" s="467"/>
      <c r="N68" s="467"/>
      <c r="O68" s="467"/>
      <c r="P68" s="467"/>
      <c r="Q68" s="467"/>
      <c r="R68" s="467"/>
      <c r="S68" s="467"/>
      <c r="T68" s="467"/>
      <c r="U68" s="467"/>
      <c r="V68" s="467"/>
      <c r="W68" s="467"/>
      <c r="X68" s="467"/>
      <c r="Y68" s="467"/>
      <c r="Z68" s="467"/>
      <c r="AA68" s="467"/>
      <c r="AB68" s="467"/>
      <c r="AC68" s="467"/>
      <c r="AD68" s="467"/>
      <c r="AE68" s="467"/>
      <c r="AF68" s="467"/>
      <c r="AG68" s="467"/>
      <c r="AH68" s="467"/>
      <c r="AI68" s="467"/>
      <c r="AJ68" s="467"/>
      <c r="AK68" s="467"/>
      <c r="AL68" s="467"/>
      <c r="AM68" s="467"/>
      <c r="AN68" s="467"/>
      <c r="AO68" s="467"/>
      <c r="AP68" s="467"/>
      <c r="AQ68" s="467"/>
      <c r="AR68" s="467"/>
      <c r="AS68" s="467"/>
      <c r="AT68" s="467"/>
      <c r="AV68" s="37">
        <f t="shared" si="22"/>
        <v>0</v>
      </c>
      <c r="AW68" s="37">
        <f t="shared" si="7"/>
        <v>0</v>
      </c>
      <c r="AX68" s="37">
        <f t="shared" si="8"/>
        <v>0</v>
      </c>
      <c r="AY68" s="37">
        <f t="shared" si="0"/>
        <v>0</v>
      </c>
      <c r="AZ68" s="37">
        <f t="shared" si="1"/>
        <v>0</v>
      </c>
      <c r="BA68" s="37">
        <f t="shared" si="2"/>
        <v>0</v>
      </c>
      <c r="BB68" s="37">
        <f t="shared" si="3"/>
        <v>0</v>
      </c>
      <c r="BC68" s="38">
        <f t="shared" si="4"/>
        <v>0</v>
      </c>
      <c r="BD68" s="37">
        <f t="shared" si="5"/>
        <v>0</v>
      </c>
      <c r="BE68" s="54">
        <f t="shared" si="9"/>
        <v>0</v>
      </c>
    </row>
    <row r="69" spans="1:57" x14ac:dyDescent="0.25">
      <c r="A69" s="401">
        <f>+Oct!A69</f>
        <v>66</v>
      </c>
      <c r="B69" s="468" t="str">
        <f>+Oct!B69</f>
        <v>MONITOREO DE PARAMETROS CAMPO DE LA CALIDAD DE AGUA PARA CONSUMO HUMANO</v>
      </c>
      <c r="C69" s="471" t="str">
        <f>+Oct!C69</f>
        <v>SALUD COLECTIVA</v>
      </c>
      <c r="D69" s="467"/>
      <c r="E69" s="467"/>
      <c r="F69" s="467"/>
      <c r="G69" s="467"/>
      <c r="H69" s="467"/>
      <c r="I69" s="467"/>
      <c r="J69" s="467"/>
      <c r="K69" s="467"/>
      <c r="L69" s="467"/>
      <c r="M69" s="467"/>
      <c r="N69" s="467"/>
      <c r="O69" s="467"/>
      <c r="P69" s="467"/>
      <c r="Q69" s="467"/>
      <c r="R69" s="467"/>
      <c r="S69" s="467"/>
      <c r="T69" s="467"/>
      <c r="U69" s="467"/>
      <c r="V69" s="467"/>
      <c r="W69" s="467"/>
      <c r="X69" s="467"/>
      <c r="Y69" s="467"/>
      <c r="Z69" s="467"/>
      <c r="AA69" s="467"/>
      <c r="AB69" s="467"/>
      <c r="AC69" s="467"/>
      <c r="AD69" s="467"/>
      <c r="AE69" s="467"/>
      <c r="AF69" s="467"/>
      <c r="AG69" s="467"/>
      <c r="AH69" s="467"/>
      <c r="AI69" s="467"/>
      <c r="AJ69" s="467"/>
      <c r="AK69" s="467"/>
      <c r="AL69" s="467"/>
      <c r="AM69" s="467"/>
      <c r="AN69" s="467"/>
      <c r="AO69" s="467"/>
      <c r="AP69" s="467"/>
      <c r="AQ69" s="467"/>
      <c r="AR69" s="467"/>
      <c r="AS69" s="467"/>
      <c r="AT69" s="467"/>
      <c r="AV69" s="37">
        <f t="shared" si="22"/>
        <v>0</v>
      </c>
      <c r="AW69" s="37">
        <f t="shared" si="7"/>
        <v>0</v>
      </c>
      <c r="AX69" s="37">
        <f t="shared" si="8"/>
        <v>0</v>
      </c>
      <c r="AY69" s="37">
        <f t="shared" si="0"/>
        <v>0</v>
      </c>
      <c r="AZ69" s="37">
        <f t="shared" si="1"/>
        <v>0</v>
      </c>
      <c r="BA69" s="37">
        <f t="shared" si="2"/>
        <v>0</v>
      </c>
      <c r="BB69" s="37">
        <f t="shared" si="3"/>
        <v>0</v>
      </c>
      <c r="BC69" s="38">
        <f t="shared" si="4"/>
        <v>0</v>
      </c>
      <c r="BD69" s="37">
        <f t="shared" si="5"/>
        <v>0</v>
      </c>
      <c r="BE69" s="54">
        <f t="shared" si="9"/>
        <v>0</v>
      </c>
    </row>
    <row r="70" spans="1:57" x14ac:dyDescent="0.25">
      <c r="A70" s="401">
        <f>+Oct!A70</f>
        <v>67</v>
      </c>
      <c r="B70" s="464" t="str">
        <f>+Oct!B70</f>
        <v>1-Gestante Atendida</v>
      </c>
      <c r="C70" s="457" t="str">
        <f>+Oct!C70</f>
        <v>MATERNO</v>
      </c>
      <c r="D70" s="461"/>
      <c r="E70" s="461"/>
      <c r="F70" s="461"/>
      <c r="G70" s="461"/>
      <c r="H70" s="461"/>
      <c r="I70" s="461"/>
      <c r="J70" s="461"/>
      <c r="K70" s="461"/>
      <c r="L70" s="461"/>
      <c r="M70" s="461"/>
      <c r="N70" s="461"/>
      <c r="O70" s="461"/>
      <c r="P70" s="461"/>
      <c r="Q70" s="461"/>
      <c r="R70" s="461"/>
      <c r="S70" s="461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  <c r="AS70" s="461"/>
      <c r="AT70" s="461"/>
      <c r="AV70" s="37">
        <f t="shared" si="22"/>
        <v>0</v>
      </c>
      <c r="AW70" s="37">
        <f t="shared" si="7"/>
        <v>0</v>
      </c>
      <c r="AX70" s="37">
        <f t="shared" si="8"/>
        <v>0</v>
      </c>
      <c r="AY70" s="37">
        <f t="shared" si="0"/>
        <v>0</v>
      </c>
      <c r="AZ70" s="37">
        <f t="shared" si="1"/>
        <v>0</v>
      </c>
      <c r="BA70" s="37">
        <f t="shared" si="2"/>
        <v>0</v>
      </c>
      <c r="BB70" s="37">
        <f t="shared" si="3"/>
        <v>0</v>
      </c>
      <c r="BC70" s="38">
        <f t="shared" si="4"/>
        <v>0</v>
      </c>
      <c r="BD70" s="37">
        <f t="shared" si="5"/>
        <v>0</v>
      </c>
      <c r="BE70" s="54">
        <f t="shared" si="9"/>
        <v>0</v>
      </c>
    </row>
    <row r="71" spans="1:57" x14ac:dyDescent="0.25">
      <c r="A71" s="401">
        <f>+Oct!A71</f>
        <v>68</v>
      </c>
      <c r="B71" s="464" t="str">
        <f>+Oct!B71</f>
        <v>2-Gestante Precozmente Atendida</v>
      </c>
      <c r="C71" s="458" t="str">
        <f>+Oct!C71</f>
        <v>MATERNO</v>
      </c>
      <c r="D71" s="461"/>
      <c r="E71" s="461"/>
      <c r="F71" s="461"/>
      <c r="G71" s="461"/>
      <c r="H71" s="461"/>
      <c r="I71" s="461"/>
      <c r="J71" s="461"/>
      <c r="K71" s="461"/>
      <c r="L71" s="461"/>
      <c r="M71" s="461"/>
      <c r="N71" s="461"/>
      <c r="O71" s="461"/>
      <c r="P71" s="461"/>
      <c r="Q71" s="461"/>
      <c r="R71" s="461"/>
      <c r="S71" s="461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  <c r="AS71" s="461"/>
      <c r="AT71" s="461"/>
      <c r="AV71" s="37">
        <f t="shared" si="22"/>
        <v>0</v>
      </c>
      <c r="AW71" s="37">
        <f t="shared" si="7"/>
        <v>0</v>
      </c>
      <c r="AX71" s="37">
        <f t="shared" si="8"/>
        <v>0</v>
      </c>
      <c r="AY71" s="37">
        <f t="shared" si="0"/>
        <v>0</v>
      </c>
      <c r="AZ71" s="37">
        <f t="shared" si="1"/>
        <v>0</v>
      </c>
      <c r="BA71" s="37">
        <f t="shared" si="2"/>
        <v>0</v>
      </c>
      <c r="BB71" s="37">
        <f t="shared" si="3"/>
        <v>0</v>
      </c>
      <c r="BC71" s="38">
        <f t="shared" si="4"/>
        <v>0</v>
      </c>
      <c r="BD71" s="37">
        <f t="shared" si="5"/>
        <v>0</v>
      </c>
      <c r="BE71" s="54">
        <f t="shared" si="9"/>
        <v>0</v>
      </c>
    </row>
    <row r="72" spans="1:57" x14ac:dyDescent="0.25">
      <c r="A72" s="401">
        <f>+Oct!A72</f>
        <v>69</v>
      </c>
      <c r="B72" s="464" t="str">
        <f>+Oct!B72</f>
        <v xml:space="preserve">3-Gestante Adolescente Atendida </v>
      </c>
      <c r="C72" s="458" t="str">
        <f>+Oct!C72</f>
        <v>MATERNO</v>
      </c>
      <c r="D72" s="461"/>
      <c r="E72" s="461"/>
      <c r="F72" s="461"/>
      <c r="G72" s="461"/>
      <c r="H72" s="461"/>
      <c r="I72" s="461"/>
      <c r="J72" s="461"/>
      <c r="K72" s="461"/>
      <c r="L72" s="461"/>
      <c r="M72" s="461"/>
      <c r="N72" s="461"/>
      <c r="O72" s="461"/>
      <c r="P72" s="461"/>
      <c r="Q72" s="461"/>
      <c r="R72" s="461"/>
      <c r="S72" s="461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  <c r="AS72" s="461"/>
      <c r="AT72" s="461"/>
      <c r="AV72" s="37">
        <f t="shared" si="22"/>
        <v>0</v>
      </c>
      <c r="AW72" s="37">
        <f t="shared" si="7"/>
        <v>0</v>
      </c>
      <c r="AX72" s="37">
        <f t="shared" si="8"/>
        <v>0</v>
      </c>
      <c r="AY72" s="37">
        <f t="shared" si="0"/>
        <v>0</v>
      </c>
      <c r="AZ72" s="37">
        <f t="shared" si="1"/>
        <v>0</v>
      </c>
      <c r="BA72" s="37">
        <f t="shared" si="2"/>
        <v>0</v>
      </c>
      <c r="BB72" s="37">
        <f t="shared" si="3"/>
        <v>0</v>
      </c>
      <c r="BC72" s="38">
        <f t="shared" si="4"/>
        <v>0</v>
      </c>
      <c r="BD72" s="37">
        <f t="shared" si="5"/>
        <v>0</v>
      </c>
      <c r="BE72" s="54">
        <f t="shared" si="9"/>
        <v>0</v>
      </c>
    </row>
    <row r="73" spans="1:57" x14ac:dyDescent="0.25">
      <c r="A73" s="401">
        <f>+Oct!A73</f>
        <v>70</v>
      </c>
      <c r="B73" s="464" t="str">
        <f>+Oct!B73</f>
        <v>4-Gestante Adolescente Precozmente Atendida</v>
      </c>
      <c r="C73" s="458" t="str">
        <f>+Oct!C73</f>
        <v>MATERNO</v>
      </c>
      <c r="D73" s="461"/>
      <c r="E73" s="461"/>
      <c r="F73" s="461"/>
      <c r="G73" s="461"/>
      <c r="H73" s="461"/>
      <c r="I73" s="461"/>
      <c r="J73" s="461"/>
      <c r="K73" s="461"/>
      <c r="L73" s="461"/>
      <c r="M73" s="461"/>
      <c r="N73" s="461"/>
      <c r="O73" s="461"/>
      <c r="P73" s="461"/>
      <c r="Q73" s="461"/>
      <c r="R73" s="461"/>
      <c r="S73" s="461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  <c r="AS73" s="461"/>
      <c r="AT73" s="461"/>
      <c r="AV73" s="37">
        <f t="shared" si="22"/>
        <v>0</v>
      </c>
      <c r="AW73" s="37">
        <f t="shared" si="7"/>
        <v>0</v>
      </c>
      <c r="AX73" s="37">
        <f t="shared" si="8"/>
        <v>0</v>
      </c>
      <c r="AY73" s="37">
        <f t="shared" si="0"/>
        <v>0</v>
      </c>
      <c r="AZ73" s="37">
        <f t="shared" si="1"/>
        <v>0</v>
      </c>
      <c r="BA73" s="37">
        <f t="shared" si="2"/>
        <v>0</v>
      </c>
      <c r="BB73" s="37">
        <f t="shared" si="3"/>
        <v>0</v>
      </c>
      <c r="BC73" s="38">
        <f t="shared" si="4"/>
        <v>0</v>
      </c>
      <c r="BD73" s="37">
        <f t="shared" si="5"/>
        <v>0</v>
      </c>
      <c r="BE73" s="54">
        <f t="shared" si="9"/>
        <v>0</v>
      </c>
    </row>
    <row r="74" spans="1:57" x14ac:dyDescent="0.25">
      <c r="A74" s="401">
        <f>+Oct!A74</f>
        <v>71</v>
      </c>
      <c r="B74" s="464" t="str">
        <f>+Oct!B74</f>
        <v>5-Gestante Controlada (6to control)</v>
      </c>
      <c r="C74" s="458" t="str">
        <f>+Oct!C74</f>
        <v>MATERNO</v>
      </c>
      <c r="D74" s="461"/>
      <c r="E74" s="461"/>
      <c r="F74" s="461"/>
      <c r="G74" s="461"/>
      <c r="H74" s="461"/>
      <c r="I74" s="461"/>
      <c r="J74" s="461"/>
      <c r="K74" s="461"/>
      <c r="L74" s="461"/>
      <c r="M74" s="461"/>
      <c r="N74" s="461"/>
      <c r="O74" s="461"/>
      <c r="P74" s="461"/>
      <c r="Q74" s="461"/>
      <c r="R74" s="461"/>
      <c r="S74" s="461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  <c r="AS74" s="461"/>
      <c r="AT74" s="461"/>
      <c r="AV74" s="37">
        <f t="shared" si="22"/>
        <v>0</v>
      </c>
      <c r="AW74" s="37">
        <f t="shared" si="7"/>
        <v>0</v>
      </c>
      <c r="AX74" s="37">
        <f t="shared" si="8"/>
        <v>0</v>
      </c>
      <c r="AY74" s="37">
        <f t="shared" si="0"/>
        <v>0</v>
      </c>
      <c r="AZ74" s="37">
        <f t="shared" si="1"/>
        <v>0</v>
      </c>
      <c r="BA74" s="37">
        <f t="shared" si="2"/>
        <v>0</v>
      </c>
      <c r="BB74" s="37">
        <f t="shared" si="3"/>
        <v>0</v>
      </c>
      <c r="BC74" s="38">
        <f t="shared" si="4"/>
        <v>0</v>
      </c>
      <c r="BD74" s="37">
        <f t="shared" si="5"/>
        <v>0</v>
      </c>
      <c r="BE74" s="54">
        <f t="shared" si="9"/>
        <v>0</v>
      </c>
    </row>
    <row r="75" spans="1:57" x14ac:dyDescent="0.25">
      <c r="A75" s="401">
        <f>+Oct!A75</f>
        <v>72</v>
      </c>
      <c r="B75" s="464" t="str">
        <f>+Oct!B75</f>
        <v>6- Gestante Suplementada con Hierro (6)</v>
      </c>
      <c r="C75" s="458" t="str">
        <f>+Oct!C75</f>
        <v>MATERNO</v>
      </c>
      <c r="D75" s="461"/>
      <c r="E75" s="461"/>
      <c r="F75" s="461"/>
      <c r="G75" s="461"/>
      <c r="H75" s="461"/>
      <c r="I75" s="461"/>
      <c r="J75" s="461"/>
      <c r="K75" s="461"/>
      <c r="L75" s="461"/>
      <c r="M75" s="461"/>
      <c r="N75" s="461"/>
      <c r="O75" s="461"/>
      <c r="P75" s="461"/>
      <c r="Q75" s="461"/>
      <c r="R75" s="461"/>
      <c r="S75" s="461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  <c r="AS75" s="461"/>
      <c r="AT75" s="461"/>
      <c r="AV75" s="37">
        <f t="shared" si="22"/>
        <v>0</v>
      </c>
      <c r="AW75" s="37">
        <f t="shared" si="7"/>
        <v>0</v>
      </c>
      <c r="AX75" s="37">
        <f t="shared" si="8"/>
        <v>0</v>
      </c>
      <c r="AY75" s="37">
        <f t="shared" si="0"/>
        <v>0</v>
      </c>
      <c r="AZ75" s="37">
        <f t="shared" si="1"/>
        <v>0</v>
      </c>
      <c r="BA75" s="37">
        <f t="shared" si="2"/>
        <v>0</v>
      </c>
      <c r="BB75" s="37">
        <f t="shared" si="3"/>
        <v>0</v>
      </c>
      <c r="BC75" s="38">
        <f t="shared" si="4"/>
        <v>0</v>
      </c>
      <c r="BD75" s="37">
        <f t="shared" si="5"/>
        <v>0</v>
      </c>
      <c r="BE75" s="54">
        <f t="shared" si="9"/>
        <v>0</v>
      </c>
    </row>
    <row r="76" spans="1:57" x14ac:dyDescent="0.25">
      <c r="A76" s="401">
        <f>+Oct!A76</f>
        <v>73</v>
      </c>
      <c r="B76" s="464" t="str">
        <f>+Oct!B76</f>
        <v>7-Gestante Con paquete preventivo Meta</v>
      </c>
      <c r="C76" s="458" t="str">
        <f>+Oct!C76</f>
        <v>MATERNO</v>
      </c>
      <c r="D76" s="461"/>
      <c r="E76" s="461"/>
      <c r="F76" s="461"/>
      <c r="G76" s="461"/>
      <c r="H76" s="461"/>
      <c r="I76" s="461"/>
      <c r="J76" s="461"/>
      <c r="K76" s="461"/>
      <c r="L76" s="461"/>
      <c r="M76" s="461"/>
      <c r="N76" s="461"/>
      <c r="O76" s="461"/>
      <c r="P76" s="461"/>
      <c r="Q76" s="461"/>
      <c r="R76" s="461"/>
      <c r="S76" s="461"/>
      <c r="T76" s="461"/>
      <c r="U76" s="461"/>
      <c r="V76" s="461"/>
      <c r="W76" s="461"/>
      <c r="X76" s="461"/>
      <c r="Y76" s="461"/>
      <c r="Z76" s="461"/>
      <c r="AA76" s="461"/>
      <c r="AB76" s="461"/>
      <c r="AC76" s="461"/>
      <c r="AD76" s="461"/>
      <c r="AE76" s="461"/>
      <c r="AF76" s="461"/>
      <c r="AG76" s="461"/>
      <c r="AH76" s="461"/>
      <c r="AI76" s="461"/>
      <c r="AJ76" s="461"/>
      <c r="AK76" s="461"/>
      <c r="AL76" s="461"/>
      <c r="AM76" s="461"/>
      <c r="AN76" s="461"/>
      <c r="AO76" s="461"/>
      <c r="AP76" s="461"/>
      <c r="AQ76" s="461"/>
      <c r="AR76" s="461"/>
      <c r="AS76" s="461"/>
      <c r="AT76" s="461"/>
      <c r="AV76" s="37">
        <f t="shared" si="22"/>
        <v>0</v>
      </c>
      <c r="AW76" s="37">
        <f t="shared" si="7"/>
        <v>0</v>
      </c>
      <c r="AX76" s="37">
        <f t="shared" si="8"/>
        <v>0</v>
      </c>
      <c r="AY76" s="37">
        <f t="shared" si="0"/>
        <v>0</v>
      </c>
      <c r="AZ76" s="37">
        <f t="shared" si="1"/>
        <v>0</v>
      </c>
      <c r="BA76" s="37">
        <f t="shared" si="2"/>
        <v>0</v>
      </c>
      <c r="BB76" s="37">
        <f t="shared" si="3"/>
        <v>0</v>
      </c>
      <c r="BC76" s="38">
        <f t="shared" si="4"/>
        <v>0</v>
      </c>
      <c r="BD76" s="37">
        <f t="shared" si="5"/>
        <v>0</v>
      </c>
      <c r="BE76" s="54">
        <f t="shared" si="9"/>
        <v>0</v>
      </c>
    </row>
    <row r="77" spans="1:57" x14ac:dyDescent="0.25">
      <c r="A77" s="401">
        <f>+Oct!A77</f>
        <v>74</v>
      </c>
      <c r="B77" s="464" t="str">
        <f>+Oct!B77</f>
        <v>8-Gestante Con paquete preventivo</v>
      </c>
      <c r="C77" s="458" t="str">
        <f>+Oct!C77</f>
        <v>MATERNO</v>
      </c>
      <c r="D77" s="461"/>
      <c r="E77" s="461"/>
      <c r="F77" s="461"/>
      <c r="G77" s="461"/>
      <c r="H77" s="461"/>
      <c r="I77" s="461"/>
      <c r="J77" s="461"/>
      <c r="K77" s="461"/>
      <c r="L77" s="461"/>
      <c r="M77" s="461"/>
      <c r="N77" s="461"/>
      <c r="O77" s="461"/>
      <c r="P77" s="461"/>
      <c r="Q77" s="461"/>
      <c r="R77" s="461"/>
      <c r="S77" s="461"/>
      <c r="T77" s="461"/>
      <c r="U77" s="461"/>
      <c r="V77" s="461"/>
      <c r="W77" s="461"/>
      <c r="X77" s="461"/>
      <c r="Y77" s="461"/>
      <c r="Z77" s="461"/>
      <c r="AA77" s="461"/>
      <c r="AB77" s="461"/>
      <c r="AC77" s="461"/>
      <c r="AD77" s="461"/>
      <c r="AE77" s="461"/>
      <c r="AF77" s="461"/>
      <c r="AG77" s="461"/>
      <c r="AH77" s="461"/>
      <c r="AI77" s="461"/>
      <c r="AJ77" s="461"/>
      <c r="AK77" s="461"/>
      <c r="AL77" s="461"/>
      <c r="AM77" s="461"/>
      <c r="AN77" s="461"/>
      <c r="AO77" s="461"/>
      <c r="AP77" s="461"/>
      <c r="AQ77" s="461"/>
      <c r="AR77" s="461"/>
      <c r="AS77" s="461"/>
      <c r="AT77" s="461"/>
      <c r="AV77" s="37">
        <f t="shared" si="22"/>
        <v>0</v>
      </c>
      <c r="AW77" s="37">
        <f t="shared" si="7"/>
        <v>0</v>
      </c>
      <c r="AX77" s="37">
        <f t="shared" si="8"/>
        <v>0</v>
      </c>
      <c r="AY77" s="37">
        <f t="shared" si="0"/>
        <v>0</v>
      </c>
      <c r="AZ77" s="37">
        <f t="shared" si="1"/>
        <v>0</v>
      </c>
      <c r="BA77" s="37">
        <f t="shared" si="2"/>
        <v>0</v>
      </c>
      <c r="BB77" s="37">
        <f t="shared" si="3"/>
        <v>0</v>
      </c>
      <c r="BC77" s="38">
        <f t="shared" si="4"/>
        <v>0</v>
      </c>
      <c r="BD77" s="37">
        <f t="shared" si="5"/>
        <v>0</v>
      </c>
      <c r="BE77" s="54">
        <f t="shared" si="9"/>
        <v>0</v>
      </c>
    </row>
    <row r="78" spans="1:57" x14ac:dyDescent="0.25">
      <c r="A78" s="401">
        <f>+Oct!A78</f>
        <v>75</v>
      </c>
      <c r="B78" s="464" t="str">
        <f>+Oct!B78</f>
        <v>9-Puerperas Controladas</v>
      </c>
      <c r="C78" s="458" t="str">
        <f>+Oct!C78</f>
        <v>MATERNO</v>
      </c>
      <c r="D78" s="461"/>
      <c r="E78" s="461"/>
      <c r="F78" s="461"/>
      <c r="G78" s="461"/>
      <c r="H78" s="461"/>
      <c r="I78" s="461"/>
      <c r="J78" s="461"/>
      <c r="K78" s="461"/>
      <c r="L78" s="461"/>
      <c r="M78" s="461"/>
      <c r="N78" s="461"/>
      <c r="O78" s="461"/>
      <c r="P78" s="461"/>
      <c r="Q78" s="461"/>
      <c r="R78" s="461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  <c r="AS78" s="461"/>
      <c r="AT78" s="461"/>
      <c r="AV78" s="37">
        <f t="shared" si="22"/>
        <v>0</v>
      </c>
      <c r="AW78" s="37">
        <f t="shared" si="7"/>
        <v>0</v>
      </c>
      <c r="AX78" s="37">
        <f t="shared" si="8"/>
        <v>0</v>
      </c>
      <c r="AY78" s="37">
        <f t="shared" si="0"/>
        <v>0</v>
      </c>
      <c r="AZ78" s="37">
        <f t="shared" si="1"/>
        <v>0</v>
      </c>
      <c r="BA78" s="37">
        <f t="shared" si="2"/>
        <v>0</v>
      </c>
      <c r="BB78" s="37">
        <f t="shared" si="3"/>
        <v>0</v>
      </c>
      <c r="BC78" s="38">
        <f t="shared" si="4"/>
        <v>0</v>
      </c>
      <c r="BD78" s="37">
        <f t="shared" si="5"/>
        <v>0</v>
      </c>
      <c r="BE78" s="54">
        <f t="shared" si="9"/>
        <v>0</v>
      </c>
    </row>
    <row r="79" spans="1:57" x14ac:dyDescent="0.25">
      <c r="A79" s="401">
        <f>+Oct!A79</f>
        <v>76</v>
      </c>
      <c r="B79" s="464" t="str">
        <f>+Oct!B79</f>
        <v>10-Parejas protegidas con metodos de planificacion familiar</v>
      </c>
      <c r="C79" s="459" t="str">
        <f>+Oct!C79</f>
        <v>PLANIFICACION</v>
      </c>
      <c r="D79" s="461"/>
      <c r="E79" s="461"/>
      <c r="F79" s="461"/>
      <c r="G79" s="461"/>
      <c r="H79" s="461"/>
      <c r="I79" s="461"/>
      <c r="J79" s="461"/>
      <c r="K79" s="461"/>
      <c r="L79" s="461"/>
      <c r="M79" s="461"/>
      <c r="N79" s="461"/>
      <c r="O79" s="461"/>
      <c r="P79" s="461"/>
      <c r="Q79" s="461"/>
      <c r="R79" s="461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  <c r="AS79" s="461"/>
      <c r="AT79" s="461"/>
      <c r="AV79" s="37">
        <f t="shared" si="22"/>
        <v>0</v>
      </c>
      <c r="AW79" s="37">
        <f t="shared" si="7"/>
        <v>0</v>
      </c>
      <c r="AX79" s="37">
        <f t="shared" si="8"/>
        <v>0</v>
      </c>
      <c r="AY79" s="37">
        <f t="shared" si="0"/>
        <v>0</v>
      </c>
      <c r="AZ79" s="37">
        <f t="shared" si="1"/>
        <v>0</v>
      </c>
      <c r="BA79" s="37">
        <f t="shared" si="2"/>
        <v>0</v>
      </c>
      <c r="BB79" s="37">
        <f t="shared" si="3"/>
        <v>0</v>
      </c>
      <c r="BC79" s="38">
        <f t="shared" si="4"/>
        <v>0</v>
      </c>
      <c r="BD79" s="37">
        <f t="shared" si="5"/>
        <v>0</v>
      </c>
      <c r="BE79" s="54">
        <f t="shared" si="9"/>
        <v>0</v>
      </c>
    </row>
    <row r="80" spans="1:57" x14ac:dyDescent="0.25">
      <c r="A80" s="401">
        <f>+Oct!A80</f>
        <v>77</v>
      </c>
      <c r="B80" s="464" t="str">
        <f>+Oct!B80</f>
        <v>11-Adolescente con suplemento de acido folico+ sulfato ferroso</v>
      </c>
      <c r="C80" s="458" t="str">
        <f>+Oct!C80</f>
        <v>ADOLESCENTE</v>
      </c>
      <c r="D80" s="461"/>
      <c r="E80" s="461"/>
      <c r="F80" s="461"/>
      <c r="G80" s="461"/>
      <c r="H80" s="461"/>
      <c r="I80" s="461"/>
      <c r="J80" s="461"/>
      <c r="K80" s="461"/>
      <c r="L80" s="461"/>
      <c r="M80" s="461"/>
      <c r="N80" s="461"/>
      <c r="O80" s="461"/>
      <c r="P80" s="461"/>
      <c r="Q80" s="461"/>
      <c r="R80" s="461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  <c r="AS80" s="461"/>
      <c r="AT80" s="461"/>
      <c r="AV80" s="37">
        <f t="shared" si="22"/>
        <v>0</v>
      </c>
      <c r="AW80" s="37">
        <f t="shared" si="7"/>
        <v>0</v>
      </c>
      <c r="AX80" s="37">
        <f t="shared" si="8"/>
        <v>0</v>
      </c>
      <c r="AY80" s="37">
        <f t="shared" si="0"/>
        <v>0</v>
      </c>
      <c r="AZ80" s="37">
        <f t="shared" si="1"/>
        <v>0</v>
      </c>
      <c r="BA80" s="37">
        <f t="shared" si="2"/>
        <v>0</v>
      </c>
      <c r="BB80" s="37">
        <f t="shared" si="3"/>
        <v>0</v>
      </c>
      <c r="BC80" s="38">
        <f t="shared" si="4"/>
        <v>0</v>
      </c>
      <c r="BD80" s="37">
        <f t="shared" si="5"/>
        <v>0</v>
      </c>
      <c r="BE80" s="54">
        <f t="shared" si="9"/>
        <v>0</v>
      </c>
    </row>
    <row r="81" spans="1:57" x14ac:dyDescent="0.25">
      <c r="A81" s="401">
        <f>+Oct!A81</f>
        <v>78</v>
      </c>
      <c r="B81" s="464" t="str">
        <f>+Oct!B81</f>
        <v>1-PERSONA ADULTO MAYOR DE 60 AÑOS A MAS CON VACUNA NEUMOCOCO</v>
      </c>
      <c r="C81" s="458" t="str">
        <f>+Oct!C81</f>
        <v>EVAM</v>
      </c>
      <c r="D81" s="461"/>
      <c r="E81" s="461"/>
      <c r="F81" s="461"/>
      <c r="G81" s="461"/>
      <c r="H81" s="461"/>
      <c r="I81" s="461"/>
      <c r="J81" s="461"/>
      <c r="K81" s="461"/>
      <c r="L81" s="461"/>
      <c r="M81" s="461"/>
      <c r="N81" s="461"/>
      <c r="O81" s="461"/>
      <c r="P81" s="461"/>
      <c r="Q81" s="461"/>
      <c r="R81" s="461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  <c r="AS81" s="461"/>
      <c r="AT81" s="461"/>
      <c r="AV81" s="37">
        <f t="shared" si="22"/>
        <v>0</v>
      </c>
      <c r="AW81" s="37">
        <f t="shared" si="7"/>
        <v>0</v>
      </c>
      <c r="AX81" s="37">
        <f t="shared" si="8"/>
        <v>0</v>
      </c>
      <c r="AY81" s="37">
        <f t="shared" si="0"/>
        <v>0</v>
      </c>
      <c r="AZ81" s="37">
        <f t="shared" si="1"/>
        <v>0</v>
      </c>
      <c r="BA81" s="37">
        <f t="shared" si="2"/>
        <v>0</v>
      </c>
      <c r="BB81" s="37">
        <f t="shared" si="3"/>
        <v>0</v>
      </c>
      <c r="BC81" s="38">
        <f t="shared" si="4"/>
        <v>0</v>
      </c>
      <c r="BD81" s="37">
        <f t="shared" si="5"/>
        <v>0</v>
      </c>
      <c r="BE81" s="54">
        <f t="shared" si="9"/>
        <v>0</v>
      </c>
    </row>
    <row r="82" spans="1:57" x14ac:dyDescent="0.25">
      <c r="A82" s="401">
        <f>+Oct!A82</f>
        <v>79</v>
      </c>
      <c r="B82" s="464" t="str">
        <f>+Oct!B82</f>
        <v>2-PERSONA ADULTO MAYOR DE 60 AÑOS A MAS CON VACUNA INFLUENZA</v>
      </c>
      <c r="C82" s="458" t="str">
        <f>+Oct!C82</f>
        <v>EVAM</v>
      </c>
      <c r="D82" s="461"/>
      <c r="E82" s="461"/>
      <c r="F82" s="461"/>
      <c r="G82" s="461"/>
      <c r="H82" s="461"/>
      <c r="I82" s="461"/>
      <c r="J82" s="461"/>
      <c r="K82" s="461"/>
      <c r="L82" s="461"/>
      <c r="M82" s="461"/>
      <c r="N82" s="461"/>
      <c r="O82" s="461"/>
      <c r="P82" s="461"/>
      <c r="Q82" s="461"/>
      <c r="R82" s="461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  <c r="AS82" s="461"/>
      <c r="AT82" s="461"/>
      <c r="AV82" s="37">
        <f t="shared" si="22"/>
        <v>0</v>
      </c>
      <c r="AW82" s="37">
        <f t="shared" si="7"/>
        <v>0</v>
      </c>
      <c r="AX82" s="37">
        <f t="shared" si="8"/>
        <v>0</v>
      </c>
      <c r="AY82" s="37">
        <f t="shared" si="0"/>
        <v>0</v>
      </c>
      <c r="AZ82" s="37">
        <f t="shared" si="1"/>
        <v>0</v>
      </c>
      <c r="BA82" s="37">
        <f t="shared" si="2"/>
        <v>0</v>
      </c>
      <c r="BB82" s="37">
        <f t="shared" si="3"/>
        <v>0</v>
      </c>
      <c r="BC82" s="38">
        <f t="shared" si="4"/>
        <v>0</v>
      </c>
      <c r="BD82" s="37">
        <f t="shared" si="5"/>
        <v>0</v>
      </c>
      <c r="BE82" s="54">
        <f t="shared" si="9"/>
        <v>0</v>
      </c>
    </row>
    <row r="83" spans="1:57" x14ac:dyDescent="0.25">
      <c r="A83" s="401">
        <f>+Oct!A83</f>
        <v>80</v>
      </c>
      <c r="B83" s="464" t="str">
        <f>+Oct!B83</f>
        <v>3-PERSONA ADULTO MAYOR DE 60 AÑOS CON VALORACION CLINICA</v>
      </c>
      <c r="C83" s="458" t="str">
        <f>+Oct!C83</f>
        <v>EVAM</v>
      </c>
      <c r="D83" s="461"/>
      <c r="E83" s="461"/>
      <c r="F83" s="461"/>
      <c r="G83" s="461"/>
      <c r="H83" s="461"/>
      <c r="I83" s="461"/>
      <c r="J83" s="461"/>
      <c r="K83" s="461"/>
      <c r="L83" s="461"/>
      <c r="M83" s="461"/>
      <c r="N83" s="461"/>
      <c r="O83" s="461"/>
      <c r="P83" s="461"/>
      <c r="Q83" s="461"/>
      <c r="R83" s="461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  <c r="AS83" s="461"/>
      <c r="AT83" s="461"/>
      <c r="AV83" s="37">
        <f t="shared" si="22"/>
        <v>0</v>
      </c>
      <c r="AW83" s="37">
        <f t="shared" si="7"/>
        <v>0</v>
      </c>
      <c r="AX83" s="37">
        <f t="shared" si="8"/>
        <v>0</v>
      </c>
      <c r="AY83" s="37">
        <f t="shared" si="0"/>
        <v>0</v>
      </c>
      <c r="AZ83" s="37">
        <f t="shared" si="1"/>
        <v>0</v>
      </c>
      <c r="BA83" s="37">
        <f t="shared" si="2"/>
        <v>0</v>
      </c>
      <c r="BB83" s="37">
        <f t="shared" si="3"/>
        <v>0</v>
      </c>
      <c r="BC83" s="38">
        <f t="shared" si="4"/>
        <v>0</v>
      </c>
      <c r="BD83" s="37">
        <f t="shared" si="5"/>
        <v>0</v>
      </c>
      <c r="BE83" s="54">
        <f t="shared" si="9"/>
        <v>0</v>
      </c>
    </row>
    <row r="84" spans="1:57" x14ac:dyDescent="0.25">
      <c r="A84" s="401">
        <f>+Oct!A84</f>
        <v>81</v>
      </c>
      <c r="B84" s="464" t="str">
        <f>+Oct!B84</f>
        <v xml:space="preserve">4-PERSONA CON DISCAPACIDAD CERTIFICADA EN ESTABLECIMIENTOS DE SALUD </v>
      </c>
      <c r="C84" s="458" t="str">
        <f>+Oct!C84</f>
        <v>DISCAPACIDAD</v>
      </c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461"/>
      <c r="R84" s="461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  <c r="AS84" s="461"/>
      <c r="AT84" s="461"/>
      <c r="AV84" s="37">
        <f t="shared" si="22"/>
        <v>0</v>
      </c>
      <c r="AW84" s="37">
        <f t="shared" si="7"/>
        <v>0</v>
      </c>
      <c r="AX84" s="37">
        <f t="shared" si="8"/>
        <v>0</v>
      </c>
      <c r="AY84" s="37">
        <f t="shared" si="0"/>
        <v>0</v>
      </c>
      <c r="AZ84" s="37">
        <f t="shared" si="1"/>
        <v>0</v>
      </c>
      <c r="BA84" s="37">
        <f t="shared" si="2"/>
        <v>0</v>
      </c>
      <c r="BB84" s="37">
        <f t="shared" si="3"/>
        <v>0</v>
      </c>
      <c r="BC84" s="38">
        <f t="shared" si="4"/>
        <v>0</v>
      </c>
      <c r="BD84" s="37">
        <f t="shared" si="5"/>
        <v>0</v>
      </c>
      <c r="BE84" s="54">
        <f t="shared" si="9"/>
        <v>0</v>
      </c>
    </row>
    <row r="85" spans="1:57" x14ac:dyDescent="0.25">
      <c r="A85" s="401">
        <f>+Oct!A85</f>
        <v>82</v>
      </c>
      <c r="B85" s="464" t="str">
        <f>+Oct!B85</f>
        <v>5-DOCENTES CAPACITADOS EN TEMA DE CANCER</v>
      </c>
      <c r="C85" s="458" t="str">
        <f>+Oct!C85</f>
        <v>EDUC. SAALUD</v>
      </c>
      <c r="D85" s="461"/>
      <c r="E85" s="461"/>
      <c r="F85" s="461"/>
      <c r="G85" s="461"/>
      <c r="H85" s="461"/>
      <c r="I85" s="461"/>
      <c r="J85" s="461"/>
      <c r="K85" s="461"/>
      <c r="L85" s="461"/>
      <c r="M85" s="461"/>
      <c r="N85" s="461"/>
      <c r="O85" s="461"/>
      <c r="P85" s="461"/>
      <c r="Q85" s="461"/>
      <c r="R85" s="461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  <c r="AS85" s="461"/>
      <c r="AT85" s="461"/>
      <c r="AV85" s="37">
        <f t="shared" si="22"/>
        <v>0</v>
      </c>
      <c r="AW85" s="37">
        <f t="shared" si="7"/>
        <v>0</v>
      </c>
      <c r="AX85" s="37">
        <f t="shared" si="8"/>
        <v>0</v>
      </c>
      <c r="AY85" s="37">
        <f t="shared" si="0"/>
        <v>0</v>
      </c>
      <c r="AZ85" s="37">
        <f t="shared" si="1"/>
        <v>0</v>
      </c>
      <c r="BA85" s="37">
        <f t="shared" si="2"/>
        <v>0</v>
      </c>
      <c r="BB85" s="37">
        <f t="shared" si="3"/>
        <v>0</v>
      </c>
      <c r="BC85" s="38">
        <f t="shared" si="4"/>
        <v>0</v>
      </c>
      <c r="BD85" s="37">
        <f t="shared" si="5"/>
        <v>0</v>
      </c>
      <c r="BE85" s="54">
        <f t="shared" si="9"/>
        <v>0</v>
      </c>
    </row>
    <row r="86" spans="1:57" x14ac:dyDescent="0.25">
      <c r="A86" s="401">
        <f>+Oct!A86</f>
        <v>83</v>
      </c>
      <c r="B86" s="464" t="str">
        <f>+Oct!B86</f>
        <v>6-NIÑOS DE 2 A 17 AÑOS DESPARASITADOS</v>
      </c>
      <c r="C86" s="458" t="str">
        <f>+Oct!C86</f>
        <v>EDUC. SAALUD</v>
      </c>
      <c r="D86" s="461"/>
      <c r="E86" s="461"/>
      <c r="F86" s="461"/>
      <c r="G86" s="461"/>
      <c r="H86" s="461"/>
      <c r="I86" s="461"/>
      <c r="J86" s="461"/>
      <c r="K86" s="461"/>
      <c r="L86" s="461"/>
      <c r="M86" s="461"/>
      <c r="N86" s="461"/>
      <c r="O86" s="461"/>
      <c r="P86" s="461"/>
      <c r="Q86" s="461"/>
      <c r="R86" s="461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  <c r="AS86" s="461"/>
      <c r="AT86" s="461"/>
      <c r="AV86" s="37">
        <f t="shared" si="22"/>
        <v>0</v>
      </c>
      <c r="AW86" s="37">
        <f t="shared" si="7"/>
        <v>0</v>
      </c>
      <c r="AX86" s="37">
        <f t="shared" si="8"/>
        <v>0</v>
      </c>
      <c r="AY86" s="37">
        <f t="shared" si="0"/>
        <v>0</v>
      </c>
      <c r="AZ86" s="37">
        <f t="shared" si="1"/>
        <v>0</v>
      </c>
      <c r="BA86" s="37">
        <f t="shared" si="2"/>
        <v>0</v>
      </c>
      <c r="BB86" s="37">
        <f t="shared" si="3"/>
        <v>0</v>
      </c>
      <c r="BC86" s="38">
        <f t="shared" si="4"/>
        <v>0</v>
      </c>
      <c r="BD86" s="37">
        <f t="shared" si="5"/>
        <v>0</v>
      </c>
      <c r="BE86" s="54">
        <f t="shared" si="9"/>
        <v>0</v>
      </c>
    </row>
    <row r="87" spans="1:57" x14ac:dyDescent="0.25">
      <c r="A87" s="401">
        <f>+Oct!A87</f>
        <v>84</v>
      </c>
      <c r="B87" s="464" t="str">
        <f>+Oct!B87</f>
        <v>7-NIÑOS DE 5TO GRADO DE PRIMARIA  QUE RECIBEN VACUNA DE VPH</v>
      </c>
      <c r="C87" s="458" t="str">
        <f>+Oct!C87</f>
        <v>EDUC. SAALUD</v>
      </c>
      <c r="D87" s="461"/>
      <c r="E87" s="461"/>
      <c r="F87" s="461"/>
      <c r="G87" s="461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  <c r="AS87" s="461"/>
      <c r="AT87" s="461"/>
      <c r="AV87" s="37">
        <f t="shared" si="22"/>
        <v>0</v>
      </c>
      <c r="AW87" s="37">
        <f t="shared" si="7"/>
        <v>0</v>
      </c>
      <c r="AX87" s="37">
        <f t="shared" si="8"/>
        <v>0</v>
      </c>
      <c r="AY87" s="37">
        <f t="shared" si="0"/>
        <v>0</v>
      </c>
      <c r="AZ87" s="37">
        <f t="shared" si="1"/>
        <v>0</v>
      </c>
      <c r="BA87" s="37">
        <f t="shared" si="2"/>
        <v>0</v>
      </c>
      <c r="BB87" s="37">
        <f t="shared" si="3"/>
        <v>0</v>
      </c>
      <c r="BC87" s="38">
        <f t="shared" si="4"/>
        <v>0</v>
      </c>
      <c r="BD87" s="37">
        <f t="shared" si="5"/>
        <v>0</v>
      </c>
      <c r="BE87" s="54">
        <f t="shared" si="9"/>
        <v>0</v>
      </c>
    </row>
    <row r="88" spans="1:57" x14ac:dyDescent="0.25">
      <c r="A88" s="401">
        <f>+Oct!A88</f>
        <v>85</v>
      </c>
      <c r="B88" s="464" t="str">
        <f>+Oct!B88</f>
        <v>8-NIÑAS DE 5TO GRADO DE PRIMARIA  QUE RECIBEN VACUNA DE VPH</v>
      </c>
      <c r="C88" s="458" t="str">
        <f>+Oct!C88</f>
        <v>EDUC. SAALUD</v>
      </c>
      <c r="D88" s="461"/>
      <c r="E88" s="461"/>
      <c r="F88" s="461"/>
      <c r="G88" s="461"/>
      <c r="H88" s="461"/>
      <c r="I88" s="461"/>
      <c r="J88" s="461"/>
      <c r="K88" s="461"/>
      <c r="L88" s="461"/>
      <c r="M88" s="461"/>
      <c r="N88" s="461"/>
      <c r="O88" s="461"/>
      <c r="P88" s="461"/>
      <c r="Q88" s="461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  <c r="AS88" s="461"/>
      <c r="AT88" s="461"/>
      <c r="AV88" s="37">
        <f t="shared" si="22"/>
        <v>0</v>
      </c>
      <c r="AW88" s="37">
        <f t="shared" si="7"/>
        <v>0</v>
      </c>
      <c r="AX88" s="37">
        <f t="shared" si="8"/>
        <v>0</v>
      </c>
      <c r="AY88" s="37">
        <f t="shared" si="0"/>
        <v>0</v>
      </c>
      <c r="AZ88" s="37">
        <f t="shared" si="1"/>
        <v>0</v>
      </c>
      <c r="BA88" s="37">
        <f t="shared" si="2"/>
        <v>0</v>
      </c>
      <c r="BB88" s="37">
        <f t="shared" si="3"/>
        <v>0</v>
      </c>
      <c r="BC88" s="38">
        <f t="shared" si="4"/>
        <v>0</v>
      </c>
      <c r="BD88" s="37">
        <f t="shared" si="5"/>
        <v>0</v>
      </c>
      <c r="BE88" s="54">
        <f t="shared" si="9"/>
        <v>0</v>
      </c>
    </row>
    <row r="89" spans="1:57" x14ac:dyDescent="0.25">
      <c r="A89" s="401">
        <f>+Oct!A89</f>
        <v>86</v>
      </c>
      <c r="B89" s="392" t="str">
        <f>+Oct!B89</f>
        <v>PORCENTAJE DE RECIEN NACIDOS CON BAJO PESO AL NACER</v>
      </c>
      <c r="C89" s="387" t="str">
        <f>+Oct!C89</f>
        <v>DIT</v>
      </c>
      <c r="D89" s="460"/>
      <c r="E89" s="460"/>
      <c r="F89" s="460"/>
      <c r="G89" s="460"/>
      <c r="H89" s="460"/>
      <c r="I89" s="460"/>
      <c r="J89" s="460"/>
      <c r="K89" s="460"/>
      <c r="L89" s="460"/>
      <c r="M89" s="460"/>
      <c r="N89" s="460"/>
      <c r="O89" s="460"/>
      <c r="P89" s="460"/>
      <c r="Q89" s="460"/>
      <c r="R89" s="460"/>
      <c r="S89" s="460"/>
      <c r="T89" s="460"/>
      <c r="U89" s="460"/>
      <c r="V89" s="460"/>
      <c r="W89" s="460"/>
      <c r="X89" s="460"/>
      <c r="Y89" s="460"/>
      <c r="Z89" s="460"/>
      <c r="AA89" s="460"/>
      <c r="AB89" s="460"/>
      <c r="AC89" s="460"/>
      <c r="AD89" s="460"/>
      <c r="AE89" s="460"/>
      <c r="AF89" s="460"/>
      <c r="AG89" s="460"/>
      <c r="AH89" s="460"/>
      <c r="AI89" s="460"/>
      <c r="AJ89" s="460"/>
      <c r="AK89" s="460"/>
      <c r="AL89" s="460"/>
      <c r="AM89" s="460"/>
      <c r="AN89" s="460"/>
      <c r="AO89" s="460"/>
      <c r="AP89" s="460"/>
      <c r="AQ89" s="460"/>
      <c r="AR89" s="460"/>
      <c r="AS89" s="460"/>
      <c r="AT89" s="460"/>
      <c r="AV89" s="37">
        <f t="shared" si="22"/>
        <v>0</v>
      </c>
      <c r="AW89" s="37">
        <f t="shared" si="7"/>
        <v>0</v>
      </c>
      <c r="AX89" s="37">
        <f t="shared" si="8"/>
        <v>0</v>
      </c>
      <c r="AY89" s="37">
        <f t="shared" ref="AY89:AY142" si="23">+SUM(T89:W89)</f>
        <v>0</v>
      </c>
      <c r="AZ89" s="37">
        <f t="shared" ref="AZ89:AZ142" si="24">+SUM(X89:AC89)</f>
        <v>0</v>
      </c>
      <c r="BA89" s="37">
        <f t="shared" ref="BA89:BA142" si="25">+SUM(AD89:AH89)</f>
        <v>0</v>
      </c>
      <c r="BB89" s="37">
        <f t="shared" ref="BB89:BB142" si="26">+SUM(AJ89:AL89)</f>
        <v>0</v>
      </c>
      <c r="BC89" s="38">
        <f t="shared" ref="BC89:BC142" si="27">+SUM(AM89:AP89)</f>
        <v>0</v>
      </c>
      <c r="BD89" s="37">
        <f t="shared" ref="BD89:BD142" si="28">+SUM(AQ89:AT89)</f>
        <v>0</v>
      </c>
      <c r="BE89" s="54">
        <f t="shared" si="9"/>
        <v>0</v>
      </c>
    </row>
    <row r="90" spans="1:57" x14ac:dyDescent="0.25">
      <c r="A90" s="401">
        <f>+Oct!A90</f>
        <v>87</v>
      </c>
      <c r="B90" s="392" t="str">
        <f>+Oct!B90</f>
        <v>PORCENTAJE DE RECIEN NACIDOS CON PREMATURIDAD</v>
      </c>
      <c r="C90" s="387" t="str">
        <f>+Oct!C90</f>
        <v>DIT</v>
      </c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  <c r="AR90" s="393"/>
      <c r="AS90" s="393"/>
      <c r="AT90" s="393"/>
      <c r="AV90" s="37">
        <f t="shared" ref="AV90:AV110" si="29">SUM(D90)</f>
        <v>0</v>
      </c>
      <c r="AW90" s="37">
        <f t="shared" ref="AW90:AW142" si="30">+SUM(G90:P90)</f>
        <v>0</v>
      </c>
      <c r="AX90" s="37">
        <f t="shared" ref="AX90:AX142" si="31">+SUM(Q90:S90)</f>
        <v>0</v>
      </c>
      <c r="AY90" s="37">
        <f t="shared" si="23"/>
        <v>0</v>
      </c>
      <c r="AZ90" s="37">
        <f t="shared" si="24"/>
        <v>0</v>
      </c>
      <c r="BA90" s="37">
        <f t="shared" si="25"/>
        <v>0</v>
      </c>
      <c r="BB90" s="37">
        <f t="shared" si="26"/>
        <v>0</v>
      </c>
      <c r="BC90" s="38">
        <f t="shared" si="27"/>
        <v>0</v>
      </c>
      <c r="BD90" s="37">
        <f t="shared" si="28"/>
        <v>0</v>
      </c>
      <c r="BE90" s="54">
        <f t="shared" ref="BE90:BE142" si="32">SUM(AV90:BD90)</f>
        <v>0</v>
      </c>
    </row>
    <row r="91" spans="1:57" x14ac:dyDescent="0.25">
      <c r="A91" s="401">
        <f>+Oct!A91</f>
        <v>88</v>
      </c>
      <c r="B91" s="392" t="str">
        <f>+Oct!B91</f>
        <v>PORCENTAJE RECIÉN NACIDO CON CONTROLES CRED COMPLETO</v>
      </c>
      <c r="C91" s="387" t="str">
        <f>+Oct!C91</f>
        <v>DIT</v>
      </c>
      <c r="D91" s="393"/>
      <c r="E91" s="393"/>
      <c r="F91" s="393"/>
      <c r="G91" s="393"/>
      <c r="H91" s="393"/>
      <c r="I91" s="393"/>
      <c r="J91" s="393"/>
      <c r="K91" s="393"/>
      <c r="L91" s="393"/>
      <c r="M91" s="393"/>
      <c r="N91" s="393"/>
      <c r="O91" s="393"/>
      <c r="P91" s="393"/>
      <c r="Q91" s="393"/>
      <c r="R91" s="393"/>
      <c r="S91" s="393"/>
      <c r="T91" s="393"/>
      <c r="U91" s="393"/>
      <c r="V91" s="393"/>
      <c r="W91" s="393"/>
      <c r="X91" s="393"/>
      <c r="Y91" s="393"/>
      <c r="Z91" s="393"/>
      <c r="AA91" s="393"/>
      <c r="AB91" s="393"/>
      <c r="AC91" s="393"/>
      <c r="AD91" s="393"/>
      <c r="AE91" s="393"/>
      <c r="AF91" s="393"/>
      <c r="AG91" s="393"/>
      <c r="AH91" s="393"/>
      <c r="AI91" s="393"/>
      <c r="AJ91" s="393"/>
      <c r="AK91" s="393"/>
      <c r="AL91" s="393"/>
      <c r="AM91" s="393"/>
      <c r="AN91" s="393"/>
      <c r="AO91" s="393"/>
      <c r="AP91" s="393"/>
      <c r="AQ91" s="393"/>
      <c r="AR91" s="393"/>
      <c r="AS91" s="393"/>
      <c r="AT91" s="393"/>
      <c r="AV91" s="37">
        <f t="shared" si="29"/>
        <v>0</v>
      </c>
      <c r="AW91" s="37">
        <f t="shared" si="30"/>
        <v>0</v>
      </c>
      <c r="AX91" s="37">
        <f t="shared" si="31"/>
        <v>0</v>
      </c>
      <c r="AY91" s="37">
        <f t="shared" si="23"/>
        <v>0</v>
      </c>
      <c r="AZ91" s="37">
        <f t="shared" si="24"/>
        <v>0</v>
      </c>
      <c r="BA91" s="37">
        <f t="shared" si="25"/>
        <v>0</v>
      </c>
      <c r="BB91" s="37">
        <f t="shared" si="26"/>
        <v>0</v>
      </c>
      <c r="BC91" s="38">
        <f t="shared" si="27"/>
        <v>0</v>
      </c>
      <c r="BD91" s="37">
        <f t="shared" si="28"/>
        <v>0</v>
      </c>
      <c r="BE91" s="54">
        <f t="shared" si="32"/>
        <v>0</v>
      </c>
    </row>
    <row r="92" spans="1:57" x14ac:dyDescent="0.25">
      <c r="A92" s="401">
        <f>+Oct!A92</f>
        <v>89</v>
      </c>
      <c r="B92" s="392" t="str">
        <f>+Oct!B92</f>
        <v>PORCENTAJE NIÑO  &lt; 1 AÑO CON CRED    COMPLETO PARA SU EDAD</v>
      </c>
      <c r="C92" s="387" t="str">
        <f>+Oct!C92</f>
        <v>DIT</v>
      </c>
      <c r="D92" s="393"/>
      <c r="E92" s="393"/>
      <c r="F92" s="393"/>
      <c r="G92" s="393"/>
      <c r="H92" s="393"/>
      <c r="I92" s="393"/>
      <c r="J92" s="393"/>
      <c r="K92" s="393"/>
      <c r="L92" s="393"/>
      <c r="M92" s="393"/>
      <c r="N92" s="393"/>
      <c r="O92" s="393"/>
      <c r="P92" s="393"/>
      <c r="Q92" s="393"/>
      <c r="R92" s="393"/>
      <c r="S92" s="393"/>
      <c r="T92" s="393"/>
      <c r="U92" s="393"/>
      <c r="V92" s="393"/>
      <c r="W92" s="393"/>
      <c r="X92" s="393"/>
      <c r="Y92" s="393"/>
      <c r="Z92" s="393"/>
      <c r="AA92" s="393"/>
      <c r="AB92" s="393"/>
      <c r="AC92" s="393"/>
      <c r="AD92" s="393"/>
      <c r="AE92" s="393"/>
      <c r="AF92" s="393"/>
      <c r="AG92" s="393"/>
      <c r="AH92" s="393"/>
      <c r="AI92" s="393"/>
      <c r="AJ92" s="393"/>
      <c r="AK92" s="393"/>
      <c r="AL92" s="393"/>
      <c r="AM92" s="393"/>
      <c r="AN92" s="393"/>
      <c r="AO92" s="393"/>
      <c r="AP92" s="393"/>
      <c r="AQ92" s="393"/>
      <c r="AR92" s="393"/>
      <c r="AS92" s="393"/>
      <c r="AT92" s="393"/>
      <c r="AV92" s="37">
        <f t="shared" si="29"/>
        <v>0</v>
      </c>
      <c r="AW92" s="37">
        <f t="shared" si="30"/>
        <v>0</v>
      </c>
      <c r="AX92" s="37">
        <f t="shared" si="31"/>
        <v>0</v>
      </c>
      <c r="AY92" s="37">
        <f t="shared" si="23"/>
        <v>0</v>
      </c>
      <c r="AZ92" s="37">
        <f t="shared" si="24"/>
        <v>0</v>
      </c>
      <c r="BA92" s="37">
        <f t="shared" si="25"/>
        <v>0</v>
      </c>
      <c r="BB92" s="37">
        <f t="shared" si="26"/>
        <v>0</v>
      </c>
      <c r="BC92" s="38">
        <f t="shared" si="27"/>
        <v>0</v>
      </c>
      <c r="BD92" s="37">
        <f t="shared" si="28"/>
        <v>0</v>
      </c>
      <c r="BE92" s="54">
        <f t="shared" si="32"/>
        <v>0</v>
      </c>
    </row>
    <row r="93" spans="1:57" x14ac:dyDescent="0.25">
      <c r="A93" s="401">
        <f>+Oct!A93</f>
        <v>90</v>
      </c>
      <c r="B93" s="392" t="str">
        <f>+Oct!B93</f>
        <v>PORCENTAJE NIÑOS MENORES DE 36 MESES CON CONTROLES CRED COMPLETO  PARA SU EDAD</v>
      </c>
      <c r="C93" s="387" t="str">
        <f>+Oct!C93</f>
        <v>DIT</v>
      </c>
      <c r="D93" s="393"/>
      <c r="E93" s="393"/>
      <c r="F93" s="393"/>
      <c r="G93" s="393"/>
      <c r="H93" s="393"/>
      <c r="I93" s="393"/>
      <c r="J93" s="393"/>
      <c r="K93" s="393"/>
      <c r="L93" s="393"/>
      <c r="M93" s="393"/>
      <c r="N93" s="393"/>
      <c r="O93" s="393"/>
      <c r="P93" s="393"/>
      <c r="Q93" s="393"/>
      <c r="R93" s="393"/>
      <c r="S93" s="393"/>
      <c r="T93" s="393"/>
      <c r="U93" s="393"/>
      <c r="V93" s="393"/>
      <c r="W93" s="393"/>
      <c r="X93" s="393"/>
      <c r="Y93" s="393"/>
      <c r="Z93" s="393"/>
      <c r="AA93" s="393"/>
      <c r="AB93" s="393"/>
      <c r="AC93" s="393"/>
      <c r="AD93" s="393"/>
      <c r="AE93" s="393"/>
      <c r="AF93" s="393"/>
      <c r="AG93" s="393"/>
      <c r="AH93" s="393"/>
      <c r="AI93" s="393"/>
      <c r="AJ93" s="393"/>
      <c r="AK93" s="393"/>
      <c r="AL93" s="393"/>
      <c r="AM93" s="393"/>
      <c r="AN93" s="393"/>
      <c r="AO93" s="393"/>
      <c r="AP93" s="393"/>
      <c r="AQ93" s="393"/>
      <c r="AR93" s="393"/>
      <c r="AS93" s="393"/>
      <c r="AT93" s="393"/>
      <c r="AV93" s="37">
        <f t="shared" si="29"/>
        <v>0</v>
      </c>
      <c r="AW93" s="37">
        <f t="shared" si="30"/>
        <v>0</v>
      </c>
      <c r="AX93" s="37">
        <f t="shared" si="31"/>
        <v>0</v>
      </c>
      <c r="AY93" s="37">
        <f t="shared" si="23"/>
        <v>0</v>
      </c>
      <c r="AZ93" s="37">
        <f t="shared" si="24"/>
        <v>0</v>
      </c>
      <c r="BA93" s="37">
        <f t="shared" si="25"/>
        <v>0</v>
      </c>
      <c r="BB93" s="37">
        <f t="shared" si="26"/>
        <v>0</v>
      </c>
      <c r="BC93" s="38">
        <f t="shared" si="27"/>
        <v>0</v>
      </c>
      <c r="BD93" s="37">
        <f t="shared" si="28"/>
        <v>0</v>
      </c>
      <c r="BE93" s="54">
        <f t="shared" si="32"/>
        <v>0</v>
      </c>
    </row>
    <row r="94" spans="1:57" x14ac:dyDescent="0.25">
      <c r="A94" s="401">
        <f>+Oct!A94</f>
        <v>91</v>
      </c>
      <c r="B94" s="392" t="str">
        <f>+Oct!B94</f>
        <v>PORCENTAJE NIÑOS DE 1 Y 2 AÑOS CON TEST DE GRAHAM Y EXAMEN SERIADO</v>
      </c>
      <c r="C94" s="387" t="str">
        <f>+Oct!C94</f>
        <v>DIT</v>
      </c>
      <c r="D94" s="393"/>
      <c r="E94" s="393"/>
      <c r="F94" s="393"/>
      <c r="G94" s="393"/>
      <c r="H94" s="393"/>
      <c r="I94" s="393"/>
      <c r="J94" s="393"/>
      <c r="K94" s="393"/>
      <c r="L94" s="393"/>
      <c r="M94" s="393"/>
      <c r="N94" s="393"/>
      <c r="O94" s="393"/>
      <c r="P94" s="393"/>
      <c r="Q94" s="393"/>
      <c r="R94" s="393"/>
      <c r="S94" s="393"/>
      <c r="T94" s="393"/>
      <c r="U94" s="393"/>
      <c r="V94" s="393"/>
      <c r="W94" s="393"/>
      <c r="X94" s="393"/>
      <c r="Y94" s="393"/>
      <c r="Z94" s="393"/>
      <c r="AA94" s="393"/>
      <c r="AB94" s="393"/>
      <c r="AC94" s="393"/>
      <c r="AD94" s="393"/>
      <c r="AE94" s="393"/>
      <c r="AF94" s="393"/>
      <c r="AG94" s="393"/>
      <c r="AH94" s="393"/>
      <c r="AI94" s="393"/>
      <c r="AJ94" s="393"/>
      <c r="AK94" s="393"/>
      <c r="AL94" s="393"/>
      <c r="AM94" s="393"/>
      <c r="AN94" s="393"/>
      <c r="AO94" s="393"/>
      <c r="AP94" s="393"/>
      <c r="AQ94" s="393"/>
      <c r="AR94" s="393"/>
      <c r="AS94" s="393"/>
      <c r="AT94" s="393"/>
      <c r="AV94" s="37">
        <f t="shared" si="29"/>
        <v>0</v>
      </c>
      <c r="AW94" s="37">
        <f t="shared" si="30"/>
        <v>0</v>
      </c>
      <c r="AX94" s="37">
        <f t="shared" si="31"/>
        <v>0</v>
      </c>
      <c r="AY94" s="37">
        <f t="shared" si="23"/>
        <v>0</v>
      </c>
      <c r="AZ94" s="37">
        <f t="shared" si="24"/>
        <v>0</v>
      </c>
      <c r="BA94" s="37">
        <f t="shared" si="25"/>
        <v>0</v>
      </c>
      <c r="BB94" s="37">
        <f t="shared" si="26"/>
        <v>0</v>
      </c>
      <c r="BC94" s="38">
        <f t="shared" si="27"/>
        <v>0</v>
      </c>
      <c r="BD94" s="37">
        <f t="shared" si="28"/>
        <v>0</v>
      </c>
      <c r="BE94" s="54">
        <f t="shared" si="32"/>
        <v>0</v>
      </c>
    </row>
    <row r="95" spans="1:57" x14ac:dyDescent="0.25">
      <c r="A95" s="401">
        <f>+Oct!A95</f>
        <v>92</v>
      </c>
      <c r="B95" s="392" t="str">
        <f>+Oct!B95</f>
        <v>PORCENTAJE DE NIÑAS Y NIÑOS RN DE PARTO INSTITUCIONAL VACUNADOS CON BCG Y ANTI HEPATITIS B (HVB) ANTES DEL ALTA</v>
      </c>
      <c r="C95" s="387" t="str">
        <f>+Oct!C95</f>
        <v>DIT</v>
      </c>
      <c r="D95" s="393"/>
      <c r="E95" s="393"/>
      <c r="F95" s="393"/>
      <c r="G95" s="393"/>
      <c r="H95" s="393"/>
      <c r="I95" s="393"/>
      <c r="J95" s="393"/>
      <c r="K95" s="393"/>
      <c r="L95" s="393"/>
      <c r="M95" s="393"/>
      <c r="N95" s="393"/>
      <c r="O95" s="393"/>
      <c r="P95" s="393"/>
      <c r="Q95" s="393"/>
      <c r="R95" s="393"/>
      <c r="S95" s="393"/>
      <c r="T95" s="393"/>
      <c r="U95" s="393"/>
      <c r="V95" s="393"/>
      <c r="W95" s="393"/>
      <c r="X95" s="393"/>
      <c r="Y95" s="393"/>
      <c r="Z95" s="393"/>
      <c r="AA95" s="393"/>
      <c r="AB95" s="393"/>
      <c r="AC95" s="393"/>
      <c r="AD95" s="393"/>
      <c r="AE95" s="393"/>
      <c r="AF95" s="393"/>
      <c r="AG95" s="393"/>
      <c r="AH95" s="393"/>
      <c r="AI95" s="393"/>
      <c r="AJ95" s="393"/>
      <c r="AK95" s="393"/>
      <c r="AL95" s="393"/>
      <c r="AM95" s="393"/>
      <c r="AN95" s="393"/>
      <c r="AO95" s="393"/>
      <c r="AP95" s="393"/>
      <c r="AQ95" s="393"/>
      <c r="AR95" s="393"/>
      <c r="AS95" s="393"/>
      <c r="AT95" s="393"/>
      <c r="AV95" s="37">
        <f t="shared" si="29"/>
        <v>0</v>
      </c>
      <c r="AW95" s="37">
        <f t="shared" si="30"/>
        <v>0</v>
      </c>
      <c r="AX95" s="37">
        <f t="shared" si="31"/>
        <v>0</v>
      </c>
      <c r="AY95" s="37">
        <f t="shared" si="23"/>
        <v>0</v>
      </c>
      <c r="AZ95" s="37">
        <f t="shared" si="24"/>
        <v>0</v>
      </c>
      <c r="BA95" s="37">
        <f t="shared" si="25"/>
        <v>0</v>
      </c>
      <c r="BB95" s="37">
        <f t="shared" si="26"/>
        <v>0</v>
      </c>
      <c r="BC95" s="38">
        <f t="shared" si="27"/>
        <v>0</v>
      </c>
      <c r="BD95" s="37">
        <f t="shared" si="28"/>
        <v>0</v>
      </c>
      <c r="BE95" s="54">
        <f t="shared" si="32"/>
        <v>0</v>
      </c>
    </row>
    <row r="96" spans="1:57" x14ac:dyDescent="0.25">
      <c r="A96" s="401">
        <f>+Oct!A96</f>
        <v>93</v>
      </c>
      <c r="B96" s="392" t="str">
        <f>+Oct!B96</f>
        <v>PORCENTAJE NIÑO &lt; 1 AÑO PROTEGIDOS CON VACUNA PENTAVALENTE</v>
      </c>
      <c r="C96" s="387" t="str">
        <f>+Oct!C96</f>
        <v>DIT</v>
      </c>
      <c r="D96" s="393"/>
      <c r="E96" s="393"/>
      <c r="F96" s="393"/>
      <c r="G96" s="393"/>
      <c r="H96" s="393"/>
      <c r="I96" s="393"/>
      <c r="J96" s="393"/>
      <c r="K96" s="393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3"/>
      <c r="W96" s="393"/>
      <c r="X96" s="393"/>
      <c r="Y96" s="393"/>
      <c r="Z96" s="393"/>
      <c r="AA96" s="393"/>
      <c r="AB96" s="393"/>
      <c r="AC96" s="393"/>
      <c r="AD96" s="393"/>
      <c r="AE96" s="393"/>
      <c r="AF96" s="393"/>
      <c r="AG96" s="393"/>
      <c r="AH96" s="393"/>
      <c r="AI96" s="393"/>
      <c r="AJ96" s="393"/>
      <c r="AK96" s="393"/>
      <c r="AL96" s="393"/>
      <c r="AM96" s="393"/>
      <c r="AN96" s="393"/>
      <c r="AO96" s="393"/>
      <c r="AP96" s="393"/>
      <c r="AQ96" s="393"/>
      <c r="AR96" s="393"/>
      <c r="AS96" s="393"/>
      <c r="AT96" s="393"/>
      <c r="AV96" s="37">
        <f t="shared" si="29"/>
        <v>0</v>
      </c>
      <c r="AW96" s="37">
        <f t="shared" si="30"/>
        <v>0</v>
      </c>
      <c r="AX96" s="37">
        <f t="shared" si="31"/>
        <v>0</v>
      </c>
      <c r="AY96" s="37">
        <f t="shared" si="23"/>
        <v>0</v>
      </c>
      <c r="AZ96" s="37">
        <f t="shared" si="24"/>
        <v>0</v>
      </c>
      <c r="BA96" s="37">
        <f t="shared" si="25"/>
        <v>0</v>
      </c>
      <c r="BB96" s="37">
        <f t="shared" si="26"/>
        <v>0</v>
      </c>
      <c r="BC96" s="38">
        <f t="shared" si="27"/>
        <v>0</v>
      </c>
      <c r="BD96" s="37">
        <f t="shared" si="28"/>
        <v>0</v>
      </c>
      <c r="BE96" s="54">
        <f t="shared" si="32"/>
        <v>0</v>
      </c>
    </row>
    <row r="97" spans="1:57" x14ac:dyDescent="0.25">
      <c r="A97" s="401">
        <f>+Oct!A97</f>
        <v>94</v>
      </c>
      <c r="B97" s="392" t="str">
        <f>+Oct!B97</f>
        <v>PORCENTAJE DE NIÑOS &lt; 1 AÑOS  PROTEGIDOS CON VACUNA ANTIPOLIO INYECTABLE (IPV)</v>
      </c>
      <c r="C97" s="387" t="str">
        <f>+Oct!C97</f>
        <v>DIT</v>
      </c>
      <c r="D97" s="393"/>
      <c r="E97" s="393"/>
      <c r="F97" s="393"/>
      <c r="G97" s="393"/>
      <c r="H97" s="393"/>
      <c r="I97" s="393"/>
      <c r="J97" s="393"/>
      <c r="K97" s="393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3"/>
      <c r="W97" s="393"/>
      <c r="X97" s="393"/>
      <c r="Y97" s="393"/>
      <c r="Z97" s="393"/>
      <c r="AA97" s="393"/>
      <c r="AB97" s="393"/>
      <c r="AC97" s="393"/>
      <c r="AD97" s="393"/>
      <c r="AE97" s="393"/>
      <c r="AF97" s="393"/>
      <c r="AG97" s="393"/>
      <c r="AH97" s="393"/>
      <c r="AI97" s="393"/>
      <c r="AJ97" s="393"/>
      <c r="AK97" s="393"/>
      <c r="AL97" s="393"/>
      <c r="AM97" s="393"/>
      <c r="AN97" s="393"/>
      <c r="AO97" s="393"/>
      <c r="AP97" s="393"/>
      <c r="AQ97" s="393"/>
      <c r="AR97" s="393"/>
      <c r="AS97" s="393"/>
      <c r="AT97" s="393"/>
      <c r="AV97" s="37">
        <f t="shared" si="29"/>
        <v>0</v>
      </c>
      <c r="AW97" s="37">
        <f t="shared" si="30"/>
        <v>0</v>
      </c>
      <c r="AX97" s="37">
        <f t="shared" si="31"/>
        <v>0</v>
      </c>
      <c r="AY97" s="37">
        <f t="shared" si="23"/>
        <v>0</v>
      </c>
      <c r="AZ97" s="37">
        <f t="shared" si="24"/>
        <v>0</v>
      </c>
      <c r="BA97" s="37">
        <f t="shared" si="25"/>
        <v>0</v>
      </c>
      <c r="BB97" s="37">
        <f t="shared" si="26"/>
        <v>0</v>
      </c>
      <c r="BC97" s="38">
        <f t="shared" si="27"/>
        <v>0</v>
      </c>
      <c r="BD97" s="37">
        <f t="shared" si="28"/>
        <v>0</v>
      </c>
      <c r="BE97" s="54">
        <f t="shared" si="32"/>
        <v>0</v>
      </c>
    </row>
    <row r="98" spans="1:57" x14ac:dyDescent="0.25">
      <c r="A98" s="401">
        <f>+Oct!A98</f>
        <v>95</v>
      </c>
      <c r="B98" s="392" t="str">
        <f>+Oct!B98</f>
        <v>PORCENTAJE DE NIÑOS &lt; 1 AÑO  PROTEGIDOS CON VACUNA CONTRA EL ROTAVIRUS</v>
      </c>
      <c r="C98" s="387" t="str">
        <f>+Oct!C98</f>
        <v>DIT</v>
      </c>
      <c r="D98" s="393"/>
      <c r="E98" s="393"/>
      <c r="F98" s="393"/>
      <c r="G98" s="393"/>
      <c r="H98" s="393"/>
      <c r="I98" s="393"/>
      <c r="J98" s="393"/>
      <c r="K98" s="393"/>
      <c r="L98" s="393"/>
      <c r="M98" s="393"/>
      <c r="N98" s="393"/>
      <c r="O98" s="393"/>
      <c r="P98" s="393"/>
      <c r="Q98" s="393"/>
      <c r="R98" s="393"/>
      <c r="S98" s="393"/>
      <c r="T98" s="393"/>
      <c r="U98" s="393"/>
      <c r="V98" s="393"/>
      <c r="W98" s="393"/>
      <c r="X98" s="393"/>
      <c r="Y98" s="393"/>
      <c r="Z98" s="393"/>
      <c r="AA98" s="393"/>
      <c r="AB98" s="393"/>
      <c r="AC98" s="393"/>
      <c r="AD98" s="393"/>
      <c r="AE98" s="393"/>
      <c r="AF98" s="393"/>
      <c r="AG98" s="393"/>
      <c r="AH98" s="393"/>
      <c r="AI98" s="393"/>
      <c r="AJ98" s="393"/>
      <c r="AK98" s="393"/>
      <c r="AL98" s="393"/>
      <c r="AM98" s="393"/>
      <c r="AN98" s="393"/>
      <c r="AO98" s="393"/>
      <c r="AP98" s="393"/>
      <c r="AQ98" s="393"/>
      <c r="AR98" s="393"/>
      <c r="AS98" s="393"/>
      <c r="AT98" s="393"/>
      <c r="AV98" s="37">
        <f t="shared" si="29"/>
        <v>0</v>
      </c>
      <c r="AW98" s="37">
        <f t="shared" si="30"/>
        <v>0</v>
      </c>
      <c r="AX98" s="37">
        <f t="shared" si="31"/>
        <v>0</v>
      </c>
      <c r="AY98" s="37">
        <f t="shared" si="23"/>
        <v>0</v>
      </c>
      <c r="AZ98" s="37">
        <f t="shared" si="24"/>
        <v>0</v>
      </c>
      <c r="BA98" s="37">
        <f t="shared" si="25"/>
        <v>0</v>
      </c>
      <c r="BB98" s="37">
        <f t="shared" si="26"/>
        <v>0</v>
      </c>
      <c r="BC98" s="38">
        <f t="shared" si="27"/>
        <v>0</v>
      </c>
      <c r="BD98" s="37">
        <f t="shared" si="28"/>
        <v>0</v>
      </c>
      <c r="BE98" s="54">
        <f t="shared" si="32"/>
        <v>0</v>
      </c>
    </row>
    <row r="99" spans="1:57" x14ac:dyDescent="0.25">
      <c r="A99" s="401">
        <f>+Oct!A99</f>
        <v>96</v>
      </c>
      <c r="B99" s="392" t="str">
        <f>+Oct!B99</f>
        <v>PORCENTAJE DE  NIÑOS &lt; 1 AÑO VACUNADOS CON VACUNA ANTINEUMOCÓCICA</v>
      </c>
      <c r="C99" s="387" t="str">
        <f>+Oct!C99</f>
        <v>DIT</v>
      </c>
      <c r="D99" s="393"/>
      <c r="E99" s="393"/>
      <c r="F99" s="393"/>
      <c r="G99" s="393"/>
      <c r="H99" s="393"/>
      <c r="I99" s="393"/>
      <c r="J99" s="393"/>
      <c r="K99" s="393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3"/>
      <c r="W99" s="393"/>
      <c r="X99" s="393"/>
      <c r="Y99" s="393"/>
      <c r="Z99" s="393"/>
      <c r="AA99" s="393"/>
      <c r="AB99" s="393"/>
      <c r="AC99" s="393"/>
      <c r="AD99" s="393"/>
      <c r="AE99" s="393"/>
      <c r="AF99" s="393"/>
      <c r="AG99" s="393"/>
      <c r="AH99" s="393"/>
      <c r="AI99" s="393"/>
      <c r="AJ99" s="393"/>
      <c r="AK99" s="393"/>
      <c r="AL99" s="393"/>
      <c r="AM99" s="393"/>
      <c r="AN99" s="393"/>
      <c r="AO99" s="393"/>
      <c r="AP99" s="393"/>
      <c r="AQ99" s="393"/>
      <c r="AR99" s="393"/>
      <c r="AS99" s="393"/>
      <c r="AT99" s="393"/>
      <c r="AV99" s="37">
        <f t="shared" si="29"/>
        <v>0</v>
      </c>
      <c r="AW99" s="37">
        <f t="shared" si="30"/>
        <v>0</v>
      </c>
      <c r="AX99" s="37">
        <f t="shared" si="31"/>
        <v>0</v>
      </c>
      <c r="AY99" s="37">
        <f t="shared" si="23"/>
        <v>0</v>
      </c>
      <c r="AZ99" s="37">
        <f t="shared" si="24"/>
        <v>0</v>
      </c>
      <c r="BA99" s="37">
        <f t="shared" si="25"/>
        <v>0</v>
      </c>
      <c r="BB99" s="37">
        <f t="shared" si="26"/>
        <v>0</v>
      </c>
      <c r="BC99" s="38">
        <f t="shared" si="27"/>
        <v>0</v>
      </c>
      <c r="BD99" s="37">
        <f t="shared" si="28"/>
        <v>0</v>
      </c>
      <c r="BE99" s="54">
        <f t="shared" si="32"/>
        <v>0</v>
      </c>
    </row>
    <row r="100" spans="1:57" x14ac:dyDescent="0.25">
      <c r="A100" s="401">
        <f>+Oct!A100</f>
        <v>97</v>
      </c>
      <c r="B100" s="392" t="str">
        <f>+Oct!B100</f>
        <v>PORCENTAJE NIÑOS 1 AÑO  PROTEGIDOS CON 3 DOSIS DE VACUNA ANTINEUMOCÓCICA</v>
      </c>
      <c r="C100" s="387" t="str">
        <f>+Oct!C100</f>
        <v>DIT</v>
      </c>
      <c r="D100" s="393"/>
      <c r="E100" s="393"/>
      <c r="F100" s="393"/>
      <c r="G100" s="393"/>
      <c r="H100" s="393"/>
      <c r="I100" s="393"/>
      <c r="J100" s="393"/>
      <c r="K100" s="393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3"/>
      <c r="W100" s="393"/>
      <c r="X100" s="393"/>
      <c r="Y100" s="393"/>
      <c r="Z100" s="393"/>
      <c r="AA100" s="393"/>
      <c r="AB100" s="393"/>
      <c r="AC100" s="393"/>
      <c r="AD100" s="393"/>
      <c r="AE100" s="393"/>
      <c r="AF100" s="393"/>
      <c r="AG100" s="393"/>
      <c r="AH100" s="393"/>
      <c r="AI100" s="393"/>
      <c r="AJ100" s="393"/>
      <c r="AK100" s="393"/>
      <c r="AL100" s="393"/>
      <c r="AM100" s="393"/>
      <c r="AN100" s="393"/>
      <c r="AO100" s="393"/>
      <c r="AP100" s="393"/>
      <c r="AQ100" s="393"/>
      <c r="AR100" s="393"/>
      <c r="AS100" s="393"/>
      <c r="AT100" s="393"/>
      <c r="AV100" s="37">
        <f t="shared" si="29"/>
        <v>0</v>
      </c>
      <c r="AW100" s="37">
        <f t="shared" si="30"/>
        <v>0</v>
      </c>
      <c r="AX100" s="37">
        <f t="shared" si="31"/>
        <v>0</v>
      </c>
      <c r="AY100" s="37">
        <f t="shared" si="23"/>
        <v>0</v>
      </c>
      <c r="AZ100" s="37">
        <f t="shared" si="24"/>
        <v>0</v>
      </c>
      <c r="BA100" s="37">
        <f t="shared" si="25"/>
        <v>0</v>
      </c>
      <c r="BB100" s="37">
        <f t="shared" si="26"/>
        <v>0</v>
      </c>
      <c r="BC100" s="38">
        <f t="shared" si="27"/>
        <v>0</v>
      </c>
      <c r="BD100" s="37">
        <f t="shared" si="28"/>
        <v>0</v>
      </c>
      <c r="BE100" s="54">
        <f t="shared" si="32"/>
        <v>0</v>
      </c>
    </row>
    <row r="101" spans="1:57" x14ac:dyDescent="0.25">
      <c r="A101" s="401">
        <f>+Oct!A101</f>
        <v>98</v>
      </c>
      <c r="B101" s="392" t="str">
        <f>+Oct!B101</f>
        <v>PORCENTAJE DE NIÑOS 1 AÑO VACUNADOS CON 1 DOSIS DE VACUNA SPR</v>
      </c>
      <c r="C101" s="387" t="str">
        <f>+Oct!C101</f>
        <v>DIT</v>
      </c>
      <c r="D101" s="393"/>
      <c r="E101" s="393"/>
      <c r="F101" s="393"/>
      <c r="G101" s="393"/>
      <c r="H101" s="393"/>
      <c r="I101" s="393"/>
      <c r="J101" s="393"/>
      <c r="K101" s="393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3"/>
      <c r="W101" s="393"/>
      <c r="X101" s="393"/>
      <c r="Y101" s="393"/>
      <c r="Z101" s="393"/>
      <c r="AA101" s="393"/>
      <c r="AB101" s="393"/>
      <c r="AC101" s="393"/>
      <c r="AD101" s="393"/>
      <c r="AE101" s="393"/>
      <c r="AF101" s="393"/>
      <c r="AG101" s="393"/>
      <c r="AH101" s="393"/>
      <c r="AI101" s="393"/>
      <c r="AJ101" s="393"/>
      <c r="AK101" s="393"/>
      <c r="AL101" s="393"/>
      <c r="AM101" s="393"/>
      <c r="AN101" s="393"/>
      <c r="AO101" s="393"/>
      <c r="AP101" s="393"/>
      <c r="AQ101" s="393"/>
      <c r="AR101" s="393"/>
      <c r="AS101" s="393"/>
      <c r="AT101" s="393"/>
      <c r="AV101" s="37">
        <f t="shared" si="29"/>
        <v>0</v>
      </c>
      <c r="AW101" s="37">
        <f t="shared" si="30"/>
        <v>0</v>
      </c>
      <c r="AX101" s="37">
        <f t="shared" si="31"/>
        <v>0</v>
      </c>
      <c r="AY101" s="37">
        <f t="shared" si="23"/>
        <v>0</v>
      </c>
      <c r="AZ101" s="37">
        <f t="shared" si="24"/>
        <v>0</v>
      </c>
      <c r="BA101" s="37">
        <f t="shared" si="25"/>
        <v>0</v>
      </c>
      <c r="BB101" s="37">
        <f t="shared" si="26"/>
        <v>0</v>
      </c>
      <c r="BC101" s="38">
        <f t="shared" si="27"/>
        <v>0</v>
      </c>
      <c r="BD101" s="37">
        <f t="shared" si="28"/>
        <v>0</v>
      </c>
      <c r="BE101" s="54">
        <f t="shared" si="32"/>
        <v>0</v>
      </c>
    </row>
    <row r="102" spans="1:57" x14ac:dyDescent="0.25">
      <c r="A102" s="401">
        <f>+Oct!A102</f>
        <v>99</v>
      </c>
      <c r="B102" s="392" t="str">
        <f>+Oct!B102</f>
        <v xml:space="preserve">PORCENTAJE DE NIÑOS 1 AÑO VACUNADOS CON 2 DOSIS DE VACUNA SPR </v>
      </c>
      <c r="C102" s="387" t="str">
        <f>+Oct!C102</f>
        <v>DIT</v>
      </c>
      <c r="D102" s="393"/>
      <c r="E102" s="393"/>
      <c r="F102" s="393"/>
      <c r="G102" s="393"/>
      <c r="H102" s="393"/>
      <c r="I102" s="393"/>
      <c r="J102" s="393"/>
      <c r="K102" s="393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3"/>
      <c r="W102" s="393"/>
      <c r="X102" s="393"/>
      <c r="Y102" s="393"/>
      <c r="Z102" s="393"/>
      <c r="AA102" s="393"/>
      <c r="AB102" s="393"/>
      <c r="AC102" s="393"/>
      <c r="AD102" s="393"/>
      <c r="AE102" s="393"/>
      <c r="AF102" s="393"/>
      <c r="AG102" s="393"/>
      <c r="AH102" s="393"/>
      <c r="AI102" s="393"/>
      <c r="AJ102" s="393"/>
      <c r="AK102" s="393"/>
      <c r="AL102" s="393"/>
      <c r="AM102" s="393"/>
      <c r="AN102" s="393"/>
      <c r="AO102" s="393"/>
      <c r="AP102" s="393"/>
      <c r="AQ102" s="393"/>
      <c r="AR102" s="393"/>
      <c r="AS102" s="393"/>
      <c r="AT102" s="393"/>
      <c r="AV102" s="37">
        <f t="shared" si="29"/>
        <v>0</v>
      </c>
      <c r="AW102" s="37">
        <f t="shared" si="30"/>
        <v>0</v>
      </c>
      <c r="AX102" s="37">
        <f t="shared" si="31"/>
        <v>0</v>
      </c>
      <c r="AY102" s="37">
        <f t="shared" si="23"/>
        <v>0</v>
      </c>
      <c r="AZ102" s="37">
        <f t="shared" si="24"/>
        <v>0</v>
      </c>
      <c r="BA102" s="37">
        <f t="shared" si="25"/>
        <v>0</v>
      </c>
      <c r="BB102" s="37">
        <f t="shared" si="26"/>
        <v>0</v>
      </c>
      <c r="BC102" s="38">
        <f t="shared" si="27"/>
        <v>0</v>
      </c>
      <c r="BD102" s="37">
        <f t="shared" si="28"/>
        <v>0</v>
      </c>
      <c r="BE102" s="54">
        <f t="shared" si="32"/>
        <v>0</v>
      </c>
    </row>
    <row r="103" spans="1:57" x14ac:dyDescent="0.25">
      <c r="A103" s="401">
        <f>+Oct!A103</f>
        <v>100</v>
      </c>
      <c r="B103" s="392" t="str">
        <f>+Oct!B103</f>
        <v>PORCENTAJE DE NIÑOS 1 AÑO  VACUNADOS CON EL 1ER REFUERZO CON VACUNA ANTIPOLIO ORAL (APO)</v>
      </c>
      <c r="C103" s="387" t="str">
        <f>+Oct!C103</f>
        <v>DIT</v>
      </c>
      <c r="D103" s="393"/>
      <c r="E103" s="393"/>
      <c r="F103" s="393"/>
      <c r="G103" s="393"/>
      <c r="H103" s="393"/>
      <c r="I103" s="393"/>
      <c r="J103" s="393"/>
      <c r="K103" s="393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3"/>
      <c r="W103" s="393"/>
      <c r="X103" s="393"/>
      <c r="Y103" s="393"/>
      <c r="Z103" s="393"/>
      <c r="AA103" s="393"/>
      <c r="AB103" s="393"/>
      <c r="AC103" s="393"/>
      <c r="AD103" s="393"/>
      <c r="AE103" s="393"/>
      <c r="AF103" s="393"/>
      <c r="AG103" s="393"/>
      <c r="AH103" s="393"/>
      <c r="AI103" s="393"/>
      <c r="AJ103" s="393"/>
      <c r="AK103" s="393"/>
      <c r="AL103" s="393"/>
      <c r="AM103" s="393"/>
      <c r="AN103" s="393"/>
      <c r="AO103" s="393"/>
      <c r="AP103" s="393"/>
      <c r="AQ103" s="393"/>
      <c r="AR103" s="393"/>
      <c r="AS103" s="393"/>
      <c r="AT103" s="393"/>
      <c r="AV103" s="37">
        <f t="shared" si="29"/>
        <v>0</v>
      </c>
      <c r="AW103" s="37">
        <f t="shared" si="30"/>
        <v>0</v>
      </c>
      <c r="AX103" s="37">
        <f t="shared" si="31"/>
        <v>0</v>
      </c>
      <c r="AY103" s="37">
        <f t="shared" si="23"/>
        <v>0</v>
      </c>
      <c r="AZ103" s="37">
        <f t="shared" si="24"/>
        <v>0</v>
      </c>
      <c r="BA103" s="37">
        <f t="shared" si="25"/>
        <v>0</v>
      </c>
      <c r="BB103" s="37">
        <f t="shared" si="26"/>
        <v>0</v>
      </c>
      <c r="BC103" s="38">
        <f t="shared" si="27"/>
        <v>0</v>
      </c>
      <c r="BD103" s="37">
        <f t="shared" si="28"/>
        <v>0</v>
      </c>
      <c r="BE103" s="54">
        <f t="shared" si="32"/>
        <v>0</v>
      </c>
    </row>
    <row r="104" spans="1:57" x14ac:dyDescent="0.25">
      <c r="A104" s="401">
        <f>+Oct!A104</f>
        <v>101</v>
      </c>
      <c r="B104" s="392" t="str">
        <f>+Oct!B104</f>
        <v>PORCENTAJE DE NIÑOS 1 AÑO VACUNADOS CON EL 1ER REFUERZO CON VACUNA DPT</v>
      </c>
      <c r="C104" s="387" t="str">
        <f>+Oct!C104</f>
        <v>DIT</v>
      </c>
      <c r="D104" s="393"/>
      <c r="E104" s="393"/>
      <c r="F104" s="393"/>
      <c r="G104" s="393"/>
      <c r="H104" s="393"/>
      <c r="I104" s="393"/>
      <c r="J104" s="393"/>
      <c r="K104" s="393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3"/>
      <c r="W104" s="393"/>
      <c r="X104" s="393"/>
      <c r="Y104" s="393"/>
      <c r="Z104" s="393"/>
      <c r="AA104" s="393"/>
      <c r="AB104" s="393"/>
      <c r="AC104" s="393"/>
      <c r="AD104" s="393"/>
      <c r="AE104" s="393"/>
      <c r="AF104" s="393"/>
      <c r="AG104" s="393"/>
      <c r="AH104" s="393"/>
      <c r="AI104" s="393"/>
      <c r="AJ104" s="393"/>
      <c r="AK104" s="393"/>
      <c r="AL104" s="393"/>
      <c r="AM104" s="393"/>
      <c r="AN104" s="393"/>
      <c r="AO104" s="393"/>
      <c r="AP104" s="393"/>
      <c r="AQ104" s="393"/>
      <c r="AR104" s="393"/>
      <c r="AS104" s="393"/>
      <c r="AT104" s="393"/>
      <c r="AV104" s="37">
        <f t="shared" si="29"/>
        <v>0</v>
      </c>
      <c r="AW104" s="37">
        <f t="shared" si="30"/>
        <v>0</v>
      </c>
      <c r="AX104" s="37">
        <f t="shared" si="31"/>
        <v>0</v>
      </c>
      <c r="AY104" s="37">
        <f t="shared" si="23"/>
        <v>0</v>
      </c>
      <c r="AZ104" s="37">
        <f t="shared" si="24"/>
        <v>0</v>
      </c>
      <c r="BA104" s="37">
        <f t="shared" si="25"/>
        <v>0</v>
      </c>
      <c r="BB104" s="37">
        <f t="shared" si="26"/>
        <v>0</v>
      </c>
      <c r="BC104" s="38">
        <f t="shared" si="27"/>
        <v>0</v>
      </c>
      <c r="BD104" s="37">
        <f t="shared" si="28"/>
        <v>0</v>
      </c>
      <c r="BE104" s="54">
        <f t="shared" si="32"/>
        <v>0</v>
      </c>
    </row>
    <row r="105" spans="1:57" x14ac:dyDescent="0.25">
      <c r="A105" s="401">
        <f>+Oct!A105</f>
        <v>102</v>
      </c>
      <c r="B105" s="392" t="str">
        <f>+Oct!B105</f>
        <v>PORCENTAJE DE NIÑOS 4 AÑOS VACUNADOS CON EL 2DO REFUERZO CON VACUNA ANTIPOLIO ORAL (APO)</v>
      </c>
      <c r="C105" s="387" t="str">
        <f>+Oct!C105</f>
        <v>DIT</v>
      </c>
      <c r="D105" s="393"/>
      <c r="E105" s="393"/>
      <c r="F105" s="393"/>
      <c r="G105" s="393"/>
      <c r="H105" s="393"/>
      <c r="I105" s="393"/>
      <c r="J105" s="393"/>
      <c r="K105" s="393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3"/>
      <c r="W105" s="393"/>
      <c r="X105" s="393"/>
      <c r="Y105" s="393"/>
      <c r="Z105" s="393"/>
      <c r="AA105" s="393"/>
      <c r="AB105" s="393"/>
      <c r="AC105" s="393"/>
      <c r="AD105" s="393"/>
      <c r="AE105" s="393"/>
      <c r="AF105" s="393"/>
      <c r="AG105" s="393"/>
      <c r="AH105" s="393"/>
      <c r="AI105" s="393"/>
      <c r="AJ105" s="393"/>
      <c r="AK105" s="393"/>
      <c r="AL105" s="393"/>
      <c r="AM105" s="393"/>
      <c r="AN105" s="393"/>
      <c r="AO105" s="393"/>
      <c r="AP105" s="393"/>
      <c r="AQ105" s="393"/>
      <c r="AR105" s="393"/>
      <c r="AS105" s="393"/>
      <c r="AT105" s="393"/>
      <c r="AV105" s="37">
        <f t="shared" si="29"/>
        <v>0</v>
      </c>
      <c r="AW105" s="37">
        <f t="shared" si="30"/>
        <v>0</v>
      </c>
      <c r="AX105" s="37">
        <f t="shared" si="31"/>
        <v>0</v>
      </c>
      <c r="AY105" s="37">
        <f t="shared" si="23"/>
        <v>0</v>
      </c>
      <c r="AZ105" s="37">
        <f t="shared" si="24"/>
        <v>0</v>
      </c>
      <c r="BA105" s="37">
        <f t="shared" si="25"/>
        <v>0</v>
      </c>
      <c r="BB105" s="37">
        <f t="shared" si="26"/>
        <v>0</v>
      </c>
      <c r="BC105" s="38">
        <f t="shared" si="27"/>
        <v>0</v>
      </c>
      <c r="BD105" s="37">
        <f t="shared" si="28"/>
        <v>0</v>
      </c>
      <c r="BE105" s="54">
        <f t="shared" si="32"/>
        <v>0</v>
      </c>
    </row>
    <row r="106" spans="1:57" x14ac:dyDescent="0.25">
      <c r="A106" s="401">
        <f>+Oct!A106</f>
        <v>103</v>
      </c>
      <c r="B106" s="392" t="str">
        <f>+Oct!B106</f>
        <v>PORCENTAJE DE NIÑOS 4 AÑOS VACUNADOS CON EL 2DO REFUERZO CON VACUNA DPT</v>
      </c>
      <c r="C106" s="387" t="str">
        <f>+Oct!C106</f>
        <v>DIT</v>
      </c>
      <c r="D106" s="393"/>
      <c r="E106" s="393"/>
      <c r="F106" s="393"/>
      <c r="G106" s="393"/>
      <c r="H106" s="393"/>
      <c r="I106" s="393"/>
      <c r="J106" s="393"/>
      <c r="K106" s="393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3"/>
      <c r="W106" s="393"/>
      <c r="X106" s="393"/>
      <c r="Y106" s="393"/>
      <c r="Z106" s="393"/>
      <c r="AA106" s="393"/>
      <c r="AB106" s="393"/>
      <c r="AC106" s="393"/>
      <c r="AD106" s="393"/>
      <c r="AE106" s="393"/>
      <c r="AF106" s="393"/>
      <c r="AG106" s="393"/>
      <c r="AH106" s="393"/>
      <c r="AI106" s="393"/>
      <c r="AJ106" s="393"/>
      <c r="AK106" s="393"/>
      <c r="AL106" s="393"/>
      <c r="AM106" s="393"/>
      <c r="AN106" s="393"/>
      <c r="AO106" s="393"/>
      <c r="AP106" s="393"/>
      <c r="AQ106" s="393"/>
      <c r="AR106" s="393"/>
      <c r="AS106" s="393"/>
      <c r="AT106" s="393"/>
      <c r="AV106" s="37">
        <f t="shared" si="29"/>
        <v>0</v>
      </c>
      <c r="AW106" s="37">
        <f t="shared" si="30"/>
        <v>0</v>
      </c>
      <c r="AX106" s="37">
        <f t="shared" si="31"/>
        <v>0</v>
      </c>
      <c r="AY106" s="37">
        <f t="shared" si="23"/>
        <v>0</v>
      </c>
      <c r="AZ106" s="37">
        <f t="shared" si="24"/>
        <v>0</v>
      </c>
      <c r="BA106" s="37">
        <f t="shared" si="25"/>
        <v>0</v>
      </c>
      <c r="BB106" s="37">
        <f t="shared" si="26"/>
        <v>0</v>
      </c>
      <c r="BC106" s="38">
        <f t="shared" si="27"/>
        <v>0</v>
      </c>
      <c r="BD106" s="37">
        <f t="shared" si="28"/>
        <v>0</v>
      </c>
      <c r="BE106" s="54">
        <f t="shared" si="32"/>
        <v>0</v>
      </c>
    </row>
    <row r="107" spans="1:57" x14ac:dyDescent="0.25">
      <c r="A107" s="401">
        <f>+Oct!A107</f>
        <v>104</v>
      </c>
      <c r="B107" s="392" t="str">
        <f>+Oct!B107</f>
        <v>PORCENTAJE DE NINOS  VACUNADOS CON 1 DOSIS DE VACUNA CONTRA VPH EN EL 5TO GRADO DE PRIMARIA</v>
      </c>
      <c r="C107" s="387" t="str">
        <f>+Oct!C107</f>
        <v>DIT</v>
      </c>
      <c r="D107" s="393"/>
      <c r="E107" s="393"/>
      <c r="F107" s="393"/>
      <c r="G107" s="393"/>
      <c r="H107" s="393"/>
      <c r="I107" s="393"/>
      <c r="J107" s="393"/>
      <c r="K107" s="393"/>
      <c r="L107" s="393"/>
      <c r="M107" s="393"/>
      <c r="N107" s="393"/>
      <c r="O107" s="393"/>
      <c r="P107" s="393"/>
      <c r="Q107" s="393"/>
      <c r="R107" s="393"/>
      <c r="S107" s="393"/>
      <c r="T107" s="393"/>
      <c r="U107" s="393"/>
      <c r="V107" s="393"/>
      <c r="W107" s="393"/>
      <c r="X107" s="393"/>
      <c r="Y107" s="393"/>
      <c r="Z107" s="393"/>
      <c r="AA107" s="393"/>
      <c r="AB107" s="393"/>
      <c r="AC107" s="393"/>
      <c r="AD107" s="393"/>
      <c r="AE107" s="393"/>
      <c r="AF107" s="393"/>
      <c r="AG107" s="393"/>
      <c r="AH107" s="393"/>
      <c r="AI107" s="393"/>
      <c r="AJ107" s="393"/>
      <c r="AK107" s="393"/>
      <c r="AL107" s="393"/>
      <c r="AM107" s="393"/>
      <c r="AN107" s="393"/>
      <c r="AO107" s="393"/>
      <c r="AP107" s="393"/>
      <c r="AQ107" s="393"/>
      <c r="AR107" s="393"/>
      <c r="AS107" s="393"/>
      <c r="AT107" s="393"/>
      <c r="AV107" s="37">
        <f t="shared" si="29"/>
        <v>0</v>
      </c>
      <c r="AW107" s="37">
        <f t="shared" si="30"/>
        <v>0</v>
      </c>
      <c r="AX107" s="37">
        <f t="shared" si="31"/>
        <v>0</v>
      </c>
      <c r="AY107" s="37">
        <f t="shared" si="23"/>
        <v>0</v>
      </c>
      <c r="AZ107" s="37">
        <f t="shared" si="24"/>
        <v>0</v>
      </c>
      <c r="BA107" s="37">
        <f t="shared" si="25"/>
        <v>0</v>
      </c>
      <c r="BB107" s="37">
        <f t="shared" si="26"/>
        <v>0</v>
      </c>
      <c r="BC107" s="38">
        <f t="shared" si="27"/>
        <v>0</v>
      </c>
      <c r="BD107" s="37">
        <f t="shared" si="28"/>
        <v>0</v>
      </c>
      <c r="BE107" s="54">
        <f t="shared" si="32"/>
        <v>0</v>
      </c>
    </row>
    <row r="108" spans="1:57" x14ac:dyDescent="0.25">
      <c r="A108" s="401">
        <f>+Oct!A108</f>
        <v>105</v>
      </c>
      <c r="B108" s="392" t="str">
        <f>+Oct!B108</f>
        <v>PORCENTAJE  DE GESTANTES VACUNADAS CON 1 DOSIS DE VACUNA DTPA</v>
      </c>
      <c r="C108" s="387" t="str">
        <f>+Oct!C108</f>
        <v>DIT</v>
      </c>
      <c r="D108" s="393"/>
      <c r="E108" s="393"/>
      <c r="F108" s="393"/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/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/>
      <c r="AS108" s="393"/>
      <c r="AT108" s="393"/>
      <c r="AV108" s="37">
        <f t="shared" si="29"/>
        <v>0</v>
      </c>
      <c r="AW108" s="37">
        <f t="shared" si="30"/>
        <v>0</v>
      </c>
      <c r="AX108" s="37">
        <f t="shared" si="31"/>
        <v>0</v>
      </c>
      <c r="AY108" s="37">
        <f t="shared" si="23"/>
        <v>0</v>
      </c>
      <c r="AZ108" s="37">
        <f t="shared" si="24"/>
        <v>0</v>
      </c>
      <c r="BA108" s="37">
        <f t="shared" si="25"/>
        <v>0</v>
      </c>
      <c r="BB108" s="37">
        <f t="shared" si="26"/>
        <v>0</v>
      </c>
      <c r="BC108" s="38">
        <f t="shared" si="27"/>
        <v>0</v>
      </c>
      <c r="BD108" s="37">
        <f t="shared" si="28"/>
        <v>0</v>
      </c>
      <c r="BE108" s="54">
        <f t="shared" si="32"/>
        <v>0</v>
      </c>
    </row>
    <row r="109" spans="1:57" x14ac:dyDescent="0.25">
      <c r="A109" s="401">
        <f>+Oct!A109</f>
        <v>106</v>
      </c>
      <c r="B109" s="392" t="str">
        <f>+Oct!B109</f>
        <v>PORCENTAJE DE VACUNADOS CON 1 DOSIS CON VACUNA CONTRA LA INFLUENZA, EN LA POBLACIÓN &gt;= 60 AÑOS</v>
      </c>
      <c r="C109" s="387" t="str">
        <f>+Oct!C109</f>
        <v>DIT</v>
      </c>
      <c r="D109" s="393"/>
      <c r="E109" s="393"/>
      <c r="F109" s="393"/>
      <c r="G109" s="393"/>
      <c r="H109" s="393"/>
      <c r="I109" s="393"/>
      <c r="J109" s="393"/>
      <c r="K109" s="393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3"/>
      <c r="W109" s="393"/>
      <c r="X109" s="393"/>
      <c r="Y109" s="393"/>
      <c r="Z109" s="393"/>
      <c r="AA109" s="393"/>
      <c r="AB109" s="393"/>
      <c r="AC109" s="393"/>
      <c r="AD109" s="393"/>
      <c r="AE109" s="393"/>
      <c r="AF109" s="393"/>
      <c r="AG109" s="393"/>
      <c r="AH109" s="393"/>
      <c r="AI109" s="393"/>
      <c r="AJ109" s="393"/>
      <c r="AK109" s="393"/>
      <c r="AL109" s="393"/>
      <c r="AM109" s="393"/>
      <c r="AN109" s="393"/>
      <c r="AO109" s="393"/>
      <c r="AP109" s="393"/>
      <c r="AQ109" s="393"/>
      <c r="AR109" s="393"/>
      <c r="AS109" s="393"/>
      <c r="AT109" s="393"/>
      <c r="AV109" s="37">
        <f t="shared" si="29"/>
        <v>0</v>
      </c>
      <c r="AW109" s="37">
        <f t="shared" si="30"/>
        <v>0</v>
      </c>
      <c r="AX109" s="37">
        <f t="shared" si="31"/>
        <v>0</v>
      </c>
      <c r="AY109" s="37">
        <f t="shared" si="23"/>
        <v>0</v>
      </c>
      <c r="AZ109" s="37">
        <f t="shared" si="24"/>
        <v>0</v>
      </c>
      <c r="BA109" s="37">
        <f t="shared" si="25"/>
        <v>0</v>
      </c>
      <c r="BB109" s="37">
        <f t="shared" si="26"/>
        <v>0</v>
      </c>
      <c r="BC109" s="38">
        <f t="shared" si="27"/>
        <v>0</v>
      </c>
      <c r="BD109" s="37">
        <f t="shared" si="28"/>
        <v>0</v>
      </c>
      <c r="BE109" s="54">
        <f t="shared" si="32"/>
        <v>0</v>
      </c>
    </row>
    <row r="110" spans="1:57" x14ac:dyDescent="0.25">
      <c r="A110" s="401">
        <f>+Oct!A110</f>
        <v>107</v>
      </c>
      <c r="B110" s="392" t="str">
        <f>+Oct!B110</f>
        <v>PORCENTAJE DE VACUNADOS CON 1 DOSIS CON VACUNA CONTRA NEUMOCOCO, EN LA POBLACIÓN &gt;= 60 AÑOS</v>
      </c>
      <c r="C110" s="387" t="str">
        <f>+Oct!C110</f>
        <v>DIT</v>
      </c>
      <c r="D110" s="393"/>
      <c r="E110" s="393"/>
      <c r="F110" s="393"/>
      <c r="G110" s="393"/>
      <c r="H110" s="393"/>
      <c r="I110" s="393"/>
      <c r="J110" s="393"/>
      <c r="K110" s="393"/>
      <c r="L110" s="393"/>
      <c r="M110" s="393"/>
      <c r="N110" s="393"/>
      <c r="O110" s="393"/>
      <c r="P110" s="393"/>
      <c r="Q110" s="393"/>
      <c r="R110" s="393"/>
      <c r="S110" s="393"/>
      <c r="T110" s="393"/>
      <c r="U110" s="393"/>
      <c r="V110" s="393"/>
      <c r="W110" s="393"/>
      <c r="X110" s="393"/>
      <c r="Y110" s="393"/>
      <c r="Z110" s="393"/>
      <c r="AA110" s="393"/>
      <c r="AB110" s="393"/>
      <c r="AC110" s="393"/>
      <c r="AD110" s="393"/>
      <c r="AE110" s="393"/>
      <c r="AF110" s="393"/>
      <c r="AG110" s="393"/>
      <c r="AH110" s="393"/>
      <c r="AI110" s="393"/>
      <c r="AJ110" s="393"/>
      <c r="AK110" s="393"/>
      <c r="AL110" s="393"/>
      <c r="AM110" s="393"/>
      <c r="AN110" s="393"/>
      <c r="AO110" s="393"/>
      <c r="AP110" s="393"/>
      <c r="AQ110" s="393"/>
      <c r="AR110" s="393"/>
      <c r="AS110" s="393"/>
      <c r="AT110" s="393"/>
      <c r="AV110" s="37">
        <f t="shared" si="29"/>
        <v>0</v>
      </c>
      <c r="AW110" s="37">
        <f t="shared" si="30"/>
        <v>0</v>
      </c>
      <c r="AX110" s="37">
        <f t="shared" si="31"/>
        <v>0</v>
      </c>
      <c r="AY110" s="37">
        <f t="shared" si="23"/>
        <v>0</v>
      </c>
      <c r="AZ110" s="37">
        <f t="shared" si="24"/>
        <v>0</v>
      </c>
      <c r="BA110" s="37">
        <f t="shared" si="25"/>
        <v>0</v>
      </c>
      <c r="BB110" s="37">
        <f t="shared" si="26"/>
        <v>0</v>
      </c>
      <c r="BC110" s="38">
        <f t="shared" si="27"/>
        <v>0</v>
      </c>
      <c r="BD110" s="37">
        <f t="shared" si="28"/>
        <v>0</v>
      </c>
      <c r="BE110" s="54">
        <f t="shared" si="32"/>
        <v>0</v>
      </c>
    </row>
    <row r="111" spans="1:57" x14ac:dyDescent="0.25">
      <c r="A111" s="401">
        <f>+Oct!A111</f>
        <v>108</v>
      </c>
      <c r="B111" s="397" t="str">
        <f>+Oct!B111</f>
        <v>PORCENTAJE DE NIÑOS  MENORES DE 5 AÑOS  DE EDAD CON DCI (PATRÓN DE  REFERENCIA  OMS).</v>
      </c>
      <c r="C111" s="390" t="str">
        <f>+Oct!C111</f>
        <v>NUTRICIÓN</v>
      </c>
      <c r="D111" s="398"/>
      <c r="E111" s="398"/>
      <c r="F111" s="398"/>
      <c r="G111" s="398"/>
      <c r="H111" s="398"/>
      <c r="I111" s="398"/>
      <c r="J111" s="398"/>
      <c r="K111" s="398"/>
      <c r="L111" s="398"/>
      <c r="M111" s="398"/>
      <c r="N111" s="398"/>
      <c r="O111" s="398"/>
      <c r="P111" s="398"/>
      <c r="Q111" s="398"/>
      <c r="R111" s="398"/>
      <c r="S111" s="398"/>
      <c r="T111" s="398"/>
      <c r="U111" s="398"/>
      <c r="V111" s="398"/>
      <c r="W111" s="398"/>
      <c r="X111" s="398"/>
      <c r="Y111" s="398"/>
      <c r="Z111" s="398"/>
      <c r="AA111" s="398"/>
      <c r="AB111" s="398"/>
      <c r="AC111" s="398"/>
      <c r="AD111" s="398"/>
      <c r="AE111" s="398"/>
      <c r="AF111" s="398"/>
      <c r="AG111" s="398"/>
      <c r="AH111" s="398"/>
      <c r="AI111" s="398"/>
      <c r="AJ111" s="398"/>
      <c r="AK111" s="398"/>
      <c r="AL111" s="398"/>
      <c r="AM111" s="398"/>
      <c r="AN111" s="398"/>
      <c r="AO111" s="398"/>
      <c r="AP111" s="398"/>
      <c r="AQ111" s="398"/>
      <c r="AR111" s="398"/>
      <c r="AS111" s="398"/>
      <c r="AT111" s="398"/>
      <c r="AV111" s="37">
        <f t="shared" si="22"/>
        <v>0</v>
      </c>
      <c r="AW111" s="37">
        <f t="shared" si="30"/>
        <v>0</v>
      </c>
      <c r="AX111" s="37">
        <f t="shared" si="31"/>
        <v>0</v>
      </c>
      <c r="AY111" s="37">
        <f t="shared" si="23"/>
        <v>0</v>
      </c>
      <c r="AZ111" s="37">
        <f t="shared" si="24"/>
        <v>0</v>
      </c>
      <c r="BA111" s="37">
        <f t="shared" si="25"/>
        <v>0</v>
      </c>
      <c r="BB111" s="37">
        <f t="shared" si="26"/>
        <v>0</v>
      </c>
      <c r="BC111" s="38">
        <f t="shared" si="27"/>
        <v>0</v>
      </c>
      <c r="BD111" s="37">
        <f t="shared" si="28"/>
        <v>0</v>
      </c>
      <c r="BE111" s="54">
        <f t="shared" si="32"/>
        <v>0</v>
      </c>
    </row>
    <row r="112" spans="1:57" x14ac:dyDescent="0.25">
      <c r="A112" s="401">
        <f>+Oct!A112</f>
        <v>109</v>
      </c>
      <c r="B112" s="397" t="str">
        <f>+Oct!B112</f>
        <v>PORCENTAJE DE NIÑOS DE 6 A 35 MESES  DE EDAD CON AMENIA (PATRÓN DE  REFERENCIA  OMS).</v>
      </c>
      <c r="C112" s="390" t="str">
        <f>+Oct!C112</f>
        <v>NUTRICIÓN</v>
      </c>
      <c r="D112" s="398"/>
      <c r="E112" s="398"/>
      <c r="F112" s="398"/>
      <c r="G112" s="398"/>
      <c r="H112" s="398"/>
      <c r="I112" s="398"/>
      <c r="J112" s="398"/>
      <c r="K112" s="398"/>
      <c r="L112" s="398"/>
      <c r="M112" s="398"/>
      <c r="N112" s="398"/>
      <c r="O112" s="398"/>
      <c r="P112" s="398"/>
      <c r="Q112" s="398"/>
      <c r="R112" s="398"/>
      <c r="S112" s="398"/>
      <c r="T112" s="398"/>
      <c r="U112" s="398"/>
      <c r="V112" s="398"/>
      <c r="W112" s="398"/>
      <c r="X112" s="398"/>
      <c r="Y112" s="398"/>
      <c r="Z112" s="398"/>
      <c r="AA112" s="398"/>
      <c r="AB112" s="398"/>
      <c r="AC112" s="398"/>
      <c r="AD112" s="398"/>
      <c r="AE112" s="398"/>
      <c r="AF112" s="398"/>
      <c r="AG112" s="398"/>
      <c r="AH112" s="398"/>
      <c r="AI112" s="398"/>
      <c r="AJ112" s="398"/>
      <c r="AK112" s="398"/>
      <c r="AL112" s="398"/>
      <c r="AM112" s="398"/>
      <c r="AN112" s="398"/>
      <c r="AO112" s="398"/>
      <c r="AP112" s="398"/>
      <c r="AQ112" s="398"/>
      <c r="AR112" s="398"/>
      <c r="AS112" s="398"/>
      <c r="AT112" s="398"/>
      <c r="AV112" s="37">
        <f t="shared" si="22"/>
        <v>0</v>
      </c>
      <c r="AW112" s="37">
        <f t="shared" si="30"/>
        <v>0</v>
      </c>
      <c r="AX112" s="37">
        <f t="shared" si="31"/>
        <v>0</v>
      </c>
      <c r="AY112" s="37">
        <f t="shared" si="23"/>
        <v>0</v>
      </c>
      <c r="AZ112" s="37">
        <f t="shared" si="24"/>
        <v>0</v>
      </c>
      <c r="BA112" s="37">
        <f t="shared" si="25"/>
        <v>0</v>
      </c>
      <c r="BB112" s="37">
        <f t="shared" si="26"/>
        <v>0</v>
      </c>
      <c r="BC112" s="38">
        <f t="shared" si="27"/>
        <v>0</v>
      </c>
      <c r="BD112" s="37">
        <f t="shared" si="28"/>
        <v>0</v>
      </c>
      <c r="BE112" s="54">
        <f t="shared" si="32"/>
        <v>0</v>
      </c>
    </row>
    <row r="113" spans="1:57" x14ac:dyDescent="0.25">
      <c r="A113" s="401">
        <f>+Oct!A113</f>
        <v>110</v>
      </c>
      <c r="B113" s="397" t="str">
        <f>+Oct!B113</f>
        <v>PORCENTAJE DE NIÑOS DE 4 MESES QUE  INICIAN SUMPLEMENTACIÓN CON HIERRO EN GOTAS</v>
      </c>
      <c r="C113" s="390" t="str">
        <f>+Oct!C113</f>
        <v>NUTRICIÓN</v>
      </c>
      <c r="D113" s="398"/>
      <c r="E113" s="398"/>
      <c r="F113" s="398"/>
      <c r="G113" s="398"/>
      <c r="H113" s="398"/>
      <c r="I113" s="398"/>
      <c r="J113" s="398"/>
      <c r="K113" s="398"/>
      <c r="L113" s="398"/>
      <c r="M113" s="398"/>
      <c r="N113" s="398"/>
      <c r="O113" s="398"/>
      <c r="P113" s="398"/>
      <c r="Q113" s="398"/>
      <c r="R113" s="398"/>
      <c r="S113" s="398"/>
      <c r="T113" s="398"/>
      <c r="U113" s="398"/>
      <c r="V113" s="398"/>
      <c r="W113" s="398"/>
      <c r="X113" s="398"/>
      <c r="Y113" s="398"/>
      <c r="Z113" s="398"/>
      <c r="AA113" s="398"/>
      <c r="AB113" s="398"/>
      <c r="AC113" s="398"/>
      <c r="AD113" s="398"/>
      <c r="AE113" s="398"/>
      <c r="AF113" s="398"/>
      <c r="AG113" s="398"/>
      <c r="AH113" s="398"/>
      <c r="AI113" s="398"/>
      <c r="AJ113" s="398"/>
      <c r="AK113" s="398"/>
      <c r="AL113" s="398"/>
      <c r="AM113" s="398"/>
      <c r="AN113" s="398"/>
      <c r="AO113" s="398"/>
      <c r="AP113" s="398"/>
      <c r="AQ113" s="398"/>
      <c r="AR113" s="398"/>
      <c r="AS113" s="398"/>
      <c r="AT113" s="398"/>
      <c r="AV113" s="37">
        <f t="shared" si="22"/>
        <v>0</v>
      </c>
      <c r="AW113" s="37">
        <f t="shared" si="30"/>
        <v>0</v>
      </c>
      <c r="AX113" s="37">
        <f t="shared" si="31"/>
        <v>0</v>
      </c>
      <c r="AY113" s="37">
        <f t="shared" si="23"/>
        <v>0</v>
      </c>
      <c r="AZ113" s="37">
        <f t="shared" si="24"/>
        <v>0</v>
      </c>
      <c r="BA113" s="37">
        <f t="shared" si="25"/>
        <v>0</v>
      </c>
      <c r="BB113" s="37">
        <f t="shared" si="26"/>
        <v>0</v>
      </c>
      <c r="BC113" s="38">
        <f t="shared" si="27"/>
        <v>0</v>
      </c>
      <c r="BD113" s="37">
        <f t="shared" si="28"/>
        <v>0</v>
      </c>
      <c r="BE113" s="54">
        <f t="shared" si="32"/>
        <v>0</v>
      </c>
    </row>
    <row r="114" spans="1:57" x14ac:dyDescent="0.25">
      <c r="A114" s="401">
        <f>+Oct!A114</f>
        <v>111</v>
      </c>
      <c r="B114" s="397" t="str">
        <f>+Oct!B114</f>
        <v>PORCENTAJE DE NIÑAS/NIÑOS DE 12 MESES DE EDAD QUE RECIBIERON  SUPLEMENTACIÓN PREVENTIVA  (TA)</v>
      </c>
      <c r="C114" s="390" t="str">
        <f>+Oct!C114</f>
        <v>NUTRICIÓN</v>
      </c>
      <c r="D114" s="398"/>
      <c r="E114" s="398"/>
      <c r="F114" s="398"/>
      <c r="G114" s="398"/>
      <c r="H114" s="398"/>
      <c r="I114" s="398"/>
      <c r="J114" s="398"/>
      <c r="K114" s="398"/>
      <c r="L114" s="398"/>
      <c r="M114" s="398"/>
      <c r="N114" s="398"/>
      <c r="O114" s="398"/>
      <c r="P114" s="398"/>
      <c r="Q114" s="398"/>
      <c r="R114" s="398"/>
      <c r="S114" s="398"/>
      <c r="T114" s="398"/>
      <c r="U114" s="398"/>
      <c r="V114" s="398"/>
      <c r="W114" s="398"/>
      <c r="X114" s="398"/>
      <c r="Y114" s="398"/>
      <c r="Z114" s="398"/>
      <c r="AA114" s="398"/>
      <c r="AB114" s="398"/>
      <c r="AC114" s="398"/>
      <c r="AD114" s="398"/>
      <c r="AE114" s="398"/>
      <c r="AF114" s="398"/>
      <c r="AG114" s="398"/>
      <c r="AH114" s="398"/>
      <c r="AI114" s="398"/>
      <c r="AJ114" s="398"/>
      <c r="AK114" s="398"/>
      <c r="AL114" s="398"/>
      <c r="AM114" s="398"/>
      <c r="AN114" s="398"/>
      <c r="AO114" s="398"/>
      <c r="AP114" s="398"/>
      <c r="AQ114" s="398"/>
      <c r="AR114" s="398"/>
      <c r="AS114" s="398"/>
      <c r="AT114" s="398"/>
      <c r="AV114" s="37">
        <f t="shared" si="22"/>
        <v>0</v>
      </c>
      <c r="AW114" s="37">
        <f t="shared" si="30"/>
        <v>0</v>
      </c>
      <c r="AX114" s="37">
        <f t="shared" si="31"/>
        <v>0</v>
      </c>
      <c r="AY114" s="37">
        <f t="shared" si="23"/>
        <v>0</v>
      </c>
      <c r="AZ114" s="37">
        <f t="shared" si="24"/>
        <v>0</v>
      </c>
      <c r="BA114" s="37">
        <f t="shared" si="25"/>
        <v>0</v>
      </c>
      <c r="BB114" s="37">
        <f t="shared" si="26"/>
        <v>0</v>
      </c>
      <c r="BC114" s="38">
        <f t="shared" si="27"/>
        <v>0</v>
      </c>
      <c r="BD114" s="37">
        <f t="shared" si="28"/>
        <v>0</v>
      </c>
      <c r="BE114" s="54">
        <f t="shared" si="32"/>
        <v>0</v>
      </c>
    </row>
    <row r="115" spans="1:57" x14ac:dyDescent="0.25">
      <c r="A115" s="401">
        <f>+Oct!A115</f>
        <v>112</v>
      </c>
      <c r="B115" s="397" t="str">
        <f>+Oct!B115</f>
        <v>PORCENTAJE DE NIÑAS/NIÑOS  DE 24 MESES DE EDAD  QUE RECIBIERON SUPLEMENTACION PREVENTIVA (TA)</v>
      </c>
      <c r="C115" s="390" t="str">
        <f>+Oct!C115</f>
        <v>NUTRICIÓN</v>
      </c>
      <c r="D115" s="398"/>
      <c r="E115" s="398"/>
      <c r="F115" s="398"/>
      <c r="G115" s="398"/>
      <c r="H115" s="398"/>
      <c r="I115" s="398"/>
      <c r="J115" s="398"/>
      <c r="K115" s="398"/>
      <c r="L115" s="398"/>
      <c r="M115" s="398"/>
      <c r="N115" s="398"/>
      <c r="O115" s="398"/>
      <c r="P115" s="398"/>
      <c r="Q115" s="398"/>
      <c r="R115" s="398"/>
      <c r="S115" s="398"/>
      <c r="T115" s="398"/>
      <c r="U115" s="398"/>
      <c r="V115" s="398"/>
      <c r="W115" s="398"/>
      <c r="X115" s="398"/>
      <c r="Y115" s="398"/>
      <c r="Z115" s="398"/>
      <c r="AA115" s="398"/>
      <c r="AB115" s="398"/>
      <c r="AC115" s="398"/>
      <c r="AD115" s="398"/>
      <c r="AE115" s="398"/>
      <c r="AF115" s="398"/>
      <c r="AG115" s="398"/>
      <c r="AH115" s="398"/>
      <c r="AI115" s="398"/>
      <c r="AJ115" s="398"/>
      <c r="AK115" s="398"/>
      <c r="AL115" s="398"/>
      <c r="AM115" s="398"/>
      <c r="AN115" s="398"/>
      <c r="AO115" s="398"/>
      <c r="AP115" s="398"/>
      <c r="AQ115" s="398"/>
      <c r="AR115" s="398"/>
      <c r="AS115" s="398"/>
      <c r="AT115" s="398"/>
      <c r="AV115" s="37">
        <f t="shared" si="22"/>
        <v>0</v>
      </c>
      <c r="AW115" s="37">
        <f t="shared" si="30"/>
        <v>0</v>
      </c>
      <c r="AX115" s="37">
        <f t="shared" si="31"/>
        <v>0</v>
      </c>
      <c r="AY115" s="37">
        <f t="shared" si="23"/>
        <v>0</v>
      </c>
      <c r="AZ115" s="37">
        <f t="shared" si="24"/>
        <v>0</v>
      </c>
      <c r="BA115" s="37">
        <f t="shared" si="25"/>
        <v>0</v>
      </c>
      <c r="BB115" s="37">
        <f t="shared" si="26"/>
        <v>0</v>
      </c>
      <c r="BC115" s="38">
        <f t="shared" si="27"/>
        <v>0</v>
      </c>
      <c r="BD115" s="37">
        <f t="shared" si="28"/>
        <v>0</v>
      </c>
      <c r="BE115" s="54">
        <f t="shared" si="32"/>
        <v>0</v>
      </c>
    </row>
    <row r="116" spans="1:57" x14ac:dyDescent="0.25">
      <c r="A116" s="401">
        <f>+Oct!A116</f>
        <v>113</v>
      </c>
      <c r="B116" s="397" t="str">
        <f>+Oct!B116</f>
        <v>PORCENTAJE DE NIÑOS/NIÑAS MENORES DE 36 MESES CON SUPLEMENTACION PREVENTIVA (TA)</v>
      </c>
      <c r="C116" s="390" t="str">
        <f>+Oct!C116</f>
        <v>NUTRICIÓN</v>
      </c>
      <c r="D116" s="398"/>
      <c r="E116" s="398"/>
      <c r="F116" s="398"/>
      <c r="G116" s="398"/>
      <c r="H116" s="398"/>
      <c r="I116" s="398"/>
      <c r="J116" s="398"/>
      <c r="K116" s="398"/>
      <c r="L116" s="398"/>
      <c r="M116" s="398"/>
      <c r="N116" s="398"/>
      <c r="O116" s="398"/>
      <c r="P116" s="398"/>
      <c r="Q116" s="398"/>
      <c r="R116" s="398"/>
      <c r="S116" s="398"/>
      <c r="T116" s="398"/>
      <c r="U116" s="398"/>
      <c r="V116" s="398"/>
      <c r="W116" s="398"/>
      <c r="X116" s="398"/>
      <c r="Y116" s="398"/>
      <c r="Z116" s="398"/>
      <c r="AA116" s="398"/>
      <c r="AB116" s="398"/>
      <c r="AC116" s="398"/>
      <c r="AD116" s="398"/>
      <c r="AE116" s="398"/>
      <c r="AF116" s="398"/>
      <c r="AG116" s="398"/>
      <c r="AH116" s="398"/>
      <c r="AI116" s="398"/>
      <c r="AJ116" s="398"/>
      <c r="AK116" s="398"/>
      <c r="AL116" s="398"/>
      <c r="AM116" s="398"/>
      <c r="AN116" s="398"/>
      <c r="AO116" s="398"/>
      <c r="AP116" s="398"/>
      <c r="AQ116" s="398"/>
      <c r="AR116" s="398"/>
      <c r="AS116" s="398"/>
      <c r="AT116" s="398"/>
      <c r="AV116" s="37">
        <f t="shared" si="22"/>
        <v>0</v>
      </c>
      <c r="AW116" s="37">
        <f t="shared" si="30"/>
        <v>0</v>
      </c>
      <c r="AX116" s="37">
        <f t="shared" si="31"/>
        <v>0</v>
      </c>
      <c r="AY116" s="37">
        <f t="shared" si="23"/>
        <v>0</v>
      </c>
      <c r="AZ116" s="37">
        <f t="shared" si="24"/>
        <v>0</v>
      </c>
      <c r="BA116" s="37">
        <f t="shared" si="25"/>
        <v>0</v>
      </c>
      <c r="BB116" s="37">
        <f t="shared" si="26"/>
        <v>0</v>
      </c>
      <c r="BC116" s="38">
        <f t="shared" si="27"/>
        <v>0</v>
      </c>
      <c r="BD116" s="37">
        <f t="shared" si="28"/>
        <v>0</v>
      </c>
      <c r="BE116" s="54">
        <f t="shared" si="32"/>
        <v>0</v>
      </c>
    </row>
    <row r="117" spans="1:57" x14ac:dyDescent="0.25">
      <c r="A117" s="401">
        <f>+Oct!A117</f>
        <v>114</v>
      </c>
      <c r="B117" s="397" t="str">
        <f>+Oct!B117</f>
        <v>PORCENTAJE DE NIÑOS MENORES DE UN AÑO  ( 6 A 11 MESES) CON  SUPLEMENTO DE VITAMINA A</v>
      </c>
      <c r="C117" s="390" t="str">
        <f>+Oct!C117</f>
        <v>NUTRICIÓN</v>
      </c>
      <c r="D117" s="398"/>
      <c r="E117" s="398"/>
      <c r="F117" s="398"/>
      <c r="G117" s="398"/>
      <c r="H117" s="398"/>
      <c r="I117" s="398"/>
      <c r="J117" s="398"/>
      <c r="K117" s="398"/>
      <c r="L117" s="398"/>
      <c r="M117" s="398"/>
      <c r="N117" s="398"/>
      <c r="O117" s="398"/>
      <c r="P117" s="398"/>
      <c r="Q117" s="398"/>
      <c r="R117" s="398"/>
      <c r="S117" s="398"/>
      <c r="T117" s="398"/>
      <c r="U117" s="398"/>
      <c r="V117" s="398"/>
      <c r="W117" s="398"/>
      <c r="X117" s="398"/>
      <c r="Y117" s="398"/>
      <c r="Z117" s="398"/>
      <c r="AA117" s="398"/>
      <c r="AB117" s="398"/>
      <c r="AC117" s="398"/>
      <c r="AD117" s="398"/>
      <c r="AE117" s="398"/>
      <c r="AF117" s="398"/>
      <c r="AG117" s="398"/>
      <c r="AH117" s="398"/>
      <c r="AI117" s="398"/>
      <c r="AJ117" s="398"/>
      <c r="AK117" s="398"/>
      <c r="AL117" s="398"/>
      <c r="AM117" s="398"/>
      <c r="AN117" s="398"/>
      <c r="AO117" s="398"/>
      <c r="AP117" s="398"/>
      <c r="AQ117" s="398"/>
      <c r="AR117" s="398"/>
      <c r="AS117" s="398"/>
      <c r="AT117" s="398"/>
      <c r="AV117" s="37">
        <f t="shared" si="22"/>
        <v>0</v>
      </c>
      <c r="AW117" s="37">
        <f t="shared" si="30"/>
        <v>0</v>
      </c>
      <c r="AX117" s="37">
        <f t="shared" si="31"/>
        <v>0</v>
      </c>
      <c r="AY117" s="37">
        <f t="shared" si="23"/>
        <v>0</v>
      </c>
      <c r="AZ117" s="37">
        <f t="shared" si="24"/>
        <v>0</v>
      </c>
      <c r="BA117" s="37">
        <f t="shared" si="25"/>
        <v>0</v>
      </c>
      <c r="BB117" s="37">
        <f t="shared" si="26"/>
        <v>0</v>
      </c>
      <c r="BC117" s="38">
        <f t="shared" si="27"/>
        <v>0</v>
      </c>
      <c r="BD117" s="37">
        <f t="shared" si="28"/>
        <v>0</v>
      </c>
      <c r="BE117" s="54">
        <f t="shared" si="32"/>
        <v>0</v>
      </c>
    </row>
    <row r="118" spans="1:57" x14ac:dyDescent="0.25">
      <c r="A118" s="401">
        <f>+Oct!A118</f>
        <v>115</v>
      </c>
      <c r="B118" s="397" t="str">
        <f>+Oct!B118</f>
        <v xml:space="preserve">PORCENTAJE DE NIÑOS  DE 12 A 59 MESES CON  SUPLEMENTO DE VITAMINA A  </v>
      </c>
      <c r="C118" s="390" t="str">
        <f>+Oct!C118</f>
        <v>NUTRICIÓN</v>
      </c>
      <c r="D118" s="398"/>
      <c r="E118" s="398"/>
      <c r="F118" s="398"/>
      <c r="G118" s="398"/>
      <c r="H118" s="398"/>
      <c r="I118" s="398"/>
      <c r="J118" s="398"/>
      <c r="K118" s="398"/>
      <c r="L118" s="398"/>
      <c r="M118" s="398"/>
      <c r="N118" s="398"/>
      <c r="O118" s="398"/>
      <c r="P118" s="398"/>
      <c r="Q118" s="398"/>
      <c r="R118" s="398"/>
      <c r="S118" s="398"/>
      <c r="T118" s="398"/>
      <c r="U118" s="398"/>
      <c r="V118" s="398"/>
      <c r="W118" s="398"/>
      <c r="X118" s="398"/>
      <c r="Y118" s="398"/>
      <c r="Z118" s="398"/>
      <c r="AA118" s="398"/>
      <c r="AB118" s="398"/>
      <c r="AC118" s="398"/>
      <c r="AD118" s="398"/>
      <c r="AE118" s="398"/>
      <c r="AF118" s="398"/>
      <c r="AG118" s="398"/>
      <c r="AH118" s="398"/>
      <c r="AI118" s="398"/>
      <c r="AJ118" s="398"/>
      <c r="AK118" s="398"/>
      <c r="AL118" s="398"/>
      <c r="AM118" s="398"/>
      <c r="AN118" s="398"/>
      <c r="AO118" s="398"/>
      <c r="AP118" s="398"/>
      <c r="AQ118" s="398"/>
      <c r="AR118" s="398"/>
      <c r="AS118" s="398"/>
      <c r="AT118" s="398"/>
      <c r="AV118" s="37">
        <f t="shared" ref="AV118:AV142" si="33">SUM(D118)</f>
        <v>0</v>
      </c>
      <c r="AW118" s="37">
        <f t="shared" si="30"/>
        <v>0</v>
      </c>
      <c r="AX118" s="37">
        <f t="shared" si="31"/>
        <v>0</v>
      </c>
      <c r="AY118" s="37">
        <f t="shared" si="23"/>
        <v>0</v>
      </c>
      <c r="AZ118" s="37">
        <f t="shared" si="24"/>
        <v>0</v>
      </c>
      <c r="BA118" s="37">
        <f t="shared" si="25"/>
        <v>0</v>
      </c>
      <c r="BB118" s="37">
        <f t="shared" si="26"/>
        <v>0</v>
      </c>
      <c r="BC118" s="38">
        <f t="shared" si="27"/>
        <v>0</v>
      </c>
      <c r="BD118" s="37">
        <f t="shared" si="28"/>
        <v>0</v>
      </c>
      <c r="BE118" s="54">
        <f t="shared" si="32"/>
        <v>0</v>
      </c>
    </row>
    <row r="119" spans="1:57" x14ac:dyDescent="0.25">
      <c r="A119" s="401">
        <f>+Oct!A119</f>
        <v>116</v>
      </c>
      <c r="B119" s="397" t="str">
        <f>+Oct!B119</f>
        <v>PORCENTAJE DE NIÑOS &lt; 5 AÑOS CON SUPLEMENTO DE VITAMINA A</v>
      </c>
      <c r="C119" s="390" t="str">
        <f>+Oct!C119</f>
        <v>NUTRICIÓN</v>
      </c>
      <c r="D119" s="398"/>
      <c r="E119" s="398"/>
      <c r="F119" s="398"/>
      <c r="G119" s="398"/>
      <c r="H119" s="398"/>
      <c r="I119" s="398"/>
      <c r="J119" s="398"/>
      <c r="K119" s="398"/>
      <c r="L119" s="398"/>
      <c r="M119" s="398"/>
      <c r="N119" s="398"/>
      <c r="O119" s="398"/>
      <c r="P119" s="398"/>
      <c r="Q119" s="398"/>
      <c r="R119" s="398"/>
      <c r="S119" s="398"/>
      <c r="T119" s="398"/>
      <c r="U119" s="398"/>
      <c r="V119" s="398"/>
      <c r="W119" s="398"/>
      <c r="X119" s="398"/>
      <c r="Y119" s="398"/>
      <c r="Z119" s="398"/>
      <c r="AA119" s="398"/>
      <c r="AB119" s="398"/>
      <c r="AC119" s="398"/>
      <c r="AD119" s="398"/>
      <c r="AE119" s="398"/>
      <c r="AF119" s="398"/>
      <c r="AG119" s="398"/>
      <c r="AH119" s="398"/>
      <c r="AI119" s="398"/>
      <c r="AJ119" s="398"/>
      <c r="AK119" s="398"/>
      <c r="AL119" s="398"/>
      <c r="AM119" s="398"/>
      <c r="AN119" s="398"/>
      <c r="AO119" s="398"/>
      <c r="AP119" s="398"/>
      <c r="AQ119" s="398"/>
      <c r="AR119" s="398"/>
      <c r="AS119" s="398"/>
      <c r="AT119" s="398"/>
      <c r="AV119" s="37">
        <f t="shared" si="33"/>
        <v>0</v>
      </c>
      <c r="AW119" s="37">
        <f t="shared" si="30"/>
        <v>0</v>
      </c>
      <c r="AX119" s="37">
        <f t="shared" si="31"/>
        <v>0</v>
      </c>
      <c r="AY119" s="37">
        <f t="shared" si="23"/>
        <v>0</v>
      </c>
      <c r="AZ119" s="37">
        <f t="shared" si="24"/>
        <v>0</v>
      </c>
      <c r="BA119" s="37">
        <f t="shared" si="25"/>
        <v>0</v>
      </c>
      <c r="BB119" s="37">
        <f t="shared" si="26"/>
        <v>0</v>
      </c>
      <c r="BC119" s="38">
        <f t="shared" si="27"/>
        <v>0</v>
      </c>
      <c r="BD119" s="37">
        <f t="shared" si="28"/>
        <v>0</v>
      </c>
      <c r="BE119" s="54">
        <f t="shared" si="32"/>
        <v>0</v>
      </c>
    </row>
    <row r="120" spans="1:57" x14ac:dyDescent="0.25">
      <c r="A120" s="401">
        <f>+Oct!A120</f>
        <v>117</v>
      </c>
      <c r="B120" s="397" t="str">
        <f>+Oct!B120</f>
        <v>PORCENTAJE DE NIÑOS MENORES DE 12 MESES DE EDAD CON DOSAJE DE HEMOGLOBINA</v>
      </c>
      <c r="C120" s="390" t="str">
        <f>+Oct!C120</f>
        <v>NUTRICIÓN</v>
      </c>
      <c r="D120" s="398"/>
      <c r="E120" s="398"/>
      <c r="F120" s="398"/>
      <c r="G120" s="398"/>
      <c r="H120" s="398"/>
      <c r="I120" s="398"/>
      <c r="J120" s="398"/>
      <c r="K120" s="398"/>
      <c r="L120" s="398"/>
      <c r="M120" s="398"/>
      <c r="N120" s="398"/>
      <c r="O120" s="398"/>
      <c r="P120" s="398"/>
      <c r="Q120" s="398"/>
      <c r="R120" s="398"/>
      <c r="S120" s="398"/>
      <c r="T120" s="398"/>
      <c r="U120" s="398"/>
      <c r="V120" s="398"/>
      <c r="W120" s="398"/>
      <c r="X120" s="398"/>
      <c r="Y120" s="398"/>
      <c r="Z120" s="398"/>
      <c r="AA120" s="398"/>
      <c r="AB120" s="398"/>
      <c r="AC120" s="398"/>
      <c r="AD120" s="398"/>
      <c r="AE120" s="398"/>
      <c r="AF120" s="398"/>
      <c r="AG120" s="398"/>
      <c r="AH120" s="398"/>
      <c r="AI120" s="398"/>
      <c r="AJ120" s="398"/>
      <c r="AK120" s="398"/>
      <c r="AL120" s="398"/>
      <c r="AM120" s="398"/>
      <c r="AN120" s="398"/>
      <c r="AO120" s="398"/>
      <c r="AP120" s="398"/>
      <c r="AQ120" s="398"/>
      <c r="AR120" s="398"/>
      <c r="AS120" s="398"/>
      <c r="AT120" s="398"/>
      <c r="AV120" s="37">
        <f t="shared" si="33"/>
        <v>0</v>
      </c>
      <c r="AW120" s="37">
        <f t="shared" si="30"/>
        <v>0</v>
      </c>
      <c r="AX120" s="37">
        <f t="shared" si="31"/>
        <v>0</v>
      </c>
      <c r="AY120" s="37">
        <f t="shared" si="23"/>
        <v>0</v>
      </c>
      <c r="AZ120" s="37">
        <f t="shared" si="24"/>
        <v>0</v>
      </c>
      <c r="BA120" s="37">
        <f t="shared" si="25"/>
        <v>0</v>
      </c>
      <c r="BB120" s="37">
        <f t="shared" si="26"/>
        <v>0</v>
      </c>
      <c r="BC120" s="38">
        <f t="shared" si="27"/>
        <v>0</v>
      </c>
      <c r="BD120" s="37">
        <f t="shared" si="28"/>
        <v>0</v>
      </c>
      <c r="BE120" s="54">
        <f t="shared" si="32"/>
        <v>0</v>
      </c>
    </row>
    <row r="121" spans="1:57" x14ac:dyDescent="0.25">
      <c r="A121" s="401">
        <f>+Oct!A121</f>
        <v>118</v>
      </c>
      <c r="B121" s="397" t="str">
        <f>+Oct!B121</f>
        <v>PORCENTAJE DE NIÑOS DE 12 A 23 MESES DE EDAD CON DOSAJE DE HEMOGLOBINA</v>
      </c>
      <c r="C121" s="390" t="str">
        <f>+Oct!C121</f>
        <v>NUTRICIÓN</v>
      </c>
      <c r="D121" s="398"/>
      <c r="E121" s="398"/>
      <c r="F121" s="398"/>
      <c r="G121" s="398"/>
      <c r="H121" s="398"/>
      <c r="I121" s="398"/>
      <c r="J121" s="398"/>
      <c r="K121" s="398"/>
      <c r="L121" s="398"/>
      <c r="M121" s="398"/>
      <c r="N121" s="398"/>
      <c r="O121" s="398"/>
      <c r="P121" s="398"/>
      <c r="Q121" s="398"/>
      <c r="R121" s="398"/>
      <c r="S121" s="398"/>
      <c r="T121" s="398"/>
      <c r="U121" s="398"/>
      <c r="V121" s="398"/>
      <c r="W121" s="398"/>
      <c r="X121" s="398"/>
      <c r="Y121" s="398"/>
      <c r="Z121" s="398"/>
      <c r="AA121" s="398"/>
      <c r="AB121" s="398"/>
      <c r="AC121" s="398"/>
      <c r="AD121" s="398"/>
      <c r="AE121" s="398"/>
      <c r="AF121" s="398"/>
      <c r="AG121" s="398"/>
      <c r="AH121" s="398"/>
      <c r="AI121" s="398"/>
      <c r="AJ121" s="398"/>
      <c r="AK121" s="398"/>
      <c r="AL121" s="398"/>
      <c r="AM121" s="398"/>
      <c r="AN121" s="398"/>
      <c r="AO121" s="398"/>
      <c r="AP121" s="398"/>
      <c r="AQ121" s="398"/>
      <c r="AR121" s="398"/>
      <c r="AS121" s="398"/>
      <c r="AT121" s="398"/>
      <c r="AV121" s="37">
        <f t="shared" si="33"/>
        <v>0</v>
      </c>
      <c r="AW121" s="37">
        <f t="shared" si="30"/>
        <v>0</v>
      </c>
      <c r="AX121" s="37">
        <f t="shared" si="31"/>
        <v>0</v>
      </c>
      <c r="AY121" s="37">
        <f t="shared" si="23"/>
        <v>0</v>
      </c>
      <c r="AZ121" s="37">
        <f t="shared" si="24"/>
        <v>0</v>
      </c>
      <c r="BA121" s="37">
        <f t="shared" si="25"/>
        <v>0</v>
      </c>
      <c r="BB121" s="37">
        <f t="shared" si="26"/>
        <v>0</v>
      </c>
      <c r="BC121" s="38">
        <f t="shared" si="27"/>
        <v>0</v>
      </c>
      <c r="BD121" s="37">
        <f t="shared" si="28"/>
        <v>0</v>
      </c>
      <c r="BE121" s="54">
        <f t="shared" si="32"/>
        <v>0</v>
      </c>
    </row>
    <row r="122" spans="1:57" x14ac:dyDescent="0.25">
      <c r="A122" s="401">
        <f>+Oct!A122</f>
        <v>119</v>
      </c>
      <c r="B122" s="397" t="str">
        <f>+Oct!B122</f>
        <v>PORCENTAJE DE NIÑOS DE 24 A 35 MESES DE EDAD CON DOSAJE DE HEMOGLOBINA</v>
      </c>
      <c r="C122" s="390" t="str">
        <f>+Oct!C122</f>
        <v>NUTRICIÓN</v>
      </c>
      <c r="D122" s="398"/>
      <c r="E122" s="398"/>
      <c r="F122" s="398"/>
      <c r="G122" s="398"/>
      <c r="H122" s="398"/>
      <c r="I122" s="398"/>
      <c r="J122" s="398"/>
      <c r="K122" s="398"/>
      <c r="L122" s="398"/>
      <c r="M122" s="398"/>
      <c r="N122" s="398"/>
      <c r="O122" s="398"/>
      <c r="P122" s="398"/>
      <c r="Q122" s="398"/>
      <c r="R122" s="398"/>
      <c r="S122" s="398"/>
      <c r="T122" s="398"/>
      <c r="U122" s="398"/>
      <c r="V122" s="398"/>
      <c r="W122" s="398"/>
      <c r="X122" s="398"/>
      <c r="Y122" s="398"/>
      <c r="Z122" s="398"/>
      <c r="AA122" s="398"/>
      <c r="AB122" s="398"/>
      <c r="AC122" s="398"/>
      <c r="AD122" s="398"/>
      <c r="AE122" s="398"/>
      <c r="AF122" s="398"/>
      <c r="AG122" s="398"/>
      <c r="AH122" s="398"/>
      <c r="AI122" s="398"/>
      <c r="AJ122" s="398"/>
      <c r="AK122" s="398"/>
      <c r="AL122" s="398"/>
      <c r="AM122" s="398"/>
      <c r="AN122" s="398"/>
      <c r="AO122" s="398"/>
      <c r="AP122" s="398"/>
      <c r="AQ122" s="398"/>
      <c r="AR122" s="398"/>
      <c r="AS122" s="398"/>
      <c r="AT122" s="398"/>
      <c r="AV122" s="37">
        <f t="shared" si="33"/>
        <v>0</v>
      </c>
      <c r="AW122" s="37">
        <f t="shared" si="30"/>
        <v>0</v>
      </c>
      <c r="AX122" s="37">
        <f t="shared" si="31"/>
        <v>0</v>
      </c>
      <c r="AY122" s="37">
        <f t="shared" si="23"/>
        <v>0</v>
      </c>
      <c r="AZ122" s="37">
        <f t="shared" si="24"/>
        <v>0</v>
      </c>
      <c r="BA122" s="37">
        <f t="shared" si="25"/>
        <v>0</v>
      </c>
      <c r="BB122" s="37">
        <f t="shared" si="26"/>
        <v>0</v>
      </c>
      <c r="BC122" s="38">
        <f t="shared" si="27"/>
        <v>0</v>
      </c>
      <c r="BD122" s="37">
        <f t="shared" si="28"/>
        <v>0</v>
      </c>
      <c r="BE122" s="54">
        <f t="shared" si="32"/>
        <v>0</v>
      </c>
    </row>
    <row r="123" spans="1:57" x14ac:dyDescent="0.25">
      <c r="A123" s="401">
        <f>+Oct!A123</f>
        <v>120</v>
      </c>
      <c r="B123" s="397" t="str">
        <f>+Oct!B123</f>
        <v>PORCENTAJE DE NIÑOS DE 6 A 35 MESES DE EDAD CON DOSAJE DE HEMOGLOBINA</v>
      </c>
      <c r="C123" s="390" t="str">
        <f>+Oct!C123</f>
        <v>NUTRICIÓN</v>
      </c>
      <c r="D123" s="398"/>
      <c r="E123" s="398"/>
      <c r="F123" s="398"/>
      <c r="G123" s="398"/>
      <c r="H123" s="398"/>
      <c r="I123" s="398"/>
      <c r="J123" s="398"/>
      <c r="K123" s="398"/>
      <c r="L123" s="398"/>
      <c r="M123" s="398"/>
      <c r="N123" s="398"/>
      <c r="O123" s="398"/>
      <c r="P123" s="398"/>
      <c r="Q123" s="398"/>
      <c r="R123" s="398"/>
      <c r="S123" s="398"/>
      <c r="T123" s="398"/>
      <c r="U123" s="398"/>
      <c r="V123" s="398"/>
      <c r="W123" s="398"/>
      <c r="X123" s="398"/>
      <c r="Y123" s="398"/>
      <c r="Z123" s="398"/>
      <c r="AA123" s="398"/>
      <c r="AB123" s="398"/>
      <c r="AC123" s="398"/>
      <c r="AD123" s="398"/>
      <c r="AE123" s="398"/>
      <c r="AF123" s="398"/>
      <c r="AG123" s="398"/>
      <c r="AH123" s="398"/>
      <c r="AI123" s="398"/>
      <c r="AJ123" s="398"/>
      <c r="AK123" s="398"/>
      <c r="AL123" s="398"/>
      <c r="AM123" s="398"/>
      <c r="AN123" s="398"/>
      <c r="AO123" s="398"/>
      <c r="AP123" s="398"/>
      <c r="AQ123" s="398"/>
      <c r="AR123" s="398"/>
      <c r="AS123" s="398"/>
      <c r="AT123" s="398"/>
      <c r="AV123" s="37">
        <f t="shared" si="33"/>
        <v>0</v>
      </c>
      <c r="AW123" s="37">
        <f t="shared" si="30"/>
        <v>0</v>
      </c>
      <c r="AX123" s="37">
        <f t="shared" si="31"/>
        <v>0</v>
      </c>
      <c r="AY123" s="37">
        <f t="shared" si="23"/>
        <v>0</v>
      </c>
      <c r="AZ123" s="37">
        <f t="shared" si="24"/>
        <v>0</v>
      </c>
      <c r="BA123" s="37">
        <f t="shared" si="25"/>
        <v>0</v>
      </c>
      <c r="BB123" s="37">
        <f t="shared" si="26"/>
        <v>0</v>
      </c>
      <c r="BC123" s="38">
        <f t="shared" si="27"/>
        <v>0</v>
      </c>
      <c r="BD123" s="37">
        <f t="shared" si="28"/>
        <v>0</v>
      </c>
      <c r="BE123" s="54">
        <f t="shared" si="32"/>
        <v>0</v>
      </c>
    </row>
    <row r="124" spans="1:57" x14ac:dyDescent="0.25">
      <c r="A124" s="401">
        <f>+Oct!A124</f>
        <v>121</v>
      </c>
      <c r="B124" s="397" t="str">
        <f>+Oct!B124</f>
        <v>PORCENTAJE DE NIÑOS MENORES DE 12 MESES DE EDAD CON ANEMIA</v>
      </c>
      <c r="C124" s="390" t="str">
        <f>+Oct!C124</f>
        <v>NUTRICIÓN</v>
      </c>
      <c r="D124" s="398"/>
      <c r="E124" s="398"/>
      <c r="F124" s="398"/>
      <c r="G124" s="398"/>
      <c r="H124" s="398"/>
      <c r="I124" s="398"/>
      <c r="J124" s="398"/>
      <c r="K124" s="398"/>
      <c r="L124" s="398"/>
      <c r="M124" s="398"/>
      <c r="N124" s="398"/>
      <c r="O124" s="398"/>
      <c r="P124" s="398"/>
      <c r="Q124" s="398"/>
      <c r="R124" s="398"/>
      <c r="S124" s="398"/>
      <c r="T124" s="398"/>
      <c r="U124" s="398"/>
      <c r="V124" s="398"/>
      <c r="W124" s="398"/>
      <c r="X124" s="398"/>
      <c r="Y124" s="398"/>
      <c r="Z124" s="398"/>
      <c r="AA124" s="398"/>
      <c r="AB124" s="398"/>
      <c r="AC124" s="398"/>
      <c r="AD124" s="398"/>
      <c r="AE124" s="398"/>
      <c r="AF124" s="398"/>
      <c r="AG124" s="398"/>
      <c r="AH124" s="398"/>
      <c r="AI124" s="398"/>
      <c r="AJ124" s="398"/>
      <c r="AK124" s="398"/>
      <c r="AL124" s="398"/>
      <c r="AM124" s="398"/>
      <c r="AN124" s="398"/>
      <c r="AO124" s="398"/>
      <c r="AP124" s="398"/>
      <c r="AQ124" s="398"/>
      <c r="AR124" s="398"/>
      <c r="AS124" s="398"/>
      <c r="AT124" s="398"/>
      <c r="AV124" s="37">
        <f t="shared" si="33"/>
        <v>0</v>
      </c>
      <c r="AW124" s="37">
        <f t="shared" si="30"/>
        <v>0</v>
      </c>
      <c r="AX124" s="37">
        <f t="shared" si="31"/>
        <v>0</v>
      </c>
      <c r="AY124" s="37">
        <f t="shared" si="23"/>
        <v>0</v>
      </c>
      <c r="AZ124" s="37">
        <f t="shared" si="24"/>
        <v>0</v>
      </c>
      <c r="BA124" s="37">
        <f t="shared" si="25"/>
        <v>0</v>
      </c>
      <c r="BB124" s="37">
        <f t="shared" si="26"/>
        <v>0</v>
      </c>
      <c r="BC124" s="38">
        <f t="shared" si="27"/>
        <v>0</v>
      </c>
      <c r="BD124" s="37">
        <f t="shared" si="28"/>
        <v>0</v>
      </c>
      <c r="BE124" s="54">
        <f t="shared" si="32"/>
        <v>0</v>
      </c>
    </row>
    <row r="125" spans="1:57" x14ac:dyDescent="0.25">
      <c r="A125" s="401">
        <f>+Oct!A125</f>
        <v>122</v>
      </c>
      <c r="B125" s="397" t="str">
        <f>+Oct!B125</f>
        <v>PORCENTAJE DE NIÑOS DE 1 AÑO CON ANEMIA</v>
      </c>
      <c r="C125" s="390" t="str">
        <f>+Oct!C125</f>
        <v>NUTRICIÓN</v>
      </c>
      <c r="D125" s="398"/>
      <c r="E125" s="398"/>
      <c r="F125" s="398"/>
      <c r="G125" s="398"/>
      <c r="H125" s="398"/>
      <c r="I125" s="398"/>
      <c r="J125" s="398"/>
      <c r="K125" s="398"/>
      <c r="L125" s="398"/>
      <c r="M125" s="398"/>
      <c r="N125" s="398"/>
      <c r="O125" s="398"/>
      <c r="P125" s="398"/>
      <c r="Q125" s="398"/>
      <c r="R125" s="398"/>
      <c r="S125" s="398"/>
      <c r="T125" s="398"/>
      <c r="U125" s="398"/>
      <c r="V125" s="398"/>
      <c r="W125" s="398"/>
      <c r="X125" s="398"/>
      <c r="Y125" s="398"/>
      <c r="Z125" s="398"/>
      <c r="AA125" s="398"/>
      <c r="AB125" s="398"/>
      <c r="AC125" s="398"/>
      <c r="AD125" s="398"/>
      <c r="AE125" s="398"/>
      <c r="AF125" s="398"/>
      <c r="AG125" s="398"/>
      <c r="AH125" s="398"/>
      <c r="AI125" s="398"/>
      <c r="AJ125" s="398"/>
      <c r="AK125" s="398"/>
      <c r="AL125" s="398"/>
      <c r="AM125" s="398"/>
      <c r="AN125" s="398"/>
      <c r="AO125" s="398"/>
      <c r="AP125" s="398"/>
      <c r="AQ125" s="398"/>
      <c r="AR125" s="398"/>
      <c r="AS125" s="398"/>
      <c r="AT125" s="398"/>
      <c r="AV125" s="37">
        <f t="shared" si="33"/>
        <v>0</v>
      </c>
      <c r="AW125" s="37">
        <f t="shared" si="30"/>
        <v>0</v>
      </c>
      <c r="AX125" s="37">
        <f t="shared" si="31"/>
        <v>0</v>
      </c>
      <c r="AY125" s="37">
        <f t="shared" si="23"/>
        <v>0</v>
      </c>
      <c r="AZ125" s="37">
        <f t="shared" si="24"/>
        <v>0</v>
      </c>
      <c r="BA125" s="37">
        <f t="shared" si="25"/>
        <v>0</v>
      </c>
      <c r="BB125" s="37">
        <f t="shared" si="26"/>
        <v>0</v>
      </c>
      <c r="BC125" s="38">
        <f t="shared" si="27"/>
        <v>0</v>
      </c>
      <c r="BD125" s="37">
        <f t="shared" si="28"/>
        <v>0</v>
      </c>
      <c r="BE125" s="54">
        <f t="shared" si="32"/>
        <v>0</v>
      </c>
    </row>
    <row r="126" spans="1:57" x14ac:dyDescent="0.25">
      <c r="A126" s="401">
        <f>+Oct!A126</f>
        <v>123</v>
      </c>
      <c r="B126" s="397" t="str">
        <f>+Oct!B126</f>
        <v>PORCENTAJE DE NIÑOS  DE 2 AÑOS CON ANEMIA</v>
      </c>
      <c r="C126" s="390" t="str">
        <f>+Oct!C126</f>
        <v>NUTRICIÓN</v>
      </c>
      <c r="D126" s="398"/>
      <c r="E126" s="398"/>
      <c r="F126" s="398"/>
      <c r="G126" s="398"/>
      <c r="H126" s="398"/>
      <c r="I126" s="398"/>
      <c r="J126" s="398"/>
      <c r="K126" s="398"/>
      <c r="L126" s="398"/>
      <c r="M126" s="398"/>
      <c r="N126" s="398"/>
      <c r="O126" s="398"/>
      <c r="P126" s="398"/>
      <c r="Q126" s="398"/>
      <c r="R126" s="398"/>
      <c r="S126" s="398"/>
      <c r="T126" s="398"/>
      <c r="U126" s="398"/>
      <c r="V126" s="398"/>
      <c r="W126" s="398"/>
      <c r="X126" s="398"/>
      <c r="Y126" s="398"/>
      <c r="Z126" s="398"/>
      <c r="AA126" s="398"/>
      <c r="AB126" s="398"/>
      <c r="AC126" s="398"/>
      <c r="AD126" s="398"/>
      <c r="AE126" s="398"/>
      <c r="AF126" s="398"/>
      <c r="AG126" s="398"/>
      <c r="AH126" s="398"/>
      <c r="AI126" s="398"/>
      <c r="AJ126" s="398"/>
      <c r="AK126" s="398"/>
      <c r="AL126" s="398"/>
      <c r="AM126" s="398"/>
      <c r="AN126" s="398"/>
      <c r="AO126" s="398"/>
      <c r="AP126" s="398"/>
      <c r="AQ126" s="398"/>
      <c r="AR126" s="398"/>
      <c r="AS126" s="398"/>
      <c r="AT126" s="398"/>
      <c r="AV126" s="37">
        <f t="shared" si="33"/>
        <v>0</v>
      </c>
      <c r="AW126" s="37">
        <f t="shared" si="30"/>
        <v>0</v>
      </c>
      <c r="AX126" s="37">
        <f t="shared" si="31"/>
        <v>0</v>
      </c>
      <c r="AY126" s="37">
        <f t="shared" si="23"/>
        <v>0</v>
      </c>
      <c r="AZ126" s="37">
        <f t="shared" si="24"/>
        <v>0</v>
      </c>
      <c r="BA126" s="37">
        <f t="shared" si="25"/>
        <v>0</v>
      </c>
      <c r="BB126" s="37">
        <f t="shared" si="26"/>
        <v>0</v>
      </c>
      <c r="BC126" s="38">
        <f t="shared" si="27"/>
        <v>0</v>
      </c>
      <c r="BD126" s="37">
        <f t="shared" si="28"/>
        <v>0</v>
      </c>
      <c r="BE126" s="54">
        <f t="shared" si="32"/>
        <v>0</v>
      </c>
    </row>
    <row r="127" spans="1:57" x14ac:dyDescent="0.25">
      <c r="A127" s="401">
        <f>+Oct!A127</f>
        <v>124</v>
      </c>
      <c r="B127" s="397" t="str">
        <f>+Oct!B127</f>
        <v>PORCENTAJE DE NIÑOS MENORES DE 36 MESES DE EDAD CON ANEMIA</v>
      </c>
      <c r="C127" s="390" t="str">
        <f>+Oct!C127</f>
        <v>NUTRICIÓN</v>
      </c>
      <c r="D127" s="398"/>
      <c r="E127" s="398"/>
      <c r="F127" s="398"/>
      <c r="G127" s="398"/>
      <c r="H127" s="398"/>
      <c r="I127" s="398"/>
      <c r="J127" s="398"/>
      <c r="K127" s="398"/>
      <c r="L127" s="398"/>
      <c r="M127" s="398"/>
      <c r="N127" s="398"/>
      <c r="O127" s="398"/>
      <c r="P127" s="398"/>
      <c r="Q127" s="398"/>
      <c r="R127" s="398"/>
      <c r="S127" s="398"/>
      <c r="T127" s="398"/>
      <c r="U127" s="398"/>
      <c r="V127" s="398"/>
      <c r="W127" s="398"/>
      <c r="X127" s="398"/>
      <c r="Y127" s="398"/>
      <c r="Z127" s="398"/>
      <c r="AA127" s="398"/>
      <c r="AB127" s="398"/>
      <c r="AC127" s="398"/>
      <c r="AD127" s="398"/>
      <c r="AE127" s="398"/>
      <c r="AF127" s="398"/>
      <c r="AG127" s="398"/>
      <c r="AH127" s="398"/>
      <c r="AI127" s="398"/>
      <c r="AJ127" s="398"/>
      <c r="AK127" s="398"/>
      <c r="AL127" s="398"/>
      <c r="AM127" s="398"/>
      <c r="AN127" s="398"/>
      <c r="AO127" s="398"/>
      <c r="AP127" s="398"/>
      <c r="AQ127" s="398"/>
      <c r="AR127" s="398"/>
      <c r="AS127" s="398"/>
      <c r="AT127" s="398"/>
      <c r="AV127" s="37">
        <f t="shared" si="33"/>
        <v>0</v>
      </c>
      <c r="AW127" s="37">
        <f t="shared" si="30"/>
        <v>0</v>
      </c>
      <c r="AX127" s="37">
        <f t="shared" si="31"/>
        <v>0</v>
      </c>
      <c r="AY127" s="37">
        <f t="shared" si="23"/>
        <v>0</v>
      </c>
      <c r="AZ127" s="37">
        <f t="shared" si="24"/>
        <v>0</v>
      </c>
      <c r="BA127" s="37">
        <f t="shared" si="25"/>
        <v>0</v>
      </c>
      <c r="BB127" s="37">
        <f t="shared" si="26"/>
        <v>0</v>
      </c>
      <c r="BC127" s="38">
        <f t="shared" si="27"/>
        <v>0</v>
      </c>
      <c r="BD127" s="37">
        <f t="shared" si="28"/>
        <v>0</v>
      </c>
      <c r="BE127" s="54">
        <f t="shared" si="32"/>
        <v>0</v>
      </c>
    </row>
    <row r="128" spans="1:57" x14ac:dyDescent="0.25">
      <c r="A128" s="401">
        <f>+Oct!A128</f>
        <v>125</v>
      </c>
      <c r="B128" s="397" t="str">
        <f>+Oct!B128</f>
        <v>PORCENTAJE DE NIÑOS DE 6  A 11 MESES CON ANEMIA QUE HAN CUMPLIDO ESQUEMA COMPLETO TRATAMIENTO (TA)</v>
      </c>
      <c r="C128" s="390" t="str">
        <f>+Oct!C128</f>
        <v>NUTRICIÓN</v>
      </c>
      <c r="D128" s="398"/>
      <c r="E128" s="398"/>
      <c r="F128" s="398"/>
      <c r="G128" s="398"/>
      <c r="H128" s="398"/>
      <c r="I128" s="398"/>
      <c r="J128" s="398"/>
      <c r="K128" s="398"/>
      <c r="L128" s="398"/>
      <c r="M128" s="398"/>
      <c r="N128" s="398"/>
      <c r="O128" s="398"/>
      <c r="P128" s="398"/>
      <c r="Q128" s="398"/>
      <c r="R128" s="398"/>
      <c r="S128" s="398"/>
      <c r="T128" s="398"/>
      <c r="U128" s="398"/>
      <c r="V128" s="398"/>
      <c r="W128" s="398"/>
      <c r="X128" s="398"/>
      <c r="Y128" s="398"/>
      <c r="Z128" s="398"/>
      <c r="AA128" s="398"/>
      <c r="AB128" s="398"/>
      <c r="AC128" s="398"/>
      <c r="AD128" s="398"/>
      <c r="AE128" s="398"/>
      <c r="AF128" s="398"/>
      <c r="AG128" s="398"/>
      <c r="AH128" s="398"/>
      <c r="AI128" s="398"/>
      <c r="AJ128" s="398"/>
      <c r="AK128" s="398"/>
      <c r="AL128" s="398"/>
      <c r="AM128" s="398"/>
      <c r="AN128" s="398"/>
      <c r="AO128" s="398"/>
      <c r="AP128" s="398"/>
      <c r="AQ128" s="398"/>
      <c r="AR128" s="398"/>
      <c r="AS128" s="398"/>
      <c r="AT128" s="398"/>
      <c r="AV128" s="37">
        <f t="shared" si="33"/>
        <v>0</v>
      </c>
      <c r="AW128" s="37">
        <f t="shared" si="30"/>
        <v>0</v>
      </c>
      <c r="AX128" s="37">
        <f t="shared" si="31"/>
        <v>0</v>
      </c>
      <c r="AY128" s="37">
        <f t="shared" si="23"/>
        <v>0</v>
      </c>
      <c r="AZ128" s="37">
        <f t="shared" si="24"/>
        <v>0</v>
      </c>
      <c r="BA128" s="37">
        <f t="shared" si="25"/>
        <v>0</v>
      </c>
      <c r="BB128" s="37">
        <f t="shared" si="26"/>
        <v>0</v>
      </c>
      <c r="BC128" s="38">
        <f t="shared" si="27"/>
        <v>0</v>
      </c>
      <c r="BD128" s="37">
        <f t="shared" si="28"/>
        <v>0</v>
      </c>
      <c r="BE128" s="54">
        <f t="shared" si="32"/>
        <v>0</v>
      </c>
    </row>
    <row r="129" spans="1:57" x14ac:dyDescent="0.25">
      <c r="A129" s="401">
        <f>+Oct!A129</f>
        <v>126</v>
      </c>
      <c r="B129" s="397" t="str">
        <f>+Oct!B129</f>
        <v>PORCENTAJE DE NIÑOS DE 1 AÑO CON ANEMIA QUE HAN CUMPLIDO ESQUEMA COMPLETO DE TRATAMIENTO (TA)</v>
      </c>
      <c r="C129" s="390" t="str">
        <f>+Oct!C129</f>
        <v>NUTRICIÓN</v>
      </c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98"/>
      <c r="S129" s="398"/>
      <c r="T129" s="398"/>
      <c r="U129" s="398"/>
      <c r="V129" s="398"/>
      <c r="W129" s="398"/>
      <c r="X129" s="398"/>
      <c r="Y129" s="398"/>
      <c r="Z129" s="398"/>
      <c r="AA129" s="398"/>
      <c r="AB129" s="398"/>
      <c r="AC129" s="398"/>
      <c r="AD129" s="398"/>
      <c r="AE129" s="398"/>
      <c r="AF129" s="398"/>
      <c r="AG129" s="398"/>
      <c r="AH129" s="398"/>
      <c r="AI129" s="398"/>
      <c r="AJ129" s="398"/>
      <c r="AK129" s="398"/>
      <c r="AL129" s="398"/>
      <c r="AM129" s="398"/>
      <c r="AN129" s="398"/>
      <c r="AO129" s="398"/>
      <c r="AP129" s="398"/>
      <c r="AQ129" s="398"/>
      <c r="AR129" s="398"/>
      <c r="AS129" s="398"/>
      <c r="AT129" s="398"/>
      <c r="AV129" s="37">
        <f t="shared" si="33"/>
        <v>0</v>
      </c>
      <c r="AW129" s="37">
        <f t="shared" si="30"/>
        <v>0</v>
      </c>
      <c r="AX129" s="37">
        <f t="shared" si="31"/>
        <v>0</v>
      </c>
      <c r="AY129" s="37">
        <f t="shared" si="23"/>
        <v>0</v>
      </c>
      <c r="AZ129" s="37">
        <f t="shared" si="24"/>
        <v>0</v>
      </c>
      <c r="BA129" s="37">
        <f t="shared" si="25"/>
        <v>0</v>
      </c>
      <c r="BB129" s="37">
        <f t="shared" si="26"/>
        <v>0</v>
      </c>
      <c r="BC129" s="38">
        <f t="shared" si="27"/>
        <v>0</v>
      </c>
      <c r="BD129" s="37">
        <f t="shared" si="28"/>
        <v>0</v>
      </c>
      <c r="BE129" s="54">
        <f t="shared" si="32"/>
        <v>0</v>
      </c>
    </row>
    <row r="130" spans="1:57" x14ac:dyDescent="0.25">
      <c r="A130" s="401">
        <f>+Oct!A130</f>
        <v>127</v>
      </c>
      <c r="B130" s="397" t="str">
        <f>+Oct!B130</f>
        <v>PORCENTAJE DE NIÑOS  DE 2 AÑOS CON ANEMIA QUE HAN CUMPLIDO ESQUEMA COMPLETO DE TRATAMIENTO (TA)</v>
      </c>
      <c r="C130" s="390" t="str">
        <f>+Oct!C130</f>
        <v>NUTRICIÓN</v>
      </c>
      <c r="D130" s="398"/>
      <c r="E130" s="398"/>
      <c r="F130" s="398"/>
      <c r="G130" s="398"/>
      <c r="H130" s="398"/>
      <c r="I130" s="398"/>
      <c r="J130" s="398"/>
      <c r="K130" s="398"/>
      <c r="L130" s="398"/>
      <c r="M130" s="398"/>
      <c r="N130" s="398"/>
      <c r="O130" s="398"/>
      <c r="P130" s="398"/>
      <c r="Q130" s="398"/>
      <c r="R130" s="398"/>
      <c r="S130" s="398"/>
      <c r="T130" s="398"/>
      <c r="U130" s="398"/>
      <c r="V130" s="398"/>
      <c r="W130" s="398"/>
      <c r="X130" s="398"/>
      <c r="Y130" s="398"/>
      <c r="Z130" s="398"/>
      <c r="AA130" s="398"/>
      <c r="AB130" s="398"/>
      <c r="AC130" s="398"/>
      <c r="AD130" s="398"/>
      <c r="AE130" s="398"/>
      <c r="AF130" s="398"/>
      <c r="AG130" s="398"/>
      <c r="AH130" s="398"/>
      <c r="AI130" s="398"/>
      <c r="AJ130" s="398"/>
      <c r="AK130" s="398"/>
      <c r="AL130" s="398"/>
      <c r="AM130" s="398"/>
      <c r="AN130" s="398"/>
      <c r="AO130" s="398"/>
      <c r="AP130" s="398"/>
      <c r="AQ130" s="398"/>
      <c r="AR130" s="398"/>
      <c r="AS130" s="398"/>
      <c r="AT130" s="398"/>
      <c r="AV130" s="37">
        <f t="shared" si="33"/>
        <v>0</v>
      </c>
      <c r="AW130" s="37">
        <f t="shared" si="30"/>
        <v>0</v>
      </c>
      <c r="AX130" s="37">
        <f t="shared" si="31"/>
        <v>0</v>
      </c>
      <c r="AY130" s="37">
        <f t="shared" si="23"/>
        <v>0</v>
      </c>
      <c r="AZ130" s="37">
        <f t="shared" si="24"/>
        <v>0</v>
      </c>
      <c r="BA130" s="37">
        <f t="shared" si="25"/>
        <v>0</v>
      </c>
      <c r="BB130" s="37">
        <f t="shared" si="26"/>
        <v>0</v>
      </c>
      <c r="BC130" s="38">
        <f t="shared" si="27"/>
        <v>0</v>
      </c>
      <c r="BD130" s="37">
        <f t="shared" si="28"/>
        <v>0</v>
      </c>
      <c r="BE130" s="54">
        <f t="shared" si="32"/>
        <v>0</v>
      </c>
    </row>
    <row r="131" spans="1:57" x14ac:dyDescent="0.25">
      <c r="A131" s="401">
        <f>+Oct!A131</f>
        <v>128</v>
      </c>
      <c r="B131" s="397" t="str">
        <f>+Oct!B131</f>
        <v>PORCENTAJE DE NIÑOS MENORES DE 36 MESES CON ANEMIA, QUE HAN CUMPLIDO ESQUEMA COMPLETO TRATAMIENTO (TA)</v>
      </c>
      <c r="C131" s="390" t="str">
        <f>+Oct!C131</f>
        <v>NUTRICIÓN</v>
      </c>
      <c r="D131" s="398"/>
      <c r="E131" s="398"/>
      <c r="F131" s="398"/>
      <c r="G131" s="398"/>
      <c r="H131" s="398"/>
      <c r="I131" s="398"/>
      <c r="J131" s="398"/>
      <c r="K131" s="398"/>
      <c r="L131" s="398"/>
      <c r="M131" s="398"/>
      <c r="N131" s="398"/>
      <c r="O131" s="398"/>
      <c r="P131" s="398"/>
      <c r="Q131" s="398"/>
      <c r="R131" s="398"/>
      <c r="S131" s="398"/>
      <c r="T131" s="398"/>
      <c r="U131" s="398"/>
      <c r="V131" s="398"/>
      <c r="W131" s="398"/>
      <c r="X131" s="398"/>
      <c r="Y131" s="398"/>
      <c r="Z131" s="398"/>
      <c r="AA131" s="398"/>
      <c r="AB131" s="398"/>
      <c r="AC131" s="398"/>
      <c r="AD131" s="398"/>
      <c r="AE131" s="398"/>
      <c r="AF131" s="398"/>
      <c r="AG131" s="398"/>
      <c r="AH131" s="398"/>
      <c r="AI131" s="398"/>
      <c r="AJ131" s="398"/>
      <c r="AK131" s="398"/>
      <c r="AL131" s="398"/>
      <c r="AM131" s="398"/>
      <c r="AN131" s="398"/>
      <c r="AO131" s="398"/>
      <c r="AP131" s="398"/>
      <c r="AQ131" s="398"/>
      <c r="AR131" s="398"/>
      <c r="AS131" s="398"/>
      <c r="AT131" s="398"/>
      <c r="AV131" s="37">
        <f t="shared" si="33"/>
        <v>0</v>
      </c>
      <c r="AW131" s="37">
        <f t="shared" si="30"/>
        <v>0</v>
      </c>
      <c r="AX131" s="37">
        <f t="shared" si="31"/>
        <v>0</v>
      </c>
      <c r="AY131" s="37">
        <f t="shared" si="23"/>
        <v>0</v>
      </c>
      <c r="AZ131" s="37">
        <f t="shared" si="24"/>
        <v>0</v>
      </c>
      <c r="BA131" s="37">
        <f t="shared" si="25"/>
        <v>0</v>
      </c>
      <c r="BB131" s="37">
        <f t="shared" si="26"/>
        <v>0</v>
      </c>
      <c r="BC131" s="38">
        <f t="shared" si="27"/>
        <v>0</v>
      </c>
      <c r="BD131" s="37">
        <f t="shared" si="28"/>
        <v>0</v>
      </c>
      <c r="BE131" s="54">
        <f t="shared" si="32"/>
        <v>0</v>
      </c>
    </row>
    <row r="132" spans="1:57" x14ac:dyDescent="0.25">
      <c r="A132" s="401">
        <f>+Oct!A132</f>
        <v>129</v>
      </c>
      <c r="B132" s="397" t="str">
        <f>+Oct!B132</f>
        <v>PORCENTAJE DE NIÑOS MENORES DE 12 MESES DE EDAD QUE INICIAN SUPLEMENTO DE HIERRO Y OTROS MICRONUTRIENTES.</v>
      </c>
      <c r="C132" s="390" t="str">
        <f>+Oct!C132</f>
        <v>NUTRICIÓN</v>
      </c>
      <c r="D132" s="398"/>
      <c r="E132" s="398"/>
      <c r="F132" s="398"/>
      <c r="G132" s="398"/>
      <c r="H132" s="398"/>
      <c r="I132" s="398"/>
      <c r="J132" s="398"/>
      <c r="K132" s="398"/>
      <c r="L132" s="398"/>
      <c r="M132" s="398"/>
      <c r="N132" s="398"/>
      <c r="O132" s="398"/>
      <c r="P132" s="398"/>
      <c r="Q132" s="398"/>
      <c r="R132" s="398"/>
      <c r="S132" s="398"/>
      <c r="T132" s="398"/>
      <c r="U132" s="398"/>
      <c r="V132" s="398"/>
      <c r="W132" s="398"/>
      <c r="X132" s="398"/>
      <c r="Y132" s="398"/>
      <c r="Z132" s="398"/>
      <c r="AA132" s="398"/>
      <c r="AB132" s="398"/>
      <c r="AC132" s="398"/>
      <c r="AD132" s="398"/>
      <c r="AE132" s="398"/>
      <c r="AF132" s="398"/>
      <c r="AG132" s="398"/>
      <c r="AH132" s="398"/>
      <c r="AI132" s="398"/>
      <c r="AJ132" s="398"/>
      <c r="AK132" s="398"/>
      <c r="AL132" s="398"/>
      <c r="AM132" s="398"/>
      <c r="AN132" s="398"/>
      <c r="AO132" s="398"/>
      <c r="AP132" s="398"/>
      <c r="AQ132" s="398"/>
      <c r="AR132" s="398"/>
      <c r="AS132" s="398"/>
      <c r="AT132" s="398"/>
      <c r="AV132" s="37">
        <f t="shared" si="33"/>
        <v>0</v>
      </c>
      <c r="AW132" s="37">
        <f t="shared" si="30"/>
        <v>0</v>
      </c>
      <c r="AX132" s="37">
        <f t="shared" si="31"/>
        <v>0</v>
      </c>
      <c r="AY132" s="37">
        <f t="shared" si="23"/>
        <v>0</v>
      </c>
      <c r="AZ132" s="37">
        <f t="shared" si="24"/>
        <v>0</v>
      </c>
      <c r="BA132" s="37">
        <f t="shared" si="25"/>
        <v>0</v>
      </c>
      <c r="BB132" s="37">
        <f t="shared" si="26"/>
        <v>0</v>
      </c>
      <c r="BC132" s="38">
        <f t="shared" si="27"/>
        <v>0</v>
      </c>
      <c r="BD132" s="37">
        <f t="shared" si="28"/>
        <v>0</v>
      </c>
      <c r="BE132" s="54">
        <f t="shared" si="32"/>
        <v>0</v>
      </c>
    </row>
    <row r="133" spans="1:57" x14ac:dyDescent="0.25">
      <c r="A133" s="401">
        <f>+Oct!A133</f>
        <v>130</v>
      </c>
      <c r="B133" s="397" t="str">
        <f>+Oct!B133</f>
        <v xml:space="preserve">PORCENTAJE DE NIÑOS MENORES DE 12 MESES DE EDAD CON DOSAJE DE HEMOGLOBINA E INICIAN SUPLEMENTACION PREVENTIVA </v>
      </c>
      <c r="C133" s="390" t="str">
        <f>+Oct!C133</f>
        <v>NUTRICIÓN</v>
      </c>
      <c r="D133" s="398"/>
      <c r="E133" s="398"/>
      <c r="F133" s="398"/>
      <c r="G133" s="398"/>
      <c r="H133" s="398"/>
      <c r="I133" s="398"/>
      <c r="J133" s="398"/>
      <c r="K133" s="398"/>
      <c r="L133" s="398"/>
      <c r="M133" s="398"/>
      <c r="N133" s="398"/>
      <c r="O133" s="398"/>
      <c r="P133" s="398"/>
      <c r="Q133" s="398"/>
      <c r="R133" s="398"/>
      <c r="S133" s="398"/>
      <c r="T133" s="398"/>
      <c r="U133" s="398"/>
      <c r="V133" s="398"/>
      <c r="W133" s="398"/>
      <c r="X133" s="398"/>
      <c r="Y133" s="398"/>
      <c r="Z133" s="398"/>
      <c r="AA133" s="398"/>
      <c r="AB133" s="398"/>
      <c r="AC133" s="398"/>
      <c r="AD133" s="398"/>
      <c r="AE133" s="398"/>
      <c r="AF133" s="398"/>
      <c r="AG133" s="398"/>
      <c r="AH133" s="398"/>
      <c r="AI133" s="398"/>
      <c r="AJ133" s="398"/>
      <c r="AK133" s="398"/>
      <c r="AL133" s="398"/>
      <c r="AM133" s="398"/>
      <c r="AN133" s="398"/>
      <c r="AO133" s="398"/>
      <c r="AP133" s="398"/>
      <c r="AQ133" s="398"/>
      <c r="AR133" s="398"/>
      <c r="AS133" s="398"/>
      <c r="AT133" s="398"/>
      <c r="AV133" s="37">
        <f t="shared" si="33"/>
        <v>0</v>
      </c>
      <c r="AW133" s="37">
        <f t="shared" si="30"/>
        <v>0</v>
      </c>
      <c r="AX133" s="37">
        <f t="shared" si="31"/>
        <v>0</v>
      </c>
      <c r="AY133" s="37">
        <f t="shared" si="23"/>
        <v>0</v>
      </c>
      <c r="AZ133" s="37">
        <f t="shared" si="24"/>
        <v>0</v>
      </c>
      <c r="BA133" s="37">
        <f t="shared" si="25"/>
        <v>0</v>
      </c>
      <c r="BB133" s="37">
        <f t="shared" si="26"/>
        <v>0</v>
      </c>
      <c r="BC133" s="38">
        <f t="shared" si="27"/>
        <v>0</v>
      </c>
      <c r="BD133" s="37">
        <f t="shared" si="28"/>
        <v>0</v>
      </c>
      <c r="BE133" s="54">
        <f t="shared" si="32"/>
        <v>0</v>
      </c>
    </row>
    <row r="134" spans="1:57" x14ac:dyDescent="0.25">
      <c r="A134" s="401">
        <f>+Oct!A134</f>
        <v>131</v>
      </c>
      <c r="B134" s="397" t="str">
        <f>+Oct!B134</f>
        <v>PORCENTAJE DE NIÑOS MENORES DE 12 MESES DE EDAD CON ANEMIA  CON DOSAJE DE HEMOGLOBINA E INICIAN TRATAMIENTO</v>
      </c>
      <c r="C134" s="390" t="str">
        <f>+Oct!C134</f>
        <v>NUTRICIÓN</v>
      </c>
      <c r="D134" s="398"/>
      <c r="E134" s="398"/>
      <c r="F134" s="398"/>
      <c r="G134" s="398"/>
      <c r="H134" s="398"/>
      <c r="I134" s="398"/>
      <c r="J134" s="398"/>
      <c r="K134" s="398"/>
      <c r="L134" s="398"/>
      <c r="M134" s="398"/>
      <c r="N134" s="398"/>
      <c r="O134" s="398"/>
      <c r="P134" s="398"/>
      <c r="Q134" s="398"/>
      <c r="R134" s="398"/>
      <c r="S134" s="398"/>
      <c r="T134" s="398"/>
      <c r="U134" s="398"/>
      <c r="V134" s="398"/>
      <c r="W134" s="398"/>
      <c r="X134" s="398"/>
      <c r="Y134" s="398"/>
      <c r="Z134" s="398"/>
      <c r="AA134" s="398"/>
      <c r="AB134" s="398"/>
      <c r="AC134" s="398"/>
      <c r="AD134" s="398"/>
      <c r="AE134" s="398"/>
      <c r="AF134" s="398"/>
      <c r="AG134" s="398"/>
      <c r="AH134" s="398"/>
      <c r="AI134" s="398"/>
      <c r="AJ134" s="398"/>
      <c r="AK134" s="398"/>
      <c r="AL134" s="398"/>
      <c r="AM134" s="398"/>
      <c r="AN134" s="398"/>
      <c r="AO134" s="398"/>
      <c r="AP134" s="398"/>
      <c r="AQ134" s="398"/>
      <c r="AR134" s="398"/>
      <c r="AS134" s="398"/>
      <c r="AT134" s="398"/>
      <c r="AV134" s="37">
        <f t="shared" si="33"/>
        <v>0</v>
      </c>
      <c r="AW134" s="37">
        <f t="shared" si="30"/>
        <v>0</v>
      </c>
      <c r="AX134" s="37">
        <f t="shared" si="31"/>
        <v>0</v>
      </c>
      <c r="AY134" s="37">
        <f t="shared" si="23"/>
        <v>0</v>
      </c>
      <c r="AZ134" s="37">
        <f t="shared" si="24"/>
        <v>0</v>
      </c>
      <c r="BA134" s="37">
        <f t="shared" si="25"/>
        <v>0</v>
      </c>
      <c r="BB134" s="37">
        <f t="shared" si="26"/>
        <v>0</v>
      </c>
      <c r="BC134" s="38">
        <f t="shared" si="27"/>
        <v>0</v>
      </c>
      <c r="BD134" s="37">
        <f t="shared" si="28"/>
        <v>0</v>
      </c>
      <c r="BE134" s="54">
        <f t="shared" si="32"/>
        <v>0</v>
      </c>
    </row>
    <row r="135" spans="1:57" x14ac:dyDescent="0.25">
      <c r="A135" s="401">
        <f>+Oct!A135</f>
        <v>132</v>
      </c>
      <c r="B135" s="285" t="str">
        <f>+Oct!B135</f>
        <v>PORCENTAJE DE ATENCION DE PERSONAS MORDIDAS</v>
      </c>
      <c r="C135" s="286" t="str">
        <f>+Oct!C135</f>
        <v>ZOONOSIS</v>
      </c>
      <c r="D135" s="442"/>
      <c r="E135" s="442"/>
      <c r="F135" s="442"/>
      <c r="G135" s="442"/>
      <c r="H135" s="442"/>
      <c r="I135" s="442"/>
      <c r="J135" s="442"/>
      <c r="K135" s="442"/>
      <c r="L135" s="442"/>
      <c r="M135" s="442"/>
      <c r="N135" s="442"/>
      <c r="O135" s="442"/>
      <c r="P135" s="442"/>
      <c r="Q135" s="442"/>
      <c r="R135" s="442"/>
      <c r="S135" s="442"/>
      <c r="T135" s="442"/>
      <c r="U135" s="442"/>
      <c r="V135" s="442"/>
      <c r="W135" s="442"/>
      <c r="X135" s="442"/>
      <c r="Y135" s="442"/>
      <c r="Z135" s="442"/>
      <c r="AA135" s="442"/>
      <c r="AB135" s="442"/>
      <c r="AC135" s="442"/>
      <c r="AD135" s="442"/>
      <c r="AE135" s="442"/>
      <c r="AF135" s="442"/>
      <c r="AG135" s="442"/>
      <c r="AH135" s="442"/>
      <c r="AI135" s="442"/>
      <c r="AJ135" s="442"/>
      <c r="AK135" s="442"/>
      <c r="AL135" s="442"/>
      <c r="AM135" s="442"/>
      <c r="AN135" s="442"/>
      <c r="AO135" s="442"/>
      <c r="AP135" s="442"/>
      <c r="AQ135" s="442"/>
      <c r="AR135" s="442"/>
      <c r="AS135" s="442"/>
      <c r="AT135" s="442"/>
      <c r="AV135" s="37">
        <f t="shared" si="33"/>
        <v>0</v>
      </c>
      <c r="AW135" s="37">
        <f t="shared" si="30"/>
        <v>0</v>
      </c>
      <c r="AX135" s="37">
        <f t="shared" si="31"/>
        <v>0</v>
      </c>
      <c r="AY135" s="37">
        <f t="shared" si="23"/>
        <v>0</v>
      </c>
      <c r="AZ135" s="37">
        <f t="shared" si="24"/>
        <v>0</v>
      </c>
      <c r="BA135" s="37">
        <f t="shared" si="25"/>
        <v>0</v>
      </c>
      <c r="BB135" s="37">
        <f t="shared" si="26"/>
        <v>0</v>
      </c>
      <c r="BC135" s="38">
        <f t="shared" si="27"/>
        <v>0</v>
      </c>
      <c r="BD135" s="37">
        <f t="shared" si="28"/>
        <v>0</v>
      </c>
      <c r="BE135" s="54">
        <f t="shared" si="32"/>
        <v>0</v>
      </c>
    </row>
    <row r="136" spans="1:57" x14ac:dyDescent="0.25">
      <c r="A136" s="401">
        <f>+Oct!A136</f>
        <v>133</v>
      </c>
      <c r="B136" s="285" t="str">
        <f>+Oct!B136</f>
        <v>PORCENTAJE DE PERSONAS MORDIDAS CONTROLADAS</v>
      </c>
      <c r="C136" s="286" t="str">
        <f>+Oct!C136</f>
        <v>ZOONOSIS</v>
      </c>
      <c r="D136" s="442"/>
      <c r="E136" s="442"/>
      <c r="F136" s="442"/>
      <c r="G136" s="442"/>
      <c r="H136" s="442"/>
      <c r="I136" s="442"/>
      <c r="J136" s="442"/>
      <c r="K136" s="442"/>
      <c r="L136" s="442"/>
      <c r="M136" s="442"/>
      <c r="N136" s="442"/>
      <c r="O136" s="442"/>
      <c r="P136" s="442"/>
      <c r="Q136" s="442"/>
      <c r="R136" s="442"/>
      <c r="S136" s="442"/>
      <c r="T136" s="442"/>
      <c r="U136" s="442"/>
      <c r="V136" s="442"/>
      <c r="W136" s="442"/>
      <c r="X136" s="442"/>
      <c r="Y136" s="442"/>
      <c r="Z136" s="442"/>
      <c r="AA136" s="442"/>
      <c r="AB136" s="442"/>
      <c r="AC136" s="442"/>
      <c r="AD136" s="442"/>
      <c r="AE136" s="442"/>
      <c r="AF136" s="442"/>
      <c r="AG136" s="442"/>
      <c r="AH136" s="442"/>
      <c r="AI136" s="442"/>
      <c r="AJ136" s="442"/>
      <c r="AK136" s="442"/>
      <c r="AL136" s="442"/>
      <c r="AM136" s="442"/>
      <c r="AN136" s="442"/>
      <c r="AO136" s="442"/>
      <c r="AP136" s="442"/>
      <c r="AQ136" s="442"/>
      <c r="AR136" s="442"/>
      <c r="AS136" s="442"/>
      <c r="AT136" s="442"/>
      <c r="AV136" s="37">
        <f t="shared" si="33"/>
        <v>0</v>
      </c>
      <c r="AW136" s="37">
        <f t="shared" si="30"/>
        <v>0</v>
      </c>
      <c r="AX136" s="37">
        <f t="shared" si="31"/>
        <v>0</v>
      </c>
      <c r="AY136" s="37">
        <f t="shared" si="23"/>
        <v>0</v>
      </c>
      <c r="AZ136" s="37">
        <f t="shared" si="24"/>
        <v>0</v>
      </c>
      <c r="BA136" s="37">
        <f t="shared" si="25"/>
        <v>0</v>
      </c>
      <c r="BB136" s="37">
        <f t="shared" si="26"/>
        <v>0</v>
      </c>
      <c r="BC136" s="38">
        <f t="shared" si="27"/>
        <v>0</v>
      </c>
      <c r="BD136" s="37">
        <f t="shared" si="28"/>
        <v>0</v>
      </c>
      <c r="BE136" s="54">
        <f t="shared" si="32"/>
        <v>0</v>
      </c>
    </row>
    <row r="137" spans="1:57" x14ac:dyDescent="0.25">
      <c r="A137" s="401">
        <f>+Oct!A137</f>
        <v>134</v>
      </c>
      <c r="B137" s="285" t="str">
        <f>+Oct!B137</f>
        <v xml:space="preserve">PORCENTAJE DE PERSONAS MORDIDAS QUE INICIAN TRATAMIENTO CON VACUNA ANTIRRABICA </v>
      </c>
      <c r="C137" s="286" t="str">
        <f>+Oct!C137</f>
        <v>ZOONOSIS</v>
      </c>
      <c r="D137" s="442"/>
      <c r="E137" s="442"/>
      <c r="F137" s="442"/>
      <c r="G137" s="442"/>
      <c r="H137" s="442"/>
      <c r="I137" s="442"/>
      <c r="J137" s="442"/>
      <c r="K137" s="442"/>
      <c r="L137" s="442"/>
      <c r="M137" s="442"/>
      <c r="N137" s="442"/>
      <c r="O137" s="442"/>
      <c r="P137" s="442"/>
      <c r="Q137" s="442"/>
      <c r="R137" s="442"/>
      <c r="S137" s="442"/>
      <c r="T137" s="442"/>
      <c r="U137" s="442"/>
      <c r="V137" s="442"/>
      <c r="W137" s="442"/>
      <c r="X137" s="442"/>
      <c r="Y137" s="442"/>
      <c r="Z137" s="442"/>
      <c r="AA137" s="442"/>
      <c r="AB137" s="442"/>
      <c r="AC137" s="442"/>
      <c r="AD137" s="442"/>
      <c r="AE137" s="442"/>
      <c r="AF137" s="442"/>
      <c r="AG137" s="442"/>
      <c r="AH137" s="442"/>
      <c r="AI137" s="442"/>
      <c r="AJ137" s="442"/>
      <c r="AK137" s="442"/>
      <c r="AL137" s="442"/>
      <c r="AM137" s="442"/>
      <c r="AN137" s="442"/>
      <c r="AO137" s="442"/>
      <c r="AP137" s="442"/>
      <c r="AQ137" s="442"/>
      <c r="AR137" s="442"/>
      <c r="AS137" s="442"/>
      <c r="AT137" s="442"/>
      <c r="AV137" s="37">
        <f t="shared" si="33"/>
        <v>0</v>
      </c>
      <c r="AW137" s="37">
        <f t="shared" si="30"/>
        <v>0</v>
      </c>
      <c r="AX137" s="37">
        <f t="shared" si="31"/>
        <v>0</v>
      </c>
      <c r="AY137" s="37">
        <f t="shared" si="23"/>
        <v>0</v>
      </c>
      <c r="AZ137" s="37">
        <f t="shared" si="24"/>
        <v>0</v>
      </c>
      <c r="BA137" s="37">
        <f t="shared" si="25"/>
        <v>0</v>
      </c>
      <c r="BB137" s="37">
        <f t="shared" si="26"/>
        <v>0</v>
      </c>
      <c r="BC137" s="38">
        <f t="shared" si="27"/>
        <v>0</v>
      </c>
      <c r="BD137" s="37">
        <f t="shared" si="28"/>
        <v>0</v>
      </c>
      <c r="BE137" s="54">
        <f t="shared" si="32"/>
        <v>0</v>
      </c>
    </row>
    <row r="138" spans="1:57" x14ac:dyDescent="0.25">
      <c r="A138" s="401">
        <f>+Oct!A138</f>
        <v>135</v>
      </c>
      <c r="B138" s="285" t="str">
        <f>+Oct!B138</f>
        <v>PORCENTAJE DE MUESTRAS CANINAS REMITIDAS AL LABORATORIO</v>
      </c>
      <c r="C138" s="286" t="str">
        <f>+Oct!C138</f>
        <v>ZOONOSIS</v>
      </c>
      <c r="D138" s="442"/>
      <c r="E138" s="442"/>
      <c r="F138" s="442"/>
      <c r="G138" s="442"/>
      <c r="H138" s="442"/>
      <c r="I138" s="442"/>
      <c r="J138" s="442"/>
      <c r="K138" s="442"/>
      <c r="L138" s="442"/>
      <c r="M138" s="442"/>
      <c r="N138" s="442"/>
      <c r="O138" s="442"/>
      <c r="P138" s="442"/>
      <c r="Q138" s="442"/>
      <c r="R138" s="442"/>
      <c r="S138" s="442"/>
      <c r="T138" s="442"/>
      <c r="U138" s="442"/>
      <c r="V138" s="442"/>
      <c r="W138" s="442"/>
      <c r="X138" s="442"/>
      <c r="Y138" s="442"/>
      <c r="Z138" s="442"/>
      <c r="AA138" s="442"/>
      <c r="AB138" s="442"/>
      <c r="AC138" s="442"/>
      <c r="AD138" s="442"/>
      <c r="AE138" s="442"/>
      <c r="AF138" s="442"/>
      <c r="AG138" s="442"/>
      <c r="AH138" s="442"/>
      <c r="AI138" s="442"/>
      <c r="AJ138" s="442"/>
      <c r="AK138" s="442"/>
      <c r="AL138" s="442"/>
      <c r="AM138" s="442"/>
      <c r="AN138" s="442"/>
      <c r="AO138" s="442"/>
      <c r="AP138" s="442"/>
      <c r="AQ138" s="442"/>
      <c r="AR138" s="442"/>
      <c r="AS138" s="442"/>
      <c r="AT138" s="442"/>
      <c r="AV138" s="37">
        <f t="shared" si="33"/>
        <v>0</v>
      </c>
      <c r="AW138" s="37">
        <f t="shared" si="30"/>
        <v>0</v>
      </c>
      <c r="AX138" s="37">
        <f t="shared" si="31"/>
        <v>0</v>
      </c>
      <c r="AY138" s="37">
        <f t="shared" si="23"/>
        <v>0</v>
      </c>
      <c r="AZ138" s="37">
        <f t="shared" si="24"/>
        <v>0</v>
      </c>
      <c r="BA138" s="37">
        <f t="shared" si="25"/>
        <v>0</v>
      </c>
      <c r="BB138" s="37">
        <f t="shared" si="26"/>
        <v>0</v>
      </c>
      <c r="BC138" s="38">
        <f t="shared" si="27"/>
        <v>0</v>
      </c>
      <c r="BD138" s="37">
        <f t="shared" si="28"/>
        <v>0</v>
      </c>
      <c r="BE138" s="54">
        <f t="shared" si="32"/>
        <v>0</v>
      </c>
    </row>
    <row r="139" spans="1:57" x14ac:dyDescent="0.25">
      <c r="A139" s="401">
        <f>+Oct!A139</f>
        <v>136</v>
      </c>
      <c r="B139" s="285" t="str">
        <f>+Oct!B139</f>
        <v>PORCENTAJE DE CANES VACUNADOS</v>
      </c>
      <c r="C139" s="286" t="str">
        <f>+Oct!C139</f>
        <v>ZOONOSIS</v>
      </c>
      <c r="D139" s="442"/>
      <c r="E139" s="442"/>
      <c r="F139" s="442"/>
      <c r="G139" s="442"/>
      <c r="H139" s="442"/>
      <c r="I139" s="442"/>
      <c r="J139" s="442"/>
      <c r="K139" s="442"/>
      <c r="L139" s="442"/>
      <c r="M139" s="442"/>
      <c r="N139" s="442"/>
      <c r="O139" s="442"/>
      <c r="P139" s="442"/>
      <c r="Q139" s="442"/>
      <c r="R139" s="442"/>
      <c r="S139" s="442"/>
      <c r="T139" s="442"/>
      <c r="U139" s="442"/>
      <c r="V139" s="442"/>
      <c r="W139" s="442"/>
      <c r="X139" s="442"/>
      <c r="Y139" s="442"/>
      <c r="Z139" s="442"/>
      <c r="AA139" s="442"/>
      <c r="AB139" s="442"/>
      <c r="AC139" s="442"/>
      <c r="AD139" s="442"/>
      <c r="AE139" s="442"/>
      <c r="AF139" s="442"/>
      <c r="AG139" s="442"/>
      <c r="AH139" s="442"/>
      <c r="AI139" s="442"/>
      <c r="AJ139" s="442"/>
      <c r="AK139" s="442"/>
      <c r="AL139" s="442"/>
      <c r="AM139" s="442"/>
      <c r="AN139" s="442"/>
      <c r="AO139" s="442"/>
      <c r="AP139" s="442"/>
      <c r="AQ139" s="442"/>
      <c r="AR139" s="442"/>
      <c r="AS139" s="442"/>
      <c r="AT139" s="442"/>
      <c r="AV139" s="37">
        <f t="shared" si="33"/>
        <v>0</v>
      </c>
      <c r="AW139" s="37">
        <f t="shared" si="30"/>
        <v>0</v>
      </c>
      <c r="AX139" s="37">
        <f t="shared" si="31"/>
        <v>0</v>
      </c>
      <c r="AY139" s="37">
        <f t="shared" si="23"/>
        <v>0</v>
      </c>
      <c r="AZ139" s="37">
        <f t="shared" si="24"/>
        <v>0</v>
      </c>
      <c r="BA139" s="37">
        <f t="shared" si="25"/>
        <v>0</v>
      </c>
      <c r="BB139" s="37">
        <f t="shared" si="26"/>
        <v>0</v>
      </c>
      <c r="BC139" s="38">
        <f t="shared" si="27"/>
        <v>0</v>
      </c>
      <c r="BD139" s="37">
        <f t="shared" si="28"/>
        <v>0</v>
      </c>
      <c r="BE139" s="54">
        <f t="shared" si="32"/>
        <v>0</v>
      </c>
    </row>
    <row r="140" spans="1:57" x14ac:dyDescent="0.25">
      <c r="A140" s="401">
        <f>+Oct!A140</f>
        <v>137</v>
      </c>
      <c r="B140" s="285" t="str">
        <f>+Oct!B140</f>
        <v>PORCENTAJE DE MUESTRAS POSITIVAS DE MURCIELAGOS HEMATOFAGOS</v>
      </c>
      <c r="C140" s="286" t="str">
        <f>+Oct!C140</f>
        <v>ZOONOSIS</v>
      </c>
      <c r="D140" s="442"/>
      <c r="E140" s="442"/>
      <c r="F140" s="442"/>
      <c r="G140" s="442"/>
      <c r="H140" s="442"/>
      <c r="I140" s="442"/>
      <c r="J140" s="442"/>
      <c r="K140" s="442"/>
      <c r="L140" s="442"/>
      <c r="M140" s="442"/>
      <c r="N140" s="442"/>
      <c r="O140" s="442"/>
      <c r="P140" s="442"/>
      <c r="Q140" s="442"/>
      <c r="R140" s="442"/>
      <c r="S140" s="442"/>
      <c r="T140" s="442"/>
      <c r="U140" s="442"/>
      <c r="V140" s="442"/>
      <c r="W140" s="442"/>
      <c r="X140" s="442"/>
      <c r="Y140" s="442"/>
      <c r="Z140" s="442"/>
      <c r="AA140" s="442"/>
      <c r="AB140" s="442"/>
      <c r="AC140" s="442"/>
      <c r="AD140" s="442"/>
      <c r="AE140" s="442"/>
      <c r="AF140" s="442"/>
      <c r="AG140" s="442"/>
      <c r="AH140" s="442"/>
      <c r="AI140" s="442"/>
      <c r="AJ140" s="442"/>
      <c r="AK140" s="442"/>
      <c r="AL140" s="442"/>
      <c r="AM140" s="442"/>
      <c r="AN140" s="442"/>
      <c r="AO140" s="442"/>
      <c r="AP140" s="442"/>
      <c r="AQ140" s="442"/>
      <c r="AR140" s="442"/>
      <c r="AS140" s="442"/>
      <c r="AT140" s="442"/>
      <c r="AV140" s="37">
        <f t="shared" si="33"/>
        <v>0</v>
      </c>
      <c r="AW140" s="37">
        <f t="shared" si="30"/>
        <v>0</v>
      </c>
      <c r="AX140" s="37">
        <f t="shared" si="31"/>
        <v>0</v>
      </c>
      <c r="AY140" s="37">
        <f t="shared" si="23"/>
        <v>0</v>
      </c>
      <c r="AZ140" s="37">
        <f t="shared" si="24"/>
        <v>0</v>
      </c>
      <c r="BA140" s="37">
        <f t="shared" si="25"/>
        <v>0</v>
      </c>
      <c r="BB140" s="37">
        <f t="shared" si="26"/>
        <v>0</v>
      </c>
      <c r="BC140" s="38">
        <f t="shared" si="27"/>
        <v>0</v>
      </c>
      <c r="BD140" s="37">
        <f t="shared" si="28"/>
        <v>0</v>
      </c>
      <c r="BE140" s="54">
        <f t="shared" si="32"/>
        <v>0</v>
      </c>
    </row>
    <row r="141" spans="1:57" x14ac:dyDescent="0.25">
      <c r="A141" s="401">
        <f>+Oct!A141</f>
        <v>138</v>
      </c>
      <c r="B141" s="285" t="str">
        <f>+Oct!B141</f>
        <v>PORCENTAJE DE ANIMAL MORDEDOR CONTROLADO</v>
      </c>
      <c r="C141" s="286" t="str">
        <f>+Oct!C141</f>
        <v>ZOONOSIS</v>
      </c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  <c r="Q141" s="442"/>
      <c r="R141" s="442"/>
      <c r="S141" s="442"/>
      <c r="T141" s="442"/>
      <c r="U141" s="442"/>
      <c r="V141" s="442"/>
      <c r="W141" s="442"/>
      <c r="X141" s="442"/>
      <c r="Y141" s="442"/>
      <c r="Z141" s="442"/>
      <c r="AA141" s="442"/>
      <c r="AB141" s="442"/>
      <c r="AC141" s="442"/>
      <c r="AD141" s="442"/>
      <c r="AE141" s="442"/>
      <c r="AF141" s="442"/>
      <c r="AG141" s="442"/>
      <c r="AH141" s="442"/>
      <c r="AI141" s="442"/>
      <c r="AJ141" s="442"/>
      <c r="AK141" s="442"/>
      <c r="AL141" s="442"/>
      <c r="AM141" s="442"/>
      <c r="AN141" s="442"/>
      <c r="AO141" s="442"/>
      <c r="AP141" s="442"/>
      <c r="AQ141" s="442"/>
      <c r="AR141" s="442"/>
      <c r="AS141" s="442"/>
      <c r="AT141" s="442"/>
      <c r="AV141" s="37">
        <f t="shared" si="33"/>
        <v>0</v>
      </c>
      <c r="AW141" s="37">
        <f t="shared" si="30"/>
        <v>0</v>
      </c>
      <c r="AX141" s="37">
        <f t="shared" si="31"/>
        <v>0</v>
      </c>
      <c r="AY141" s="37">
        <f t="shared" si="23"/>
        <v>0</v>
      </c>
      <c r="AZ141" s="37">
        <f t="shared" si="24"/>
        <v>0</v>
      </c>
      <c r="BA141" s="37">
        <f t="shared" si="25"/>
        <v>0</v>
      </c>
      <c r="BB141" s="37">
        <f t="shared" si="26"/>
        <v>0</v>
      </c>
      <c r="BC141" s="38">
        <f t="shared" si="27"/>
        <v>0</v>
      </c>
      <c r="BD141" s="37">
        <f t="shared" si="28"/>
        <v>0</v>
      </c>
      <c r="BE141" s="54">
        <f t="shared" si="32"/>
        <v>0</v>
      </c>
    </row>
    <row r="142" spans="1:57" x14ac:dyDescent="0.25">
      <c r="A142" s="401">
        <f>+Oct!A142</f>
        <v>139</v>
      </c>
      <c r="B142" s="285" t="str">
        <f>+Oct!B142</f>
        <v>PORCENTAJE DE CASOS DE RABIA CANINA</v>
      </c>
      <c r="C142" s="286" t="str">
        <f>+Oct!C142</f>
        <v>ZOONOSIS</v>
      </c>
      <c r="D142" s="442"/>
      <c r="E142" s="442"/>
      <c r="F142" s="442"/>
      <c r="G142" s="442"/>
      <c r="H142" s="442"/>
      <c r="I142" s="442"/>
      <c r="J142" s="442"/>
      <c r="K142" s="442"/>
      <c r="L142" s="442"/>
      <c r="M142" s="442"/>
      <c r="N142" s="442"/>
      <c r="O142" s="442"/>
      <c r="P142" s="442"/>
      <c r="Q142" s="442"/>
      <c r="R142" s="442"/>
      <c r="S142" s="442"/>
      <c r="T142" s="442"/>
      <c r="U142" s="442"/>
      <c r="V142" s="442"/>
      <c r="W142" s="442"/>
      <c r="X142" s="442"/>
      <c r="Y142" s="442"/>
      <c r="Z142" s="442"/>
      <c r="AA142" s="442"/>
      <c r="AB142" s="442"/>
      <c r="AC142" s="442"/>
      <c r="AD142" s="442"/>
      <c r="AE142" s="442"/>
      <c r="AF142" s="442"/>
      <c r="AG142" s="442"/>
      <c r="AH142" s="442"/>
      <c r="AI142" s="442"/>
      <c r="AJ142" s="442"/>
      <c r="AK142" s="442"/>
      <c r="AL142" s="442"/>
      <c r="AM142" s="442"/>
      <c r="AN142" s="442"/>
      <c r="AO142" s="442"/>
      <c r="AP142" s="442"/>
      <c r="AQ142" s="442"/>
      <c r="AR142" s="442"/>
      <c r="AS142" s="442"/>
      <c r="AT142" s="442"/>
      <c r="AV142" s="37">
        <f t="shared" si="33"/>
        <v>0</v>
      </c>
      <c r="AW142" s="37">
        <f t="shared" si="30"/>
        <v>0</v>
      </c>
      <c r="AX142" s="37">
        <f t="shared" si="31"/>
        <v>0</v>
      </c>
      <c r="AY142" s="37">
        <f t="shared" si="23"/>
        <v>0</v>
      </c>
      <c r="AZ142" s="37">
        <f t="shared" si="24"/>
        <v>0</v>
      </c>
      <c r="BA142" s="37">
        <f t="shared" si="25"/>
        <v>0</v>
      </c>
      <c r="BB142" s="37">
        <f t="shared" si="26"/>
        <v>0</v>
      </c>
      <c r="BC142" s="38">
        <f t="shared" si="27"/>
        <v>0</v>
      </c>
      <c r="BD142" s="37">
        <f t="shared" si="28"/>
        <v>0</v>
      </c>
      <c r="BE142" s="54">
        <f t="shared" si="32"/>
        <v>0</v>
      </c>
    </row>
  </sheetData>
  <sheetProtection selectLockedCells="1"/>
  <conditionalFormatting sqref="A3:AT3">
    <cfRule type="expression" dxfId="3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R142"/>
  <sheetViews>
    <sheetView showGridLines="0" zoomScale="80" zoomScaleNormal="80" workbookViewId="0">
      <pane xSplit="3" ySplit="3" topLeftCell="D4" activePane="bottomRight" state="frozen"/>
      <selection activeCell="E15" sqref="E15"/>
      <selection pane="topRight" activeCell="E15" sqref="E15"/>
      <selection pane="bottomLeft" activeCell="E15" sqref="E15"/>
      <selection pane="bottomRight" activeCell="E15" sqref="E15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0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403" t="s">
        <v>58</v>
      </c>
      <c r="C3" s="42" t="s">
        <v>0</v>
      </c>
      <c r="D3" s="41" t="s">
        <v>92</v>
      </c>
      <c r="E3" s="41" t="s">
        <v>90</v>
      </c>
      <c r="F3" s="41" t="s">
        <v>736</v>
      </c>
      <c r="G3" s="41" t="s">
        <v>93</v>
      </c>
      <c r="H3" s="41" t="s">
        <v>94</v>
      </c>
      <c r="I3" s="41" t="s">
        <v>95</v>
      </c>
      <c r="J3" s="41" t="s">
        <v>96</v>
      </c>
      <c r="K3" s="41" t="s">
        <v>97</v>
      </c>
      <c r="L3" s="41" t="s">
        <v>98</v>
      </c>
      <c r="M3" s="41" t="s">
        <v>99</v>
      </c>
      <c r="N3" s="41" t="s">
        <v>100</v>
      </c>
      <c r="O3" s="41" t="s">
        <v>101</v>
      </c>
      <c r="P3" s="41" t="s">
        <v>91</v>
      </c>
      <c r="Q3" s="41" t="s">
        <v>67</v>
      </c>
      <c r="R3" s="41" t="s">
        <v>102</v>
      </c>
      <c r="S3" s="41" t="s">
        <v>103</v>
      </c>
      <c r="T3" s="41" t="s">
        <v>62</v>
      </c>
      <c r="U3" s="41" t="s">
        <v>104</v>
      </c>
      <c r="V3" s="41" t="s">
        <v>105</v>
      </c>
      <c r="W3" s="41" t="s">
        <v>106</v>
      </c>
      <c r="X3" s="41" t="s">
        <v>64</v>
      </c>
      <c r="Y3" s="41" t="s">
        <v>63</v>
      </c>
      <c r="Z3" s="41" t="s">
        <v>107</v>
      </c>
      <c r="AA3" s="41" t="s">
        <v>108</v>
      </c>
      <c r="AB3" s="41" t="s">
        <v>109</v>
      </c>
      <c r="AC3" s="41" t="s">
        <v>110</v>
      </c>
      <c r="AD3" s="41" t="s">
        <v>61</v>
      </c>
      <c r="AE3" s="41" t="s">
        <v>111</v>
      </c>
      <c r="AF3" s="41" t="s">
        <v>112</v>
      </c>
      <c r="AG3" s="41" t="s">
        <v>113</v>
      </c>
      <c r="AH3" s="41" t="s">
        <v>114</v>
      </c>
      <c r="AI3" s="41" t="s">
        <v>770</v>
      </c>
      <c r="AJ3" s="41" t="s">
        <v>65</v>
      </c>
      <c r="AK3" s="41" t="s">
        <v>115</v>
      </c>
      <c r="AL3" s="41" t="s">
        <v>116</v>
      </c>
      <c r="AM3" s="41" t="s">
        <v>60</v>
      </c>
      <c r="AN3" s="41" t="s">
        <v>117</v>
      </c>
      <c r="AO3" s="41" t="s">
        <v>118</v>
      </c>
      <c r="AP3" s="41" t="s">
        <v>119</v>
      </c>
      <c r="AQ3" s="41" t="s">
        <v>71</v>
      </c>
      <c r="AR3" s="41" t="s">
        <v>120</v>
      </c>
      <c r="AS3" s="41" t="s">
        <v>121</v>
      </c>
      <c r="AT3" s="41" t="s">
        <v>122</v>
      </c>
      <c r="AU3"/>
      <c r="AV3" s="39" t="str">
        <f>Config!D16</f>
        <v>HOSPITAL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401">
        <v>1</v>
      </c>
      <c r="B4" s="427" t="s">
        <v>501</v>
      </c>
      <c r="C4" s="428" t="s">
        <v>146</v>
      </c>
      <c r="D4" s="429"/>
      <c r="E4" s="429"/>
      <c r="F4" s="429"/>
      <c r="G4" s="429"/>
      <c r="H4" s="429"/>
      <c r="I4" s="429"/>
      <c r="J4" s="429"/>
      <c r="K4" s="429"/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429"/>
      <c r="W4" s="429"/>
      <c r="X4" s="429"/>
      <c r="Y4" s="429"/>
      <c r="Z4" s="429"/>
      <c r="AA4" s="429"/>
      <c r="AB4" s="429"/>
      <c r="AC4" s="429"/>
      <c r="AD4" s="429"/>
      <c r="AE4" s="429"/>
      <c r="AF4" s="429"/>
      <c r="AG4" s="429"/>
      <c r="AH4" s="429"/>
      <c r="AI4" s="429"/>
      <c r="AJ4" s="429"/>
      <c r="AK4" s="429"/>
      <c r="AL4" s="429"/>
      <c r="AM4" s="429"/>
      <c r="AN4" s="429"/>
      <c r="AO4" s="429"/>
      <c r="AP4" s="429"/>
      <c r="AQ4" s="429"/>
      <c r="AR4" s="429"/>
      <c r="AS4" s="429"/>
      <c r="AT4" s="429"/>
      <c r="AV4" s="37">
        <f>SUM(D4)</f>
        <v>0</v>
      </c>
      <c r="AW4" s="37">
        <f>+SUM(G4:P4)</f>
        <v>0</v>
      </c>
      <c r="AX4" s="37">
        <f>+SUM(Q4:S4)</f>
        <v>0</v>
      </c>
      <c r="AY4" s="37">
        <f t="shared" ref="AY4:AY28" si="0">+SUM(T4:W4)</f>
        <v>0</v>
      </c>
      <c r="AZ4" s="37">
        <f t="shared" ref="AZ4:AZ28" si="1">+SUM(X4:AC4)</f>
        <v>0</v>
      </c>
      <c r="BA4" s="37">
        <f t="shared" ref="BA4:BA28" si="2">+SUM(AD4:AH4)</f>
        <v>0</v>
      </c>
      <c r="BB4" s="37">
        <f t="shared" ref="BB4:BB28" si="3">+SUM(AJ4:AL4)</f>
        <v>0</v>
      </c>
      <c r="BC4" s="38">
        <f t="shared" ref="BC4:BC28" si="4">+SUM(AM4:AP4)</f>
        <v>0</v>
      </c>
      <c r="BD4" s="37">
        <f t="shared" ref="BD4:BD28" si="5">+SUM(AQ4:AT4)</f>
        <v>0</v>
      </c>
      <c r="BE4" s="54">
        <f>SUM(AV4:BD4)</f>
        <v>0</v>
      </c>
    </row>
    <row r="5" spans="1:70" x14ac:dyDescent="0.25">
      <c r="A5" s="401">
        <v>2</v>
      </c>
      <c r="B5" s="427" t="s">
        <v>502</v>
      </c>
      <c r="C5" s="428" t="s">
        <v>146</v>
      </c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29"/>
      <c r="Q5" s="429"/>
      <c r="R5" s="429"/>
      <c r="S5" s="429"/>
      <c r="T5" s="429"/>
      <c r="U5" s="429"/>
      <c r="V5" s="429"/>
      <c r="W5" s="429"/>
      <c r="X5" s="429"/>
      <c r="Y5" s="429"/>
      <c r="Z5" s="429"/>
      <c r="AA5" s="429"/>
      <c r="AB5" s="429"/>
      <c r="AC5" s="429"/>
      <c r="AD5" s="429"/>
      <c r="AE5" s="429"/>
      <c r="AF5" s="429"/>
      <c r="AG5" s="429"/>
      <c r="AH5" s="429"/>
      <c r="AI5" s="429"/>
      <c r="AJ5" s="429"/>
      <c r="AK5" s="429"/>
      <c r="AL5" s="429"/>
      <c r="AM5" s="429"/>
      <c r="AN5" s="429"/>
      <c r="AO5" s="429"/>
      <c r="AP5" s="429"/>
      <c r="AQ5" s="429"/>
      <c r="AR5" s="429"/>
      <c r="AS5" s="429"/>
      <c r="AT5" s="429"/>
      <c r="AV5" s="37">
        <f t="shared" ref="AV5:AV9" si="6">SUM(D5)</f>
        <v>0</v>
      </c>
      <c r="AW5" s="37">
        <f t="shared" ref="AW5:AW28" si="7">+SUM(G5:P5)</f>
        <v>0</v>
      </c>
      <c r="AX5" s="37">
        <f t="shared" ref="AX5:AX28" si="8">+SUM(Q5:S5)</f>
        <v>0</v>
      </c>
      <c r="AY5" s="37">
        <f t="shared" si="0"/>
        <v>0</v>
      </c>
      <c r="AZ5" s="37">
        <f t="shared" si="1"/>
        <v>0</v>
      </c>
      <c r="BA5" s="37">
        <f t="shared" si="2"/>
        <v>0</v>
      </c>
      <c r="BB5" s="37">
        <f t="shared" si="3"/>
        <v>0</v>
      </c>
      <c r="BC5" s="38">
        <f t="shared" si="4"/>
        <v>0</v>
      </c>
      <c r="BD5" s="37">
        <f t="shared" si="5"/>
        <v>0</v>
      </c>
      <c r="BE5" s="54">
        <f t="shared" ref="BE5:BE28" si="9">SUM(AV5:BD5)</f>
        <v>0</v>
      </c>
    </row>
    <row r="6" spans="1:70" ht="30" x14ac:dyDescent="0.25">
      <c r="A6" s="401">
        <v>3</v>
      </c>
      <c r="B6" s="427" t="s">
        <v>505</v>
      </c>
      <c r="C6" s="428" t="s">
        <v>146</v>
      </c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V6" s="37">
        <f t="shared" si="6"/>
        <v>0</v>
      </c>
      <c r="AW6" s="37">
        <f t="shared" si="7"/>
        <v>0</v>
      </c>
      <c r="AX6" s="37">
        <f t="shared" si="8"/>
        <v>0</v>
      </c>
      <c r="AY6" s="37">
        <f t="shared" si="0"/>
        <v>0</v>
      </c>
      <c r="AZ6" s="37">
        <f t="shared" si="1"/>
        <v>0</v>
      </c>
      <c r="BA6" s="37">
        <f t="shared" si="2"/>
        <v>0</v>
      </c>
      <c r="BB6" s="37">
        <f t="shared" si="3"/>
        <v>0</v>
      </c>
      <c r="BC6" s="38">
        <f t="shared" si="4"/>
        <v>0</v>
      </c>
      <c r="BD6" s="37">
        <f t="shared" si="5"/>
        <v>0</v>
      </c>
      <c r="BE6" s="54">
        <f t="shared" si="9"/>
        <v>0</v>
      </c>
    </row>
    <row r="7" spans="1:70" x14ac:dyDescent="0.25">
      <c r="A7" s="401">
        <v>4</v>
      </c>
      <c r="B7" s="427" t="s">
        <v>507</v>
      </c>
      <c r="C7" s="428" t="s">
        <v>146</v>
      </c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429"/>
      <c r="AI7" s="429"/>
      <c r="AJ7" s="429"/>
      <c r="AK7" s="429"/>
      <c r="AL7" s="429"/>
      <c r="AM7" s="429"/>
      <c r="AN7" s="429"/>
      <c r="AO7" s="429"/>
      <c r="AP7" s="429"/>
      <c r="AQ7" s="429"/>
      <c r="AR7" s="429"/>
      <c r="AS7" s="429"/>
      <c r="AT7" s="429"/>
      <c r="AV7" s="37">
        <f t="shared" si="6"/>
        <v>0</v>
      </c>
      <c r="AW7" s="37">
        <f t="shared" si="7"/>
        <v>0</v>
      </c>
      <c r="AX7" s="37">
        <f t="shared" si="8"/>
        <v>0</v>
      </c>
      <c r="AY7" s="37">
        <f t="shared" si="0"/>
        <v>0</v>
      </c>
      <c r="AZ7" s="37">
        <f t="shared" si="1"/>
        <v>0</v>
      </c>
      <c r="BA7" s="37">
        <f t="shared" si="2"/>
        <v>0</v>
      </c>
      <c r="BB7" s="37">
        <f t="shared" si="3"/>
        <v>0</v>
      </c>
      <c r="BC7" s="38">
        <f t="shared" si="4"/>
        <v>0</v>
      </c>
      <c r="BD7" s="37">
        <f t="shared" si="5"/>
        <v>0</v>
      </c>
      <c r="BE7" s="54">
        <f t="shared" si="9"/>
        <v>0</v>
      </c>
    </row>
    <row r="8" spans="1:70" x14ac:dyDescent="0.25">
      <c r="A8" s="401">
        <v>5</v>
      </c>
      <c r="B8" s="427" t="s">
        <v>776</v>
      </c>
      <c r="C8" s="428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429"/>
      <c r="AI8" s="429"/>
      <c r="AJ8" s="429"/>
      <c r="AK8" s="429"/>
      <c r="AL8" s="429"/>
      <c r="AM8" s="429"/>
      <c r="AN8" s="429"/>
      <c r="AO8" s="429"/>
      <c r="AP8" s="429"/>
      <c r="AQ8" s="429"/>
      <c r="AR8" s="429"/>
      <c r="AS8" s="429"/>
      <c r="AT8" s="429"/>
      <c r="AV8" s="37"/>
      <c r="AW8" s="37"/>
      <c r="AX8" s="37"/>
      <c r="AY8" s="37"/>
      <c r="AZ8" s="37"/>
      <c r="BA8" s="37"/>
      <c r="BB8" s="37"/>
      <c r="BC8" s="38"/>
      <c r="BD8" s="37"/>
      <c r="BE8" s="54"/>
    </row>
    <row r="9" spans="1:70" x14ac:dyDescent="0.25">
      <c r="A9" s="401">
        <v>6</v>
      </c>
      <c r="B9" s="427" t="s">
        <v>509</v>
      </c>
      <c r="C9" s="428" t="s">
        <v>506</v>
      </c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  <c r="AB9" s="429"/>
      <c r="AC9" s="429"/>
      <c r="AD9" s="429"/>
      <c r="AE9" s="429"/>
      <c r="AF9" s="429"/>
      <c r="AG9" s="429"/>
      <c r="AH9" s="429"/>
      <c r="AI9" s="429"/>
      <c r="AJ9" s="429"/>
      <c r="AK9" s="429"/>
      <c r="AL9" s="429"/>
      <c r="AM9" s="429"/>
      <c r="AN9" s="429"/>
      <c r="AO9" s="429"/>
      <c r="AP9" s="429"/>
      <c r="AQ9" s="429"/>
      <c r="AR9" s="429"/>
      <c r="AS9" s="429"/>
      <c r="AT9" s="429"/>
      <c r="AV9" s="37">
        <f t="shared" si="6"/>
        <v>0</v>
      </c>
      <c r="AW9" s="37">
        <f t="shared" si="7"/>
        <v>0</v>
      </c>
      <c r="AX9" s="37">
        <f t="shared" si="8"/>
        <v>0</v>
      </c>
      <c r="AY9" s="37">
        <f t="shared" si="0"/>
        <v>0</v>
      </c>
      <c r="AZ9" s="37">
        <f t="shared" si="1"/>
        <v>0</v>
      </c>
      <c r="BA9" s="37">
        <f t="shared" si="2"/>
        <v>0</v>
      </c>
      <c r="BB9" s="37">
        <f t="shared" si="3"/>
        <v>0</v>
      </c>
      <c r="BC9" s="38">
        <f t="shared" si="4"/>
        <v>0</v>
      </c>
      <c r="BD9" s="37">
        <f t="shared" si="5"/>
        <v>0</v>
      </c>
      <c r="BE9" s="54">
        <f t="shared" si="9"/>
        <v>0</v>
      </c>
    </row>
    <row r="10" spans="1:70" x14ac:dyDescent="0.25">
      <c r="A10" s="401">
        <v>7</v>
      </c>
      <c r="B10" s="427" t="s">
        <v>510</v>
      </c>
      <c r="C10" s="428" t="s">
        <v>506</v>
      </c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29"/>
      <c r="AM10" s="429"/>
      <c r="AN10" s="429"/>
      <c r="AO10" s="429"/>
      <c r="AP10" s="429"/>
      <c r="AQ10" s="429"/>
      <c r="AR10" s="429"/>
      <c r="AS10" s="429"/>
      <c r="AT10" s="429"/>
      <c r="AV10" s="37">
        <f t="shared" ref="AV10:AV28" si="10">SUM(D10)</f>
        <v>0</v>
      </c>
      <c r="AW10" s="37">
        <f t="shared" si="7"/>
        <v>0</v>
      </c>
      <c r="AX10" s="37">
        <f t="shared" si="8"/>
        <v>0</v>
      </c>
      <c r="AY10" s="37">
        <f t="shared" si="0"/>
        <v>0</v>
      </c>
      <c r="AZ10" s="37">
        <f t="shared" si="1"/>
        <v>0</v>
      </c>
      <c r="BA10" s="37">
        <f t="shared" si="2"/>
        <v>0</v>
      </c>
      <c r="BB10" s="37">
        <f t="shared" si="3"/>
        <v>0</v>
      </c>
      <c r="BC10" s="38">
        <f t="shared" si="4"/>
        <v>0</v>
      </c>
      <c r="BD10" s="37">
        <f t="shared" si="5"/>
        <v>0</v>
      </c>
      <c r="BE10" s="54">
        <f t="shared" si="9"/>
        <v>0</v>
      </c>
    </row>
    <row r="11" spans="1:70" x14ac:dyDescent="0.25">
      <c r="A11" s="401">
        <v>8</v>
      </c>
      <c r="B11" s="427" t="s">
        <v>525</v>
      </c>
      <c r="C11" s="428" t="s">
        <v>506</v>
      </c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429"/>
      <c r="AA11" s="429"/>
      <c r="AB11" s="429"/>
      <c r="AC11" s="429"/>
      <c r="AD11" s="429"/>
      <c r="AE11" s="429"/>
      <c r="AF11" s="429"/>
      <c r="AG11" s="429"/>
      <c r="AH11" s="429"/>
      <c r="AI11" s="429"/>
      <c r="AJ11" s="429"/>
      <c r="AK11" s="429"/>
      <c r="AL11" s="429"/>
      <c r="AM11" s="429"/>
      <c r="AN11" s="429"/>
      <c r="AO11" s="429"/>
      <c r="AP11" s="429"/>
      <c r="AQ11" s="429"/>
      <c r="AR11" s="429"/>
      <c r="AS11" s="429"/>
      <c r="AT11" s="429"/>
      <c r="AV11" s="37">
        <f t="shared" si="10"/>
        <v>0</v>
      </c>
      <c r="AW11" s="37">
        <f t="shared" si="7"/>
        <v>0</v>
      </c>
      <c r="AX11" s="37">
        <f t="shared" si="8"/>
        <v>0</v>
      </c>
      <c r="AY11" s="37">
        <f t="shared" si="0"/>
        <v>0</v>
      </c>
      <c r="AZ11" s="37">
        <f t="shared" si="1"/>
        <v>0</v>
      </c>
      <c r="BA11" s="37">
        <f t="shared" si="2"/>
        <v>0</v>
      </c>
      <c r="BB11" s="37">
        <f t="shared" si="3"/>
        <v>0</v>
      </c>
      <c r="BC11" s="38">
        <f t="shared" si="4"/>
        <v>0</v>
      </c>
      <c r="BD11" s="37">
        <f t="shared" si="5"/>
        <v>0</v>
      </c>
      <c r="BE11" s="54">
        <f t="shared" si="9"/>
        <v>0</v>
      </c>
    </row>
    <row r="12" spans="1:70" x14ac:dyDescent="0.25">
      <c r="A12" s="401">
        <v>9</v>
      </c>
      <c r="B12" s="427" t="s">
        <v>514</v>
      </c>
      <c r="C12" s="428" t="s">
        <v>506</v>
      </c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29"/>
      <c r="AM12" s="429"/>
      <c r="AN12" s="429"/>
      <c r="AO12" s="429"/>
      <c r="AP12" s="429"/>
      <c r="AQ12" s="429"/>
      <c r="AR12" s="429"/>
      <c r="AS12" s="429"/>
      <c r="AT12" s="429"/>
      <c r="AV12" s="37">
        <f t="shared" si="10"/>
        <v>0</v>
      </c>
      <c r="AW12" s="37">
        <f t="shared" si="7"/>
        <v>0</v>
      </c>
      <c r="AX12" s="37">
        <f t="shared" si="8"/>
        <v>0</v>
      </c>
      <c r="AY12" s="37">
        <f t="shared" si="0"/>
        <v>0</v>
      </c>
      <c r="AZ12" s="37">
        <f t="shared" si="1"/>
        <v>0</v>
      </c>
      <c r="BA12" s="37">
        <f t="shared" si="2"/>
        <v>0</v>
      </c>
      <c r="BB12" s="37">
        <f t="shared" si="3"/>
        <v>0</v>
      </c>
      <c r="BC12" s="38">
        <f t="shared" si="4"/>
        <v>0</v>
      </c>
      <c r="BD12" s="37">
        <f t="shared" si="5"/>
        <v>0</v>
      </c>
      <c r="BE12" s="54">
        <f t="shared" si="9"/>
        <v>0</v>
      </c>
    </row>
    <row r="13" spans="1:70" x14ac:dyDescent="0.25">
      <c r="A13" s="401">
        <v>10</v>
      </c>
      <c r="B13" s="427" t="s">
        <v>513</v>
      </c>
      <c r="C13" s="428" t="s">
        <v>506</v>
      </c>
      <c r="D13" s="429"/>
      <c r="E13" s="429"/>
      <c r="F13" s="429"/>
      <c r="G13" s="429"/>
      <c r="H13" s="429"/>
      <c r="I13" s="429"/>
      <c r="J13" s="429"/>
      <c r="K13" s="429"/>
      <c r="L13" s="429"/>
      <c r="M13" s="429"/>
      <c r="N13" s="429"/>
      <c r="O13" s="429"/>
      <c r="P13" s="429"/>
      <c r="Q13" s="429"/>
      <c r="R13" s="429"/>
      <c r="S13" s="429"/>
      <c r="T13" s="429"/>
      <c r="U13" s="429"/>
      <c r="V13" s="429"/>
      <c r="W13" s="429"/>
      <c r="X13" s="429"/>
      <c r="Y13" s="429"/>
      <c r="Z13" s="429"/>
      <c r="AA13" s="429"/>
      <c r="AB13" s="429"/>
      <c r="AC13" s="429"/>
      <c r="AD13" s="429"/>
      <c r="AE13" s="429"/>
      <c r="AF13" s="429"/>
      <c r="AG13" s="429"/>
      <c r="AH13" s="429"/>
      <c r="AI13" s="429"/>
      <c r="AJ13" s="429"/>
      <c r="AK13" s="429"/>
      <c r="AL13" s="429"/>
      <c r="AM13" s="429"/>
      <c r="AN13" s="429"/>
      <c r="AO13" s="429"/>
      <c r="AP13" s="429"/>
      <c r="AQ13" s="429"/>
      <c r="AR13" s="429"/>
      <c r="AS13" s="429"/>
      <c r="AT13" s="429"/>
      <c r="AV13" s="37">
        <f t="shared" si="10"/>
        <v>0</v>
      </c>
      <c r="AW13" s="37">
        <f t="shared" si="7"/>
        <v>0</v>
      </c>
      <c r="AX13" s="37">
        <f t="shared" si="8"/>
        <v>0</v>
      </c>
      <c r="AY13" s="37">
        <f t="shared" si="0"/>
        <v>0</v>
      </c>
      <c r="AZ13" s="37">
        <f t="shared" si="1"/>
        <v>0</v>
      </c>
      <c r="BA13" s="37">
        <f t="shared" si="2"/>
        <v>0</v>
      </c>
      <c r="BB13" s="37">
        <f t="shared" si="3"/>
        <v>0</v>
      </c>
      <c r="BC13" s="38">
        <f t="shared" si="4"/>
        <v>0</v>
      </c>
      <c r="BD13" s="37">
        <f t="shared" si="5"/>
        <v>0</v>
      </c>
      <c r="BE13" s="54">
        <f t="shared" si="9"/>
        <v>0</v>
      </c>
    </row>
    <row r="14" spans="1:70" x14ac:dyDescent="0.25">
      <c r="A14" s="401">
        <v>11</v>
      </c>
      <c r="B14" s="427" t="s">
        <v>515</v>
      </c>
      <c r="C14" s="428" t="s">
        <v>506</v>
      </c>
      <c r="D14" s="429"/>
      <c r="E14" s="429"/>
      <c r="F14" s="429"/>
      <c r="G14" s="429"/>
      <c r="H14" s="429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29"/>
      <c r="AM14" s="429"/>
      <c r="AN14" s="429"/>
      <c r="AO14" s="429"/>
      <c r="AP14" s="429"/>
      <c r="AQ14" s="429"/>
      <c r="AR14" s="429"/>
      <c r="AS14" s="429"/>
      <c r="AT14" s="429"/>
      <c r="AV14" s="37">
        <f t="shared" si="10"/>
        <v>0</v>
      </c>
      <c r="AW14" s="37">
        <f t="shared" si="7"/>
        <v>0</v>
      </c>
      <c r="AX14" s="37">
        <f t="shared" si="8"/>
        <v>0</v>
      </c>
      <c r="AY14" s="37">
        <f t="shared" si="0"/>
        <v>0</v>
      </c>
      <c r="AZ14" s="37">
        <f t="shared" si="1"/>
        <v>0</v>
      </c>
      <c r="BA14" s="37">
        <f t="shared" si="2"/>
        <v>0</v>
      </c>
      <c r="BB14" s="37">
        <f t="shared" si="3"/>
        <v>0</v>
      </c>
      <c r="BC14" s="38">
        <f t="shared" si="4"/>
        <v>0</v>
      </c>
      <c r="BD14" s="37">
        <f t="shared" si="5"/>
        <v>0</v>
      </c>
      <c r="BE14" s="54">
        <f t="shared" si="9"/>
        <v>0</v>
      </c>
    </row>
    <row r="15" spans="1:70" x14ac:dyDescent="0.25">
      <c r="A15" s="401">
        <v>12</v>
      </c>
      <c r="B15" s="427" t="s">
        <v>530</v>
      </c>
      <c r="C15" s="428" t="s">
        <v>144</v>
      </c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429"/>
      <c r="Q15" s="429"/>
      <c r="R15" s="429"/>
      <c r="S15" s="429"/>
      <c r="T15" s="429"/>
      <c r="U15" s="429"/>
      <c r="V15" s="429"/>
      <c r="W15" s="429"/>
      <c r="X15" s="429"/>
      <c r="Y15" s="429"/>
      <c r="Z15" s="429"/>
      <c r="AA15" s="429"/>
      <c r="AB15" s="429"/>
      <c r="AC15" s="429"/>
      <c r="AD15" s="429"/>
      <c r="AE15" s="429"/>
      <c r="AF15" s="429"/>
      <c r="AG15" s="429"/>
      <c r="AH15" s="429"/>
      <c r="AI15" s="429"/>
      <c r="AJ15" s="429"/>
      <c r="AK15" s="429"/>
      <c r="AL15" s="429"/>
      <c r="AM15" s="429"/>
      <c r="AN15" s="429"/>
      <c r="AO15" s="429"/>
      <c r="AP15" s="429"/>
      <c r="AQ15" s="429"/>
      <c r="AR15" s="429"/>
      <c r="AS15" s="429"/>
      <c r="AT15" s="429"/>
      <c r="AV15" s="37">
        <f t="shared" si="10"/>
        <v>0</v>
      </c>
      <c r="AW15" s="37">
        <f t="shared" si="7"/>
        <v>0</v>
      </c>
      <c r="AX15" s="37">
        <f t="shared" si="8"/>
        <v>0</v>
      </c>
      <c r="AY15" s="37">
        <f t="shared" si="0"/>
        <v>0</v>
      </c>
      <c r="AZ15" s="37">
        <f t="shared" si="1"/>
        <v>0</v>
      </c>
      <c r="BA15" s="37">
        <f t="shared" si="2"/>
        <v>0</v>
      </c>
      <c r="BB15" s="37">
        <f t="shared" si="3"/>
        <v>0</v>
      </c>
      <c r="BC15" s="38">
        <f t="shared" si="4"/>
        <v>0</v>
      </c>
      <c r="BD15" s="37">
        <f t="shared" si="5"/>
        <v>0</v>
      </c>
      <c r="BE15" s="54">
        <f t="shared" si="9"/>
        <v>0</v>
      </c>
    </row>
    <row r="16" spans="1:70" x14ac:dyDescent="0.25">
      <c r="A16" s="401">
        <v>13</v>
      </c>
      <c r="B16" s="427" t="s">
        <v>531</v>
      </c>
      <c r="C16" s="428" t="s">
        <v>144</v>
      </c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29"/>
      <c r="AQ16" s="429"/>
      <c r="AR16" s="429"/>
      <c r="AS16" s="429"/>
      <c r="AT16" s="429"/>
      <c r="AV16" s="37">
        <f t="shared" si="10"/>
        <v>0</v>
      </c>
      <c r="AW16" s="37">
        <f t="shared" si="7"/>
        <v>0</v>
      </c>
      <c r="AX16" s="37">
        <f t="shared" si="8"/>
        <v>0</v>
      </c>
      <c r="AY16" s="37">
        <f t="shared" si="0"/>
        <v>0</v>
      </c>
      <c r="AZ16" s="37">
        <f t="shared" si="1"/>
        <v>0</v>
      </c>
      <c r="BA16" s="37">
        <f t="shared" si="2"/>
        <v>0</v>
      </c>
      <c r="BB16" s="37">
        <f t="shared" si="3"/>
        <v>0</v>
      </c>
      <c r="BC16" s="38">
        <f t="shared" si="4"/>
        <v>0</v>
      </c>
      <c r="BD16" s="37">
        <f t="shared" si="5"/>
        <v>0</v>
      </c>
      <c r="BE16" s="54">
        <f t="shared" si="9"/>
        <v>0</v>
      </c>
    </row>
    <row r="17" spans="1:57" x14ac:dyDescent="0.25">
      <c r="A17" s="401">
        <v>14</v>
      </c>
      <c r="B17" s="427" t="s">
        <v>529</v>
      </c>
      <c r="C17" s="428" t="s">
        <v>144</v>
      </c>
      <c r="D17" s="429"/>
      <c r="E17" s="429"/>
      <c r="F17" s="429"/>
      <c r="G17" s="429"/>
      <c r="H17" s="429"/>
      <c r="I17" s="429"/>
      <c r="J17" s="429"/>
      <c r="K17" s="429"/>
      <c r="L17" s="429"/>
      <c r="M17" s="429"/>
      <c r="N17" s="429"/>
      <c r="O17" s="429"/>
      <c r="P17" s="429"/>
      <c r="Q17" s="429"/>
      <c r="R17" s="429"/>
      <c r="S17" s="429"/>
      <c r="T17" s="429"/>
      <c r="U17" s="429"/>
      <c r="V17" s="429"/>
      <c r="W17" s="429"/>
      <c r="X17" s="429"/>
      <c r="Y17" s="429"/>
      <c r="Z17" s="429"/>
      <c r="AA17" s="429"/>
      <c r="AB17" s="429"/>
      <c r="AC17" s="429"/>
      <c r="AD17" s="429"/>
      <c r="AE17" s="429"/>
      <c r="AF17" s="429"/>
      <c r="AG17" s="429"/>
      <c r="AH17" s="429"/>
      <c r="AI17" s="429"/>
      <c r="AJ17" s="429"/>
      <c r="AK17" s="429"/>
      <c r="AL17" s="429"/>
      <c r="AM17" s="429"/>
      <c r="AN17" s="429"/>
      <c r="AO17" s="429"/>
      <c r="AP17" s="429"/>
      <c r="AQ17" s="429"/>
      <c r="AR17" s="429"/>
      <c r="AS17" s="429"/>
      <c r="AT17" s="429"/>
      <c r="AV17" s="37">
        <f t="shared" si="10"/>
        <v>0</v>
      </c>
      <c r="AW17" s="37">
        <f t="shared" si="7"/>
        <v>0</v>
      </c>
      <c r="AX17" s="37">
        <f t="shared" si="8"/>
        <v>0</v>
      </c>
      <c r="AY17" s="37">
        <f t="shared" si="0"/>
        <v>0</v>
      </c>
      <c r="AZ17" s="37">
        <f t="shared" si="1"/>
        <v>0</v>
      </c>
      <c r="BA17" s="37">
        <f t="shared" si="2"/>
        <v>0</v>
      </c>
      <c r="BB17" s="37">
        <f t="shared" si="3"/>
        <v>0</v>
      </c>
      <c r="BC17" s="38">
        <f t="shared" si="4"/>
        <v>0</v>
      </c>
      <c r="BD17" s="37">
        <f t="shared" si="5"/>
        <v>0</v>
      </c>
      <c r="BE17" s="54">
        <f t="shared" si="9"/>
        <v>0</v>
      </c>
    </row>
    <row r="18" spans="1:57" x14ac:dyDescent="0.25">
      <c r="A18" s="401">
        <v>15</v>
      </c>
      <c r="B18" s="427" t="s">
        <v>532</v>
      </c>
      <c r="C18" s="428" t="s">
        <v>144</v>
      </c>
      <c r="D18" s="429"/>
      <c r="E18" s="429"/>
      <c r="F18" s="429"/>
      <c r="G18" s="429"/>
      <c r="H18" s="429"/>
      <c r="I18" s="429"/>
      <c r="J18" s="429"/>
      <c r="K18" s="429"/>
      <c r="L18" s="429"/>
      <c r="M18" s="429"/>
      <c r="N18" s="429"/>
      <c r="O18" s="429"/>
      <c r="P18" s="429"/>
      <c r="Q18" s="429"/>
      <c r="R18" s="429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29"/>
      <c r="AM18" s="429"/>
      <c r="AN18" s="429"/>
      <c r="AO18" s="429"/>
      <c r="AP18" s="429"/>
      <c r="AQ18" s="429"/>
      <c r="AR18" s="429"/>
      <c r="AS18" s="429"/>
      <c r="AT18" s="429"/>
      <c r="AV18" s="37">
        <f t="shared" si="10"/>
        <v>0</v>
      </c>
      <c r="AW18" s="37">
        <f t="shared" si="7"/>
        <v>0</v>
      </c>
      <c r="AX18" s="37">
        <f t="shared" si="8"/>
        <v>0</v>
      </c>
      <c r="AY18" s="37">
        <f t="shared" si="0"/>
        <v>0</v>
      </c>
      <c r="AZ18" s="37">
        <f t="shared" si="1"/>
        <v>0</v>
      </c>
      <c r="BA18" s="37">
        <f t="shared" si="2"/>
        <v>0</v>
      </c>
      <c r="BB18" s="37">
        <f t="shared" si="3"/>
        <v>0</v>
      </c>
      <c r="BC18" s="38">
        <f t="shared" si="4"/>
        <v>0</v>
      </c>
      <c r="BD18" s="37">
        <f t="shared" si="5"/>
        <v>0</v>
      </c>
      <c r="BE18" s="54">
        <f t="shared" si="9"/>
        <v>0</v>
      </c>
    </row>
    <row r="19" spans="1:57" x14ac:dyDescent="0.25">
      <c r="A19" s="401">
        <v>16</v>
      </c>
      <c r="B19" s="427" t="s">
        <v>480</v>
      </c>
      <c r="C19" s="428" t="s">
        <v>144</v>
      </c>
      <c r="D19" s="429"/>
      <c r="E19" s="429"/>
      <c r="F19" s="429"/>
      <c r="G19" s="429"/>
      <c r="H19" s="429"/>
      <c r="I19" s="429"/>
      <c r="J19" s="429"/>
      <c r="K19" s="429"/>
      <c r="L19" s="429"/>
      <c r="M19" s="429"/>
      <c r="N19" s="429"/>
      <c r="O19" s="429"/>
      <c r="P19" s="429"/>
      <c r="Q19" s="429"/>
      <c r="R19" s="429"/>
      <c r="S19" s="429"/>
      <c r="T19" s="429"/>
      <c r="U19" s="429"/>
      <c r="V19" s="429"/>
      <c r="W19" s="429"/>
      <c r="X19" s="429"/>
      <c r="Y19" s="429"/>
      <c r="Z19" s="429"/>
      <c r="AA19" s="429"/>
      <c r="AB19" s="429"/>
      <c r="AC19" s="429"/>
      <c r="AD19" s="429"/>
      <c r="AE19" s="429"/>
      <c r="AF19" s="429"/>
      <c r="AG19" s="429"/>
      <c r="AH19" s="429"/>
      <c r="AI19" s="429"/>
      <c r="AJ19" s="429"/>
      <c r="AK19" s="429"/>
      <c r="AL19" s="429"/>
      <c r="AM19" s="429"/>
      <c r="AN19" s="429"/>
      <c r="AO19" s="429"/>
      <c r="AP19" s="429"/>
      <c r="AQ19" s="429"/>
      <c r="AR19" s="429"/>
      <c r="AS19" s="429"/>
      <c r="AT19" s="429"/>
      <c r="AV19" s="37">
        <f t="shared" si="10"/>
        <v>0</v>
      </c>
      <c r="AW19" s="37">
        <f t="shared" si="7"/>
        <v>0</v>
      </c>
      <c r="AX19" s="37">
        <f t="shared" si="8"/>
        <v>0</v>
      </c>
      <c r="AY19" s="37">
        <f t="shared" si="0"/>
        <v>0</v>
      </c>
      <c r="AZ19" s="37">
        <f t="shared" si="1"/>
        <v>0</v>
      </c>
      <c r="BA19" s="37">
        <f t="shared" si="2"/>
        <v>0</v>
      </c>
      <c r="BB19" s="37">
        <f t="shared" si="3"/>
        <v>0</v>
      </c>
      <c r="BC19" s="38">
        <f t="shared" si="4"/>
        <v>0</v>
      </c>
      <c r="BD19" s="37">
        <f t="shared" si="5"/>
        <v>0</v>
      </c>
      <c r="BE19" s="54">
        <f t="shared" si="9"/>
        <v>0</v>
      </c>
    </row>
    <row r="20" spans="1:57" ht="45" x14ac:dyDescent="0.25">
      <c r="A20" s="401">
        <v>17</v>
      </c>
      <c r="B20" s="427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428" t="s">
        <v>145</v>
      </c>
      <c r="D20" s="429"/>
      <c r="E20" s="429"/>
      <c r="F20" s="429"/>
      <c r="G20" s="429"/>
      <c r="H20" s="429"/>
      <c r="I20" s="429"/>
      <c r="J20" s="429"/>
      <c r="K20" s="429"/>
      <c r="L20" s="429"/>
      <c r="M20" s="429"/>
      <c r="N20" s="429"/>
      <c r="O20" s="429"/>
      <c r="P20" s="429"/>
      <c r="Q20" s="429"/>
      <c r="R20" s="429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V20" s="37">
        <f t="shared" si="10"/>
        <v>0</v>
      </c>
      <c r="AW20" s="37">
        <f t="shared" si="7"/>
        <v>0</v>
      </c>
      <c r="AX20" s="37">
        <f t="shared" si="8"/>
        <v>0</v>
      </c>
      <c r="AY20" s="37">
        <f>+SUM(T20:W20)</f>
        <v>0</v>
      </c>
      <c r="AZ20" s="37">
        <f t="shared" si="1"/>
        <v>0</v>
      </c>
      <c r="BA20" s="37">
        <f t="shared" si="2"/>
        <v>0</v>
      </c>
      <c r="BB20" s="37">
        <f t="shared" si="3"/>
        <v>0</v>
      </c>
      <c r="BC20" s="38">
        <f t="shared" si="4"/>
        <v>0</v>
      </c>
      <c r="BD20" s="37">
        <f t="shared" si="5"/>
        <v>0</v>
      </c>
      <c r="BE20" s="54">
        <f t="shared" si="9"/>
        <v>0</v>
      </c>
    </row>
    <row r="21" spans="1:57" ht="30" x14ac:dyDescent="0.25">
      <c r="A21" s="401">
        <v>18</v>
      </c>
      <c r="B21" s="427" t="str">
        <f>ACUMULADO!B21</f>
        <v xml:space="preserve">AGENTES COMUNITARIOS DE SALUD CAPACITADOS REALIZAN ORIENTACIÓN A FAMILIAS DE GESTANTES Y PUERPERAS EN PRÁCTICAS SALUDABLES EN SALUD SEXUAL Y REPRODUCTIVA. </v>
      </c>
      <c r="C21" s="428" t="s">
        <v>145</v>
      </c>
      <c r="D21" s="429"/>
      <c r="E21" s="429"/>
      <c r="F21" s="429"/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29"/>
      <c r="S21" s="429"/>
      <c r="T21" s="429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  <c r="AI21" s="429"/>
      <c r="AJ21" s="429"/>
      <c r="AK21" s="429"/>
      <c r="AL21" s="429"/>
      <c r="AM21" s="429"/>
      <c r="AN21" s="429"/>
      <c r="AO21" s="429"/>
      <c r="AP21" s="429"/>
      <c r="AQ21" s="429"/>
      <c r="AR21" s="429"/>
      <c r="AS21" s="429"/>
      <c r="AT21" s="429"/>
      <c r="AV21" s="37">
        <f t="shared" si="10"/>
        <v>0</v>
      </c>
      <c r="AW21" s="37">
        <f t="shared" si="7"/>
        <v>0</v>
      </c>
      <c r="AX21" s="37">
        <f t="shared" si="8"/>
        <v>0</v>
      </c>
      <c r="AY21" s="37">
        <f t="shared" si="0"/>
        <v>0</v>
      </c>
      <c r="AZ21" s="37">
        <f t="shared" si="1"/>
        <v>0</v>
      </c>
      <c r="BA21" s="37">
        <f t="shared" si="2"/>
        <v>0</v>
      </c>
      <c r="BB21" s="37">
        <f t="shared" si="3"/>
        <v>0</v>
      </c>
      <c r="BC21" s="38">
        <f t="shared" si="4"/>
        <v>0</v>
      </c>
      <c r="BD21" s="37">
        <f t="shared" si="5"/>
        <v>0</v>
      </c>
      <c r="BE21" s="54">
        <f t="shared" si="9"/>
        <v>0</v>
      </c>
    </row>
    <row r="22" spans="1:57" ht="30" x14ac:dyDescent="0.25">
      <c r="A22" s="401">
        <v>19</v>
      </c>
      <c r="B22" s="427" t="str">
        <f>ACUMULADO!B22</f>
        <v xml:space="preserve">FAMILIAS DE ADOLESCENTES QUE RECIBEN SESIONES EDUCATIVAS Y DEMOSTRATIVAS PARA PROMOVER PRÁCTICAS SALUDABLES EN SALUD SEXUAL INTEGRAL </v>
      </c>
      <c r="C22" s="428" t="s">
        <v>145</v>
      </c>
      <c r="D22" s="429"/>
      <c r="E22" s="429"/>
      <c r="F22" s="429"/>
      <c r="G22" s="429"/>
      <c r="H22" s="429"/>
      <c r="I22" s="429"/>
      <c r="J22" s="429"/>
      <c r="K22" s="429"/>
      <c r="L22" s="429"/>
      <c r="M22" s="429"/>
      <c r="N22" s="429"/>
      <c r="O22" s="429"/>
      <c r="P22" s="429"/>
      <c r="Q22" s="429"/>
      <c r="R22" s="429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29"/>
      <c r="AM22" s="429"/>
      <c r="AN22" s="429"/>
      <c r="AO22" s="429"/>
      <c r="AP22" s="429"/>
      <c r="AQ22" s="429"/>
      <c r="AR22" s="429"/>
      <c r="AS22" s="429"/>
      <c r="AT22" s="429"/>
      <c r="AV22" s="37">
        <f t="shared" si="10"/>
        <v>0</v>
      </c>
      <c r="AW22" s="37">
        <f t="shared" si="7"/>
        <v>0</v>
      </c>
      <c r="AX22" s="37">
        <f t="shared" si="8"/>
        <v>0</v>
      </c>
      <c r="AY22" s="37">
        <f t="shared" si="0"/>
        <v>0</v>
      </c>
      <c r="AZ22" s="37">
        <f t="shared" si="1"/>
        <v>0</v>
      </c>
      <c r="BA22" s="37">
        <f t="shared" si="2"/>
        <v>0</v>
      </c>
      <c r="BB22" s="37">
        <f t="shared" si="3"/>
        <v>0</v>
      </c>
      <c r="BC22" s="38">
        <f t="shared" si="4"/>
        <v>0</v>
      </c>
      <c r="BD22" s="37">
        <f t="shared" si="5"/>
        <v>0</v>
      </c>
      <c r="BE22" s="54">
        <f t="shared" si="9"/>
        <v>0</v>
      </c>
    </row>
    <row r="23" spans="1:57" x14ac:dyDescent="0.25">
      <c r="A23" s="401">
        <v>20</v>
      </c>
      <c r="B23" s="427" t="str">
        <f>ACUMULADO!B23</f>
        <v xml:space="preserve">DOCENTES CAPACITADOS REALIZAN EDUCACIÓN SEXUAL INTEGRAL DESDE LA INSTITUCIÓN EDUCATIVA. </v>
      </c>
      <c r="C23" s="428" t="s">
        <v>145</v>
      </c>
      <c r="D23" s="429"/>
      <c r="E23" s="429"/>
      <c r="F23" s="429"/>
      <c r="G23" s="429"/>
      <c r="H23" s="429"/>
      <c r="I23" s="429"/>
      <c r="J23" s="429"/>
      <c r="K23" s="429"/>
      <c r="L23" s="429"/>
      <c r="M23" s="429"/>
      <c r="N23" s="429"/>
      <c r="O23" s="429"/>
      <c r="P23" s="429"/>
      <c r="Q23" s="429"/>
      <c r="R23" s="429"/>
      <c r="S23" s="429"/>
      <c r="T23" s="429"/>
      <c r="U23" s="429"/>
      <c r="V23" s="429"/>
      <c r="W23" s="429"/>
      <c r="X23" s="429"/>
      <c r="Y23" s="429"/>
      <c r="Z23" s="429"/>
      <c r="AA23" s="429"/>
      <c r="AB23" s="429"/>
      <c r="AC23" s="429"/>
      <c r="AD23" s="429"/>
      <c r="AE23" s="429"/>
      <c r="AF23" s="429"/>
      <c r="AG23" s="429"/>
      <c r="AH23" s="429"/>
      <c r="AI23" s="429"/>
      <c r="AJ23" s="429"/>
      <c r="AK23" s="429"/>
      <c r="AL23" s="429"/>
      <c r="AM23" s="429"/>
      <c r="AN23" s="429"/>
      <c r="AO23" s="429"/>
      <c r="AP23" s="429"/>
      <c r="AQ23" s="429"/>
      <c r="AR23" s="429"/>
      <c r="AS23" s="429"/>
      <c r="AT23" s="429"/>
      <c r="AV23" s="37">
        <f t="shared" si="10"/>
        <v>0</v>
      </c>
      <c r="AW23" s="37">
        <f t="shared" si="7"/>
        <v>0</v>
      </c>
      <c r="AX23" s="37">
        <f t="shared" si="8"/>
        <v>0</v>
      </c>
      <c r="AY23" s="37">
        <f t="shared" si="0"/>
        <v>0</v>
      </c>
      <c r="AZ23" s="37">
        <f t="shared" si="1"/>
        <v>0</v>
      </c>
      <c r="BA23" s="37">
        <f t="shared" si="2"/>
        <v>0</v>
      </c>
      <c r="BB23" s="37">
        <f t="shared" si="3"/>
        <v>0</v>
      </c>
      <c r="BC23" s="38">
        <f t="shared" si="4"/>
        <v>0</v>
      </c>
      <c r="BD23" s="37">
        <f t="shared" si="5"/>
        <v>0</v>
      </c>
      <c r="BE23" s="54">
        <f t="shared" si="9"/>
        <v>0</v>
      </c>
    </row>
    <row r="24" spans="1:57" ht="30" x14ac:dyDescent="0.25">
      <c r="A24" s="401">
        <v>21</v>
      </c>
      <c r="B24" s="427" t="str">
        <f>ACUMULADO!B24</f>
        <v>FUNCIONARIOS MUNICIPALES CAPACITADOS GESTIONAN ESPACIOS EDUCATIVOS PARA PROMOVER LA SALUD SEXUAL Y REPRODUCTIVA.</v>
      </c>
      <c r="C24" s="428" t="s">
        <v>145</v>
      </c>
      <c r="D24" s="429"/>
      <c r="E24" s="429"/>
      <c r="F24" s="429"/>
      <c r="G24" s="429"/>
      <c r="H24" s="429"/>
      <c r="I24" s="429"/>
      <c r="J24" s="429"/>
      <c r="K24" s="429"/>
      <c r="L24" s="429"/>
      <c r="M24" s="429"/>
      <c r="N24" s="429"/>
      <c r="O24" s="429"/>
      <c r="P24" s="429"/>
      <c r="Q24" s="429"/>
      <c r="R24" s="429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  <c r="AO24" s="429"/>
      <c r="AP24" s="429"/>
      <c r="AQ24" s="429"/>
      <c r="AR24" s="429"/>
      <c r="AS24" s="429"/>
      <c r="AT24" s="429"/>
      <c r="AV24" s="37">
        <f t="shared" si="10"/>
        <v>0</v>
      </c>
      <c r="AW24" s="37">
        <f t="shared" si="7"/>
        <v>0</v>
      </c>
      <c r="AX24" s="37">
        <f t="shared" si="8"/>
        <v>0</v>
      </c>
      <c r="AY24" s="37">
        <f t="shared" si="0"/>
        <v>0</v>
      </c>
      <c r="AZ24" s="37">
        <f t="shared" si="1"/>
        <v>0</v>
      </c>
      <c r="BA24" s="37">
        <f t="shared" si="2"/>
        <v>0</v>
      </c>
      <c r="BB24" s="37">
        <f t="shared" si="3"/>
        <v>0</v>
      </c>
      <c r="BC24" s="38">
        <f t="shared" si="4"/>
        <v>0</v>
      </c>
      <c r="BD24" s="37">
        <f t="shared" si="5"/>
        <v>0</v>
      </c>
      <c r="BE24" s="54">
        <f t="shared" si="9"/>
        <v>0</v>
      </c>
    </row>
    <row r="25" spans="1:57" ht="30" x14ac:dyDescent="0.25">
      <c r="A25" s="401">
        <v>22</v>
      </c>
      <c r="B25" s="427" t="str">
        <f>ACUMULADO!B25</f>
        <v>FAMILIAS CON NIÑO(AS) MENORES DE 12 MESES Y GESTANTES RECIBEN ACOMPAÑAMIENTO A TRAVÉS DE SESIONES DEMOSTRATIVAS EN PREPARACIÓN DE ALIMENTOS</v>
      </c>
      <c r="C25" s="428" t="s">
        <v>145</v>
      </c>
      <c r="D25" s="429"/>
      <c r="E25" s="429"/>
      <c r="F25" s="429"/>
      <c r="G25" s="429"/>
      <c r="H25" s="429"/>
      <c r="I25" s="429"/>
      <c r="J25" s="429"/>
      <c r="K25" s="429"/>
      <c r="L25" s="429"/>
      <c r="M25" s="429"/>
      <c r="N25" s="429"/>
      <c r="O25" s="429"/>
      <c r="P25" s="429"/>
      <c r="Q25" s="429"/>
      <c r="R25" s="429"/>
      <c r="S25" s="429"/>
      <c r="T25" s="429"/>
      <c r="U25" s="429"/>
      <c r="V25" s="429"/>
      <c r="W25" s="429"/>
      <c r="X25" s="429"/>
      <c r="Y25" s="429"/>
      <c r="Z25" s="429"/>
      <c r="AA25" s="429"/>
      <c r="AB25" s="429"/>
      <c r="AC25" s="429"/>
      <c r="AD25" s="429"/>
      <c r="AE25" s="429"/>
      <c r="AF25" s="429"/>
      <c r="AG25" s="429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V25" s="37">
        <f t="shared" si="10"/>
        <v>0</v>
      </c>
      <c r="AW25" s="37">
        <f t="shared" si="7"/>
        <v>0</v>
      </c>
      <c r="AX25" s="37">
        <f t="shared" si="8"/>
        <v>0</v>
      </c>
      <c r="AY25" s="37">
        <f t="shared" si="0"/>
        <v>0</v>
      </c>
      <c r="AZ25" s="37">
        <f t="shared" si="1"/>
        <v>0</v>
      </c>
      <c r="BA25" s="37">
        <f t="shared" si="2"/>
        <v>0</v>
      </c>
      <c r="BB25" s="37">
        <f t="shared" si="3"/>
        <v>0</v>
      </c>
      <c r="BC25" s="38">
        <f t="shared" si="4"/>
        <v>0</v>
      </c>
      <c r="BD25" s="37">
        <f t="shared" si="5"/>
        <v>0</v>
      </c>
      <c r="BE25" s="54">
        <f t="shared" si="9"/>
        <v>0</v>
      </c>
    </row>
    <row r="26" spans="1:57" x14ac:dyDescent="0.25">
      <c r="A26" s="401">
        <v>23</v>
      </c>
      <c r="B26" s="427" t="str">
        <f>ACUMULADO!B26</f>
        <v xml:space="preserve">FAMILIAS CON NIÑOS MENORES DE 12 MESES RECIBEN ACOMPAÑAMIENTO A  TRAVÉS DE LA CONSEJERIA </v>
      </c>
      <c r="C26" s="428" t="s">
        <v>145</v>
      </c>
      <c r="D26" s="429"/>
      <c r="E26" s="429"/>
      <c r="F26" s="429"/>
      <c r="G26" s="429"/>
      <c r="H26" s="429"/>
      <c r="I26" s="429"/>
      <c r="J26" s="429"/>
      <c r="K26" s="429"/>
      <c r="L26" s="429"/>
      <c r="M26" s="429"/>
      <c r="N26" s="429"/>
      <c r="O26" s="429"/>
      <c r="P26" s="429"/>
      <c r="Q26" s="429"/>
      <c r="R26" s="429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V26" s="37">
        <f t="shared" si="10"/>
        <v>0</v>
      </c>
      <c r="AW26" s="37">
        <f t="shared" si="7"/>
        <v>0</v>
      </c>
      <c r="AX26" s="37">
        <f t="shared" si="8"/>
        <v>0</v>
      </c>
      <c r="AY26" s="37">
        <f t="shared" si="0"/>
        <v>0</v>
      </c>
      <c r="AZ26" s="37">
        <f t="shared" si="1"/>
        <v>0</v>
      </c>
      <c r="BA26" s="37">
        <f t="shared" si="2"/>
        <v>0</v>
      </c>
      <c r="BB26" s="37">
        <f t="shared" si="3"/>
        <v>0</v>
      </c>
      <c r="BC26" s="38">
        <f t="shared" si="4"/>
        <v>0</v>
      </c>
      <c r="BD26" s="37">
        <f t="shared" si="5"/>
        <v>0</v>
      </c>
      <c r="BE26" s="54">
        <f t="shared" si="9"/>
        <v>0</v>
      </c>
    </row>
    <row r="27" spans="1:57" ht="30" x14ac:dyDescent="0.25">
      <c r="A27" s="401">
        <v>24</v>
      </c>
      <c r="B27" s="427" t="str">
        <f>ACUMULADO!B27</f>
        <v xml:space="preserve">FAMILIAS CON NIÑOS (AS) MENORES DE 12 MESES Y GESTANTES RECIBEN ACOMPAÑAMIENTO A TRAVÉS DE GRUPOS DE APOYO COMUNAL </v>
      </c>
      <c r="C27" s="428" t="s">
        <v>145</v>
      </c>
      <c r="D27" s="429"/>
      <c r="E27" s="429"/>
      <c r="F27" s="429"/>
      <c r="G27" s="429"/>
      <c r="H27" s="429"/>
      <c r="I27" s="429"/>
      <c r="J27" s="429"/>
      <c r="K27" s="429"/>
      <c r="L27" s="429"/>
      <c r="M27" s="429"/>
      <c r="N27" s="429"/>
      <c r="O27" s="429"/>
      <c r="P27" s="429"/>
      <c r="Q27" s="429"/>
      <c r="R27" s="42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429"/>
      <c r="AF27" s="429"/>
      <c r="AG27" s="429"/>
      <c r="AH27" s="429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429"/>
      <c r="AV27" s="37">
        <f t="shared" si="10"/>
        <v>0</v>
      </c>
      <c r="AW27" s="37">
        <f t="shared" si="7"/>
        <v>0</v>
      </c>
      <c r="AX27" s="37">
        <f t="shared" si="8"/>
        <v>0</v>
      </c>
      <c r="AY27" s="37">
        <f t="shared" si="0"/>
        <v>0</v>
      </c>
      <c r="AZ27" s="37">
        <f t="shared" si="1"/>
        <v>0</v>
      </c>
      <c r="BA27" s="37">
        <f t="shared" si="2"/>
        <v>0</v>
      </c>
      <c r="BB27" s="37">
        <f t="shared" si="3"/>
        <v>0</v>
      </c>
      <c r="BC27" s="38">
        <f t="shared" si="4"/>
        <v>0</v>
      </c>
      <c r="BD27" s="37">
        <f t="shared" si="5"/>
        <v>0</v>
      </c>
      <c r="BE27" s="54">
        <f t="shared" si="9"/>
        <v>0</v>
      </c>
    </row>
    <row r="28" spans="1:57" ht="45" x14ac:dyDescent="0.25">
      <c r="A28" s="401">
        <v>25</v>
      </c>
      <c r="B28" s="427" t="str">
        <f>ACUMULADO!B28</f>
        <v>COMITÉS MULTISECTORIALES CAPACITADOS PARA LA PROMOCIÓN DEL CUIDADO INFANTIL, LACTANCIA  MATERNA EXCLUSIVA Y LA ADECUADA ALIMENTACIÓN Y PROTECCIÓN DEL MENOR DE 36 MESES EN SU DISTRITO.</v>
      </c>
      <c r="C28" s="428" t="s">
        <v>145</v>
      </c>
      <c r="D28" s="429"/>
      <c r="E28" s="429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  <c r="AO28" s="429"/>
      <c r="AP28" s="429"/>
      <c r="AQ28" s="429"/>
      <c r="AR28" s="429"/>
      <c r="AS28" s="429"/>
      <c r="AT28" s="429"/>
      <c r="AV28" s="37">
        <f t="shared" si="10"/>
        <v>0</v>
      </c>
      <c r="AW28" s="37">
        <f t="shared" si="7"/>
        <v>0</v>
      </c>
      <c r="AX28" s="37">
        <f t="shared" si="8"/>
        <v>0</v>
      </c>
      <c r="AY28" s="37">
        <f t="shared" si="0"/>
        <v>0</v>
      </c>
      <c r="AZ28" s="37">
        <f t="shared" si="1"/>
        <v>0</v>
      </c>
      <c r="BA28" s="37">
        <f t="shared" si="2"/>
        <v>0</v>
      </c>
      <c r="BB28" s="37">
        <f t="shared" si="3"/>
        <v>0</v>
      </c>
      <c r="BC28" s="38">
        <f t="shared" si="4"/>
        <v>0</v>
      </c>
      <c r="BD28" s="37">
        <f t="shared" si="5"/>
        <v>0</v>
      </c>
      <c r="BE28" s="54">
        <f t="shared" si="9"/>
        <v>0</v>
      </c>
    </row>
    <row r="29" spans="1:57" ht="30" x14ac:dyDescent="0.25">
      <c r="A29" s="401">
        <v>26</v>
      </c>
      <c r="B29" s="427" t="str">
        <f>ACUMULADO!B29</f>
        <v>ACTORES SOCIALES CAPACITADOS PARA LA PROMOCIÓN DEL CUIDADO INFANTIL, LACTANCIA MATERNA EXCLUSIVA Y LA ADECUADA ALIMENTACIÓN Y PROTECCIÓN DEL MENOR DE 36 MESES DEL DISTRITO</v>
      </c>
      <c r="C29" s="428" t="s">
        <v>145</v>
      </c>
      <c r="D29" s="429"/>
      <c r="E29" s="429"/>
      <c r="F29" s="429"/>
      <c r="G29" s="429"/>
      <c r="H29" s="429"/>
      <c r="I29" s="429"/>
      <c r="J29" s="429"/>
      <c r="K29" s="429"/>
      <c r="L29" s="429"/>
      <c r="M29" s="429"/>
      <c r="N29" s="429"/>
      <c r="O29" s="429"/>
      <c r="P29" s="429"/>
      <c r="Q29" s="429"/>
      <c r="R29" s="429"/>
      <c r="S29" s="429"/>
      <c r="T29" s="429"/>
      <c r="U29" s="429"/>
      <c r="V29" s="429"/>
      <c r="W29" s="429"/>
      <c r="X29" s="429"/>
      <c r="Y29" s="429"/>
      <c r="Z29" s="429"/>
      <c r="AA29" s="429"/>
      <c r="AB29" s="429"/>
      <c r="AC29" s="429"/>
      <c r="AD29" s="429"/>
      <c r="AE29" s="429"/>
      <c r="AF29" s="429"/>
      <c r="AG29" s="429"/>
      <c r="AH29" s="429"/>
      <c r="AI29" s="429"/>
      <c r="AJ29" s="429"/>
      <c r="AK29" s="429"/>
      <c r="AL29" s="429"/>
      <c r="AM29" s="429"/>
      <c r="AN29" s="429"/>
      <c r="AO29" s="429"/>
      <c r="AP29" s="429"/>
      <c r="AQ29" s="429"/>
      <c r="AR29" s="429"/>
      <c r="AS29" s="429"/>
      <c r="AT29" s="429"/>
      <c r="AV29" s="37">
        <f t="shared" ref="AV29:AV31" si="11">SUM(D29)</f>
        <v>0</v>
      </c>
      <c r="AW29" s="37">
        <f t="shared" ref="AW29:AW31" si="12">+SUM(G29:P29)</f>
        <v>0</v>
      </c>
      <c r="AX29" s="37">
        <f t="shared" ref="AX29:AX88" si="13">+SUM(Q29:S29)</f>
        <v>0</v>
      </c>
      <c r="AY29" s="37">
        <f t="shared" ref="AY29:AY88" si="14">+SUM(T29:W29)</f>
        <v>0</v>
      </c>
      <c r="AZ29" s="37">
        <f t="shared" ref="AZ29:AZ88" si="15">+SUM(X29:AC29)</f>
        <v>0</v>
      </c>
      <c r="BA29" s="37">
        <f t="shared" ref="BA29:BA88" si="16">+SUM(AD29:AH29)</f>
        <v>0</v>
      </c>
      <c r="BB29" s="37">
        <f t="shared" ref="BB29:BB88" si="17">+SUM(AJ29:AL29)</f>
        <v>0</v>
      </c>
      <c r="BC29" s="38">
        <f t="shared" ref="BC29:BC88" si="18">+SUM(AM29:AP29)</f>
        <v>0</v>
      </c>
      <c r="BD29" s="37">
        <f t="shared" ref="BD29:BD88" si="19">+SUM(AQ29:AT29)</f>
        <v>0</v>
      </c>
      <c r="BE29" s="54">
        <f t="shared" ref="BE29:BE88" si="20">SUM(AV29:BD29)</f>
        <v>0</v>
      </c>
    </row>
    <row r="30" spans="1:57" ht="45" x14ac:dyDescent="0.25">
      <c r="A30" s="401">
        <v>27</v>
      </c>
      <c r="B30" s="427" t="str">
        <f>ACUMULADO!B30</f>
        <v>PROMOTORES EDUCATIVOS CAPACITADOS PARA LA PROMOCIÓN DEL CUIDADO INFANTIL, LACTANCIA MATERNA EXCLUSIVA Y LA ADECUADA ALIMENTACIÓN Y PROTECCIÓN DEL MENOR DE 36 MESES A FAMILIAS DEL PRONOEI</v>
      </c>
      <c r="C30" s="428" t="s">
        <v>145</v>
      </c>
      <c r="D30" s="429"/>
      <c r="E30" s="429"/>
      <c r="F30" s="429"/>
      <c r="G30" s="429"/>
      <c r="H30" s="429"/>
      <c r="I30" s="429"/>
      <c r="J30" s="429"/>
      <c r="K30" s="429"/>
      <c r="L30" s="429"/>
      <c r="M30" s="429"/>
      <c r="N30" s="429"/>
      <c r="O30" s="429"/>
      <c r="P30" s="429"/>
      <c r="Q30" s="429"/>
      <c r="R30" s="429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29"/>
      <c r="AM30" s="429"/>
      <c r="AN30" s="429"/>
      <c r="AO30" s="429"/>
      <c r="AP30" s="429"/>
      <c r="AQ30" s="429"/>
      <c r="AR30" s="429"/>
      <c r="AS30" s="429"/>
      <c r="AT30" s="429"/>
      <c r="AV30" s="37">
        <f t="shared" si="11"/>
        <v>0</v>
      </c>
      <c r="AW30" s="37">
        <f t="shared" si="12"/>
        <v>0</v>
      </c>
      <c r="AX30" s="37">
        <f t="shared" si="13"/>
        <v>0</v>
      </c>
      <c r="AY30" s="37">
        <f t="shared" si="14"/>
        <v>0</v>
      </c>
      <c r="AZ30" s="37">
        <f t="shared" si="15"/>
        <v>0</v>
      </c>
      <c r="BA30" s="37">
        <f t="shared" si="16"/>
        <v>0</v>
      </c>
      <c r="BB30" s="37">
        <f t="shared" si="17"/>
        <v>0</v>
      </c>
      <c r="BC30" s="38">
        <f t="shared" si="18"/>
        <v>0</v>
      </c>
      <c r="BD30" s="37">
        <f t="shared" si="19"/>
        <v>0</v>
      </c>
      <c r="BE30" s="54">
        <f t="shared" si="20"/>
        <v>0</v>
      </c>
    </row>
    <row r="31" spans="1:57" ht="30" x14ac:dyDescent="0.25">
      <c r="A31" s="401">
        <v>28</v>
      </c>
      <c r="B31" s="427" t="str">
        <f>ACUMULADO!B31</f>
        <v>FAMILIAS QUE RECIBEN CONSEJERÍA A TRAVÉS DE LA VISITA DOMICILIARIA PARA PROMOVER PRÁCTICAS Y ENTORNOS SALUDABLES PARA CONTRIBUIR A LA DISMINUCIÓN DE LA TUBERCULOSIS, VIH/SIDA</v>
      </c>
      <c r="C31" s="428" t="s">
        <v>145</v>
      </c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429"/>
      <c r="AN31" s="429"/>
      <c r="AO31" s="429"/>
      <c r="AP31" s="429"/>
      <c r="AQ31" s="429"/>
      <c r="AR31" s="429"/>
      <c r="AS31" s="429"/>
      <c r="AT31" s="429"/>
      <c r="AV31" s="37">
        <f t="shared" si="11"/>
        <v>0</v>
      </c>
      <c r="AW31" s="37">
        <f t="shared" si="12"/>
        <v>0</v>
      </c>
      <c r="AX31" s="37">
        <f t="shared" si="13"/>
        <v>0</v>
      </c>
      <c r="AY31" s="37">
        <f t="shared" si="14"/>
        <v>0</v>
      </c>
      <c r="AZ31" s="37">
        <f t="shared" si="15"/>
        <v>0</v>
      </c>
      <c r="BA31" s="37">
        <f t="shared" si="16"/>
        <v>0</v>
      </c>
      <c r="BB31" s="37">
        <f t="shared" si="17"/>
        <v>0</v>
      </c>
      <c r="BC31" s="38">
        <f t="shared" si="18"/>
        <v>0</v>
      </c>
      <c r="BD31" s="37">
        <f t="shared" si="19"/>
        <v>0</v>
      </c>
      <c r="BE31" s="54">
        <f t="shared" si="20"/>
        <v>0</v>
      </c>
    </row>
    <row r="32" spans="1:57" ht="30" x14ac:dyDescent="0.25">
      <c r="A32" s="401">
        <v>29</v>
      </c>
      <c r="B32" s="427" t="str">
        <f>ACUMULADO!B32</f>
        <v>FAMILIAS QUE RECIBEN SESIÓN EDUCATIVA Y DEMOSTRATIVA PARA PROMOVER PRÁCTICAS Y GENERAR ENTORNOS SALUDABLES PARA CONTRIBUIR A LA DISMINUCIÓN DE LA TUBERCULOSIS , VIH/SIDA</v>
      </c>
      <c r="C32" s="428" t="s">
        <v>145</v>
      </c>
      <c r="D32" s="429"/>
      <c r="E32" s="429"/>
      <c r="F32" s="429"/>
      <c r="G32" s="429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429"/>
      <c r="AV32" s="37">
        <f t="shared" ref="AV32:AV51" si="21">SUM(D32)</f>
        <v>0</v>
      </c>
      <c r="AW32" s="37">
        <f t="shared" ref="AW32:AW51" si="22">+SUM(G32:P32)</f>
        <v>0</v>
      </c>
      <c r="AX32" s="37">
        <f t="shared" ref="AX32:AX51" si="23">+SUM(Q32:S32)</f>
        <v>0</v>
      </c>
      <c r="AY32" s="37">
        <f t="shared" ref="AY32:AY51" si="24">+SUM(T32:W32)</f>
        <v>0</v>
      </c>
      <c r="AZ32" s="37">
        <f t="shared" ref="AZ32:AZ51" si="25">+SUM(X32:AC32)</f>
        <v>0</v>
      </c>
      <c r="BA32" s="37">
        <f t="shared" ref="BA32:BA51" si="26">+SUM(AD32:AH32)</f>
        <v>0</v>
      </c>
      <c r="BB32" s="37">
        <f t="shared" ref="BB32:BB51" si="27">+SUM(AJ32:AL32)</f>
        <v>0</v>
      </c>
      <c r="BC32" s="38">
        <f t="shared" ref="BC32:BC51" si="28">+SUM(AM32:AP32)</f>
        <v>0</v>
      </c>
      <c r="BD32" s="37">
        <f t="shared" ref="BD32:BD51" si="29">+SUM(AQ32:AT32)</f>
        <v>0</v>
      </c>
      <c r="BE32" s="54">
        <f t="shared" ref="BE32:BE51" si="30">SUM(AV32:BD32)</f>
        <v>0</v>
      </c>
    </row>
    <row r="33" spans="1:57" ht="30" x14ac:dyDescent="0.25">
      <c r="A33" s="401">
        <v>30</v>
      </c>
      <c r="B33" s="427" t="str">
        <f>ACUMULADO!B33</f>
        <v>DOCENTES CAPACITADOS DESARROLLAN ACCIONES PARA LA PROMOCIÓN DE PRÁCTICAS SALUDABLES Y LA PREVENCIÓN DE LA TUBERCULOSIS,  VIH/SIDA</v>
      </c>
      <c r="C33" s="428" t="s">
        <v>145</v>
      </c>
      <c r="D33" s="429"/>
      <c r="E33" s="429"/>
      <c r="F33" s="429"/>
      <c r="G33" s="429"/>
      <c r="H33" s="429"/>
      <c r="I33" s="429"/>
      <c r="J33" s="429"/>
      <c r="K33" s="429"/>
      <c r="L33" s="429"/>
      <c r="M33" s="429"/>
      <c r="N33" s="429"/>
      <c r="O33" s="429"/>
      <c r="P33" s="429"/>
      <c r="Q33" s="429"/>
      <c r="R33" s="429"/>
      <c r="S33" s="429"/>
      <c r="T33" s="429"/>
      <c r="U33" s="429"/>
      <c r="V33" s="429"/>
      <c r="W33" s="429"/>
      <c r="X33" s="429"/>
      <c r="Y33" s="429"/>
      <c r="Z33" s="429"/>
      <c r="AA33" s="429"/>
      <c r="AB33" s="429"/>
      <c r="AC33" s="429"/>
      <c r="AD33" s="429"/>
      <c r="AE33" s="429"/>
      <c r="AF33" s="429"/>
      <c r="AG33" s="429"/>
      <c r="AH33" s="429"/>
      <c r="AI33" s="429"/>
      <c r="AJ33" s="429"/>
      <c r="AK33" s="429"/>
      <c r="AL33" s="429"/>
      <c r="AM33" s="429"/>
      <c r="AN33" s="429"/>
      <c r="AO33" s="429"/>
      <c r="AP33" s="429"/>
      <c r="AQ33" s="429"/>
      <c r="AR33" s="429"/>
      <c r="AS33" s="429"/>
      <c r="AT33" s="429"/>
      <c r="AV33" s="37">
        <f t="shared" si="21"/>
        <v>0</v>
      </c>
      <c r="AW33" s="37">
        <f t="shared" si="22"/>
        <v>0</v>
      </c>
      <c r="AX33" s="37">
        <f t="shared" si="23"/>
        <v>0</v>
      </c>
      <c r="AY33" s="37">
        <f t="shared" si="24"/>
        <v>0</v>
      </c>
      <c r="AZ33" s="37">
        <f t="shared" si="25"/>
        <v>0</v>
      </c>
      <c r="BA33" s="37">
        <f t="shared" si="26"/>
        <v>0</v>
      </c>
      <c r="BB33" s="37">
        <f t="shared" si="27"/>
        <v>0</v>
      </c>
      <c r="BC33" s="38">
        <f t="shared" si="28"/>
        <v>0</v>
      </c>
      <c r="BD33" s="37">
        <f t="shared" si="29"/>
        <v>0</v>
      </c>
      <c r="BE33" s="54">
        <f t="shared" si="30"/>
        <v>0</v>
      </c>
    </row>
    <row r="34" spans="1:57" ht="30" x14ac:dyDescent="0.25">
      <c r="A34" s="401">
        <v>31</v>
      </c>
      <c r="B34" s="427" t="str">
        <f>ACUMULADO!B34</f>
        <v>COMUNIDADES CON LIDERES CAPACITADOS DESARROLLAN VIGILANCIA COMUNITARIA EN FAVOR DE ENTORNOS Y PRÁCTICAS SALUDABLES Y LA PREVENCIÓN DE LA TUBERCULOSIS, VIH/SIDA</v>
      </c>
      <c r="C34" s="428" t="s">
        <v>145</v>
      </c>
      <c r="D34" s="429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29"/>
      <c r="Q34" s="429"/>
      <c r="R34" s="429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29"/>
      <c r="AM34" s="429"/>
      <c r="AN34" s="429"/>
      <c r="AO34" s="429"/>
      <c r="AP34" s="429"/>
      <c r="AQ34" s="429"/>
      <c r="AR34" s="429"/>
      <c r="AS34" s="429"/>
      <c r="AT34" s="429"/>
      <c r="AV34" s="37">
        <f t="shared" si="21"/>
        <v>0</v>
      </c>
      <c r="AW34" s="37">
        <f t="shared" si="22"/>
        <v>0</v>
      </c>
      <c r="AX34" s="37">
        <f t="shared" si="23"/>
        <v>0</v>
      </c>
      <c r="AY34" s="37">
        <f t="shared" si="24"/>
        <v>0</v>
      </c>
      <c r="AZ34" s="37">
        <f t="shared" si="25"/>
        <v>0</v>
      </c>
      <c r="BA34" s="37">
        <f t="shared" si="26"/>
        <v>0</v>
      </c>
      <c r="BB34" s="37">
        <f t="shared" si="27"/>
        <v>0</v>
      </c>
      <c r="BC34" s="38">
        <f t="shared" si="28"/>
        <v>0</v>
      </c>
      <c r="BD34" s="37">
        <f t="shared" si="29"/>
        <v>0</v>
      </c>
      <c r="BE34" s="54">
        <f t="shared" si="30"/>
        <v>0</v>
      </c>
    </row>
    <row r="35" spans="1:57" ht="30" x14ac:dyDescent="0.25">
      <c r="A35" s="401">
        <v>32</v>
      </c>
      <c r="B35" s="427" t="str">
        <f>ACUMULADO!B35</f>
        <v>MUNICIPIOS QUE IMPLEMENTAN ACCIONES PARA MEJORAR O MITIGAR LAS CONDICIONES QUE GENERAN RIESGO PARA ENFERMAR DE TUBERCULOSIS Y VIH/SIDA SEGÚN DISTRITOS/ PROVINCIAS PRIORIZADOS.</v>
      </c>
      <c r="C35" s="428" t="s">
        <v>145</v>
      </c>
      <c r="D35" s="429"/>
      <c r="E35" s="429"/>
      <c r="F35" s="429"/>
      <c r="G35" s="429"/>
      <c r="H35" s="429"/>
      <c r="I35" s="429"/>
      <c r="J35" s="429"/>
      <c r="K35" s="429"/>
      <c r="L35" s="429"/>
      <c r="M35" s="429"/>
      <c r="N35" s="429"/>
      <c r="O35" s="429"/>
      <c r="P35" s="429"/>
      <c r="Q35" s="429"/>
      <c r="R35" s="429"/>
      <c r="S35" s="429"/>
      <c r="T35" s="429"/>
      <c r="U35" s="429"/>
      <c r="V35" s="429"/>
      <c r="W35" s="429"/>
      <c r="X35" s="429"/>
      <c r="Y35" s="429"/>
      <c r="Z35" s="429"/>
      <c r="AA35" s="429"/>
      <c r="AB35" s="429"/>
      <c r="AC35" s="429"/>
      <c r="AD35" s="429"/>
      <c r="AE35" s="429"/>
      <c r="AF35" s="429"/>
      <c r="AG35" s="429"/>
      <c r="AH35" s="429"/>
      <c r="AI35" s="429"/>
      <c r="AJ35" s="429"/>
      <c r="AK35" s="429"/>
      <c r="AL35" s="429"/>
      <c r="AM35" s="429"/>
      <c r="AN35" s="429"/>
      <c r="AO35" s="429"/>
      <c r="AP35" s="429"/>
      <c r="AQ35" s="429"/>
      <c r="AR35" s="429"/>
      <c r="AS35" s="429"/>
      <c r="AT35" s="429"/>
      <c r="AV35" s="37">
        <f t="shared" si="21"/>
        <v>0</v>
      </c>
      <c r="AW35" s="37">
        <f t="shared" si="22"/>
        <v>0</v>
      </c>
      <c r="AX35" s="37">
        <f t="shared" si="23"/>
        <v>0</v>
      </c>
      <c r="AY35" s="37">
        <f t="shared" si="24"/>
        <v>0</v>
      </c>
      <c r="AZ35" s="37">
        <f t="shared" si="25"/>
        <v>0</v>
      </c>
      <c r="BA35" s="37">
        <f t="shared" si="26"/>
        <v>0</v>
      </c>
      <c r="BB35" s="37">
        <f t="shared" si="27"/>
        <v>0</v>
      </c>
      <c r="BC35" s="38">
        <f t="shared" si="28"/>
        <v>0</v>
      </c>
      <c r="BD35" s="37">
        <f t="shared" si="29"/>
        <v>0</v>
      </c>
      <c r="BE35" s="54">
        <f t="shared" si="30"/>
        <v>0</v>
      </c>
    </row>
    <row r="36" spans="1:57" ht="30" x14ac:dyDescent="0.25">
      <c r="A36" s="401">
        <v>33</v>
      </c>
      <c r="B36" s="427" t="str">
        <f>ACUMULADO!B36</f>
        <v xml:space="preserve">FAMILIAS QUE RECIBEN SESIONES DEMOSTRATIVAS PARA LA PREVENCION Y CONTROL DE ENFERMEDADES METAXENICAS </v>
      </c>
      <c r="C36" s="428" t="s">
        <v>145</v>
      </c>
      <c r="D36" s="429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29"/>
      <c r="AM36" s="429"/>
      <c r="AN36" s="429"/>
      <c r="AO36" s="429"/>
      <c r="AP36" s="429"/>
      <c r="AQ36" s="429"/>
      <c r="AR36" s="429"/>
      <c r="AS36" s="429"/>
      <c r="AT36" s="429"/>
      <c r="AV36" s="37">
        <f t="shared" si="21"/>
        <v>0</v>
      </c>
      <c r="AW36" s="37">
        <f t="shared" si="22"/>
        <v>0</v>
      </c>
      <c r="AX36" s="37">
        <f t="shared" si="23"/>
        <v>0</v>
      </c>
      <c r="AY36" s="37">
        <f t="shared" si="24"/>
        <v>0</v>
      </c>
      <c r="AZ36" s="37">
        <f t="shared" si="25"/>
        <v>0</v>
      </c>
      <c r="BA36" s="37">
        <f t="shared" si="26"/>
        <v>0</v>
      </c>
      <c r="BB36" s="37">
        <f t="shared" si="27"/>
        <v>0</v>
      </c>
      <c r="BC36" s="38">
        <f t="shared" si="28"/>
        <v>0</v>
      </c>
      <c r="BD36" s="37">
        <f t="shared" si="29"/>
        <v>0</v>
      </c>
      <c r="BE36" s="54">
        <f t="shared" si="30"/>
        <v>0</v>
      </c>
    </row>
    <row r="37" spans="1:57" ht="30" x14ac:dyDescent="0.25">
      <c r="A37" s="401">
        <v>34</v>
      </c>
      <c r="B37" s="427" t="str">
        <f>ACUMULADO!B37</f>
        <v>FAMILIAS QUE RECIBEN SESIONES EDUCATIVAS  PARA LA PREVENCION Y CONTROL DE ENFERMEDADES  ZOONOTICAS.</v>
      </c>
      <c r="C37" s="428" t="s">
        <v>145</v>
      </c>
      <c r="D37" s="429"/>
      <c r="E37" s="429"/>
      <c r="F37" s="429"/>
      <c r="G37" s="429"/>
      <c r="H37" s="429"/>
      <c r="I37" s="429"/>
      <c r="J37" s="429"/>
      <c r="K37" s="429"/>
      <c r="L37" s="429"/>
      <c r="M37" s="429"/>
      <c r="N37" s="429"/>
      <c r="O37" s="429"/>
      <c r="P37" s="429"/>
      <c r="Q37" s="429"/>
      <c r="R37" s="429"/>
      <c r="S37" s="429"/>
      <c r="T37" s="429"/>
      <c r="U37" s="429"/>
      <c r="V37" s="429"/>
      <c r="W37" s="429"/>
      <c r="X37" s="429"/>
      <c r="Y37" s="429"/>
      <c r="Z37" s="429"/>
      <c r="AA37" s="429"/>
      <c r="AB37" s="429"/>
      <c r="AC37" s="429"/>
      <c r="AD37" s="429"/>
      <c r="AE37" s="429"/>
      <c r="AF37" s="429"/>
      <c r="AG37" s="429"/>
      <c r="AH37" s="429"/>
      <c r="AI37" s="429"/>
      <c r="AJ37" s="429"/>
      <c r="AK37" s="429"/>
      <c r="AL37" s="429"/>
      <c r="AM37" s="429"/>
      <c r="AN37" s="429"/>
      <c r="AO37" s="429"/>
      <c r="AP37" s="429"/>
      <c r="AQ37" s="429"/>
      <c r="AR37" s="429"/>
      <c r="AS37" s="429"/>
      <c r="AT37" s="429"/>
      <c r="AV37" s="37">
        <f t="shared" si="21"/>
        <v>0</v>
      </c>
      <c r="AW37" s="37">
        <f t="shared" si="22"/>
        <v>0</v>
      </c>
      <c r="AX37" s="37">
        <f t="shared" si="23"/>
        <v>0</v>
      </c>
      <c r="AY37" s="37">
        <f t="shared" si="24"/>
        <v>0</v>
      </c>
      <c r="AZ37" s="37">
        <f t="shared" si="25"/>
        <v>0</v>
      </c>
      <c r="BA37" s="37">
        <f t="shared" si="26"/>
        <v>0</v>
      </c>
      <c r="BB37" s="37">
        <f t="shared" si="27"/>
        <v>0</v>
      </c>
      <c r="BC37" s="38">
        <f t="shared" si="28"/>
        <v>0</v>
      </c>
      <c r="BD37" s="37">
        <f t="shared" si="29"/>
        <v>0</v>
      </c>
      <c r="BE37" s="54">
        <f t="shared" si="30"/>
        <v>0</v>
      </c>
    </row>
    <row r="38" spans="1:57" ht="30" x14ac:dyDescent="0.25">
      <c r="A38" s="401">
        <v>35</v>
      </c>
      <c r="B38" s="427" t="str">
        <f>ACUMULADO!B38</f>
        <v>COMUNIDADES PRIORIZADAS EN EL DISTRITO QUE  ESTAN IMPLEMENTANDO LA VIGILANCIA COMUNITARIA ASOCIADA A ENFERMEDADES METAXÉNICAS Y ZOONOTICAS.</v>
      </c>
      <c r="C38" s="428" t="s">
        <v>145</v>
      </c>
      <c r="D38" s="429"/>
      <c r="E38" s="429"/>
      <c r="F38" s="429"/>
      <c r="G38" s="429"/>
      <c r="H38" s="429"/>
      <c r="I38" s="429"/>
      <c r="J38" s="429"/>
      <c r="K38" s="429"/>
      <c r="L38" s="429"/>
      <c r="M38" s="429"/>
      <c r="N38" s="429"/>
      <c r="O38" s="429"/>
      <c r="P38" s="429"/>
      <c r="Q38" s="429"/>
      <c r="R38" s="429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  <c r="AL38" s="429"/>
      <c r="AM38" s="429"/>
      <c r="AN38" s="429"/>
      <c r="AO38" s="429"/>
      <c r="AP38" s="429"/>
      <c r="AQ38" s="429"/>
      <c r="AR38" s="429"/>
      <c r="AS38" s="429"/>
      <c r="AT38" s="429"/>
      <c r="AV38" s="37">
        <f t="shared" si="21"/>
        <v>0</v>
      </c>
      <c r="AW38" s="37">
        <f t="shared" si="22"/>
        <v>0</v>
      </c>
      <c r="AX38" s="37">
        <f t="shared" si="23"/>
        <v>0</v>
      </c>
      <c r="AY38" s="37">
        <f t="shared" si="24"/>
        <v>0</v>
      </c>
      <c r="AZ38" s="37">
        <f t="shared" si="25"/>
        <v>0</v>
      </c>
      <c r="BA38" s="37">
        <f t="shared" si="26"/>
        <v>0</v>
      </c>
      <c r="BB38" s="37">
        <f t="shared" si="27"/>
        <v>0</v>
      </c>
      <c r="BC38" s="38">
        <f t="shared" si="28"/>
        <v>0</v>
      </c>
      <c r="BD38" s="37">
        <f t="shared" si="29"/>
        <v>0</v>
      </c>
      <c r="BE38" s="54">
        <f t="shared" si="30"/>
        <v>0</v>
      </c>
    </row>
    <row r="39" spans="1:57" ht="30" x14ac:dyDescent="0.25">
      <c r="A39" s="401">
        <v>36</v>
      </c>
      <c r="B39" s="427" t="str">
        <f>ACUMULADO!B39</f>
        <v>MUNICIPIOS QUE IMPLEMENTAN ACCIONES PARA MEJORAR O MITIGAR LAS CONDICIONES QUE GENERAN RIESGO PARA ENFERMAR DE ENFERMEDADES METAXÉNICAS Y ZOONOTICAS</v>
      </c>
      <c r="C39" s="428" t="s">
        <v>145</v>
      </c>
      <c r="D39" s="429"/>
      <c r="E39" s="429"/>
      <c r="F39" s="429"/>
      <c r="G39" s="429"/>
      <c r="H39" s="429"/>
      <c r="I39" s="429"/>
      <c r="J39" s="429"/>
      <c r="K39" s="429"/>
      <c r="L39" s="429"/>
      <c r="M39" s="429"/>
      <c r="N39" s="429"/>
      <c r="O39" s="429"/>
      <c r="P39" s="429"/>
      <c r="Q39" s="429"/>
      <c r="R39" s="429"/>
      <c r="S39" s="429"/>
      <c r="T39" s="429"/>
      <c r="U39" s="429"/>
      <c r="V39" s="429"/>
      <c r="W39" s="429"/>
      <c r="X39" s="429"/>
      <c r="Y39" s="429"/>
      <c r="Z39" s="429"/>
      <c r="AA39" s="429"/>
      <c r="AB39" s="429"/>
      <c r="AC39" s="429"/>
      <c r="AD39" s="429"/>
      <c r="AE39" s="429"/>
      <c r="AF39" s="429"/>
      <c r="AG39" s="429"/>
      <c r="AH39" s="429"/>
      <c r="AI39" s="429"/>
      <c r="AJ39" s="429"/>
      <c r="AK39" s="429"/>
      <c r="AL39" s="429"/>
      <c r="AM39" s="429"/>
      <c r="AN39" s="429"/>
      <c r="AO39" s="429"/>
      <c r="AP39" s="429"/>
      <c r="AQ39" s="429"/>
      <c r="AR39" s="429"/>
      <c r="AS39" s="429"/>
      <c r="AT39" s="429"/>
      <c r="AV39" s="37">
        <f t="shared" si="21"/>
        <v>0</v>
      </c>
      <c r="AW39" s="37">
        <f t="shared" si="22"/>
        <v>0</v>
      </c>
      <c r="AX39" s="37">
        <f t="shared" si="23"/>
        <v>0</v>
      </c>
      <c r="AY39" s="37">
        <f t="shared" si="24"/>
        <v>0</v>
      </c>
      <c r="AZ39" s="37">
        <f t="shared" si="25"/>
        <v>0</v>
      </c>
      <c r="BA39" s="37">
        <f t="shared" si="26"/>
        <v>0</v>
      </c>
      <c r="BB39" s="37">
        <f t="shared" si="27"/>
        <v>0</v>
      </c>
      <c r="BC39" s="38">
        <f t="shared" si="28"/>
        <v>0</v>
      </c>
      <c r="BD39" s="37">
        <f t="shared" si="29"/>
        <v>0</v>
      </c>
      <c r="BE39" s="54">
        <f t="shared" si="30"/>
        <v>0</v>
      </c>
    </row>
    <row r="40" spans="1:57" ht="30" x14ac:dyDescent="0.25">
      <c r="A40" s="401">
        <v>37</v>
      </c>
      <c r="B40" s="427" t="str">
        <f>ACUMULADO!B40</f>
        <v>DOCENTES  CAPACITADOS Y COMPROMETIDOS A DESARROLLAR ACCIONES PARA LA PROMOCION DE PRACTICAS SALUDABLES PARA LA PREVENCIÓN DE LAS ENFERMEDADES METAXENICAS Y ZOONOTICAS</v>
      </c>
      <c r="C40" s="428" t="s">
        <v>145</v>
      </c>
      <c r="D40" s="429"/>
      <c r="E40" s="429"/>
      <c r="F40" s="429"/>
      <c r="G40" s="429"/>
      <c r="H40" s="429"/>
      <c r="I40" s="429"/>
      <c r="J40" s="429"/>
      <c r="K40" s="429"/>
      <c r="L40" s="429"/>
      <c r="M40" s="429"/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  <c r="AO40" s="429"/>
      <c r="AP40" s="429"/>
      <c r="AQ40" s="429"/>
      <c r="AR40" s="429"/>
      <c r="AS40" s="429"/>
      <c r="AT40" s="429"/>
      <c r="AV40" s="37">
        <f t="shared" si="21"/>
        <v>0</v>
      </c>
      <c r="AW40" s="37">
        <f t="shared" si="22"/>
        <v>0</v>
      </c>
      <c r="AX40" s="37">
        <f t="shared" si="23"/>
        <v>0</v>
      </c>
      <c r="AY40" s="37">
        <f t="shared" si="24"/>
        <v>0</v>
      </c>
      <c r="AZ40" s="37">
        <f t="shared" si="25"/>
        <v>0</v>
      </c>
      <c r="BA40" s="37">
        <f t="shared" si="26"/>
        <v>0</v>
      </c>
      <c r="BB40" s="37">
        <f t="shared" si="27"/>
        <v>0</v>
      </c>
      <c r="BC40" s="38">
        <f t="shared" si="28"/>
        <v>0</v>
      </c>
      <c r="BD40" s="37">
        <f t="shared" si="29"/>
        <v>0</v>
      </c>
      <c r="BE40" s="54">
        <f t="shared" si="30"/>
        <v>0</v>
      </c>
    </row>
    <row r="41" spans="1:57" ht="30" x14ac:dyDescent="0.25">
      <c r="A41" s="401">
        <v>38</v>
      </c>
      <c r="B41" s="427" t="str">
        <f>ACUMULADO!B41</f>
        <v>FAMILIAS QUE RECIBEN SESIONES EDUCATIVAS Y DEMOSTRATIVAS EN PRÁCTICAS SALUDABLES FRENTE A LAS ENFERMEDADES NO TRASMISIBLES</v>
      </c>
      <c r="C41" s="428" t="s">
        <v>145</v>
      </c>
      <c r="D41" s="429"/>
      <c r="E41" s="429"/>
      <c r="F41" s="429"/>
      <c r="G41" s="429"/>
      <c r="H41" s="429"/>
      <c r="I41" s="429"/>
      <c r="J41" s="429"/>
      <c r="K41" s="429"/>
      <c r="L41" s="429"/>
      <c r="M41" s="429"/>
      <c r="N41" s="429"/>
      <c r="O41" s="429"/>
      <c r="P41" s="429"/>
      <c r="Q41" s="429"/>
      <c r="R41" s="429"/>
      <c r="S41" s="429"/>
      <c r="T41" s="429"/>
      <c r="U41" s="429"/>
      <c r="V41" s="429"/>
      <c r="W41" s="429"/>
      <c r="X41" s="429"/>
      <c r="Y41" s="429"/>
      <c r="Z41" s="429"/>
      <c r="AA41" s="429"/>
      <c r="AB41" s="429"/>
      <c r="AC41" s="429"/>
      <c r="AD41" s="429"/>
      <c r="AE41" s="429"/>
      <c r="AF41" s="429"/>
      <c r="AG41" s="429"/>
      <c r="AH41" s="429"/>
      <c r="AI41" s="429"/>
      <c r="AJ41" s="429"/>
      <c r="AK41" s="429"/>
      <c r="AL41" s="429"/>
      <c r="AM41" s="429"/>
      <c r="AN41" s="429"/>
      <c r="AO41" s="429"/>
      <c r="AP41" s="429"/>
      <c r="AQ41" s="429"/>
      <c r="AR41" s="429"/>
      <c r="AS41" s="429"/>
      <c r="AT41" s="429"/>
      <c r="AV41" s="37">
        <f t="shared" si="21"/>
        <v>0</v>
      </c>
      <c r="AW41" s="37">
        <f t="shared" si="22"/>
        <v>0</v>
      </c>
      <c r="AX41" s="37">
        <f t="shared" si="23"/>
        <v>0</v>
      </c>
      <c r="AY41" s="37">
        <f t="shared" si="24"/>
        <v>0</v>
      </c>
      <c r="AZ41" s="37">
        <f t="shared" si="25"/>
        <v>0</v>
      </c>
      <c r="BA41" s="37">
        <f t="shared" si="26"/>
        <v>0</v>
      </c>
      <c r="BB41" s="37">
        <f t="shared" si="27"/>
        <v>0</v>
      </c>
      <c r="BC41" s="38">
        <f t="shared" si="28"/>
        <v>0</v>
      </c>
      <c r="BD41" s="37">
        <f t="shared" si="29"/>
        <v>0</v>
      </c>
      <c r="BE41" s="54">
        <f t="shared" si="30"/>
        <v>0</v>
      </c>
    </row>
    <row r="42" spans="1:57" ht="30" x14ac:dyDescent="0.25">
      <c r="A42" s="401">
        <v>39</v>
      </c>
      <c r="B42" s="427" t="str">
        <f>ACUMULADO!B42</f>
        <v>4398802FUNCIONARIOS MUNICIPALES CAPACITADOS PARA LA GENERACIÓN DE ENTORNOS SALUDABLES FRENTE A LAS ENFERMEDADES NO TRASMISIBLES.</v>
      </c>
      <c r="C42" s="428" t="s">
        <v>145</v>
      </c>
      <c r="D42" s="429"/>
      <c r="E42" s="429"/>
      <c r="F42" s="429"/>
      <c r="G42" s="429"/>
      <c r="H42" s="429"/>
      <c r="I42" s="429"/>
      <c r="J42" s="429"/>
      <c r="K42" s="429"/>
      <c r="L42" s="429"/>
      <c r="M42" s="429"/>
      <c r="N42" s="429"/>
      <c r="O42" s="429"/>
      <c r="P42" s="429"/>
      <c r="Q42" s="429"/>
      <c r="R42" s="429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  <c r="AL42" s="429"/>
      <c r="AM42" s="429"/>
      <c r="AN42" s="429"/>
      <c r="AO42" s="429"/>
      <c r="AP42" s="429"/>
      <c r="AQ42" s="429"/>
      <c r="AR42" s="429"/>
      <c r="AS42" s="429"/>
      <c r="AT42" s="429"/>
      <c r="AV42" s="37">
        <f t="shared" si="21"/>
        <v>0</v>
      </c>
      <c r="AW42" s="37">
        <f t="shared" si="22"/>
        <v>0</v>
      </c>
      <c r="AX42" s="37">
        <f t="shared" si="23"/>
        <v>0</v>
      </c>
      <c r="AY42" s="37">
        <f t="shared" si="24"/>
        <v>0</v>
      </c>
      <c r="AZ42" s="37">
        <f t="shared" si="25"/>
        <v>0</v>
      </c>
      <c r="BA42" s="37">
        <f t="shared" si="26"/>
        <v>0</v>
      </c>
      <c r="BB42" s="37">
        <f t="shared" si="27"/>
        <v>0</v>
      </c>
      <c r="BC42" s="38">
        <f t="shared" si="28"/>
        <v>0</v>
      </c>
      <c r="BD42" s="37">
        <f t="shared" si="29"/>
        <v>0</v>
      </c>
      <c r="BE42" s="54">
        <f t="shared" si="30"/>
        <v>0</v>
      </c>
    </row>
    <row r="43" spans="1:57" ht="30" x14ac:dyDescent="0.25">
      <c r="A43" s="401">
        <v>40</v>
      </c>
      <c r="B43" s="427" t="str">
        <f>ACUMULADO!B43</f>
        <v>DOCENTES COMPROMETIDOS QUE DESARROLLAN ACCIONES PARA LA PROMOCIÓN DE LA ALIMENTACIÓN SALUDABLE, ACTIVIDAD FISICA, SALUD OCULAR Y SALUD BUCAL</v>
      </c>
      <c r="C43" s="428" t="s">
        <v>145</v>
      </c>
      <c r="D43" s="429"/>
      <c r="E43" s="429"/>
      <c r="F43" s="429"/>
      <c r="G43" s="429"/>
      <c r="H43" s="429"/>
      <c r="I43" s="429"/>
      <c r="J43" s="429"/>
      <c r="K43" s="429"/>
      <c r="L43" s="429"/>
      <c r="M43" s="429"/>
      <c r="N43" s="429"/>
      <c r="O43" s="429"/>
      <c r="P43" s="429"/>
      <c r="Q43" s="429"/>
      <c r="R43" s="429"/>
      <c r="S43" s="429"/>
      <c r="T43" s="429"/>
      <c r="U43" s="429"/>
      <c r="V43" s="429"/>
      <c r="W43" s="429"/>
      <c r="X43" s="429"/>
      <c r="Y43" s="429"/>
      <c r="Z43" s="429"/>
      <c r="AA43" s="429"/>
      <c r="AB43" s="429"/>
      <c r="AC43" s="429"/>
      <c r="AD43" s="429"/>
      <c r="AE43" s="429"/>
      <c r="AF43" s="429"/>
      <c r="AG43" s="429"/>
      <c r="AH43" s="429"/>
      <c r="AI43" s="429"/>
      <c r="AJ43" s="429"/>
      <c r="AK43" s="429"/>
      <c r="AL43" s="429"/>
      <c r="AM43" s="429"/>
      <c r="AN43" s="429"/>
      <c r="AO43" s="429"/>
      <c r="AP43" s="429"/>
      <c r="AQ43" s="429"/>
      <c r="AR43" s="429"/>
      <c r="AS43" s="429"/>
      <c r="AT43" s="429"/>
      <c r="AV43" s="37">
        <f t="shared" si="21"/>
        <v>0</v>
      </c>
      <c r="AW43" s="37">
        <f t="shared" si="22"/>
        <v>0</v>
      </c>
      <c r="AX43" s="37">
        <f t="shared" si="23"/>
        <v>0</v>
      </c>
      <c r="AY43" s="37">
        <f t="shared" si="24"/>
        <v>0</v>
      </c>
      <c r="AZ43" s="37">
        <f t="shared" si="25"/>
        <v>0</v>
      </c>
      <c r="BA43" s="37">
        <f t="shared" si="26"/>
        <v>0</v>
      </c>
      <c r="BB43" s="37">
        <f t="shared" si="27"/>
        <v>0</v>
      </c>
      <c r="BC43" s="38">
        <f t="shared" si="28"/>
        <v>0</v>
      </c>
      <c r="BD43" s="37">
        <f t="shared" si="29"/>
        <v>0</v>
      </c>
      <c r="BE43" s="54">
        <f t="shared" si="30"/>
        <v>0</v>
      </c>
    </row>
    <row r="44" spans="1:57" ht="30" x14ac:dyDescent="0.25">
      <c r="A44" s="401">
        <v>41</v>
      </c>
      <c r="B44" s="427" t="str">
        <f>ACUMULADO!B44</f>
        <v>LIDERES COMUNITARIOS CAPACITADOS REALIZAN VIGILANCIA CIUDADANA PARA LA REDUCCIÓN DE LA CONTAMINACIÓN POR METALES PESADOS, SUSTANCIAS QUÍMICAS E HIDROCARBUROS</v>
      </c>
      <c r="C44" s="428" t="s">
        <v>145</v>
      </c>
      <c r="D44" s="429"/>
      <c r="E44" s="429"/>
      <c r="F44" s="429"/>
      <c r="G44" s="429"/>
      <c r="H44" s="429"/>
      <c r="I44" s="429"/>
      <c r="J44" s="429"/>
      <c r="K44" s="429"/>
      <c r="L44" s="429"/>
      <c r="M44" s="429"/>
      <c r="N44" s="429"/>
      <c r="O44" s="429"/>
      <c r="P44" s="429"/>
      <c r="Q44" s="429"/>
      <c r="R44" s="429"/>
      <c r="S44" s="429"/>
      <c r="T44" s="429"/>
      <c r="U44" s="429"/>
      <c r="V44" s="429"/>
      <c r="W44" s="429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9"/>
      <c r="AK44" s="429"/>
      <c r="AL44" s="429"/>
      <c r="AM44" s="429"/>
      <c r="AN44" s="429"/>
      <c r="AO44" s="429"/>
      <c r="AP44" s="429"/>
      <c r="AQ44" s="429"/>
      <c r="AR44" s="429"/>
      <c r="AS44" s="429"/>
      <c r="AT44" s="429"/>
      <c r="AV44" s="37">
        <f t="shared" si="21"/>
        <v>0</v>
      </c>
      <c r="AW44" s="37">
        <f t="shared" si="22"/>
        <v>0</v>
      </c>
      <c r="AX44" s="37">
        <f t="shared" si="23"/>
        <v>0</v>
      </c>
      <c r="AY44" s="37">
        <f t="shared" si="24"/>
        <v>0</v>
      </c>
      <c r="AZ44" s="37">
        <f t="shared" si="25"/>
        <v>0</v>
      </c>
      <c r="BA44" s="37">
        <f t="shared" si="26"/>
        <v>0</v>
      </c>
      <c r="BB44" s="37">
        <f t="shared" si="27"/>
        <v>0</v>
      </c>
      <c r="BC44" s="38">
        <f t="shared" si="28"/>
        <v>0</v>
      </c>
      <c r="BD44" s="37">
        <f t="shared" si="29"/>
        <v>0</v>
      </c>
      <c r="BE44" s="54">
        <f t="shared" si="30"/>
        <v>0</v>
      </c>
    </row>
    <row r="45" spans="1:57" ht="30" x14ac:dyDescent="0.25">
      <c r="A45" s="401">
        <v>42</v>
      </c>
      <c r="B45" s="427" t="str">
        <f>ACUMULADO!B45</f>
        <v>FUNCIONARIOS MUNICIPALES SENSIBILIZADOS PARA LA PROMOCIÓN DE PRACTICAS Y ENTORNOS SALUDABLES PARA LA PREVENCIÓN DEL CÁNCER</v>
      </c>
      <c r="C45" s="428" t="s">
        <v>145</v>
      </c>
      <c r="D45" s="429"/>
      <c r="E45" s="429"/>
      <c r="F45" s="429"/>
      <c r="G45" s="429"/>
      <c r="H45" s="429"/>
      <c r="I45" s="429"/>
      <c r="J45" s="429"/>
      <c r="K45" s="429"/>
      <c r="L45" s="429"/>
      <c r="M45" s="429"/>
      <c r="N45" s="429"/>
      <c r="O45" s="429"/>
      <c r="P45" s="429"/>
      <c r="Q45" s="429"/>
      <c r="R45" s="429"/>
      <c r="S45" s="429"/>
      <c r="T45" s="429"/>
      <c r="U45" s="429"/>
      <c r="V45" s="429"/>
      <c r="W45" s="429"/>
      <c r="X45" s="429"/>
      <c r="Y45" s="429"/>
      <c r="Z45" s="429"/>
      <c r="AA45" s="429"/>
      <c r="AB45" s="429"/>
      <c r="AC45" s="429"/>
      <c r="AD45" s="429"/>
      <c r="AE45" s="429"/>
      <c r="AF45" s="429"/>
      <c r="AG45" s="429"/>
      <c r="AH45" s="429"/>
      <c r="AI45" s="429"/>
      <c r="AJ45" s="429"/>
      <c r="AK45" s="429"/>
      <c r="AL45" s="429"/>
      <c r="AM45" s="429"/>
      <c r="AN45" s="429"/>
      <c r="AO45" s="429"/>
      <c r="AP45" s="429"/>
      <c r="AQ45" s="429"/>
      <c r="AR45" s="429"/>
      <c r="AS45" s="429"/>
      <c r="AT45" s="429"/>
      <c r="AV45" s="37">
        <f t="shared" si="21"/>
        <v>0</v>
      </c>
      <c r="AW45" s="37">
        <f t="shared" si="22"/>
        <v>0</v>
      </c>
      <c r="AX45" s="37">
        <f t="shared" si="23"/>
        <v>0</v>
      </c>
      <c r="AY45" s="37">
        <f t="shared" si="24"/>
        <v>0</v>
      </c>
      <c r="AZ45" s="37">
        <f t="shared" si="25"/>
        <v>0</v>
      </c>
      <c r="BA45" s="37">
        <f t="shared" si="26"/>
        <v>0</v>
      </c>
      <c r="BB45" s="37">
        <f t="shared" si="27"/>
        <v>0</v>
      </c>
      <c r="BC45" s="38">
        <f t="shared" si="28"/>
        <v>0</v>
      </c>
      <c r="BD45" s="37">
        <f t="shared" si="29"/>
        <v>0</v>
      </c>
      <c r="BE45" s="54">
        <f t="shared" si="30"/>
        <v>0</v>
      </c>
    </row>
    <row r="46" spans="1:57" ht="30" x14ac:dyDescent="0.25">
      <c r="A46" s="401">
        <v>43</v>
      </c>
      <c r="B46" s="427" t="str">
        <f>ACUMULADO!B46</f>
        <v xml:space="preserve">DOCENTES  CAPACITADOS PARA LA PROMOCIÓN DE PRACTICAS Y ENTORNOS SALUDABLES PARA LA PREVENCIÓN DEL CÁNCER . </v>
      </c>
      <c r="C46" s="428" t="s">
        <v>145</v>
      </c>
      <c r="D46" s="429"/>
      <c r="E46" s="429"/>
      <c r="F46" s="429"/>
      <c r="G46" s="429"/>
      <c r="H46" s="429"/>
      <c r="I46" s="429"/>
      <c r="J46" s="429"/>
      <c r="K46" s="429"/>
      <c r="L46" s="429"/>
      <c r="M46" s="429"/>
      <c r="N46" s="429"/>
      <c r="O46" s="429"/>
      <c r="P46" s="429"/>
      <c r="Q46" s="429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V46" s="37">
        <f t="shared" si="21"/>
        <v>0</v>
      </c>
      <c r="AW46" s="37">
        <f t="shared" si="22"/>
        <v>0</v>
      </c>
      <c r="AX46" s="37">
        <f t="shared" si="23"/>
        <v>0</v>
      </c>
      <c r="AY46" s="37">
        <f t="shared" si="24"/>
        <v>0</v>
      </c>
      <c r="AZ46" s="37">
        <f t="shared" si="25"/>
        <v>0</v>
      </c>
      <c r="BA46" s="37">
        <f t="shared" si="26"/>
        <v>0</v>
      </c>
      <c r="BB46" s="37">
        <f t="shared" si="27"/>
        <v>0</v>
      </c>
      <c r="BC46" s="38">
        <f t="shared" si="28"/>
        <v>0</v>
      </c>
      <c r="BD46" s="37">
        <f t="shared" si="29"/>
        <v>0</v>
      </c>
      <c r="BE46" s="54">
        <f t="shared" si="30"/>
        <v>0</v>
      </c>
    </row>
    <row r="47" spans="1:57" ht="30" x14ac:dyDescent="0.25">
      <c r="A47" s="401">
        <v>44</v>
      </c>
      <c r="B47" s="427" t="str">
        <f>ACUMULADO!B47</f>
        <v>FAMILIAS SENSIBILIZADAS PARA LA PROMOCIÓN DE PRÁCTICAS Y ENTORNOS SALUDABLES PARA LA PREVENCIÓN DEL CÁNCER</v>
      </c>
      <c r="C47" s="428" t="s">
        <v>145</v>
      </c>
      <c r="D47" s="429"/>
      <c r="E47" s="429"/>
      <c r="F47" s="429"/>
      <c r="G47" s="429"/>
      <c r="H47" s="429"/>
      <c r="I47" s="429"/>
      <c r="J47" s="429"/>
      <c r="K47" s="429"/>
      <c r="L47" s="429"/>
      <c r="M47" s="429"/>
      <c r="N47" s="429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29"/>
      <c r="Z47" s="429"/>
      <c r="AA47" s="429"/>
      <c r="AB47" s="429"/>
      <c r="AC47" s="429"/>
      <c r="AD47" s="429"/>
      <c r="AE47" s="429"/>
      <c r="AF47" s="429"/>
      <c r="AG47" s="429"/>
      <c r="AH47" s="429"/>
      <c r="AI47" s="429"/>
      <c r="AJ47" s="429"/>
      <c r="AK47" s="429"/>
      <c r="AL47" s="429"/>
      <c r="AM47" s="429"/>
      <c r="AN47" s="429"/>
      <c r="AO47" s="429"/>
      <c r="AP47" s="429"/>
      <c r="AQ47" s="429"/>
      <c r="AR47" s="429"/>
      <c r="AS47" s="429"/>
      <c r="AT47" s="429"/>
      <c r="AV47" s="37">
        <f t="shared" si="21"/>
        <v>0</v>
      </c>
      <c r="AW47" s="37">
        <f t="shared" si="22"/>
        <v>0</v>
      </c>
      <c r="AX47" s="37">
        <f t="shared" si="23"/>
        <v>0</v>
      </c>
      <c r="AY47" s="37">
        <f t="shared" si="24"/>
        <v>0</v>
      </c>
      <c r="AZ47" s="37">
        <f t="shared" si="25"/>
        <v>0</v>
      </c>
      <c r="BA47" s="37">
        <f t="shared" si="26"/>
        <v>0</v>
      </c>
      <c r="BB47" s="37">
        <f t="shared" si="27"/>
        <v>0</v>
      </c>
      <c r="BC47" s="38">
        <f t="shared" si="28"/>
        <v>0</v>
      </c>
      <c r="BD47" s="37">
        <f t="shared" si="29"/>
        <v>0</v>
      </c>
      <c r="BE47" s="54">
        <f t="shared" si="30"/>
        <v>0</v>
      </c>
    </row>
    <row r="48" spans="1:57" ht="30" x14ac:dyDescent="0.25">
      <c r="A48" s="401">
        <v>45</v>
      </c>
      <c r="B48" s="427" t="str">
        <f>ACUMULADO!B48</f>
        <v>MADRES, PADRES Y CUIDADORES/AS CON APOYO EN ESTRATEGIAS DE CRIANZA Y CONOCIMIENTOS SOBRE EL DESARROLLO INFANTIL</v>
      </c>
      <c r="C48" s="428" t="s">
        <v>145</v>
      </c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V48" s="37">
        <f t="shared" si="21"/>
        <v>0</v>
      </c>
      <c r="AW48" s="37">
        <f t="shared" si="22"/>
        <v>0</v>
      </c>
      <c r="AX48" s="37">
        <f t="shared" si="23"/>
        <v>0</v>
      </c>
      <c r="AY48" s="37">
        <f t="shared" si="24"/>
        <v>0</v>
      </c>
      <c r="AZ48" s="37">
        <f t="shared" si="25"/>
        <v>0</v>
      </c>
      <c r="BA48" s="37">
        <f t="shared" si="26"/>
        <v>0</v>
      </c>
      <c r="BB48" s="37">
        <f t="shared" si="27"/>
        <v>0</v>
      </c>
      <c r="BC48" s="38">
        <f t="shared" si="28"/>
        <v>0</v>
      </c>
      <c r="BD48" s="37">
        <f t="shared" si="29"/>
        <v>0</v>
      </c>
      <c r="BE48" s="54">
        <f t="shared" si="30"/>
        <v>0</v>
      </c>
    </row>
    <row r="49" spans="1:57" x14ac:dyDescent="0.25">
      <c r="A49" s="401">
        <v>46</v>
      </c>
      <c r="B49" s="427" t="str">
        <f>ACUMULADO!B49</f>
        <v>PAREJAS CON CONSEJERÍA EN LA PROMOCIÓN DE UNA CONVIVENCIA SALUDABLE</v>
      </c>
      <c r="C49" s="428" t="s">
        <v>145</v>
      </c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V49" s="37">
        <f t="shared" si="21"/>
        <v>0</v>
      </c>
      <c r="AW49" s="37">
        <f t="shared" si="22"/>
        <v>0</v>
      </c>
      <c r="AX49" s="37">
        <f t="shared" si="23"/>
        <v>0</v>
      </c>
      <c r="AY49" s="37">
        <f t="shared" si="24"/>
        <v>0</v>
      </c>
      <c r="AZ49" s="37">
        <f t="shared" si="25"/>
        <v>0</v>
      </c>
      <c r="BA49" s="37">
        <f t="shared" si="26"/>
        <v>0</v>
      </c>
      <c r="BB49" s="37">
        <f t="shared" si="27"/>
        <v>0</v>
      </c>
      <c r="BC49" s="38">
        <f t="shared" si="28"/>
        <v>0</v>
      </c>
      <c r="BD49" s="37">
        <f t="shared" si="29"/>
        <v>0</v>
      </c>
      <c r="BE49" s="54">
        <f t="shared" si="30"/>
        <v>0</v>
      </c>
    </row>
    <row r="50" spans="1:57" x14ac:dyDescent="0.25">
      <c r="A50" s="401">
        <v>47</v>
      </c>
      <c r="B50" s="427" t="str">
        <f>ACUMULADO!B50</f>
        <v>LÍDERES ADOLESCENTES PROMUEVEN LA SALUD MENTAL EN SU COMUNIDAD</v>
      </c>
      <c r="C50" s="428" t="s">
        <v>145</v>
      </c>
      <c r="D50" s="429"/>
      <c r="E50" s="429"/>
      <c r="F50" s="429"/>
      <c r="G50" s="429"/>
      <c r="H50" s="429"/>
      <c r="I50" s="429"/>
      <c r="J50" s="429"/>
      <c r="K50" s="429"/>
      <c r="L50" s="429"/>
      <c r="M50" s="429"/>
      <c r="N50" s="429"/>
      <c r="O50" s="429"/>
      <c r="P50" s="429"/>
      <c r="Q50" s="429"/>
      <c r="R50" s="429"/>
      <c r="S50" s="429"/>
      <c r="T50" s="429"/>
      <c r="U50" s="429"/>
      <c r="V50" s="429"/>
      <c r="W50" s="429"/>
      <c r="X50" s="429"/>
      <c r="Y50" s="429"/>
      <c r="Z50" s="429"/>
      <c r="AA50" s="429"/>
      <c r="AB50" s="429"/>
      <c r="AC50" s="429"/>
      <c r="AD50" s="429"/>
      <c r="AE50" s="429"/>
      <c r="AF50" s="429"/>
      <c r="AG50" s="429"/>
      <c r="AH50" s="429"/>
      <c r="AI50" s="429"/>
      <c r="AJ50" s="429"/>
      <c r="AK50" s="429"/>
      <c r="AL50" s="429"/>
      <c r="AM50" s="429"/>
      <c r="AN50" s="429"/>
      <c r="AO50" s="429"/>
      <c r="AP50" s="429"/>
      <c r="AQ50" s="429"/>
      <c r="AR50" s="429"/>
      <c r="AS50" s="429"/>
      <c r="AT50" s="429"/>
      <c r="AV50" s="37">
        <f t="shared" si="21"/>
        <v>0</v>
      </c>
      <c r="AW50" s="37">
        <f t="shared" si="22"/>
        <v>0</v>
      </c>
      <c r="AX50" s="37">
        <f t="shared" si="23"/>
        <v>0</v>
      </c>
      <c r="AY50" s="37">
        <f t="shared" si="24"/>
        <v>0</v>
      </c>
      <c r="AZ50" s="37">
        <f t="shared" si="25"/>
        <v>0</v>
      </c>
      <c r="BA50" s="37">
        <f t="shared" si="26"/>
        <v>0</v>
      </c>
      <c r="BB50" s="37">
        <f t="shared" si="27"/>
        <v>0</v>
      </c>
      <c r="BC50" s="38">
        <f t="shared" si="28"/>
        <v>0</v>
      </c>
      <c r="BD50" s="37">
        <f t="shared" si="29"/>
        <v>0</v>
      </c>
      <c r="BE50" s="54">
        <f t="shared" si="30"/>
        <v>0</v>
      </c>
    </row>
    <row r="51" spans="1:57" ht="30" x14ac:dyDescent="0.25">
      <c r="A51" s="401">
        <v>48</v>
      </c>
      <c r="B51" s="427" t="str">
        <f>ACUMULADO!B51</f>
        <v>AGENTES COMUNITARIOS DE SALUD REALIZAN VIGILANCIA CIUDADANA PARA REDUCIR LA VIOLENCIA FÍSICA CAUSADA POR LA PAREJA</v>
      </c>
      <c r="C51" s="428" t="s">
        <v>145</v>
      </c>
      <c r="D51" s="429"/>
      <c r="E51" s="429"/>
      <c r="F51" s="429"/>
      <c r="G51" s="429"/>
      <c r="H51" s="429"/>
      <c r="I51" s="429"/>
      <c r="J51" s="429"/>
      <c r="K51" s="429"/>
      <c r="L51" s="429"/>
      <c r="M51" s="429"/>
      <c r="N51" s="429"/>
      <c r="O51" s="429"/>
      <c r="P51" s="429"/>
      <c r="Q51" s="429"/>
      <c r="R51" s="429"/>
      <c r="S51" s="429"/>
      <c r="T51" s="429"/>
      <c r="U51" s="429"/>
      <c r="V51" s="429"/>
      <c r="W51" s="429"/>
      <c r="X51" s="429"/>
      <c r="Y51" s="429"/>
      <c r="Z51" s="429"/>
      <c r="AA51" s="429"/>
      <c r="AB51" s="429"/>
      <c r="AC51" s="429"/>
      <c r="AD51" s="429"/>
      <c r="AE51" s="429"/>
      <c r="AF51" s="429"/>
      <c r="AG51" s="429"/>
      <c r="AH51" s="429"/>
      <c r="AI51" s="429"/>
      <c r="AJ51" s="429"/>
      <c r="AK51" s="429"/>
      <c r="AL51" s="429"/>
      <c r="AM51" s="429"/>
      <c r="AN51" s="429"/>
      <c r="AO51" s="429"/>
      <c r="AP51" s="429"/>
      <c r="AQ51" s="429"/>
      <c r="AR51" s="429"/>
      <c r="AS51" s="429"/>
      <c r="AT51" s="429"/>
      <c r="AV51" s="37">
        <f t="shared" si="21"/>
        <v>0</v>
      </c>
      <c r="AW51" s="37">
        <f t="shared" si="22"/>
        <v>0</v>
      </c>
      <c r="AX51" s="37">
        <f t="shared" si="23"/>
        <v>0</v>
      </c>
      <c r="AY51" s="37">
        <f t="shared" si="24"/>
        <v>0</v>
      </c>
      <c r="AZ51" s="37">
        <f t="shared" si="25"/>
        <v>0</v>
      </c>
      <c r="BA51" s="37">
        <f t="shared" si="26"/>
        <v>0</v>
      </c>
      <c r="BB51" s="37">
        <f t="shared" si="27"/>
        <v>0</v>
      </c>
      <c r="BC51" s="38">
        <f t="shared" si="28"/>
        <v>0</v>
      </c>
      <c r="BD51" s="37">
        <f t="shared" si="29"/>
        <v>0</v>
      </c>
      <c r="BE51" s="54">
        <f t="shared" si="30"/>
        <v>0</v>
      </c>
    </row>
    <row r="52" spans="1:57" x14ac:dyDescent="0.25">
      <c r="A52" s="401">
        <v>49</v>
      </c>
      <c r="B52" s="468" t="str">
        <f>+Nov!B52</f>
        <v xml:space="preserve">Porcentaje de mujeres de 25 a 64 años de edad que se han realizado tamizaje  de papanicolaou </v>
      </c>
      <c r="C52" s="469" t="str">
        <f>+Nov!C52</f>
        <v>CANCER</v>
      </c>
      <c r="D52" s="466"/>
      <c r="E52" s="466"/>
      <c r="F52" s="466"/>
      <c r="G52" s="466"/>
      <c r="H52" s="466"/>
      <c r="I52" s="466"/>
      <c r="J52" s="466"/>
      <c r="K52" s="466"/>
      <c r="L52" s="466"/>
      <c r="M52" s="466"/>
      <c r="N52" s="466"/>
      <c r="O52" s="466"/>
      <c r="P52" s="466"/>
      <c r="Q52" s="466"/>
      <c r="R52" s="466"/>
      <c r="S52" s="466"/>
      <c r="T52" s="466"/>
      <c r="U52" s="466"/>
      <c r="V52" s="466"/>
      <c r="W52" s="466"/>
      <c r="X52" s="466"/>
      <c r="Y52" s="466"/>
      <c r="Z52" s="466"/>
      <c r="AA52" s="466"/>
      <c r="AB52" s="466"/>
      <c r="AC52" s="466"/>
      <c r="AD52" s="466"/>
      <c r="AE52" s="466"/>
      <c r="AF52" s="466"/>
      <c r="AG52" s="466"/>
      <c r="AH52" s="466"/>
      <c r="AI52" s="466"/>
      <c r="AJ52" s="466"/>
      <c r="AK52" s="466"/>
      <c r="AL52" s="466"/>
      <c r="AM52" s="466"/>
      <c r="AN52" s="466"/>
      <c r="AO52" s="466"/>
      <c r="AP52" s="466"/>
      <c r="AQ52" s="466"/>
      <c r="AR52" s="466"/>
      <c r="AS52" s="466"/>
      <c r="AT52" s="466"/>
      <c r="AV52" s="37">
        <f>SUM(D52)</f>
        <v>0</v>
      </c>
      <c r="AW52" s="37">
        <f>+SUM(G52:P52)</f>
        <v>0</v>
      </c>
      <c r="AX52" s="37">
        <f t="shared" si="13"/>
        <v>0</v>
      </c>
      <c r="AY52" s="37">
        <f t="shared" si="14"/>
        <v>0</v>
      </c>
      <c r="AZ52" s="37">
        <f t="shared" si="15"/>
        <v>0</v>
      </c>
      <c r="BA52" s="37">
        <f t="shared" si="16"/>
        <v>0</v>
      </c>
      <c r="BB52" s="37">
        <f t="shared" si="17"/>
        <v>0</v>
      </c>
      <c r="BC52" s="38">
        <f t="shared" si="18"/>
        <v>0</v>
      </c>
      <c r="BD52" s="37">
        <f t="shared" si="19"/>
        <v>0</v>
      </c>
      <c r="BE52" s="54">
        <f t="shared" si="20"/>
        <v>0</v>
      </c>
    </row>
    <row r="53" spans="1:57" ht="30" x14ac:dyDescent="0.25">
      <c r="A53" s="401">
        <v>50</v>
      </c>
      <c r="B53" s="468" t="str">
        <f>+Nov!B53</f>
        <v>Porcentaje de mujeres de 30 a 49 años de edad que se han realizado tamizaje para cuello uterino (Inspección Visual con Ácido Acético).</v>
      </c>
      <c r="C53" s="470" t="str">
        <f>+Nov!C53</f>
        <v>CANCER</v>
      </c>
      <c r="D53" s="466"/>
      <c r="E53" s="466"/>
      <c r="F53" s="466"/>
      <c r="G53" s="466"/>
      <c r="H53" s="466"/>
      <c r="I53" s="466"/>
      <c r="J53" s="466"/>
      <c r="K53" s="466"/>
      <c r="L53" s="466"/>
      <c r="M53" s="466"/>
      <c r="N53" s="466"/>
      <c r="O53" s="466"/>
      <c r="P53" s="466"/>
      <c r="Q53" s="466"/>
      <c r="R53" s="466"/>
      <c r="S53" s="466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6"/>
      <c r="AL53" s="466"/>
      <c r="AM53" s="466"/>
      <c r="AN53" s="466"/>
      <c r="AO53" s="466"/>
      <c r="AP53" s="466"/>
      <c r="AQ53" s="466"/>
      <c r="AR53" s="466"/>
      <c r="AS53" s="466"/>
      <c r="AT53" s="466"/>
      <c r="AV53" s="37">
        <f t="shared" ref="AV53" si="31">SUM(D53)</f>
        <v>0</v>
      </c>
      <c r="AW53" s="37">
        <f t="shared" ref="AW53:AW88" si="32">+SUM(G53:P53)</f>
        <v>0</v>
      </c>
      <c r="AX53" s="37">
        <f t="shared" si="13"/>
        <v>0</v>
      </c>
      <c r="AY53" s="37">
        <f t="shared" si="14"/>
        <v>0</v>
      </c>
      <c r="AZ53" s="37">
        <f t="shared" si="15"/>
        <v>0</v>
      </c>
      <c r="BA53" s="37">
        <f t="shared" si="16"/>
        <v>0</v>
      </c>
      <c r="BB53" s="37">
        <f t="shared" si="17"/>
        <v>0</v>
      </c>
      <c r="BC53" s="38">
        <f t="shared" si="18"/>
        <v>0</v>
      </c>
      <c r="BD53" s="37">
        <f t="shared" si="19"/>
        <v>0</v>
      </c>
      <c r="BE53" s="54">
        <f t="shared" si="20"/>
        <v>0</v>
      </c>
    </row>
    <row r="54" spans="1:57" ht="30" x14ac:dyDescent="0.25">
      <c r="A54" s="401">
        <v>51</v>
      </c>
      <c r="B54" s="468" t="str">
        <f>+Nov!B54</f>
        <v>Porcentaje de mujeres de 40 a 69 años de edad que se han realizado examen clínico de mamas en los últimos 12 meses.</v>
      </c>
      <c r="C54" s="470" t="str">
        <f>+Nov!C54</f>
        <v>CANCER</v>
      </c>
      <c r="D54" s="467"/>
      <c r="E54" s="467"/>
      <c r="F54" s="467"/>
      <c r="G54" s="467"/>
      <c r="H54" s="467"/>
      <c r="I54" s="467"/>
      <c r="J54" s="467"/>
      <c r="K54" s="467"/>
      <c r="L54" s="467"/>
      <c r="M54" s="467"/>
      <c r="N54" s="467"/>
      <c r="O54" s="467"/>
      <c r="P54" s="467"/>
      <c r="Q54" s="467"/>
      <c r="R54" s="467"/>
      <c r="S54" s="467"/>
      <c r="T54" s="467"/>
      <c r="U54" s="467"/>
      <c r="V54" s="467"/>
      <c r="W54" s="467"/>
      <c r="X54" s="467"/>
      <c r="Y54" s="467"/>
      <c r="Z54" s="467"/>
      <c r="AA54" s="467"/>
      <c r="AB54" s="467"/>
      <c r="AC54" s="467"/>
      <c r="AD54" s="467"/>
      <c r="AE54" s="467"/>
      <c r="AF54" s="467"/>
      <c r="AG54" s="467"/>
      <c r="AH54" s="467"/>
      <c r="AI54" s="467"/>
      <c r="AJ54" s="467"/>
      <c r="AK54" s="467"/>
      <c r="AL54" s="467"/>
      <c r="AM54" s="467"/>
      <c r="AN54" s="467"/>
      <c r="AO54" s="467"/>
      <c r="AP54" s="467"/>
      <c r="AQ54" s="467"/>
      <c r="AR54" s="467"/>
      <c r="AS54" s="467"/>
      <c r="AT54" s="467"/>
      <c r="AV54" s="37">
        <f t="shared" ref="AV54:AV88" si="33">SUM(D54)</f>
        <v>0</v>
      </c>
      <c r="AW54" s="37">
        <f t="shared" si="32"/>
        <v>0</v>
      </c>
      <c r="AX54" s="37">
        <f t="shared" si="13"/>
        <v>0</v>
      </c>
      <c r="AY54" s="37">
        <f t="shared" si="14"/>
        <v>0</v>
      </c>
      <c r="AZ54" s="37">
        <f t="shared" si="15"/>
        <v>0</v>
      </c>
      <c r="BA54" s="37">
        <f t="shared" si="16"/>
        <v>0</v>
      </c>
      <c r="BB54" s="37">
        <f t="shared" si="17"/>
        <v>0</v>
      </c>
      <c r="BC54" s="38">
        <f t="shared" si="18"/>
        <v>0</v>
      </c>
      <c r="BD54" s="37">
        <f t="shared" si="19"/>
        <v>0</v>
      </c>
      <c r="BE54" s="54">
        <f t="shared" si="20"/>
        <v>0</v>
      </c>
    </row>
    <row r="55" spans="1:57" x14ac:dyDescent="0.25">
      <c r="A55" s="401">
        <v>52</v>
      </c>
      <c r="B55" s="468" t="str">
        <f>+Nov!B55</f>
        <v xml:space="preserve">4-DETECCION COLON Y RECTO (50 a 70 años) </v>
      </c>
      <c r="C55" s="470" t="str">
        <f>+Nov!C55</f>
        <v>CANCER</v>
      </c>
      <c r="D55" s="467"/>
      <c r="E55" s="467"/>
      <c r="F55" s="467"/>
      <c r="G55" s="467"/>
      <c r="H55" s="467"/>
      <c r="I55" s="467"/>
      <c r="J55" s="467"/>
      <c r="K55" s="467"/>
      <c r="L55" s="467"/>
      <c r="M55" s="467"/>
      <c r="N55" s="467"/>
      <c r="O55" s="467"/>
      <c r="P55" s="467"/>
      <c r="Q55" s="467"/>
      <c r="R55" s="467"/>
      <c r="S55" s="467"/>
      <c r="T55" s="467"/>
      <c r="U55" s="467"/>
      <c r="V55" s="467"/>
      <c r="W55" s="467"/>
      <c r="X55" s="467"/>
      <c r="Y55" s="467"/>
      <c r="Z55" s="467"/>
      <c r="AA55" s="467"/>
      <c r="AB55" s="467"/>
      <c r="AC55" s="467"/>
      <c r="AD55" s="467"/>
      <c r="AE55" s="467"/>
      <c r="AF55" s="467"/>
      <c r="AG55" s="467"/>
      <c r="AH55" s="467"/>
      <c r="AI55" s="467"/>
      <c r="AJ55" s="467"/>
      <c r="AK55" s="467"/>
      <c r="AL55" s="467"/>
      <c r="AM55" s="467"/>
      <c r="AN55" s="467"/>
      <c r="AO55" s="467"/>
      <c r="AP55" s="467"/>
      <c r="AQ55" s="467"/>
      <c r="AR55" s="467"/>
      <c r="AS55" s="467"/>
      <c r="AT55" s="467"/>
      <c r="AV55" s="37">
        <f t="shared" si="33"/>
        <v>0</v>
      </c>
      <c r="AW55" s="37">
        <f t="shared" si="32"/>
        <v>0</v>
      </c>
      <c r="AX55" s="37">
        <f t="shared" si="13"/>
        <v>0</v>
      </c>
      <c r="AY55" s="37">
        <f t="shared" si="14"/>
        <v>0</v>
      </c>
      <c r="AZ55" s="37">
        <f t="shared" si="15"/>
        <v>0</v>
      </c>
      <c r="BA55" s="37">
        <f t="shared" si="16"/>
        <v>0</v>
      </c>
      <c r="BB55" s="37">
        <f t="shared" si="17"/>
        <v>0</v>
      </c>
      <c r="BC55" s="38">
        <f t="shared" si="18"/>
        <v>0</v>
      </c>
      <c r="BD55" s="37">
        <f t="shared" si="19"/>
        <v>0</v>
      </c>
      <c r="BE55" s="54">
        <f t="shared" si="20"/>
        <v>0</v>
      </c>
    </row>
    <row r="56" spans="1:57" x14ac:dyDescent="0.25">
      <c r="A56" s="401">
        <v>53</v>
      </c>
      <c r="B56" s="468" t="str">
        <f>+Nov!B56</f>
        <v xml:space="preserve">5-DETECCION CANCER PROSTATA ( 50 a 75 años) </v>
      </c>
      <c r="C56" s="470" t="str">
        <f>+Nov!C56</f>
        <v>CANCER</v>
      </c>
      <c r="D56" s="467"/>
      <c r="E56" s="467"/>
      <c r="F56" s="467"/>
      <c r="G56" s="467"/>
      <c r="H56" s="467"/>
      <c r="I56" s="467"/>
      <c r="J56" s="467"/>
      <c r="K56" s="467"/>
      <c r="L56" s="467"/>
      <c r="M56" s="467"/>
      <c r="N56" s="467"/>
      <c r="O56" s="467"/>
      <c r="P56" s="467"/>
      <c r="Q56" s="467"/>
      <c r="R56" s="467"/>
      <c r="S56" s="467"/>
      <c r="T56" s="467"/>
      <c r="U56" s="467"/>
      <c r="V56" s="467"/>
      <c r="W56" s="467"/>
      <c r="X56" s="467"/>
      <c r="Y56" s="467"/>
      <c r="Z56" s="467"/>
      <c r="AA56" s="467"/>
      <c r="AB56" s="467"/>
      <c r="AC56" s="467"/>
      <c r="AD56" s="467"/>
      <c r="AE56" s="467"/>
      <c r="AF56" s="467"/>
      <c r="AG56" s="467"/>
      <c r="AH56" s="467"/>
      <c r="AI56" s="467"/>
      <c r="AJ56" s="467"/>
      <c r="AK56" s="467"/>
      <c r="AL56" s="467"/>
      <c r="AM56" s="467"/>
      <c r="AN56" s="467"/>
      <c r="AO56" s="467"/>
      <c r="AP56" s="467"/>
      <c r="AQ56" s="467"/>
      <c r="AR56" s="467"/>
      <c r="AS56" s="467"/>
      <c r="AT56" s="467"/>
      <c r="AV56" s="37">
        <f t="shared" si="33"/>
        <v>0</v>
      </c>
      <c r="AW56" s="37">
        <f t="shared" si="32"/>
        <v>0</v>
      </c>
      <c r="AX56" s="37">
        <f t="shared" si="13"/>
        <v>0</v>
      </c>
      <c r="AY56" s="37">
        <f t="shared" si="14"/>
        <v>0</v>
      </c>
      <c r="AZ56" s="37">
        <f t="shared" si="15"/>
        <v>0</v>
      </c>
      <c r="BA56" s="37">
        <f t="shared" si="16"/>
        <v>0</v>
      </c>
      <c r="BB56" s="37">
        <f t="shared" si="17"/>
        <v>0</v>
      </c>
      <c r="BC56" s="38">
        <f t="shared" si="18"/>
        <v>0</v>
      </c>
      <c r="BD56" s="37">
        <f t="shared" si="19"/>
        <v>0</v>
      </c>
      <c r="BE56" s="54">
        <f t="shared" si="20"/>
        <v>0</v>
      </c>
    </row>
    <row r="57" spans="1:57" x14ac:dyDescent="0.25">
      <c r="A57" s="401">
        <v>54</v>
      </c>
      <c r="B57" s="468" t="str">
        <f>+Nov!B57</f>
        <v xml:space="preserve">6-DETECCION DE CANCER DE PIEL  (18 a 70 años) </v>
      </c>
      <c r="C57" s="470" t="str">
        <f>+Nov!C57</f>
        <v>CANCER</v>
      </c>
      <c r="D57" s="467"/>
      <c r="E57" s="467"/>
      <c r="F57" s="467"/>
      <c r="G57" s="467"/>
      <c r="H57" s="467"/>
      <c r="I57" s="467"/>
      <c r="J57" s="467"/>
      <c r="K57" s="467"/>
      <c r="L57" s="467"/>
      <c r="M57" s="467"/>
      <c r="N57" s="467"/>
      <c r="O57" s="467"/>
      <c r="P57" s="467"/>
      <c r="Q57" s="467"/>
      <c r="R57" s="467"/>
      <c r="S57" s="467"/>
      <c r="T57" s="467"/>
      <c r="U57" s="467"/>
      <c r="V57" s="467"/>
      <c r="W57" s="467"/>
      <c r="X57" s="467"/>
      <c r="Y57" s="467"/>
      <c r="Z57" s="467"/>
      <c r="AA57" s="467"/>
      <c r="AB57" s="467"/>
      <c r="AC57" s="467"/>
      <c r="AD57" s="467"/>
      <c r="AE57" s="467"/>
      <c r="AF57" s="467"/>
      <c r="AG57" s="467"/>
      <c r="AH57" s="467"/>
      <c r="AI57" s="467"/>
      <c r="AJ57" s="467"/>
      <c r="AK57" s="467"/>
      <c r="AL57" s="467"/>
      <c r="AM57" s="467"/>
      <c r="AN57" s="467"/>
      <c r="AO57" s="467"/>
      <c r="AP57" s="467"/>
      <c r="AQ57" s="467"/>
      <c r="AR57" s="467"/>
      <c r="AS57" s="467"/>
      <c r="AT57" s="467"/>
      <c r="AV57" s="37">
        <f t="shared" si="33"/>
        <v>0</v>
      </c>
      <c r="AW57" s="37">
        <f t="shared" si="32"/>
        <v>0</v>
      </c>
      <c r="AX57" s="37">
        <f t="shared" si="13"/>
        <v>0</v>
      </c>
      <c r="AY57" s="37">
        <f t="shared" si="14"/>
        <v>0</v>
      </c>
      <c r="AZ57" s="37">
        <f t="shared" si="15"/>
        <v>0</v>
      </c>
      <c r="BA57" s="37">
        <f t="shared" si="16"/>
        <v>0</v>
      </c>
      <c r="BB57" s="37">
        <f t="shared" si="17"/>
        <v>0</v>
      </c>
      <c r="BC57" s="38">
        <f t="shared" si="18"/>
        <v>0</v>
      </c>
      <c r="BD57" s="37">
        <f t="shared" si="19"/>
        <v>0</v>
      </c>
      <c r="BE57" s="54">
        <f t="shared" si="20"/>
        <v>0</v>
      </c>
    </row>
    <row r="58" spans="1:57" x14ac:dyDescent="0.25">
      <c r="A58" s="401">
        <v>55</v>
      </c>
      <c r="B58" s="468" t="str">
        <f>+Nov!B58</f>
        <v>PERSONA CON DISCAPACIDAD QUE RECIBE ATENCION PARA SU CERTIFICACIÓN.</v>
      </c>
      <c r="C58" s="471" t="str">
        <f>+Nov!C58</f>
        <v>DISCAPACIDAD</v>
      </c>
      <c r="D58" s="467"/>
      <c r="E58" s="467"/>
      <c r="F58" s="467"/>
      <c r="G58" s="467"/>
      <c r="H58" s="467"/>
      <c r="I58" s="467"/>
      <c r="J58" s="467"/>
      <c r="K58" s="467"/>
      <c r="L58" s="467"/>
      <c r="M58" s="467"/>
      <c r="N58" s="467"/>
      <c r="O58" s="467"/>
      <c r="P58" s="467"/>
      <c r="Q58" s="467"/>
      <c r="R58" s="467"/>
      <c r="S58" s="467"/>
      <c r="T58" s="467"/>
      <c r="U58" s="467"/>
      <c r="V58" s="467"/>
      <c r="W58" s="467"/>
      <c r="X58" s="467"/>
      <c r="Y58" s="467"/>
      <c r="Z58" s="467"/>
      <c r="AA58" s="467"/>
      <c r="AB58" s="467"/>
      <c r="AC58" s="467"/>
      <c r="AD58" s="467"/>
      <c r="AE58" s="467"/>
      <c r="AF58" s="467"/>
      <c r="AG58" s="467"/>
      <c r="AH58" s="467"/>
      <c r="AI58" s="467"/>
      <c r="AJ58" s="467"/>
      <c r="AK58" s="467"/>
      <c r="AL58" s="467"/>
      <c r="AM58" s="467"/>
      <c r="AN58" s="467"/>
      <c r="AO58" s="467"/>
      <c r="AP58" s="467"/>
      <c r="AQ58" s="467"/>
      <c r="AR58" s="467"/>
      <c r="AS58" s="467"/>
      <c r="AT58" s="467"/>
      <c r="AV58" s="37">
        <f t="shared" si="33"/>
        <v>0</v>
      </c>
      <c r="AW58" s="37">
        <f t="shared" si="32"/>
        <v>0</v>
      </c>
      <c r="AX58" s="37">
        <f t="shared" si="13"/>
        <v>0</v>
      </c>
      <c r="AY58" s="37">
        <f t="shared" si="14"/>
        <v>0</v>
      </c>
      <c r="AZ58" s="37">
        <f t="shared" si="15"/>
        <v>0</v>
      </c>
      <c r="BA58" s="37">
        <f t="shared" si="16"/>
        <v>0</v>
      </c>
      <c r="BB58" s="37">
        <f t="shared" si="17"/>
        <v>0</v>
      </c>
      <c r="BC58" s="38">
        <f t="shared" si="18"/>
        <v>0</v>
      </c>
      <c r="BD58" s="37">
        <f t="shared" si="19"/>
        <v>0</v>
      </c>
      <c r="BE58" s="54">
        <f t="shared" si="20"/>
        <v>0</v>
      </c>
    </row>
    <row r="59" spans="1:57" x14ac:dyDescent="0.25">
      <c r="A59" s="401">
        <v>56</v>
      </c>
      <c r="B59" s="468" t="str">
        <f>+Nov!B59</f>
        <v>Tamizaje de errores refractivos en niños.</v>
      </c>
      <c r="C59" s="471" t="str">
        <f>+Nov!C59</f>
        <v>SALUD OCULAR</v>
      </c>
      <c r="D59" s="467"/>
      <c r="E59" s="467"/>
      <c r="F59" s="467"/>
      <c r="G59" s="467"/>
      <c r="H59" s="467"/>
      <c r="I59" s="467"/>
      <c r="J59" s="467"/>
      <c r="K59" s="467"/>
      <c r="L59" s="467"/>
      <c r="M59" s="467"/>
      <c r="N59" s="467"/>
      <c r="O59" s="467"/>
      <c r="P59" s="467"/>
      <c r="Q59" s="467"/>
      <c r="R59" s="467"/>
      <c r="S59" s="467"/>
      <c r="T59" s="467"/>
      <c r="U59" s="467"/>
      <c r="V59" s="467"/>
      <c r="W59" s="467"/>
      <c r="X59" s="467"/>
      <c r="Y59" s="467"/>
      <c r="Z59" s="467"/>
      <c r="AA59" s="467"/>
      <c r="AB59" s="467"/>
      <c r="AC59" s="467"/>
      <c r="AD59" s="467"/>
      <c r="AE59" s="467"/>
      <c r="AF59" s="467"/>
      <c r="AG59" s="467"/>
      <c r="AH59" s="467"/>
      <c r="AI59" s="467"/>
      <c r="AJ59" s="467"/>
      <c r="AK59" s="467"/>
      <c r="AL59" s="467"/>
      <c r="AM59" s="467"/>
      <c r="AN59" s="467"/>
      <c r="AO59" s="467"/>
      <c r="AP59" s="467"/>
      <c r="AQ59" s="467"/>
      <c r="AR59" s="467"/>
      <c r="AS59" s="467"/>
      <c r="AT59" s="467"/>
      <c r="AV59" s="37">
        <f t="shared" si="33"/>
        <v>0</v>
      </c>
      <c r="AW59" s="37">
        <f t="shared" si="32"/>
        <v>0</v>
      </c>
      <c r="AX59" s="37">
        <f t="shared" si="13"/>
        <v>0</v>
      </c>
      <c r="AY59" s="37">
        <f t="shared" si="14"/>
        <v>0</v>
      </c>
      <c r="AZ59" s="37">
        <f t="shared" si="15"/>
        <v>0</v>
      </c>
      <c r="BA59" s="37">
        <f t="shared" si="16"/>
        <v>0</v>
      </c>
      <c r="BB59" s="37">
        <f t="shared" si="17"/>
        <v>0</v>
      </c>
      <c r="BC59" s="38">
        <f t="shared" si="18"/>
        <v>0</v>
      </c>
      <c r="BD59" s="37">
        <f t="shared" si="19"/>
        <v>0</v>
      </c>
      <c r="BE59" s="54">
        <f t="shared" si="20"/>
        <v>0</v>
      </c>
    </row>
    <row r="60" spans="1:57" x14ac:dyDescent="0.25">
      <c r="A60" s="401">
        <v>57</v>
      </c>
      <c r="B60" s="468" t="str">
        <f>+Nov!B60</f>
        <v>EVALUACION ORAL COMPLETO</v>
      </c>
      <c r="C60" s="471" t="str">
        <f>+Nov!C60</f>
        <v>ODONTOLOGIA</v>
      </c>
      <c r="D60" s="467"/>
      <c r="E60" s="467"/>
      <c r="F60" s="467"/>
      <c r="G60" s="467"/>
      <c r="H60" s="467"/>
      <c r="I60" s="467"/>
      <c r="J60" s="467"/>
      <c r="K60" s="467"/>
      <c r="L60" s="467"/>
      <c r="M60" s="467"/>
      <c r="N60" s="467"/>
      <c r="O60" s="467"/>
      <c r="P60" s="467"/>
      <c r="Q60" s="467"/>
      <c r="R60" s="467"/>
      <c r="S60" s="467"/>
      <c r="T60" s="467"/>
      <c r="U60" s="467"/>
      <c r="V60" s="467"/>
      <c r="W60" s="467"/>
      <c r="X60" s="467"/>
      <c r="Y60" s="467"/>
      <c r="Z60" s="467"/>
      <c r="AA60" s="467"/>
      <c r="AB60" s="467"/>
      <c r="AC60" s="467"/>
      <c r="AD60" s="467"/>
      <c r="AE60" s="467"/>
      <c r="AF60" s="467"/>
      <c r="AG60" s="467"/>
      <c r="AH60" s="467"/>
      <c r="AI60" s="467"/>
      <c r="AJ60" s="467"/>
      <c r="AK60" s="467"/>
      <c r="AL60" s="467"/>
      <c r="AM60" s="467"/>
      <c r="AN60" s="467"/>
      <c r="AO60" s="467"/>
      <c r="AP60" s="467"/>
      <c r="AQ60" s="467"/>
      <c r="AR60" s="467"/>
      <c r="AS60" s="467"/>
      <c r="AT60" s="467"/>
      <c r="AV60" s="37">
        <f t="shared" si="33"/>
        <v>0</v>
      </c>
      <c r="AW60" s="37">
        <f t="shared" si="32"/>
        <v>0</v>
      </c>
      <c r="AX60" s="37">
        <f t="shared" si="13"/>
        <v>0</v>
      </c>
      <c r="AY60" s="37">
        <f t="shared" si="14"/>
        <v>0</v>
      </c>
      <c r="AZ60" s="37">
        <f t="shared" si="15"/>
        <v>0</v>
      </c>
      <c r="BA60" s="37">
        <f t="shared" si="16"/>
        <v>0</v>
      </c>
      <c r="BB60" s="37">
        <f t="shared" si="17"/>
        <v>0</v>
      </c>
      <c r="BC60" s="38">
        <f t="shared" si="18"/>
        <v>0</v>
      </c>
      <c r="BD60" s="37">
        <f t="shared" si="19"/>
        <v>0</v>
      </c>
      <c r="BE60" s="54">
        <f t="shared" si="20"/>
        <v>0</v>
      </c>
    </row>
    <row r="61" spans="1:57" x14ac:dyDescent="0.25">
      <c r="A61" s="401">
        <v>58</v>
      </c>
      <c r="B61" s="468" t="str">
        <f>+Nov!B61</f>
        <v>ALTA BASICA ODONTOLOGICA EN NIÑOS DE 3 A 11 AÑOSDE EDAD</v>
      </c>
      <c r="C61" s="471" t="str">
        <f>+Nov!C61</f>
        <v>ODONTOLOGIA</v>
      </c>
      <c r="D61" s="467"/>
      <c r="E61" s="467"/>
      <c r="F61" s="467"/>
      <c r="G61" s="467"/>
      <c r="H61" s="467"/>
      <c r="I61" s="467"/>
      <c r="J61" s="467"/>
      <c r="K61" s="467"/>
      <c r="L61" s="467"/>
      <c r="M61" s="467"/>
      <c r="N61" s="467"/>
      <c r="O61" s="467"/>
      <c r="P61" s="467"/>
      <c r="Q61" s="467"/>
      <c r="R61" s="467"/>
      <c r="S61" s="467"/>
      <c r="T61" s="467"/>
      <c r="U61" s="467"/>
      <c r="V61" s="467"/>
      <c r="W61" s="467"/>
      <c r="X61" s="467"/>
      <c r="Y61" s="467"/>
      <c r="Z61" s="467"/>
      <c r="AA61" s="467"/>
      <c r="AB61" s="467"/>
      <c r="AC61" s="467"/>
      <c r="AD61" s="467"/>
      <c r="AE61" s="467"/>
      <c r="AF61" s="467"/>
      <c r="AG61" s="467"/>
      <c r="AH61" s="467"/>
      <c r="AI61" s="467"/>
      <c r="AJ61" s="467"/>
      <c r="AK61" s="467"/>
      <c r="AL61" s="467"/>
      <c r="AM61" s="467"/>
      <c r="AN61" s="467"/>
      <c r="AO61" s="467"/>
      <c r="AP61" s="467"/>
      <c r="AQ61" s="467"/>
      <c r="AR61" s="467"/>
      <c r="AS61" s="467"/>
      <c r="AT61" s="467"/>
      <c r="AV61" s="37">
        <f t="shared" si="33"/>
        <v>0</v>
      </c>
      <c r="AW61" s="37">
        <f t="shared" si="32"/>
        <v>0</v>
      </c>
      <c r="AX61" s="37">
        <f t="shared" si="13"/>
        <v>0</v>
      </c>
      <c r="AY61" s="37">
        <f t="shared" si="14"/>
        <v>0</v>
      </c>
      <c r="AZ61" s="37">
        <f t="shared" si="15"/>
        <v>0</v>
      </c>
      <c r="BA61" s="37">
        <f t="shared" si="16"/>
        <v>0</v>
      </c>
      <c r="BB61" s="37">
        <f t="shared" si="17"/>
        <v>0</v>
      </c>
      <c r="BC61" s="38">
        <f t="shared" si="18"/>
        <v>0</v>
      </c>
      <c r="BD61" s="37">
        <f t="shared" si="19"/>
        <v>0</v>
      </c>
      <c r="BE61" s="54">
        <f t="shared" si="20"/>
        <v>0</v>
      </c>
    </row>
    <row r="62" spans="1:57" x14ac:dyDescent="0.25">
      <c r="A62" s="401">
        <v>59</v>
      </c>
      <c r="B62" s="468" t="str">
        <f>+Nov!B62</f>
        <v>EVALUACION ORAL COMPLETO 3 a 11 años</v>
      </c>
      <c r="C62" s="471" t="str">
        <f>+Nov!C62</f>
        <v>ODONTOLOGIA</v>
      </c>
      <c r="D62" s="467"/>
      <c r="E62" s="467"/>
      <c r="F62" s="467"/>
      <c r="G62" s="467"/>
      <c r="H62" s="467"/>
      <c r="I62" s="467"/>
      <c r="J62" s="467"/>
      <c r="K62" s="467"/>
      <c r="L62" s="467"/>
      <c r="M62" s="467"/>
      <c r="N62" s="467"/>
      <c r="O62" s="467"/>
      <c r="P62" s="467"/>
      <c r="Q62" s="467"/>
      <c r="R62" s="467"/>
      <c r="S62" s="467"/>
      <c r="T62" s="467"/>
      <c r="U62" s="467"/>
      <c r="V62" s="467"/>
      <c r="W62" s="467"/>
      <c r="X62" s="467"/>
      <c r="Y62" s="467"/>
      <c r="Z62" s="467"/>
      <c r="AA62" s="467"/>
      <c r="AB62" s="467"/>
      <c r="AC62" s="467"/>
      <c r="AD62" s="467"/>
      <c r="AE62" s="467"/>
      <c r="AF62" s="467"/>
      <c r="AG62" s="467"/>
      <c r="AH62" s="467"/>
      <c r="AI62" s="467"/>
      <c r="AJ62" s="467"/>
      <c r="AK62" s="467"/>
      <c r="AL62" s="467"/>
      <c r="AM62" s="467"/>
      <c r="AN62" s="467"/>
      <c r="AO62" s="467"/>
      <c r="AP62" s="467"/>
      <c r="AQ62" s="467"/>
      <c r="AR62" s="467"/>
      <c r="AS62" s="467"/>
      <c r="AT62" s="467"/>
      <c r="AV62" s="37">
        <f t="shared" si="33"/>
        <v>0</v>
      </c>
      <c r="AW62" s="37">
        <f t="shared" si="32"/>
        <v>0</v>
      </c>
      <c r="AX62" s="37">
        <f t="shared" si="13"/>
        <v>0</v>
      </c>
      <c r="AY62" s="37">
        <f t="shared" si="14"/>
        <v>0</v>
      </c>
      <c r="AZ62" s="37">
        <f t="shared" si="15"/>
        <v>0</v>
      </c>
      <c r="BA62" s="37">
        <f t="shared" si="16"/>
        <v>0</v>
      </c>
      <c r="BB62" s="37">
        <f t="shared" si="17"/>
        <v>0</v>
      </c>
      <c r="BC62" s="38">
        <f t="shared" si="18"/>
        <v>0</v>
      </c>
      <c r="BD62" s="37">
        <f t="shared" si="19"/>
        <v>0</v>
      </c>
      <c r="BE62" s="54">
        <f t="shared" si="20"/>
        <v>0</v>
      </c>
    </row>
    <row r="63" spans="1:57" x14ac:dyDescent="0.25">
      <c r="A63" s="401">
        <v>60</v>
      </c>
      <c r="B63" s="468" t="str">
        <f>+Nov!B63</f>
        <v>INSTRUCCIÓN DE HIGIENE ORAL</v>
      </c>
      <c r="C63" s="471" t="str">
        <f>+Nov!C63</f>
        <v>ODONTOLOGIA</v>
      </c>
      <c r="D63" s="467"/>
      <c r="E63" s="467"/>
      <c r="F63" s="467"/>
      <c r="G63" s="467"/>
      <c r="H63" s="467"/>
      <c r="I63" s="467"/>
      <c r="J63" s="467"/>
      <c r="K63" s="467"/>
      <c r="L63" s="467"/>
      <c r="M63" s="467"/>
      <c r="N63" s="467"/>
      <c r="O63" s="467"/>
      <c r="P63" s="467"/>
      <c r="Q63" s="467"/>
      <c r="R63" s="467"/>
      <c r="S63" s="467"/>
      <c r="T63" s="467"/>
      <c r="U63" s="467"/>
      <c r="V63" s="467"/>
      <c r="W63" s="467"/>
      <c r="X63" s="467"/>
      <c r="Y63" s="467"/>
      <c r="Z63" s="467"/>
      <c r="AA63" s="467"/>
      <c r="AB63" s="467"/>
      <c r="AC63" s="467"/>
      <c r="AD63" s="467"/>
      <c r="AE63" s="467"/>
      <c r="AF63" s="467"/>
      <c r="AG63" s="467"/>
      <c r="AH63" s="467"/>
      <c r="AI63" s="467"/>
      <c r="AJ63" s="467"/>
      <c r="AK63" s="467"/>
      <c r="AL63" s="467"/>
      <c r="AM63" s="467"/>
      <c r="AN63" s="467"/>
      <c r="AO63" s="467"/>
      <c r="AP63" s="467"/>
      <c r="AQ63" s="467"/>
      <c r="AR63" s="467"/>
      <c r="AS63" s="467"/>
      <c r="AT63" s="467"/>
      <c r="AV63" s="37">
        <f t="shared" si="33"/>
        <v>0</v>
      </c>
      <c r="AW63" s="37">
        <f t="shared" si="32"/>
        <v>0</v>
      </c>
      <c r="AX63" s="37">
        <f t="shared" si="13"/>
        <v>0</v>
      </c>
      <c r="AY63" s="37">
        <f t="shared" si="14"/>
        <v>0</v>
      </c>
      <c r="AZ63" s="37">
        <f t="shared" si="15"/>
        <v>0</v>
      </c>
      <c r="BA63" s="37">
        <f t="shared" si="16"/>
        <v>0</v>
      </c>
      <c r="BB63" s="37">
        <f t="shared" si="17"/>
        <v>0</v>
      </c>
      <c r="BC63" s="38">
        <f t="shared" si="18"/>
        <v>0</v>
      </c>
      <c r="BD63" s="37">
        <f t="shared" si="19"/>
        <v>0</v>
      </c>
      <c r="BE63" s="54">
        <f t="shared" si="20"/>
        <v>0</v>
      </c>
    </row>
    <row r="64" spans="1:57" x14ac:dyDescent="0.25">
      <c r="A64" s="401">
        <v>61</v>
      </c>
      <c r="B64" s="468" t="str">
        <f>+Nov!B64</f>
        <v>ASESORIA NUTRICIONAL</v>
      </c>
      <c r="C64" s="471" t="str">
        <f>+Nov!C64</f>
        <v>ODONTOLOGIA</v>
      </c>
      <c r="D64" s="467"/>
      <c r="E64" s="467"/>
      <c r="F64" s="467"/>
      <c r="G64" s="467"/>
      <c r="H64" s="467"/>
      <c r="I64" s="467"/>
      <c r="J64" s="467"/>
      <c r="K64" s="467"/>
      <c r="L64" s="467"/>
      <c r="M64" s="467"/>
      <c r="N64" s="467"/>
      <c r="O64" s="467"/>
      <c r="P64" s="467"/>
      <c r="Q64" s="467"/>
      <c r="R64" s="467"/>
      <c r="S64" s="467"/>
      <c r="T64" s="467"/>
      <c r="U64" s="467"/>
      <c r="V64" s="467"/>
      <c r="W64" s="467"/>
      <c r="X64" s="467"/>
      <c r="Y64" s="467"/>
      <c r="Z64" s="467"/>
      <c r="AA64" s="467"/>
      <c r="AB64" s="467"/>
      <c r="AC64" s="467"/>
      <c r="AD64" s="467"/>
      <c r="AE64" s="467"/>
      <c r="AF64" s="467"/>
      <c r="AG64" s="467"/>
      <c r="AH64" s="467"/>
      <c r="AI64" s="467"/>
      <c r="AJ64" s="467"/>
      <c r="AK64" s="467"/>
      <c r="AL64" s="467"/>
      <c r="AM64" s="467"/>
      <c r="AN64" s="467"/>
      <c r="AO64" s="467"/>
      <c r="AP64" s="467"/>
      <c r="AQ64" s="467"/>
      <c r="AR64" s="467"/>
      <c r="AS64" s="467"/>
      <c r="AT64" s="467"/>
      <c r="AV64" s="37">
        <f t="shared" si="33"/>
        <v>0</v>
      </c>
      <c r="AW64" s="37">
        <f t="shared" si="32"/>
        <v>0</v>
      </c>
      <c r="AX64" s="37">
        <f t="shared" si="13"/>
        <v>0</v>
      </c>
      <c r="AY64" s="37">
        <f t="shared" si="14"/>
        <v>0</v>
      </c>
      <c r="AZ64" s="37">
        <f t="shared" si="15"/>
        <v>0</v>
      </c>
      <c r="BA64" s="37">
        <f t="shared" si="16"/>
        <v>0</v>
      </c>
      <c r="BB64" s="37">
        <f t="shared" si="17"/>
        <v>0</v>
      </c>
      <c r="BC64" s="38">
        <f t="shared" si="18"/>
        <v>0</v>
      </c>
      <c r="BD64" s="37">
        <f t="shared" si="19"/>
        <v>0</v>
      </c>
      <c r="BE64" s="54">
        <f t="shared" si="20"/>
        <v>0</v>
      </c>
    </row>
    <row r="65" spans="1:57" x14ac:dyDescent="0.25">
      <c r="A65" s="401">
        <v>62</v>
      </c>
      <c r="B65" s="468" t="str">
        <f>+Nov!B65</f>
        <v>Tratamiento y control de personas con Hipertensión Arterial</v>
      </c>
      <c r="C65" s="471" t="str">
        <f>+Nov!C65</f>
        <v>NO TRANSMISIBLES</v>
      </c>
      <c r="D65" s="467"/>
      <c r="E65" s="467"/>
      <c r="F65" s="467"/>
      <c r="G65" s="467"/>
      <c r="H65" s="467"/>
      <c r="I65" s="467"/>
      <c r="J65" s="467"/>
      <c r="K65" s="467"/>
      <c r="L65" s="467"/>
      <c r="M65" s="467"/>
      <c r="N65" s="467"/>
      <c r="O65" s="467"/>
      <c r="P65" s="467"/>
      <c r="Q65" s="467"/>
      <c r="R65" s="467"/>
      <c r="S65" s="467"/>
      <c r="T65" s="467"/>
      <c r="U65" s="467"/>
      <c r="V65" s="467"/>
      <c r="W65" s="467"/>
      <c r="X65" s="467"/>
      <c r="Y65" s="467"/>
      <c r="Z65" s="467"/>
      <c r="AA65" s="467"/>
      <c r="AB65" s="467"/>
      <c r="AC65" s="467"/>
      <c r="AD65" s="467"/>
      <c r="AE65" s="467"/>
      <c r="AF65" s="467"/>
      <c r="AG65" s="467"/>
      <c r="AH65" s="467"/>
      <c r="AI65" s="467"/>
      <c r="AJ65" s="467"/>
      <c r="AK65" s="467"/>
      <c r="AL65" s="467"/>
      <c r="AM65" s="467"/>
      <c r="AN65" s="467"/>
      <c r="AO65" s="467"/>
      <c r="AP65" s="467"/>
      <c r="AQ65" s="467"/>
      <c r="AR65" s="467"/>
      <c r="AS65" s="467"/>
      <c r="AT65" s="467"/>
      <c r="AV65" s="37">
        <f t="shared" si="33"/>
        <v>0</v>
      </c>
      <c r="AW65" s="37">
        <f t="shared" si="32"/>
        <v>0</v>
      </c>
      <c r="AX65" s="37">
        <f t="shared" si="13"/>
        <v>0</v>
      </c>
      <c r="AY65" s="37">
        <f t="shared" si="14"/>
        <v>0</v>
      </c>
      <c r="AZ65" s="37">
        <f t="shared" si="15"/>
        <v>0</v>
      </c>
      <c r="BA65" s="37">
        <f t="shared" si="16"/>
        <v>0</v>
      </c>
      <c r="BB65" s="37">
        <f t="shared" si="17"/>
        <v>0</v>
      </c>
      <c r="BC65" s="38">
        <f t="shared" si="18"/>
        <v>0</v>
      </c>
      <c r="BD65" s="37">
        <f t="shared" si="19"/>
        <v>0</v>
      </c>
      <c r="BE65" s="54">
        <f t="shared" si="20"/>
        <v>0</v>
      </c>
    </row>
    <row r="66" spans="1:57" x14ac:dyDescent="0.25">
      <c r="A66" s="401">
        <v>63</v>
      </c>
      <c r="B66" s="468" t="str">
        <f>+Nov!B66</f>
        <v>Tratamiento y Control de Personas con Diabetes Mellitus</v>
      </c>
      <c r="C66" s="471" t="str">
        <f>+Nov!C66</f>
        <v>NO TRANSMISIBLES</v>
      </c>
      <c r="D66" s="467"/>
      <c r="E66" s="467"/>
      <c r="F66" s="467"/>
      <c r="G66" s="467"/>
      <c r="H66" s="467"/>
      <c r="I66" s="467"/>
      <c r="J66" s="467"/>
      <c r="K66" s="467"/>
      <c r="L66" s="467"/>
      <c r="M66" s="467"/>
      <c r="N66" s="467"/>
      <c r="O66" s="467"/>
      <c r="P66" s="467"/>
      <c r="Q66" s="467"/>
      <c r="R66" s="467"/>
      <c r="S66" s="467"/>
      <c r="T66" s="467"/>
      <c r="U66" s="467"/>
      <c r="V66" s="467"/>
      <c r="W66" s="467"/>
      <c r="X66" s="467"/>
      <c r="Y66" s="467"/>
      <c r="Z66" s="467"/>
      <c r="AA66" s="467"/>
      <c r="AB66" s="467"/>
      <c r="AC66" s="467"/>
      <c r="AD66" s="467"/>
      <c r="AE66" s="467"/>
      <c r="AF66" s="467"/>
      <c r="AG66" s="467"/>
      <c r="AH66" s="467"/>
      <c r="AI66" s="467"/>
      <c r="AJ66" s="467"/>
      <c r="AK66" s="467"/>
      <c r="AL66" s="467"/>
      <c r="AM66" s="467"/>
      <c r="AN66" s="467"/>
      <c r="AO66" s="467"/>
      <c r="AP66" s="467"/>
      <c r="AQ66" s="467"/>
      <c r="AR66" s="467"/>
      <c r="AS66" s="467"/>
      <c r="AT66" s="467"/>
      <c r="AV66" s="37">
        <f t="shared" si="33"/>
        <v>0</v>
      </c>
      <c r="AW66" s="37">
        <f t="shared" si="32"/>
        <v>0</v>
      </c>
      <c r="AX66" s="37">
        <f t="shared" si="13"/>
        <v>0</v>
      </c>
      <c r="AY66" s="37">
        <f t="shared" si="14"/>
        <v>0</v>
      </c>
      <c r="AZ66" s="37">
        <f t="shared" si="15"/>
        <v>0</v>
      </c>
      <c r="BA66" s="37">
        <f t="shared" si="16"/>
        <v>0</v>
      </c>
      <c r="BB66" s="37">
        <f t="shared" si="17"/>
        <v>0</v>
      </c>
      <c r="BC66" s="38">
        <f t="shared" si="18"/>
        <v>0</v>
      </c>
      <c r="BD66" s="37">
        <f t="shared" si="19"/>
        <v>0</v>
      </c>
      <c r="BE66" s="54">
        <f t="shared" si="20"/>
        <v>0</v>
      </c>
    </row>
    <row r="67" spans="1:57" x14ac:dyDescent="0.25">
      <c r="A67" s="401">
        <v>64</v>
      </c>
      <c r="B67" s="468" t="str">
        <f>+Nov!B67</f>
        <v xml:space="preserve">VIGILANCIA SANITARIA DE GESTION Y MANEJO RESIDUOS SOLIDOS X EE.SS </v>
      </c>
      <c r="C67" s="471" t="str">
        <f>+Nov!C67</f>
        <v>SALUD COLECTIVA</v>
      </c>
      <c r="D67" s="467"/>
      <c r="E67" s="467"/>
      <c r="F67" s="467"/>
      <c r="G67" s="467"/>
      <c r="H67" s="467"/>
      <c r="I67" s="467"/>
      <c r="J67" s="467"/>
      <c r="K67" s="467"/>
      <c r="L67" s="467"/>
      <c r="M67" s="467"/>
      <c r="N67" s="467"/>
      <c r="O67" s="467"/>
      <c r="P67" s="467"/>
      <c r="Q67" s="467"/>
      <c r="R67" s="467"/>
      <c r="S67" s="467"/>
      <c r="T67" s="467"/>
      <c r="U67" s="467"/>
      <c r="V67" s="467"/>
      <c r="W67" s="467"/>
      <c r="X67" s="467"/>
      <c r="Y67" s="467"/>
      <c r="Z67" s="467"/>
      <c r="AA67" s="467"/>
      <c r="AB67" s="467"/>
      <c r="AC67" s="467"/>
      <c r="AD67" s="467"/>
      <c r="AE67" s="467"/>
      <c r="AF67" s="467"/>
      <c r="AG67" s="467"/>
      <c r="AH67" s="467"/>
      <c r="AI67" s="467"/>
      <c r="AJ67" s="467"/>
      <c r="AK67" s="467"/>
      <c r="AL67" s="467"/>
      <c r="AM67" s="467"/>
      <c r="AN67" s="467"/>
      <c r="AO67" s="467"/>
      <c r="AP67" s="467"/>
      <c r="AQ67" s="467"/>
      <c r="AR67" s="467"/>
      <c r="AS67" s="467"/>
      <c r="AT67" s="467"/>
      <c r="AV67" s="37">
        <f t="shared" si="33"/>
        <v>0</v>
      </c>
      <c r="AW67" s="37">
        <f t="shared" si="32"/>
        <v>0</v>
      </c>
      <c r="AX67" s="37">
        <f t="shared" si="13"/>
        <v>0</v>
      </c>
      <c r="AY67" s="37">
        <f t="shared" si="14"/>
        <v>0</v>
      </c>
      <c r="AZ67" s="37">
        <f t="shared" si="15"/>
        <v>0</v>
      </c>
      <c r="BA67" s="37">
        <f t="shared" si="16"/>
        <v>0</v>
      </c>
      <c r="BB67" s="37">
        <f t="shared" si="17"/>
        <v>0</v>
      </c>
      <c r="BC67" s="38">
        <f t="shared" si="18"/>
        <v>0</v>
      </c>
      <c r="BD67" s="37">
        <f t="shared" si="19"/>
        <v>0</v>
      </c>
      <c r="BE67" s="54">
        <f t="shared" si="20"/>
        <v>0</v>
      </c>
    </row>
    <row r="68" spans="1:57" x14ac:dyDescent="0.25">
      <c r="A68" s="401">
        <v>65</v>
      </c>
      <c r="B68" s="468" t="str">
        <f>+Nov!B68</f>
        <v>INSPECCION SANITARIA DE LA CALIDAD DE AGUA PARA CONSUMO HUMANO</v>
      </c>
      <c r="C68" s="471" t="str">
        <f>+Nov!C68</f>
        <v>SALUD COLECTIVA</v>
      </c>
      <c r="D68" s="467"/>
      <c r="E68" s="467"/>
      <c r="F68" s="467"/>
      <c r="G68" s="467"/>
      <c r="H68" s="467"/>
      <c r="I68" s="467"/>
      <c r="J68" s="467"/>
      <c r="K68" s="467"/>
      <c r="L68" s="467"/>
      <c r="M68" s="467"/>
      <c r="N68" s="467"/>
      <c r="O68" s="467"/>
      <c r="P68" s="467"/>
      <c r="Q68" s="467"/>
      <c r="R68" s="467"/>
      <c r="S68" s="467"/>
      <c r="T68" s="467"/>
      <c r="U68" s="467"/>
      <c r="V68" s="467"/>
      <c r="W68" s="467"/>
      <c r="X68" s="467"/>
      <c r="Y68" s="467"/>
      <c r="Z68" s="467"/>
      <c r="AA68" s="467"/>
      <c r="AB68" s="467"/>
      <c r="AC68" s="467"/>
      <c r="AD68" s="467"/>
      <c r="AE68" s="467"/>
      <c r="AF68" s="467"/>
      <c r="AG68" s="467"/>
      <c r="AH68" s="467"/>
      <c r="AI68" s="467"/>
      <c r="AJ68" s="467"/>
      <c r="AK68" s="467"/>
      <c r="AL68" s="467"/>
      <c r="AM68" s="467"/>
      <c r="AN68" s="467"/>
      <c r="AO68" s="467"/>
      <c r="AP68" s="467"/>
      <c r="AQ68" s="467"/>
      <c r="AR68" s="467"/>
      <c r="AS68" s="467"/>
      <c r="AT68" s="467"/>
      <c r="AV68" s="37">
        <f t="shared" si="33"/>
        <v>0</v>
      </c>
      <c r="AW68" s="37">
        <f t="shared" si="32"/>
        <v>0</v>
      </c>
      <c r="AX68" s="37">
        <f t="shared" si="13"/>
        <v>0</v>
      </c>
      <c r="AY68" s="37">
        <f t="shared" si="14"/>
        <v>0</v>
      </c>
      <c r="AZ68" s="37">
        <f t="shared" si="15"/>
        <v>0</v>
      </c>
      <c r="BA68" s="37">
        <f t="shared" si="16"/>
        <v>0</v>
      </c>
      <c r="BB68" s="37">
        <f t="shared" si="17"/>
        <v>0</v>
      </c>
      <c r="BC68" s="38">
        <f t="shared" si="18"/>
        <v>0</v>
      </c>
      <c r="BD68" s="37">
        <f t="shared" si="19"/>
        <v>0</v>
      </c>
      <c r="BE68" s="54">
        <f t="shared" si="20"/>
        <v>0</v>
      </c>
    </row>
    <row r="69" spans="1:57" x14ac:dyDescent="0.25">
      <c r="A69" s="401">
        <v>66</v>
      </c>
      <c r="B69" s="468" t="str">
        <f>+Nov!B69</f>
        <v>MONITOREO DE PARAMETROS CAMPO DE LA CALIDAD DE AGUA PARA CONSUMO HUMANO</v>
      </c>
      <c r="C69" s="471" t="str">
        <f>+Nov!C69</f>
        <v>SALUD COLECTIVA</v>
      </c>
      <c r="D69" s="467"/>
      <c r="E69" s="467"/>
      <c r="F69" s="467"/>
      <c r="G69" s="467"/>
      <c r="H69" s="467"/>
      <c r="I69" s="467"/>
      <c r="J69" s="467"/>
      <c r="K69" s="467"/>
      <c r="L69" s="467"/>
      <c r="M69" s="467"/>
      <c r="N69" s="467"/>
      <c r="O69" s="467"/>
      <c r="P69" s="467"/>
      <c r="Q69" s="467"/>
      <c r="R69" s="467"/>
      <c r="S69" s="467"/>
      <c r="T69" s="467"/>
      <c r="U69" s="467"/>
      <c r="V69" s="467"/>
      <c r="W69" s="467"/>
      <c r="X69" s="467"/>
      <c r="Y69" s="467"/>
      <c r="Z69" s="467"/>
      <c r="AA69" s="467"/>
      <c r="AB69" s="467"/>
      <c r="AC69" s="467"/>
      <c r="AD69" s="467"/>
      <c r="AE69" s="467"/>
      <c r="AF69" s="467"/>
      <c r="AG69" s="467"/>
      <c r="AH69" s="467"/>
      <c r="AI69" s="467"/>
      <c r="AJ69" s="467"/>
      <c r="AK69" s="467"/>
      <c r="AL69" s="467"/>
      <c r="AM69" s="467"/>
      <c r="AN69" s="467"/>
      <c r="AO69" s="467"/>
      <c r="AP69" s="467"/>
      <c r="AQ69" s="467"/>
      <c r="AR69" s="467"/>
      <c r="AS69" s="467"/>
      <c r="AT69" s="467"/>
      <c r="AV69" s="37">
        <f t="shared" si="33"/>
        <v>0</v>
      </c>
      <c r="AW69" s="37">
        <f t="shared" si="32"/>
        <v>0</v>
      </c>
      <c r="AX69" s="37">
        <f t="shared" si="13"/>
        <v>0</v>
      </c>
      <c r="AY69" s="37">
        <f t="shared" si="14"/>
        <v>0</v>
      </c>
      <c r="AZ69" s="37">
        <f t="shared" si="15"/>
        <v>0</v>
      </c>
      <c r="BA69" s="37">
        <f t="shared" si="16"/>
        <v>0</v>
      </c>
      <c r="BB69" s="37">
        <f t="shared" si="17"/>
        <v>0</v>
      </c>
      <c r="BC69" s="38">
        <f t="shared" si="18"/>
        <v>0</v>
      </c>
      <c r="BD69" s="37">
        <f t="shared" si="19"/>
        <v>0</v>
      </c>
      <c r="BE69" s="54">
        <f t="shared" si="20"/>
        <v>0</v>
      </c>
    </row>
    <row r="70" spans="1:57" x14ac:dyDescent="0.25">
      <c r="A70" s="401">
        <v>67</v>
      </c>
      <c r="B70" s="464" t="str">
        <f>+Nov!B70</f>
        <v>1-Gestante Atendida</v>
      </c>
      <c r="C70" s="457" t="str">
        <f>+Nov!C70</f>
        <v>MATERNO</v>
      </c>
      <c r="D70" s="461"/>
      <c r="E70" s="461"/>
      <c r="F70" s="461"/>
      <c r="G70" s="461"/>
      <c r="H70" s="461"/>
      <c r="I70" s="461"/>
      <c r="J70" s="461"/>
      <c r="K70" s="461"/>
      <c r="L70" s="461"/>
      <c r="M70" s="461"/>
      <c r="N70" s="461"/>
      <c r="O70" s="461"/>
      <c r="P70" s="461"/>
      <c r="Q70" s="461"/>
      <c r="R70" s="461"/>
      <c r="S70" s="461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  <c r="AS70" s="461"/>
      <c r="AT70" s="461"/>
      <c r="AV70" s="37">
        <f t="shared" si="33"/>
        <v>0</v>
      </c>
      <c r="AW70" s="37">
        <f t="shared" si="32"/>
        <v>0</v>
      </c>
      <c r="AX70" s="37">
        <f t="shared" si="13"/>
        <v>0</v>
      </c>
      <c r="AY70" s="37">
        <f t="shared" si="14"/>
        <v>0</v>
      </c>
      <c r="AZ70" s="37">
        <f t="shared" si="15"/>
        <v>0</v>
      </c>
      <c r="BA70" s="37">
        <f t="shared" si="16"/>
        <v>0</v>
      </c>
      <c r="BB70" s="37">
        <f t="shared" si="17"/>
        <v>0</v>
      </c>
      <c r="BC70" s="38">
        <f t="shared" si="18"/>
        <v>0</v>
      </c>
      <c r="BD70" s="37">
        <f t="shared" si="19"/>
        <v>0</v>
      </c>
      <c r="BE70" s="54">
        <f t="shared" si="20"/>
        <v>0</v>
      </c>
    </row>
    <row r="71" spans="1:57" x14ac:dyDescent="0.25">
      <c r="A71" s="401">
        <v>68</v>
      </c>
      <c r="B71" s="464" t="str">
        <f>+Nov!B71</f>
        <v>2-Gestante Precozmente Atendida</v>
      </c>
      <c r="C71" s="458" t="str">
        <f>+Nov!C71</f>
        <v>MATERNO</v>
      </c>
      <c r="D71" s="461"/>
      <c r="E71" s="461"/>
      <c r="F71" s="461"/>
      <c r="G71" s="461"/>
      <c r="H71" s="461"/>
      <c r="I71" s="461"/>
      <c r="J71" s="461"/>
      <c r="K71" s="461"/>
      <c r="L71" s="461"/>
      <c r="M71" s="461"/>
      <c r="N71" s="461"/>
      <c r="O71" s="461"/>
      <c r="P71" s="461"/>
      <c r="Q71" s="461"/>
      <c r="R71" s="461"/>
      <c r="S71" s="461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  <c r="AS71" s="461"/>
      <c r="AT71" s="461"/>
      <c r="AV71" s="37">
        <f t="shared" si="33"/>
        <v>0</v>
      </c>
      <c r="AW71" s="37">
        <f t="shared" si="32"/>
        <v>0</v>
      </c>
      <c r="AX71" s="37">
        <f t="shared" si="13"/>
        <v>0</v>
      </c>
      <c r="AY71" s="37">
        <f t="shared" si="14"/>
        <v>0</v>
      </c>
      <c r="AZ71" s="37">
        <f t="shared" si="15"/>
        <v>0</v>
      </c>
      <c r="BA71" s="37">
        <f t="shared" si="16"/>
        <v>0</v>
      </c>
      <c r="BB71" s="37">
        <f t="shared" si="17"/>
        <v>0</v>
      </c>
      <c r="BC71" s="38">
        <f t="shared" si="18"/>
        <v>0</v>
      </c>
      <c r="BD71" s="37">
        <f t="shared" si="19"/>
        <v>0</v>
      </c>
      <c r="BE71" s="54">
        <f t="shared" si="20"/>
        <v>0</v>
      </c>
    </row>
    <row r="72" spans="1:57" x14ac:dyDescent="0.25">
      <c r="A72" s="401">
        <v>69</v>
      </c>
      <c r="B72" s="464" t="str">
        <f>+Nov!B72</f>
        <v xml:space="preserve">3-Gestante Adolescente Atendida </v>
      </c>
      <c r="C72" s="458" t="str">
        <f>+Nov!C72</f>
        <v>MATERNO</v>
      </c>
      <c r="D72" s="461"/>
      <c r="E72" s="461"/>
      <c r="F72" s="461"/>
      <c r="G72" s="461"/>
      <c r="H72" s="461"/>
      <c r="I72" s="461"/>
      <c r="J72" s="461"/>
      <c r="K72" s="461"/>
      <c r="L72" s="461"/>
      <c r="M72" s="461"/>
      <c r="N72" s="461"/>
      <c r="O72" s="461"/>
      <c r="P72" s="461"/>
      <c r="Q72" s="461"/>
      <c r="R72" s="461"/>
      <c r="S72" s="461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  <c r="AS72" s="461"/>
      <c r="AT72" s="461"/>
      <c r="AV72" s="37">
        <f t="shared" si="33"/>
        <v>0</v>
      </c>
      <c r="AW72" s="37">
        <f t="shared" si="32"/>
        <v>0</v>
      </c>
      <c r="AX72" s="37">
        <f t="shared" si="13"/>
        <v>0</v>
      </c>
      <c r="AY72" s="37">
        <f t="shared" si="14"/>
        <v>0</v>
      </c>
      <c r="AZ72" s="37">
        <f t="shared" si="15"/>
        <v>0</v>
      </c>
      <c r="BA72" s="37">
        <f t="shared" si="16"/>
        <v>0</v>
      </c>
      <c r="BB72" s="37">
        <f t="shared" si="17"/>
        <v>0</v>
      </c>
      <c r="BC72" s="38">
        <f t="shared" si="18"/>
        <v>0</v>
      </c>
      <c r="BD72" s="37">
        <f t="shared" si="19"/>
        <v>0</v>
      </c>
      <c r="BE72" s="54">
        <f t="shared" si="20"/>
        <v>0</v>
      </c>
    </row>
    <row r="73" spans="1:57" x14ac:dyDescent="0.25">
      <c r="A73" s="401">
        <v>70</v>
      </c>
      <c r="B73" s="464" t="str">
        <f>+Nov!B73</f>
        <v>4-Gestante Adolescente Precozmente Atendida</v>
      </c>
      <c r="C73" s="458" t="str">
        <f>+Nov!C73</f>
        <v>MATERNO</v>
      </c>
      <c r="D73" s="461"/>
      <c r="E73" s="461"/>
      <c r="F73" s="461"/>
      <c r="G73" s="461"/>
      <c r="H73" s="461"/>
      <c r="I73" s="461"/>
      <c r="J73" s="461"/>
      <c r="K73" s="461"/>
      <c r="L73" s="461"/>
      <c r="M73" s="461"/>
      <c r="N73" s="461"/>
      <c r="O73" s="461"/>
      <c r="P73" s="461"/>
      <c r="Q73" s="461"/>
      <c r="R73" s="461"/>
      <c r="S73" s="461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  <c r="AS73" s="461"/>
      <c r="AT73" s="461"/>
      <c r="AV73" s="37">
        <f t="shared" si="33"/>
        <v>0</v>
      </c>
      <c r="AW73" s="37">
        <f t="shared" si="32"/>
        <v>0</v>
      </c>
      <c r="AX73" s="37">
        <f t="shared" si="13"/>
        <v>0</v>
      </c>
      <c r="AY73" s="37">
        <f t="shared" si="14"/>
        <v>0</v>
      </c>
      <c r="AZ73" s="37">
        <f t="shared" si="15"/>
        <v>0</v>
      </c>
      <c r="BA73" s="37">
        <f t="shared" si="16"/>
        <v>0</v>
      </c>
      <c r="BB73" s="37">
        <f t="shared" si="17"/>
        <v>0</v>
      </c>
      <c r="BC73" s="38">
        <f t="shared" si="18"/>
        <v>0</v>
      </c>
      <c r="BD73" s="37">
        <f t="shared" si="19"/>
        <v>0</v>
      </c>
      <c r="BE73" s="54">
        <f t="shared" si="20"/>
        <v>0</v>
      </c>
    </row>
    <row r="74" spans="1:57" x14ac:dyDescent="0.25">
      <c r="A74" s="401">
        <v>71</v>
      </c>
      <c r="B74" s="464" t="str">
        <f>+Nov!B74</f>
        <v>5-Gestante Controlada (6to control)</v>
      </c>
      <c r="C74" s="458" t="str">
        <f>+Nov!C74</f>
        <v>MATERNO</v>
      </c>
      <c r="D74" s="461"/>
      <c r="E74" s="461"/>
      <c r="F74" s="461"/>
      <c r="G74" s="461"/>
      <c r="H74" s="461"/>
      <c r="I74" s="461"/>
      <c r="J74" s="461"/>
      <c r="K74" s="461"/>
      <c r="L74" s="461"/>
      <c r="M74" s="461"/>
      <c r="N74" s="461"/>
      <c r="O74" s="461"/>
      <c r="P74" s="461"/>
      <c r="Q74" s="461"/>
      <c r="R74" s="461"/>
      <c r="S74" s="461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  <c r="AS74" s="461"/>
      <c r="AT74" s="461"/>
      <c r="AV74" s="37">
        <f t="shared" si="33"/>
        <v>0</v>
      </c>
      <c r="AW74" s="37">
        <f t="shared" si="32"/>
        <v>0</v>
      </c>
      <c r="AX74" s="37">
        <f t="shared" si="13"/>
        <v>0</v>
      </c>
      <c r="AY74" s="37">
        <f t="shared" si="14"/>
        <v>0</v>
      </c>
      <c r="AZ74" s="37">
        <f t="shared" si="15"/>
        <v>0</v>
      </c>
      <c r="BA74" s="37">
        <f t="shared" si="16"/>
        <v>0</v>
      </c>
      <c r="BB74" s="37">
        <f t="shared" si="17"/>
        <v>0</v>
      </c>
      <c r="BC74" s="38">
        <f t="shared" si="18"/>
        <v>0</v>
      </c>
      <c r="BD74" s="37">
        <f t="shared" si="19"/>
        <v>0</v>
      </c>
      <c r="BE74" s="54">
        <f t="shared" si="20"/>
        <v>0</v>
      </c>
    </row>
    <row r="75" spans="1:57" x14ac:dyDescent="0.25">
      <c r="A75" s="401">
        <v>72</v>
      </c>
      <c r="B75" s="464" t="str">
        <f>+Nov!B75</f>
        <v>6- Gestante Suplementada con Hierro (6)</v>
      </c>
      <c r="C75" s="458" t="str">
        <f>+Nov!C75</f>
        <v>MATERNO</v>
      </c>
      <c r="D75" s="461"/>
      <c r="E75" s="461"/>
      <c r="F75" s="461"/>
      <c r="G75" s="461"/>
      <c r="H75" s="461"/>
      <c r="I75" s="461"/>
      <c r="J75" s="461"/>
      <c r="K75" s="461"/>
      <c r="L75" s="461"/>
      <c r="M75" s="461"/>
      <c r="N75" s="461"/>
      <c r="O75" s="461"/>
      <c r="P75" s="461"/>
      <c r="Q75" s="461"/>
      <c r="R75" s="461"/>
      <c r="S75" s="461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  <c r="AS75" s="461"/>
      <c r="AT75" s="461"/>
      <c r="AV75" s="37">
        <f t="shared" si="33"/>
        <v>0</v>
      </c>
      <c r="AW75" s="37">
        <f t="shared" si="32"/>
        <v>0</v>
      </c>
      <c r="AX75" s="37">
        <f t="shared" si="13"/>
        <v>0</v>
      </c>
      <c r="AY75" s="37">
        <f t="shared" si="14"/>
        <v>0</v>
      </c>
      <c r="AZ75" s="37">
        <f t="shared" si="15"/>
        <v>0</v>
      </c>
      <c r="BA75" s="37">
        <f t="shared" si="16"/>
        <v>0</v>
      </c>
      <c r="BB75" s="37">
        <f t="shared" si="17"/>
        <v>0</v>
      </c>
      <c r="BC75" s="38">
        <f t="shared" si="18"/>
        <v>0</v>
      </c>
      <c r="BD75" s="37">
        <f t="shared" si="19"/>
        <v>0</v>
      </c>
      <c r="BE75" s="54">
        <f t="shared" si="20"/>
        <v>0</v>
      </c>
    </row>
    <row r="76" spans="1:57" x14ac:dyDescent="0.25">
      <c r="A76" s="401">
        <v>73</v>
      </c>
      <c r="B76" s="464" t="str">
        <f>+Nov!B76</f>
        <v>7-Gestante Con paquete preventivo Meta</v>
      </c>
      <c r="C76" s="458" t="str">
        <f>+Nov!C76</f>
        <v>MATERNO</v>
      </c>
      <c r="D76" s="461"/>
      <c r="E76" s="461"/>
      <c r="F76" s="461"/>
      <c r="G76" s="461"/>
      <c r="H76" s="461"/>
      <c r="I76" s="461"/>
      <c r="J76" s="461"/>
      <c r="K76" s="461"/>
      <c r="L76" s="461"/>
      <c r="M76" s="461"/>
      <c r="N76" s="461"/>
      <c r="O76" s="461"/>
      <c r="P76" s="461"/>
      <c r="Q76" s="461"/>
      <c r="R76" s="461"/>
      <c r="S76" s="461"/>
      <c r="T76" s="461"/>
      <c r="U76" s="461"/>
      <c r="V76" s="461"/>
      <c r="W76" s="461"/>
      <c r="X76" s="461"/>
      <c r="Y76" s="461"/>
      <c r="Z76" s="461"/>
      <c r="AA76" s="461"/>
      <c r="AB76" s="461"/>
      <c r="AC76" s="461"/>
      <c r="AD76" s="461"/>
      <c r="AE76" s="461"/>
      <c r="AF76" s="461"/>
      <c r="AG76" s="461"/>
      <c r="AH76" s="461"/>
      <c r="AI76" s="461"/>
      <c r="AJ76" s="461"/>
      <c r="AK76" s="461"/>
      <c r="AL76" s="461"/>
      <c r="AM76" s="461"/>
      <c r="AN76" s="461"/>
      <c r="AO76" s="461"/>
      <c r="AP76" s="461"/>
      <c r="AQ76" s="461"/>
      <c r="AR76" s="461"/>
      <c r="AS76" s="461"/>
      <c r="AT76" s="461"/>
      <c r="AV76" s="37">
        <f t="shared" si="33"/>
        <v>0</v>
      </c>
      <c r="AW76" s="37">
        <f t="shared" si="32"/>
        <v>0</v>
      </c>
      <c r="AX76" s="37">
        <f t="shared" si="13"/>
        <v>0</v>
      </c>
      <c r="AY76" s="37">
        <f t="shared" si="14"/>
        <v>0</v>
      </c>
      <c r="AZ76" s="37">
        <f t="shared" si="15"/>
        <v>0</v>
      </c>
      <c r="BA76" s="37">
        <f t="shared" si="16"/>
        <v>0</v>
      </c>
      <c r="BB76" s="37">
        <f t="shared" si="17"/>
        <v>0</v>
      </c>
      <c r="BC76" s="38">
        <f t="shared" si="18"/>
        <v>0</v>
      </c>
      <c r="BD76" s="37">
        <f t="shared" si="19"/>
        <v>0</v>
      </c>
      <c r="BE76" s="54">
        <f t="shared" si="20"/>
        <v>0</v>
      </c>
    </row>
    <row r="77" spans="1:57" x14ac:dyDescent="0.25">
      <c r="A77" s="401">
        <v>74</v>
      </c>
      <c r="B77" s="464" t="str">
        <f>+Nov!B77</f>
        <v>8-Gestante Con paquete preventivo</v>
      </c>
      <c r="C77" s="458" t="str">
        <f>+Nov!C77</f>
        <v>MATERNO</v>
      </c>
      <c r="D77" s="461"/>
      <c r="E77" s="461"/>
      <c r="F77" s="461"/>
      <c r="G77" s="461"/>
      <c r="H77" s="461"/>
      <c r="I77" s="461"/>
      <c r="J77" s="461"/>
      <c r="K77" s="461"/>
      <c r="L77" s="461"/>
      <c r="M77" s="461"/>
      <c r="N77" s="461"/>
      <c r="O77" s="461"/>
      <c r="P77" s="461"/>
      <c r="Q77" s="461"/>
      <c r="R77" s="461"/>
      <c r="S77" s="461"/>
      <c r="T77" s="461"/>
      <c r="U77" s="461"/>
      <c r="V77" s="461"/>
      <c r="W77" s="461"/>
      <c r="X77" s="461"/>
      <c r="Y77" s="461"/>
      <c r="Z77" s="461"/>
      <c r="AA77" s="461"/>
      <c r="AB77" s="461"/>
      <c r="AC77" s="461"/>
      <c r="AD77" s="461"/>
      <c r="AE77" s="461"/>
      <c r="AF77" s="461"/>
      <c r="AG77" s="461"/>
      <c r="AH77" s="461"/>
      <c r="AI77" s="461"/>
      <c r="AJ77" s="461"/>
      <c r="AK77" s="461"/>
      <c r="AL77" s="461"/>
      <c r="AM77" s="461"/>
      <c r="AN77" s="461"/>
      <c r="AO77" s="461"/>
      <c r="AP77" s="461"/>
      <c r="AQ77" s="461"/>
      <c r="AR77" s="461"/>
      <c r="AS77" s="461"/>
      <c r="AT77" s="461"/>
      <c r="AV77" s="37">
        <f t="shared" si="33"/>
        <v>0</v>
      </c>
      <c r="AW77" s="37">
        <f t="shared" si="32"/>
        <v>0</v>
      </c>
      <c r="AX77" s="37">
        <f t="shared" si="13"/>
        <v>0</v>
      </c>
      <c r="AY77" s="37">
        <f t="shared" si="14"/>
        <v>0</v>
      </c>
      <c r="AZ77" s="37">
        <f t="shared" si="15"/>
        <v>0</v>
      </c>
      <c r="BA77" s="37">
        <f t="shared" si="16"/>
        <v>0</v>
      </c>
      <c r="BB77" s="37">
        <f t="shared" si="17"/>
        <v>0</v>
      </c>
      <c r="BC77" s="38">
        <f t="shared" si="18"/>
        <v>0</v>
      </c>
      <c r="BD77" s="37">
        <f t="shared" si="19"/>
        <v>0</v>
      </c>
      <c r="BE77" s="54">
        <f t="shared" si="20"/>
        <v>0</v>
      </c>
    </row>
    <row r="78" spans="1:57" x14ac:dyDescent="0.25">
      <c r="A78" s="401">
        <v>75</v>
      </c>
      <c r="B78" s="464" t="str">
        <f>+Nov!B78</f>
        <v>9-Puerperas Controladas</v>
      </c>
      <c r="C78" s="458" t="str">
        <f>+Nov!C78</f>
        <v>MATERNO</v>
      </c>
      <c r="D78" s="461"/>
      <c r="E78" s="461"/>
      <c r="F78" s="461"/>
      <c r="G78" s="461"/>
      <c r="H78" s="461"/>
      <c r="I78" s="461"/>
      <c r="J78" s="461"/>
      <c r="K78" s="461"/>
      <c r="L78" s="461"/>
      <c r="M78" s="461"/>
      <c r="N78" s="461"/>
      <c r="O78" s="461"/>
      <c r="P78" s="461"/>
      <c r="Q78" s="461"/>
      <c r="R78" s="461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  <c r="AS78" s="461"/>
      <c r="AT78" s="461"/>
      <c r="AV78" s="37">
        <f t="shared" si="33"/>
        <v>0</v>
      </c>
      <c r="AW78" s="37">
        <f t="shared" si="32"/>
        <v>0</v>
      </c>
      <c r="AX78" s="37">
        <f t="shared" si="13"/>
        <v>0</v>
      </c>
      <c r="AY78" s="37">
        <f t="shared" si="14"/>
        <v>0</v>
      </c>
      <c r="AZ78" s="37">
        <f t="shared" si="15"/>
        <v>0</v>
      </c>
      <c r="BA78" s="37">
        <f t="shared" si="16"/>
        <v>0</v>
      </c>
      <c r="BB78" s="37">
        <f t="shared" si="17"/>
        <v>0</v>
      </c>
      <c r="BC78" s="38">
        <f t="shared" si="18"/>
        <v>0</v>
      </c>
      <c r="BD78" s="37">
        <f t="shared" si="19"/>
        <v>0</v>
      </c>
      <c r="BE78" s="54">
        <f t="shared" si="20"/>
        <v>0</v>
      </c>
    </row>
    <row r="79" spans="1:57" x14ac:dyDescent="0.25">
      <c r="A79" s="401">
        <v>76</v>
      </c>
      <c r="B79" s="464" t="str">
        <f>+Nov!B79</f>
        <v>10-Parejas protegidas con metodos de planificacion familiar</v>
      </c>
      <c r="C79" s="459" t="str">
        <f>+Nov!C79</f>
        <v>PLANIFICACION</v>
      </c>
      <c r="D79" s="461"/>
      <c r="E79" s="461"/>
      <c r="F79" s="461"/>
      <c r="G79" s="461"/>
      <c r="H79" s="461"/>
      <c r="I79" s="461"/>
      <c r="J79" s="461"/>
      <c r="K79" s="461"/>
      <c r="L79" s="461"/>
      <c r="M79" s="461"/>
      <c r="N79" s="461"/>
      <c r="O79" s="461"/>
      <c r="P79" s="461"/>
      <c r="Q79" s="461"/>
      <c r="R79" s="461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  <c r="AS79" s="461"/>
      <c r="AT79" s="461"/>
      <c r="AV79" s="37">
        <f t="shared" si="33"/>
        <v>0</v>
      </c>
      <c r="AW79" s="37">
        <f t="shared" si="32"/>
        <v>0</v>
      </c>
      <c r="AX79" s="37">
        <f t="shared" si="13"/>
        <v>0</v>
      </c>
      <c r="AY79" s="37">
        <f t="shared" si="14"/>
        <v>0</v>
      </c>
      <c r="AZ79" s="37">
        <f t="shared" si="15"/>
        <v>0</v>
      </c>
      <c r="BA79" s="37">
        <f t="shared" si="16"/>
        <v>0</v>
      </c>
      <c r="BB79" s="37">
        <f t="shared" si="17"/>
        <v>0</v>
      </c>
      <c r="BC79" s="38">
        <f t="shared" si="18"/>
        <v>0</v>
      </c>
      <c r="BD79" s="37">
        <f t="shared" si="19"/>
        <v>0</v>
      </c>
      <c r="BE79" s="54">
        <f t="shared" si="20"/>
        <v>0</v>
      </c>
    </row>
    <row r="80" spans="1:57" x14ac:dyDescent="0.25">
      <c r="A80" s="401">
        <v>77</v>
      </c>
      <c r="B80" s="464" t="str">
        <f>+Nov!B80</f>
        <v>11-Adolescente con suplemento de acido folico+ sulfato ferroso</v>
      </c>
      <c r="C80" s="458" t="str">
        <f>+Nov!C80</f>
        <v>ADOLESCENTE</v>
      </c>
      <c r="D80" s="461"/>
      <c r="E80" s="461"/>
      <c r="F80" s="461"/>
      <c r="G80" s="461"/>
      <c r="H80" s="461"/>
      <c r="I80" s="461"/>
      <c r="J80" s="461"/>
      <c r="K80" s="461"/>
      <c r="L80" s="461"/>
      <c r="M80" s="461"/>
      <c r="N80" s="461"/>
      <c r="O80" s="461"/>
      <c r="P80" s="461"/>
      <c r="Q80" s="461"/>
      <c r="R80" s="461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  <c r="AS80" s="461"/>
      <c r="AT80" s="461"/>
      <c r="AV80" s="37">
        <f t="shared" si="33"/>
        <v>0</v>
      </c>
      <c r="AW80" s="37">
        <f t="shared" si="32"/>
        <v>0</v>
      </c>
      <c r="AX80" s="37">
        <f t="shared" si="13"/>
        <v>0</v>
      </c>
      <c r="AY80" s="37">
        <f t="shared" si="14"/>
        <v>0</v>
      </c>
      <c r="AZ80" s="37">
        <f t="shared" si="15"/>
        <v>0</v>
      </c>
      <c r="BA80" s="37">
        <f t="shared" si="16"/>
        <v>0</v>
      </c>
      <c r="BB80" s="37">
        <f t="shared" si="17"/>
        <v>0</v>
      </c>
      <c r="BC80" s="38">
        <f t="shared" si="18"/>
        <v>0</v>
      </c>
      <c r="BD80" s="37">
        <f t="shared" si="19"/>
        <v>0</v>
      </c>
      <c r="BE80" s="54">
        <f t="shared" si="20"/>
        <v>0</v>
      </c>
    </row>
    <row r="81" spans="1:57" x14ac:dyDescent="0.25">
      <c r="A81" s="401">
        <v>78</v>
      </c>
      <c r="B81" s="464" t="str">
        <f>+Nov!B81</f>
        <v>1-PERSONA ADULTO MAYOR DE 60 AÑOS A MAS CON VACUNA NEUMOCOCO</v>
      </c>
      <c r="C81" s="458" t="str">
        <f>+Nov!C81</f>
        <v>EVAM</v>
      </c>
      <c r="D81" s="461"/>
      <c r="E81" s="461"/>
      <c r="F81" s="461"/>
      <c r="G81" s="461"/>
      <c r="H81" s="461"/>
      <c r="I81" s="461"/>
      <c r="J81" s="461"/>
      <c r="K81" s="461"/>
      <c r="L81" s="461"/>
      <c r="M81" s="461"/>
      <c r="N81" s="461"/>
      <c r="O81" s="461"/>
      <c r="P81" s="461"/>
      <c r="Q81" s="461"/>
      <c r="R81" s="461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  <c r="AS81" s="461"/>
      <c r="AT81" s="461"/>
      <c r="AV81" s="37">
        <f t="shared" si="33"/>
        <v>0</v>
      </c>
      <c r="AW81" s="37">
        <f t="shared" si="32"/>
        <v>0</v>
      </c>
      <c r="AX81" s="37">
        <f t="shared" si="13"/>
        <v>0</v>
      </c>
      <c r="AY81" s="37">
        <f t="shared" si="14"/>
        <v>0</v>
      </c>
      <c r="AZ81" s="37">
        <f t="shared" si="15"/>
        <v>0</v>
      </c>
      <c r="BA81" s="37">
        <f t="shared" si="16"/>
        <v>0</v>
      </c>
      <c r="BB81" s="37">
        <f t="shared" si="17"/>
        <v>0</v>
      </c>
      <c r="BC81" s="38">
        <f t="shared" si="18"/>
        <v>0</v>
      </c>
      <c r="BD81" s="37">
        <f t="shared" si="19"/>
        <v>0</v>
      </c>
      <c r="BE81" s="54">
        <f t="shared" si="20"/>
        <v>0</v>
      </c>
    </row>
    <row r="82" spans="1:57" x14ac:dyDescent="0.25">
      <c r="A82" s="401">
        <v>79</v>
      </c>
      <c r="B82" s="464" t="str">
        <f>+Nov!B82</f>
        <v>2-PERSONA ADULTO MAYOR DE 60 AÑOS A MAS CON VACUNA INFLUENZA</v>
      </c>
      <c r="C82" s="458" t="str">
        <f>+Nov!C82</f>
        <v>EVAM</v>
      </c>
      <c r="D82" s="461"/>
      <c r="E82" s="461"/>
      <c r="F82" s="461"/>
      <c r="G82" s="461"/>
      <c r="H82" s="461"/>
      <c r="I82" s="461"/>
      <c r="J82" s="461"/>
      <c r="K82" s="461"/>
      <c r="L82" s="461"/>
      <c r="M82" s="461"/>
      <c r="N82" s="461"/>
      <c r="O82" s="461"/>
      <c r="P82" s="461"/>
      <c r="Q82" s="461"/>
      <c r="R82" s="461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  <c r="AS82" s="461"/>
      <c r="AT82" s="461"/>
      <c r="AV82" s="37">
        <f t="shared" si="33"/>
        <v>0</v>
      </c>
      <c r="AW82" s="37">
        <f t="shared" si="32"/>
        <v>0</v>
      </c>
      <c r="AX82" s="37">
        <f t="shared" si="13"/>
        <v>0</v>
      </c>
      <c r="AY82" s="37">
        <f t="shared" si="14"/>
        <v>0</v>
      </c>
      <c r="AZ82" s="37">
        <f t="shared" si="15"/>
        <v>0</v>
      </c>
      <c r="BA82" s="37">
        <f t="shared" si="16"/>
        <v>0</v>
      </c>
      <c r="BB82" s="37">
        <f t="shared" si="17"/>
        <v>0</v>
      </c>
      <c r="BC82" s="38">
        <f t="shared" si="18"/>
        <v>0</v>
      </c>
      <c r="BD82" s="37">
        <f t="shared" si="19"/>
        <v>0</v>
      </c>
      <c r="BE82" s="54">
        <f t="shared" si="20"/>
        <v>0</v>
      </c>
    </row>
    <row r="83" spans="1:57" x14ac:dyDescent="0.25">
      <c r="A83" s="401">
        <v>80</v>
      </c>
      <c r="B83" s="464" t="str">
        <f>+Nov!B83</f>
        <v>3-PERSONA ADULTO MAYOR DE 60 AÑOS CON VALORACION CLINICA</v>
      </c>
      <c r="C83" s="458" t="str">
        <f>+Nov!C83</f>
        <v>EVAM</v>
      </c>
      <c r="D83" s="461"/>
      <c r="E83" s="461"/>
      <c r="F83" s="461"/>
      <c r="G83" s="461"/>
      <c r="H83" s="461"/>
      <c r="I83" s="461"/>
      <c r="J83" s="461"/>
      <c r="K83" s="461"/>
      <c r="L83" s="461"/>
      <c r="M83" s="461"/>
      <c r="N83" s="461"/>
      <c r="O83" s="461"/>
      <c r="P83" s="461"/>
      <c r="Q83" s="461"/>
      <c r="R83" s="461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  <c r="AS83" s="461"/>
      <c r="AT83" s="461"/>
      <c r="AV83" s="37">
        <f t="shared" si="33"/>
        <v>0</v>
      </c>
      <c r="AW83" s="37">
        <f t="shared" si="32"/>
        <v>0</v>
      </c>
      <c r="AX83" s="37">
        <f t="shared" si="13"/>
        <v>0</v>
      </c>
      <c r="AY83" s="37">
        <f t="shared" si="14"/>
        <v>0</v>
      </c>
      <c r="AZ83" s="37">
        <f t="shared" si="15"/>
        <v>0</v>
      </c>
      <c r="BA83" s="37">
        <f t="shared" si="16"/>
        <v>0</v>
      </c>
      <c r="BB83" s="37">
        <f t="shared" si="17"/>
        <v>0</v>
      </c>
      <c r="BC83" s="38">
        <f t="shared" si="18"/>
        <v>0</v>
      </c>
      <c r="BD83" s="37">
        <f t="shared" si="19"/>
        <v>0</v>
      </c>
      <c r="BE83" s="54">
        <f t="shared" si="20"/>
        <v>0</v>
      </c>
    </row>
    <row r="84" spans="1:57" x14ac:dyDescent="0.25">
      <c r="A84" s="401">
        <v>81</v>
      </c>
      <c r="B84" s="464" t="str">
        <f>+Nov!B84</f>
        <v xml:space="preserve">4-PERSONA CON DISCAPACIDAD CERTIFICADA EN ESTABLECIMIENTOS DE SALUD </v>
      </c>
      <c r="C84" s="458" t="str">
        <f>+Nov!C84</f>
        <v>DISCAPACIDAD</v>
      </c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461"/>
      <c r="R84" s="461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  <c r="AS84" s="461"/>
      <c r="AT84" s="461"/>
      <c r="AV84" s="37">
        <f t="shared" si="33"/>
        <v>0</v>
      </c>
      <c r="AW84" s="37">
        <f t="shared" si="32"/>
        <v>0</v>
      </c>
      <c r="AX84" s="37">
        <f t="shared" si="13"/>
        <v>0</v>
      </c>
      <c r="AY84" s="37">
        <f t="shared" si="14"/>
        <v>0</v>
      </c>
      <c r="AZ84" s="37">
        <f t="shared" si="15"/>
        <v>0</v>
      </c>
      <c r="BA84" s="37">
        <f t="shared" si="16"/>
        <v>0</v>
      </c>
      <c r="BB84" s="37">
        <f t="shared" si="17"/>
        <v>0</v>
      </c>
      <c r="BC84" s="38">
        <f t="shared" si="18"/>
        <v>0</v>
      </c>
      <c r="BD84" s="37">
        <f t="shared" si="19"/>
        <v>0</v>
      </c>
      <c r="BE84" s="54">
        <f t="shared" si="20"/>
        <v>0</v>
      </c>
    </row>
    <row r="85" spans="1:57" x14ac:dyDescent="0.25">
      <c r="A85" s="401">
        <v>82</v>
      </c>
      <c r="B85" s="464" t="str">
        <f>+Nov!B85</f>
        <v>5-DOCENTES CAPACITADOS EN TEMA DE CANCER</v>
      </c>
      <c r="C85" s="458" t="str">
        <f>+Nov!C85</f>
        <v>EDUC. SAALUD</v>
      </c>
      <c r="D85" s="461"/>
      <c r="E85" s="461"/>
      <c r="F85" s="461"/>
      <c r="G85" s="461"/>
      <c r="H85" s="461"/>
      <c r="I85" s="461"/>
      <c r="J85" s="461"/>
      <c r="K85" s="461"/>
      <c r="L85" s="461"/>
      <c r="M85" s="461"/>
      <c r="N85" s="461"/>
      <c r="O85" s="461"/>
      <c r="P85" s="461"/>
      <c r="Q85" s="461"/>
      <c r="R85" s="461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  <c r="AS85" s="461"/>
      <c r="AT85" s="461"/>
      <c r="AV85" s="37">
        <f t="shared" si="33"/>
        <v>0</v>
      </c>
      <c r="AW85" s="37">
        <f t="shared" si="32"/>
        <v>0</v>
      </c>
      <c r="AX85" s="37">
        <f t="shared" si="13"/>
        <v>0</v>
      </c>
      <c r="AY85" s="37">
        <f t="shared" si="14"/>
        <v>0</v>
      </c>
      <c r="AZ85" s="37">
        <f t="shared" si="15"/>
        <v>0</v>
      </c>
      <c r="BA85" s="37">
        <f t="shared" si="16"/>
        <v>0</v>
      </c>
      <c r="BB85" s="37">
        <f t="shared" si="17"/>
        <v>0</v>
      </c>
      <c r="BC85" s="38">
        <f t="shared" si="18"/>
        <v>0</v>
      </c>
      <c r="BD85" s="37">
        <f t="shared" si="19"/>
        <v>0</v>
      </c>
      <c r="BE85" s="54">
        <f t="shared" si="20"/>
        <v>0</v>
      </c>
    </row>
    <row r="86" spans="1:57" x14ac:dyDescent="0.25">
      <c r="A86" s="401">
        <v>83</v>
      </c>
      <c r="B86" s="464" t="str">
        <f>+Nov!B86</f>
        <v>6-NIÑOS DE 2 A 17 AÑOS DESPARASITADOS</v>
      </c>
      <c r="C86" s="458" t="str">
        <f>+Nov!C86</f>
        <v>EDUC. SAALUD</v>
      </c>
      <c r="D86" s="461"/>
      <c r="E86" s="461"/>
      <c r="F86" s="461"/>
      <c r="G86" s="461"/>
      <c r="H86" s="461"/>
      <c r="I86" s="461"/>
      <c r="J86" s="461"/>
      <c r="K86" s="461"/>
      <c r="L86" s="461"/>
      <c r="M86" s="461"/>
      <c r="N86" s="461"/>
      <c r="O86" s="461"/>
      <c r="P86" s="461"/>
      <c r="Q86" s="461"/>
      <c r="R86" s="461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  <c r="AS86" s="461"/>
      <c r="AT86" s="461"/>
      <c r="AV86" s="37">
        <f t="shared" si="33"/>
        <v>0</v>
      </c>
      <c r="AW86" s="37">
        <f t="shared" si="32"/>
        <v>0</v>
      </c>
      <c r="AX86" s="37">
        <f t="shared" si="13"/>
        <v>0</v>
      </c>
      <c r="AY86" s="37">
        <f t="shared" si="14"/>
        <v>0</v>
      </c>
      <c r="AZ86" s="37">
        <f t="shared" si="15"/>
        <v>0</v>
      </c>
      <c r="BA86" s="37">
        <f t="shared" si="16"/>
        <v>0</v>
      </c>
      <c r="BB86" s="37">
        <f t="shared" si="17"/>
        <v>0</v>
      </c>
      <c r="BC86" s="38">
        <f t="shared" si="18"/>
        <v>0</v>
      </c>
      <c r="BD86" s="37">
        <f t="shared" si="19"/>
        <v>0</v>
      </c>
      <c r="BE86" s="54">
        <f t="shared" si="20"/>
        <v>0</v>
      </c>
    </row>
    <row r="87" spans="1:57" x14ac:dyDescent="0.25">
      <c r="A87" s="401">
        <v>84</v>
      </c>
      <c r="B87" s="464" t="str">
        <f>+Nov!B87</f>
        <v>7-NIÑOS DE 5TO GRADO DE PRIMARIA  QUE RECIBEN VACUNA DE VPH</v>
      </c>
      <c r="C87" s="458" t="str">
        <f>+Nov!C87</f>
        <v>EDUC. SAALUD</v>
      </c>
      <c r="D87" s="461"/>
      <c r="E87" s="461"/>
      <c r="F87" s="461"/>
      <c r="G87" s="461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  <c r="AS87" s="461"/>
      <c r="AT87" s="461"/>
      <c r="AV87" s="37">
        <f t="shared" si="33"/>
        <v>0</v>
      </c>
      <c r="AW87" s="37">
        <f t="shared" si="32"/>
        <v>0</v>
      </c>
      <c r="AX87" s="37">
        <f t="shared" si="13"/>
        <v>0</v>
      </c>
      <c r="AY87" s="37">
        <f t="shared" si="14"/>
        <v>0</v>
      </c>
      <c r="AZ87" s="37">
        <f t="shared" si="15"/>
        <v>0</v>
      </c>
      <c r="BA87" s="37">
        <f t="shared" si="16"/>
        <v>0</v>
      </c>
      <c r="BB87" s="37">
        <f t="shared" si="17"/>
        <v>0</v>
      </c>
      <c r="BC87" s="38">
        <f t="shared" si="18"/>
        <v>0</v>
      </c>
      <c r="BD87" s="37">
        <f t="shared" si="19"/>
        <v>0</v>
      </c>
      <c r="BE87" s="54">
        <f t="shared" si="20"/>
        <v>0</v>
      </c>
    </row>
    <row r="88" spans="1:57" x14ac:dyDescent="0.25">
      <c r="A88" s="401">
        <v>85</v>
      </c>
      <c r="B88" s="464" t="str">
        <f>+Nov!B88</f>
        <v>8-NIÑAS DE 5TO GRADO DE PRIMARIA  QUE RECIBEN VACUNA DE VPH</v>
      </c>
      <c r="C88" s="458" t="str">
        <f>+Nov!C88</f>
        <v>EDUC. SAALUD</v>
      </c>
      <c r="D88" s="461"/>
      <c r="E88" s="461"/>
      <c r="F88" s="461"/>
      <c r="G88" s="461"/>
      <c r="H88" s="461"/>
      <c r="I88" s="461"/>
      <c r="J88" s="461"/>
      <c r="K88" s="461"/>
      <c r="L88" s="461"/>
      <c r="M88" s="461"/>
      <c r="N88" s="461"/>
      <c r="O88" s="461"/>
      <c r="P88" s="461"/>
      <c r="Q88" s="461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  <c r="AS88" s="461"/>
      <c r="AT88" s="461"/>
      <c r="AV88" s="37">
        <f t="shared" si="33"/>
        <v>0</v>
      </c>
      <c r="AW88" s="37">
        <f t="shared" si="32"/>
        <v>0</v>
      </c>
      <c r="AX88" s="37">
        <f t="shared" si="13"/>
        <v>0</v>
      </c>
      <c r="AY88" s="37">
        <f t="shared" si="14"/>
        <v>0</v>
      </c>
      <c r="AZ88" s="37">
        <f t="shared" si="15"/>
        <v>0</v>
      </c>
      <c r="BA88" s="37">
        <f t="shared" si="16"/>
        <v>0</v>
      </c>
      <c r="BB88" s="37">
        <f t="shared" si="17"/>
        <v>0</v>
      </c>
      <c r="BC88" s="38">
        <f t="shared" si="18"/>
        <v>0</v>
      </c>
      <c r="BD88" s="37">
        <f t="shared" si="19"/>
        <v>0</v>
      </c>
      <c r="BE88" s="54">
        <f t="shared" si="20"/>
        <v>0</v>
      </c>
    </row>
    <row r="89" spans="1:57" x14ac:dyDescent="0.25">
      <c r="A89" s="401">
        <v>86</v>
      </c>
      <c r="B89" s="392" t="str">
        <f>+Nov!B89</f>
        <v>PORCENTAJE DE RECIEN NACIDOS CON BAJO PESO AL NACER</v>
      </c>
      <c r="C89" s="387" t="str">
        <f>+Nov!C89</f>
        <v>DIT</v>
      </c>
      <c r="D89" s="460"/>
      <c r="E89" s="460"/>
      <c r="F89" s="460"/>
      <c r="G89" s="460"/>
      <c r="H89" s="460"/>
      <c r="I89" s="460"/>
      <c r="J89" s="460"/>
      <c r="K89" s="460"/>
      <c r="L89" s="460"/>
      <c r="M89" s="460"/>
      <c r="N89" s="460"/>
      <c r="O89" s="460"/>
      <c r="P89" s="460"/>
      <c r="Q89" s="460"/>
      <c r="R89" s="460"/>
      <c r="S89" s="460"/>
      <c r="T89" s="460"/>
      <c r="U89" s="460"/>
      <c r="V89" s="460"/>
      <c r="W89" s="460"/>
      <c r="X89" s="460"/>
      <c r="Y89" s="460"/>
      <c r="Z89" s="460"/>
      <c r="AA89" s="460"/>
      <c r="AB89" s="460"/>
      <c r="AC89" s="460"/>
      <c r="AD89" s="460"/>
      <c r="AE89" s="460"/>
      <c r="AF89" s="460"/>
      <c r="AG89" s="460"/>
      <c r="AH89" s="460"/>
      <c r="AI89" s="460"/>
      <c r="AJ89" s="460"/>
      <c r="AK89" s="460"/>
      <c r="AL89" s="460"/>
      <c r="AM89" s="460"/>
      <c r="AN89" s="460"/>
      <c r="AO89" s="460"/>
      <c r="AP89" s="460"/>
      <c r="AQ89" s="460"/>
      <c r="AR89" s="460"/>
      <c r="AS89" s="460"/>
      <c r="AT89" s="460"/>
      <c r="AV89" s="37">
        <f t="shared" ref="AV89:AV117" si="34">SUM(D89)</f>
        <v>0</v>
      </c>
      <c r="AW89" s="37">
        <f t="shared" ref="AW89:AW117" si="35">+SUM(G89:P89)</f>
        <v>0</v>
      </c>
      <c r="AX89" s="37">
        <f t="shared" ref="AX89:AX117" si="36">+SUM(Q89:S89)</f>
        <v>0</v>
      </c>
      <c r="AY89" s="37">
        <f t="shared" ref="AY89:AY117" si="37">+SUM(T89:W89)</f>
        <v>0</v>
      </c>
      <c r="AZ89" s="37">
        <f t="shared" ref="AZ89:AZ117" si="38">+SUM(X89:AC89)</f>
        <v>0</v>
      </c>
      <c r="BA89" s="37">
        <f t="shared" ref="BA89:BA117" si="39">+SUM(AD89:AH89)</f>
        <v>0</v>
      </c>
      <c r="BB89" s="37">
        <f t="shared" ref="BB89:BB117" si="40">+SUM(AJ89:AL89)</f>
        <v>0</v>
      </c>
      <c r="BC89" s="38">
        <f t="shared" ref="BC89:BC117" si="41">+SUM(AM89:AP89)</f>
        <v>0</v>
      </c>
      <c r="BD89" s="37">
        <f t="shared" ref="BD89:BD117" si="42">+SUM(AQ89:AT89)</f>
        <v>0</v>
      </c>
      <c r="BE89" s="54">
        <f t="shared" ref="BE89:BE117" si="43">SUM(AV89:BD89)</f>
        <v>0</v>
      </c>
    </row>
    <row r="90" spans="1:57" x14ac:dyDescent="0.25">
      <c r="A90" s="401">
        <v>87</v>
      </c>
      <c r="B90" s="392" t="str">
        <f>+Nov!B90</f>
        <v>PORCENTAJE DE RECIEN NACIDOS CON PREMATURIDAD</v>
      </c>
      <c r="C90" s="387" t="str">
        <f>+Nov!C90</f>
        <v>DIT</v>
      </c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  <c r="AR90" s="393"/>
      <c r="AS90" s="393"/>
      <c r="AT90" s="393"/>
      <c r="AV90" s="37">
        <f t="shared" si="34"/>
        <v>0</v>
      </c>
      <c r="AW90" s="37">
        <f t="shared" si="35"/>
        <v>0</v>
      </c>
      <c r="AX90" s="37">
        <f t="shared" si="36"/>
        <v>0</v>
      </c>
      <c r="AY90" s="37">
        <f t="shared" si="37"/>
        <v>0</v>
      </c>
      <c r="AZ90" s="37">
        <f t="shared" si="38"/>
        <v>0</v>
      </c>
      <c r="BA90" s="37">
        <f t="shared" si="39"/>
        <v>0</v>
      </c>
      <c r="BB90" s="37">
        <f t="shared" si="40"/>
        <v>0</v>
      </c>
      <c r="BC90" s="38">
        <f t="shared" si="41"/>
        <v>0</v>
      </c>
      <c r="BD90" s="37">
        <f t="shared" si="42"/>
        <v>0</v>
      </c>
      <c r="BE90" s="54">
        <f t="shared" si="43"/>
        <v>0</v>
      </c>
    </row>
    <row r="91" spans="1:57" x14ac:dyDescent="0.25">
      <c r="A91" s="401">
        <v>88</v>
      </c>
      <c r="B91" s="392" t="str">
        <f>+Nov!B91</f>
        <v>PORCENTAJE RECIÉN NACIDO CON CONTROLES CRED COMPLETO</v>
      </c>
      <c r="C91" s="387" t="str">
        <f>+Nov!C91</f>
        <v>DIT</v>
      </c>
      <c r="D91" s="393"/>
      <c r="E91" s="393"/>
      <c r="F91" s="393"/>
      <c r="G91" s="393"/>
      <c r="H91" s="393"/>
      <c r="I91" s="393"/>
      <c r="J91" s="393"/>
      <c r="K91" s="393"/>
      <c r="L91" s="393"/>
      <c r="M91" s="393"/>
      <c r="N91" s="393"/>
      <c r="O91" s="393"/>
      <c r="P91" s="393"/>
      <c r="Q91" s="393"/>
      <c r="R91" s="393"/>
      <c r="S91" s="393"/>
      <c r="T91" s="393"/>
      <c r="U91" s="393"/>
      <c r="V91" s="393"/>
      <c r="W91" s="393"/>
      <c r="X91" s="393"/>
      <c r="Y91" s="393"/>
      <c r="Z91" s="393"/>
      <c r="AA91" s="393"/>
      <c r="AB91" s="393"/>
      <c r="AC91" s="393"/>
      <c r="AD91" s="393"/>
      <c r="AE91" s="393"/>
      <c r="AF91" s="393"/>
      <c r="AG91" s="393"/>
      <c r="AH91" s="393"/>
      <c r="AI91" s="393"/>
      <c r="AJ91" s="393"/>
      <c r="AK91" s="393"/>
      <c r="AL91" s="393"/>
      <c r="AM91" s="393"/>
      <c r="AN91" s="393"/>
      <c r="AO91" s="393"/>
      <c r="AP91" s="393"/>
      <c r="AQ91" s="393"/>
      <c r="AR91" s="393"/>
      <c r="AS91" s="393"/>
      <c r="AT91" s="393"/>
      <c r="AV91" s="37">
        <f t="shared" si="34"/>
        <v>0</v>
      </c>
      <c r="AW91" s="37">
        <f t="shared" si="35"/>
        <v>0</v>
      </c>
      <c r="AX91" s="37">
        <f t="shared" si="36"/>
        <v>0</v>
      </c>
      <c r="AY91" s="37">
        <f t="shared" si="37"/>
        <v>0</v>
      </c>
      <c r="AZ91" s="37">
        <f t="shared" si="38"/>
        <v>0</v>
      </c>
      <c r="BA91" s="37">
        <f t="shared" si="39"/>
        <v>0</v>
      </c>
      <c r="BB91" s="37">
        <f t="shared" si="40"/>
        <v>0</v>
      </c>
      <c r="BC91" s="38">
        <f t="shared" si="41"/>
        <v>0</v>
      </c>
      <c r="BD91" s="37">
        <f t="shared" si="42"/>
        <v>0</v>
      </c>
      <c r="BE91" s="54">
        <f t="shared" si="43"/>
        <v>0</v>
      </c>
    </row>
    <row r="92" spans="1:57" x14ac:dyDescent="0.25">
      <c r="A92" s="401">
        <v>89</v>
      </c>
      <c r="B92" s="392" t="str">
        <f>+Nov!B92</f>
        <v>PORCENTAJE NIÑO  &lt; 1 AÑO CON CRED    COMPLETO PARA SU EDAD</v>
      </c>
      <c r="C92" s="387" t="str">
        <f>+Nov!C92</f>
        <v>DIT</v>
      </c>
      <c r="D92" s="393"/>
      <c r="E92" s="393"/>
      <c r="F92" s="393"/>
      <c r="G92" s="393"/>
      <c r="H92" s="393"/>
      <c r="I92" s="393"/>
      <c r="J92" s="393"/>
      <c r="K92" s="393"/>
      <c r="L92" s="393"/>
      <c r="M92" s="393"/>
      <c r="N92" s="393"/>
      <c r="O92" s="393"/>
      <c r="P92" s="393"/>
      <c r="Q92" s="393"/>
      <c r="R92" s="393"/>
      <c r="S92" s="393"/>
      <c r="T92" s="393"/>
      <c r="U92" s="393"/>
      <c r="V92" s="393"/>
      <c r="W92" s="393"/>
      <c r="X92" s="393"/>
      <c r="Y92" s="393"/>
      <c r="Z92" s="393"/>
      <c r="AA92" s="393"/>
      <c r="AB92" s="393"/>
      <c r="AC92" s="393"/>
      <c r="AD92" s="393"/>
      <c r="AE92" s="393"/>
      <c r="AF92" s="393"/>
      <c r="AG92" s="393"/>
      <c r="AH92" s="393"/>
      <c r="AI92" s="393"/>
      <c r="AJ92" s="393"/>
      <c r="AK92" s="393"/>
      <c r="AL92" s="393"/>
      <c r="AM92" s="393"/>
      <c r="AN92" s="393"/>
      <c r="AO92" s="393"/>
      <c r="AP92" s="393"/>
      <c r="AQ92" s="393"/>
      <c r="AR92" s="393"/>
      <c r="AS92" s="393"/>
      <c r="AT92" s="393"/>
      <c r="AV92" s="37">
        <f t="shared" si="34"/>
        <v>0</v>
      </c>
      <c r="AW92" s="37">
        <f t="shared" si="35"/>
        <v>0</v>
      </c>
      <c r="AX92" s="37">
        <f t="shared" si="36"/>
        <v>0</v>
      </c>
      <c r="AY92" s="37">
        <f t="shared" si="37"/>
        <v>0</v>
      </c>
      <c r="AZ92" s="37">
        <f t="shared" si="38"/>
        <v>0</v>
      </c>
      <c r="BA92" s="37">
        <f t="shared" si="39"/>
        <v>0</v>
      </c>
      <c r="BB92" s="37">
        <f t="shared" si="40"/>
        <v>0</v>
      </c>
      <c r="BC92" s="38">
        <f t="shared" si="41"/>
        <v>0</v>
      </c>
      <c r="BD92" s="37">
        <f t="shared" si="42"/>
        <v>0</v>
      </c>
      <c r="BE92" s="54">
        <f t="shared" si="43"/>
        <v>0</v>
      </c>
    </row>
    <row r="93" spans="1:57" x14ac:dyDescent="0.25">
      <c r="A93" s="401">
        <v>90</v>
      </c>
      <c r="B93" s="392" t="str">
        <f>+Nov!B93</f>
        <v>PORCENTAJE NIÑOS MENORES DE 36 MESES CON CONTROLES CRED COMPLETO  PARA SU EDAD</v>
      </c>
      <c r="C93" s="387" t="str">
        <f>+Nov!C93</f>
        <v>DIT</v>
      </c>
      <c r="D93" s="393"/>
      <c r="E93" s="393"/>
      <c r="F93" s="393"/>
      <c r="G93" s="393"/>
      <c r="H93" s="393"/>
      <c r="I93" s="393"/>
      <c r="J93" s="393"/>
      <c r="K93" s="393"/>
      <c r="L93" s="393"/>
      <c r="M93" s="393"/>
      <c r="N93" s="393"/>
      <c r="O93" s="393"/>
      <c r="P93" s="393"/>
      <c r="Q93" s="393"/>
      <c r="R93" s="393"/>
      <c r="S93" s="393"/>
      <c r="T93" s="393"/>
      <c r="U93" s="393"/>
      <c r="V93" s="393"/>
      <c r="W93" s="393"/>
      <c r="X93" s="393"/>
      <c r="Y93" s="393"/>
      <c r="Z93" s="393"/>
      <c r="AA93" s="393"/>
      <c r="AB93" s="393"/>
      <c r="AC93" s="393"/>
      <c r="AD93" s="393"/>
      <c r="AE93" s="393"/>
      <c r="AF93" s="393"/>
      <c r="AG93" s="393"/>
      <c r="AH93" s="393"/>
      <c r="AI93" s="393"/>
      <c r="AJ93" s="393"/>
      <c r="AK93" s="393"/>
      <c r="AL93" s="393"/>
      <c r="AM93" s="393"/>
      <c r="AN93" s="393"/>
      <c r="AO93" s="393"/>
      <c r="AP93" s="393"/>
      <c r="AQ93" s="393"/>
      <c r="AR93" s="393"/>
      <c r="AS93" s="393"/>
      <c r="AT93" s="393"/>
      <c r="AV93" s="37">
        <f t="shared" si="34"/>
        <v>0</v>
      </c>
      <c r="AW93" s="37">
        <f t="shared" si="35"/>
        <v>0</v>
      </c>
      <c r="AX93" s="37">
        <f t="shared" si="36"/>
        <v>0</v>
      </c>
      <c r="AY93" s="37">
        <f t="shared" si="37"/>
        <v>0</v>
      </c>
      <c r="AZ93" s="37">
        <f t="shared" si="38"/>
        <v>0</v>
      </c>
      <c r="BA93" s="37">
        <f t="shared" si="39"/>
        <v>0</v>
      </c>
      <c r="BB93" s="37">
        <f t="shared" si="40"/>
        <v>0</v>
      </c>
      <c r="BC93" s="38">
        <f t="shared" si="41"/>
        <v>0</v>
      </c>
      <c r="BD93" s="37">
        <f t="shared" si="42"/>
        <v>0</v>
      </c>
      <c r="BE93" s="54">
        <f t="shared" si="43"/>
        <v>0</v>
      </c>
    </row>
    <row r="94" spans="1:57" x14ac:dyDescent="0.25">
      <c r="A94" s="401">
        <v>91</v>
      </c>
      <c r="B94" s="392" t="str">
        <f>+Nov!B94</f>
        <v>PORCENTAJE NIÑOS DE 1 Y 2 AÑOS CON TEST DE GRAHAM Y EXAMEN SERIADO</v>
      </c>
      <c r="C94" s="387" t="str">
        <f>+Nov!C94</f>
        <v>DIT</v>
      </c>
      <c r="D94" s="393"/>
      <c r="E94" s="393"/>
      <c r="F94" s="393"/>
      <c r="G94" s="393"/>
      <c r="H94" s="393"/>
      <c r="I94" s="393"/>
      <c r="J94" s="393"/>
      <c r="K94" s="393"/>
      <c r="L94" s="393"/>
      <c r="M94" s="393"/>
      <c r="N94" s="393"/>
      <c r="O94" s="393"/>
      <c r="P94" s="393"/>
      <c r="Q94" s="393"/>
      <c r="R94" s="393"/>
      <c r="S94" s="393"/>
      <c r="T94" s="393"/>
      <c r="U94" s="393"/>
      <c r="V94" s="393"/>
      <c r="W94" s="393"/>
      <c r="X94" s="393"/>
      <c r="Y94" s="393"/>
      <c r="Z94" s="393"/>
      <c r="AA94" s="393"/>
      <c r="AB94" s="393"/>
      <c r="AC94" s="393"/>
      <c r="AD94" s="393"/>
      <c r="AE94" s="393"/>
      <c r="AF94" s="393"/>
      <c r="AG94" s="393"/>
      <c r="AH94" s="393"/>
      <c r="AI94" s="393"/>
      <c r="AJ94" s="393"/>
      <c r="AK94" s="393"/>
      <c r="AL94" s="393"/>
      <c r="AM94" s="393"/>
      <c r="AN94" s="393"/>
      <c r="AO94" s="393"/>
      <c r="AP94" s="393"/>
      <c r="AQ94" s="393"/>
      <c r="AR94" s="393"/>
      <c r="AS94" s="393"/>
      <c r="AT94" s="393"/>
      <c r="AV94" s="37">
        <f t="shared" si="34"/>
        <v>0</v>
      </c>
      <c r="AW94" s="37">
        <f t="shared" si="35"/>
        <v>0</v>
      </c>
      <c r="AX94" s="37">
        <f t="shared" si="36"/>
        <v>0</v>
      </c>
      <c r="AY94" s="37">
        <f t="shared" si="37"/>
        <v>0</v>
      </c>
      <c r="AZ94" s="37">
        <f t="shared" si="38"/>
        <v>0</v>
      </c>
      <c r="BA94" s="37">
        <f t="shared" si="39"/>
        <v>0</v>
      </c>
      <c r="BB94" s="37">
        <f t="shared" si="40"/>
        <v>0</v>
      </c>
      <c r="BC94" s="38">
        <f t="shared" si="41"/>
        <v>0</v>
      </c>
      <c r="BD94" s="37">
        <f t="shared" si="42"/>
        <v>0</v>
      </c>
      <c r="BE94" s="54">
        <f t="shared" si="43"/>
        <v>0</v>
      </c>
    </row>
    <row r="95" spans="1:57" x14ac:dyDescent="0.25">
      <c r="A95" s="401">
        <v>92</v>
      </c>
      <c r="B95" s="392" t="str">
        <f>+Nov!B95</f>
        <v>PORCENTAJE DE NIÑAS Y NIÑOS RN DE PARTO INSTITUCIONAL VACUNADOS CON BCG Y ANTI HEPATITIS B (HVB) ANTES DEL ALTA</v>
      </c>
      <c r="C95" s="387" t="str">
        <f>+Nov!C95</f>
        <v>DIT</v>
      </c>
      <c r="D95" s="393"/>
      <c r="E95" s="393"/>
      <c r="F95" s="393"/>
      <c r="G95" s="393"/>
      <c r="H95" s="393"/>
      <c r="I95" s="393"/>
      <c r="J95" s="393"/>
      <c r="K95" s="393"/>
      <c r="L95" s="393"/>
      <c r="M95" s="393"/>
      <c r="N95" s="393"/>
      <c r="O95" s="393"/>
      <c r="P95" s="393"/>
      <c r="Q95" s="393"/>
      <c r="R95" s="393"/>
      <c r="S95" s="393"/>
      <c r="T95" s="393"/>
      <c r="U95" s="393"/>
      <c r="V95" s="393"/>
      <c r="W95" s="393"/>
      <c r="X95" s="393"/>
      <c r="Y95" s="393"/>
      <c r="Z95" s="393"/>
      <c r="AA95" s="393"/>
      <c r="AB95" s="393"/>
      <c r="AC95" s="393"/>
      <c r="AD95" s="393"/>
      <c r="AE95" s="393"/>
      <c r="AF95" s="393"/>
      <c r="AG95" s="393"/>
      <c r="AH95" s="393"/>
      <c r="AI95" s="393"/>
      <c r="AJ95" s="393"/>
      <c r="AK95" s="393"/>
      <c r="AL95" s="393"/>
      <c r="AM95" s="393"/>
      <c r="AN95" s="393"/>
      <c r="AO95" s="393"/>
      <c r="AP95" s="393"/>
      <c r="AQ95" s="393"/>
      <c r="AR95" s="393"/>
      <c r="AS95" s="393"/>
      <c r="AT95" s="393"/>
      <c r="AV95" s="37">
        <f t="shared" si="34"/>
        <v>0</v>
      </c>
      <c r="AW95" s="37">
        <f t="shared" si="35"/>
        <v>0</v>
      </c>
      <c r="AX95" s="37">
        <f t="shared" si="36"/>
        <v>0</v>
      </c>
      <c r="AY95" s="37">
        <f t="shared" si="37"/>
        <v>0</v>
      </c>
      <c r="AZ95" s="37">
        <f t="shared" si="38"/>
        <v>0</v>
      </c>
      <c r="BA95" s="37">
        <f t="shared" si="39"/>
        <v>0</v>
      </c>
      <c r="BB95" s="37">
        <f t="shared" si="40"/>
        <v>0</v>
      </c>
      <c r="BC95" s="38">
        <f t="shared" si="41"/>
        <v>0</v>
      </c>
      <c r="BD95" s="37">
        <f t="shared" si="42"/>
        <v>0</v>
      </c>
      <c r="BE95" s="54">
        <f t="shared" si="43"/>
        <v>0</v>
      </c>
    </row>
    <row r="96" spans="1:57" x14ac:dyDescent="0.25">
      <c r="A96" s="401">
        <v>93</v>
      </c>
      <c r="B96" s="392" t="str">
        <f>+Nov!B96</f>
        <v>PORCENTAJE NIÑO &lt; 1 AÑO PROTEGIDOS CON VACUNA PENTAVALENTE</v>
      </c>
      <c r="C96" s="387" t="str">
        <f>+Nov!C96</f>
        <v>DIT</v>
      </c>
      <c r="D96" s="393"/>
      <c r="E96" s="393"/>
      <c r="F96" s="393"/>
      <c r="G96" s="393"/>
      <c r="H96" s="393"/>
      <c r="I96" s="393"/>
      <c r="J96" s="393"/>
      <c r="K96" s="393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3"/>
      <c r="W96" s="393"/>
      <c r="X96" s="393"/>
      <c r="Y96" s="393"/>
      <c r="Z96" s="393"/>
      <c r="AA96" s="393"/>
      <c r="AB96" s="393"/>
      <c r="AC96" s="393"/>
      <c r="AD96" s="393"/>
      <c r="AE96" s="393"/>
      <c r="AF96" s="393"/>
      <c r="AG96" s="393"/>
      <c r="AH96" s="393"/>
      <c r="AI96" s="393"/>
      <c r="AJ96" s="393"/>
      <c r="AK96" s="393"/>
      <c r="AL96" s="393"/>
      <c r="AM96" s="393"/>
      <c r="AN96" s="393"/>
      <c r="AO96" s="393"/>
      <c r="AP96" s="393"/>
      <c r="AQ96" s="393"/>
      <c r="AR96" s="393"/>
      <c r="AS96" s="393"/>
      <c r="AT96" s="393"/>
      <c r="AV96" s="37">
        <f t="shared" si="34"/>
        <v>0</v>
      </c>
      <c r="AW96" s="37">
        <f t="shared" si="35"/>
        <v>0</v>
      </c>
      <c r="AX96" s="37">
        <f t="shared" si="36"/>
        <v>0</v>
      </c>
      <c r="AY96" s="37">
        <f t="shared" si="37"/>
        <v>0</v>
      </c>
      <c r="AZ96" s="37">
        <f t="shared" si="38"/>
        <v>0</v>
      </c>
      <c r="BA96" s="37">
        <f t="shared" si="39"/>
        <v>0</v>
      </c>
      <c r="BB96" s="37">
        <f t="shared" si="40"/>
        <v>0</v>
      </c>
      <c r="BC96" s="38">
        <f t="shared" si="41"/>
        <v>0</v>
      </c>
      <c r="BD96" s="37">
        <f t="shared" si="42"/>
        <v>0</v>
      </c>
      <c r="BE96" s="54">
        <f t="shared" si="43"/>
        <v>0</v>
      </c>
    </row>
    <row r="97" spans="1:57" x14ac:dyDescent="0.25">
      <c r="A97" s="401">
        <v>94</v>
      </c>
      <c r="B97" s="392" t="str">
        <f>+Nov!B97</f>
        <v>PORCENTAJE DE NIÑOS &lt; 1 AÑOS  PROTEGIDOS CON VACUNA ANTIPOLIO INYECTABLE (IPV)</v>
      </c>
      <c r="C97" s="387" t="str">
        <f>+Nov!C97</f>
        <v>DIT</v>
      </c>
      <c r="D97" s="393"/>
      <c r="E97" s="393"/>
      <c r="F97" s="393"/>
      <c r="G97" s="393"/>
      <c r="H97" s="393"/>
      <c r="I97" s="393"/>
      <c r="J97" s="393"/>
      <c r="K97" s="393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3"/>
      <c r="W97" s="393"/>
      <c r="X97" s="393"/>
      <c r="Y97" s="393"/>
      <c r="Z97" s="393"/>
      <c r="AA97" s="393"/>
      <c r="AB97" s="393"/>
      <c r="AC97" s="393"/>
      <c r="AD97" s="393"/>
      <c r="AE97" s="393"/>
      <c r="AF97" s="393"/>
      <c r="AG97" s="393"/>
      <c r="AH97" s="393"/>
      <c r="AI97" s="393"/>
      <c r="AJ97" s="393"/>
      <c r="AK97" s="393"/>
      <c r="AL97" s="393"/>
      <c r="AM97" s="393"/>
      <c r="AN97" s="393"/>
      <c r="AO97" s="393"/>
      <c r="AP97" s="393"/>
      <c r="AQ97" s="393"/>
      <c r="AR97" s="393"/>
      <c r="AS97" s="393"/>
      <c r="AT97" s="393"/>
      <c r="AV97" s="37">
        <f t="shared" si="34"/>
        <v>0</v>
      </c>
      <c r="AW97" s="37">
        <f t="shared" si="35"/>
        <v>0</v>
      </c>
      <c r="AX97" s="37">
        <f t="shared" si="36"/>
        <v>0</v>
      </c>
      <c r="AY97" s="37">
        <f t="shared" si="37"/>
        <v>0</v>
      </c>
      <c r="AZ97" s="37">
        <f t="shared" si="38"/>
        <v>0</v>
      </c>
      <c r="BA97" s="37">
        <f t="shared" si="39"/>
        <v>0</v>
      </c>
      <c r="BB97" s="37">
        <f t="shared" si="40"/>
        <v>0</v>
      </c>
      <c r="BC97" s="38">
        <f t="shared" si="41"/>
        <v>0</v>
      </c>
      <c r="BD97" s="37">
        <f t="shared" si="42"/>
        <v>0</v>
      </c>
      <c r="BE97" s="54">
        <f t="shared" si="43"/>
        <v>0</v>
      </c>
    </row>
    <row r="98" spans="1:57" x14ac:dyDescent="0.25">
      <c r="A98" s="401">
        <v>95</v>
      </c>
      <c r="B98" s="392" t="str">
        <f>+Nov!B98</f>
        <v>PORCENTAJE DE NIÑOS &lt; 1 AÑO  PROTEGIDOS CON VACUNA CONTRA EL ROTAVIRUS</v>
      </c>
      <c r="C98" s="387" t="str">
        <f>+Nov!C98</f>
        <v>DIT</v>
      </c>
      <c r="D98" s="393"/>
      <c r="E98" s="393"/>
      <c r="F98" s="393"/>
      <c r="G98" s="393"/>
      <c r="H98" s="393"/>
      <c r="I98" s="393"/>
      <c r="J98" s="393"/>
      <c r="K98" s="393"/>
      <c r="L98" s="393"/>
      <c r="M98" s="393"/>
      <c r="N98" s="393"/>
      <c r="O98" s="393"/>
      <c r="P98" s="393"/>
      <c r="Q98" s="393"/>
      <c r="R98" s="393"/>
      <c r="S98" s="393"/>
      <c r="T98" s="393"/>
      <c r="U98" s="393"/>
      <c r="V98" s="393"/>
      <c r="W98" s="393"/>
      <c r="X98" s="393"/>
      <c r="Y98" s="393"/>
      <c r="Z98" s="393"/>
      <c r="AA98" s="393"/>
      <c r="AB98" s="393"/>
      <c r="AC98" s="393"/>
      <c r="AD98" s="393"/>
      <c r="AE98" s="393"/>
      <c r="AF98" s="393"/>
      <c r="AG98" s="393"/>
      <c r="AH98" s="393"/>
      <c r="AI98" s="393"/>
      <c r="AJ98" s="393"/>
      <c r="AK98" s="393"/>
      <c r="AL98" s="393"/>
      <c r="AM98" s="393"/>
      <c r="AN98" s="393"/>
      <c r="AO98" s="393"/>
      <c r="AP98" s="393"/>
      <c r="AQ98" s="393"/>
      <c r="AR98" s="393"/>
      <c r="AS98" s="393"/>
      <c r="AT98" s="393"/>
      <c r="AV98" s="37">
        <f t="shared" si="34"/>
        <v>0</v>
      </c>
      <c r="AW98" s="37">
        <f t="shared" si="35"/>
        <v>0</v>
      </c>
      <c r="AX98" s="37">
        <f t="shared" si="36"/>
        <v>0</v>
      </c>
      <c r="AY98" s="37">
        <f t="shared" si="37"/>
        <v>0</v>
      </c>
      <c r="AZ98" s="37">
        <f t="shared" si="38"/>
        <v>0</v>
      </c>
      <c r="BA98" s="37">
        <f t="shared" si="39"/>
        <v>0</v>
      </c>
      <c r="BB98" s="37">
        <f t="shared" si="40"/>
        <v>0</v>
      </c>
      <c r="BC98" s="38">
        <f t="shared" si="41"/>
        <v>0</v>
      </c>
      <c r="BD98" s="37">
        <f t="shared" si="42"/>
        <v>0</v>
      </c>
      <c r="BE98" s="54">
        <f t="shared" si="43"/>
        <v>0</v>
      </c>
    </row>
    <row r="99" spans="1:57" x14ac:dyDescent="0.25">
      <c r="A99" s="401">
        <v>96</v>
      </c>
      <c r="B99" s="392" t="str">
        <f>+Nov!B99</f>
        <v>PORCENTAJE DE  NIÑOS &lt; 1 AÑO VACUNADOS CON VACUNA ANTINEUMOCÓCICA</v>
      </c>
      <c r="C99" s="387" t="str">
        <f>+Nov!C99</f>
        <v>DIT</v>
      </c>
      <c r="D99" s="393"/>
      <c r="E99" s="393"/>
      <c r="F99" s="393"/>
      <c r="G99" s="393"/>
      <c r="H99" s="393"/>
      <c r="I99" s="393"/>
      <c r="J99" s="393"/>
      <c r="K99" s="393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3"/>
      <c r="W99" s="393"/>
      <c r="X99" s="393"/>
      <c r="Y99" s="393"/>
      <c r="Z99" s="393"/>
      <c r="AA99" s="393"/>
      <c r="AB99" s="393"/>
      <c r="AC99" s="393"/>
      <c r="AD99" s="393"/>
      <c r="AE99" s="393"/>
      <c r="AF99" s="393"/>
      <c r="AG99" s="393"/>
      <c r="AH99" s="393"/>
      <c r="AI99" s="393"/>
      <c r="AJ99" s="393"/>
      <c r="AK99" s="393"/>
      <c r="AL99" s="393"/>
      <c r="AM99" s="393"/>
      <c r="AN99" s="393"/>
      <c r="AO99" s="393"/>
      <c r="AP99" s="393"/>
      <c r="AQ99" s="393"/>
      <c r="AR99" s="393"/>
      <c r="AS99" s="393"/>
      <c r="AT99" s="393"/>
      <c r="AV99" s="37">
        <f t="shared" si="34"/>
        <v>0</v>
      </c>
      <c r="AW99" s="37">
        <f t="shared" si="35"/>
        <v>0</v>
      </c>
      <c r="AX99" s="37">
        <f t="shared" si="36"/>
        <v>0</v>
      </c>
      <c r="AY99" s="37">
        <f t="shared" si="37"/>
        <v>0</v>
      </c>
      <c r="AZ99" s="37">
        <f t="shared" si="38"/>
        <v>0</v>
      </c>
      <c r="BA99" s="37">
        <f t="shared" si="39"/>
        <v>0</v>
      </c>
      <c r="BB99" s="37">
        <f t="shared" si="40"/>
        <v>0</v>
      </c>
      <c r="BC99" s="38">
        <f t="shared" si="41"/>
        <v>0</v>
      </c>
      <c r="BD99" s="37">
        <f t="shared" si="42"/>
        <v>0</v>
      </c>
      <c r="BE99" s="54">
        <f t="shared" si="43"/>
        <v>0</v>
      </c>
    </row>
    <row r="100" spans="1:57" x14ac:dyDescent="0.25">
      <c r="A100" s="401">
        <v>97</v>
      </c>
      <c r="B100" s="392" t="str">
        <f>+Nov!B100</f>
        <v>PORCENTAJE NIÑOS 1 AÑO  PROTEGIDOS CON 3 DOSIS DE VACUNA ANTINEUMOCÓCICA</v>
      </c>
      <c r="C100" s="387" t="str">
        <f>+Nov!C100</f>
        <v>DIT</v>
      </c>
      <c r="D100" s="393"/>
      <c r="E100" s="393"/>
      <c r="F100" s="393"/>
      <c r="G100" s="393"/>
      <c r="H100" s="393"/>
      <c r="I100" s="393"/>
      <c r="J100" s="393"/>
      <c r="K100" s="393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3"/>
      <c r="W100" s="393"/>
      <c r="X100" s="393"/>
      <c r="Y100" s="393"/>
      <c r="Z100" s="393"/>
      <c r="AA100" s="393"/>
      <c r="AB100" s="393"/>
      <c r="AC100" s="393"/>
      <c r="AD100" s="393"/>
      <c r="AE100" s="393"/>
      <c r="AF100" s="393"/>
      <c r="AG100" s="393"/>
      <c r="AH100" s="393"/>
      <c r="AI100" s="393"/>
      <c r="AJ100" s="393"/>
      <c r="AK100" s="393"/>
      <c r="AL100" s="393"/>
      <c r="AM100" s="393"/>
      <c r="AN100" s="393"/>
      <c r="AO100" s="393"/>
      <c r="AP100" s="393"/>
      <c r="AQ100" s="393"/>
      <c r="AR100" s="393"/>
      <c r="AS100" s="393"/>
      <c r="AT100" s="393"/>
      <c r="AV100" s="37">
        <f t="shared" si="34"/>
        <v>0</v>
      </c>
      <c r="AW100" s="37">
        <f t="shared" si="35"/>
        <v>0</v>
      </c>
      <c r="AX100" s="37">
        <f t="shared" si="36"/>
        <v>0</v>
      </c>
      <c r="AY100" s="37">
        <f t="shared" si="37"/>
        <v>0</v>
      </c>
      <c r="AZ100" s="37">
        <f t="shared" si="38"/>
        <v>0</v>
      </c>
      <c r="BA100" s="37">
        <f t="shared" si="39"/>
        <v>0</v>
      </c>
      <c r="BB100" s="37">
        <f t="shared" si="40"/>
        <v>0</v>
      </c>
      <c r="BC100" s="38">
        <f t="shared" si="41"/>
        <v>0</v>
      </c>
      <c r="BD100" s="37">
        <f t="shared" si="42"/>
        <v>0</v>
      </c>
      <c r="BE100" s="54">
        <f t="shared" si="43"/>
        <v>0</v>
      </c>
    </row>
    <row r="101" spans="1:57" x14ac:dyDescent="0.25">
      <c r="A101" s="401">
        <v>98</v>
      </c>
      <c r="B101" s="392" t="str">
        <f>+Nov!B101</f>
        <v>PORCENTAJE DE NIÑOS 1 AÑO VACUNADOS CON 1 DOSIS DE VACUNA SPR</v>
      </c>
      <c r="C101" s="387" t="str">
        <f>+Nov!C101</f>
        <v>DIT</v>
      </c>
      <c r="D101" s="393"/>
      <c r="E101" s="393"/>
      <c r="F101" s="393"/>
      <c r="G101" s="393"/>
      <c r="H101" s="393"/>
      <c r="I101" s="393"/>
      <c r="J101" s="393"/>
      <c r="K101" s="393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3"/>
      <c r="W101" s="393"/>
      <c r="X101" s="393"/>
      <c r="Y101" s="393"/>
      <c r="Z101" s="393"/>
      <c r="AA101" s="393"/>
      <c r="AB101" s="393"/>
      <c r="AC101" s="393"/>
      <c r="AD101" s="393"/>
      <c r="AE101" s="393"/>
      <c r="AF101" s="393"/>
      <c r="AG101" s="393"/>
      <c r="AH101" s="393"/>
      <c r="AI101" s="393"/>
      <c r="AJ101" s="393"/>
      <c r="AK101" s="393"/>
      <c r="AL101" s="393"/>
      <c r="AM101" s="393"/>
      <c r="AN101" s="393"/>
      <c r="AO101" s="393"/>
      <c r="AP101" s="393"/>
      <c r="AQ101" s="393"/>
      <c r="AR101" s="393"/>
      <c r="AS101" s="393"/>
      <c r="AT101" s="393"/>
      <c r="AV101" s="37">
        <f t="shared" si="34"/>
        <v>0</v>
      </c>
      <c r="AW101" s="37">
        <f t="shared" si="35"/>
        <v>0</v>
      </c>
      <c r="AX101" s="37">
        <f t="shared" si="36"/>
        <v>0</v>
      </c>
      <c r="AY101" s="37">
        <f t="shared" si="37"/>
        <v>0</v>
      </c>
      <c r="AZ101" s="37">
        <f t="shared" si="38"/>
        <v>0</v>
      </c>
      <c r="BA101" s="37">
        <f t="shared" si="39"/>
        <v>0</v>
      </c>
      <c r="BB101" s="37">
        <f t="shared" si="40"/>
        <v>0</v>
      </c>
      <c r="BC101" s="38">
        <f t="shared" si="41"/>
        <v>0</v>
      </c>
      <c r="BD101" s="37">
        <f t="shared" si="42"/>
        <v>0</v>
      </c>
      <c r="BE101" s="54">
        <f t="shared" si="43"/>
        <v>0</v>
      </c>
    </row>
    <row r="102" spans="1:57" x14ac:dyDescent="0.25">
      <c r="A102" s="401">
        <v>99</v>
      </c>
      <c r="B102" s="392" t="str">
        <f>+Nov!B102</f>
        <v xml:space="preserve">PORCENTAJE DE NIÑOS 1 AÑO VACUNADOS CON 2 DOSIS DE VACUNA SPR </v>
      </c>
      <c r="C102" s="387" t="str">
        <f>+Nov!C102</f>
        <v>DIT</v>
      </c>
      <c r="D102" s="393"/>
      <c r="E102" s="393"/>
      <c r="F102" s="393"/>
      <c r="G102" s="393"/>
      <c r="H102" s="393"/>
      <c r="I102" s="393"/>
      <c r="J102" s="393"/>
      <c r="K102" s="393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3"/>
      <c r="W102" s="393"/>
      <c r="X102" s="393"/>
      <c r="Y102" s="393"/>
      <c r="Z102" s="393"/>
      <c r="AA102" s="393"/>
      <c r="AB102" s="393"/>
      <c r="AC102" s="393"/>
      <c r="AD102" s="393"/>
      <c r="AE102" s="393"/>
      <c r="AF102" s="393"/>
      <c r="AG102" s="393"/>
      <c r="AH102" s="393"/>
      <c r="AI102" s="393"/>
      <c r="AJ102" s="393"/>
      <c r="AK102" s="393"/>
      <c r="AL102" s="393"/>
      <c r="AM102" s="393"/>
      <c r="AN102" s="393"/>
      <c r="AO102" s="393"/>
      <c r="AP102" s="393"/>
      <c r="AQ102" s="393"/>
      <c r="AR102" s="393"/>
      <c r="AS102" s="393"/>
      <c r="AT102" s="393"/>
      <c r="AV102" s="37">
        <f t="shared" si="34"/>
        <v>0</v>
      </c>
      <c r="AW102" s="37">
        <f t="shared" si="35"/>
        <v>0</v>
      </c>
      <c r="AX102" s="37">
        <f t="shared" si="36"/>
        <v>0</v>
      </c>
      <c r="AY102" s="37">
        <f t="shared" si="37"/>
        <v>0</v>
      </c>
      <c r="AZ102" s="37">
        <f t="shared" si="38"/>
        <v>0</v>
      </c>
      <c r="BA102" s="37">
        <f t="shared" si="39"/>
        <v>0</v>
      </c>
      <c r="BB102" s="37">
        <f t="shared" si="40"/>
        <v>0</v>
      </c>
      <c r="BC102" s="38">
        <f t="shared" si="41"/>
        <v>0</v>
      </c>
      <c r="BD102" s="37">
        <f t="shared" si="42"/>
        <v>0</v>
      </c>
      <c r="BE102" s="54">
        <f t="shared" si="43"/>
        <v>0</v>
      </c>
    </row>
    <row r="103" spans="1:57" x14ac:dyDescent="0.25">
      <c r="A103" s="401">
        <v>100</v>
      </c>
      <c r="B103" s="392" t="str">
        <f>+Nov!B103</f>
        <v>PORCENTAJE DE NIÑOS 1 AÑO  VACUNADOS CON EL 1ER REFUERZO CON VACUNA ANTIPOLIO ORAL (APO)</v>
      </c>
      <c r="C103" s="387" t="str">
        <f>+Nov!C103</f>
        <v>DIT</v>
      </c>
      <c r="D103" s="393"/>
      <c r="E103" s="393"/>
      <c r="F103" s="393"/>
      <c r="G103" s="393"/>
      <c r="H103" s="393"/>
      <c r="I103" s="393"/>
      <c r="J103" s="393"/>
      <c r="K103" s="393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3"/>
      <c r="W103" s="393"/>
      <c r="X103" s="393"/>
      <c r="Y103" s="393"/>
      <c r="Z103" s="393"/>
      <c r="AA103" s="393"/>
      <c r="AB103" s="393"/>
      <c r="AC103" s="393"/>
      <c r="AD103" s="393"/>
      <c r="AE103" s="393"/>
      <c r="AF103" s="393"/>
      <c r="AG103" s="393"/>
      <c r="AH103" s="393"/>
      <c r="AI103" s="393"/>
      <c r="AJ103" s="393"/>
      <c r="AK103" s="393"/>
      <c r="AL103" s="393"/>
      <c r="AM103" s="393"/>
      <c r="AN103" s="393"/>
      <c r="AO103" s="393"/>
      <c r="AP103" s="393"/>
      <c r="AQ103" s="393"/>
      <c r="AR103" s="393"/>
      <c r="AS103" s="393"/>
      <c r="AT103" s="393"/>
      <c r="AV103" s="37">
        <f t="shared" si="34"/>
        <v>0</v>
      </c>
      <c r="AW103" s="37">
        <f t="shared" si="35"/>
        <v>0</v>
      </c>
      <c r="AX103" s="37">
        <f t="shared" si="36"/>
        <v>0</v>
      </c>
      <c r="AY103" s="37">
        <f t="shared" si="37"/>
        <v>0</v>
      </c>
      <c r="AZ103" s="37">
        <f t="shared" si="38"/>
        <v>0</v>
      </c>
      <c r="BA103" s="37">
        <f t="shared" si="39"/>
        <v>0</v>
      </c>
      <c r="BB103" s="37">
        <f t="shared" si="40"/>
        <v>0</v>
      </c>
      <c r="BC103" s="38">
        <f t="shared" si="41"/>
        <v>0</v>
      </c>
      <c r="BD103" s="37">
        <f t="shared" si="42"/>
        <v>0</v>
      </c>
      <c r="BE103" s="54">
        <f t="shared" si="43"/>
        <v>0</v>
      </c>
    </row>
    <row r="104" spans="1:57" x14ac:dyDescent="0.25">
      <c r="A104" s="401">
        <v>101</v>
      </c>
      <c r="B104" s="392" t="str">
        <f>+Nov!B104</f>
        <v>PORCENTAJE DE NIÑOS 1 AÑO VACUNADOS CON EL 1ER REFUERZO CON VACUNA DPT</v>
      </c>
      <c r="C104" s="387" t="str">
        <f>+Nov!C104</f>
        <v>DIT</v>
      </c>
      <c r="D104" s="393"/>
      <c r="E104" s="393"/>
      <c r="F104" s="393"/>
      <c r="G104" s="393"/>
      <c r="H104" s="393"/>
      <c r="I104" s="393"/>
      <c r="J104" s="393"/>
      <c r="K104" s="393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3"/>
      <c r="W104" s="393"/>
      <c r="X104" s="393"/>
      <c r="Y104" s="393"/>
      <c r="Z104" s="393"/>
      <c r="AA104" s="393"/>
      <c r="AB104" s="393"/>
      <c r="AC104" s="393"/>
      <c r="AD104" s="393"/>
      <c r="AE104" s="393"/>
      <c r="AF104" s="393"/>
      <c r="AG104" s="393"/>
      <c r="AH104" s="393"/>
      <c r="AI104" s="393"/>
      <c r="AJ104" s="393"/>
      <c r="AK104" s="393"/>
      <c r="AL104" s="393"/>
      <c r="AM104" s="393"/>
      <c r="AN104" s="393"/>
      <c r="AO104" s="393"/>
      <c r="AP104" s="393"/>
      <c r="AQ104" s="393"/>
      <c r="AR104" s="393"/>
      <c r="AS104" s="393"/>
      <c r="AT104" s="393"/>
      <c r="AV104" s="37">
        <f t="shared" si="34"/>
        <v>0</v>
      </c>
      <c r="AW104" s="37">
        <f t="shared" si="35"/>
        <v>0</v>
      </c>
      <c r="AX104" s="37">
        <f t="shared" si="36"/>
        <v>0</v>
      </c>
      <c r="AY104" s="37">
        <f t="shared" si="37"/>
        <v>0</v>
      </c>
      <c r="AZ104" s="37">
        <f t="shared" si="38"/>
        <v>0</v>
      </c>
      <c r="BA104" s="37">
        <f t="shared" si="39"/>
        <v>0</v>
      </c>
      <c r="BB104" s="37">
        <f t="shared" si="40"/>
        <v>0</v>
      </c>
      <c r="BC104" s="38">
        <f t="shared" si="41"/>
        <v>0</v>
      </c>
      <c r="BD104" s="37">
        <f t="shared" si="42"/>
        <v>0</v>
      </c>
      <c r="BE104" s="54">
        <f t="shared" si="43"/>
        <v>0</v>
      </c>
    </row>
    <row r="105" spans="1:57" x14ac:dyDescent="0.25">
      <c r="A105" s="401">
        <v>102</v>
      </c>
      <c r="B105" s="392" t="str">
        <f>+Nov!B105</f>
        <v>PORCENTAJE DE NIÑOS 4 AÑOS VACUNADOS CON EL 2DO REFUERZO CON VACUNA ANTIPOLIO ORAL (APO)</v>
      </c>
      <c r="C105" s="387" t="str">
        <f>+Nov!C105</f>
        <v>DIT</v>
      </c>
      <c r="D105" s="393"/>
      <c r="E105" s="393"/>
      <c r="F105" s="393"/>
      <c r="G105" s="393"/>
      <c r="H105" s="393"/>
      <c r="I105" s="393"/>
      <c r="J105" s="393"/>
      <c r="K105" s="393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3"/>
      <c r="W105" s="393"/>
      <c r="X105" s="393"/>
      <c r="Y105" s="393"/>
      <c r="Z105" s="393"/>
      <c r="AA105" s="393"/>
      <c r="AB105" s="393"/>
      <c r="AC105" s="393"/>
      <c r="AD105" s="393"/>
      <c r="AE105" s="393"/>
      <c r="AF105" s="393"/>
      <c r="AG105" s="393"/>
      <c r="AH105" s="393"/>
      <c r="AI105" s="393"/>
      <c r="AJ105" s="393"/>
      <c r="AK105" s="393"/>
      <c r="AL105" s="393"/>
      <c r="AM105" s="393"/>
      <c r="AN105" s="393"/>
      <c r="AO105" s="393"/>
      <c r="AP105" s="393"/>
      <c r="AQ105" s="393"/>
      <c r="AR105" s="393"/>
      <c r="AS105" s="393"/>
      <c r="AT105" s="393"/>
      <c r="AV105" s="37">
        <f t="shared" si="34"/>
        <v>0</v>
      </c>
      <c r="AW105" s="37">
        <f t="shared" si="35"/>
        <v>0</v>
      </c>
      <c r="AX105" s="37">
        <f t="shared" si="36"/>
        <v>0</v>
      </c>
      <c r="AY105" s="37">
        <f t="shared" si="37"/>
        <v>0</v>
      </c>
      <c r="AZ105" s="37">
        <f t="shared" si="38"/>
        <v>0</v>
      </c>
      <c r="BA105" s="37">
        <f t="shared" si="39"/>
        <v>0</v>
      </c>
      <c r="BB105" s="37">
        <f t="shared" si="40"/>
        <v>0</v>
      </c>
      <c r="BC105" s="38">
        <f t="shared" si="41"/>
        <v>0</v>
      </c>
      <c r="BD105" s="37">
        <f t="shared" si="42"/>
        <v>0</v>
      </c>
      <c r="BE105" s="54">
        <f t="shared" si="43"/>
        <v>0</v>
      </c>
    </row>
    <row r="106" spans="1:57" x14ac:dyDescent="0.25">
      <c r="A106" s="401">
        <v>103</v>
      </c>
      <c r="B106" s="392" t="str">
        <f>+Nov!B106</f>
        <v>PORCENTAJE DE NIÑOS 4 AÑOS VACUNADOS CON EL 2DO REFUERZO CON VACUNA DPT</v>
      </c>
      <c r="C106" s="387" t="str">
        <f>+Nov!C106</f>
        <v>DIT</v>
      </c>
      <c r="D106" s="393"/>
      <c r="E106" s="393"/>
      <c r="F106" s="393"/>
      <c r="G106" s="393"/>
      <c r="H106" s="393"/>
      <c r="I106" s="393"/>
      <c r="J106" s="393"/>
      <c r="K106" s="393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3"/>
      <c r="W106" s="393"/>
      <c r="X106" s="393"/>
      <c r="Y106" s="393"/>
      <c r="Z106" s="393"/>
      <c r="AA106" s="393"/>
      <c r="AB106" s="393"/>
      <c r="AC106" s="393"/>
      <c r="AD106" s="393"/>
      <c r="AE106" s="393"/>
      <c r="AF106" s="393"/>
      <c r="AG106" s="393"/>
      <c r="AH106" s="393"/>
      <c r="AI106" s="393"/>
      <c r="AJ106" s="393"/>
      <c r="AK106" s="393"/>
      <c r="AL106" s="393"/>
      <c r="AM106" s="393"/>
      <c r="AN106" s="393"/>
      <c r="AO106" s="393"/>
      <c r="AP106" s="393"/>
      <c r="AQ106" s="393"/>
      <c r="AR106" s="393"/>
      <c r="AS106" s="393"/>
      <c r="AT106" s="393"/>
      <c r="AV106" s="37">
        <f t="shared" si="34"/>
        <v>0</v>
      </c>
      <c r="AW106" s="37">
        <f t="shared" si="35"/>
        <v>0</v>
      </c>
      <c r="AX106" s="37">
        <f t="shared" si="36"/>
        <v>0</v>
      </c>
      <c r="AY106" s="37">
        <f t="shared" si="37"/>
        <v>0</v>
      </c>
      <c r="AZ106" s="37">
        <f t="shared" si="38"/>
        <v>0</v>
      </c>
      <c r="BA106" s="37">
        <f t="shared" si="39"/>
        <v>0</v>
      </c>
      <c r="BB106" s="37">
        <f t="shared" si="40"/>
        <v>0</v>
      </c>
      <c r="BC106" s="38">
        <f t="shared" si="41"/>
        <v>0</v>
      </c>
      <c r="BD106" s="37">
        <f t="shared" si="42"/>
        <v>0</v>
      </c>
      <c r="BE106" s="54">
        <f t="shared" si="43"/>
        <v>0</v>
      </c>
    </row>
    <row r="107" spans="1:57" x14ac:dyDescent="0.25">
      <c r="A107" s="401">
        <v>104</v>
      </c>
      <c r="B107" s="392" t="str">
        <f>+Nov!B107</f>
        <v>PORCENTAJE DE NINOS  VACUNADOS CON 1 DOSIS DE VACUNA CONTRA VPH EN EL 5TO GRADO DE PRIMARIA</v>
      </c>
      <c r="C107" s="387" t="str">
        <f>+Nov!C107</f>
        <v>DIT</v>
      </c>
      <c r="D107" s="393"/>
      <c r="E107" s="393"/>
      <c r="F107" s="393"/>
      <c r="G107" s="393"/>
      <c r="H107" s="393"/>
      <c r="I107" s="393"/>
      <c r="J107" s="393"/>
      <c r="K107" s="393"/>
      <c r="L107" s="393"/>
      <c r="M107" s="393"/>
      <c r="N107" s="393"/>
      <c r="O107" s="393"/>
      <c r="P107" s="393"/>
      <c r="Q107" s="393"/>
      <c r="R107" s="393"/>
      <c r="S107" s="393"/>
      <c r="T107" s="393"/>
      <c r="U107" s="393"/>
      <c r="V107" s="393"/>
      <c r="W107" s="393"/>
      <c r="X107" s="393"/>
      <c r="Y107" s="393"/>
      <c r="Z107" s="393"/>
      <c r="AA107" s="393"/>
      <c r="AB107" s="393"/>
      <c r="AC107" s="393"/>
      <c r="AD107" s="393"/>
      <c r="AE107" s="393"/>
      <c r="AF107" s="393"/>
      <c r="AG107" s="393"/>
      <c r="AH107" s="393"/>
      <c r="AI107" s="393"/>
      <c r="AJ107" s="393"/>
      <c r="AK107" s="393"/>
      <c r="AL107" s="393"/>
      <c r="AM107" s="393"/>
      <c r="AN107" s="393"/>
      <c r="AO107" s="393"/>
      <c r="AP107" s="393"/>
      <c r="AQ107" s="393"/>
      <c r="AR107" s="393"/>
      <c r="AS107" s="393"/>
      <c r="AT107" s="393"/>
      <c r="AV107" s="37">
        <f t="shared" si="34"/>
        <v>0</v>
      </c>
      <c r="AW107" s="37">
        <f t="shared" si="35"/>
        <v>0</v>
      </c>
      <c r="AX107" s="37">
        <f t="shared" si="36"/>
        <v>0</v>
      </c>
      <c r="AY107" s="37">
        <f t="shared" si="37"/>
        <v>0</v>
      </c>
      <c r="AZ107" s="37">
        <f t="shared" si="38"/>
        <v>0</v>
      </c>
      <c r="BA107" s="37">
        <f t="shared" si="39"/>
        <v>0</v>
      </c>
      <c r="BB107" s="37">
        <f t="shared" si="40"/>
        <v>0</v>
      </c>
      <c r="BC107" s="38">
        <f t="shared" si="41"/>
        <v>0</v>
      </c>
      <c r="BD107" s="37">
        <f t="shared" si="42"/>
        <v>0</v>
      </c>
      <c r="BE107" s="54">
        <f t="shared" si="43"/>
        <v>0</v>
      </c>
    </row>
    <row r="108" spans="1:57" x14ac:dyDescent="0.25">
      <c r="A108" s="401">
        <v>105</v>
      </c>
      <c r="B108" s="392" t="str">
        <f>+Nov!B108</f>
        <v>PORCENTAJE  DE GESTANTES VACUNADAS CON 1 DOSIS DE VACUNA DTPA</v>
      </c>
      <c r="C108" s="387" t="str">
        <f>+Nov!C108</f>
        <v>DIT</v>
      </c>
      <c r="D108" s="393"/>
      <c r="E108" s="393"/>
      <c r="F108" s="393"/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/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/>
      <c r="AS108" s="393"/>
      <c r="AT108" s="393"/>
      <c r="AV108" s="37">
        <f t="shared" si="34"/>
        <v>0</v>
      </c>
      <c r="AW108" s="37">
        <f t="shared" si="35"/>
        <v>0</v>
      </c>
      <c r="AX108" s="37">
        <f t="shared" si="36"/>
        <v>0</v>
      </c>
      <c r="AY108" s="37">
        <f t="shared" si="37"/>
        <v>0</v>
      </c>
      <c r="AZ108" s="37">
        <f t="shared" si="38"/>
        <v>0</v>
      </c>
      <c r="BA108" s="37">
        <f t="shared" si="39"/>
        <v>0</v>
      </c>
      <c r="BB108" s="37">
        <f t="shared" si="40"/>
        <v>0</v>
      </c>
      <c r="BC108" s="38">
        <f t="shared" si="41"/>
        <v>0</v>
      </c>
      <c r="BD108" s="37">
        <f t="shared" si="42"/>
        <v>0</v>
      </c>
      <c r="BE108" s="54">
        <f t="shared" si="43"/>
        <v>0</v>
      </c>
    </row>
    <row r="109" spans="1:57" x14ac:dyDescent="0.25">
      <c r="A109" s="401">
        <v>106</v>
      </c>
      <c r="B109" s="392" t="str">
        <f>+Nov!B109</f>
        <v>PORCENTAJE DE VACUNADOS CON 1 DOSIS CON VACUNA CONTRA LA INFLUENZA, EN LA POBLACIÓN &gt;= 60 AÑOS</v>
      </c>
      <c r="C109" s="387" t="str">
        <f>+Nov!C109</f>
        <v>DIT</v>
      </c>
      <c r="D109" s="393"/>
      <c r="E109" s="393"/>
      <c r="F109" s="393"/>
      <c r="G109" s="393"/>
      <c r="H109" s="393"/>
      <c r="I109" s="393"/>
      <c r="J109" s="393"/>
      <c r="K109" s="393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3"/>
      <c r="W109" s="393"/>
      <c r="X109" s="393"/>
      <c r="Y109" s="393"/>
      <c r="Z109" s="393"/>
      <c r="AA109" s="393"/>
      <c r="AB109" s="393"/>
      <c r="AC109" s="393"/>
      <c r="AD109" s="393"/>
      <c r="AE109" s="393"/>
      <c r="AF109" s="393"/>
      <c r="AG109" s="393"/>
      <c r="AH109" s="393"/>
      <c r="AI109" s="393"/>
      <c r="AJ109" s="393"/>
      <c r="AK109" s="393"/>
      <c r="AL109" s="393"/>
      <c r="AM109" s="393"/>
      <c r="AN109" s="393"/>
      <c r="AO109" s="393"/>
      <c r="AP109" s="393"/>
      <c r="AQ109" s="393"/>
      <c r="AR109" s="393"/>
      <c r="AS109" s="393"/>
      <c r="AT109" s="393"/>
      <c r="AV109" s="37">
        <f t="shared" si="34"/>
        <v>0</v>
      </c>
      <c r="AW109" s="37">
        <f t="shared" si="35"/>
        <v>0</v>
      </c>
      <c r="AX109" s="37">
        <f t="shared" si="36"/>
        <v>0</v>
      </c>
      <c r="AY109" s="37">
        <f t="shared" si="37"/>
        <v>0</v>
      </c>
      <c r="AZ109" s="37">
        <f t="shared" si="38"/>
        <v>0</v>
      </c>
      <c r="BA109" s="37">
        <f t="shared" si="39"/>
        <v>0</v>
      </c>
      <c r="BB109" s="37">
        <f t="shared" si="40"/>
        <v>0</v>
      </c>
      <c r="BC109" s="38">
        <f t="shared" si="41"/>
        <v>0</v>
      </c>
      <c r="BD109" s="37">
        <f t="shared" si="42"/>
        <v>0</v>
      </c>
      <c r="BE109" s="54">
        <f t="shared" si="43"/>
        <v>0</v>
      </c>
    </row>
    <row r="110" spans="1:57" x14ac:dyDescent="0.25">
      <c r="A110" s="401">
        <v>107</v>
      </c>
      <c r="B110" s="392" t="str">
        <f>+Nov!B110</f>
        <v>PORCENTAJE DE VACUNADOS CON 1 DOSIS CON VACUNA CONTRA NEUMOCOCO, EN LA POBLACIÓN &gt;= 60 AÑOS</v>
      </c>
      <c r="C110" s="387" t="str">
        <f>+Nov!C110</f>
        <v>DIT</v>
      </c>
      <c r="D110" s="393"/>
      <c r="E110" s="393"/>
      <c r="F110" s="393"/>
      <c r="G110" s="393"/>
      <c r="H110" s="393"/>
      <c r="I110" s="393"/>
      <c r="J110" s="393"/>
      <c r="K110" s="393"/>
      <c r="L110" s="393"/>
      <c r="M110" s="393"/>
      <c r="N110" s="393"/>
      <c r="O110" s="393"/>
      <c r="P110" s="393"/>
      <c r="Q110" s="393"/>
      <c r="R110" s="393"/>
      <c r="S110" s="393"/>
      <c r="T110" s="393"/>
      <c r="U110" s="393"/>
      <c r="V110" s="393"/>
      <c r="W110" s="393"/>
      <c r="X110" s="393"/>
      <c r="Y110" s="393"/>
      <c r="Z110" s="393"/>
      <c r="AA110" s="393"/>
      <c r="AB110" s="393"/>
      <c r="AC110" s="393"/>
      <c r="AD110" s="393"/>
      <c r="AE110" s="393"/>
      <c r="AF110" s="393"/>
      <c r="AG110" s="393"/>
      <c r="AH110" s="393"/>
      <c r="AI110" s="393"/>
      <c r="AJ110" s="393"/>
      <c r="AK110" s="393"/>
      <c r="AL110" s="393"/>
      <c r="AM110" s="393"/>
      <c r="AN110" s="393"/>
      <c r="AO110" s="393"/>
      <c r="AP110" s="393"/>
      <c r="AQ110" s="393"/>
      <c r="AR110" s="393"/>
      <c r="AS110" s="393"/>
      <c r="AT110" s="393"/>
      <c r="AV110" s="37">
        <f t="shared" si="34"/>
        <v>0</v>
      </c>
      <c r="AW110" s="37">
        <f t="shared" si="35"/>
        <v>0</v>
      </c>
      <c r="AX110" s="37">
        <f t="shared" si="36"/>
        <v>0</v>
      </c>
      <c r="AY110" s="37">
        <f t="shared" si="37"/>
        <v>0</v>
      </c>
      <c r="AZ110" s="37">
        <f t="shared" si="38"/>
        <v>0</v>
      </c>
      <c r="BA110" s="37">
        <f t="shared" si="39"/>
        <v>0</v>
      </c>
      <c r="BB110" s="37">
        <f t="shared" si="40"/>
        <v>0</v>
      </c>
      <c r="BC110" s="38">
        <f t="shared" si="41"/>
        <v>0</v>
      </c>
      <c r="BD110" s="37">
        <f t="shared" si="42"/>
        <v>0</v>
      </c>
      <c r="BE110" s="54">
        <f t="shared" si="43"/>
        <v>0</v>
      </c>
    </row>
    <row r="111" spans="1:57" x14ac:dyDescent="0.25">
      <c r="A111" s="401">
        <v>108</v>
      </c>
      <c r="B111" s="397" t="str">
        <f>+Nov!B111</f>
        <v>PORCENTAJE DE NIÑOS  MENORES DE 5 AÑOS  DE EDAD CON DCI (PATRÓN DE  REFERENCIA  OMS).</v>
      </c>
      <c r="C111" s="390" t="str">
        <f>+Nov!C111</f>
        <v>NUTRICIÓN</v>
      </c>
      <c r="D111" s="398"/>
      <c r="E111" s="398"/>
      <c r="F111" s="398"/>
      <c r="G111" s="398"/>
      <c r="H111" s="398"/>
      <c r="I111" s="398"/>
      <c r="J111" s="398"/>
      <c r="K111" s="398"/>
      <c r="L111" s="398"/>
      <c r="M111" s="398"/>
      <c r="N111" s="398"/>
      <c r="O111" s="398"/>
      <c r="P111" s="398"/>
      <c r="Q111" s="398"/>
      <c r="R111" s="398"/>
      <c r="S111" s="398"/>
      <c r="T111" s="398"/>
      <c r="U111" s="398"/>
      <c r="V111" s="398"/>
      <c r="W111" s="398"/>
      <c r="X111" s="398"/>
      <c r="Y111" s="398"/>
      <c r="Z111" s="398"/>
      <c r="AA111" s="398"/>
      <c r="AB111" s="398"/>
      <c r="AC111" s="398"/>
      <c r="AD111" s="398"/>
      <c r="AE111" s="398"/>
      <c r="AF111" s="398"/>
      <c r="AG111" s="398"/>
      <c r="AH111" s="398"/>
      <c r="AI111" s="398"/>
      <c r="AJ111" s="398"/>
      <c r="AK111" s="398"/>
      <c r="AL111" s="398"/>
      <c r="AM111" s="398"/>
      <c r="AN111" s="398"/>
      <c r="AO111" s="398"/>
      <c r="AP111" s="398"/>
      <c r="AQ111" s="398"/>
      <c r="AR111" s="398"/>
      <c r="AS111" s="398"/>
      <c r="AT111" s="398"/>
      <c r="AV111" s="37">
        <f t="shared" si="34"/>
        <v>0</v>
      </c>
      <c r="AW111" s="37">
        <f t="shared" si="35"/>
        <v>0</v>
      </c>
      <c r="AX111" s="37">
        <f t="shared" si="36"/>
        <v>0</v>
      </c>
      <c r="AY111" s="37">
        <f t="shared" si="37"/>
        <v>0</v>
      </c>
      <c r="AZ111" s="37">
        <f t="shared" si="38"/>
        <v>0</v>
      </c>
      <c r="BA111" s="37">
        <f t="shared" si="39"/>
        <v>0</v>
      </c>
      <c r="BB111" s="37">
        <f t="shared" si="40"/>
        <v>0</v>
      </c>
      <c r="BC111" s="38">
        <f t="shared" si="41"/>
        <v>0</v>
      </c>
      <c r="BD111" s="37">
        <f t="shared" si="42"/>
        <v>0</v>
      </c>
      <c r="BE111" s="54">
        <f t="shared" si="43"/>
        <v>0</v>
      </c>
    </row>
    <row r="112" spans="1:57" x14ac:dyDescent="0.25">
      <c r="A112" s="401">
        <v>109</v>
      </c>
      <c r="B112" s="397" t="str">
        <f>+Nov!B112</f>
        <v>PORCENTAJE DE NIÑOS DE 6 A 35 MESES  DE EDAD CON AMENIA (PATRÓN DE  REFERENCIA  OMS).</v>
      </c>
      <c r="C112" s="390" t="str">
        <f>+Nov!C112</f>
        <v>NUTRICIÓN</v>
      </c>
      <c r="D112" s="398"/>
      <c r="E112" s="398"/>
      <c r="F112" s="398"/>
      <c r="G112" s="398"/>
      <c r="H112" s="398"/>
      <c r="I112" s="398"/>
      <c r="J112" s="398"/>
      <c r="K112" s="398"/>
      <c r="L112" s="398"/>
      <c r="M112" s="398"/>
      <c r="N112" s="398"/>
      <c r="O112" s="398"/>
      <c r="P112" s="398"/>
      <c r="Q112" s="398"/>
      <c r="R112" s="398"/>
      <c r="S112" s="398"/>
      <c r="T112" s="398"/>
      <c r="U112" s="398"/>
      <c r="V112" s="398"/>
      <c r="W112" s="398"/>
      <c r="X112" s="398"/>
      <c r="Y112" s="398"/>
      <c r="Z112" s="398"/>
      <c r="AA112" s="398"/>
      <c r="AB112" s="398"/>
      <c r="AC112" s="398"/>
      <c r="AD112" s="398"/>
      <c r="AE112" s="398"/>
      <c r="AF112" s="398"/>
      <c r="AG112" s="398"/>
      <c r="AH112" s="398"/>
      <c r="AI112" s="398"/>
      <c r="AJ112" s="398"/>
      <c r="AK112" s="398"/>
      <c r="AL112" s="398"/>
      <c r="AM112" s="398"/>
      <c r="AN112" s="398"/>
      <c r="AO112" s="398"/>
      <c r="AP112" s="398"/>
      <c r="AQ112" s="398"/>
      <c r="AR112" s="398"/>
      <c r="AS112" s="398"/>
      <c r="AT112" s="398"/>
      <c r="AV112" s="37">
        <f t="shared" si="34"/>
        <v>0</v>
      </c>
      <c r="AW112" s="37">
        <f t="shared" si="35"/>
        <v>0</v>
      </c>
      <c r="AX112" s="37">
        <f t="shared" si="36"/>
        <v>0</v>
      </c>
      <c r="AY112" s="37">
        <f t="shared" si="37"/>
        <v>0</v>
      </c>
      <c r="AZ112" s="37">
        <f t="shared" si="38"/>
        <v>0</v>
      </c>
      <c r="BA112" s="37">
        <f t="shared" si="39"/>
        <v>0</v>
      </c>
      <c r="BB112" s="37">
        <f t="shared" si="40"/>
        <v>0</v>
      </c>
      <c r="BC112" s="38">
        <f t="shared" si="41"/>
        <v>0</v>
      </c>
      <c r="BD112" s="37">
        <f t="shared" si="42"/>
        <v>0</v>
      </c>
      <c r="BE112" s="54">
        <f t="shared" si="43"/>
        <v>0</v>
      </c>
    </row>
    <row r="113" spans="1:57" x14ac:dyDescent="0.25">
      <c r="A113" s="401">
        <v>110</v>
      </c>
      <c r="B113" s="397" t="str">
        <f>+Nov!B113</f>
        <v>PORCENTAJE DE NIÑOS DE 4 MESES QUE  INICIAN SUMPLEMENTACIÓN CON HIERRO EN GOTAS</v>
      </c>
      <c r="C113" s="390" t="str">
        <f>+Nov!C113</f>
        <v>NUTRICIÓN</v>
      </c>
      <c r="D113" s="398"/>
      <c r="E113" s="398"/>
      <c r="F113" s="398"/>
      <c r="G113" s="398"/>
      <c r="H113" s="398"/>
      <c r="I113" s="398"/>
      <c r="J113" s="398"/>
      <c r="K113" s="398"/>
      <c r="L113" s="398"/>
      <c r="M113" s="398"/>
      <c r="N113" s="398"/>
      <c r="O113" s="398"/>
      <c r="P113" s="398"/>
      <c r="Q113" s="398"/>
      <c r="R113" s="398"/>
      <c r="S113" s="398"/>
      <c r="T113" s="398"/>
      <c r="U113" s="398"/>
      <c r="V113" s="398"/>
      <c r="W113" s="398"/>
      <c r="X113" s="398"/>
      <c r="Y113" s="398"/>
      <c r="Z113" s="398"/>
      <c r="AA113" s="398"/>
      <c r="AB113" s="398"/>
      <c r="AC113" s="398"/>
      <c r="AD113" s="398"/>
      <c r="AE113" s="398"/>
      <c r="AF113" s="398"/>
      <c r="AG113" s="398"/>
      <c r="AH113" s="398"/>
      <c r="AI113" s="398"/>
      <c r="AJ113" s="398"/>
      <c r="AK113" s="398"/>
      <c r="AL113" s="398"/>
      <c r="AM113" s="398"/>
      <c r="AN113" s="398"/>
      <c r="AO113" s="398"/>
      <c r="AP113" s="398"/>
      <c r="AQ113" s="398"/>
      <c r="AR113" s="398"/>
      <c r="AS113" s="398"/>
      <c r="AT113" s="398"/>
      <c r="AV113" s="37">
        <f t="shared" si="34"/>
        <v>0</v>
      </c>
      <c r="AW113" s="37">
        <f t="shared" si="35"/>
        <v>0</v>
      </c>
      <c r="AX113" s="37">
        <f t="shared" si="36"/>
        <v>0</v>
      </c>
      <c r="AY113" s="37">
        <f t="shared" si="37"/>
        <v>0</v>
      </c>
      <c r="AZ113" s="37">
        <f t="shared" si="38"/>
        <v>0</v>
      </c>
      <c r="BA113" s="37">
        <f t="shared" si="39"/>
        <v>0</v>
      </c>
      <c r="BB113" s="37">
        <f t="shared" si="40"/>
        <v>0</v>
      </c>
      <c r="BC113" s="38">
        <f t="shared" si="41"/>
        <v>0</v>
      </c>
      <c r="BD113" s="37">
        <f t="shared" si="42"/>
        <v>0</v>
      </c>
      <c r="BE113" s="54">
        <f t="shared" si="43"/>
        <v>0</v>
      </c>
    </row>
    <row r="114" spans="1:57" x14ac:dyDescent="0.25">
      <c r="A114" s="401">
        <v>111</v>
      </c>
      <c r="B114" s="397" t="str">
        <f>+Nov!B114</f>
        <v>PORCENTAJE DE NIÑAS/NIÑOS DE 12 MESES DE EDAD QUE RECIBIERON  SUPLEMENTACIÓN PREVENTIVA  (TA)</v>
      </c>
      <c r="C114" s="390" t="str">
        <f>+Nov!C114</f>
        <v>NUTRICIÓN</v>
      </c>
      <c r="D114" s="398"/>
      <c r="E114" s="398"/>
      <c r="F114" s="398"/>
      <c r="G114" s="398"/>
      <c r="H114" s="398"/>
      <c r="I114" s="398"/>
      <c r="J114" s="398"/>
      <c r="K114" s="398"/>
      <c r="L114" s="398"/>
      <c r="M114" s="398"/>
      <c r="N114" s="398"/>
      <c r="O114" s="398"/>
      <c r="P114" s="398"/>
      <c r="Q114" s="398"/>
      <c r="R114" s="398"/>
      <c r="S114" s="398"/>
      <c r="T114" s="398"/>
      <c r="U114" s="398"/>
      <c r="V114" s="398"/>
      <c r="W114" s="398"/>
      <c r="X114" s="398"/>
      <c r="Y114" s="398"/>
      <c r="Z114" s="398"/>
      <c r="AA114" s="398"/>
      <c r="AB114" s="398"/>
      <c r="AC114" s="398"/>
      <c r="AD114" s="398"/>
      <c r="AE114" s="398"/>
      <c r="AF114" s="398"/>
      <c r="AG114" s="398"/>
      <c r="AH114" s="398"/>
      <c r="AI114" s="398"/>
      <c r="AJ114" s="398"/>
      <c r="AK114" s="398"/>
      <c r="AL114" s="398"/>
      <c r="AM114" s="398"/>
      <c r="AN114" s="398"/>
      <c r="AO114" s="398"/>
      <c r="AP114" s="398"/>
      <c r="AQ114" s="398"/>
      <c r="AR114" s="398"/>
      <c r="AS114" s="398"/>
      <c r="AT114" s="398"/>
      <c r="AV114" s="37">
        <f t="shared" si="34"/>
        <v>0</v>
      </c>
      <c r="AW114" s="37">
        <f t="shared" si="35"/>
        <v>0</v>
      </c>
      <c r="AX114" s="37">
        <f t="shared" si="36"/>
        <v>0</v>
      </c>
      <c r="AY114" s="37">
        <f t="shared" si="37"/>
        <v>0</v>
      </c>
      <c r="AZ114" s="37">
        <f t="shared" si="38"/>
        <v>0</v>
      </c>
      <c r="BA114" s="37">
        <f t="shared" si="39"/>
        <v>0</v>
      </c>
      <c r="BB114" s="37">
        <f t="shared" si="40"/>
        <v>0</v>
      </c>
      <c r="BC114" s="38">
        <f t="shared" si="41"/>
        <v>0</v>
      </c>
      <c r="BD114" s="37">
        <f t="shared" si="42"/>
        <v>0</v>
      </c>
      <c r="BE114" s="54">
        <f t="shared" si="43"/>
        <v>0</v>
      </c>
    </row>
    <row r="115" spans="1:57" x14ac:dyDescent="0.25">
      <c r="A115" s="401">
        <v>112</v>
      </c>
      <c r="B115" s="397" t="str">
        <f>+Nov!B115</f>
        <v>PORCENTAJE DE NIÑAS/NIÑOS  DE 24 MESES DE EDAD  QUE RECIBIERON SUPLEMENTACION PREVENTIVA (TA)</v>
      </c>
      <c r="C115" s="390" t="str">
        <f>+Nov!C115</f>
        <v>NUTRICIÓN</v>
      </c>
      <c r="D115" s="398"/>
      <c r="E115" s="398"/>
      <c r="F115" s="398"/>
      <c r="G115" s="398"/>
      <c r="H115" s="398"/>
      <c r="I115" s="398"/>
      <c r="J115" s="398"/>
      <c r="K115" s="398"/>
      <c r="L115" s="398"/>
      <c r="M115" s="398"/>
      <c r="N115" s="398"/>
      <c r="O115" s="398"/>
      <c r="P115" s="398"/>
      <c r="Q115" s="398"/>
      <c r="R115" s="398"/>
      <c r="S115" s="398"/>
      <c r="T115" s="398"/>
      <c r="U115" s="398"/>
      <c r="V115" s="398"/>
      <c r="W115" s="398"/>
      <c r="X115" s="398"/>
      <c r="Y115" s="398"/>
      <c r="Z115" s="398"/>
      <c r="AA115" s="398"/>
      <c r="AB115" s="398"/>
      <c r="AC115" s="398"/>
      <c r="AD115" s="398"/>
      <c r="AE115" s="398"/>
      <c r="AF115" s="398"/>
      <c r="AG115" s="398"/>
      <c r="AH115" s="398"/>
      <c r="AI115" s="398"/>
      <c r="AJ115" s="398"/>
      <c r="AK115" s="398"/>
      <c r="AL115" s="398"/>
      <c r="AM115" s="398"/>
      <c r="AN115" s="398"/>
      <c r="AO115" s="398"/>
      <c r="AP115" s="398"/>
      <c r="AQ115" s="398"/>
      <c r="AR115" s="398"/>
      <c r="AS115" s="398"/>
      <c r="AT115" s="398"/>
      <c r="AV115" s="37">
        <f t="shared" si="34"/>
        <v>0</v>
      </c>
      <c r="AW115" s="37">
        <f t="shared" si="35"/>
        <v>0</v>
      </c>
      <c r="AX115" s="37">
        <f t="shared" si="36"/>
        <v>0</v>
      </c>
      <c r="AY115" s="37">
        <f t="shared" si="37"/>
        <v>0</v>
      </c>
      <c r="AZ115" s="37">
        <f t="shared" si="38"/>
        <v>0</v>
      </c>
      <c r="BA115" s="37">
        <f t="shared" si="39"/>
        <v>0</v>
      </c>
      <c r="BB115" s="37">
        <f t="shared" si="40"/>
        <v>0</v>
      </c>
      <c r="BC115" s="38">
        <f t="shared" si="41"/>
        <v>0</v>
      </c>
      <c r="BD115" s="37">
        <f t="shared" si="42"/>
        <v>0</v>
      </c>
      <c r="BE115" s="54">
        <f t="shared" si="43"/>
        <v>0</v>
      </c>
    </row>
    <row r="116" spans="1:57" x14ac:dyDescent="0.25">
      <c r="A116" s="401">
        <v>113</v>
      </c>
      <c r="B116" s="397" t="str">
        <f>+Nov!B116</f>
        <v>PORCENTAJE DE NIÑOS/NIÑAS MENORES DE 36 MESES CON SUPLEMENTACION PREVENTIVA (TA)</v>
      </c>
      <c r="C116" s="390" t="str">
        <f>+Nov!C116</f>
        <v>NUTRICIÓN</v>
      </c>
      <c r="D116" s="398"/>
      <c r="E116" s="398"/>
      <c r="F116" s="398"/>
      <c r="G116" s="398"/>
      <c r="H116" s="398"/>
      <c r="I116" s="398"/>
      <c r="J116" s="398"/>
      <c r="K116" s="398"/>
      <c r="L116" s="398"/>
      <c r="M116" s="398"/>
      <c r="N116" s="398"/>
      <c r="O116" s="398"/>
      <c r="P116" s="398"/>
      <c r="Q116" s="398"/>
      <c r="R116" s="398"/>
      <c r="S116" s="398"/>
      <c r="T116" s="398"/>
      <c r="U116" s="398"/>
      <c r="V116" s="398"/>
      <c r="W116" s="398"/>
      <c r="X116" s="398"/>
      <c r="Y116" s="398"/>
      <c r="Z116" s="398"/>
      <c r="AA116" s="398"/>
      <c r="AB116" s="398"/>
      <c r="AC116" s="398"/>
      <c r="AD116" s="398"/>
      <c r="AE116" s="398"/>
      <c r="AF116" s="398"/>
      <c r="AG116" s="398"/>
      <c r="AH116" s="398"/>
      <c r="AI116" s="398"/>
      <c r="AJ116" s="398"/>
      <c r="AK116" s="398"/>
      <c r="AL116" s="398"/>
      <c r="AM116" s="398"/>
      <c r="AN116" s="398"/>
      <c r="AO116" s="398"/>
      <c r="AP116" s="398"/>
      <c r="AQ116" s="398"/>
      <c r="AR116" s="398"/>
      <c r="AS116" s="398"/>
      <c r="AT116" s="398"/>
      <c r="AV116" s="37">
        <f t="shared" si="34"/>
        <v>0</v>
      </c>
      <c r="AW116" s="37">
        <f t="shared" si="35"/>
        <v>0</v>
      </c>
      <c r="AX116" s="37">
        <f t="shared" si="36"/>
        <v>0</v>
      </c>
      <c r="AY116" s="37">
        <f t="shared" si="37"/>
        <v>0</v>
      </c>
      <c r="AZ116" s="37">
        <f t="shared" si="38"/>
        <v>0</v>
      </c>
      <c r="BA116" s="37">
        <f t="shared" si="39"/>
        <v>0</v>
      </c>
      <c r="BB116" s="37">
        <f t="shared" si="40"/>
        <v>0</v>
      </c>
      <c r="BC116" s="38">
        <f t="shared" si="41"/>
        <v>0</v>
      </c>
      <c r="BD116" s="37">
        <f t="shared" si="42"/>
        <v>0</v>
      </c>
      <c r="BE116" s="54">
        <f t="shared" si="43"/>
        <v>0</v>
      </c>
    </row>
    <row r="117" spans="1:57" x14ac:dyDescent="0.25">
      <c r="A117" s="401">
        <v>114</v>
      </c>
      <c r="B117" s="397" t="str">
        <f>+Nov!B117</f>
        <v>PORCENTAJE DE NIÑOS MENORES DE UN AÑO  ( 6 A 11 MESES) CON  SUPLEMENTO DE VITAMINA A</v>
      </c>
      <c r="C117" s="390" t="str">
        <f>+Nov!C117</f>
        <v>NUTRICIÓN</v>
      </c>
      <c r="D117" s="398"/>
      <c r="E117" s="398"/>
      <c r="F117" s="398"/>
      <c r="G117" s="398"/>
      <c r="H117" s="398"/>
      <c r="I117" s="398"/>
      <c r="J117" s="398"/>
      <c r="K117" s="398"/>
      <c r="L117" s="398"/>
      <c r="M117" s="398"/>
      <c r="N117" s="398"/>
      <c r="O117" s="398"/>
      <c r="P117" s="398"/>
      <c r="Q117" s="398"/>
      <c r="R117" s="398"/>
      <c r="S117" s="398"/>
      <c r="T117" s="398"/>
      <c r="U117" s="398"/>
      <c r="V117" s="398"/>
      <c r="W117" s="398"/>
      <c r="X117" s="398"/>
      <c r="Y117" s="398"/>
      <c r="Z117" s="398"/>
      <c r="AA117" s="398"/>
      <c r="AB117" s="398"/>
      <c r="AC117" s="398"/>
      <c r="AD117" s="398"/>
      <c r="AE117" s="398"/>
      <c r="AF117" s="398"/>
      <c r="AG117" s="398"/>
      <c r="AH117" s="398"/>
      <c r="AI117" s="398"/>
      <c r="AJ117" s="398"/>
      <c r="AK117" s="398"/>
      <c r="AL117" s="398"/>
      <c r="AM117" s="398"/>
      <c r="AN117" s="398"/>
      <c r="AO117" s="398"/>
      <c r="AP117" s="398"/>
      <c r="AQ117" s="398"/>
      <c r="AR117" s="398"/>
      <c r="AS117" s="398"/>
      <c r="AT117" s="398"/>
      <c r="AV117" s="37">
        <f t="shared" si="34"/>
        <v>0</v>
      </c>
      <c r="AW117" s="37">
        <f t="shared" si="35"/>
        <v>0</v>
      </c>
      <c r="AX117" s="37">
        <f t="shared" si="36"/>
        <v>0</v>
      </c>
      <c r="AY117" s="37">
        <f t="shared" si="37"/>
        <v>0</v>
      </c>
      <c r="AZ117" s="37">
        <f t="shared" si="38"/>
        <v>0</v>
      </c>
      <c r="BA117" s="37">
        <f t="shared" si="39"/>
        <v>0</v>
      </c>
      <c r="BB117" s="37">
        <f t="shared" si="40"/>
        <v>0</v>
      </c>
      <c r="BC117" s="38">
        <f t="shared" si="41"/>
        <v>0</v>
      </c>
      <c r="BD117" s="37">
        <f t="shared" si="42"/>
        <v>0</v>
      </c>
      <c r="BE117" s="54">
        <f t="shared" si="43"/>
        <v>0</v>
      </c>
    </row>
    <row r="118" spans="1:57" x14ac:dyDescent="0.25">
      <c r="A118" s="401">
        <v>115</v>
      </c>
      <c r="B118" s="397" t="str">
        <f>+Nov!B118</f>
        <v xml:space="preserve">PORCENTAJE DE NIÑOS  DE 12 A 59 MESES CON  SUPLEMENTO DE VITAMINA A  </v>
      </c>
      <c r="C118" s="390" t="str">
        <f>+Nov!C118</f>
        <v>NUTRICIÓN</v>
      </c>
      <c r="D118" s="398"/>
      <c r="E118" s="398"/>
      <c r="F118" s="398"/>
      <c r="G118" s="398"/>
      <c r="H118" s="398"/>
      <c r="I118" s="398"/>
      <c r="J118" s="398"/>
      <c r="K118" s="398"/>
      <c r="L118" s="398"/>
      <c r="M118" s="398"/>
      <c r="N118" s="398"/>
      <c r="O118" s="398"/>
      <c r="P118" s="398"/>
      <c r="Q118" s="398"/>
      <c r="R118" s="398"/>
      <c r="S118" s="398"/>
      <c r="T118" s="398"/>
      <c r="U118" s="398"/>
      <c r="V118" s="398"/>
      <c r="W118" s="398"/>
      <c r="X118" s="398"/>
      <c r="Y118" s="398"/>
      <c r="Z118" s="398"/>
      <c r="AA118" s="398"/>
      <c r="AB118" s="398"/>
      <c r="AC118" s="398"/>
      <c r="AD118" s="398"/>
      <c r="AE118" s="398"/>
      <c r="AF118" s="398"/>
      <c r="AG118" s="398"/>
      <c r="AH118" s="398"/>
      <c r="AI118" s="398"/>
      <c r="AJ118" s="398"/>
      <c r="AK118" s="398"/>
      <c r="AL118" s="398"/>
      <c r="AM118" s="398"/>
      <c r="AN118" s="398"/>
      <c r="AO118" s="398"/>
      <c r="AP118" s="398"/>
      <c r="AQ118" s="398"/>
      <c r="AR118" s="398"/>
      <c r="AS118" s="398"/>
      <c r="AT118" s="398"/>
      <c r="AV118" s="37">
        <f t="shared" ref="AV118:AV142" si="44">SUM(D118)</f>
        <v>0</v>
      </c>
      <c r="AW118" s="37">
        <f t="shared" ref="AW118:AW142" si="45">+SUM(G118:P118)</f>
        <v>0</v>
      </c>
      <c r="AX118" s="37">
        <f t="shared" ref="AX118:AX142" si="46">+SUM(Q118:S118)</f>
        <v>0</v>
      </c>
      <c r="AY118" s="37">
        <f t="shared" ref="AY118:AY142" si="47">+SUM(T118:W118)</f>
        <v>0</v>
      </c>
      <c r="AZ118" s="37">
        <f t="shared" ref="AZ118:AZ142" si="48">+SUM(X118:AC118)</f>
        <v>0</v>
      </c>
      <c r="BA118" s="37">
        <f t="shared" ref="BA118:BA142" si="49">+SUM(AD118:AH118)</f>
        <v>0</v>
      </c>
      <c r="BB118" s="37">
        <f t="shared" ref="BB118:BB142" si="50">+SUM(AJ118:AL118)</f>
        <v>0</v>
      </c>
      <c r="BC118" s="38">
        <f t="shared" ref="BC118:BC142" si="51">+SUM(AM118:AP118)</f>
        <v>0</v>
      </c>
      <c r="BD118" s="37">
        <f t="shared" ref="BD118:BD142" si="52">+SUM(AQ118:AT118)</f>
        <v>0</v>
      </c>
      <c r="BE118" s="54">
        <f t="shared" ref="BE118:BE142" si="53">SUM(AV118:BD118)</f>
        <v>0</v>
      </c>
    </row>
    <row r="119" spans="1:57" x14ac:dyDescent="0.25">
      <c r="A119" s="401">
        <v>116</v>
      </c>
      <c r="B119" s="397" t="str">
        <f>+Nov!B119</f>
        <v>PORCENTAJE DE NIÑOS &lt; 5 AÑOS CON SUPLEMENTO DE VITAMINA A</v>
      </c>
      <c r="C119" s="390" t="str">
        <f>+Nov!C119</f>
        <v>NUTRICIÓN</v>
      </c>
      <c r="D119" s="398"/>
      <c r="E119" s="398"/>
      <c r="F119" s="398"/>
      <c r="G119" s="398"/>
      <c r="H119" s="398"/>
      <c r="I119" s="398"/>
      <c r="J119" s="398"/>
      <c r="K119" s="398"/>
      <c r="L119" s="398"/>
      <c r="M119" s="398"/>
      <c r="N119" s="398"/>
      <c r="O119" s="398"/>
      <c r="P119" s="398"/>
      <c r="Q119" s="398"/>
      <c r="R119" s="398"/>
      <c r="S119" s="398"/>
      <c r="T119" s="398"/>
      <c r="U119" s="398"/>
      <c r="V119" s="398"/>
      <c r="W119" s="398"/>
      <c r="X119" s="398"/>
      <c r="Y119" s="398"/>
      <c r="Z119" s="398"/>
      <c r="AA119" s="398"/>
      <c r="AB119" s="398"/>
      <c r="AC119" s="398"/>
      <c r="AD119" s="398"/>
      <c r="AE119" s="398"/>
      <c r="AF119" s="398"/>
      <c r="AG119" s="398"/>
      <c r="AH119" s="398"/>
      <c r="AI119" s="398"/>
      <c r="AJ119" s="398"/>
      <c r="AK119" s="398"/>
      <c r="AL119" s="398"/>
      <c r="AM119" s="398"/>
      <c r="AN119" s="398"/>
      <c r="AO119" s="398"/>
      <c r="AP119" s="398"/>
      <c r="AQ119" s="398"/>
      <c r="AR119" s="398"/>
      <c r="AS119" s="398"/>
      <c r="AT119" s="398"/>
      <c r="AV119" s="37">
        <f t="shared" si="44"/>
        <v>0</v>
      </c>
      <c r="AW119" s="37">
        <f t="shared" si="45"/>
        <v>0</v>
      </c>
      <c r="AX119" s="37">
        <f t="shared" si="46"/>
        <v>0</v>
      </c>
      <c r="AY119" s="37">
        <f t="shared" si="47"/>
        <v>0</v>
      </c>
      <c r="AZ119" s="37">
        <f t="shared" si="48"/>
        <v>0</v>
      </c>
      <c r="BA119" s="37">
        <f t="shared" si="49"/>
        <v>0</v>
      </c>
      <c r="BB119" s="37">
        <f t="shared" si="50"/>
        <v>0</v>
      </c>
      <c r="BC119" s="38">
        <f t="shared" si="51"/>
        <v>0</v>
      </c>
      <c r="BD119" s="37">
        <f t="shared" si="52"/>
        <v>0</v>
      </c>
      <c r="BE119" s="54">
        <f t="shared" si="53"/>
        <v>0</v>
      </c>
    </row>
    <row r="120" spans="1:57" x14ac:dyDescent="0.25">
      <c r="A120" s="401">
        <v>117</v>
      </c>
      <c r="B120" s="397" t="str">
        <f>+Nov!B120</f>
        <v>PORCENTAJE DE NIÑOS MENORES DE 12 MESES DE EDAD CON DOSAJE DE HEMOGLOBINA</v>
      </c>
      <c r="C120" s="390" t="str">
        <f>+Nov!C120</f>
        <v>NUTRICIÓN</v>
      </c>
      <c r="D120" s="398"/>
      <c r="E120" s="398"/>
      <c r="F120" s="398"/>
      <c r="G120" s="398"/>
      <c r="H120" s="398"/>
      <c r="I120" s="398"/>
      <c r="J120" s="398"/>
      <c r="K120" s="398"/>
      <c r="L120" s="398"/>
      <c r="M120" s="398"/>
      <c r="N120" s="398"/>
      <c r="O120" s="398"/>
      <c r="P120" s="398"/>
      <c r="Q120" s="398"/>
      <c r="R120" s="398"/>
      <c r="S120" s="398"/>
      <c r="T120" s="398"/>
      <c r="U120" s="398"/>
      <c r="V120" s="398"/>
      <c r="W120" s="398"/>
      <c r="X120" s="398"/>
      <c r="Y120" s="398"/>
      <c r="Z120" s="398"/>
      <c r="AA120" s="398"/>
      <c r="AB120" s="398"/>
      <c r="AC120" s="398"/>
      <c r="AD120" s="398"/>
      <c r="AE120" s="398"/>
      <c r="AF120" s="398"/>
      <c r="AG120" s="398"/>
      <c r="AH120" s="398"/>
      <c r="AI120" s="398"/>
      <c r="AJ120" s="398"/>
      <c r="AK120" s="398"/>
      <c r="AL120" s="398"/>
      <c r="AM120" s="398"/>
      <c r="AN120" s="398"/>
      <c r="AO120" s="398"/>
      <c r="AP120" s="398"/>
      <c r="AQ120" s="398"/>
      <c r="AR120" s="398"/>
      <c r="AS120" s="398"/>
      <c r="AT120" s="398"/>
      <c r="AV120" s="37">
        <f t="shared" si="44"/>
        <v>0</v>
      </c>
      <c r="AW120" s="37">
        <f t="shared" si="45"/>
        <v>0</v>
      </c>
      <c r="AX120" s="37">
        <f t="shared" si="46"/>
        <v>0</v>
      </c>
      <c r="AY120" s="37">
        <f t="shared" si="47"/>
        <v>0</v>
      </c>
      <c r="AZ120" s="37">
        <f t="shared" si="48"/>
        <v>0</v>
      </c>
      <c r="BA120" s="37">
        <f t="shared" si="49"/>
        <v>0</v>
      </c>
      <c r="BB120" s="37">
        <f t="shared" si="50"/>
        <v>0</v>
      </c>
      <c r="BC120" s="38">
        <f t="shared" si="51"/>
        <v>0</v>
      </c>
      <c r="BD120" s="37">
        <f t="shared" si="52"/>
        <v>0</v>
      </c>
      <c r="BE120" s="54">
        <f t="shared" si="53"/>
        <v>0</v>
      </c>
    </row>
    <row r="121" spans="1:57" x14ac:dyDescent="0.25">
      <c r="A121" s="401">
        <v>118</v>
      </c>
      <c r="B121" s="397" t="str">
        <f>+Nov!B121</f>
        <v>PORCENTAJE DE NIÑOS DE 12 A 23 MESES DE EDAD CON DOSAJE DE HEMOGLOBINA</v>
      </c>
      <c r="C121" s="390" t="str">
        <f>+Nov!C121</f>
        <v>NUTRICIÓN</v>
      </c>
      <c r="D121" s="398"/>
      <c r="E121" s="398"/>
      <c r="F121" s="398"/>
      <c r="G121" s="398"/>
      <c r="H121" s="398"/>
      <c r="I121" s="398"/>
      <c r="J121" s="398"/>
      <c r="K121" s="398"/>
      <c r="L121" s="398"/>
      <c r="M121" s="398"/>
      <c r="N121" s="398"/>
      <c r="O121" s="398"/>
      <c r="P121" s="398"/>
      <c r="Q121" s="398"/>
      <c r="R121" s="398"/>
      <c r="S121" s="398"/>
      <c r="T121" s="398"/>
      <c r="U121" s="398"/>
      <c r="V121" s="398"/>
      <c r="W121" s="398"/>
      <c r="X121" s="398"/>
      <c r="Y121" s="398"/>
      <c r="Z121" s="398"/>
      <c r="AA121" s="398"/>
      <c r="AB121" s="398"/>
      <c r="AC121" s="398"/>
      <c r="AD121" s="398"/>
      <c r="AE121" s="398"/>
      <c r="AF121" s="398"/>
      <c r="AG121" s="398"/>
      <c r="AH121" s="398"/>
      <c r="AI121" s="398"/>
      <c r="AJ121" s="398"/>
      <c r="AK121" s="398"/>
      <c r="AL121" s="398"/>
      <c r="AM121" s="398"/>
      <c r="AN121" s="398"/>
      <c r="AO121" s="398"/>
      <c r="AP121" s="398"/>
      <c r="AQ121" s="398"/>
      <c r="AR121" s="398"/>
      <c r="AS121" s="398"/>
      <c r="AT121" s="398"/>
      <c r="AV121" s="37">
        <f t="shared" si="44"/>
        <v>0</v>
      </c>
      <c r="AW121" s="37">
        <f t="shared" si="45"/>
        <v>0</v>
      </c>
      <c r="AX121" s="37">
        <f t="shared" si="46"/>
        <v>0</v>
      </c>
      <c r="AY121" s="37">
        <f t="shared" si="47"/>
        <v>0</v>
      </c>
      <c r="AZ121" s="37">
        <f t="shared" si="48"/>
        <v>0</v>
      </c>
      <c r="BA121" s="37">
        <f t="shared" si="49"/>
        <v>0</v>
      </c>
      <c r="BB121" s="37">
        <f t="shared" si="50"/>
        <v>0</v>
      </c>
      <c r="BC121" s="38">
        <f t="shared" si="51"/>
        <v>0</v>
      </c>
      <c r="BD121" s="37">
        <f t="shared" si="52"/>
        <v>0</v>
      </c>
      <c r="BE121" s="54">
        <f t="shared" si="53"/>
        <v>0</v>
      </c>
    </row>
    <row r="122" spans="1:57" x14ac:dyDescent="0.25">
      <c r="A122" s="401">
        <v>119</v>
      </c>
      <c r="B122" s="397" t="str">
        <f>+Nov!B122</f>
        <v>PORCENTAJE DE NIÑOS DE 24 A 35 MESES DE EDAD CON DOSAJE DE HEMOGLOBINA</v>
      </c>
      <c r="C122" s="390" t="str">
        <f>+Nov!C122</f>
        <v>NUTRICIÓN</v>
      </c>
      <c r="D122" s="398"/>
      <c r="E122" s="398"/>
      <c r="F122" s="398"/>
      <c r="G122" s="398"/>
      <c r="H122" s="398"/>
      <c r="I122" s="398"/>
      <c r="J122" s="398"/>
      <c r="K122" s="398"/>
      <c r="L122" s="398"/>
      <c r="M122" s="398"/>
      <c r="N122" s="398"/>
      <c r="O122" s="398"/>
      <c r="P122" s="398"/>
      <c r="Q122" s="398"/>
      <c r="R122" s="398"/>
      <c r="S122" s="398"/>
      <c r="T122" s="398"/>
      <c r="U122" s="398"/>
      <c r="V122" s="398"/>
      <c r="W122" s="398"/>
      <c r="X122" s="398"/>
      <c r="Y122" s="398"/>
      <c r="Z122" s="398"/>
      <c r="AA122" s="398"/>
      <c r="AB122" s="398"/>
      <c r="AC122" s="398"/>
      <c r="AD122" s="398"/>
      <c r="AE122" s="398"/>
      <c r="AF122" s="398"/>
      <c r="AG122" s="398"/>
      <c r="AH122" s="398"/>
      <c r="AI122" s="398"/>
      <c r="AJ122" s="398"/>
      <c r="AK122" s="398"/>
      <c r="AL122" s="398"/>
      <c r="AM122" s="398"/>
      <c r="AN122" s="398"/>
      <c r="AO122" s="398"/>
      <c r="AP122" s="398"/>
      <c r="AQ122" s="398"/>
      <c r="AR122" s="398"/>
      <c r="AS122" s="398"/>
      <c r="AT122" s="398"/>
      <c r="AV122" s="37">
        <f t="shared" si="44"/>
        <v>0</v>
      </c>
      <c r="AW122" s="37">
        <f t="shared" si="45"/>
        <v>0</v>
      </c>
      <c r="AX122" s="37">
        <f t="shared" si="46"/>
        <v>0</v>
      </c>
      <c r="AY122" s="37">
        <f t="shared" si="47"/>
        <v>0</v>
      </c>
      <c r="AZ122" s="37">
        <f t="shared" si="48"/>
        <v>0</v>
      </c>
      <c r="BA122" s="37">
        <f t="shared" si="49"/>
        <v>0</v>
      </c>
      <c r="BB122" s="37">
        <f t="shared" si="50"/>
        <v>0</v>
      </c>
      <c r="BC122" s="38">
        <f t="shared" si="51"/>
        <v>0</v>
      </c>
      <c r="BD122" s="37">
        <f t="shared" si="52"/>
        <v>0</v>
      </c>
      <c r="BE122" s="54">
        <f t="shared" si="53"/>
        <v>0</v>
      </c>
    </row>
    <row r="123" spans="1:57" x14ac:dyDescent="0.25">
      <c r="A123" s="401">
        <v>120</v>
      </c>
      <c r="B123" s="397" t="str">
        <f>+Nov!B123</f>
        <v>PORCENTAJE DE NIÑOS DE 6 A 35 MESES DE EDAD CON DOSAJE DE HEMOGLOBINA</v>
      </c>
      <c r="C123" s="390" t="str">
        <f>+Nov!C123</f>
        <v>NUTRICIÓN</v>
      </c>
      <c r="D123" s="398"/>
      <c r="E123" s="398"/>
      <c r="F123" s="398"/>
      <c r="G123" s="398"/>
      <c r="H123" s="398"/>
      <c r="I123" s="398"/>
      <c r="J123" s="398"/>
      <c r="K123" s="398"/>
      <c r="L123" s="398"/>
      <c r="M123" s="398"/>
      <c r="N123" s="398"/>
      <c r="O123" s="398"/>
      <c r="P123" s="398"/>
      <c r="Q123" s="398"/>
      <c r="R123" s="398"/>
      <c r="S123" s="398"/>
      <c r="T123" s="398"/>
      <c r="U123" s="398"/>
      <c r="V123" s="398"/>
      <c r="W123" s="398"/>
      <c r="X123" s="398"/>
      <c r="Y123" s="398"/>
      <c r="Z123" s="398"/>
      <c r="AA123" s="398"/>
      <c r="AB123" s="398"/>
      <c r="AC123" s="398"/>
      <c r="AD123" s="398"/>
      <c r="AE123" s="398"/>
      <c r="AF123" s="398"/>
      <c r="AG123" s="398"/>
      <c r="AH123" s="398"/>
      <c r="AI123" s="398"/>
      <c r="AJ123" s="398"/>
      <c r="AK123" s="398"/>
      <c r="AL123" s="398"/>
      <c r="AM123" s="398"/>
      <c r="AN123" s="398"/>
      <c r="AO123" s="398"/>
      <c r="AP123" s="398"/>
      <c r="AQ123" s="398"/>
      <c r="AR123" s="398"/>
      <c r="AS123" s="398"/>
      <c r="AT123" s="398"/>
      <c r="AV123" s="37">
        <f t="shared" si="44"/>
        <v>0</v>
      </c>
      <c r="AW123" s="37">
        <f t="shared" si="45"/>
        <v>0</v>
      </c>
      <c r="AX123" s="37">
        <f t="shared" si="46"/>
        <v>0</v>
      </c>
      <c r="AY123" s="37">
        <f t="shared" si="47"/>
        <v>0</v>
      </c>
      <c r="AZ123" s="37">
        <f t="shared" si="48"/>
        <v>0</v>
      </c>
      <c r="BA123" s="37">
        <f t="shared" si="49"/>
        <v>0</v>
      </c>
      <c r="BB123" s="37">
        <f t="shared" si="50"/>
        <v>0</v>
      </c>
      <c r="BC123" s="38">
        <f t="shared" si="51"/>
        <v>0</v>
      </c>
      <c r="BD123" s="37">
        <f t="shared" si="52"/>
        <v>0</v>
      </c>
      <c r="BE123" s="54">
        <f t="shared" si="53"/>
        <v>0</v>
      </c>
    </row>
    <row r="124" spans="1:57" x14ac:dyDescent="0.25">
      <c r="A124" s="401">
        <v>121</v>
      </c>
      <c r="B124" s="397" t="str">
        <f>+Nov!B124</f>
        <v>PORCENTAJE DE NIÑOS MENORES DE 12 MESES DE EDAD CON ANEMIA</v>
      </c>
      <c r="C124" s="390" t="str">
        <f>+Nov!C124</f>
        <v>NUTRICIÓN</v>
      </c>
      <c r="D124" s="398"/>
      <c r="E124" s="398"/>
      <c r="F124" s="398"/>
      <c r="G124" s="398"/>
      <c r="H124" s="398"/>
      <c r="I124" s="398"/>
      <c r="J124" s="398"/>
      <c r="K124" s="398"/>
      <c r="L124" s="398"/>
      <c r="M124" s="398"/>
      <c r="N124" s="398"/>
      <c r="O124" s="398"/>
      <c r="P124" s="398"/>
      <c r="Q124" s="398"/>
      <c r="R124" s="398"/>
      <c r="S124" s="398"/>
      <c r="T124" s="398"/>
      <c r="U124" s="398"/>
      <c r="V124" s="398"/>
      <c r="W124" s="398"/>
      <c r="X124" s="398"/>
      <c r="Y124" s="398"/>
      <c r="Z124" s="398"/>
      <c r="AA124" s="398"/>
      <c r="AB124" s="398"/>
      <c r="AC124" s="398"/>
      <c r="AD124" s="398"/>
      <c r="AE124" s="398"/>
      <c r="AF124" s="398"/>
      <c r="AG124" s="398"/>
      <c r="AH124" s="398"/>
      <c r="AI124" s="398"/>
      <c r="AJ124" s="398"/>
      <c r="AK124" s="398"/>
      <c r="AL124" s="398"/>
      <c r="AM124" s="398"/>
      <c r="AN124" s="398"/>
      <c r="AO124" s="398"/>
      <c r="AP124" s="398"/>
      <c r="AQ124" s="398"/>
      <c r="AR124" s="398"/>
      <c r="AS124" s="398"/>
      <c r="AT124" s="398"/>
      <c r="AV124" s="37">
        <f t="shared" si="44"/>
        <v>0</v>
      </c>
      <c r="AW124" s="37">
        <f t="shared" si="45"/>
        <v>0</v>
      </c>
      <c r="AX124" s="37">
        <f t="shared" si="46"/>
        <v>0</v>
      </c>
      <c r="AY124" s="37">
        <f t="shared" si="47"/>
        <v>0</v>
      </c>
      <c r="AZ124" s="37">
        <f t="shared" si="48"/>
        <v>0</v>
      </c>
      <c r="BA124" s="37">
        <f t="shared" si="49"/>
        <v>0</v>
      </c>
      <c r="BB124" s="37">
        <f t="shared" si="50"/>
        <v>0</v>
      </c>
      <c r="BC124" s="38">
        <f t="shared" si="51"/>
        <v>0</v>
      </c>
      <c r="BD124" s="37">
        <f t="shared" si="52"/>
        <v>0</v>
      </c>
      <c r="BE124" s="54">
        <f t="shared" si="53"/>
        <v>0</v>
      </c>
    </row>
    <row r="125" spans="1:57" x14ac:dyDescent="0.25">
      <c r="A125" s="401">
        <v>122</v>
      </c>
      <c r="B125" s="397" t="str">
        <f>+Nov!B125</f>
        <v>PORCENTAJE DE NIÑOS DE 1 AÑO CON ANEMIA</v>
      </c>
      <c r="C125" s="390" t="str">
        <f>+Nov!C125</f>
        <v>NUTRICIÓN</v>
      </c>
      <c r="D125" s="398"/>
      <c r="E125" s="398"/>
      <c r="F125" s="398"/>
      <c r="G125" s="398"/>
      <c r="H125" s="398"/>
      <c r="I125" s="398"/>
      <c r="J125" s="398"/>
      <c r="K125" s="398"/>
      <c r="L125" s="398"/>
      <c r="M125" s="398"/>
      <c r="N125" s="398"/>
      <c r="O125" s="398"/>
      <c r="P125" s="398"/>
      <c r="Q125" s="398"/>
      <c r="R125" s="398"/>
      <c r="S125" s="398"/>
      <c r="T125" s="398"/>
      <c r="U125" s="398"/>
      <c r="V125" s="398"/>
      <c r="W125" s="398"/>
      <c r="X125" s="398"/>
      <c r="Y125" s="398"/>
      <c r="Z125" s="398"/>
      <c r="AA125" s="398"/>
      <c r="AB125" s="398"/>
      <c r="AC125" s="398"/>
      <c r="AD125" s="398"/>
      <c r="AE125" s="398"/>
      <c r="AF125" s="398"/>
      <c r="AG125" s="398"/>
      <c r="AH125" s="398"/>
      <c r="AI125" s="398"/>
      <c r="AJ125" s="398"/>
      <c r="AK125" s="398"/>
      <c r="AL125" s="398"/>
      <c r="AM125" s="398"/>
      <c r="AN125" s="398"/>
      <c r="AO125" s="398"/>
      <c r="AP125" s="398"/>
      <c r="AQ125" s="398"/>
      <c r="AR125" s="398"/>
      <c r="AS125" s="398"/>
      <c r="AT125" s="398"/>
      <c r="AV125" s="37">
        <f t="shared" si="44"/>
        <v>0</v>
      </c>
      <c r="AW125" s="37">
        <f t="shared" si="45"/>
        <v>0</v>
      </c>
      <c r="AX125" s="37">
        <f t="shared" si="46"/>
        <v>0</v>
      </c>
      <c r="AY125" s="37">
        <f t="shared" si="47"/>
        <v>0</v>
      </c>
      <c r="AZ125" s="37">
        <f t="shared" si="48"/>
        <v>0</v>
      </c>
      <c r="BA125" s="37">
        <f t="shared" si="49"/>
        <v>0</v>
      </c>
      <c r="BB125" s="37">
        <f t="shared" si="50"/>
        <v>0</v>
      </c>
      <c r="BC125" s="38">
        <f t="shared" si="51"/>
        <v>0</v>
      </c>
      <c r="BD125" s="37">
        <f t="shared" si="52"/>
        <v>0</v>
      </c>
      <c r="BE125" s="54">
        <f t="shared" si="53"/>
        <v>0</v>
      </c>
    </row>
    <row r="126" spans="1:57" x14ac:dyDescent="0.25">
      <c r="A126" s="401">
        <v>123</v>
      </c>
      <c r="B126" s="397" t="str">
        <f>+Nov!B126</f>
        <v>PORCENTAJE DE NIÑOS  DE 2 AÑOS CON ANEMIA</v>
      </c>
      <c r="C126" s="390" t="str">
        <f>+Nov!C126</f>
        <v>NUTRICIÓN</v>
      </c>
      <c r="D126" s="398"/>
      <c r="E126" s="398"/>
      <c r="F126" s="398"/>
      <c r="G126" s="398"/>
      <c r="H126" s="398"/>
      <c r="I126" s="398"/>
      <c r="J126" s="398"/>
      <c r="K126" s="398"/>
      <c r="L126" s="398"/>
      <c r="M126" s="398"/>
      <c r="N126" s="398"/>
      <c r="O126" s="398"/>
      <c r="P126" s="398"/>
      <c r="Q126" s="398"/>
      <c r="R126" s="398"/>
      <c r="S126" s="398"/>
      <c r="T126" s="398"/>
      <c r="U126" s="398"/>
      <c r="V126" s="398"/>
      <c r="W126" s="398"/>
      <c r="X126" s="398"/>
      <c r="Y126" s="398"/>
      <c r="Z126" s="398"/>
      <c r="AA126" s="398"/>
      <c r="AB126" s="398"/>
      <c r="AC126" s="398"/>
      <c r="AD126" s="398"/>
      <c r="AE126" s="398"/>
      <c r="AF126" s="398"/>
      <c r="AG126" s="398"/>
      <c r="AH126" s="398"/>
      <c r="AI126" s="398"/>
      <c r="AJ126" s="398"/>
      <c r="AK126" s="398"/>
      <c r="AL126" s="398"/>
      <c r="AM126" s="398"/>
      <c r="AN126" s="398"/>
      <c r="AO126" s="398"/>
      <c r="AP126" s="398"/>
      <c r="AQ126" s="398"/>
      <c r="AR126" s="398"/>
      <c r="AS126" s="398"/>
      <c r="AT126" s="398"/>
      <c r="AV126" s="37">
        <f t="shared" si="44"/>
        <v>0</v>
      </c>
      <c r="AW126" s="37">
        <f t="shared" si="45"/>
        <v>0</v>
      </c>
      <c r="AX126" s="37">
        <f t="shared" si="46"/>
        <v>0</v>
      </c>
      <c r="AY126" s="37">
        <f t="shared" si="47"/>
        <v>0</v>
      </c>
      <c r="AZ126" s="37">
        <f t="shared" si="48"/>
        <v>0</v>
      </c>
      <c r="BA126" s="37">
        <f t="shared" si="49"/>
        <v>0</v>
      </c>
      <c r="BB126" s="37">
        <f t="shared" si="50"/>
        <v>0</v>
      </c>
      <c r="BC126" s="38">
        <f t="shared" si="51"/>
        <v>0</v>
      </c>
      <c r="BD126" s="37">
        <f t="shared" si="52"/>
        <v>0</v>
      </c>
      <c r="BE126" s="54">
        <f t="shared" si="53"/>
        <v>0</v>
      </c>
    </row>
    <row r="127" spans="1:57" x14ac:dyDescent="0.25">
      <c r="A127" s="401">
        <v>124</v>
      </c>
      <c r="B127" s="397" t="str">
        <f>+Nov!B127</f>
        <v>PORCENTAJE DE NIÑOS MENORES DE 36 MESES DE EDAD CON ANEMIA</v>
      </c>
      <c r="C127" s="390" t="str">
        <f>+Nov!C127</f>
        <v>NUTRICIÓN</v>
      </c>
      <c r="D127" s="398"/>
      <c r="E127" s="398"/>
      <c r="F127" s="398"/>
      <c r="G127" s="398"/>
      <c r="H127" s="398"/>
      <c r="I127" s="398"/>
      <c r="J127" s="398"/>
      <c r="K127" s="398"/>
      <c r="L127" s="398"/>
      <c r="M127" s="398"/>
      <c r="N127" s="398"/>
      <c r="O127" s="398"/>
      <c r="P127" s="398"/>
      <c r="Q127" s="398"/>
      <c r="R127" s="398"/>
      <c r="S127" s="398"/>
      <c r="T127" s="398"/>
      <c r="U127" s="398"/>
      <c r="V127" s="398"/>
      <c r="W127" s="398"/>
      <c r="X127" s="398"/>
      <c r="Y127" s="398"/>
      <c r="Z127" s="398"/>
      <c r="AA127" s="398"/>
      <c r="AB127" s="398"/>
      <c r="AC127" s="398"/>
      <c r="AD127" s="398"/>
      <c r="AE127" s="398"/>
      <c r="AF127" s="398"/>
      <c r="AG127" s="398"/>
      <c r="AH127" s="398"/>
      <c r="AI127" s="398"/>
      <c r="AJ127" s="398"/>
      <c r="AK127" s="398"/>
      <c r="AL127" s="398"/>
      <c r="AM127" s="398"/>
      <c r="AN127" s="398"/>
      <c r="AO127" s="398"/>
      <c r="AP127" s="398"/>
      <c r="AQ127" s="398"/>
      <c r="AR127" s="398"/>
      <c r="AS127" s="398"/>
      <c r="AT127" s="398"/>
      <c r="AV127" s="37">
        <f t="shared" si="44"/>
        <v>0</v>
      </c>
      <c r="AW127" s="37">
        <f t="shared" si="45"/>
        <v>0</v>
      </c>
      <c r="AX127" s="37">
        <f t="shared" si="46"/>
        <v>0</v>
      </c>
      <c r="AY127" s="37">
        <f t="shared" si="47"/>
        <v>0</v>
      </c>
      <c r="AZ127" s="37">
        <f t="shared" si="48"/>
        <v>0</v>
      </c>
      <c r="BA127" s="37">
        <f t="shared" si="49"/>
        <v>0</v>
      </c>
      <c r="BB127" s="37">
        <f t="shared" si="50"/>
        <v>0</v>
      </c>
      <c r="BC127" s="38">
        <f t="shared" si="51"/>
        <v>0</v>
      </c>
      <c r="BD127" s="37">
        <f t="shared" si="52"/>
        <v>0</v>
      </c>
      <c r="BE127" s="54">
        <f t="shared" si="53"/>
        <v>0</v>
      </c>
    </row>
    <row r="128" spans="1:57" x14ac:dyDescent="0.25">
      <c r="A128" s="401">
        <v>125</v>
      </c>
      <c r="B128" s="397" t="str">
        <f>+Nov!B128</f>
        <v>PORCENTAJE DE NIÑOS DE 6  A 11 MESES CON ANEMIA QUE HAN CUMPLIDO ESQUEMA COMPLETO TRATAMIENTO (TA)</v>
      </c>
      <c r="C128" s="390" t="str">
        <f>+Nov!C128</f>
        <v>NUTRICIÓN</v>
      </c>
      <c r="D128" s="398"/>
      <c r="E128" s="398"/>
      <c r="F128" s="398"/>
      <c r="G128" s="398"/>
      <c r="H128" s="398"/>
      <c r="I128" s="398"/>
      <c r="J128" s="398"/>
      <c r="K128" s="398"/>
      <c r="L128" s="398"/>
      <c r="M128" s="398"/>
      <c r="N128" s="398"/>
      <c r="O128" s="398"/>
      <c r="P128" s="398"/>
      <c r="Q128" s="398"/>
      <c r="R128" s="398"/>
      <c r="S128" s="398"/>
      <c r="T128" s="398"/>
      <c r="U128" s="398"/>
      <c r="V128" s="398"/>
      <c r="W128" s="398"/>
      <c r="X128" s="398"/>
      <c r="Y128" s="398"/>
      <c r="Z128" s="398"/>
      <c r="AA128" s="398"/>
      <c r="AB128" s="398"/>
      <c r="AC128" s="398"/>
      <c r="AD128" s="398"/>
      <c r="AE128" s="398"/>
      <c r="AF128" s="398"/>
      <c r="AG128" s="398"/>
      <c r="AH128" s="398"/>
      <c r="AI128" s="398"/>
      <c r="AJ128" s="398"/>
      <c r="AK128" s="398"/>
      <c r="AL128" s="398"/>
      <c r="AM128" s="398"/>
      <c r="AN128" s="398"/>
      <c r="AO128" s="398"/>
      <c r="AP128" s="398"/>
      <c r="AQ128" s="398"/>
      <c r="AR128" s="398"/>
      <c r="AS128" s="398"/>
      <c r="AT128" s="398"/>
      <c r="AV128" s="37">
        <f t="shared" si="44"/>
        <v>0</v>
      </c>
      <c r="AW128" s="37">
        <f t="shared" si="45"/>
        <v>0</v>
      </c>
      <c r="AX128" s="37">
        <f t="shared" si="46"/>
        <v>0</v>
      </c>
      <c r="AY128" s="37">
        <f t="shared" si="47"/>
        <v>0</v>
      </c>
      <c r="AZ128" s="37">
        <f t="shared" si="48"/>
        <v>0</v>
      </c>
      <c r="BA128" s="37">
        <f t="shared" si="49"/>
        <v>0</v>
      </c>
      <c r="BB128" s="37">
        <f t="shared" si="50"/>
        <v>0</v>
      </c>
      <c r="BC128" s="38">
        <f t="shared" si="51"/>
        <v>0</v>
      </c>
      <c r="BD128" s="37">
        <f t="shared" si="52"/>
        <v>0</v>
      </c>
      <c r="BE128" s="54">
        <f t="shared" si="53"/>
        <v>0</v>
      </c>
    </row>
    <row r="129" spans="1:57" x14ac:dyDescent="0.25">
      <c r="A129" s="401">
        <v>126</v>
      </c>
      <c r="B129" s="397" t="str">
        <f>+Nov!B129</f>
        <v>PORCENTAJE DE NIÑOS DE 1 AÑO CON ANEMIA QUE HAN CUMPLIDO ESQUEMA COMPLETO DE TRATAMIENTO (TA)</v>
      </c>
      <c r="C129" s="390" t="str">
        <f>+Nov!C129</f>
        <v>NUTRICIÓN</v>
      </c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98"/>
      <c r="S129" s="398"/>
      <c r="T129" s="398"/>
      <c r="U129" s="398"/>
      <c r="V129" s="398"/>
      <c r="W129" s="398"/>
      <c r="X129" s="398"/>
      <c r="Y129" s="398"/>
      <c r="Z129" s="398"/>
      <c r="AA129" s="398"/>
      <c r="AB129" s="398"/>
      <c r="AC129" s="398"/>
      <c r="AD129" s="398"/>
      <c r="AE129" s="398"/>
      <c r="AF129" s="398"/>
      <c r="AG129" s="398"/>
      <c r="AH129" s="398"/>
      <c r="AI129" s="398"/>
      <c r="AJ129" s="398"/>
      <c r="AK129" s="398"/>
      <c r="AL129" s="398"/>
      <c r="AM129" s="398"/>
      <c r="AN129" s="398"/>
      <c r="AO129" s="398"/>
      <c r="AP129" s="398"/>
      <c r="AQ129" s="398"/>
      <c r="AR129" s="398"/>
      <c r="AS129" s="398"/>
      <c r="AT129" s="398"/>
      <c r="AV129" s="37">
        <f t="shared" si="44"/>
        <v>0</v>
      </c>
      <c r="AW129" s="37">
        <f t="shared" si="45"/>
        <v>0</v>
      </c>
      <c r="AX129" s="37">
        <f t="shared" si="46"/>
        <v>0</v>
      </c>
      <c r="AY129" s="37">
        <f t="shared" si="47"/>
        <v>0</v>
      </c>
      <c r="AZ129" s="37">
        <f t="shared" si="48"/>
        <v>0</v>
      </c>
      <c r="BA129" s="37">
        <f t="shared" si="49"/>
        <v>0</v>
      </c>
      <c r="BB129" s="37">
        <f t="shared" si="50"/>
        <v>0</v>
      </c>
      <c r="BC129" s="38">
        <f t="shared" si="51"/>
        <v>0</v>
      </c>
      <c r="BD129" s="37">
        <f t="shared" si="52"/>
        <v>0</v>
      </c>
      <c r="BE129" s="54">
        <f t="shared" si="53"/>
        <v>0</v>
      </c>
    </row>
    <row r="130" spans="1:57" x14ac:dyDescent="0.25">
      <c r="A130" s="401">
        <v>127</v>
      </c>
      <c r="B130" s="397" t="str">
        <f>+Nov!B130</f>
        <v>PORCENTAJE DE NIÑOS  DE 2 AÑOS CON ANEMIA QUE HAN CUMPLIDO ESQUEMA COMPLETO DE TRATAMIENTO (TA)</v>
      </c>
      <c r="C130" s="390" t="str">
        <f>+Nov!C130</f>
        <v>NUTRICIÓN</v>
      </c>
      <c r="D130" s="398"/>
      <c r="E130" s="398"/>
      <c r="F130" s="398"/>
      <c r="G130" s="398"/>
      <c r="H130" s="398"/>
      <c r="I130" s="398"/>
      <c r="J130" s="398"/>
      <c r="K130" s="398"/>
      <c r="L130" s="398"/>
      <c r="M130" s="398"/>
      <c r="N130" s="398"/>
      <c r="O130" s="398"/>
      <c r="P130" s="398"/>
      <c r="Q130" s="398"/>
      <c r="R130" s="398"/>
      <c r="S130" s="398"/>
      <c r="T130" s="398"/>
      <c r="U130" s="398"/>
      <c r="V130" s="398"/>
      <c r="W130" s="398"/>
      <c r="X130" s="398"/>
      <c r="Y130" s="398"/>
      <c r="Z130" s="398"/>
      <c r="AA130" s="398"/>
      <c r="AB130" s="398"/>
      <c r="AC130" s="398"/>
      <c r="AD130" s="398"/>
      <c r="AE130" s="398"/>
      <c r="AF130" s="398"/>
      <c r="AG130" s="398"/>
      <c r="AH130" s="398"/>
      <c r="AI130" s="398"/>
      <c r="AJ130" s="398"/>
      <c r="AK130" s="398"/>
      <c r="AL130" s="398"/>
      <c r="AM130" s="398"/>
      <c r="AN130" s="398"/>
      <c r="AO130" s="398"/>
      <c r="AP130" s="398"/>
      <c r="AQ130" s="398"/>
      <c r="AR130" s="398"/>
      <c r="AS130" s="398"/>
      <c r="AT130" s="398"/>
      <c r="AV130" s="37">
        <f t="shared" si="44"/>
        <v>0</v>
      </c>
      <c r="AW130" s="37">
        <f t="shared" si="45"/>
        <v>0</v>
      </c>
      <c r="AX130" s="37">
        <f t="shared" si="46"/>
        <v>0</v>
      </c>
      <c r="AY130" s="37">
        <f t="shared" si="47"/>
        <v>0</v>
      </c>
      <c r="AZ130" s="37">
        <f t="shared" si="48"/>
        <v>0</v>
      </c>
      <c r="BA130" s="37">
        <f t="shared" si="49"/>
        <v>0</v>
      </c>
      <c r="BB130" s="37">
        <f t="shared" si="50"/>
        <v>0</v>
      </c>
      <c r="BC130" s="38">
        <f t="shared" si="51"/>
        <v>0</v>
      </c>
      <c r="BD130" s="37">
        <f t="shared" si="52"/>
        <v>0</v>
      </c>
      <c r="BE130" s="54">
        <f t="shared" si="53"/>
        <v>0</v>
      </c>
    </row>
    <row r="131" spans="1:57" x14ac:dyDescent="0.25">
      <c r="A131" s="401">
        <v>128</v>
      </c>
      <c r="B131" s="397" t="str">
        <f>+Nov!B131</f>
        <v>PORCENTAJE DE NIÑOS MENORES DE 36 MESES CON ANEMIA, QUE HAN CUMPLIDO ESQUEMA COMPLETO TRATAMIENTO (TA)</v>
      </c>
      <c r="C131" s="390" t="str">
        <f>+Nov!C131</f>
        <v>NUTRICIÓN</v>
      </c>
      <c r="D131" s="398"/>
      <c r="E131" s="398"/>
      <c r="F131" s="398"/>
      <c r="G131" s="398"/>
      <c r="H131" s="398"/>
      <c r="I131" s="398"/>
      <c r="J131" s="398"/>
      <c r="K131" s="398"/>
      <c r="L131" s="398"/>
      <c r="M131" s="398"/>
      <c r="N131" s="398"/>
      <c r="O131" s="398"/>
      <c r="P131" s="398"/>
      <c r="Q131" s="398"/>
      <c r="R131" s="398"/>
      <c r="S131" s="398"/>
      <c r="T131" s="398"/>
      <c r="U131" s="398"/>
      <c r="V131" s="398"/>
      <c r="W131" s="398"/>
      <c r="X131" s="398"/>
      <c r="Y131" s="398"/>
      <c r="Z131" s="398"/>
      <c r="AA131" s="398"/>
      <c r="AB131" s="398"/>
      <c r="AC131" s="398"/>
      <c r="AD131" s="398"/>
      <c r="AE131" s="398"/>
      <c r="AF131" s="398"/>
      <c r="AG131" s="398"/>
      <c r="AH131" s="398"/>
      <c r="AI131" s="398"/>
      <c r="AJ131" s="398"/>
      <c r="AK131" s="398"/>
      <c r="AL131" s="398"/>
      <c r="AM131" s="398"/>
      <c r="AN131" s="398"/>
      <c r="AO131" s="398"/>
      <c r="AP131" s="398"/>
      <c r="AQ131" s="398"/>
      <c r="AR131" s="398"/>
      <c r="AS131" s="398"/>
      <c r="AT131" s="398"/>
      <c r="AV131" s="37">
        <f t="shared" si="44"/>
        <v>0</v>
      </c>
      <c r="AW131" s="37">
        <f t="shared" si="45"/>
        <v>0</v>
      </c>
      <c r="AX131" s="37">
        <f t="shared" si="46"/>
        <v>0</v>
      </c>
      <c r="AY131" s="37">
        <f t="shared" si="47"/>
        <v>0</v>
      </c>
      <c r="AZ131" s="37">
        <f t="shared" si="48"/>
        <v>0</v>
      </c>
      <c r="BA131" s="37">
        <f t="shared" si="49"/>
        <v>0</v>
      </c>
      <c r="BB131" s="37">
        <f t="shared" si="50"/>
        <v>0</v>
      </c>
      <c r="BC131" s="38">
        <f t="shared" si="51"/>
        <v>0</v>
      </c>
      <c r="BD131" s="37">
        <f t="shared" si="52"/>
        <v>0</v>
      </c>
      <c r="BE131" s="54">
        <f t="shared" si="53"/>
        <v>0</v>
      </c>
    </row>
    <row r="132" spans="1:57" x14ac:dyDescent="0.25">
      <c r="A132" s="401">
        <v>129</v>
      </c>
      <c r="B132" s="397" t="str">
        <f>+Nov!B132</f>
        <v>PORCENTAJE DE NIÑOS MENORES DE 12 MESES DE EDAD QUE INICIAN SUPLEMENTO DE HIERRO Y OTROS MICRONUTRIENTES.</v>
      </c>
      <c r="C132" s="390" t="str">
        <f>+Nov!C132</f>
        <v>NUTRICIÓN</v>
      </c>
      <c r="D132" s="398"/>
      <c r="E132" s="398"/>
      <c r="F132" s="398"/>
      <c r="G132" s="398"/>
      <c r="H132" s="398"/>
      <c r="I132" s="398"/>
      <c r="J132" s="398"/>
      <c r="K132" s="398"/>
      <c r="L132" s="398"/>
      <c r="M132" s="398"/>
      <c r="N132" s="398"/>
      <c r="O132" s="398"/>
      <c r="P132" s="398"/>
      <c r="Q132" s="398"/>
      <c r="R132" s="398"/>
      <c r="S132" s="398"/>
      <c r="T132" s="398"/>
      <c r="U132" s="398"/>
      <c r="V132" s="398"/>
      <c r="W132" s="398"/>
      <c r="X132" s="398"/>
      <c r="Y132" s="398"/>
      <c r="Z132" s="398"/>
      <c r="AA132" s="398"/>
      <c r="AB132" s="398"/>
      <c r="AC132" s="398"/>
      <c r="AD132" s="398"/>
      <c r="AE132" s="398"/>
      <c r="AF132" s="398"/>
      <c r="AG132" s="398"/>
      <c r="AH132" s="398"/>
      <c r="AI132" s="398"/>
      <c r="AJ132" s="398"/>
      <c r="AK132" s="398"/>
      <c r="AL132" s="398"/>
      <c r="AM132" s="398"/>
      <c r="AN132" s="398"/>
      <c r="AO132" s="398"/>
      <c r="AP132" s="398"/>
      <c r="AQ132" s="398"/>
      <c r="AR132" s="398"/>
      <c r="AS132" s="398"/>
      <c r="AT132" s="398"/>
      <c r="AV132" s="37">
        <f t="shared" si="44"/>
        <v>0</v>
      </c>
      <c r="AW132" s="37">
        <f t="shared" si="45"/>
        <v>0</v>
      </c>
      <c r="AX132" s="37">
        <f t="shared" si="46"/>
        <v>0</v>
      </c>
      <c r="AY132" s="37">
        <f t="shared" si="47"/>
        <v>0</v>
      </c>
      <c r="AZ132" s="37">
        <f t="shared" si="48"/>
        <v>0</v>
      </c>
      <c r="BA132" s="37">
        <f t="shared" si="49"/>
        <v>0</v>
      </c>
      <c r="BB132" s="37">
        <f t="shared" si="50"/>
        <v>0</v>
      </c>
      <c r="BC132" s="38">
        <f t="shared" si="51"/>
        <v>0</v>
      </c>
      <c r="BD132" s="37">
        <f t="shared" si="52"/>
        <v>0</v>
      </c>
      <c r="BE132" s="54">
        <f t="shared" si="53"/>
        <v>0</v>
      </c>
    </row>
    <row r="133" spans="1:57" x14ac:dyDescent="0.25">
      <c r="A133" s="401">
        <v>130</v>
      </c>
      <c r="B133" s="397" t="str">
        <f>+Nov!B133</f>
        <v xml:space="preserve">PORCENTAJE DE NIÑOS MENORES DE 12 MESES DE EDAD CON DOSAJE DE HEMOGLOBINA E INICIAN SUPLEMENTACION PREVENTIVA </v>
      </c>
      <c r="C133" s="390" t="str">
        <f>+Nov!C133</f>
        <v>NUTRICIÓN</v>
      </c>
      <c r="D133" s="398"/>
      <c r="E133" s="398"/>
      <c r="F133" s="398"/>
      <c r="G133" s="398"/>
      <c r="H133" s="398"/>
      <c r="I133" s="398"/>
      <c r="J133" s="398"/>
      <c r="K133" s="398"/>
      <c r="L133" s="398"/>
      <c r="M133" s="398"/>
      <c r="N133" s="398"/>
      <c r="O133" s="398"/>
      <c r="P133" s="398"/>
      <c r="Q133" s="398"/>
      <c r="R133" s="398"/>
      <c r="S133" s="398"/>
      <c r="T133" s="398"/>
      <c r="U133" s="398"/>
      <c r="V133" s="398"/>
      <c r="W133" s="398"/>
      <c r="X133" s="398"/>
      <c r="Y133" s="398"/>
      <c r="Z133" s="398"/>
      <c r="AA133" s="398"/>
      <c r="AB133" s="398"/>
      <c r="AC133" s="398"/>
      <c r="AD133" s="398"/>
      <c r="AE133" s="398"/>
      <c r="AF133" s="398"/>
      <c r="AG133" s="398"/>
      <c r="AH133" s="398"/>
      <c r="AI133" s="398"/>
      <c r="AJ133" s="398"/>
      <c r="AK133" s="398"/>
      <c r="AL133" s="398"/>
      <c r="AM133" s="398"/>
      <c r="AN133" s="398"/>
      <c r="AO133" s="398"/>
      <c r="AP133" s="398"/>
      <c r="AQ133" s="398"/>
      <c r="AR133" s="398"/>
      <c r="AS133" s="398"/>
      <c r="AT133" s="398"/>
      <c r="AV133" s="37">
        <f t="shared" si="44"/>
        <v>0</v>
      </c>
      <c r="AW133" s="37">
        <f t="shared" si="45"/>
        <v>0</v>
      </c>
      <c r="AX133" s="37">
        <f t="shared" si="46"/>
        <v>0</v>
      </c>
      <c r="AY133" s="37">
        <f t="shared" si="47"/>
        <v>0</v>
      </c>
      <c r="AZ133" s="37">
        <f t="shared" si="48"/>
        <v>0</v>
      </c>
      <c r="BA133" s="37">
        <f t="shared" si="49"/>
        <v>0</v>
      </c>
      <c r="BB133" s="37">
        <f t="shared" si="50"/>
        <v>0</v>
      </c>
      <c r="BC133" s="38">
        <f t="shared" si="51"/>
        <v>0</v>
      </c>
      <c r="BD133" s="37">
        <f t="shared" si="52"/>
        <v>0</v>
      </c>
      <c r="BE133" s="54">
        <f t="shared" si="53"/>
        <v>0</v>
      </c>
    </row>
    <row r="134" spans="1:57" x14ac:dyDescent="0.25">
      <c r="A134" s="401">
        <v>131</v>
      </c>
      <c r="B134" s="397" t="str">
        <f>+Nov!B134</f>
        <v>PORCENTAJE DE NIÑOS MENORES DE 12 MESES DE EDAD CON ANEMIA  CON DOSAJE DE HEMOGLOBINA E INICIAN TRATAMIENTO</v>
      </c>
      <c r="C134" s="390" t="str">
        <f>+Nov!C134</f>
        <v>NUTRICIÓN</v>
      </c>
      <c r="D134" s="398"/>
      <c r="E134" s="398"/>
      <c r="F134" s="398"/>
      <c r="G134" s="398"/>
      <c r="H134" s="398"/>
      <c r="I134" s="398"/>
      <c r="J134" s="398"/>
      <c r="K134" s="398"/>
      <c r="L134" s="398"/>
      <c r="M134" s="398"/>
      <c r="N134" s="398"/>
      <c r="O134" s="398"/>
      <c r="P134" s="398"/>
      <c r="Q134" s="398"/>
      <c r="R134" s="398"/>
      <c r="S134" s="398"/>
      <c r="T134" s="398"/>
      <c r="U134" s="398"/>
      <c r="V134" s="398"/>
      <c r="W134" s="398"/>
      <c r="X134" s="398"/>
      <c r="Y134" s="398"/>
      <c r="Z134" s="398"/>
      <c r="AA134" s="398"/>
      <c r="AB134" s="398"/>
      <c r="AC134" s="398"/>
      <c r="AD134" s="398"/>
      <c r="AE134" s="398"/>
      <c r="AF134" s="398"/>
      <c r="AG134" s="398"/>
      <c r="AH134" s="398"/>
      <c r="AI134" s="398"/>
      <c r="AJ134" s="398"/>
      <c r="AK134" s="398"/>
      <c r="AL134" s="398"/>
      <c r="AM134" s="398"/>
      <c r="AN134" s="398"/>
      <c r="AO134" s="398"/>
      <c r="AP134" s="398"/>
      <c r="AQ134" s="398"/>
      <c r="AR134" s="398"/>
      <c r="AS134" s="398"/>
      <c r="AT134" s="398"/>
      <c r="AV134" s="37">
        <f t="shared" si="44"/>
        <v>0</v>
      </c>
      <c r="AW134" s="37">
        <f t="shared" si="45"/>
        <v>0</v>
      </c>
      <c r="AX134" s="37">
        <f t="shared" si="46"/>
        <v>0</v>
      </c>
      <c r="AY134" s="37">
        <f t="shared" si="47"/>
        <v>0</v>
      </c>
      <c r="AZ134" s="37">
        <f t="shared" si="48"/>
        <v>0</v>
      </c>
      <c r="BA134" s="37">
        <f t="shared" si="49"/>
        <v>0</v>
      </c>
      <c r="BB134" s="37">
        <f t="shared" si="50"/>
        <v>0</v>
      </c>
      <c r="BC134" s="38">
        <f t="shared" si="51"/>
        <v>0</v>
      </c>
      <c r="BD134" s="37">
        <f t="shared" si="52"/>
        <v>0</v>
      </c>
      <c r="BE134" s="54">
        <f t="shared" si="53"/>
        <v>0</v>
      </c>
    </row>
    <row r="135" spans="1:57" x14ac:dyDescent="0.25">
      <c r="A135" s="401">
        <v>132</v>
      </c>
      <c r="B135" s="401" t="str">
        <f>+Nov!B135</f>
        <v>PORCENTAJE DE ATENCION DE PERSONAS MORDIDAS</v>
      </c>
      <c r="C135" s="401" t="str">
        <f>+Nov!C135</f>
        <v>ZOONOSIS</v>
      </c>
      <c r="D135" s="442"/>
      <c r="E135" s="442"/>
      <c r="F135" s="442"/>
      <c r="G135" s="442"/>
      <c r="H135" s="442"/>
      <c r="I135" s="442"/>
      <c r="J135" s="442"/>
      <c r="K135" s="442"/>
      <c r="L135" s="442"/>
      <c r="M135" s="442"/>
      <c r="N135" s="442"/>
      <c r="O135" s="442"/>
      <c r="P135" s="442"/>
      <c r="Q135" s="442"/>
      <c r="R135" s="442"/>
      <c r="S135" s="442"/>
      <c r="T135" s="442"/>
      <c r="U135" s="442"/>
      <c r="V135" s="442"/>
      <c r="W135" s="442"/>
      <c r="X135" s="442"/>
      <c r="Y135" s="442"/>
      <c r="Z135" s="442"/>
      <c r="AA135" s="442"/>
      <c r="AB135" s="442"/>
      <c r="AC135" s="442"/>
      <c r="AD135" s="442"/>
      <c r="AE135" s="442"/>
      <c r="AF135" s="442"/>
      <c r="AG135" s="442"/>
      <c r="AH135" s="442"/>
      <c r="AI135" s="442"/>
      <c r="AJ135" s="442"/>
      <c r="AK135" s="442"/>
      <c r="AL135" s="442"/>
      <c r="AM135" s="442"/>
      <c r="AN135" s="442"/>
      <c r="AO135" s="442"/>
      <c r="AP135" s="442"/>
      <c r="AQ135" s="442"/>
      <c r="AR135" s="442"/>
      <c r="AS135" s="442"/>
      <c r="AT135" s="442"/>
      <c r="AV135" s="37">
        <f t="shared" si="44"/>
        <v>0</v>
      </c>
      <c r="AW135" s="37">
        <f t="shared" si="45"/>
        <v>0</v>
      </c>
      <c r="AX135" s="37">
        <f t="shared" si="46"/>
        <v>0</v>
      </c>
      <c r="AY135" s="37">
        <f t="shared" si="47"/>
        <v>0</v>
      </c>
      <c r="AZ135" s="37">
        <f t="shared" si="48"/>
        <v>0</v>
      </c>
      <c r="BA135" s="37">
        <f t="shared" si="49"/>
        <v>0</v>
      </c>
      <c r="BB135" s="37">
        <f t="shared" si="50"/>
        <v>0</v>
      </c>
      <c r="BC135" s="38">
        <f t="shared" si="51"/>
        <v>0</v>
      </c>
      <c r="BD135" s="37">
        <f t="shared" si="52"/>
        <v>0</v>
      </c>
      <c r="BE135" s="54">
        <f t="shared" si="53"/>
        <v>0</v>
      </c>
    </row>
    <row r="136" spans="1:57" x14ac:dyDescent="0.25">
      <c r="A136" s="401">
        <v>133</v>
      </c>
      <c r="B136" s="401" t="str">
        <f>+Nov!B136</f>
        <v>PORCENTAJE DE PERSONAS MORDIDAS CONTROLADAS</v>
      </c>
      <c r="C136" s="401" t="str">
        <f>+Nov!C136</f>
        <v>ZOONOSIS</v>
      </c>
      <c r="D136" s="442"/>
      <c r="E136" s="442"/>
      <c r="F136" s="442"/>
      <c r="G136" s="442"/>
      <c r="H136" s="442"/>
      <c r="I136" s="442"/>
      <c r="J136" s="442"/>
      <c r="K136" s="442"/>
      <c r="L136" s="442"/>
      <c r="M136" s="442"/>
      <c r="N136" s="442"/>
      <c r="O136" s="442"/>
      <c r="P136" s="442"/>
      <c r="Q136" s="442"/>
      <c r="R136" s="442"/>
      <c r="S136" s="442"/>
      <c r="T136" s="442"/>
      <c r="U136" s="442"/>
      <c r="V136" s="442"/>
      <c r="W136" s="442"/>
      <c r="X136" s="442"/>
      <c r="Y136" s="442"/>
      <c r="Z136" s="442"/>
      <c r="AA136" s="442"/>
      <c r="AB136" s="442"/>
      <c r="AC136" s="442"/>
      <c r="AD136" s="442"/>
      <c r="AE136" s="442"/>
      <c r="AF136" s="442"/>
      <c r="AG136" s="442"/>
      <c r="AH136" s="442"/>
      <c r="AI136" s="442"/>
      <c r="AJ136" s="442"/>
      <c r="AK136" s="442"/>
      <c r="AL136" s="442"/>
      <c r="AM136" s="442"/>
      <c r="AN136" s="442"/>
      <c r="AO136" s="442"/>
      <c r="AP136" s="442"/>
      <c r="AQ136" s="442"/>
      <c r="AR136" s="442"/>
      <c r="AS136" s="442"/>
      <c r="AT136" s="442"/>
      <c r="AV136" s="37">
        <f t="shared" si="44"/>
        <v>0</v>
      </c>
      <c r="AW136" s="37">
        <f t="shared" si="45"/>
        <v>0</v>
      </c>
      <c r="AX136" s="37">
        <f t="shared" si="46"/>
        <v>0</v>
      </c>
      <c r="AY136" s="37">
        <f t="shared" si="47"/>
        <v>0</v>
      </c>
      <c r="AZ136" s="37">
        <f t="shared" si="48"/>
        <v>0</v>
      </c>
      <c r="BA136" s="37">
        <f t="shared" si="49"/>
        <v>0</v>
      </c>
      <c r="BB136" s="37">
        <f t="shared" si="50"/>
        <v>0</v>
      </c>
      <c r="BC136" s="38">
        <f t="shared" si="51"/>
        <v>0</v>
      </c>
      <c r="BD136" s="37">
        <f t="shared" si="52"/>
        <v>0</v>
      </c>
      <c r="BE136" s="54">
        <f t="shared" si="53"/>
        <v>0</v>
      </c>
    </row>
    <row r="137" spans="1:57" x14ac:dyDescent="0.25">
      <c r="A137" s="401">
        <v>134</v>
      </c>
      <c r="B137" s="401" t="str">
        <f>+Nov!B137</f>
        <v xml:space="preserve">PORCENTAJE DE PERSONAS MORDIDAS QUE INICIAN TRATAMIENTO CON VACUNA ANTIRRABICA </v>
      </c>
      <c r="C137" s="401" t="str">
        <f>+Nov!C137</f>
        <v>ZOONOSIS</v>
      </c>
      <c r="D137" s="442"/>
      <c r="E137" s="442"/>
      <c r="F137" s="442"/>
      <c r="G137" s="442"/>
      <c r="H137" s="442"/>
      <c r="I137" s="442"/>
      <c r="J137" s="442"/>
      <c r="K137" s="442"/>
      <c r="L137" s="442"/>
      <c r="M137" s="442"/>
      <c r="N137" s="442"/>
      <c r="O137" s="442"/>
      <c r="P137" s="442"/>
      <c r="Q137" s="442"/>
      <c r="R137" s="442"/>
      <c r="S137" s="442"/>
      <c r="T137" s="442"/>
      <c r="U137" s="442"/>
      <c r="V137" s="442"/>
      <c r="W137" s="442"/>
      <c r="X137" s="442"/>
      <c r="Y137" s="442"/>
      <c r="Z137" s="442"/>
      <c r="AA137" s="442"/>
      <c r="AB137" s="442"/>
      <c r="AC137" s="442"/>
      <c r="AD137" s="442"/>
      <c r="AE137" s="442"/>
      <c r="AF137" s="442"/>
      <c r="AG137" s="442"/>
      <c r="AH137" s="442"/>
      <c r="AI137" s="442"/>
      <c r="AJ137" s="442"/>
      <c r="AK137" s="442"/>
      <c r="AL137" s="442"/>
      <c r="AM137" s="442"/>
      <c r="AN137" s="442"/>
      <c r="AO137" s="442"/>
      <c r="AP137" s="442"/>
      <c r="AQ137" s="442"/>
      <c r="AR137" s="442"/>
      <c r="AS137" s="442"/>
      <c r="AT137" s="442"/>
      <c r="AV137" s="37">
        <f t="shared" si="44"/>
        <v>0</v>
      </c>
      <c r="AW137" s="37">
        <f t="shared" si="45"/>
        <v>0</v>
      </c>
      <c r="AX137" s="37">
        <f t="shared" si="46"/>
        <v>0</v>
      </c>
      <c r="AY137" s="37">
        <f t="shared" si="47"/>
        <v>0</v>
      </c>
      <c r="AZ137" s="37">
        <f t="shared" si="48"/>
        <v>0</v>
      </c>
      <c r="BA137" s="37">
        <f t="shared" si="49"/>
        <v>0</v>
      </c>
      <c r="BB137" s="37">
        <f t="shared" si="50"/>
        <v>0</v>
      </c>
      <c r="BC137" s="38">
        <f t="shared" si="51"/>
        <v>0</v>
      </c>
      <c r="BD137" s="37">
        <f t="shared" si="52"/>
        <v>0</v>
      </c>
      <c r="BE137" s="54">
        <f t="shared" si="53"/>
        <v>0</v>
      </c>
    </row>
    <row r="138" spans="1:57" x14ac:dyDescent="0.25">
      <c r="A138" s="401">
        <v>135</v>
      </c>
      <c r="B138" s="401" t="str">
        <f>+Nov!B138</f>
        <v>PORCENTAJE DE MUESTRAS CANINAS REMITIDAS AL LABORATORIO</v>
      </c>
      <c r="C138" s="401" t="str">
        <f>+Nov!C138</f>
        <v>ZOONOSIS</v>
      </c>
      <c r="D138" s="442"/>
      <c r="E138" s="442"/>
      <c r="F138" s="442"/>
      <c r="G138" s="442"/>
      <c r="H138" s="442"/>
      <c r="I138" s="442"/>
      <c r="J138" s="442"/>
      <c r="K138" s="442"/>
      <c r="L138" s="442"/>
      <c r="M138" s="442"/>
      <c r="N138" s="442"/>
      <c r="O138" s="442"/>
      <c r="P138" s="442"/>
      <c r="Q138" s="442"/>
      <c r="R138" s="442"/>
      <c r="S138" s="442"/>
      <c r="T138" s="442"/>
      <c r="U138" s="442"/>
      <c r="V138" s="442"/>
      <c r="W138" s="442"/>
      <c r="X138" s="442"/>
      <c r="Y138" s="442"/>
      <c r="Z138" s="442"/>
      <c r="AA138" s="442"/>
      <c r="AB138" s="442"/>
      <c r="AC138" s="442"/>
      <c r="AD138" s="442"/>
      <c r="AE138" s="442"/>
      <c r="AF138" s="442"/>
      <c r="AG138" s="442"/>
      <c r="AH138" s="442"/>
      <c r="AI138" s="442"/>
      <c r="AJ138" s="442"/>
      <c r="AK138" s="442"/>
      <c r="AL138" s="442"/>
      <c r="AM138" s="442"/>
      <c r="AN138" s="442"/>
      <c r="AO138" s="442"/>
      <c r="AP138" s="442"/>
      <c r="AQ138" s="442"/>
      <c r="AR138" s="442"/>
      <c r="AS138" s="442"/>
      <c r="AT138" s="442"/>
      <c r="AV138" s="37">
        <f t="shared" si="44"/>
        <v>0</v>
      </c>
      <c r="AW138" s="37">
        <f t="shared" si="45"/>
        <v>0</v>
      </c>
      <c r="AX138" s="37">
        <f t="shared" si="46"/>
        <v>0</v>
      </c>
      <c r="AY138" s="37">
        <f t="shared" si="47"/>
        <v>0</v>
      </c>
      <c r="AZ138" s="37">
        <f t="shared" si="48"/>
        <v>0</v>
      </c>
      <c r="BA138" s="37">
        <f t="shared" si="49"/>
        <v>0</v>
      </c>
      <c r="BB138" s="37">
        <f t="shared" si="50"/>
        <v>0</v>
      </c>
      <c r="BC138" s="38">
        <f t="shared" si="51"/>
        <v>0</v>
      </c>
      <c r="BD138" s="37">
        <f t="shared" si="52"/>
        <v>0</v>
      </c>
      <c r="BE138" s="54">
        <f t="shared" si="53"/>
        <v>0</v>
      </c>
    </row>
    <row r="139" spans="1:57" x14ac:dyDescent="0.25">
      <c r="A139" s="401">
        <v>136</v>
      </c>
      <c r="B139" s="401" t="str">
        <f>+Nov!B139</f>
        <v>PORCENTAJE DE CANES VACUNADOS</v>
      </c>
      <c r="C139" s="401" t="str">
        <f>+Nov!C139</f>
        <v>ZOONOSIS</v>
      </c>
      <c r="D139" s="442"/>
      <c r="E139" s="442"/>
      <c r="F139" s="442"/>
      <c r="G139" s="442"/>
      <c r="H139" s="442"/>
      <c r="I139" s="442"/>
      <c r="J139" s="442"/>
      <c r="K139" s="442"/>
      <c r="L139" s="442"/>
      <c r="M139" s="442"/>
      <c r="N139" s="442"/>
      <c r="O139" s="442"/>
      <c r="P139" s="442"/>
      <c r="Q139" s="442"/>
      <c r="R139" s="442"/>
      <c r="S139" s="442"/>
      <c r="T139" s="442"/>
      <c r="U139" s="442"/>
      <c r="V139" s="442"/>
      <c r="W139" s="442"/>
      <c r="X139" s="442"/>
      <c r="Y139" s="442"/>
      <c r="Z139" s="442"/>
      <c r="AA139" s="442"/>
      <c r="AB139" s="442"/>
      <c r="AC139" s="442"/>
      <c r="AD139" s="442"/>
      <c r="AE139" s="442"/>
      <c r="AF139" s="442"/>
      <c r="AG139" s="442"/>
      <c r="AH139" s="442"/>
      <c r="AI139" s="442"/>
      <c r="AJ139" s="442"/>
      <c r="AK139" s="442"/>
      <c r="AL139" s="442"/>
      <c r="AM139" s="442"/>
      <c r="AN139" s="442"/>
      <c r="AO139" s="442"/>
      <c r="AP139" s="442"/>
      <c r="AQ139" s="442"/>
      <c r="AR139" s="442"/>
      <c r="AS139" s="442"/>
      <c r="AT139" s="442"/>
      <c r="AV139" s="37">
        <f t="shared" si="44"/>
        <v>0</v>
      </c>
      <c r="AW139" s="37">
        <f t="shared" si="45"/>
        <v>0</v>
      </c>
      <c r="AX139" s="37">
        <f t="shared" si="46"/>
        <v>0</v>
      </c>
      <c r="AY139" s="37">
        <f t="shared" si="47"/>
        <v>0</v>
      </c>
      <c r="AZ139" s="37">
        <f t="shared" si="48"/>
        <v>0</v>
      </c>
      <c r="BA139" s="37">
        <f t="shared" si="49"/>
        <v>0</v>
      </c>
      <c r="BB139" s="37">
        <f t="shared" si="50"/>
        <v>0</v>
      </c>
      <c r="BC139" s="38">
        <f t="shared" si="51"/>
        <v>0</v>
      </c>
      <c r="BD139" s="37">
        <f t="shared" si="52"/>
        <v>0</v>
      </c>
      <c r="BE139" s="54">
        <f t="shared" si="53"/>
        <v>0</v>
      </c>
    </row>
    <row r="140" spans="1:57" x14ac:dyDescent="0.25">
      <c r="A140" s="401">
        <v>137</v>
      </c>
      <c r="B140" s="401" t="str">
        <f>+Nov!B140</f>
        <v>PORCENTAJE DE MUESTRAS POSITIVAS DE MURCIELAGOS HEMATOFAGOS</v>
      </c>
      <c r="C140" s="401" t="str">
        <f>+Nov!C140</f>
        <v>ZOONOSIS</v>
      </c>
      <c r="D140" s="442"/>
      <c r="E140" s="442"/>
      <c r="F140" s="442"/>
      <c r="G140" s="442"/>
      <c r="H140" s="442"/>
      <c r="I140" s="442"/>
      <c r="J140" s="442"/>
      <c r="K140" s="442"/>
      <c r="L140" s="442"/>
      <c r="M140" s="442"/>
      <c r="N140" s="442"/>
      <c r="O140" s="442"/>
      <c r="P140" s="442"/>
      <c r="Q140" s="442"/>
      <c r="R140" s="442"/>
      <c r="S140" s="442"/>
      <c r="T140" s="442"/>
      <c r="U140" s="442"/>
      <c r="V140" s="442"/>
      <c r="W140" s="442"/>
      <c r="X140" s="442"/>
      <c r="Y140" s="442"/>
      <c r="Z140" s="442"/>
      <c r="AA140" s="442"/>
      <c r="AB140" s="442"/>
      <c r="AC140" s="442"/>
      <c r="AD140" s="442"/>
      <c r="AE140" s="442"/>
      <c r="AF140" s="442"/>
      <c r="AG140" s="442"/>
      <c r="AH140" s="442"/>
      <c r="AI140" s="442"/>
      <c r="AJ140" s="442"/>
      <c r="AK140" s="442"/>
      <c r="AL140" s="442"/>
      <c r="AM140" s="442"/>
      <c r="AN140" s="442"/>
      <c r="AO140" s="442"/>
      <c r="AP140" s="442"/>
      <c r="AQ140" s="442"/>
      <c r="AR140" s="442"/>
      <c r="AS140" s="442"/>
      <c r="AT140" s="442"/>
      <c r="AV140" s="37">
        <f t="shared" si="44"/>
        <v>0</v>
      </c>
      <c r="AW140" s="37">
        <f t="shared" si="45"/>
        <v>0</v>
      </c>
      <c r="AX140" s="37">
        <f t="shared" si="46"/>
        <v>0</v>
      </c>
      <c r="AY140" s="37">
        <f t="shared" si="47"/>
        <v>0</v>
      </c>
      <c r="AZ140" s="37">
        <f t="shared" si="48"/>
        <v>0</v>
      </c>
      <c r="BA140" s="37">
        <f t="shared" si="49"/>
        <v>0</v>
      </c>
      <c r="BB140" s="37">
        <f t="shared" si="50"/>
        <v>0</v>
      </c>
      <c r="BC140" s="38">
        <f t="shared" si="51"/>
        <v>0</v>
      </c>
      <c r="BD140" s="37">
        <f t="shared" si="52"/>
        <v>0</v>
      </c>
      <c r="BE140" s="54">
        <f t="shared" si="53"/>
        <v>0</v>
      </c>
    </row>
    <row r="141" spans="1:57" x14ac:dyDescent="0.25">
      <c r="A141" s="401">
        <v>138</v>
      </c>
      <c r="B141" s="401" t="str">
        <f>+Nov!B141</f>
        <v>PORCENTAJE DE ANIMAL MORDEDOR CONTROLADO</v>
      </c>
      <c r="C141" s="401" t="str">
        <f>+Nov!C141</f>
        <v>ZOONOSIS</v>
      </c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  <c r="Q141" s="442"/>
      <c r="R141" s="442"/>
      <c r="S141" s="442"/>
      <c r="T141" s="442"/>
      <c r="U141" s="442"/>
      <c r="V141" s="442"/>
      <c r="W141" s="442"/>
      <c r="X141" s="442"/>
      <c r="Y141" s="442"/>
      <c r="Z141" s="442"/>
      <c r="AA141" s="442"/>
      <c r="AB141" s="442"/>
      <c r="AC141" s="442"/>
      <c r="AD141" s="442"/>
      <c r="AE141" s="442"/>
      <c r="AF141" s="442"/>
      <c r="AG141" s="442"/>
      <c r="AH141" s="442"/>
      <c r="AI141" s="442"/>
      <c r="AJ141" s="442"/>
      <c r="AK141" s="442"/>
      <c r="AL141" s="442"/>
      <c r="AM141" s="442"/>
      <c r="AN141" s="442"/>
      <c r="AO141" s="442"/>
      <c r="AP141" s="442"/>
      <c r="AQ141" s="442"/>
      <c r="AR141" s="442"/>
      <c r="AS141" s="442"/>
      <c r="AT141" s="442"/>
      <c r="AV141" s="37">
        <f t="shared" si="44"/>
        <v>0</v>
      </c>
      <c r="AW141" s="37">
        <f t="shared" si="45"/>
        <v>0</v>
      </c>
      <c r="AX141" s="37">
        <f t="shared" si="46"/>
        <v>0</v>
      </c>
      <c r="AY141" s="37">
        <f t="shared" si="47"/>
        <v>0</v>
      </c>
      <c r="AZ141" s="37">
        <f t="shared" si="48"/>
        <v>0</v>
      </c>
      <c r="BA141" s="37">
        <f t="shared" si="49"/>
        <v>0</v>
      </c>
      <c r="BB141" s="37">
        <f t="shared" si="50"/>
        <v>0</v>
      </c>
      <c r="BC141" s="38">
        <f t="shared" si="51"/>
        <v>0</v>
      </c>
      <c r="BD141" s="37">
        <f t="shared" si="52"/>
        <v>0</v>
      </c>
      <c r="BE141" s="54">
        <f t="shared" si="53"/>
        <v>0</v>
      </c>
    </row>
    <row r="142" spans="1:57" x14ac:dyDescent="0.25">
      <c r="A142" s="401">
        <v>139</v>
      </c>
      <c r="B142" s="401" t="str">
        <f>+Nov!B142</f>
        <v>PORCENTAJE DE CASOS DE RABIA CANINA</v>
      </c>
      <c r="C142" s="401" t="str">
        <f>+Nov!C142</f>
        <v>ZOONOSIS</v>
      </c>
      <c r="D142" s="442"/>
      <c r="E142" s="442"/>
      <c r="F142" s="442"/>
      <c r="G142" s="442"/>
      <c r="H142" s="442"/>
      <c r="I142" s="442"/>
      <c r="J142" s="442"/>
      <c r="K142" s="442"/>
      <c r="L142" s="442"/>
      <c r="M142" s="442"/>
      <c r="N142" s="442"/>
      <c r="O142" s="442"/>
      <c r="P142" s="442"/>
      <c r="Q142" s="442"/>
      <c r="R142" s="442"/>
      <c r="S142" s="442"/>
      <c r="T142" s="442"/>
      <c r="U142" s="442"/>
      <c r="V142" s="442"/>
      <c r="W142" s="442"/>
      <c r="X142" s="442"/>
      <c r="Y142" s="442"/>
      <c r="Z142" s="442"/>
      <c r="AA142" s="442"/>
      <c r="AB142" s="442"/>
      <c r="AC142" s="442"/>
      <c r="AD142" s="442"/>
      <c r="AE142" s="442"/>
      <c r="AF142" s="442"/>
      <c r="AG142" s="442"/>
      <c r="AH142" s="442"/>
      <c r="AI142" s="442"/>
      <c r="AJ142" s="442"/>
      <c r="AK142" s="442"/>
      <c r="AL142" s="442"/>
      <c r="AM142" s="442"/>
      <c r="AN142" s="442"/>
      <c r="AO142" s="442"/>
      <c r="AP142" s="442"/>
      <c r="AQ142" s="442"/>
      <c r="AR142" s="442"/>
      <c r="AS142" s="442"/>
      <c r="AT142" s="442"/>
      <c r="AV142" s="37">
        <f t="shared" si="44"/>
        <v>0</v>
      </c>
      <c r="AW142" s="37">
        <f t="shared" si="45"/>
        <v>0</v>
      </c>
      <c r="AX142" s="37">
        <f t="shared" si="46"/>
        <v>0</v>
      </c>
      <c r="AY142" s="37">
        <f t="shared" si="47"/>
        <v>0</v>
      </c>
      <c r="AZ142" s="37">
        <f t="shared" si="48"/>
        <v>0</v>
      </c>
      <c r="BA142" s="37">
        <f t="shared" si="49"/>
        <v>0</v>
      </c>
      <c r="BB142" s="37">
        <f t="shared" si="50"/>
        <v>0</v>
      </c>
      <c r="BC142" s="38">
        <f t="shared" si="51"/>
        <v>0</v>
      </c>
      <c r="BD142" s="37">
        <f t="shared" si="52"/>
        <v>0</v>
      </c>
      <c r="BE142" s="54">
        <f t="shared" si="53"/>
        <v>0</v>
      </c>
    </row>
  </sheetData>
  <sheetProtection selectLockedCells="1"/>
  <conditionalFormatting sqref="A3:AT3">
    <cfRule type="expression" dxfId="2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4"/>
  <dimension ref="A1:BS148"/>
  <sheetViews>
    <sheetView showGridLines="0" zoomScale="80" zoomScaleNormal="80" workbookViewId="0">
      <pane xSplit="3" ySplit="3" topLeftCell="AS4" activePane="bottomRight" state="frozen"/>
      <selection activeCell="E15" sqref="E15"/>
      <selection pane="topRight" activeCell="E15" sqref="E15"/>
      <selection pane="bottomLeft" activeCell="E15" sqref="E15"/>
      <selection pane="bottomRight" activeCell="A8" sqref="A8:XFD8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6.140625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8.140625" customWidth="1"/>
    <col min="48" max="49" width="15.5703125" customWidth="1"/>
    <col min="50" max="55" width="10.7109375" customWidth="1"/>
    <col min="56" max="56" width="13" customWidth="1"/>
    <col min="57" max="57" width="15.85546875" customWidth="1"/>
    <col min="58" max="58" width="13.85546875" customWidth="1"/>
    <col min="59" max="59" width="13" customWidth="1"/>
    <col min="60" max="60" width="13.7109375" style="30" customWidth="1"/>
    <col min="61" max="61" width="9.42578125" style="31" customWidth="1"/>
    <col min="62" max="62" width="10.28515625" customWidth="1"/>
    <col min="63" max="63" width="9.5703125" customWidth="1"/>
    <col min="64" max="64" width="9.28515625" customWidth="1"/>
    <col min="65" max="65" width="9.140625" customWidth="1"/>
    <col min="66" max="66" width="8.140625" customWidth="1"/>
    <col min="67" max="68" width="11.42578125" customWidth="1"/>
    <col min="69" max="78" width="7.42578125" customWidth="1"/>
  </cols>
  <sheetData>
    <row r="1" spans="1:71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1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3"/>
      <c r="BI2" s="34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pans="1:71" s="1" customFormat="1" ht="51.75" thickBot="1" x14ac:dyDescent="0.3">
      <c r="A3" s="45" t="s">
        <v>6</v>
      </c>
      <c r="B3" s="403" t="s">
        <v>58</v>
      </c>
      <c r="C3" s="42" t="s">
        <v>0</v>
      </c>
      <c r="D3" s="41" t="s">
        <v>18</v>
      </c>
      <c r="E3" s="41" t="s">
        <v>90</v>
      </c>
      <c r="F3" s="41" t="s">
        <v>736</v>
      </c>
      <c r="G3" s="41" t="s">
        <v>19</v>
      </c>
      <c r="H3" s="41" t="s">
        <v>20</v>
      </c>
      <c r="I3" s="41" t="s">
        <v>21</v>
      </c>
      <c r="J3" s="41" t="s">
        <v>22</v>
      </c>
      <c r="K3" s="41" t="s">
        <v>23</v>
      </c>
      <c r="L3" s="41" t="s">
        <v>24</v>
      </c>
      <c r="M3" s="41" t="s">
        <v>25</v>
      </c>
      <c r="N3" s="41" t="s">
        <v>26</v>
      </c>
      <c r="O3" s="41" t="s">
        <v>72</v>
      </c>
      <c r="P3" s="41" t="s">
        <v>91</v>
      </c>
      <c r="Q3" s="41" t="s">
        <v>31</v>
      </c>
      <c r="R3" s="41" t="s">
        <v>32</v>
      </c>
      <c r="S3" s="41" t="s">
        <v>33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44</v>
      </c>
      <c r="AB3" s="41" t="s">
        <v>45</v>
      </c>
      <c r="AC3" s="41" t="s">
        <v>46</v>
      </c>
      <c r="AD3" s="41" t="s">
        <v>47</v>
      </c>
      <c r="AE3" s="41" t="s">
        <v>48</v>
      </c>
      <c r="AF3" s="41" t="s">
        <v>49</v>
      </c>
      <c r="AG3" s="41" t="s">
        <v>50</v>
      </c>
      <c r="AH3" s="41" t="s">
        <v>51</v>
      </c>
      <c r="AI3" s="41" t="s">
        <v>770</v>
      </c>
      <c r="AJ3" s="41" t="s">
        <v>34</v>
      </c>
      <c r="AK3" s="41" t="s">
        <v>35</v>
      </c>
      <c r="AL3" s="41" t="s">
        <v>36</v>
      </c>
      <c r="AM3" s="41" t="s">
        <v>27</v>
      </c>
      <c r="AN3" s="41" t="s">
        <v>28</v>
      </c>
      <c r="AO3" s="41" t="s">
        <v>29</v>
      </c>
      <c r="AP3" s="41" t="s">
        <v>30</v>
      </c>
      <c r="AQ3" s="41" t="s">
        <v>3</v>
      </c>
      <c r="AR3" s="41" t="s">
        <v>4</v>
      </c>
      <c r="AS3" s="41" t="s">
        <v>5</v>
      </c>
      <c r="AT3" s="41" t="s">
        <v>17</v>
      </c>
      <c r="AU3"/>
      <c r="AV3" s="39" t="str">
        <f>Config!D16</f>
        <v>HOSPITAL</v>
      </c>
      <c r="AW3" s="39" t="s">
        <v>581</v>
      </c>
      <c r="AX3" s="39" t="str">
        <f>Config!D17</f>
        <v>LLUILLUCUCHA</v>
      </c>
      <c r="AY3" s="39" t="str">
        <f>Config!D18</f>
        <v>JERILLO</v>
      </c>
      <c r="AZ3" s="39" t="str">
        <f>Config!D19</f>
        <v>YANTALO</v>
      </c>
      <c r="BA3" s="39" t="str">
        <f>Config!D20</f>
        <v>SORITOR</v>
      </c>
      <c r="BB3" s="39" t="str">
        <f>Config!D21</f>
        <v>JEPELACIO</v>
      </c>
      <c r="BC3" s="39" t="str">
        <f>Config!D22</f>
        <v>ROQUE</v>
      </c>
      <c r="BD3" s="39" t="str">
        <f>Config!D23</f>
        <v>CALZADA</v>
      </c>
      <c r="BE3" s="39" t="str">
        <f>Config!D24</f>
        <v>PUEBLO LIBRE</v>
      </c>
      <c r="BF3" s="40" t="str">
        <f>Config!D15</f>
        <v>RED MOYOBAMBA</v>
      </c>
      <c r="BH3" s="25" t="s">
        <v>59</v>
      </c>
      <c r="BI3" s="26" t="s">
        <v>60</v>
      </c>
      <c r="BJ3" s="27" t="s">
        <v>61</v>
      </c>
      <c r="BK3" s="27" t="s">
        <v>62</v>
      </c>
      <c r="BL3" s="27" t="s">
        <v>63</v>
      </c>
      <c r="BM3" s="27" t="s">
        <v>64</v>
      </c>
      <c r="BN3" s="27" t="s">
        <v>65</v>
      </c>
    </row>
    <row r="4" spans="1:71" x14ac:dyDescent="0.25">
      <c r="A4" s="400">
        <v>1</v>
      </c>
      <c r="B4" s="427" t="s">
        <v>501</v>
      </c>
      <c r="C4" s="497" t="s">
        <v>146</v>
      </c>
      <c r="D4" s="429">
        <f>IF(Config!$C$6=1,SUM(+Ene!D4),IF(Config!$C$6=2,SUM(+Ene!D4+Feb!D4),IF(Config!$C$6=3,SUM(+Ene!D4+Feb!D4+Mar!D4),IF(Config!$C$6=4,SUM(+Ene!D4+Feb!D4+Mar!D4+Abr!D4),IF(Config!$C$6=5,SUM(Ene!D4+Feb!D4+Mar!D4+Abr!D4+May!D4),IF(Config!$C$6=6,SUM(+Ene!D4+Feb!D4+Mar!D4+Abr!D4+May!D4+Jun!D4),IF(Config!$C$6=7,SUM(Ene!D4+Feb!D4+Mar!D4+Abr!D4+May!D4+Jun!D4+Jul!D4),IF(Config!$C$6=8,SUM(+Ene!D4+Feb!D4+Mar!D4+Abr!D4+May!D4+Jun!D4+Jul!D4+Ago!D4),IF(Config!$C$6=9,SUM(+Ene!D4+Feb!D4+Mar!D4+Abr!D4+May!D4+Jun!D4+Jul!D4+Ago!D4+Set!D4),IF(Config!$C$6=10,SUM(+Ene!D4+Feb!D4+Mar!D4+Abr!D4+May!D4+Jun!D4+Jul!D4+Ago!D4+Set!D4+Oct!D4),IF(Config!$C$6=11,SUM(+Ene!D4+Feb!D4+Mar!D4+Abr!D4+May!D4+Jun!D4+Jul!D4+Ago!D4+Set!D4+Oct!D4+Nov!D4),IF(Config!$C$6=12,SUM(+Ene!D4+Feb!D4+Mar!D4+Abr!D4+May!D4+Jun!D4+Jul!D4+Ago!D4+Set!D4+Oct!D4+Nov!D4+Dic!D4)))))))))))))</f>
        <v>0</v>
      </c>
      <c r="E4" s="429">
        <f>IF(Config!$C$6=1,SUM(+Ene!E4),IF(Config!$C$6=2,SUM(+Ene!E4+Feb!E4),IF(Config!$C$6=3,SUM(+Ene!E4+Feb!E4+Mar!E4),IF(Config!$C$6=4,SUM(+Ene!E4+Feb!E4+Mar!E4+Abr!E4),IF(Config!$C$6=5,SUM(Ene!E4+Feb!E4+Mar!E4+Abr!E4+May!E4),IF(Config!$C$6=6,SUM(+Ene!E4+Feb!E4+Mar!E4+Abr!E4+May!E4+Jun!E4),IF(Config!$C$6=7,SUM(Ene!E4+Feb!E4+Mar!E4+Abr!E4+May!E4+Jun!E4+Jul!E4),IF(Config!$C$6=8,SUM(+Ene!E4+Feb!E4+Mar!E4+Abr!E4+May!E4+Jun!E4+Jul!E4+Ago!E4),IF(Config!$C$6=9,SUM(+Ene!E4+Feb!E4+Mar!E4+Abr!E4+May!E4+Jun!E4+Jul!E4+Ago!E4+Set!E4),IF(Config!$C$6=10,SUM(+Ene!E4+Feb!E4+Mar!E4+Abr!E4+May!E4+Jun!E4+Jul!E4+Ago!E4+Set!E4+Oct!E4),IF(Config!$C$6=11,SUM(+Ene!E4+Feb!E4+Mar!E4+Abr!E4+May!E4+Jun!E4+Jul!E4+Ago!E4+Set!E4+Oct!E4+Nov!E4),IF(Config!$C$6=12,SUM(+Ene!E4+Feb!E4+Mar!E4+Abr!E4+May!E4+Jun!E4+Jul!E4+Ago!E4+Set!E4+Oct!E4+Nov!E4+Dic!E4)))))))))))))</f>
        <v>0</v>
      </c>
      <c r="F4" s="429">
        <f>IF(Config!$C$6=1,SUM(+Ene!F4),IF(Config!$C$6=2,SUM(+Ene!F4+Feb!F4),IF(Config!$C$6=3,SUM(+Ene!F4+Feb!F4+Mar!F4),IF(Config!$C$6=4,SUM(+Ene!F4+Feb!F4+Mar!F4+Abr!F4),IF(Config!$C$6=5,SUM(Ene!F4+Feb!F4+Mar!F4+Abr!F4+May!F4),IF(Config!$C$6=6,SUM(+Ene!F4+Feb!F4+Mar!F4+Abr!F4+May!F4+Jun!F4),IF(Config!$C$6=7,SUM(Ene!F4+Feb!F4+Mar!F4+Abr!F4+May!F4+Jun!F4+Jul!F4),IF(Config!$C$6=8,SUM(+Ene!F4+Feb!F4+Mar!F4+Abr!F4+May!F4+Jun!F4+Jul!F4+Ago!F4),IF(Config!$C$6=9,SUM(+Ene!F4+Feb!F4+Mar!F4+Abr!F4+May!F4+Jun!F4+Jul!F4+Ago!F4+Set!F4),IF(Config!$C$6=10,SUM(+Ene!F4+Feb!F4+Mar!F4+Abr!F4+May!F4+Jun!F4+Jul!F4+Ago!F4+Set!F4+Oct!F4),IF(Config!$C$6=11,SUM(+Ene!F4+Feb!F4+Mar!F4+Abr!F4+May!F4+Jun!F4+Jul!F4+Ago!F4+Set!F4+Oct!F4+Nov!F4),IF(Config!$C$6=12,SUM(+Ene!F4+Feb!F4+Mar!F4+Abr!F4+May!F4+Jun!F4+Jul!F4+Ago!F4+Set!F4+Oct!F4+Nov!F4+Dic!F4)))))))))))))</f>
        <v>0</v>
      </c>
      <c r="G4" s="429">
        <f>IF(Config!$C$6=1,SUM(+Ene!G4),IF(Config!$C$6=2,SUM(+Ene!G4+Feb!G4),IF(Config!$C$6=3,SUM(+Ene!G4+Feb!G4+Mar!G4),IF(Config!$C$6=4,SUM(+Ene!G4+Feb!G4+Mar!G4+Abr!G4),IF(Config!$C$6=5,SUM(Ene!G4+Feb!G4+Mar!G4+Abr!G4+May!G4),IF(Config!$C$6=6,SUM(+Ene!G4+Feb!G4+Mar!G4+Abr!G4+May!G4+Jun!G4),IF(Config!$C$6=7,SUM(Ene!G4+Feb!G4+Mar!G4+Abr!G4+May!G4+Jun!G4+Jul!G4),IF(Config!$C$6=8,SUM(+Ene!G4+Feb!G4+Mar!G4+Abr!G4+May!G4+Jun!G4+Jul!G4+Ago!G4),IF(Config!$C$6=9,SUM(+Ene!G4+Feb!G4+Mar!G4+Abr!G4+May!G4+Jun!G4+Jul!G4+Ago!G4+Set!G4),IF(Config!$C$6=10,SUM(+Ene!G4+Feb!G4+Mar!G4+Abr!G4+May!G4+Jun!G4+Jul!G4+Ago!G4+Set!G4+Oct!G4),IF(Config!$C$6=11,SUM(+Ene!G4+Feb!G4+Mar!G4+Abr!G4+May!G4+Jun!G4+Jul!G4+Ago!G4+Set!G4+Oct!G4+Nov!G4),IF(Config!$C$6=12,SUM(+Ene!G4+Feb!G4+Mar!G4+Abr!G4+May!G4+Jun!G4+Jul!G4+Ago!G4+Set!G4+Oct!G4+Nov!G4+Dic!G4)))))))))))))</f>
        <v>2</v>
      </c>
      <c r="H4" s="429">
        <f>IF(Config!$C$6=1,SUM(+Ene!H4),IF(Config!$C$6=2,SUM(+Ene!H4+Feb!H4),IF(Config!$C$6=3,SUM(+Ene!H4+Feb!H4+Mar!H4),IF(Config!$C$6=4,SUM(+Ene!H4+Feb!H4+Mar!H4+Abr!H4),IF(Config!$C$6=5,SUM(Ene!H4+Feb!H4+Mar!H4+Abr!H4+May!H4),IF(Config!$C$6=6,SUM(+Ene!H4+Feb!H4+Mar!H4+Abr!H4+May!H4+Jun!H4),IF(Config!$C$6=7,SUM(Ene!H4+Feb!H4+Mar!H4+Abr!H4+May!H4+Jun!H4+Jul!H4),IF(Config!$C$6=8,SUM(+Ene!H4+Feb!H4+Mar!H4+Abr!H4+May!H4+Jun!H4+Jul!H4+Ago!H4),IF(Config!$C$6=9,SUM(+Ene!H4+Feb!H4+Mar!H4+Abr!H4+May!H4+Jun!H4+Jul!H4+Ago!H4+Set!H4),IF(Config!$C$6=10,SUM(+Ene!H4+Feb!H4+Mar!H4+Abr!H4+May!H4+Jun!H4+Jul!H4+Ago!H4+Set!H4+Oct!H4),IF(Config!$C$6=11,SUM(+Ene!H4+Feb!H4+Mar!H4+Abr!H4+May!H4+Jun!H4+Jul!H4+Ago!H4+Set!H4+Oct!H4+Nov!H4),IF(Config!$C$6=12,SUM(+Ene!H4+Feb!H4+Mar!H4+Abr!H4+May!H4+Jun!H4+Jul!H4+Ago!H4+Set!H4+Oct!H4+Nov!H4+Dic!H4)))))))))))))</f>
        <v>0</v>
      </c>
      <c r="I4" s="429">
        <f>IF(Config!$C$6=1,SUM(+Ene!I4),IF(Config!$C$6=2,SUM(+Ene!I4+Feb!I4),IF(Config!$C$6=3,SUM(+Ene!I4+Feb!I4+Mar!I4),IF(Config!$C$6=4,SUM(+Ene!I4+Feb!I4+Mar!I4+Abr!I4),IF(Config!$C$6=5,SUM(Ene!I4+Feb!I4+Mar!I4+Abr!I4+May!I4),IF(Config!$C$6=6,SUM(+Ene!I4+Feb!I4+Mar!I4+Abr!I4+May!I4+Jun!I4),IF(Config!$C$6=7,SUM(Ene!I4+Feb!I4+Mar!I4+Abr!I4+May!I4+Jun!I4+Jul!I4),IF(Config!$C$6=8,SUM(+Ene!I4+Feb!I4+Mar!I4+Abr!I4+May!I4+Jun!I4+Jul!I4+Ago!I4),IF(Config!$C$6=9,SUM(+Ene!I4+Feb!I4+Mar!I4+Abr!I4+May!I4+Jun!I4+Jul!I4+Ago!I4+Set!I4),IF(Config!$C$6=10,SUM(+Ene!I4+Feb!I4+Mar!I4+Abr!I4+May!I4+Jun!I4+Jul!I4+Ago!I4+Set!I4+Oct!I4),IF(Config!$C$6=11,SUM(+Ene!I4+Feb!I4+Mar!I4+Abr!I4+May!I4+Jun!I4+Jul!I4+Ago!I4+Set!I4+Oct!I4+Nov!I4),IF(Config!$C$6=12,SUM(+Ene!I4+Feb!I4+Mar!I4+Abr!I4+May!I4+Jun!I4+Jul!I4+Ago!I4+Set!I4+Oct!I4+Nov!I4+Dic!I4)))))))))))))</f>
        <v>0</v>
      </c>
      <c r="J4" s="429">
        <f>IF(Config!$C$6=1,SUM(+Ene!J4),IF(Config!$C$6=2,SUM(+Ene!J4+Feb!J4),IF(Config!$C$6=3,SUM(+Ene!J4+Feb!J4+Mar!J4),IF(Config!$C$6=4,SUM(+Ene!J4+Feb!J4+Mar!J4+Abr!J4),IF(Config!$C$6=5,SUM(Ene!J4+Feb!J4+Mar!J4+Abr!J4+May!J4),IF(Config!$C$6=6,SUM(+Ene!J4+Feb!J4+Mar!J4+Abr!J4+May!J4+Jun!J4),IF(Config!$C$6=7,SUM(Ene!J4+Feb!J4+Mar!J4+Abr!J4+May!J4+Jun!J4+Jul!J4),IF(Config!$C$6=8,SUM(+Ene!J4+Feb!J4+Mar!J4+Abr!J4+May!J4+Jun!J4+Jul!J4+Ago!J4),IF(Config!$C$6=9,SUM(+Ene!J4+Feb!J4+Mar!J4+Abr!J4+May!J4+Jun!J4+Jul!J4+Ago!J4+Set!J4),IF(Config!$C$6=10,SUM(+Ene!J4+Feb!J4+Mar!J4+Abr!J4+May!J4+Jun!J4+Jul!J4+Ago!J4+Set!J4+Oct!J4),IF(Config!$C$6=11,SUM(+Ene!J4+Feb!J4+Mar!J4+Abr!J4+May!J4+Jun!J4+Jul!J4+Ago!J4+Set!J4+Oct!J4+Nov!J4),IF(Config!$C$6=12,SUM(+Ene!J4+Feb!J4+Mar!J4+Abr!J4+May!J4+Jun!J4+Jul!J4+Ago!J4+Set!J4+Oct!J4+Nov!J4+Dic!J4)))))))))))))</f>
        <v>0</v>
      </c>
      <c r="K4" s="429">
        <f>IF(Config!$C$6=1,SUM(+Ene!K4),IF(Config!$C$6=2,SUM(+Ene!K4+Feb!K4),IF(Config!$C$6=3,SUM(+Ene!K4+Feb!K4+Mar!K4),IF(Config!$C$6=4,SUM(+Ene!K4+Feb!K4+Mar!K4+Abr!K4),IF(Config!$C$6=5,SUM(Ene!K4+Feb!K4+Mar!K4+Abr!K4+May!K4),IF(Config!$C$6=6,SUM(+Ene!K4+Feb!K4+Mar!K4+Abr!K4+May!K4+Jun!K4),IF(Config!$C$6=7,SUM(Ene!K4+Feb!K4+Mar!K4+Abr!K4+May!K4+Jun!K4+Jul!K4),IF(Config!$C$6=8,SUM(+Ene!K4+Feb!K4+Mar!K4+Abr!K4+May!K4+Jun!K4+Jul!K4+Ago!K4),IF(Config!$C$6=9,SUM(+Ene!K4+Feb!K4+Mar!K4+Abr!K4+May!K4+Jun!K4+Jul!K4+Ago!K4+Set!K4),IF(Config!$C$6=10,SUM(+Ene!K4+Feb!K4+Mar!K4+Abr!K4+May!K4+Jun!K4+Jul!K4+Ago!K4+Set!K4+Oct!K4),IF(Config!$C$6=11,SUM(+Ene!K4+Feb!K4+Mar!K4+Abr!K4+May!K4+Jun!K4+Jul!K4+Ago!K4+Set!K4+Oct!K4+Nov!K4),IF(Config!$C$6=12,SUM(+Ene!K4+Feb!K4+Mar!K4+Abr!K4+May!K4+Jun!K4+Jul!K4+Ago!K4+Set!K4+Oct!K4+Nov!K4+Dic!K4)))))))))))))</f>
        <v>0</v>
      </c>
      <c r="L4" s="429">
        <f>IF(Config!$C$6=1,SUM(+Ene!L4),IF(Config!$C$6=2,SUM(+Ene!L4+Feb!L4),IF(Config!$C$6=3,SUM(+Ene!L4+Feb!L4+Mar!L4),IF(Config!$C$6=4,SUM(+Ene!L4+Feb!L4+Mar!L4+Abr!L4),IF(Config!$C$6=5,SUM(Ene!L4+Feb!L4+Mar!L4+Abr!L4+May!L4),IF(Config!$C$6=6,SUM(+Ene!L4+Feb!L4+Mar!L4+Abr!L4+May!L4+Jun!L4),IF(Config!$C$6=7,SUM(Ene!L4+Feb!L4+Mar!L4+Abr!L4+May!L4+Jun!L4+Jul!L4),IF(Config!$C$6=8,SUM(+Ene!L4+Feb!L4+Mar!L4+Abr!L4+May!L4+Jun!L4+Jul!L4+Ago!L4),IF(Config!$C$6=9,SUM(+Ene!L4+Feb!L4+Mar!L4+Abr!L4+May!L4+Jun!L4+Jul!L4+Ago!L4+Set!L4),IF(Config!$C$6=10,SUM(+Ene!L4+Feb!L4+Mar!L4+Abr!L4+May!L4+Jun!L4+Jul!L4+Ago!L4+Set!L4+Oct!L4),IF(Config!$C$6=11,SUM(+Ene!L4+Feb!L4+Mar!L4+Abr!L4+May!L4+Jun!L4+Jul!L4+Ago!L4+Set!L4+Oct!L4+Nov!L4),IF(Config!$C$6=12,SUM(+Ene!L4+Feb!L4+Mar!L4+Abr!L4+May!L4+Jun!L4+Jul!L4+Ago!L4+Set!L4+Oct!L4+Nov!L4+Dic!L4)))))))))))))</f>
        <v>0</v>
      </c>
      <c r="M4" s="429">
        <f>IF(Config!$C$6=1,SUM(+Ene!M4),IF(Config!$C$6=2,SUM(+Ene!M4+Feb!M4),IF(Config!$C$6=3,SUM(+Ene!M4+Feb!M4+Mar!M4),IF(Config!$C$6=4,SUM(+Ene!M4+Feb!M4+Mar!M4+Abr!M4),IF(Config!$C$6=5,SUM(Ene!M4+Feb!M4+Mar!M4+Abr!M4+May!M4),IF(Config!$C$6=6,SUM(+Ene!M4+Feb!M4+Mar!M4+Abr!M4+May!M4+Jun!M4),IF(Config!$C$6=7,SUM(Ene!M4+Feb!M4+Mar!M4+Abr!M4+May!M4+Jun!M4+Jul!M4),IF(Config!$C$6=8,SUM(+Ene!M4+Feb!M4+Mar!M4+Abr!M4+May!M4+Jun!M4+Jul!M4+Ago!M4),IF(Config!$C$6=9,SUM(+Ene!M4+Feb!M4+Mar!M4+Abr!M4+May!M4+Jun!M4+Jul!M4+Ago!M4+Set!M4),IF(Config!$C$6=10,SUM(+Ene!M4+Feb!M4+Mar!M4+Abr!M4+May!M4+Jun!M4+Jul!M4+Ago!M4+Set!M4+Oct!M4),IF(Config!$C$6=11,SUM(+Ene!M4+Feb!M4+Mar!M4+Abr!M4+May!M4+Jun!M4+Jul!M4+Ago!M4+Set!M4+Oct!M4+Nov!M4),IF(Config!$C$6=12,SUM(+Ene!M4+Feb!M4+Mar!M4+Abr!M4+May!M4+Jun!M4+Jul!M4+Ago!M4+Set!M4+Oct!M4+Nov!M4+Dic!M4)))))))))))))</f>
        <v>0</v>
      </c>
      <c r="N4" s="429">
        <f>IF(Config!$C$6=1,SUM(+Ene!N4),IF(Config!$C$6=2,SUM(+Ene!N4+Feb!N4),IF(Config!$C$6=3,SUM(+Ene!N4+Feb!N4+Mar!N4),IF(Config!$C$6=4,SUM(+Ene!N4+Feb!N4+Mar!N4+Abr!N4),IF(Config!$C$6=5,SUM(Ene!N4+Feb!N4+Mar!N4+Abr!N4+May!N4),IF(Config!$C$6=6,SUM(+Ene!N4+Feb!N4+Mar!N4+Abr!N4+May!N4+Jun!N4),IF(Config!$C$6=7,SUM(Ene!N4+Feb!N4+Mar!N4+Abr!N4+May!N4+Jun!N4+Jul!N4),IF(Config!$C$6=8,SUM(+Ene!N4+Feb!N4+Mar!N4+Abr!N4+May!N4+Jun!N4+Jul!N4+Ago!N4),IF(Config!$C$6=9,SUM(+Ene!N4+Feb!N4+Mar!N4+Abr!N4+May!N4+Jun!N4+Jul!N4+Ago!N4+Set!N4),IF(Config!$C$6=10,SUM(+Ene!N4+Feb!N4+Mar!N4+Abr!N4+May!N4+Jun!N4+Jul!N4+Ago!N4+Set!N4+Oct!N4),IF(Config!$C$6=11,SUM(+Ene!N4+Feb!N4+Mar!N4+Abr!N4+May!N4+Jun!N4+Jul!N4+Ago!N4+Set!N4+Oct!N4+Nov!N4),IF(Config!$C$6=12,SUM(+Ene!N4+Feb!N4+Mar!N4+Abr!N4+May!N4+Jun!N4+Jul!N4+Ago!N4+Set!N4+Oct!N4+Nov!N4+Dic!N4)))))))))))))</f>
        <v>0</v>
      </c>
      <c r="O4" s="429">
        <f>IF(Config!$C$6=1,SUM(+Ene!O4),IF(Config!$C$6=2,SUM(+Ene!O4+Feb!O4),IF(Config!$C$6=3,SUM(+Ene!O4+Feb!O4+Mar!O4),IF(Config!$C$6=4,SUM(+Ene!O4+Feb!O4+Mar!O4+Abr!O4),IF(Config!$C$6=5,SUM(Ene!O4+Feb!O4+Mar!O4+Abr!O4+May!O4),IF(Config!$C$6=6,SUM(+Ene!O4+Feb!O4+Mar!O4+Abr!O4+May!O4+Jun!O4),IF(Config!$C$6=7,SUM(Ene!O4+Feb!O4+Mar!O4+Abr!O4+May!O4+Jun!O4+Jul!O4),IF(Config!$C$6=8,SUM(+Ene!O4+Feb!O4+Mar!O4+Abr!O4+May!O4+Jun!O4+Jul!O4+Ago!O4),IF(Config!$C$6=9,SUM(+Ene!O4+Feb!O4+Mar!O4+Abr!O4+May!O4+Jun!O4+Jul!O4+Ago!O4+Set!O4),IF(Config!$C$6=10,SUM(+Ene!O4+Feb!O4+Mar!O4+Abr!O4+May!O4+Jun!O4+Jul!O4+Ago!O4+Set!O4+Oct!O4),IF(Config!$C$6=11,SUM(+Ene!O4+Feb!O4+Mar!O4+Abr!O4+May!O4+Jun!O4+Jul!O4+Ago!O4+Set!O4+Oct!O4+Nov!O4),IF(Config!$C$6=12,SUM(+Ene!O4+Feb!O4+Mar!O4+Abr!O4+May!O4+Jun!O4+Jul!O4+Ago!O4+Set!O4+Oct!O4+Nov!O4+Dic!O4)))))))))))))</f>
        <v>0</v>
      </c>
      <c r="P4" s="429">
        <f>IF(Config!$C$6=1,SUM(+Ene!P4),IF(Config!$C$6=2,SUM(+Ene!P4+Feb!P4),IF(Config!$C$6=3,SUM(+Ene!P4+Feb!P4+Mar!P4),IF(Config!$C$6=4,SUM(+Ene!P4+Feb!P4+Mar!P4+Abr!P4),IF(Config!$C$6=5,SUM(Ene!P4+Feb!P4+Mar!P4+Abr!P4+May!P4),IF(Config!$C$6=6,SUM(+Ene!P4+Feb!P4+Mar!P4+Abr!P4+May!P4+Jun!P4),IF(Config!$C$6=7,SUM(Ene!P4+Feb!P4+Mar!P4+Abr!P4+May!P4+Jun!P4+Jul!P4),IF(Config!$C$6=8,SUM(+Ene!P4+Feb!P4+Mar!P4+Abr!P4+May!P4+Jun!P4+Jul!P4+Ago!P4),IF(Config!$C$6=9,SUM(+Ene!P4+Feb!P4+Mar!P4+Abr!P4+May!P4+Jun!P4+Jul!P4+Ago!P4+Set!P4),IF(Config!$C$6=10,SUM(+Ene!P4+Feb!P4+Mar!P4+Abr!P4+May!P4+Jun!P4+Jul!P4+Ago!P4+Set!P4+Oct!P4),IF(Config!$C$6=11,SUM(+Ene!P4+Feb!P4+Mar!P4+Abr!P4+May!P4+Jun!P4+Jul!P4+Ago!P4+Set!P4+Oct!P4+Nov!P4),IF(Config!$C$6=12,SUM(+Ene!P4+Feb!P4+Mar!P4+Abr!P4+May!P4+Jun!P4+Jul!P4+Ago!P4+Set!P4+Oct!P4+Nov!P4+Dic!P4)))))))))))))</f>
        <v>0</v>
      </c>
      <c r="Q4" s="429">
        <f>IF(Config!$C$6=1,SUM(+Ene!Q4),IF(Config!$C$6=2,SUM(+Ene!Q4+Feb!Q4),IF(Config!$C$6=3,SUM(+Ene!Q4+Feb!Q4+Mar!Q4),IF(Config!$C$6=4,SUM(+Ene!Q4+Feb!Q4+Mar!Q4+Abr!Q4),IF(Config!$C$6=5,SUM(Ene!Q4+Feb!Q4+Mar!Q4+Abr!Q4+May!Q4),IF(Config!$C$6=6,SUM(+Ene!Q4+Feb!Q4+Mar!Q4+Abr!Q4+May!Q4+Jun!Q4),IF(Config!$C$6=7,SUM(Ene!Q4+Feb!Q4+Mar!Q4+Abr!Q4+May!Q4+Jun!Q4+Jul!Q4),IF(Config!$C$6=8,SUM(+Ene!Q4+Feb!Q4+Mar!Q4+Abr!Q4+May!Q4+Jun!Q4+Jul!Q4+Ago!Q4),IF(Config!$C$6=9,SUM(+Ene!Q4+Feb!Q4+Mar!Q4+Abr!Q4+May!Q4+Jun!Q4+Jul!Q4+Ago!Q4+Set!Q4),IF(Config!$C$6=10,SUM(+Ene!Q4+Feb!Q4+Mar!Q4+Abr!Q4+May!Q4+Jun!Q4+Jul!Q4+Ago!Q4+Set!Q4+Oct!Q4),IF(Config!$C$6=11,SUM(+Ene!Q4+Feb!Q4+Mar!Q4+Abr!Q4+May!Q4+Jun!Q4+Jul!Q4+Ago!Q4+Set!Q4+Oct!Q4+Nov!Q4),IF(Config!$C$6=12,SUM(+Ene!Q4+Feb!Q4+Mar!Q4+Abr!Q4+May!Q4+Jun!Q4+Jul!Q4+Ago!Q4+Set!Q4+Oct!Q4+Nov!Q4+Dic!Q4)))))))))))))</f>
        <v>0</v>
      </c>
      <c r="R4" s="429">
        <f>IF(Config!$C$6=1,SUM(+Ene!R4),IF(Config!$C$6=2,SUM(+Ene!R4+Feb!R4),IF(Config!$C$6=3,SUM(+Ene!R4+Feb!R4+Mar!R4),IF(Config!$C$6=4,SUM(+Ene!R4+Feb!R4+Mar!R4+Abr!R4),IF(Config!$C$6=5,SUM(Ene!R4+Feb!R4+Mar!R4+Abr!R4+May!R4),IF(Config!$C$6=6,SUM(+Ene!R4+Feb!R4+Mar!R4+Abr!R4+May!R4+Jun!R4),IF(Config!$C$6=7,SUM(Ene!R4+Feb!R4+Mar!R4+Abr!R4+May!R4+Jun!R4+Jul!R4),IF(Config!$C$6=8,SUM(+Ene!R4+Feb!R4+Mar!R4+Abr!R4+May!R4+Jun!R4+Jul!R4+Ago!R4),IF(Config!$C$6=9,SUM(+Ene!R4+Feb!R4+Mar!R4+Abr!R4+May!R4+Jun!R4+Jul!R4+Ago!R4+Set!R4),IF(Config!$C$6=10,SUM(+Ene!R4+Feb!R4+Mar!R4+Abr!R4+May!R4+Jun!R4+Jul!R4+Ago!R4+Set!R4+Oct!R4),IF(Config!$C$6=11,SUM(+Ene!R4+Feb!R4+Mar!R4+Abr!R4+May!R4+Jun!R4+Jul!R4+Ago!R4+Set!R4+Oct!R4+Nov!R4),IF(Config!$C$6=12,SUM(+Ene!R4+Feb!R4+Mar!R4+Abr!R4+May!R4+Jun!R4+Jul!R4+Ago!R4+Set!R4+Oct!R4+Nov!R4+Dic!R4)))))))))))))</f>
        <v>0</v>
      </c>
      <c r="S4" s="429">
        <f>IF(Config!$C$6=1,SUM(+Ene!S4),IF(Config!$C$6=2,SUM(+Ene!S4+Feb!S4),IF(Config!$C$6=3,SUM(+Ene!S4+Feb!S4+Mar!S4),IF(Config!$C$6=4,SUM(+Ene!S4+Feb!S4+Mar!S4+Abr!S4),IF(Config!$C$6=5,SUM(Ene!S4+Feb!S4+Mar!S4+Abr!S4+May!S4),IF(Config!$C$6=6,SUM(+Ene!S4+Feb!S4+Mar!S4+Abr!S4+May!S4+Jun!S4),IF(Config!$C$6=7,SUM(Ene!S4+Feb!S4+Mar!S4+Abr!S4+May!S4+Jun!S4+Jul!S4),IF(Config!$C$6=8,SUM(+Ene!S4+Feb!S4+Mar!S4+Abr!S4+May!S4+Jun!S4+Jul!S4+Ago!S4),IF(Config!$C$6=9,SUM(+Ene!S4+Feb!S4+Mar!S4+Abr!S4+May!S4+Jun!S4+Jul!S4+Ago!S4+Set!S4),IF(Config!$C$6=10,SUM(+Ene!S4+Feb!S4+Mar!S4+Abr!S4+May!S4+Jun!S4+Jul!S4+Ago!S4+Set!S4+Oct!S4),IF(Config!$C$6=11,SUM(+Ene!S4+Feb!S4+Mar!S4+Abr!S4+May!S4+Jun!S4+Jul!S4+Ago!S4+Set!S4+Oct!S4+Nov!S4),IF(Config!$C$6=12,SUM(+Ene!S4+Feb!S4+Mar!S4+Abr!S4+May!S4+Jun!S4+Jul!S4+Ago!S4+Set!S4+Oct!S4+Nov!S4+Dic!S4)))))))))))))</f>
        <v>0</v>
      </c>
      <c r="T4" s="429">
        <f>IF(Config!$C$6=1,SUM(+Ene!T4),IF(Config!$C$6=2,SUM(+Ene!T4+Feb!T4),IF(Config!$C$6=3,SUM(+Ene!T4+Feb!T4+Mar!T4),IF(Config!$C$6=4,SUM(+Ene!T4+Feb!T4+Mar!T4+Abr!T4),IF(Config!$C$6=5,SUM(Ene!T4+Feb!T4+Mar!T4+Abr!T4+May!T4),IF(Config!$C$6=6,SUM(+Ene!T4+Feb!T4+Mar!T4+Abr!T4+May!T4+Jun!T4),IF(Config!$C$6=7,SUM(Ene!T4+Feb!T4+Mar!T4+Abr!T4+May!T4+Jun!T4+Jul!T4),IF(Config!$C$6=8,SUM(+Ene!T4+Feb!T4+Mar!T4+Abr!T4+May!T4+Jun!T4+Jul!T4+Ago!T4),IF(Config!$C$6=9,SUM(+Ene!T4+Feb!T4+Mar!T4+Abr!T4+May!T4+Jun!T4+Jul!T4+Ago!T4+Set!T4),IF(Config!$C$6=10,SUM(+Ene!T4+Feb!T4+Mar!T4+Abr!T4+May!T4+Jun!T4+Jul!T4+Ago!T4+Set!T4+Oct!T4),IF(Config!$C$6=11,SUM(+Ene!T4+Feb!T4+Mar!T4+Abr!T4+May!T4+Jun!T4+Jul!T4+Ago!T4+Set!T4+Oct!T4+Nov!T4),IF(Config!$C$6=12,SUM(+Ene!T4+Feb!T4+Mar!T4+Abr!T4+May!T4+Jun!T4+Jul!T4+Ago!T4+Set!T4+Oct!T4+Nov!T4+Dic!T4)))))))))))))</f>
        <v>1</v>
      </c>
      <c r="U4" s="429">
        <f>IF(Config!$C$6=1,SUM(+Ene!U4),IF(Config!$C$6=2,SUM(+Ene!U4+Feb!U4),IF(Config!$C$6=3,SUM(+Ene!U4+Feb!U4+Mar!U4),IF(Config!$C$6=4,SUM(+Ene!U4+Feb!U4+Mar!U4+Abr!U4),IF(Config!$C$6=5,SUM(Ene!U4+Feb!U4+Mar!U4+Abr!U4+May!U4),IF(Config!$C$6=6,SUM(+Ene!U4+Feb!U4+Mar!U4+Abr!U4+May!U4+Jun!U4),IF(Config!$C$6=7,SUM(Ene!U4+Feb!U4+Mar!U4+Abr!U4+May!U4+Jun!U4+Jul!U4),IF(Config!$C$6=8,SUM(+Ene!U4+Feb!U4+Mar!U4+Abr!U4+May!U4+Jun!U4+Jul!U4+Ago!U4),IF(Config!$C$6=9,SUM(+Ene!U4+Feb!U4+Mar!U4+Abr!U4+May!U4+Jun!U4+Jul!U4+Ago!U4+Set!U4),IF(Config!$C$6=10,SUM(+Ene!U4+Feb!U4+Mar!U4+Abr!U4+May!U4+Jun!U4+Jul!U4+Ago!U4+Set!U4+Oct!U4),IF(Config!$C$6=11,SUM(+Ene!U4+Feb!U4+Mar!U4+Abr!U4+May!U4+Jun!U4+Jul!U4+Ago!U4+Set!U4+Oct!U4+Nov!U4),IF(Config!$C$6=12,SUM(+Ene!U4+Feb!U4+Mar!U4+Abr!U4+May!U4+Jun!U4+Jul!U4+Ago!U4+Set!U4+Oct!U4+Nov!U4+Dic!U4)))))))))))))</f>
        <v>0</v>
      </c>
      <c r="V4" s="429">
        <f>IF(Config!$C$6=1,SUM(+Ene!V4),IF(Config!$C$6=2,SUM(+Ene!V4+Feb!V4),IF(Config!$C$6=3,SUM(+Ene!V4+Feb!V4+Mar!V4),IF(Config!$C$6=4,SUM(+Ene!V4+Feb!V4+Mar!V4+Abr!V4),IF(Config!$C$6=5,SUM(Ene!V4+Feb!V4+Mar!V4+Abr!V4+May!V4),IF(Config!$C$6=6,SUM(+Ene!V4+Feb!V4+Mar!V4+Abr!V4+May!V4+Jun!V4),IF(Config!$C$6=7,SUM(Ene!V4+Feb!V4+Mar!V4+Abr!V4+May!V4+Jun!V4+Jul!V4),IF(Config!$C$6=8,SUM(+Ene!V4+Feb!V4+Mar!V4+Abr!V4+May!V4+Jun!V4+Jul!V4+Ago!V4),IF(Config!$C$6=9,SUM(+Ene!V4+Feb!V4+Mar!V4+Abr!V4+May!V4+Jun!V4+Jul!V4+Ago!V4+Set!V4),IF(Config!$C$6=10,SUM(+Ene!V4+Feb!V4+Mar!V4+Abr!V4+May!V4+Jun!V4+Jul!V4+Ago!V4+Set!V4+Oct!V4),IF(Config!$C$6=11,SUM(+Ene!V4+Feb!V4+Mar!V4+Abr!V4+May!V4+Jun!V4+Jul!V4+Ago!V4+Set!V4+Oct!V4+Nov!V4),IF(Config!$C$6=12,SUM(+Ene!V4+Feb!V4+Mar!V4+Abr!V4+May!V4+Jun!V4+Jul!V4+Ago!V4+Set!V4+Oct!V4+Nov!V4+Dic!V4)))))))))))))</f>
        <v>0</v>
      </c>
      <c r="W4" s="429">
        <f>IF(Config!$C$6=1,SUM(+Ene!W4),IF(Config!$C$6=2,SUM(+Ene!W4+Feb!W4),IF(Config!$C$6=3,SUM(+Ene!W4+Feb!W4+Mar!W4),IF(Config!$C$6=4,SUM(+Ene!W4+Feb!W4+Mar!W4+Abr!W4),IF(Config!$C$6=5,SUM(Ene!W4+Feb!W4+Mar!W4+Abr!W4+May!W4),IF(Config!$C$6=6,SUM(+Ene!W4+Feb!W4+Mar!W4+Abr!W4+May!W4+Jun!W4),IF(Config!$C$6=7,SUM(Ene!W4+Feb!W4+Mar!W4+Abr!W4+May!W4+Jun!W4+Jul!W4),IF(Config!$C$6=8,SUM(+Ene!W4+Feb!W4+Mar!W4+Abr!W4+May!W4+Jun!W4+Jul!W4+Ago!W4),IF(Config!$C$6=9,SUM(+Ene!W4+Feb!W4+Mar!W4+Abr!W4+May!W4+Jun!W4+Jul!W4+Ago!W4+Set!W4),IF(Config!$C$6=10,SUM(+Ene!W4+Feb!W4+Mar!W4+Abr!W4+May!W4+Jun!W4+Jul!W4+Ago!W4+Set!W4+Oct!W4),IF(Config!$C$6=11,SUM(+Ene!W4+Feb!W4+Mar!W4+Abr!W4+May!W4+Jun!W4+Jul!W4+Ago!W4+Set!W4+Oct!W4+Nov!W4),IF(Config!$C$6=12,SUM(+Ene!W4+Feb!W4+Mar!W4+Abr!W4+May!W4+Jun!W4+Jul!W4+Ago!W4+Set!W4+Oct!W4+Nov!W4+Dic!W4)))))))))))))</f>
        <v>0</v>
      </c>
      <c r="X4" s="429">
        <f>IF(Config!$C$6=1,SUM(+Ene!X4),IF(Config!$C$6=2,SUM(+Ene!X4+Feb!X4),IF(Config!$C$6=3,SUM(+Ene!X4+Feb!X4+Mar!X4),IF(Config!$C$6=4,SUM(+Ene!X4+Feb!X4+Mar!X4+Abr!X4),IF(Config!$C$6=5,SUM(Ene!X4+Feb!X4+Mar!X4+Abr!X4+May!X4),IF(Config!$C$6=6,SUM(+Ene!X4+Feb!X4+Mar!X4+Abr!X4+May!X4+Jun!X4),IF(Config!$C$6=7,SUM(Ene!X4+Feb!X4+Mar!X4+Abr!X4+May!X4+Jun!X4+Jul!X4),IF(Config!$C$6=8,SUM(+Ene!X4+Feb!X4+Mar!X4+Abr!X4+May!X4+Jun!X4+Jul!X4+Ago!X4),IF(Config!$C$6=9,SUM(+Ene!X4+Feb!X4+Mar!X4+Abr!X4+May!X4+Jun!X4+Jul!X4+Ago!X4+Set!X4),IF(Config!$C$6=10,SUM(+Ene!X4+Feb!X4+Mar!X4+Abr!X4+May!X4+Jun!X4+Jul!X4+Ago!X4+Set!X4+Oct!X4),IF(Config!$C$6=11,SUM(+Ene!X4+Feb!X4+Mar!X4+Abr!X4+May!X4+Jun!X4+Jul!X4+Ago!X4+Set!X4+Oct!X4+Nov!X4),IF(Config!$C$6=12,SUM(+Ene!X4+Feb!X4+Mar!X4+Abr!X4+May!X4+Jun!X4+Jul!X4+Ago!X4+Set!X4+Oct!X4+Nov!X4+Dic!X4)))))))))))))</f>
        <v>0</v>
      </c>
      <c r="Y4" s="429">
        <f>IF(Config!$C$6=1,SUM(+Ene!Y4),IF(Config!$C$6=2,SUM(+Ene!Y4+Feb!Y4),IF(Config!$C$6=3,SUM(+Ene!Y4+Feb!Y4+Mar!Y4),IF(Config!$C$6=4,SUM(+Ene!Y4+Feb!Y4+Mar!Y4+Abr!Y4),IF(Config!$C$6=5,SUM(Ene!Y4+Feb!Y4+Mar!Y4+Abr!Y4+May!Y4),IF(Config!$C$6=6,SUM(+Ene!Y4+Feb!Y4+Mar!Y4+Abr!Y4+May!Y4+Jun!Y4),IF(Config!$C$6=7,SUM(Ene!Y4+Feb!Y4+Mar!Y4+Abr!Y4+May!Y4+Jun!Y4+Jul!Y4),IF(Config!$C$6=8,SUM(+Ene!Y4+Feb!Y4+Mar!Y4+Abr!Y4+May!Y4+Jun!Y4+Jul!Y4+Ago!Y4),IF(Config!$C$6=9,SUM(+Ene!Y4+Feb!Y4+Mar!Y4+Abr!Y4+May!Y4+Jun!Y4+Jul!Y4+Ago!Y4+Set!Y4),IF(Config!$C$6=10,SUM(+Ene!Y4+Feb!Y4+Mar!Y4+Abr!Y4+May!Y4+Jun!Y4+Jul!Y4+Ago!Y4+Set!Y4+Oct!Y4),IF(Config!$C$6=11,SUM(+Ene!Y4+Feb!Y4+Mar!Y4+Abr!Y4+May!Y4+Jun!Y4+Jul!Y4+Ago!Y4+Set!Y4+Oct!Y4+Nov!Y4),IF(Config!$C$6=12,SUM(+Ene!Y4+Feb!Y4+Mar!Y4+Abr!Y4+May!Y4+Jun!Y4+Jul!Y4+Ago!Y4+Set!Y4+Oct!Y4+Nov!Y4+Dic!Y4)))))))))))))</f>
        <v>0</v>
      </c>
      <c r="Z4" s="429">
        <f>IF(Config!$C$6=1,SUM(+Ene!Z4),IF(Config!$C$6=2,SUM(+Ene!Z4+Feb!Z4),IF(Config!$C$6=3,SUM(+Ene!Z4+Feb!Z4+Mar!Z4),IF(Config!$C$6=4,SUM(+Ene!Z4+Feb!Z4+Mar!Z4+Abr!Z4),IF(Config!$C$6=5,SUM(Ene!Z4+Feb!Z4+Mar!Z4+Abr!Z4+May!Z4),IF(Config!$C$6=6,SUM(+Ene!Z4+Feb!Z4+Mar!Z4+Abr!Z4+May!Z4+Jun!Z4),IF(Config!$C$6=7,SUM(Ene!Z4+Feb!Z4+Mar!Z4+Abr!Z4+May!Z4+Jun!Z4+Jul!Z4),IF(Config!$C$6=8,SUM(+Ene!Z4+Feb!Z4+Mar!Z4+Abr!Z4+May!Z4+Jun!Z4+Jul!Z4+Ago!Z4),IF(Config!$C$6=9,SUM(+Ene!Z4+Feb!Z4+Mar!Z4+Abr!Z4+May!Z4+Jun!Z4+Jul!Z4+Ago!Z4+Set!Z4),IF(Config!$C$6=10,SUM(+Ene!Z4+Feb!Z4+Mar!Z4+Abr!Z4+May!Z4+Jun!Z4+Jul!Z4+Ago!Z4+Set!Z4+Oct!Z4),IF(Config!$C$6=11,SUM(+Ene!Z4+Feb!Z4+Mar!Z4+Abr!Z4+May!Z4+Jun!Z4+Jul!Z4+Ago!Z4+Set!Z4+Oct!Z4+Nov!Z4),IF(Config!$C$6=12,SUM(+Ene!Z4+Feb!Z4+Mar!Z4+Abr!Z4+May!Z4+Jun!Z4+Jul!Z4+Ago!Z4+Set!Z4+Oct!Z4+Nov!Z4+Dic!Z4)))))))))))))</f>
        <v>0</v>
      </c>
      <c r="AA4" s="429">
        <f>IF(Config!$C$6=1,SUM(+Ene!AA4),IF(Config!$C$6=2,SUM(+Ene!AA4+Feb!AA4),IF(Config!$C$6=3,SUM(+Ene!AA4+Feb!AA4+Mar!AA4),IF(Config!$C$6=4,SUM(+Ene!AA4+Feb!AA4+Mar!AA4+Abr!AA4),IF(Config!$C$6=5,SUM(Ene!AA4+Feb!AA4+Mar!AA4+Abr!AA4+May!AA4),IF(Config!$C$6=6,SUM(+Ene!AA4+Feb!AA4+Mar!AA4+Abr!AA4+May!AA4+Jun!AA4),IF(Config!$C$6=7,SUM(Ene!AA4+Feb!AA4+Mar!AA4+Abr!AA4+May!AA4+Jun!AA4+Jul!AA4),IF(Config!$C$6=8,SUM(+Ene!AA4+Feb!AA4+Mar!AA4+Abr!AA4+May!AA4+Jun!AA4+Jul!AA4+Ago!AA4),IF(Config!$C$6=9,SUM(+Ene!AA4+Feb!AA4+Mar!AA4+Abr!AA4+May!AA4+Jun!AA4+Jul!AA4+Ago!AA4+Set!AA4),IF(Config!$C$6=10,SUM(+Ene!AA4+Feb!AA4+Mar!AA4+Abr!AA4+May!AA4+Jun!AA4+Jul!AA4+Ago!AA4+Set!AA4+Oct!AA4),IF(Config!$C$6=11,SUM(+Ene!AA4+Feb!AA4+Mar!AA4+Abr!AA4+May!AA4+Jun!AA4+Jul!AA4+Ago!AA4+Set!AA4+Oct!AA4+Nov!AA4),IF(Config!$C$6=12,SUM(+Ene!AA4+Feb!AA4+Mar!AA4+Abr!AA4+May!AA4+Jun!AA4+Jul!AA4+Ago!AA4+Set!AA4+Oct!AA4+Nov!AA4+Dic!AA4)))))))))))))</f>
        <v>0</v>
      </c>
      <c r="AB4" s="429">
        <f>IF(Config!$C$6=1,SUM(+Ene!AB4),IF(Config!$C$6=2,SUM(+Ene!AB4+Feb!AB4),IF(Config!$C$6=3,SUM(+Ene!AB4+Feb!AB4+Mar!AB4),IF(Config!$C$6=4,SUM(+Ene!AB4+Feb!AB4+Mar!AB4+Abr!AB4),IF(Config!$C$6=5,SUM(Ene!AB4+Feb!AB4+Mar!AB4+Abr!AB4+May!AB4),IF(Config!$C$6=6,SUM(+Ene!AB4+Feb!AB4+Mar!AB4+Abr!AB4+May!AB4+Jun!AB4),IF(Config!$C$6=7,SUM(Ene!AB4+Feb!AB4+Mar!AB4+Abr!AB4+May!AB4+Jun!AB4+Jul!AB4),IF(Config!$C$6=8,SUM(+Ene!AB4+Feb!AB4+Mar!AB4+Abr!AB4+May!AB4+Jun!AB4+Jul!AB4+Ago!AB4),IF(Config!$C$6=9,SUM(+Ene!AB4+Feb!AB4+Mar!AB4+Abr!AB4+May!AB4+Jun!AB4+Jul!AB4+Ago!AB4+Set!AB4),IF(Config!$C$6=10,SUM(+Ene!AB4+Feb!AB4+Mar!AB4+Abr!AB4+May!AB4+Jun!AB4+Jul!AB4+Ago!AB4+Set!AB4+Oct!AB4),IF(Config!$C$6=11,SUM(+Ene!AB4+Feb!AB4+Mar!AB4+Abr!AB4+May!AB4+Jun!AB4+Jul!AB4+Ago!AB4+Set!AB4+Oct!AB4+Nov!AB4),IF(Config!$C$6=12,SUM(+Ene!AB4+Feb!AB4+Mar!AB4+Abr!AB4+May!AB4+Jun!AB4+Jul!AB4+Ago!AB4+Set!AB4+Oct!AB4+Nov!AB4+Dic!AB4)))))))))))))</f>
        <v>0</v>
      </c>
      <c r="AC4" s="429">
        <f>IF(Config!$C$6=1,SUM(+Ene!AC4),IF(Config!$C$6=2,SUM(+Ene!AC4+Feb!AC4),IF(Config!$C$6=3,SUM(+Ene!AC4+Feb!AC4+Mar!AC4),IF(Config!$C$6=4,SUM(+Ene!AC4+Feb!AC4+Mar!AC4+Abr!AC4),IF(Config!$C$6=5,SUM(Ene!AC4+Feb!AC4+Mar!AC4+Abr!AC4+May!AC4),IF(Config!$C$6=6,SUM(+Ene!AC4+Feb!AC4+Mar!AC4+Abr!AC4+May!AC4+Jun!AC4),IF(Config!$C$6=7,SUM(Ene!AC4+Feb!AC4+Mar!AC4+Abr!AC4+May!AC4+Jun!AC4+Jul!AC4),IF(Config!$C$6=8,SUM(+Ene!AC4+Feb!AC4+Mar!AC4+Abr!AC4+May!AC4+Jun!AC4+Jul!AC4+Ago!AC4),IF(Config!$C$6=9,SUM(+Ene!AC4+Feb!AC4+Mar!AC4+Abr!AC4+May!AC4+Jun!AC4+Jul!AC4+Ago!AC4+Set!AC4),IF(Config!$C$6=10,SUM(+Ene!AC4+Feb!AC4+Mar!AC4+Abr!AC4+May!AC4+Jun!AC4+Jul!AC4+Ago!AC4+Set!AC4+Oct!AC4),IF(Config!$C$6=11,SUM(+Ene!AC4+Feb!AC4+Mar!AC4+Abr!AC4+May!AC4+Jun!AC4+Jul!AC4+Ago!AC4+Set!AC4+Oct!AC4+Nov!AC4),IF(Config!$C$6=12,SUM(+Ene!AC4+Feb!AC4+Mar!AC4+Abr!AC4+May!AC4+Jun!AC4+Jul!AC4+Ago!AC4+Set!AC4+Oct!AC4+Nov!AC4+Dic!AC4)))))))))))))</f>
        <v>0</v>
      </c>
      <c r="AD4" s="429">
        <f>IF(Config!$C$6=1,SUM(+Ene!AD4),IF(Config!$C$6=2,SUM(+Ene!AD4+Feb!AD4),IF(Config!$C$6=3,SUM(+Ene!AD4+Feb!AD4+Mar!AD4),IF(Config!$C$6=4,SUM(+Ene!AD4+Feb!AD4+Mar!AD4+Abr!AD4),IF(Config!$C$6=5,SUM(Ene!AD4+Feb!AD4+Mar!AD4+Abr!AD4+May!AD4),IF(Config!$C$6=6,SUM(+Ene!AD4+Feb!AD4+Mar!AD4+Abr!AD4+May!AD4+Jun!AD4),IF(Config!$C$6=7,SUM(Ene!AD4+Feb!AD4+Mar!AD4+Abr!AD4+May!AD4+Jun!AD4+Jul!AD4),IF(Config!$C$6=8,SUM(+Ene!AD4+Feb!AD4+Mar!AD4+Abr!AD4+May!AD4+Jun!AD4+Jul!AD4+Ago!AD4),IF(Config!$C$6=9,SUM(+Ene!AD4+Feb!AD4+Mar!AD4+Abr!AD4+May!AD4+Jun!AD4+Jul!AD4+Ago!AD4+Set!AD4),IF(Config!$C$6=10,SUM(+Ene!AD4+Feb!AD4+Mar!AD4+Abr!AD4+May!AD4+Jun!AD4+Jul!AD4+Ago!AD4+Set!AD4+Oct!AD4),IF(Config!$C$6=11,SUM(+Ene!AD4+Feb!AD4+Mar!AD4+Abr!AD4+May!AD4+Jun!AD4+Jul!AD4+Ago!AD4+Set!AD4+Oct!AD4+Nov!AD4),IF(Config!$C$6=12,SUM(+Ene!AD4+Feb!AD4+Mar!AD4+Abr!AD4+May!AD4+Jun!AD4+Jul!AD4+Ago!AD4+Set!AD4+Oct!AD4+Nov!AD4+Dic!AD4)))))))))))))</f>
        <v>0</v>
      </c>
      <c r="AE4" s="429">
        <f>IF(Config!$C$6=1,SUM(+Ene!AE4),IF(Config!$C$6=2,SUM(+Ene!AE4+Feb!AE4),IF(Config!$C$6=3,SUM(+Ene!AE4+Feb!AE4+Mar!AE4),IF(Config!$C$6=4,SUM(+Ene!AE4+Feb!AE4+Mar!AE4+Abr!AE4),IF(Config!$C$6=5,SUM(Ene!AE4+Feb!AE4+Mar!AE4+Abr!AE4+May!AE4),IF(Config!$C$6=6,SUM(+Ene!AE4+Feb!AE4+Mar!AE4+Abr!AE4+May!AE4+Jun!AE4),IF(Config!$C$6=7,SUM(Ene!AE4+Feb!AE4+Mar!AE4+Abr!AE4+May!AE4+Jun!AE4+Jul!AE4),IF(Config!$C$6=8,SUM(+Ene!AE4+Feb!AE4+Mar!AE4+Abr!AE4+May!AE4+Jun!AE4+Jul!AE4+Ago!AE4),IF(Config!$C$6=9,SUM(+Ene!AE4+Feb!AE4+Mar!AE4+Abr!AE4+May!AE4+Jun!AE4+Jul!AE4+Ago!AE4+Set!AE4),IF(Config!$C$6=10,SUM(+Ene!AE4+Feb!AE4+Mar!AE4+Abr!AE4+May!AE4+Jun!AE4+Jul!AE4+Ago!AE4+Set!AE4+Oct!AE4),IF(Config!$C$6=11,SUM(+Ene!AE4+Feb!AE4+Mar!AE4+Abr!AE4+May!AE4+Jun!AE4+Jul!AE4+Ago!AE4+Set!AE4+Oct!AE4+Nov!AE4),IF(Config!$C$6=12,SUM(+Ene!AE4+Feb!AE4+Mar!AE4+Abr!AE4+May!AE4+Jun!AE4+Jul!AE4+Ago!AE4+Set!AE4+Oct!AE4+Nov!AE4+Dic!AE4)))))))))))))</f>
        <v>0</v>
      </c>
      <c r="AF4" s="429">
        <f>IF(Config!$C$6=1,SUM(+Ene!AF4),IF(Config!$C$6=2,SUM(+Ene!AF4+Feb!AF4),IF(Config!$C$6=3,SUM(+Ene!AF4+Feb!AF4+Mar!AF4),IF(Config!$C$6=4,SUM(+Ene!AF4+Feb!AF4+Mar!AF4+Abr!AF4),IF(Config!$C$6=5,SUM(Ene!AF4+Feb!AF4+Mar!AF4+Abr!AF4+May!AF4),IF(Config!$C$6=6,SUM(+Ene!AF4+Feb!AF4+Mar!AF4+Abr!AF4+May!AF4+Jun!AF4),IF(Config!$C$6=7,SUM(Ene!AF4+Feb!AF4+Mar!AF4+Abr!AF4+May!AF4+Jun!AF4+Jul!AF4),IF(Config!$C$6=8,SUM(+Ene!AF4+Feb!AF4+Mar!AF4+Abr!AF4+May!AF4+Jun!AF4+Jul!AF4+Ago!AF4),IF(Config!$C$6=9,SUM(+Ene!AF4+Feb!AF4+Mar!AF4+Abr!AF4+May!AF4+Jun!AF4+Jul!AF4+Ago!AF4+Set!AF4),IF(Config!$C$6=10,SUM(+Ene!AF4+Feb!AF4+Mar!AF4+Abr!AF4+May!AF4+Jun!AF4+Jul!AF4+Ago!AF4+Set!AF4+Oct!AF4),IF(Config!$C$6=11,SUM(+Ene!AF4+Feb!AF4+Mar!AF4+Abr!AF4+May!AF4+Jun!AF4+Jul!AF4+Ago!AF4+Set!AF4+Oct!AF4+Nov!AF4),IF(Config!$C$6=12,SUM(+Ene!AF4+Feb!AF4+Mar!AF4+Abr!AF4+May!AF4+Jun!AF4+Jul!AF4+Ago!AF4+Set!AF4+Oct!AF4+Nov!AF4+Dic!AF4)))))))))))))</f>
        <v>0</v>
      </c>
      <c r="AG4" s="429">
        <f>IF(Config!$C$6=1,SUM(+Ene!AG4),IF(Config!$C$6=2,SUM(+Ene!AG4+Feb!AG4),IF(Config!$C$6=3,SUM(+Ene!AG4+Feb!AG4+Mar!AG4),IF(Config!$C$6=4,SUM(+Ene!AG4+Feb!AG4+Mar!AG4+Abr!AG4),IF(Config!$C$6=5,SUM(Ene!AG4+Feb!AG4+Mar!AG4+Abr!AG4+May!AG4),IF(Config!$C$6=6,SUM(+Ene!AG4+Feb!AG4+Mar!AG4+Abr!AG4+May!AG4+Jun!AG4),IF(Config!$C$6=7,SUM(Ene!AG4+Feb!AG4+Mar!AG4+Abr!AG4+May!AG4+Jun!AG4+Jul!AG4),IF(Config!$C$6=8,SUM(+Ene!AG4+Feb!AG4+Mar!AG4+Abr!AG4+May!AG4+Jun!AG4+Jul!AG4+Ago!AG4),IF(Config!$C$6=9,SUM(+Ene!AG4+Feb!AG4+Mar!AG4+Abr!AG4+May!AG4+Jun!AG4+Jul!AG4+Ago!AG4+Set!AG4),IF(Config!$C$6=10,SUM(+Ene!AG4+Feb!AG4+Mar!AG4+Abr!AG4+May!AG4+Jun!AG4+Jul!AG4+Ago!AG4+Set!AG4+Oct!AG4),IF(Config!$C$6=11,SUM(+Ene!AG4+Feb!AG4+Mar!AG4+Abr!AG4+May!AG4+Jun!AG4+Jul!AG4+Ago!AG4+Set!AG4+Oct!AG4+Nov!AG4),IF(Config!$C$6=12,SUM(+Ene!AG4+Feb!AG4+Mar!AG4+Abr!AG4+May!AG4+Jun!AG4+Jul!AG4+Ago!AG4+Set!AG4+Oct!AG4+Nov!AG4+Dic!AG4)))))))))))))</f>
        <v>0</v>
      </c>
      <c r="AH4" s="429">
        <f>IF(Config!$C$6=1,SUM(+Ene!AH4),IF(Config!$C$6=2,SUM(+Ene!AH4+Feb!AH4),IF(Config!$C$6=3,SUM(+Ene!AH4+Feb!AH4+Mar!AH4),IF(Config!$C$6=4,SUM(+Ene!AH4+Feb!AH4+Mar!AH4+Abr!AH4),IF(Config!$C$6=5,SUM(Ene!AH4+Feb!AH4+Mar!AH4+Abr!AH4+May!AH4),IF(Config!$C$6=6,SUM(+Ene!AH4+Feb!AH4+Mar!AH4+Abr!AH4+May!AH4+Jun!AH4),IF(Config!$C$6=7,SUM(Ene!AH4+Feb!AH4+Mar!AH4+Abr!AH4+May!AH4+Jun!AH4+Jul!AH4),IF(Config!$C$6=8,SUM(+Ene!AH4+Feb!AH4+Mar!AH4+Abr!AH4+May!AH4+Jun!AH4+Jul!AH4+Ago!AH4),IF(Config!$C$6=9,SUM(+Ene!AH4+Feb!AH4+Mar!AH4+Abr!AH4+May!AH4+Jun!AH4+Jul!AH4+Ago!AH4+Set!AH4),IF(Config!$C$6=10,SUM(+Ene!AH4+Feb!AH4+Mar!AH4+Abr!AH4+May!AH4+Jun!AH4+Jul!AH4+Ago!AH4+Set!AH4+Oct!AH4),IF(Config!$C$6=11,SUM(+Ene!AH4+Feb!AH4+Mar!AH4+Abr!AH4+May!AH4+Jun!AH4+Jul!AH4+Ago!AH4+Set!AH4+Oct!AH4+Nov!AH4),IF(Config!$C$6=12,SUM(+Ene!AH4+Feb!AH4+Mar!AH4+Abr!AH4+May!AH4+Jun!AH4+Jul!AH4+Ago!AH4+Set!AH4+Oct!AH4+Nov!AH4+Dic!AH4)))))))))))))</f>
        <v>0</v>
      </c>
      <c r="AI4" s="429">
        <f>IF(Config!$C$6=1,SUM(+Ene!AI4),IF(Config!$C$6=2,SUM(+Ene!AI4+Feb!AI4),IF(Config!$C$6=3,SUM(+Ene!AI4+Feb!AI4+Mar!AI4),IF(Config!$C$6=4,SUM(+Ene!AI4+Feb!AI4+Mar!AI4+Abr!AI4),IF(Config!$C$6=5,SUM(Ene!AI4+Feb!AI4+Mar!AI4+Abr!AI4+May!AI4),IF(Config!$C$6=6,SUM(+Ene!AI4+Feb!AI4+Mar!AI4+Abr!AI4+May!AI4+Jun!AI4),IF(Config!$C$6=7,SUM(Ene!AI4+Feb!AI4+Mar!AI4+Abr!AI4+May!AI4+Jun!AI4+Jul!AI4),IF(Config!$C$6=8,SUM(+Ene!AI4+Feb!AI4+Mar!AI4+Abr!AI4+May!AI4+Jun!AI4+Jul!AI4+Ago!AI4),IF(Config!$C$6=9,SUM(+Ene!AI4+Feb!AI4+Mar!AI4+Abr!AI4+May!AI4+Jun!AI4+Jul!AI4+Ago!AI4+Set!AI4),IF(Config!$C$6=10,SUM(+Ene!AI4+Feb!AI4+Mar!AI4+Abr!AI4+May!AI4+Jun!AI4+Jul!AI4+Ago!AI4+Set!AI4+Oct!AI4),IF(Config!$C$6=11,SUM(+Ene!AI4+Feb!AI4+Mar!AI4+Abr!AI4+May!AI4+Jun!AI4+Jul!AI4+Ago!AI4+Set!AI4+Oct!AI4+Nov!AI4),IF(Config!$C$6=12,SUM(+Ene!AI4+Feb!AI4+Mar!AI4+Abr!AI4+May!AI4+Jun!AI4+Jul!AI4+Ago!AI4+Set!AI4+Oct!AI4+Nov!AI4+Dic!AI4)))))))))))))</f>
        <v>0</v>
      </c>
      <c r="AJ4" s="429">
        <f>IF(Config!$C$6=1,SUM(+Ene!AJ4),IF(Config!$C$6=2,SUM(+Ene!AJ4+Feb!AJ4),IF(Config!$C$6=3,SUM(+Ene!AJ4+Feb!AJ4+Mar!AJ4),IF(Config!$C$6=4,SUM(+Ene!AJ4+Feb!AJ4+Mar!AJ4+Abr!AJ4),IF(Config!$C$6=5,SUM(Ene!AJ4+Feb!AJ4+Mar!AJ4+Abr!AJ4+May!AJ4),IF(Config!$C$6=6,SUM(+Ene!AJ4+Feb!AJ4+Mar!AJ4+Abr!AJ4+May!AJ4+Jun!AJ4),IF(Config!$C$6=7,SUM(Ene!AJ4+Feb!AJ4+Mar!AJ4+Abr!AJ4+May!AJ4+Jun!AJ4+Jul!AJ4),IF(Config!$C$6=8,SUM(+Ene!AJ4+Feb!AJ4+Mar!AJ4+Abr!AJ4+May!AJ4+Jun!AJ4+Jul!AJ4+Ago!AJ4),IF(Config!$C$6=9,SUM(+Ene!AJ4+Feb!AJ4+Mar!AJ4+Abr!AJ4+May!AJ4+Jun!AJ4+Jul!AJ4+Ago!AJ4+Set!AJ4),IF(Config!$C$6=10,SUM(+Ene!AJ4+Feb!AJ4+Mar!AJ4+Abr!AJ4+May!AJ4+Jun!AJ4+Jul!AJ4+Ago!AJ4+Set!AJ4+Oct!AJ4),IF(Config!$C$6=11,SUM(+Ene!AJ4+Feb!AJ4+Mar!AJ4+Abr!AJ4+May!AJ4+Jun!AJ4+Jul!AJ4+Ago!AJ4+Set!AJ4+Oct!AJ4+Nov!AJ4),IF(Config!$C$6=12,SUM(+Ene!AJ4+Feb!AJ4+Mar!AJ4+Abr!AJ4+May!AJ4+Jun!AJ4+Jul!AJ4+Ago!AJ4+Set!AJ4+Oct!AJ4+Nov!AJ4+Dic!AJ4)))))))))))))</f>
        <v>0</v>
      </c>
      <c r="AK4" s="429">
        <f>IF(Config!$C$6=1,SUM(+Ene!AK4),IF(Config!$C$6=2,SUM(+Ene!AK4+Feb!AK4),IF(Config!$C$6=3,SUM(+Ene!AK4+Feb!AK4+Mar!AK4),IF(Config!$C$6=4,SUM(+Ene!AK4+Feb!AK4+Mar!AK4+Abr!AK4),IF(Config!$C$6=5,SUM(Ene!AK4+Feb!AK4+Mar!AK4+Abr!AK4+May!AK4),IF(Config!$C$6=6,SUM(+Ene!AK4+Feb!AK4+Mar!AK4+Abr!AK4+May!AK4+Jun!AK4),IF(Config!$C$6=7,SUM(Ene!AK4+Feb!AK4+Mar!AK4+Abr!AK4+May!AK4+Jun!AK4+Jul!AK4),IF(Config!$C$6=8,SUM(+Ene!AK4+Feb!AK4+Mar!AK4+Abr!AK4+May!AK4+Jun!AK4+Jul!AK4+Ago!AK4),IF(Config!$C$6=9,SUM(+Ene!AK4+Feb!AK4+Mar!AK4+Abr!AK4+May!AK4+Jun!AK4+Jul!AK4+Ago!AK4+Set!AK4),IF(Config!$C$6=10,SUM(+Ene!AK4+Feb!AK4+Mar!AK4+Abr!AK4+May!AK4+Jun!AK4+Jul!AK4+Ago!AK4+Set!AK4+Oct!AK4),IF(Config!$C$6=11,SUM(+Ene!AK4+Feb!AK4+Mar!AK4+Abr!AK4+May!AK4+Jun!AK4+Jul!AK4+Ago!AK4+Set!AK4+Oct!AK4+Nov!AK4),IF(Config!$C$6=12,SUM(+Ene!AK4+Feb!AK4+Mar!AK4+Abr!AK4+May!AK4+Jun!AK4+Jul!AK4+Ago!AK4+Set!AK4+Oct!AK4+Nov!AK4+Dic!AK4)))))))))))))</f>
        <v>0</v>
      </c>
      <c r="AL4" s="429">
        <f>IF(Config!$C$6=1,SUM(+Ene!AL4),IF(Config!$C$6=2,SUM(+Ene!AL4+Feb!AL4),IF(Config!$C$6=3,SUM(+Ene!AL4+Feb!AL4+Mar!AL4),IF(Config!$C$6=4,SUM(+Ene!AL4+Feb!AL4+Mar!AL4+Abr!AL4),IF(Config!$C$6=5,SUM(Ene!AL4+Feb!AL4+Mar!AL4+Abr!AL4+May!AL4),IF(Config!$C$6=6,SUM(+Ene!AL4+Feb!AL4+Mar!AL4+Abr!AL4+May!AL4+Jun!AL4),IF(Config!$C$6=7,SUM(Ene!AL4+Feb!AL4+Mar!AL4+Abr!AL4+May!AL4+Jun!AL4+Jul!AL4),IF(Config!$C$6=8,SUM(+Ene!AL4+Feb!AL4+Mar!AL4+Abr!AL4+May!AL4+Jun!AL4+Jul!AL4+Ago!AL4),IF(Config!$C$6=9,SUM(+Ene!AL4+Feb!AL4+Mar!AL4+Abr!AL4+May!AL4+Jun!AL4+Jul!AL4+Ago!AL4+Set!AL4),IF(Config!$C$6=10,SUM(+Ene!AL4+Feb!AL4+Mar!AL4+Abr!AL4+May!AL4+Jun!AL4+Jul!AL4+Ago!AL4+Set!AL4+Oct!AL4),IF(Config!$C$6=11,SUM(+Ene!AL4+Feb!AL4+Mar!AL4+Abr!AL4+May!AL4+Jun!AL4+Jul!AL4+Ago!AL4+Set!AL4+Oct!AL4+Nov!AL4),IF(Config!$C$6=12,SUM(+Ene!AL4+Feb!AL4+Mar!AL4+Abr!AL4+May!AL4+Jun!AL4+Jul!AL4+Ago!AL4+Set!AL4+Oct!AL4+Nov!AL4+Dic!AL4)))))))))))))</f>
        <v>0</v>
      </c>
      <c r="AM4" s="429">
        <f>IF(Config!$C$6=1,SUM(+Ene!AM4),IF(Config!$C$6=2,SUM(+Ene!AM4+Feb!AM4),IF(Config!$C$6=3,SUM(+Ene!AM4+Feb!AM4+Mar!AM4),IF(Config!$C$6=4,SUM(+Ene!AM4+Feb!AM4+Mar!AM4+Abr!AM4),IF(Config!$C$6=5,SUM(Ene!AM4+Feb!AM4+Mar!AM4+Abr!AM4+May!AM4),IF(Config!$C$6=6,SUM(+Ene!AM4+Feb!AM4+Mar!AM4+Abr!AM4+May!AM4+Jun!AM4),IF(Config!$C$6=7,SUM(Ene!AM4+Feb!AM4+Mar!AM4+Abr!AM4+May!AM4+Jun!AM4+Jul!AM4),IF(Config!$C$6=8,SUM(+Ene!AM4+Feb!AM4+Mar!AM4+Abr!AM4+May!AM4+Jun!AM4+Jul!AM4+Ago!AM4),IF(Config!$C$6=9,SUM(+Ene!AM4+Feb!AM4+Mar!AM4+Abr!AM4+May!AM4+Jun!AM4+Jul!AM4+Ago!AM4+Set!AM4),IF(Config!$C$6=10,SUM(+Ene!AM4+Feb!AM4+Mar!AM4+Abr!AM4+May!AM4+Jun!AM4+Jul!AM4+Ago!AM4+Set!AM4+Oct!AM4),IF(Config!$C$6=11,SUM(+Ene!AM4+Feb!AM4+Mar!AM4+Abr!AM4+May!AM4+Jun!AM4+Jul!AM4+Ago!AM4+Set!AM4+Oct!AM4+Nov!AM4),IF(Config!$C$6=12,SUM(+Ene!AM4+Feb!AM4+Mar!AM4+Abr!AM4+May!AM4+Jun!AM4+Jul!AM4+Ago!AM4+Set!AM4+Oct!AM4+Nov!AM4+Dic!AM4)))))))))))))</f>
        <v>0</v>
      </c>
      <c r="AN4" s="429">
        <f>IF(Config!$C$6=1,SUM(+Ene!AN4),IF(Config!$C$6=2,SUM(+Ene!AN4+Feb!AN4),IF(Config!$C$6=3,SUM(+Ene!AN4+Feb!AN4+Mar!AN4),IF(Config!$C$6=4,SUM(+Ene!AN4+Feb!AN4+Mar!AN4+Abr!AN4),IF(Config!$C$6=5,SUM(Ene!AN4+Feb!AN4+Mar!AN4+Abr!AN4+May!AN4),IF(Config!$C$6=6,SUM(+Ene!AN4+Feb!AN4+Mar!AN4+Abr!AN4+May!AN4+Jun!AN4),IF(Config!$C$6=7,SUM(Ene!AN4+Feb!AN4+Mar!AN4+Abr!AN4+May!AN4+Jun!AN4+Jul!AN4),IF(Config!$C$6=8,SUM(+Ene!AN4+Feb!AN4+Mar!AN4+Abr!AN4+May!AN4+Jun!AN4+Jul!AN4+Ago!AN4),IF(Config!$C$6=9,SUM(+Ene!AN4+Feb!AN4+Mar!AN4+Abr!AN4+May!AN4+Jun!AN4+Jul!AN4+Ago!AN4+Set!AN4),IF(Config!$C$6=10,SUM(+Ene!AN4+Feb!AN4+Mar!AN4+Abr!AN4+May!AN4+Jun!AN4+Jul!AN4+Ago!AN4+Set!AN4+Oct!AN4),IF(Config!$C$6=11,SUM(+Ene!AN4+Feb!AN4+Mar!AN4+Abr!AN4+May!AN4+Jun!AN4+Jul!AN4+Ago!AN4+Set!AN4+Oct!AN4+Nov!AN4),IF(Config!$C$6=12,SUM(+Ene!AN4+Feb!AN4+Mar!AN4+Abr!AN4+May!AN4+Jun!AN4+Jul!AN4+Ago!AN4+Set!AN4+Oct!AN4+Nov!AN4+Dic!AN4)))))))))))))</f>
        <v>0</v>
      </c>
      <c r="AO4" s="429">
        <f>IF(Config!$C$6=1,SUM(+Ene!AO4),IF(Config!$C$6=2,SUM(+Ene!AO4+Feb!AO4),IF(Config!$C$6=3,SUM(+Ene!AO4+Feb!AO4+Mar!AO4),IF(Config!$C$6=4,SUM(+Ene!AO4+Feb!AO4+Mar!AO4+Abr!AO4),IF(Config!$C$6=5,SUM(Ene!AO4+Feb!AO4+Mar!AO4+Abr!AO4+May!AO4),IF(Config!$C$6=6,SUM(+Ene!AO4+Feb!AO4+Mar!AO4+Abr!AO4+May!AO4+Jun!AO4),IF(Config!$C$6=7,SUM(Ene!AO4+Feb!AO4+Mar!AO4+Abr!AO4+May!AO4+Jun!AO4+Jul!AO4),IF(Config!$C$6=8,SUM(+Ene!AO4+Feb!AO4+Mar!AO4+Abr!AO4+May!AO4+Jun!AO4+Jul!AO4+Ago!AO4),IF(Config!$C$6=9,SUM(+Ene!AO4+Feb!AO4+Mar!AO4+Abr!AO4+May!AO4+Jun!AO4+Jul!AO4+Ago!AO4+Set!AO4),IF(Config!$C$6=10,SUM(+Ene!AO4+Feb!AO4+Mar!AO4+Abr!AO4+May!AO4+Jun!AO4+Jul!AO4+Ago!AO4+Set!AO4+Oct!AO4),IF(Config!$C$6=11,SUM(+Ene!AO4+Feb!AO4+Mar!AO4+Abr!AO4+May!AO4+Jun!AO4+Jul!AO4+Ago!AO4+Set!AO4+Oct!AO4+Nov!AO4),IF(Config!$C$6=12,SUM(+Ene!AO4+Feb!AO4+Mar!AO4+Abr!AO4+May!AO4+Jun!AO4+Jul!AO4+Ago!AO4+Set!AO4+Oct!AO4+Nov!AO4+Dic!AO4)))))))))))))</f>
        <v>0</v>
      </c>
      <c r="AP4" s="429">
        <f>IF(Config!$C$6=1,SUM(+Ene!AP4),IF(Config!$C$6=2,SUM(+Ene!AP4+Feb!AP4),IF(Config!$C$6=3,SUM(+Ene!AP4+Feb!AP4+Mar!AP4),IF(Config!$C$6=4,SUM(+Ene!AP4+Feb!AP4+Mar!AP4+Abr!AP4),IF(Config!$C$6=5,SUM(Ene!AP4+Feb!AP4+Mar!AP4+Abr!AP4+May!AP4),IF(Config!$C$6=6,SUM(+Ene!AP4+Feb!AP4+Mar!AP4+Abr!AP4+May!AP4+Jun!AP4),IF(Config!$C$6=7,SUM(Ene!AP4+Feb!AP4+Mar!AP4+Abr!AP4+May!AP4+Jun!AP4+Jul!AP4),IF(Config!$C$6=8,SUM(+Ene!AP4+Feb!AP4+Mar!AP4+Abr!AP4+May!AP4+Jun!AP4+Jul!AP4+Ago!AP4),IF(Config!$C$6=9,SUM(+Ene!AP4+Feb!AP4+Mar!AP4+Abr!AP4+May!AP4+Jun!AP4+Jul!AP4+Ago!AP4+Set!AP4),IF(Config!$C$6=10,SUM(+Ene!AP4+Feb!AP4+Mar!AP4+Abr!AP4+May!AP4+Jun!AP4+Jul!AP4+Ago!AP4+Set!AP4+Oct!AP4),IF(Config!$C$6=11,SUM(+Ene!AP4+Feb!AP4+Mar!AP4+Abr!AP4+May!AP4+Jun!AP4+Jul!AP4+Ago!AP4+Set!AP4+Oct!AP4+Nov!AP4),IF(Config!$C$6=12,SUM(+Ene!AP4+Feb!AP4+Mar!AP4+Abr!AP4+May!AP4+Jun!AP4+Jul!AP4+Ago!AP4+Set!AP4+Oct!AP4+Nov!AP4+Dic!AP4)))))))))))))</f>
        <v>0</v>
      </c>
      <c r="AQ4" s="429">
        <f>IF(Config!$C$6=1,SUM(+Ene!AQ4),IF(Config!$C$6=2,SUM(+Ene!AQ4+Feb!AQ4),IF(Config!$C$6=3,SUM(+Ene!AQ4+Feb!AQ4+Mar!AQ4),IF(Config!$C$6=4,SUM(+Ene!AQ4+Feb!AQ4+Mar!AQ4+Abr!AQ4),IF(Config!$C$6=5,SUM(Ene!AQ4+Feb!AQ4+Mar!AQ4+Abr!AQ4+May!AQ4),IF(Config!$C$6=6,SUM(+Ene!AQ4+Feb!AQ4+Mar!AQ4+Abr!AQ4+May!AQ4+Jun!AQ4),IF(Config!$C$6=7,SUM(Ene!AQ4+Feb!AQ4+Mar!AQ4+Abr!AQ4+May!AQ4+Jun!AQ4+Jul!AQ4),IF(Config!$C$6=8,SUM(+Ene!AQ4+Feb!AQ4+Mar!AQ4+Abr!AQ4+May!AQ4+Jun!AQ4+Jul!AQ4+Ago!AQ4),IF(Config!$C$6=9,SUM(+Ene!AQ4+Feb!AQ4+Mar!AQ4+Abr!AQ4+May!AQ4+Jun!AQ4+Jul!AQ4+Ago!AQ4+Set!AQ4),IF(Config!$C$6=10,SUM(+Ene!AQ4+Feb!AQ4+Mar!AQ4+Abr!AQ4+May!AQ4+Jun!AQ4+Jul!AQ4+Ago!AQ4+Set!AQ4+Oct!AQ4),IF(Config!$C$6=11,SUM(+Ene!AQ4+Feb!AQ4+Mar!AQ4+Abr!AQ4+May!AQ4+Jun!AQ4+Jul!AQ4+Ago!AQ4+Set!AQ4+Oct!AQ4+Nov!AQ4),IF(Config!$C$6=12,SUM(+Ene!AQ4+Feb!AQ4+Mar!AQ4+Abr!AQ4+May!AQ4+Jun!AQ4+Jul!AQ4+Ago!AQ4+Set!AQ4+Oct!AQ4+Nov!AQ4+Dic!AQ4)))))))))))))</f>
        <v>0</v>
      </c>
      <c r="AR4" s="429">
        <f>IF(Config!$C$6=1,SUM(+Ene!AR4),IF(Config!$C$6=2,SUM(+Ene!AR4+Feb!AR4),IF(Config!$C$6=3,SUM(+Ene!AR4+Feb!AR4+Mar!AR4),IF(Config!$C$6=4,SUM(+Ene!AR4+Feb!AR4+Mar!AR4+Abr!AR4),IF(Config!$C$6=5,SUM(Ene!AR4+Feb!AR4+Mar!AR4+Abr!AR4+May!AR4),IF(Config!$C$6=6,SUM(+Ene!AR4+Feb!AR4+Mar!AR4+Abr!AR4+May!AR4+Jun!AR4),IF(Config!$C$6=7,SUM(Ene!AR4+Feb!AR4+Mar!AR4+Abr!AR4+May!AR4+Jun!AR4+Jul!AR4),IF(Config!$C$6=8,SUM(+Ene!AR4+Feb!AR4+Mar!AR4+Abr!AR4+May!AR4+Jun!AR4+Jul!AR4+Ago!AR4),IF(Config!$C$6=9,SUM(+Ene!AR4+Feb!AR4+Mar!AR4+Abr!AR4+May!AR4+Jun!AR4+Jul!AR4+Ago!AR4+Set!AR4),IF(Config!$C$6=10,SUM(+Ene!AR4+Feb!AR4+Mar!AR4+Abr!AR4+May!AR4+Jun!AR4+Jul!AR4+Ago!AR4+Set!AR4+Oct!AR4),IF(Config!$C$6=11,SUM(+Ene!AR4+Feb!AR4+Mar!AR4+Abr!AR4+May!AR4+Jun!AR4+Jul!AR4+Ago!AR4+Set!AR4+Oct!AR4+Nov!AR4),IF(Config!$C$6=12,SUM(+Ene!AR4+Feb!AR4+Mar!AR4+Abr!AR4+May!AR4+Jun!AR4+Jul!AR4+Ago!AR4+Set!AR4+Oct!AR4+Nov!AR4+Dic!AR4)))))))))))))</f>
        <v>0</v>
      </c>
      <c r="AS4" s="429">
        <f>IF(Config!$C$6=1,SUM(+Ene!AS4),IF(Config!$C$6=2,SUM(+Ene!AS4+Feb!AS4),IF(Config!$C$6=3,SUM(+Ene!AS4+Feb!AS4+Mar!AS4),IF(Config!$C$6=4,SUM(+Ene!AS4+Feb!AS4+Mar!AS4+Abr!AS4),IF(Config!$C$6=5,SUM(Ene!AS4+Feb!AS4+Mar!AS4+Abr!AS4+May!AS4),IF(Config!$C$6=6,SUM(+Ene!AS4+Feb!AS4+Mar!AS4+Abr!AS4+May!AS4+Jun!AS4),IF(Config!$C$6=7,SUM(Ene!AS4+Feb!AS4+Mar!AS4+Abr!AS4+May!AS4+Jun!AS4+Jul!AS4),IF(Config!$C$6=8,SUM(+Ene!AS4+Feb!AS4+Mar!AS4+Abr!AS4+May!AS4+Jun!AS4+Jul!AS4+Ago!AS4),IF(Config!$C$6=9,SUM(+Ene!AS4+Feb!AS4+Mar!AS4+Abr!AS4+May!AS4+Jun!AS4+Jul!AS4+Ago!AS4+Set!AS4),IF(Config!$C$6=10,SUM(+Ene!AS4+Feb!AS4+Mar!AS4+Abr!AS4+May!AS4+Jun!AS4+Jul!AS4+Ago!AS4+Set!AS4+Oct!AS4),IF(Config!$C$6=11,SUM(+Ene!AS4+Feb!AS4+Mar!AS4+Abr!AS4+May!AS4+Jun!AS4+Jul!AS4+Ago!AS4+Set!AS4+Oct!AS4+Nov!AS4),IF(Config!$C$6=12,SUM(+Ene!AS4+Feb!AS4+Mar!AS4+Abr!AS4+May!AS4+Jun!AS4+Jul!AS4+Ago!AS4+Set!AS4+Oct!AS4+Nov!AS4+Dic!AS4)))))))))))))</f>
        <v>0</v>
      </c>
      <c r="AT4" s="429">
        <f>IF(Config!$C$6=1,SUM(+Ene!AT4),IF(Config!$C$6=2,SUM(+Ene!AT4+Feb!AT4),IF(Config!$C$6=3,SUM(+Ene!AT4+Feb!AT4+Mar!AT4),IF(Config!$C$6=4,SUM(+Ene!AT4+Feb!AT4+Mar!AT4+Abr!AT4),IF(Config!$C$6=5,SUM(Ene!AT4+Feb!AT4+Mar!AT4+Abr!AT4+May!AT4),IF(Config!$C$6=6,SUM(+Ene!AT4+Feb!AT4+Mar!AT4+Abr!AT4+May!AT4+Jun!AT4),IF(Config!$C$6=7,SUM(Ene!AT4+Feb!AT4+Mar!AT4+Abr!AT4+May!AT4+Jun!AT4+Jul!AT4),IF(Config!$C$6=8,SUM(+Ene!AT4+Feb!AT4+Mar!AT4+Abr!AT4+May!AT4+Jun!AT4+Jul!AT4+Ago!AT4),IF(Config!$C$6=9,SUM(+Ene!AT4+Feb!AT4+Mar!AT4+Abr!AT4+May!AT4+Jun!AT4+Jul!AT4+Ago!AT4+Set!AT4),IF(Config!$C$6=10,SUM(+Ene!AT4+Feb!AT4+Mar!AT4+Abr!AT4+May!AT4+Jun!AT4+Jul!AT4+Ago!AT4+Set!AT4+Oct!AT4),IF(Config!$C$6=11,SUM(+Ene!AT4+Feb!AT4+Mar!AT4+Abr!AT4+May!AT4+Jun!AT4+Jul!AT4+Ago!AT4+Set!AT4+Oct!AT4+Nov!AT4),IF(Config!$C$6=12,SUM(+Ene!AT4+Feb!AT4+Mar!AT4+Abr!AT4+May!AT4+Jun!AT4+Jul!AT4+Ago!AT4+Set!AT4+Oct!AT4+Nov!AT4+Dic!AT4)))))))))))))</f>
        <v>0</v>
      </c>
      <c r="AU4" s="495">
        <f>+SUM(D4:AT4)</f>
        <v>3</v>
      </c>
      <c r="AV4" s="37">
        <f>SUM(D4)</f>
        <v>0</v>
      </c>
      <c r="AW4" s="37">
        <f>+E4</f>
        <v>0</v>
      </c>
      <c r="AX4" s="37">
        <f t="shared" ref="AX4:AX59" si="0">+SUM(G4:P4)</f>
        <v>2</v>
      </c>
      <c r="AY4" s="37">
        <f t="shared" ref="AY4:AY59" si="1">+SUM(Q4:S4)</f>
        <v>0</v>
      </c>
      <c r="AZ4" s="37">
        <f t="shared" ref="AZ4" si="2">+SUM(T4:W4)</f>
        <v>1</v>
      </c>
      <c r="BA4" s="37">
        <f t="shared" ref="BA4" si="3">+SUM(X4:AC4)</f>
        <v>0</v>
      </c>
      <c r="BB4" s="37">
        <f>+SUM(AD4:AI4)</f>
        <v>0</v>
      </c>
      <c r="BC4" s="37">
        <f t="shared" ref="BC4" si="4">+SUM(AJ4:AL4)</f>
        <v>0</v>
      </c>
      <c r="BD4" s="38">
        <f t="shared" ref="BD4" si="5">+SUM(AM4:AP4)</f>
        <v>0</v>
      </c>
      <c r="BE4" s="37">
        <f t="shared" ref="BE4" si="6">+SUM(AQ4:AT4)</f>
        <v>0</v>
      </c>
      <c r="BF4" s="54">
        <f t="shared" ref="BF4:BF59" si="7">SUM(AV4:BE4)</f>
        <v>3</v>
      </c>
      <c r="BG4" t="str">
        <f t="shared" ref="BG4:BG91" si="8">IF(BF4=AU4,"OK","ERROR FORMULA")</f>
        <v>OK</v>
      </c>
    </row>
    <row r="5" spans="1:71" x14ac:dyDescent="0.25">
      <c r="A5" s="400">
        <v>2</v>
      </c>
      <c r="B5" s="427" t="s">
        <v>502</v>
      </c>
      <c r="C5" s="497" t="s">
        <v>146</v>
      </c>
      <c r="D5" s="429">
        <f>IF(Config!$C$6=1,SUM(+Ene!D5),IF(Config!$C$6=2,SUM(+Ene!D5+Feb!D5),IF(Config!$C$6=3,SUM(+Ene!D5+Feb!D5+Mar!D5),IF(Config!$C$6=4,SUM(+Ene!D5+Feb!D5+Mar!D5+Abr!D5),IF(Config!$C$6=5,SUM(Ene!D5+Feb!D5+Mar!D5+Abr!D5+May!D5),IF(Config!$C$6=6,SUM(+Ene!D5+Feb!D5+Mar!D5+Abr!D5+May!D5+Jun!D5),IF(Config!$C$6=7,SUM(Ene!D5+Feb!D5+Mar!D5+Abr!D5+May!D5+Jun!D5+Jul!D5),IF(Config!$C$6=8,SUM(+Ene!D5+Feb!D5+Mar!D5+Abr!D5+May!D5+Jun!D5+Jul!D5+Ago!D5),IF(Config!$C$6=9,SUM(+Ene!D5+Feb!D5+Mar!D5+Abr!D5+May!D5+Jun!D5+Jul!D5+Ago!D5+Set!D5),IF(Config!$C$6=10,SUM(+Ene!D5+Feb!D5+Mar!D5+Abr!D5+May!D5+Jun!D5+Jul!D5+Ago!D5+Set!D5+Oct!D5),IF(Config!$C$6=11,SUM(+Ene!D5+Feb!D5+Mar!D5+Abr!D5+May!D5+Jun!D5+Jul!D5+Ago!D5+Set!D5+Oct!D5+Nov!D5),IF(Config!$C$6=12,SUM(+Ene!D5+Feb!D5+Mar!D5+Abr!D5+May!D5+Jun!D5+Jul!D5+Ago!D5+Set!D5+Oct!D5+Nov!D5+Dic!D5)))))))))))))</f>
        <v>0</v>
      </c>
      <c r="E5" s="429">
        <f>IF(Config!$C$6=1,SUM(+Ene!E5),IF(Config!$C$6=2,SUM(+Ene!E5+Feb!E5),IF(Config!$C$6=3,SUM(+Ene!E5+Feb!E5+Mar!E5),IF(Config!$C$6=4,SUM(+Ene!E5+Feb!E5+Mar!E5+Abr!E5),IF(Config!$C$6=5,SUM(Ene!E5+Feb!E5+Mar!E5+Abr!E5+May!E5),IF(Config!$C$6=6,SUM(+Ene!E5+Feb!E5+Mar!E5+Abr!E5+May!E5+Jun!E5),IF(Config!$C$6=7,SUM(Ene!E5+Feb!E5+Mar!E5+Abr!E5+May!E5+Jun!E5+Jul!E5),IF(Config!$C$6=8,SUM(+Ene!E5+Feb!E5+Mar!E5+Abr!E5+May!E5+Jun!E5+Jul!E5+Ago!E5),IF(Config!$C$6=9,SUM(+Ene!E5+Feb!E5+Mar!E5+Abr!E5+May!E5+Jun!E5+Jul!E5+Ago!E5+Set!E5),IF(Config!$C$6=10,SUM(+Ene!E5+Feb!E5+Mar!E5+Abr!E5+May!E5+Jun!E5+Jul!E5+Ago!E5+Set!E5+Oct!E5),IF(Config!$C$6=11,SUM(+Ene!E5+Feb!E5+Mar!E5+Abr!E5+May!E5+Jun!E5+Jul!E5+Ago!E5+Set!E5+Oct!E5+Nov!E5),IF(Config!$C$6=12,SUM(+Ene!E5+Feb!E5+Mar!E5+Abr!E5+May!E5+Jun!E5+Jul!E5+Ago!E5+Set!E5+Oct!E5+Nov!E5+Dic!E5)))))))))))))</f>
        <v>0</v>
      </c>
      <c r="F5" s="429">
        <f>IF(Config!$C$6=1,SUM(+Ene!F5),IF(Config!$C$6=2,SUM(+Ene!F5+Feb!F5),IF(Config!$C$6=3,SUM(+Ene!F5+Feb!F5+Mar!F5),IF(Config!$C$6=4,SUM(+Ene!F5+Feb!F5+Mar!F5+Abr!F5),IF(Config!$C$6=5,SUM(Ene!F5+Feb!F5+Mar!F5+Abr!F5+May!F5),IF(Config!$C$6=6,SUM(+Ene!F5+Feb!F5+Mar!F5+Abr!F5+May!F5+Jun!F5),IF(Config!$C$6=7,SUM(Ene!F5+Feb!F5+Mar!F5+Abr!F5+May!F5+Jun!F5+Jul!F5),IF(Config!$C$6=8,SUM(+Ene!F5+Feb!F5+Mar!F5+Abr!F5+May!F5+Jun!F5+Jul!F5+Ago!F5),IF(Config!$C$6=9,SUM(+Ene!F5+Feb!F5+Mar!F5+Abr!F5+May!F5+Jun!F5+Jul!F5+Ago!F5+Set!F5),IF(Config!$C$6=10,SUM(+Ene!F5+Feb!F5+Mar!F5+Abr!F5+May!F5+Jun!F5+Jul!F5+Ago!F5+Set!F5+Oct!F5),IF(Config!$C$6=11,SUM(+Ene!F5+Feb!F5+Mar!F5+Abr!F5+May!F5+Jun!F5+Jul!F5+Ago!F5+Set!F5+Oct!F5+Nov!F5),IF(Config!$C$6=12,SUM(+Ene!F5+Feb!F5+Mar!F5+Abr!F5+May!F5+Jun!F5+Jul!F5+Ago!F5+Set!F5+Oct!F5+Nov!F5+Dic!F5)))))))))))))</f>
        <v>0</v>
      </c>
      <c r="G5" s="429">
        <f>IF(Config!$C$6=1,SUM(+Ene!G5),IF(Config!$C$6=2,SUM(+Ene!G5+Feb!G5),IF(Config!$C$6=3,SUM(+Ene!G5+Feb!G5+Mar!G5),IF(Config!$C$6=4,SUM(+Ene!G5+Feb!G5+Mar!G5+Abr!G5),IF(Config!$C$6=5,SUM(Ene!G5+Feb!G5+Mar!G5+Abr!G5+May!G5),IF(Config!$C$6=6,SUM(+Ene!G5+Feb!G5+Mar!G5+Abr!G5+May!G5+Jun!G5),IF(Config!$C$6=7,SUM(Ene!G5+Feb!G5+Mar!G5+Abr!G5+May!G5+Jun!G5+Jul!G5),IF(Config!$C$6=8,SUM(+Ene!G5+Feb!G5+Mar!G5+Abr!G5+May!G5+Jun!G5+Jul!G5+Ago!G5),IF(Config!$C$6=9,SUM(+Ene!G5+Feb!G5+Mar!G5+Abr!G5+May!G5+Jun!G5+Jul!G5+Ago!G5+Set!G5),IF(Config!$C$6=10,SUM(+Ene!G5+Feb!G5+Mar!G5+Abr!G5+May!G5+Jun!G5+Jul!G5+Ago!G5+Set!G5+Oct!G5),IF(Config!$C$6=11,SUM(+Ene!G5+Feb!G5+Mar!G5+Abr!G5+May!G5+Jun!G5+Jul!G5+Ago!G5+Set!G5+Oct!G5+Nov!G5),IF(Config!$C$6=12,SUM(+Ene!G5+Feb!G5+Mar!G5+Abr!G5+May!G5+Jun!G5+Jul!G5+Ago!G5+Set!G5+Oct!G5+Nov!G5+Dic!G5)))))))))))))</f>
        <v>0</v>
      </c>
      <c r="H5" s="429">
        <f>IF(Config!$C$6=1,SUM(+Ene!H5),IF(Config!$C$6=2,SUM(+Ene!H5+Feb!H5),IF(Config!$C$6=3,SUM(+Ene!H5+Feb!H5+Mar!H5),IF(Config!$C$6=4,SUM(+Ene!H5+Feb!H5+Mar!H5+Abr!H5),IF(Config!$C$6=5,SUM(Ene!H5+Feb!H5+Mar!H5+Abr!H5+May!H5),IF(Config!$C$6=6,SUM(+Ene!H5+Feb!H5+Mar!H5+Abr!H5+May!H5+Jun!H5),IF(Config!$C$6=7,SUM(Ene!H5+Feb!H5+Mar!H5+Abr!H5+May!H5+Jun!H5+Jul!H5),IF(Config!$C$6=8,SUM(+Ene!H5+Feb!H5+Mar!H5+Abr!H5+May!H5+Jun!H5+Jul!H5+Ago!H5),IF(Config!$C$6=9,SUM(+Ene!H5+Feb!H5+Mar!H5+Abr!H5+May!H5+Jun!H5+Jul!H5+Ago!H5+Set!H5),IF(Config!$C$6=10,SUM(+Ene!H5+Feb!H5+Mar!H5+Abr!H5+May!H5+Jun!H5+Jul!H5+Ago!H5+Set!H5+Oct!H5),IF(Config!$C$6=11,SUM(+Ene!H5+Feb!H5+Mar!H5+Abr!H5+May!H5+Jun!H5+Jul!H5+Ago!H5+Set!H5+Oct!H5+Nov!H5),IF(Config!$C$6=12,SUM(+Ene!H5+Feb!H5+Mar!H5+Abr!H5+May!H5+Jun!H5+Jul!H5+Ago!H5+Set!H5+Oct!H5+Nov!H5+Dic!H5)))))))))))))</f>
        <v>0</v>
      </c>
      <c r="I5" s="429">
        <f>IF(Config!$C$6=1,SUM(+Ene!I5),IF(Config!$C$6=2,SUM(+Ene!I5+Feb!I5),IF(Config!$C$6=3,SUM(+Ene!I5+Feb!I5+Mar!I5),IF(Config!$C$6=4,SUM(+Ene!I5+Feb!I5+Mar!I5+Abr!I5),IF(Config!$C$6=5,SUM(Ene!I5+Feb!I5+Mar!I5+Abr!I5+May!I5),IF(Config!$C$6=6,SUM(+Ene!I5+Feb!I5+Mar!I5+Abr!I5+May!I5+Jun!I5),IF(Config!$C$6=7,SUM(Ene!I5+Feb!I5+Mar!I5+Abr!I5+May!I5+Jun!I5+Jul!I5),IF(Config!$C$6=8,SUM(+Ene!I5+Feb!I5+Mar!I5+Abr!I5+May!I5+Jun!I5+Jul!I5+Ago!I5),IF(Config!$C$6=9,SUM(+Ene!I5+Feb!I5+Mar!I5+Abr!I5+May!I5+Jun!I5+Jul!I5+Ago!I5+Set!I5),IF(Config!$C$6=10,SUM(+Ene!I5+Feb!I5+Mar!I5+Abr!I5+May!I5+Jun!I5+Jul!I5+Ago!I5+Set!I5+Oct!I5),IF(Config!$C$6=11,SUM(+Ene!I5+Feb!I5+Mar!I5+Abr!I5+May!I5+Jun!I5+Jul!I5+Ago!I5+Set!I5+Oct!I5+Nov!I5),IF(Config!$C$6=12,SUM(+Ene!I5+Feb!I5+Mar!I5+Abr!I5+May!I5+Jun!I5+Jul!I5+Ago!I5+Set!I5+Oct!I5+Nov!I5+Dic!I5)))))))))))))</f>
        <v>0</v>
      </c>
      <c r="J5" s="429">
        <f>IF(Config!$C$6=1,SUM(+Ene!J5),IF(Config!$C$6=2,SUM(+Ene!J5+Feb!J5),IF(Config!$C$6=3,SUM(+Ene!J5+Feb!J5+Mar!J5),IF(Config!$C$6=4,SUM(+Ene!J5+Feb!J5+Mar!J5+Abr!J5),IF(Config!$C$6=5,SUM(Ene!J5+Feb!J5+Mar!J5+Abr!J5+May!J5),IF(Config!$C$6=6,SUM(+Ene!J5+Feb!J5+Mar!J5+Abr!J5+May!J5+Jun!J5),IF(Config!$C$6=7,SUM(Ene!J5+Feb!J5+Mar!J5+Abr!J5+May!J5+Jun!J5+Jul!J5),IF(Config!$C$6=8,SUM(+Ene!J5+Feb!J5+Mar!J5+Abr!J5+May!J5+Jun!J5+Jul!J5+Ago!J5),IF(Config!$C$6=9,SUM(+Ene!J5+Feb!J5+Mar!J5+Abr!J5+May!J5+Jun!J5+Jul!J5+Ago!J5+Set!J5),IF(Config!$C$6=10,SUM(+Ene!J5+Feb!J5+Mar!J5+Abr!J5+May!J5+Jun!J5+Jul!J5+Ago!J5+Set!J5+Oct!J5),IF(Config!$C$6=11,SUM(+Ene!J5+Feb!J5+Mar!J5+Abr!J5+May!J5+Jun!J5+Jul!J5+Ago!J5+Set!J5+Oct!J5+Nov!J5),IF(Config!$C$6=12,SUM(+Ene!J5+Feb!J5+Mar!J5+Abr!J5+May!J5+Jun!J5+Jul!J5+Ago!J5+Set!J5+Oct!J5+Nov!J5+Dic!J5)))))))))))))</f>
        <v>0</v>
      </c>
      <c r="K5" s="429">
        <f>IF(Config!$C$6=1,SUM(+Ene!K5),IF(Config!$C$6=2,SUM(+Ene!K5+Feb!K5),IF(Config!$C$6=3,SUM(+Ene!K5+Feb!K5+Mar!K5),IF(Config!$C$6=4,SUM(+Ene!K5+Feb!K5+Mar!K5+Abr!K5),IF(Config!$C$6=5,SUM(Ene!K5+Feb!K5+Mar!K5+Abr!K5+May!K5),IF(Config!$C$6=6,SUM(+Ene!K5+Feb!K5+Mar!K5+Abr!K5+May!K5+Jun!K5),IF(Config!$C$6=7,SUM(Ene!K5+Feb!K5+Mar!K5+Abr!K5+May!K5+Jun!K5+Jul!K5),IF(Config!$C$6=8,SUM(+Ene!K5+Feb!K5+Mar!K5+Abr!K5+May!K5+Jun!K5+Jul!K5+Ago!K5),IF(Config!$C$6=9,SUM(+Ene!K5+Feb!K5+Mar!K5+Abr!K5+May!K5+Jun!K5+Jul!K5+Ago!K5+Set!K5),IF(Config!$C$6=10,SUM(+Ene!K5+Feb!K5+Mar!K5+Abr!K5+May!K5+Jun!K5+Jul!K5+Ago!K5+Set!K5+Oct!K5),IF(Config!$C$6=11,SUM(+Ene!K5+Feb!K5+Mar!K5+Abr!K5+May!K5+Jun!K5+Jul!K5+Ago!K5+Set!K5+Oct!K5+Nov!K5),IF(Config!$C$6=12,SUM(+Ene!K5+Feb!K5+Mar!K5+Abr!K5+May!K5+Jun!K5+Jul!K5+Ago!K5+Set!K5+Oct!K5+Nov!K5+Dic!K5)))))))))))))</f>
        <v>0</v>
      </c>
      <c r="L5" s="429">
        <f>IF(Config!$C$6=1,SUM(+Ene!L5),IF(Config!$C$6=2,SUM(+Ene!L5+Feb!L5),IF(Config!$C$6=3,SUM(+Ene!L5+Feb!L5+Mar!L5),IF(Config!$C$6=4,SUM(+Ene!L5+Feb!L5+Mar!L5+Abr!L5),IF(Config!$C$6=5,SUM(Ene!L5+Feb!L5+Mar!L5+Abr!L5+May!L5),IF(Config!$C$6=6,SUM(+Ene!L5+Feb!L5+Mar!L5+Abr!L5+May!L5+Jun!L5),IF(Config!$C$6=7,SUM(Ene!L5+Feb!L5+Mar!L5+Abr!L5+May!L5+Jun!L5+Jul!L5),IF(Config!$C$6=8,SUM(+Ene!L5+Feb!L5+Mar!L5+Abr!L5+May!L5+Jun!L5+Jul!L5+Ago!L5),IF(Config!$C$6=9,SUM(+Ene!L5+Feb!L5+Mar!L5+Abr!L5+May!L5+Jun!L5+Jul!L5+Ago!L5+Set!L5),IF(Config!$C$6=10,SUM(+Ene!L5+Feb!L5+Mar!L5+Abr!L5+May!L5+Jun!L5+Jul!L5+Ago!L5+Set!L5+Oct!L5),IF(Config!$C$6=11,SUM(+Ene!L5+Feb!L5+Mar!L5+Abr!L5+May!L5+Jun!L5+Jul!L5+Ago!L5+Set!L5+Oct!L5+Nov!L5),IF(Config!$C$6=12,SUM(+Ene!L5+Feb!L5+Mar!L5+Abr!L5+May!L5+Jun!L5+Jul!L5+Ago!L5+Set!L5+Oct!L5+Nov!L5+Dic!L5)))))))))))))</f>
        <v>0</v>
      </c>
      <c r="M5" s="429">
        <f>IF(Config!$C$6=1,SUM(+Ene!M5),IF(Config!$C$6=2,SUM(+Ene!M5+Feb!M5),IF(Config!$C$6=3,SUM(+Ene!M5+Feb!M5+Mar!M5),IF(Config!$C$6=4,SUM(+Ene!M5+Feb!M5+Mar!M5+Abr!M5),IF(Config!$C$6=5,SUM(Ene!M5+Feb!M5+Mar!M5+Abr!M5+May!M5),IF(Config!$C$6=6,SUM(+Ene!M5+Feb!M5+Mar!M5+Abr!M5+May!M5+Jun!M5),IF(Config!$C$6=7,SUM(Ene!M5+Feb!M5+Mar!M5+Abr!M5+May!M5+Jun!M5+Jul!M5),IF(Config!$C$6=8,SUM(+Ene!M5+Feb!M5+Mar!M5+Abr!M5+May!M5+Jun!M5+Jul!M5+Ago!M5),IF(Config!$C$6=9,SUM(+Ene!M5+Feb!M5+Mar!M5+Abr!M5+May!M5+Jun!M5+Jul!M5+Ago!M5+Set!M5),IF(Config!$C$6=10,SUM(+Ene!M5+Feb!M5+Mar!M5+Abr!M5+May!M5+Jun!M5+Jul!M5+Ago!M5+Set!M5+Oct!M5),IF(Config!$C$6=11,SUM(+Ene!M5+Feb!M5+Mar!M5+Abr!M5+May!M5+Jun!M5+Jul!M5+Ago!M5+Set!M5+Oct!M5+Nov!M5),IF(Config!$C$6=12,SUM(+Ene!M5+Feb!M5+Mar!M5+Abr!M5+May!M5+Jun!M5+Jul!M5+Ago!M5+Set!M5+Oct!M5+Nov!M5+Dic!M5)))))))))))))</f>
        <v>0</v>
      </c>
      <c r="N5" s="429">
        <f>IF(Config!$C$6=1,SUM(+Ene!N5),IF(Config!$C$6=2,SUM(+Ene!N5+Feb!N5),IF(Config!$C$6=3,SUM(+Ene!N5+Feb!N5+Mar!N5),IF(Config!$C$6=4,SUM(+Ene!N5+Feb!N5+Mar!N5+Abr!N5),IF(Config!$C$6=5,SUM(Ene!N5+Feb!N5+Mar!N5+Abr!N5+May!N5),IF(Config!$C$6=6,SUM(+Ene!N5+Feb!N5+Mar!N5+Abr!N5+May!N5+Jun!N5),IF(Config!$C$6=7,SUM(Ene!N5+Feb!N5+Mar!N5+Abr!N5+May!N5+Jun!N5+Jul!N5),IF(Config!$C$6=8,SUM(+Ene!N5+Feb!N5+Mar!N5+Abr!N5+May!N5+Jun!N5+Jul!N5+Ago!N5),IF(Config!$C$6=9,SUM(+Ene!N5+Feb!N5+Mar!N5+Abr!N5+May!N5+Jun!N5+Jul!N5+Ago!N5+Set!N5),IF(Config!$C$6=10,SUM(+Ene!N5+Feb!N5+Mar!N5+Abr!N5+May!N5+Jun!N5+Jul!N5+Ago!N5+Set!N5+Oct!N5),IF(Config!$C$6=11,SUM(+Ene!N5+Feb!N5+Mar!N5+Abr!N5+May!N5+Jun!N5+Jul!N5+Ago!N5+Set!N5+Oct!N5+Nov!N5),IF(Config!$C$6=12,SUM(+Ene!N5+Feb!N5+Mar!N5+Abr!N5+May!N5+Jun!N5+Jul!N5+Ago!N5+Set!N5+Oct!N5+Nov!N5+Dic!N5)))))))))))))</f>
        <v>0</v>
      </c>
      <c r="O5" s="429">
        <f>IF(Config!$C$6=1,SUM(+Ene!O5),IF(Config!$C$6=2,SUM(+Ene!O5+Feb!O5),IF(Config!$C$6=3,SUM(+Ene!O5+Feb!O5+Mar!O5),IF(Config!$C$6=4,SUM(+Ene!O5+Feb!O5+Mar!O5+Abr!O5),IF(Config!$C$6=5,SUM(Ene!O5+Feb!O5+Mar!O5+Abr!O5+May!O5),IF(Config!$C$6=6,SUM(+Ene!O5+Feb!O5+Mar!O5+Abr!O5+May!O5+Jun!O5),IF(Config!$C$6=7,SUM(Ene!O5+Feb!O5+Mar!O5+Abr!O5+May!O5+Jun!O5+Jul!O5),IF(Config!$C$6=8,SUM(+Ene!O5+Feb!O5+Mar!O5+Abr!O5+May!O5+Jun!O5+Jul!O5+Ago!O5),IF(Config!$C$6=9,SUM(+Ene!O5+Feb!O5+Mar!O5+Abr!O5+May!O5+Jun!O5+Jul!O5+Ago!O5+Set!O5),IF(Config!$C$6=10,SUM(+Ene!O5+Feb!O5+Mar!O5+Abr!O5+May!O5+Jun!O5+Jul!O5+Ago!O5+Set!O5+Oct!O5),IF(Config!$C$6=11,SUM(+Ene!O5+Feb!O5+Mar!O5+Abr!O5+May!O5+Jun!O5+Jul!O5+Ago!O5+Set!O5+Oct!O5+Nov!O5),IF(Config!$C$6=12,SUM(+Ene!O5+Feb!O5+Mar!O5+Abr!O5+May!O5+Jun!O5+Jul!O5+Ago!O5+Set!O5+Oct!O5+Nov!O5+Dic!O5)))))))))))))</f>
        <v>0</v>
      </c>
      <c r="P5" s="429">
        <f>IF(Config!$C$6=1,SUM(+Ene!P5),IF(Config!$C$6=2,SUM(+Ene!P5+Feb!P5),IF(Config!$C$6=3,SUM(+Ene!P5+Feb!P5+Mar!P5),IF(Config!$C$6=4,SUM(+Ene!P5+Feb!P5+Mar!P5+Abr!P5),IF(Config!$C$6=5,SUM(Ene!P5+Feb!P5+Mar!P5+Abr!P5+May!P5),IF(Config!$C$6=6,SUM(+Ene!P5+Feb!P5+Mar!P5+Abr!P5+May!P5+Jun!P5),IF(Config!$C$6=7,SUM(Ene!P5+Feb!P5+Mar!P5+Abr!P5+May!P5+Jun!P5+Jul!P5),IF(Config!$C$6=8,SUM(+Ene!P5+Feb!P5+Mar!P5+Abr!P5+May!P5+Jun!P5+Jul!P5+Ago!P5),IF(Config!$C$6=9,SUM(+Ene!P5+Feb!P5+Mar!P5+Abr!P5+May!P5+Jun!P5+Jul!P5+Ago!P5+Set!P5),IF(Config!$C$6=10,SUM(+Ene!P5+Feb!P5+Mar!P5+Abr!P5+May!P5+Jun!P5+Jul!P5+Ago!P5+Set!P5+Oct!P5),IF(Config!$C$6=11,SUM(+Ene!P5+Feb!P5+Mar!P5+Abr!P5+May!P5+Jun!P5+Jul!P5+Ago!P5+Set!P5+Oct!P5+Nov!P5),IF(Config!$C$6=12,SUM(+Ene!P5+Feb!P5+Mar!P5+Abr!P5+May!P5+Jun!P5+Jul!P5+Ago!P5+Set!P5+Oct!P5+Nov!P5+Dic!P5)))))))))))))</f>
        <v>0</v>
      </c>
      <c r="Q5" s="429">
        <f>IF(Config!$C$6=1,SUM(+Ene!Q5),IF(Config!$C$6=2,SUM(+Ene!Q5+Feb!Q5),IF(Config!$C$6=3,SUM(+Ene!Q5+Feb!Q5+Mar!Q5),IF(Config!$C$6=4,SUM(+Ene!Q5+Feb!Q5+Mar!Q5+Abr!Q5),IF(Config!$C$6=5,SUM(Ene!Q5+Feb!Q5+Mar!Q5+Abr!Q5+May!Q5),IF(Config!$C$6=6,SUM(+Ene!Q5+Feb!Q5+Mar!Q5+Abr!Q5+May!Q5+Jun!Q5),IF(Config!$C$6=7,SUM(Ene!Q5+Feb!Q5+Mar!Q5+Abr!Q5+May!Q5+Jun!Q5+Jul!Q5),IF(Config!$C$6=8,SUM(+Ene!Q5+Feb!Q5+Mar!Q5+Abr!Q5+May!Q5+Jun!Q5+Jul!Q5+Ago!Q5),IF(Config!$C$6=9,SUM(+Ene!Q5+Feb!Q5+Mar!Q5+Abr!Q5+May!Q5+Jun!Q5+Jul!Q5+Ago!Q5+Set!Q5),IF(Config!$C$6=10,SUM(+Ene!Q5+Feb!Q5+Mar!Q5+Abr!Q5+May!Q5+Jun!Q5+Jul!Q5+Ago!Q5+Set!Q5+Oct!Q5),IF(Config!$C$6=11,SUM(+Ene!Q5+Feb!Q5+Mar!Q5+Abr!Q5+May!Q5+Jun!Q5+Jul!Q5+Ago!Q5+Set!Q5+Oct!Q5+Nov!Q5),IF(Config!$C$6=12,SUM(+Ene!Q5+Feb!Q5+Mar!Q5+Abr!Q5+May!Q5+Jun!Q5+Jul!Q5+Ago!Q5+Set!Q5+Oct!Q5+Nov!Q5+Dic!Q5)))))))))))))</f>
        <v>0</v>
      </c>
      <c r="R5" s="429">
        <f>IF(Config!$C$6=1,SUM(+Ene!R5),IF(Config!$C$6=2,SUM(+Ene!R5+Feb!R5),IF(Config!$C$6=3,SUM(+Ene!R5+Feb!R5+Mar!R5),IF(Config!$C$6=4,SUM(+Ene!R5+Feb!R5+Mar!R5+Abr!R5),IF(Config!$C$6=5,SUM(Ene!R5+Feb!R5+Mar!R5+Abr!R5+May!R5),IF(Config!$C$6=6,SUM(+Ene!R5+Feb!R5+Mar!R5+Abr!R5+May!R5+Jun!R5),IF(Config!$C$6=7,SUM(Ene!R5+Feb!R5+Mar!R5+Abr!R5+May!R5+Jun!R5+Jul!R5),IF(Config!$C$6=8,SUM(+Ene!R5+Feb!R5+Mar!R5+Abr!R5+May!R5+Jun!R5+Jul!R5+Ago!R5),IF(Config!$C$6=9,SUM(+Ene!R5+Feb!R5+Mar!R5+Abr!R5+May!R5+Jun!R5+Jul!R5+Ago!R5+Set!R5),IF(Config!$C$6=10,SUM(+Ene!R5+Feb!R5+Mar!R5+Abr!R5+May!R5+Jun!R5+Jul!R5+Ago!R5+Set!R5+Oct!R5),IF(Config!$C$6=11,SUM(+Ene!R5+Feb!R5+Mar!R5+Abr!R5+May!R5+Jun!R5+Jul!R5+Ago!R5+Set!R5+Oct!R5+Nov!R5),IF(Config!$C$6=12,SUM(+Ene!R5+Feb!R5+Mar!R5+Abr!R5+May!R5+Jun!R5+Jul!R5+Ago!R5+Set!R5+Oct!R5+Nov!R5+Dic!R5)))))))))))))</f>
        <v>0</v>
      </c>
      <c r="S5" s="429">
        <f>IF(Config!$C$6=1,SUM(+Ene!S5),IF(Config!$C$6=2,SUM(+Ene!S5+Feb!S5),IF(Config!$C$6=3,SUM(+Ene!S5+Feb!S5+Mar!S5),IF(Config!$C$6=4,SUM(+Ene!S5+Feb!S5+Mar!S5+Abr!S5),IF(Config!$C$6=5,SUM(Ene!S5+Feb!S5+Mar!S5+Abr!S5+May!S5),IF(Config!$C$6=6,SUM(+Ene!S5+Feb!S5+Mar!S5+Abr!S5+May!S5+Jun!S5),IF(Config!$C$6=7,SUM(Ene!S5+Feb!S5+Mar!S5+Abr!S5+May!S5+Jun!S5+Jul!S5),IF(Config!$C$6=8,SUM(+Ene!S5+Feb!S5+Mar!S5+Abr!S5+May!S5+Jun!S5+Jul!S5+Ago!S5),IF(Config!$C$6=9,SUM(+Ene!S5+Feb!S5+Mar!S5+Abr!S5+May!S5+Jun!S5+Jul!S5+Ago!S5+Set!S5),IF(Config!$C$6=10,SUM(+Ene!S5+Feb!S5+Mar!S5+Abr!S5+May!S5+Jun!S5+Jul!S5+Ago!S5+Set!S5+Oct!S5),IF(Config!$C$6=11,SUM(+Ene!S5+Feb!S5+Mar!S5+Abr!S5+May!S5+Jun!S5+Jul!S5+Ago!S5+Set!S5+Oct!S5+Nov!S5),IF(Config!$C$6=12,SUM(+Ene!S5+Feb!S5+Mar!S5+Abr!S5+May!S5+Jun!S5+Jul!S5+Ago!S5+Set!S5+Oct!S5+Nov!S5+Dic!S5)))))))))))))</f>
        <v>0</v>
      </c>
      <c r="T5" s="429">
        <f>IF(Config!$C$6=1,SUM(+Ene!T5),IF(Config!$C$6=2,SUM(+Ene!T5+Feb!T5),IF(Config!$C$6=3,SUM(+Ene!T5+Feb!T5+Mar!T5),IF(Config!$C$6=4,SUM(+Ene!T5+Feb!T5+Mar!T5+Abr!T5),IF(Config!$C$6=5,SUM(Ene!T5+Feb!T5+Mar!T5+Abr!T5+May!T5),IF(Config!$C$6=6,SUM(+Ene!T5+Feb!T5+Mar!T5+Abr!T5+May!T5+Jun!T5),IF(Config!$C$6=7,SUM(Ene!T5+Feb!T5+Mar!T5+Abr!T5+May!T5+Jun!T5+Jul!T5),IF(Config!$C$6=8,SUM(+Ene!T5+Feb!T5+Mar!T5+Abr!T5+May!T5+Jun!T5+Jul!T5+Ago!T5),IF(Config!$C$6=9,SUM(+Ene!T5+Feb!T5+Mar!T5+Abr!T5+May!T5+Jun!T5+Jul!T5+Ago!T5+Set!T5),IF(Config!$C$6=10,SUM(+Ene!T5+Feb!T5+Mar!T5+Abr!T5+May!T5+Jun!T5+Jul!T5+Ago!T5+Set!T5+Oct!T5),IF(Config!$C$6=11,SUM(+Ene!T5+Feb!T5+Mar!T5+Abr!T5+May!T5+Jun!T5+Jul!T5+Ago!T5+Set!T5+Oct!T5+Nov!T5),IF(Config!$C$6=12,SUM(+Ene!T5+Feb!T5+Mar!T5+Abr!T5+May!T5+Jun!T5+Jul!T5+Ago!T5+Set!T5+Oct!T5+Nov!T5+Dic!T5)))))))))))))</f>
        <v>1</v>
      </c>
      <c r="U5" s="429">
        <f>IF(Config!$C$6=1,SUM(+Ene!U5),IF(Config!$C$6=2,SUM(+Ene!U5+Feb!U5),IF(Config!$C$6=3,SUM(+Ene!U5+Feb!U5+Mar!U5),IF(Config!$C$6=4,SUM(+Ene!U5+Feb!U5+Mar!U5+Abr!U5),IF(Config!$C$6=5,SUM(Ene!U5+Feb!U5+Mar!U5+Abr!U5+May!U5),IF(Config!$C$6=6,SUM(+Ene!U5+Feb!U5+Mar!U5+Abr!U5+May!U5+Jun!U5),IF(Config!$C$6=7,SUM(Ene!U5+Feb!U5+Mar!U5+Abr!U5+May!U5+Jun!U5+Jul!U5),IF(Config!$C$6=8,SUM(+Ene!U5+Feb!U5+Mar!U5+Abr!U5+May!U5+Jun!U5+Jul!U5+Ago!U5),IF(Config!$C$6=9,SUM(+Ene!U5+Feb!U5+Mar!U5+Abr!U5+May!U5+Jun!U5+Jul!U5+Ago!U5+Set!U5),IF(Config!$C$6=10,SUM(+Ene!U5+Feb!U5+Mar!U5+Abr!U5+May!U5+Jun!U5+Jul!U5+Ago!U5+Set!U5+Oct!U5),IF(Config!$C$6=11,SUM(+Ene!U5+Feb!U5+Mar!U5+Abr!U5+May!U5+Jun!U5+Jul!U5+Ago!U5+Set!U5+Oct!U5+Nov!U5),IF(Config!$C$6=12,SUM(+Ene!U5+Feb!U5+Mar!U5+Abr!U5+May!U5+Jun!U5+Jul!U5+Ago!U5+Set!U5+Oct!U5+Nov!U5+Dic!U5)))))))))))))</f>
        <v>0</v>
      </c>
      <c r="V5" s="429">
        <f>IF(Config!$C$6=1,SUM(+Ene!V5),IF(Config!$C$6=2,SUM(+Ene!V5+Feb!V5),IF(Config!$C$6=3,SUM(+Ene!V5+Feb!V5+Mar!V5),IF(Config!$C$6=4,SUM(+Ene!V5+Feb!V5+Mar!V5+Abr!V5),IF(Config!$C$6=5,SUM(Ene!V5+Feb!V5+Mar!V5+Abr!V5+May!V5),IF(Config!$C$6=6,SUM(+Ene!V5+Feb!V5+Mar!V5+Abr!V5+May!V5+Jun!V5),IF(Config!$C$6=7,SUM(Ene!V5+Feb!V5+Mar!V5+Abr!V5+May!V5+Jun!V5+Jul!V5),IF(Config!$C$6=8,SUM(+Ene!V5+Feb!V5+Mar!V5+Abr!V5+May!V5+Jun!V5+Jul!V5+Ago!V5),IF(Config!$C$6=9,SUM(+Ene!V5+Feb!V5+Mar!V5+Abr!V5+May!V5+Jun!V5+Jul!V5+Ago!V5+Set!V5),IF(Config!$C$6=10,SUM(+Ene!V5+Feb!V5+Mar!V5+Abr!V5+May!V5+Jun!V5+Jul!V5+Ago!V5+Set!V5+Oct!V5),IF(Config!$C$6=11,SUM(+Ene!V5+Feb!V5+Mar!V5+Abr!V5+May!V5+Jun!V5+Jul!V5+Ago!V5+Set!V5+Oct!V5+Nov!V5),IF(Config!$C$6=12,SUM(+Ene!V5+Feb!V5+Mar!V5+Abr!V5+May!V5+Jun!V5+Jul!V5+Ago!V5+Set!V5+Oct!V5+Nov!V5+Dic!V5)))))))))))))</f>
        <v>0</v>
      </c>
      <c r="W5" s="429">
        <f>IF(Config!$C$6=1,SUM(+Ene!W5),IF(Config!$C$6=2,SUM(+Ene!W5+Feb!W5),IF(Config!$C$6=3,SUM(+Ene!W5+Feb!W5+Mar!W5),IF(Config!$C$6=4,SUM(+Ene!W5+Feb!W5+Mar!W5+Abr!W5),IF(Config!$C$6=5,SUM(Ene!W5+Feb!W5+Mar!W5+Abr!W5+May!W5),IF(Config!$C$6=6,SUM(+Ene!W5+Feb!W5+Mar!W5+Abr!W5+May!W5+Jun!W5),IF(Config!$C$6=7,SUM(Ene!W5+Feb!W5+Mar!W5+Abr!W5+May!W5+Jun!W5+Jul!W5),IF(Config!$C$6=8,SUM(+Ene!W5+Feb!W5+Mar!W5+Abr!W5+May!W5+Jun!W5+Jul!W5+Ago!W5),IF(Config!$C$6=9,SUM(+Ene!W5+Feb!W5+Mar!W5+Abr!W5+May!W5+Jun!W5+Jul!W5+Ago!W5+Set!W5),IF(Config!$C$6=10,SUM(+Ene!W5+Feb!W5+Mar!W5+Abr!W5+May!W5+Jun!W5+Jul!W5+Ago!W5+Set!W5+Oct!W5),IF(Config!$C$6=11,SUM(+Ene!W5+Feb!W5+Mar!W5+Abr!W5+May!W5+Jun!W5+Jul!W5+Ago!W5+Set!W5+Oct!W5+Nov!W5),IF(Config!$C$6=12,SUM(+Ene!W5+Feb!W5+Mar!W5+Abr!W5+May!W5+Jun!W5+Jul!W5+Ago!W5+Set!W5+Oct!W5+Nov!W5+Dic!W5)))))))))))))</f>
        <v>0</v>
      </c>
      <c r="X5" s="429">
        <f>IF(Config!$C$6=1,SUM(+Ene!X5),IF(Config!$C$6=2,SUM(+Ene!X5+Feb!X5),IF(Config!$C$6=3,SUM(+Ene!X5+Feb!X5+Mar!X5),IF(Config!$C$6=4,SUM(+Ene!X5+Feb!X5+Mar!X5+Abr!X5),IF(Config!$C$6=5,SUM(Ene!X5+Feb!X5+Mar!X5+Abr!X5+May!X5),IF(Config!$C$6=6,SUM(+Ene!X5+Feb!X5+Mar!X5+Abr!X5+May!X5+Jun!X5),IF(Config!$C$6=7,SUM(Ene!X5+Feb!X5+Mar!X5+Abr!X5+May!X5+Jun!X5+Jul!X5),IF(Config!$C$6=8,SUM(+Ene!X5+Feb!X5+Mar!X5+Abr!X5+May!X5+Jun!X5+Jul!X5+Ago!X5),IF(Config!$C$6=9,SUM(+Ene!X5+Feb!X5+Mar!X5+Abr!X5+May!X5+Jun!X5+Jul!X5+Ago!X5+Set!X5),IF(Config!$C$6=10,SUM(+Ene!X5+Feb!X5+Mar!X5+Abr!X5+May!X5+Jun!X5+Jul!X5+Ago!X5+Set!X5+Oct!X5),IF(Config!$C$6=11,SUM(+Ene!X5+Feb!X5+Mar!X5+Abr!X5+May!X5+Jun!X5+Jul!X5+Ago!X5+Set!X5+Oct!X5+Nov!X5),IF(Config!$C$6=12,SUM(+Ene!X5+Feb!X5+Mar!X5+Abr!X5+May!X5+Jun!X5+Jul!X5+Ago!X5+Set!X5+Oct!X5+Nov!X5+Dic!X5)))))))))))))</f>
        <v>0</v>
      </c>
      <c r="Y5" s="429">
        <f>IF(Config!$C$6=1,SUM(+Ene!Y5),IF(Config!$C$6=2,SUM(+Ene!Y5+Feb!Y5),IF(Config!$C$6=3,SUM(+Ene!Y5+Feb!Y5+Mar!Y5),IF(Config!$C$6=4,SUM(+Ene!Y5+Feb!Y5+Mar!Y5+Abr!Y5),IF(Config!$C$6=5,SUM(Ene!Y5+Feb!Y5+Mar!Y5+Abr!Y5+May!Y5),IF(Config!$C$6=6,SUM(+Ene!Y5+Feb!Y5+Mar!Y5+Abr!Y5+May!Y5+Jun!Y5),IF(Config!$C$6=7,SUM(Ene!Y5+Feb!Y5+Mar!Y5+Abr!Y5+May!Y5+Jun!Y5+Jul!Y5),IF(Config!$C$6=8,SUM(+Ene!Y5+Feb!Y5+Mar!Y5+Abr!Y5+May!Y5+Jun!Y5+Jul!Y5+Ago!Y5),IF(Config!$C$6=9,SUM(+Ene!Y5+Feb!Y5+Mar!Y5+Abr!Y5+May!Y5+Jun!Y5+Jul!Y5+Ago!Y5+Set!Y5),IF(Config!$C$6=10,SUM(+Ene!Y5+Feb!Y5+Mar!Y5+Abr!Y5+May!Y5+Jun!Y5+Jul!Y5+Ago!Y5+Set!Y5+Oct!Y5),IF(Config!$C$6=11,SUM(+Ene!Y5+Feb!Y5+Mar!Y5+Abr!Y5+May!Y5+Jun!Y5+Jul!Y5+Ago!Y5+Set!Y5+Oct!Y5+Nov!Y5),IF(Config!$C$6=12,SUM(+Ene!Y5+Feb!Y5+Mar!Y5+Abr!Y5+May!Y5+Jun!Y5+Jul!Y5+Ago!Y5+Set!Y5+Oct!Y5+Nov!Y5+Dic!Y5)))))))))))))</f>
        <v>0</v>
      </c>
      <c r="Z5" s="429">
        <f>IF(Config!$C$6=1,SUM(+Ene!Z5),IF(Config!$C$6=2,SUM(+Ene!Z5+Feb!Z5),IF(Config!$C$6=3,SUM(+Ene!Z5+Feb!Z5+Mar!Z5),IF(Config!$C$6=4,SUM(+Ene!Z5+Feb!Z5+Mar!Z5+Abr!Z5),IF(Config!$C$6=5,SUM(Ene!Z5+Feb!Z5+Mar!Z5+Abr!Z5+May!Z5),IF(Config!$C$6=6,SUM(+Ene!Z5+Feb!Z5+Mar!Z5+Abr!Z5+May!Z5+Jun!Z5),IF(Config!$C$6=7,SUM(Ene!Z5+Feb!Z5+Mar!Z5+Abr!Z5+May!Z5+Jun!Z5+Jul!Z5),IF(Config!$C$6=8,SUM(+Ene!Z5+Feb!Z5+Mar!Z5+Abr!Z5+May!Z5+Jun!Z5+Jul!Z5+Ago!Z5),IF(Config!$C$6=9,SUM(+Ene!Z5+Feb!Z5+Mar!Z5+Abr!Z5+May!Z5+Jun!Z5+Jul!Z5+Ago!Z5+Set!Z5),IF(Config!$C$6=10,SUM(+Ene!Z5+Feb!Z5+Mar!Z5+Abr!Z5+May!Z5+Jun!Z5+Jul!Z5+Ago!Z5+Set!Z5+Oct!Z5),IF(Config!$C$6=11,SUM(+Ene!Z5+Feb!Z5+Mar!Z5+Abr!Z5+May!Z5+Jun!Z5+Jul!Z5+Ago!Z5+Set!Z5+Oct!Z5+Nov!Z5),IF(Config!$C$6=12,SUM(+Ene!Z5+Feb!Z5+Mar!Z5+Abr!Z5+May!Z5+Jun!Z5+Jul!Z5+Ago!Z5+Set!Z5+Oct!Z5+Nov!Z5+Dic!Z5)))))))))))))</f>
        <v>0</v>
      </c>
      <c r="AA5" s="429">
        <f>IF(Config!$C$6=1,SUM(+Ene!AA5),IF(Config!$C$6=2,SUM(+Ene!AA5+Feb!AA5),IF(Config!$C$6=3,SUM(+Ene!AA5+Feb!AA5+Mar!AA5),IF(Config!$C$6=4,SUM(+Ene!AA5+Feb!AA5+Mar!AA5+Abr!AA5),IF(Config!$C$6=5,SUM(Ene!AA5+Feb!AA5+Mar!AA5+Abr!AA5+May!AA5),IF(Config!$C$6=6,SUM(+Ene!AA5+Feb!AA5+Mar!AA5+Abr!AA5+May!AA5+Jun!AA5),IF(Config!$C$6=7,SUM(Ene!AA5+Feb!AA5+Mar!AA5+Abr!AA5+May!AA5+Jun!AA5+Jul!AA5),IF(Config!$C$6=8,SUM(+Ene!AA5+Feb!AA5+Mar!AA5+Abr!AA5+May!AA5+Jun!AA5+Jul!AA5+Ago!AA5),IF(Config!$C$6=9,SUM(+Ene!AA5+Feb!AA5+Mar!AA5+Abr!AA5+May!AA5+Jun!AA5+Jul!AA5+Ago!AA5+Set!AA5),IF(Config!$C$6=10,SUM(+Ene!AA5+Feb!AA5+Mar!AA5+Abr!AA5+May!AA5+Jun!AA5+Jul!AA5+Ago!AA5+Set!AA5+Oct!AA5),IF(Config!$C$6=11,SUM(+Ene!AA5+Feb!AA5+Mar!AA5+Abr!AA5+May!AA5+Jun!AA5+Jul!AA5+Ago!AA5+Set!AA5+Oct!AA5+Nov!AA5),IF(Config!$C$6=12,SUM(+Ene!AA5+Feb!AA5+Mar!AA5+Abr!AA5+May!AA5+Jun!AA5+Jul!AA5+Ago!AA5+Set!AA5+Oct!AA5+Nov!AA5+Dic!AA5)))))))))))))</f>
        <v>0</v>
      </c>
      <c r="AB5" s="429">
        <f>IF(Config!$C$6=1,SUM(+Ene!AB5),IF(Config!$C$6=2,SUM(+Ene!AB5+Feb!AB5),IF(Config!$C$6=3,SUM(+Ene!AB5+Feb!AB5+Mar!AB5),IF(Config!$C$6=4,SUM(+Ene!AB5+Feb!AB5+Mar!AB5+Abr!AB5),IF(Config!$C$6=5,SUM(Ene!AB5+Feb!AB5+Mar!AB5+Abr!AB5+May!AB5),IF(Config!$C$6=6,SUM(+Ene!AB5+Feb!AB5+Mar!AB5+Abr!AB5+May!AB5+Jun!AB5),IF(Config!$C$6=7,SUM(Ene!AB5+Feb!AB5+Mar!AB5+Abr!AB5+May!AB5+Jun!AB5+Jul!AB5),IF(Config!$C$6=8,SUM(+Ene!AB5+Feb!AB5+Mar!AB5+Abr!AB5+May!AB5+Jun!AB5+Jul!AB5+Ago!AB5),IF(Config!$C$6=9,SUM(+Ene!AB5+Feb!AB5+Mar!AB5+Abr!AB5+May!AB5+Jun!AB5+Jul!AB5+Ago!AB5+Set!AB5),IF(Config!$C$6=10,SUM(+Ene!AB5+Feb!AB5+Mar!AB5+Abr!AB5+May!AB5+Jun!AB5+Jul!AB5+Ago!AB5+Set!AB5+Oct!AB5),IF(Config!$C$6=11,SUM(+Ene!AB5+Feb!AB5+Mar!AB5+Abr!AB5+May!AB5+Jun!AB5+Jul!AB5+Ago!AB5+Set!AB5+Oct!AB5+Nov!AB5),IF(Config!$C$6=12,SUM(+Ene!AB5+Feb!AB5+Mar!AB5+Abr!AB5+May!AB5+Jun!AB5+Jul!AB5+Ago!AB5+Set!AB5+Oct!AB5+Nov!AB5+Dic!AB5)))))))))))))</f>
        <v>0</v>
      </c>
      <c r="AC5" s="429">
        <f>IF(Config!$C$6=1,SUM(+Ene!AC5),IF(Config!$C$6=2,SUM(+Ene!AC5+Feb!AC5),IF(Config!$C$6=3,SUM(+Ene!AC5+Feb!AC5+Mar!AC5),IF(Config!$C$6=4,SUM(+Ene!AC5+Feb!AC5+Mar!AC5+Abr!AC5),IF(Config!$C$6=5,SUM(Ene!AC5+Feb!AC5+Mar!AC5+Abr!AC5+May!AC5),IF(Config!$C$6=6,SUM(+Ene!AC5+Feb!AC5+Mar!AC5+Abr!AC5+May!AC5+Jun!AC5),IF(Config!$C$6=7,SUM(Ene!AC5+Feb!AC5+Mar!AC5+Abr!AC5+May!AC5+Jun!AC5+Jul!AC5),IF(Config!$C$6=8,SUM(+Ene!AC5+Feb!AC5+Mar!AC5+Abr!AC5+May!AC5+Jun!AC5+Jul!AC5+Ago!AC5),IF(Config!$C$6=9,SUM(+Ene!AC5+Feb!AC5+Mar!AC5+Abr!AC5+May!AC5+Jun!AC5+Jul!AC5+Ago!AC5+Set!AC5),IF(Config!$C$6=10,SUM(+Ene!AC5+Feb!AC5+Mar!AC5+Abr!AC5+May!AC5+Jun!AC5+Jul!AC5+Ago!AC5+Set!AC5+Oct!AC5),IF(Config!$C$6=11,SUM(+Ene!AC5+Feb!AC5+Mar!AC5+Abr!AC5+May!AC5+Jun!AC5+Jul!AC5+Ago!AC5+Set!AC5+Oct!AC5+Nov!AC5),IF(Config!$C$6=12,SUM(+Ene!AC5+Feb!AC5+Mar!AC5+Abr!AC5+May!AC5+Jun!AC5+Jul!AC5+Ago!AC5+Set!AC5+Oct!AC5+Nov!AC5+Dic!AC5)))))))))))))</f>
        <v>0</v>
      </c>
      <c r="AD5" s="429">
        <f>IF(Config!$C$6=1,SUM(+Ene!AD5),IF(Config!$C$6=2,SUM(+Ene!AD5+Feb!AD5),IF(Config!$C$6=3,SUM(+Ene!AD5+Feb!AD5+Mar!AD5),IF(Config!$C$6=4,SUM(+Ene!AD5+Feb!AD5+Mar!AD5+Abr!AD5),IF(Config!$C$6=5,SUM(Ene!AD5+Feb!AD5+Mar!AD5+Abr!AD5+May!AD5),IF(Config!$C$6=6,SUM(+Ene!AD5+Feb!AD5+Mar!AD5+Abr!AD5+May!AD5+Jun!AD5),IF(Config!$C$6=7,SUM(Ene!AD5+Feb!AD5+Mar!AD5+Abr!AD5+May!AD5+Jun!AD5+Jul!AD5),IF(Config!$C$6=8,SUM(+Ene!AD5+Feb!AD5+Mar!AD5+Abr!AD5+May!AD5+Jun!AD5+Jul!AD5+Ago!AD5),IF(Config!$C$6=9,SUM(+Ene!AD5+Feb!AD5+Mar!AD5+Abr!AD5+May!AD5+Jun!AD5+Jul!AD5+Ago!AD5+Set!AD5),IF(Config!$C$6=10,SUM(+Ene!AD5+Feb!AD5+Mar!AD5+Abr!AD5+May!AD5+Jun!AD5+Jul!AD5+Ago!AD5+Set!AD5+Oct!AD5),IF(Config!$C$6=11,SUM(+Ene!AD5+Feb!AD5+Mar!AD5+Abr!AD5+May!AD5+Jun!AD5+Jul!AD5+Ago!AD5+Set!AD5+Oct!AD5+Nov!AD5),IF(Config!$C$6=12,SUM(+Ene!AD5+Feb!AD5+Mar!AD5+Abr!AD5+May!AD5+Jun!AD5+Jul!AD5+Ago!AD5+Set!AD5+Oct!AD5+Nov!AD5+Dic!AD5)))))))))))))</f>
        <v>0</v>
      </c>
      <c r="AE5" s="429">
        <f>IF(Config!$C$6=1,SUM(+Ene!AE5),IF(Config!$C$6=2,SUM(+Ene!AE5+Feb!AE5),IF(Config!$C$6=3,SUM(+Ene!AE5+Feb!AE5+Mar!AE5),IF(Config!$C$6=4,SUM(+Ene!AE5+Feb!AE5+Mar!AE5+Abr!AE5),IF(Config!$C$6=5,SUM(Ene!AE5+Feb!AE5+Mar!AE5+Abr!AE5+May!AE5),IF(Config!$C$6=6,SUM(+Ene!AE5+Feb!AE5+Mar!AE5+Abr!AE5+May!AE5+Jun!AE5),IF(Config!$C$6=7,SUM(Ene!AE5+Feb!AE5+Mar!AE5+Abr!AE5+May!AE5+Jun!AE5+Jul!AE5),IF(Config!$C$6=8,SUM(+Ene!AE5+Feb!AE5+Mar!AE5+Abr!AE5+May!AE5+Jun!AE5+Jul!AE5+Ago!AE5),IF(Config!$C$6=9,SUM(+Ene!AE5+Feb!AE5+Mar!AE5+Abr!AE5+May!AE5+Jun!AE5+Jul!AE5+Ago!AE5+Set!AE5),IF(Config!$C$6=10,SUM(+Ene!AE5+Feb!AE5+Mar!AE5+Abr!AE5+May!AE5+Jun!AE5+Jul!AE5+Ago!AE5+Set!AE5+Oct!AE5),IF(Config!$C$6=11,SUM(+Ene!AE5+Feb!AE5+Mar!AE5+Abr!AE5+May!AE5+Jun!AE5+Jul!AE5+Ago!AE5+Set!AE5+Oct!AE5+Nov!AE5),IF(Config!$C$6=12,SUM(+Ene!AE5+Feb!AE5+Mar!AE5+Abr!AE5+May!AE5+Jun!AE5+Jul!AE5+Ago!AE5+Set!AE5+Oct!AE5+Nov!AE5+Dic!AE5)))))))))))))</f>
        <v>0</v>
      </c>
      <c r="AF5" s="429">
        <f>IF(Config!$C$6=1,SUM(+Ene!AF5),IF(Config!$C$6=2,SUM(+Ene!AF5+Feb!AF5),IF(Config!$C$6=3,SUM(+Ene!AF5+Feb!AF5+Mar!AF5),IF(Config!$C$6=4,SUM(+Ene!AF5+Feb!AF5+Mar!AF5+Abr!AF5),IF(Config!$C$6=5,SUM(Ene!AF5+Feb!AF5+Mar!AF5+Abr!AF5+May!AF5),IF(Config!$C$6=6,SUM(+Ene!AF5+Feb!AF5+Mar!AF5+Abr!AF5+May!AF5+Jun!AF5),IF(Config!$C$6=7,SUM(Ene!AF5+Feb!AF5+Mar!AF5+Abr!AF5+May!AF5+Jun!AF5+Jul!AF5),IF(Config!$C$6=8,SUM(+Ene!AF5+Feb!AF5+Mar!AF5+Abr!AF5+May!AF5+Jun!AF5+Jul!AF5+Ago!AF5),IF(Config!$C$6=9,SUM(+Ene!AF5+Feb!AF5+Mar!AF5+Abr!AF5+May!AF5+Jun!AF5+Jul!AF5+Ago!AF5+Set!AF5),IF(Config!$C$6=10,SUM(+Ene!AF5+Feb!AF5+Mar!AF5+Abr!AF5+May!AF5+Jun!AF5+Jul!AF5+Ago!AF5+Set!AF5+Oct!AF5),IF(Config!$C$6=11,SUM(+Ene!AF5+Feb!AF5+Mar!AF5+Abr!AF5+May!AF5+Jun!AF5+Jul!AF5+Ago!AF5+Set!AF5+Oct!AF5+Nov!AF5),IF(Config!$C$6=12,SUM(+Ene!AF5+Feb!AF5+Mar!AF5+Abr!AF5+May!AF5+Jun!AF5+Jul!AF5+Ago!AF5+Set!AF5+Oct!AF5+Nov!AF5+Dic!AF5)))))))))))))</f>
        <v>0</v>
      </c>
      <c r="AG5" s="429">
        <f>IF(Config!$C$6=1,SUM(+Ene!AG5),IF(Config!$C$6=2,SUM(+Ene!AG5+Feb!AG5),IF(Config!$C$6=3,SUM(+Ene!AG5+Feb!AG5+Mar!AG5),IF(Config!$C$6=4,SUM(+Ene!AG5+Feb!AG5+Mar!AG5+Abr!AG5),IF(Config!$C$6=5,SUM(Ene!AG5+Feb!AG5+Mar!AG5+Abr!AG5+May!AG5),IF(Config!$C$6=6,SUM(+Ene!AG5+Feb!AG5+Mar!AG5+Abr!AG5+May!AG5+Jun!AG5),IF(Config!$C$6=7,SUM(Ene!AG5+Feb!AG5+Mar!AG5+Abr!AG5+May!AG5+Jun!AG5+Jul!AG5),IF(Config!$C$6=8,SUM(+Ene!AG5+Feb!AG5+Mar!AG5+Abr!AG5+May!AG5+Jun!AG5+Jul!AG5+Ago!AG5),IF(Config!$C$6=9,SUM(+Ene!AG5+Feb!AG5+Mar!AG5+Abr!AG5+May!AG5+Jun!AG5+Jul!AG5+Ago!AG5+Set!AG5),IF(Config!$C$6=10,SUM(+Ene!AG5+Feb!AG5+Mar!AG5+Abr!AG5+May!AG5+Jun!AG5+Jul!AG5+Ago!AG5+Set!AG5+Oct!AG5),IF(Config!$C$6=11,SUM(+Ene!AG5+Feb!AG5+Mar!AG5+Abr!AG5+May!AG5+Jun!AG5+Jul!AG5+Ago!AG5+Set!AG5+Oct!AG5+Nov!AG5),IF(Config!$C$6=12,SUM(+Ene!AG5+Feb!AG5+Mar!AG5+Abr!AG5+May!AG5+Jun!AG5+Jul!AG5+Ago!AG5+Set!AG5+Oct!AG5+Nov!AG5+Dic!AG5)))))))))))))</f>
        <v>0</v>
      </c>
      <c r="AH5" s="429">
        <f>IF(Config!$C$6=1,SUM(+Ene!AH5),IF(Config!$C$6=2,SUM(+Ene!AH5+Feb!AH5),IF(Config!$C$6=3,SUM(+Ene!AH5+Feb!AH5+Mar!AH5),IF(Config!$C$6=4,SUM(+Ene!AH5+Feb!AH5+Mar!AH5+Abr!AH5),IF(Config!$C$6=5,SUM(Ene!AH5+Feb!AH5+Mar!AH5+Abr!AH5+May!AH5),IF(Config!$C$6=6,SUM(+Ene!AH5+Feb!AH5+Mar!AH5+Abr!AH5+May!AH5+Jun!AH5),IF(Config!$C$6=7,SUM(Ene!AH5+Feb!AH5+Mar!AH5+Abr!AH5+May!AH5+Jun!AH5+Jul!AH5),IF(Config!$C$6=8,SUM(+Ene!AH5+Feb!AH5+Mar!AH5+Abr!AH5+May!AH5+Jun!AH5+Jul!AH5+Ago!AH5),IF(Config!$C$6=9,SUM(+Ene!AH5+Feb!AH5+Mar!AH5+Abr!AH5+May!AH5+Jun!AH5+Jul!AH5+Ago!AH5+Set!AH5),IF(Config!$C$6=10,SUM(+Ene!AH5+Feb!AH5+Mar!AH5+Abr!AH5+May!AH5+Jun!AH5+Jul!AH5+Ago!AH5+Set!AH5+Oct!AH5),IF(Config!$C$6=11,SUM(+Ene!AH5+Feb!AH5+Mar!AH5+Abr!AH5+May!AH5+Jun!AH5+Jul!AH5+Ago!AH5+Set!AH5+Oct!AH5+Nov!AH5),IF(Config!$C$6=12,SUM(+Ene!AH5+Feb!AH5+Mar!AH5+Abr!AH5+May!AH5+Jun!AH5+Jul!AH5+Ago!AH5+Set!AH5+Oct!AH5+Nov!AH5+Dic!AH5)))))))))))))</f>
        <v>0</v>
      </c>
      <c r="AI5" s="429">
        <f>IF(Config!$C$6=1,SUM(+Ene!AI5),IF(Config!$C$6=2,SUM(+Ene!AI5+Feb!AI5),IF(Config!$C$6=3,SUM(+Ene!AI5+Feb!AI5+Mar!AI5),IF(Config!$C$6=4,SUM(+Ene!AI5+Feb!AI5+Mar!AI5+Abr!AI5),IF(Config!$C$6=5,SUM(Ene!AI5+Feb!AI5+Mar!AI5+Abr!AI5+May!AI5),IF(Config!$C$6=6,SUM(+Ene!AI5+Feb!AI5+Mar!AI5+Abr!AI5+May!AI5+Jun!AI5),IF(Config!$C$6=7,SUM(Ene!AI5+Feb!AI5+Mar!AI5+Abr!AI5+May!AI5+Jun!AI5+Jul!AI5),IF(Config!$C$6=8,SUM(+Ene!AI5+Feb!AI5+Mar!AI5+Abr!AI5+May!AI5+Jun!AI5+Jul!AI5+Ago!AI5),IF(Config!$C$6=9,SUM(+Ene!AI5+Feb!AI5+Mar!AI5+Abr!AI5+May!AI5+Jun!AI5+Jul!AI5+Ago!AI5+Set!AI5),IF(Config!$C$6=10,SUM(+Ene!AI5+Feb!AI5+Mar!AI5+Abr!AI5+May!AI5+Jun!AI5+Jul!AI5+Ago!AI5+Set!AI5+Oct!AI5),IF(Config!$C$6=11,SUM(+Ene!AI5+Feb!AI5+Mar!AI5+Abr!AI5+May!AI5+Jun!AI5+Jul!AI5+Ago!AI5+Set!AI5+Oct!AI5+Nov!AI5),IF(Config!$C$6=12,SUM(+Ene!AI5+Feb!AI5+Mar!AI5+Abr!AI5+May!AI5+Jun!AI5+Jul!AI5+Ago!AI5+Set!AI5+Oct!AI5+Nov!AI5+Dic!AI5)))))))))))))</f>
        <v>0</v>
      </c>
      <c r="AJ5" s="429">
        <f>IF(Config!$C$6=1,SUM(+Ene!AJ5),IF(Config!$C$6=2,SUM(+Ene!AJ5+Feb!AJ5),IF(Config!$C$6=3,SUM(+Ene!AJ5+Feb!AJ5+Mar!AJ5),IF(Config!$C$6=4,SUM(+Ene!AJ5+Feb!AJ5+Mar!AJ5+Abr!AJ5),IF(Config!$C$6=5,SUM(Ene!AJ5+Feb!AJ5+Mar!AJ5+Abr!AJ5+May!AJ5),IF(Config!$C$6=6,SUM(+Ene!AJ5+Feb!AJ5+Mar!AJ5+Abr!AJ5+May!AJ5+Jun!AJ5),IF(Config!$C$6=7,SUM(Ene!AJ5+Feb!AJ5+Mar!AJ5+Abr!AJ5+May!AJ5+Jun!AJ5+Jul!AJ5),IF(Config!$C$6=8,SUM(+Ene!AJ5+Feb!AJ5+Mar!AJ5+Abr!AJ5+May!AJ5+Jun!AJ5+Jul!AJ5+Ago!AJ5),IF(Config!$C$6=9,SUM(+Ene!AJ5+Feb!AJ5+Mar!AJ5+Abr!AJ5+May!AJ5+Jun!AJ5+Jul!AJ5+Ago!AJ5+Set!AJ5),IF(Config!$C$6=10,SUM(+Ene!AJ5+Feb!AJ5+Mar!AJ5+Abr!AJ5+May!AJ5+Jun!AJ5+Jul!AJ5+Ago!AJ5+Set!AJ5+Oct!AJ5),IF(Config!$C$6=11,SUM(+Ene!AJ5+Feb!AJ5+Mar!AJ5+Abr!AJ5+May!AJ5+Jun!AJ5+Jul!AJ5+Ago!AJ5+Set!AJ5+Oct!AJ5+Nov!AJ5),IF(Config!$C$6=12,SUM(+Ene!AJ5+Feb!AJ5+Mar!AJ5+Abr!AJ5+May!AJ5+Jun!AJ5+Jul!AJ5+Ago!AJ5+Set!AJ5+Oct!AJ5+Nov!AJ5+Dic!AJ5)))))))))))))</f>
        <v>0</v>
      </c>
      <c r="AK5" s="429">
        <f>IF(Config!$C$6=1,SUM(+Ene!AK5),IF(Config!$C$6=2,SUM(+Ene!AK5+Feb!AK5),IF(Config!$C$6=3,SUM(+Ene!AK5+Feb!AK5+Mar!AK5),IF(Config!$C$6=4,SUM(+Ene!AK5+Feb!AK5+Mar!AK5+Abr!AK5),IF(Config!$C$6=5,SUM(Ene!AK5+Feb!AK5+Mar!AK5+Abr!AK5+May!AK5),IF(Config!$C$6=6,SUM(+Ene!AK5+Feb!AK5+Mar!AK5+Abr!AK5+May!AK5+Jun!AK5),IF(Config!$C$6=7,SUM(Ene!AK5+Feb!AK5+Mar!AK5+Abr!AK5+May!AK5+Jun!AK5+Jul!AK5),IF(Config!$C$6=8,SUM(+Ene!AK5+Feb!AK5+Mar!AK5+Abr!AK5+May!AK5+Jun!AK5+Jul!AK5+Ago!AK5),IF(Config!$C$6=9,SUM(+Ene!AK5+Feb!AK5+Mar!AK5+Abr!AK5+May!AK5+Jun!AK5+Jul!AK5+Ago!AK5+Set!AK5),IF(Config!$C$6=10,SUM(+Ene!AK5+Feb!AK5+Mar!AK5+Abr!AK5+May!AK5+Jun!AK5+Jul!AK5+Ago!AK5+Set!AK5+Oct!AK5),IF(Config!$C$6=11,SUM(+Ene!AK5+Feb!AK5+Mar!AK5+Abr!AK5+May!AK5+Jun!AK5+Jul!AK5+Ago!AK5+Set!AK5+Oct!AK5+Nov!AK5),IF(Config!$C$6=12,SUM(+Ene!AK5+Feb!AK5+Mar!AK5+Abr!AK5+May!AK5+Jun!AK5+Jul!AK5+Ago!AK5+Set!AK5+Oct!AK5+Nov!AK5+Dic!AK5)))))))))))))</f>
        <v>0</v>
      </c>
      <c r="AL5" s="429">
        <f>IF(Config!$C$6=1,SUM(+Ene!AL5),IF(Config!$C$6=2,SUM(+Ene!AL5+Feb!AL5),IF(Config!$C$6=3,SUM(+Ene!AL5+Feb!AL5+Mar!AL5),IF(Config!$C$6=4,SUM(+Ene!AL5+Feb!AL5+Mar!AL5+Abr!AL5),IF(Config!$C$6=5,SUM(Ene!AL5+Feb!AL5+Mar!AL5+Abr!AL5+May!AL5),IF(Config!$C$6=6,SUM(+Ene!AL5+Feb!AL5+Mar!AL5+Abr!AL5+May!AL5+Jun!AL5),IF(Config!$C$6=7,SUM(Ene!AL5+Feb!AL5+Mar!AL5+Abr!AL5+May!AL5+Jun!AL5+Jul!AL5),IF(Config!$C$6=8,SUM(+Ene!AL5+Feb!AL5+Mar!AL5+Abr!AL5+May!AL5+Jun!AL5+Jul!AL5+Ago!AL5),IF(Config!$C$6=9,SUM(+Ene!AL5+Feb!AL5+Mar!AL5+Abr!AL5+May!AL5+Jun!AL5+Jul!AL5+Ago!AL5+Set!AL5),IF(Config!$C$6=10,SUM(+Ene!AL5+Feb!AL5+Mar!AL5+Abr!AL5+May!AL5+Jun!AL5+Jul!AL5+Ago!AL5+Set!AL5+Oct!AL5),IF(Config!$C$6=11,SUM(+Ene!AL5+Feb!AL5+Mar!AL5+Abr!AL5+May!AL5+Jun!AL5+Jul!AL5+Ago!AL5+Set!AL5+Oct!AL5+Nov!AL5),IF(Config!$C$6=12,SUM(+Ene!AL5+Feb!AL5+Mar!AL5+Abr!AL5+May!AL5+Jun!AL5+Jul!AL5+Ago!AL5+Set!AL5+Oct!AL5+Nov!AL5+Dic!AL5)))))))))))))</f>
        <v>0</v>
      </c>
      <c r="AM5" s="429">
        <f>IF(Config!$C$6=1,SUM(+Ene!AM5),IF(Config!$C$6=2,SUM(+Ene!AM5+Feb!AM5),IF(Config!$C$6=3,SUM(+Ene!AM5+Feb!AM5+Mar!AM5),IF(Config!$C$6=4,SUM(+Ene!AM5+Feb!AM5+Mar!AM5+Abr!AM5),IF(Config!$C$6=5,SUM(Ene!AM5+Feb!AM5+Mar!AM5+Abr!AM5+May!AM5),IF(Config!$C$6=6,SUM(+Ene!AM5+Feb!AM5+Mar!AM5+Abr!AM5+May!AM5+Jun!AM5),IF(Config!$C$6=7,SUM(Ene!AM5+Feb!AM5+Mar!AM5+Abr!AM5+May!AM5+Jun!AM5+Jul!AM5),IF(Config!$C$6=8,SUM(+Ene!AM5+Feb!AM5+Mar!AM5+Abr!AM5+May!AM5+Jun!AM5+Jul!AM5+Ago!AM5),IF(Config!$C$6=9,SUM(+Ene!AM5+Feb!AM5+Mar!AM5+Abr!AM5+May!AM5+Jun!AM5+Jul!AM5+Ago!AM5+Set!AM5),IF(Config!$C$6=10,SUM(+Ene!AM5+Feb!AM5+Mar!AM5+Abr!AM5+May!AM5+Jun!AM5+Jul!AM5+Ago!AM5+Set!AM5+Oct!AM5),IF(Config!$C$6=11,SUM(+Ene!AM5+Feb!AM5+Mar!AM5+Abr!AM5+May!AM5+Jun!AM5+Jul!AM5+Ago!AM5+Set!AM5+Oct!AM5+Nov!AM5),IF(Config!$C$6=12,SUM(+Ene!AM5+Feb!AM5+Mar!AM5+Abr!AM5+May!AM5+Jun!AM5+Jul!AM5+Ago!AM5+Set!AM5+Oct!AM5+Nov!AM5+Dic!AM5)))))))))))))</f>
        <v>0</v>
      </c>
      <c r="AN5" s="429">
        <f>IF(Config!$C$6=1,SUM(+Ene!AN5),IF(Config!$C$6=2,SUM(+Ene!AN5+Feb!AN5),IF(Config!$C$6=3,SUM(+Ene!AN5+Feb!AN5+Mar!AN5),IF(Config!$C$6=4,SUM(+Ene!AN5+Feb!AN5+Mar!AN5+Abr!AN5),IF(Config!$C$6=5,SUM(Ene!AN5+Feb!AN5+Mar!AN5+Abr!AN5+May!AN5),IF(Config!$C$6=6,SUM(+Ene!AN5+Feb!AN5+Mar!AN5+Abr!AN5+May!AN5+Jun!AN5),IF(Config!$C$6=7,SUM(Ene!AN5+Feb!AN5+Mar!AN5+Abr!AN5+May!AN5+Jun!AN5+Jul!AN5),IF(Config!$C$6=8,SUM(+Ene!AN5+Feb!AN5+Mar!AN5+Abr!AN5+May!AN5+Jun!AN5+Jul!AN5+Ago!AN5),IF(Config!$C$6=9,SUM(+Ene!AN5+Feb!AN5+Mar!AN5+Abr!AN5+May!AN5+Jun!AN5+Jul!AN5+Ago!AN5+Set!AN5),IF(Config!$C$6=10,SUM(+Ene!AN5+Feb!AN5+Mar!AN5+Abr!AN5+May!AN5+Jun!AN5+Jul!AN5+Ago!AN5+Set!AN5+Oct!AN5),IF(Config!$C$6=11,SUM(+Ene!AN5+Feb!AN5+Mar!AN5+Abr!AN5+May!AN5+Jun!AN5+Jul!AN5+Ago!AN5+Set!AN5+Oct!AN5+Nov!AN5),IF(Config!$C$6=12,SUM(+Ene!AN5+Feb!AN5+Mar!AN5+Abr!AN5+May!AN5+Jun!AN5+Jul!AN5+Ago!AN5+Set!AN5+Oct!AN5+Nov!AN5+Dic!AN5)))))))))))))</f>
        <v>0</v>
      </c>
      <c r="AO5" s="429">
        <f>IF(Config!$C$6=1,SUM(+Ene!AO5),IF(Config!$C$6=2,SUM(+Ene!AO5+Feb!AO5),IF(Config!$C$6=3,SUM(+Ene!AO5+Feb!AO5+Mar!AO5),IF(Config!$C$6=4,SUM(+Ene!AO5+Feb!AO5+Mar!AO5+Abr!AO5),IF(Config!$C$6=5,SUM(Ene!AO5+Feb!AO5+Mar!AO5+Abr!AO5+May!AO5),IF(Config!$C$6=6,SUM(+Ene!AO5+Feb!AO5+Mar!AO5+Abr!AO5+May!AO5+Jun!AO5),IF(Config!$C$6=7,SUM(Ene!AO5+Feb!AO5+Mar!AO5+Abr!AO5+May!AO5+Jun!AO5+Jul!AO5),IF(Config!$C$6=8,SUM(+Ene!AO5+Feb!AO5+Mar!AO5+Abr!AO5+May!AO5+Jun!AO5+Jul!AO5+Ago!AO5),IF(Config!$C$6=9,SUM(+Ene!AO5+Feb!AO5+Mar!AO5+Abr!AO5+May!AO5+Jun!AO5+Jul!AO5+Ago!AO5+Set!AO5),IF(Config!$C$6=10,SUM(+Ene!AO5+Feb!AO5+Mar!AO5+Abr!AO5+May!AO5+Jun!AO5+Jul!AO5+Ago!AO5+Set!AO5+Oct!AO5),IF(Config!$C$6=11,SUM(+Ene!AO5+Feb!AO5+Mar!AO5+Abr!AO5+May!AO5+Jun!AO5+Jul!AO5+Ago!AO5+Set!AO5+Oct!AO5+Nov!AO5),IF(Config!$C$6=12,SUM(+Ene!AO5+Feb!AO5+Mar!AO5+Abr!AO5+May!AO5+Jun!AO5+Jul!AO5+Ago!AO5+Set!AO5+Oct!AO5+Nov!AO5+Dic!AO5)))))))))))))</f>
        <v>0</v>
      </c>
      <c r="AP5" s="429">
        <f>IF(Config!$C$6=1,SUM(+Ene!AP5),IF(Config!$C$6=2,SUM(+Ene!AP5+Feb!AP5),IF(Config!$C$6=3,SUM(+Ene!AP5+Feb!AP5+Mar!AP5),IF(Config!$C$6=4,SUM(+Ene!AP5+Feb!AP5+Mar!AP5+Abr!AP5),IF(Config!$C$6=5,SUM(Ene!AP5+Feb!AP5+Mar!AP5+Abr!AP5+May!AP5),IF(Config!$C$6=6,SUM(+Ene!AP5+Feb!AP5+Mar!AP5+Abr!AP5+May!AP5+Jun!AP5),IF(Config!$C$6=7,SUM(Ene!AP5+Feb!AP5+Mar!AP5+Abr!AP5+May!AP5+Jun!AP5+Jul!AP5),IF(Config!$C$6=8,SUM(+Ene!AP5+Feb!AP5+Mar!AP5+Abr!AP5+May!AP5+Jun!AP5+Jul!AP5+Ago!AP5),IF(Config!$C$6=9,SUM(+Ene!AP5+Feb!AP5+Mar!AP5+Abr!AP5+May!AP5+Jun!AP5+Jul!AP5+Ago!AP5+Set!AP5),IF(Config!$C$6=10,SUM(+Ene!AP5+Feb!AP5+Mar!AP5+Abr!AP5+May!AP5+Jun!AP5+Jul!AP5+Ago!AP5+Set!AP5+Oct!AP5),IF(Config!$C$6=11,SUM(+Ene!AP5+Feb!AP5+Mar!AP5+Abr!AP5+May!AP5+Jun!AP5+Jul!AP5+Ago!AP5+Set!AP5+Oct!AP5+Nov!AP5),IF(Config!$C$6=12,SUM(+Ene!AP5+Feb!AP5+Mar!AP5+Abr!AP5+May!AP5+Jun!AP5+Jul!AP5+Ago!AP5+Set!AP5+Oct!AP5+Nov!AP5+Dic!AP5)))))))))))))</f>
        <v>0</v>
      </c>
      <c r="AQ5" s="429">
        <f>IF(Config!$C$6=1,SUM(+Ene!AQ5),IF(Config!$C$6=2,SUM(+Ene!AQ5+Feb!AQ5),IF(Config!$C$6=3,SUM(+Ene!AQ5+Feb!AQ5+Mar!AQ5),IF(Config!$C$6=4,SUM(+Ene!AQ5+Feb!AQ5+Mar!AQ5+Abr!AQ5),IF(Config!$C$6=5,SUM(Ene!AQ5+Feb!AQ5+Mar!AQ5+Abr!AQ5+May!AQ5),IF(Config!$C$6=6,SUM(+Ene!AQ5+Feb!AQ5+Mar!AQ5+Abr!AQ5+May!AQ5+Jun!AQ5),IF(Config!$C$6=7,SUM(Ene!AQ5+Feb!AQ5+Mar!AQ5+Abr!AQ5+May!AQ5+Jun!AQ5+Jul!AQ5),IF(Config!$C$6=8,SUM(+Ene!AQ5+Feb!AQ5+Mar!AQ5+Abr!AQ5+May!AQ5+Jun!AQ5+Jul!AQ5+Ago!AQ5),IF(Config!$C$6=9,SUM(+Ene!AQ5+Feb!AQ5+Mar!AQ5+Abr!AQ5+May!AQ5+Jun!AQ5+Jul!AQ5+Ago!AQ5+Set!AQ5),IF(Config!$C$6=10,SUM(+Ene!AQ5+Feb!AQ5+Mar!AQ5+Abr!AQ5+May!AQ5+Jun!AQ5+Jul!AQ5+Ago!AQ5+Set!AQ5+Oct!AQ5),IF(Config!$C$6=11,SUM(+Ene!AQ5+Feb!AQ5+Mar!AQ5+Abr!AQ5+May!AQ5+Jun!AQ5+Jul!AQ5+Ago!AQ5+Set!AQ5+Oct!AQ5+Nov!AQ5),IF(Config!$C$6=12,SUM(+Ene!AQ5+Feb!AQ5+Mar!AQ5+Abr!AQ5+May!AQ5+Jun!AQ5+Jul!AQ5+Ago!AQ5+Set!AQ5+Oct!AQ5+Nov!AQ5+Dic!AQ5)))))))))))))</f>
        <v>0</v>
      </c>
      <c r="AR5" s="429">
        <f>IF(Config!$C$6=1,SUM(+Ene!AR5),IF(Config!$C$6=2,SUM(+Ene!AR5+Feb!AR5),IF(Config!$C$6=3,SUM(+Ene!AR5+Feb!AR5+Mar!AR5),IF(Config!$C$6=4,SUM(+Ene!AR5+Feb!AR5+Mar!AR5+Abr!AR5),IF(Config!$C$6=5,SUM(Ene!AR5+Feb!AR5+Mar!AR5+Abr!AR5+May!AR5),IF(Config!$C$6=6,SUM(+Ene!AR5+Feb!AR5+Mar!AR5+Abr!AR5+May!AR5+Jun!AR5),IF(Config!$C$6=7,SUM(Ene!AR5+Feb!AR5+Mar!AR5+Abr!AR5+May!AR5+Jun!AR5+Jul!AR5),IF(Config!$C$6=8,SUM(+Ene!AR5+Feb!AR5+Mar!AR5+Abr!AR5+May!AR5+Jun!AR5+Jul!AR5+Ago!AR5),IF(Config!$C$6=9,SUM(+Ene!AR5+Feb!AR5+Mar!AR5+Abr!AR5+May!AR5+Jun!AR5+Jul!AR5+Ago!AR5+Set!AR5),IF(Config!$C$6=10,SUM(+Ene!AR5+Feb!AR5+Mar!AR5+Abr!AR5+May!AR5+Jun!AR5+Jul!AR5+Ago!AR5+Set!AR5+Oct!AR5),IF(Config!$C$6=11,SUM(+Ene!AR5+Feb!AR5+Mar!AR5+Abr!AR5+May!AR5+Jun!AR5+Jul!AR5+Ago!AR5+Set!AR5+Oct!AR5+Nov!AR5),IF(Config!$C$6=12,SUM(+Ene!AR5+Feb!AR5+Mar!AR5+Abr!AR5+May!AR5+Jun!AR5+Jul!AR5+Ago!AR5+Set!AR5+Oct!AR5+Nov!AR5+Dic!AR5)))))))))))))</f>
        <v>0</v>
      </c>
      <c r="AS5" s="429">
        <f>IF(Config!$C$6=1,SUM(+Ene!AS5),IF(Config!$C$6=2,SUM(+Ene!AS5+Feb!AS5),IF(Config!$C$6=3,SUM(+Ene!AS5+Feb!AS5+Mar!AS5),IF(Config!$C$6=4,SUM(+Ene!AS5+Feb!AS5+Mar!AS5+Abr!AS5),IF(Config!$C$6=5,SUM(Ene!AS5+Feb!AS5+Mar!AS5+Abr!AS5+May!AS5),IF(Config!$C$6=6,SUM(+Ene!AS5+Feb!AS5+Mar!AS5+Abr!AS5+May!AS5+Jun!AS5),IF(Config!$C$6=7,SUM(Ene!AS5+Feb!AS5+Mar!AS5+Abr!AS5+May!AS5+Jun!AS5+Jul!AS5),IF(Config!$C$6=8,SUM(+Ene!AS5+Feb!AS5+Mar!AS5+Abr!AS5+May!AS5+Jun!AS5+Jul!AS5+Ago!AS5),IF(Config!$C$6=9,SUM(+Ene!AS5+Feb!AS5+Mar!AS5+Abr!AS5+May!AS5+Jun!AS5+Jul!AS5+Ago!AS5+Set!AS5),IF(Config!$C$6=10,SUM(+Ene!AS5+Feb!AS5+Mar!AS5+Abr!AS5+May!AS5+Jun!AS5+Jul!AS5+Ago!AS5+Set!AS5+Oct!AS5),IF(Config!$C$6=11,SUM(+Ene!AS5+Feb!AS5+Mar!AS5+Abr!AS5+May!AS5+Jun!AS5+Jul!AS5+Ago!AS5+Set!AS5+Oct!AS5+Nov!AS5),IF(Config!$C$6=12,SUM(+Ene!AS5+Feb!AS5+Mar!AS5+Abr!AS5+May!AS5+Jun!AS5+Jul!AS5+Ago!AS5+Set!AS5+Oct!AS5+Nov!AS5+Dic!AS5)))))))))))))</f>
        <v>0</v>
      </c>
      <c r="AT5" s="429">
        <f>IF(Config!$C$6=1,SUM(+Ene!AT5),IF(Config!$C$6=2,SUM(+Ene!AT5+Feb!AT5),IF(Config!$C$6=3,SUM(+Ene!AT5+Feb!AT5+Mar!AT5),IF(Config!$C$6=4,SUM(+Ene!AT5+Feb!AT5+Mar!AT5+Abr!AT5),IF(Config!$C$6=5,SUM(Ene!AT5+Feb!AT5+Mar!AT5+Abr!AT5+May!AT5),IF(Config!$C$6=6,SUM(+Ene!AT5+Feb!AT5+Mar!AT5+Abr!AT5+May!AT5+Jun!AT5),IF(Config!$C$6=7,SUM(Ene!AT5+Feb!AT5+Mar!AT5+Abr!AT5+May!AT5+Jun!AT5+Jul!AT5),IF(Config!$C$6=8,SUM(+Ene!AT5+Feb!AT5+Mar!AT5+Abr!AT5+May!AT5+Jun!AT5+Jul!AT5+Ago!AT5),IF(Config!$C$6=9,SUM(+Ene!AT5+Feb!AT5+Mar!AT5+Abr!AT5+May!AT5+Jun!AT5+Jul!AT5+Ago!AT5+Set!AT5),IF(Config!$C$6=10,SUM(+Ene!AT5+Feb!AT5+Mar!AT5+Abr!AT5+May!AT5+Jun!AT5+Jul!AT5+Ago!AT5+Set!AT5+Oct!AT5),IF(Config!$C$6=11,SUM(+Ene!AT5+Feb!AT5+Mar!AT5+Abr!AT5+May!AT5+Jun!AT5+Jul!AT5+Ago!AT5+Set!AT5+Oct!AT5+Nov!AT5),IF(Config!$C$6=12,SUM(+Ene!AT5+Feb!AT5+Mar!AT5+Abr!AT5+May!AT5+Jun!AT5+Jul!AT5+Ago!AT5+Set!AT5+Oct!AT5+Nov!AT5+Dic!AT5)))))))))))))</f>
        <v>0</v>
      </c>
      <c r="AU5" s="495">
        <f t="shared" ref="AU5:AU51" si="9">+SUM(D5:AT5)</f>
        <v>1</v>
      </c>
      <c r="AV5" s="37">
        <f t="shared" ref="AV5:AV51" si="10">SUM(D5)</f>
        <v>0</v>
      </c>
      <c r="AW5" s="37">
        <f t="shared" ref="AW5:AW51" si="11">+E5</f>
        <v>0</v>
      </c>
      <c r="AX5" s="37">
        <f t="shared" ref="AX5:AX51" si="12">+SUM(G5:P5)</f>
        <v>0</v>
      </c>
      <c r="AY5" s="37">
        <f t="shared" ref="AY5:AY51" si="13">+SUM(Q5:S5)</f>
        <v>0</v>
      </c>
      <c r="AZ5" s="37">
        <f t="shared" ref="AZ5:AZ51" si="14">+SUM(T5:W5)</f>
        <v>1</v>
      </c>
      <c r="BA5" s="37">
        <f t="shared" ref="BA5:BA51" si="15">+SUM(X5:AC5)</f>
        <v>0</v>
      </c>
      <c r="BB5" s="37">
        <f t="shared" ref="BB5:BB69" si="16">+SUM(AD5:AI5)</f>
        <v>0</v>
      </c>
      <c r="BC5" s="37">
        <f t="shared" ref="BC5:BC51" si="17">+SUM(AJ5:AL5)</f>
        <v>0</v>
      </c>
      <c r="BD5" s="38">
        <f t="shared" ref="BD5:BD51" si="18">+SUM(AM5:AP5)</f>
        <v>0</v>
      </c>
      <c r="BE5" s="37">
        <f t="shared" ref="BE5:BE51" si="19">+SUM(AQ5:AT5)</f>
        <v>0</v>
      </c>
      <c r="BF5" s="54">
        <f t="shared" ref="BF5:BF51" si="20">SUM(AV5:BE5)</f>
        <v>1</v>
      </c>
      <c r="BG5" t="str">
        <f t="shared" si="8"/>
        <v>OK</v>
      </c>
    </row>
    <row r="6" spans="1:71" ht="30" x14ac:dyDescent="0.25">
      <c r="A6" s="400">
        <v>3</v>
      </c>
      <c r="B6" s="427" t="s">
        <v>505</v>
      </c>
      <c r="C6" s="497" t="s">
        <v>146</v>
      </c>
      <c r="D6" s="429">
        <f>IF(Config!$C$6=1,SUM(+Ene!D6),IF(Config!$C$6=2,SUM(+Ene!D6+Feb!D6),IF(Config!$C$6=3,SUM(+Ene!D6+Feb!D6+Mar!D6),IF(Config!$C$6=4,SUM(+Ene!D6+Feb!D6+Mar!D6+Abr!D6),IF(Config!$C$6=5,SUM(Ene!D6+Feb!D6+Mar!D6+Abr!D6+May!D6),IF(Config!$C$6=6,SUM(+Ene!D6+Feb!D6+Mar!D6+Abr!D6+May!D6+Jun!D6),IF(Config!$C$6=7,SUM(Ene!D6+Feb!D6+Mar!D6+Abr!D6+May!D6+Jun!D6+Jul!D6),IF(Config!$C$6=8,SUM(+Ene!D6+Feb!D6+Mar!D6+Abr!D6+May!D6+Jun!D6+Jul!D6+Ago!D6),IF(Config!$C$6=9,SUM(+Ene!D6+Feb!D6+Mar!D6+Abr!D6+May!D6+Jun!D6+Jul!D6+Ago!D6+Set!D6),IF(Config!$C$6=10,SUM(+Ene!D6+Feb!D6+Mar!D6+Abr!D6+May!D6+Jun!D6+Jul!D6+Ago!D6+Set!D6+Oct!D6),IF(Config!$C$6=11,SUM(+Ene!D6+Feb!D6+Mar!D6+Abr!D6+May!D6+Jun!D6+Jul!D6+Ago!D6+Set!D6+Oct!D6+Nov!D6),IF(Config!$C$6=12,SUM(+Ene!D6+Feb!D6+Mar!D6+Abr!D6+May!D6+Jun!D6+Jul!D6+Ago!D6+Set!D6+Oct!D6+Nov!D6+Dic!D6)))))))))))))</f>
        <v>0</v>
      </c>
      <c r="E6" s="429">
        <f>IF(Config!$C$6=1,SUM(+Ene!E6),IF(Config!$C$6=2,SUM(+Ene!E6+Feb!E6),IF(Config!$C$6=3,SUM(+Ene!E6+Feb!E6+Mar!E6),IF(Config!$C$6=4,SUM(+Ene!E6+Feb!E6+Mar!E6+Abr!E6),IF(Config!$C$6=5,SUM(Ene!E6+Feb!E6+Mar!E6+Abr!E6+May!E6),IF(Config!$C$6=6,SUM(+Ene!E6+Feb!E6+Mar!E6+Abr!E6+May!E6+Jun!E6),IF(Config!$C$6=7,SUM(Ene!E6+Feb!E6+Mar!E6+Abr!E6+May!E6+Jun!E6+Jul!E6),IF(Config!$C$6=8,SUM(+Ene!E6+Feb!E6+Mar!E6+Abr!E6+May!E6+Jun!E6+Jul!E6+Ago!E6),IF(Config!$C$6=9,SUM(+Ene!E6+Feb!E6+Mar!E6+Abr!E6+May!E6+Jun!E6+Jul!E6+Ago!E6+Set!E6),IF(Config!$C$6=10,SUM(+Ene!E6+Feb!E6+Mar!E6+Abr!E6+May!E6+Jun!E6+Jul!E6+Ago!E6+Set!E6+Oct!E6),IF(Config!$C$6=11,SUM(+Ene!E6+Feb!E6+Mar!E6+Abr!E6+May!E6+Jun!E6+Jul!E6+Ago!E6+Set!E6+Oct!E6+Nov!E6),IF(Config!$C$6=12,SUM(+Ene!E6+Feb!E6+Mar!E6+Abr!E6+May!E6+Jun!E6+Jul!E6+Ago!E6+Set!E6+Oct!E6+Nov!E6+Dic!E6)))))))))))))</f>
        <v>0</v>
      </c>
      <c r="F6" s="429">
        <f>IF(Config!$C$6=1,SUM(+Ene!F6),IF(Config!$C$6=2,SUM(+Ene!F6+Feb!F6),IF(Config!$C$6=3,SUM(+Ene!F6+Feb!F6+Mar!F6),IF(Config!$C$6=4,SUM(+Ene!F6+Feb!F6+Mar!F6+Abr!F6),IF(Config!$C$6=5,SUM(Ene!F6+Feb!F6+Mar!F6+Abr!F6+May!F6),IF(Config!$C$6=6,SUM(+Ene!F6+Feb!F6+Mar!F6+Abr!F6+May!F6+Jun!F6),IF(Config!$C$6=7,SUM(Ene!F6+Feb!F6+Mar!F6+Abr!F6+May!F6+Jun!F6+Jul!F6),IF(Config!$C$6=8,SUM(+Ene!F6+Feb!F6+Mar!F6+Abr!F6+May!F6+Jun!F6+Jul!F6+Ago!F6),IF(Config!$C$6=9,SUM(+Ene!F6+Feb!F6+Mar!F6+Abr!F6+May!F6+Jun!F6+Jul!F6+Ago!F6+Set!F6),IF(Config!$C$6=10,SUM(+Ene!F6+Feb!F6+Mar!F6+Abr!F6+May!F6+Jun!F6+Jul!F6+Ago!F6+Set!F6+Oct!F6),IF(Config!$C$6=11,SUM(+Ene!F6+Feb!F6+Mar!F6+Abr!F6+May!F6+Jun!F6+Jul!F6+Ago!F6+Set!F6+Oct!F6+Nov!F6),IF(Config!$C$6=12,SUM(+Ene!F6+Feb!F6+Mar!F6+Abr!F6+May!F6+Jun!F6+Jul!F6+Ago!F6+Set!F6+Oct!F6+Nov!F6+Dic!F6)))))))))))))</f>
        <v>0</v>
      </c>
      <c r="G6" s="429">
        <f>IF(Config!$C$6=1,SUM(+Ene!G6),IF(Config!$C$6=2,SUM(+Ene!G6+Feb!G6),IF(Config!$C$6=3,SUM(+Ene!G6+Feb!G6+Mar!G6),IF(Config!$C$6=4,SUM(+Ene!G6+Feb!G6+Mar!G6+Abr!G6),IF(Config!$C$6=5,SUM(Ene!G6+Feb!G6+Mar!G6+Abr!G6+May!G6),IF(Config!$C$6=6,SUM(+Ene!G6+Feb!G6+Mar!G6+Abr!G6+May!G6+Jun!G6),IF(Config!$C$6=7,SUM(Ene!G6+Feb!G6+Mar!G6+Abr!G6+May!G6+Jun!G6+Jul!G6),IF(Config!$C$6=8,SUM(+Ene!G6+Feb!G6+Mar!G6+Abr!G6+May!G6+Jun!G6+Jul!G6+Ago!G6),IF(Config!$C$6=9,SUM(+Ene!G6+Feb!G6+Mar!G6+Abr!G6+May!G6+Jun!G6+Jul!G6+Ago!G6+Set!G6),IF(Config!$C$6=10,SUM(+Ene!G6+Feb!G6+Mar!G6+Abr!G6+May!G6+Jun!G6+Jul!G6+Ago!G6+Set!G6+Oct!G6),IF(Config!$C$6=11,SUM(+Ene!G6+Feb!G6+Mar!G6+Abr!G6+May!G6+Jun!G6+Jul!G6+Ago!G6+Set!G6+Oct!G6+Nov!G6),IF(Config!$C$6=12,SUM(+Ene!G6+Feb!G6+Mar!G6+Abr!G6+May!G6+Jun!G6+Jul!G6+Ago!G6+Set!G6+Oct!G6+Nov!G6+Dic!G6)))))))))))))</f>
        <v>377</v>
      </c>
      <c r="H6" s="429">
        <f>IF(Config!$C$6=1,SUM(+Ene!H6),IF(Config!$C$6=2,SUM(+Ene!H6+Feb!H6),IF(Config!$C$6=3,SUM(+Ene!H6+Feb!H6+Mar!H6),IF(Config!$C$6=4,SUM(+Ene!H6+Feb!H6+Mar!H6+Abr!H6),IF(Config!$C$6=5,SUM(Ene!H6+Feb!H6+Mar!H6+Abr!H6+May!H6),IF(Config!$C$6=6,SUM(+Ene!H6+Feb!H6+Mar!H6+Abr!H6+May!H6+Jun!H6),IF(Config!$C$6=7,SUM(Ene!H6+Feb!H6+Mar!H6+Abr!H6+May!H6+Jun!H6+Jul!H6),IF(Config!$C$6=8,SUM(+Ene!H6+Feb!H6+Mar!H6+Abr!H6+May!H6+Jun!H6+Jul!H6+Ago!H6),IF(Config!$C$6=9,SUM(+Ene!H6+Feb!H6+Mar!H6+Abr!H6+May!H6+Jun!H6+Jul!H6+Ago!H6+Set!H6),IF(Config!$C$6=10,SUM(+Ene!H6+Feb!H6+Mar!H6+Abr!H6+May!H6+Jun!H6+Jul!H6+Ago!H6+Set!H6+Oct!H6),IF(Config!$C$6=11,SUM(+Ene!H6+Feb!H6+Mar!H6+Abr!H6+May!H6+Jun!H6+Jul!H6+Ago!H6+Set!H6+Oct!H6+Nov!H6),IF(Config!$C$6=12,SUM(+Ene!H6+Feb!H6+Mar!H6+Abr!H6+May!H6+Jun!H6+Jul!H6+Ago!H6+Set!H6+Oct!H6+Nov!H6+Dic!H6)))))))))))))</f>
        <v>116</v>
      </c>
      <c r="I6" s="429">
        <f>IF(Config!$C$6=1,SUM(+Ene!I6),IF(Config!$C$6=2,SUM(+Ene!I6+Feb!I6),IF(Config!$C$6=3,SUM(+Ene!I6+Feb!I6+Mar!I6),IF(Config!$C$6=4,SUM(+Ene!I6+Feb!I6+Mar!I6+Abr!I6),IF(Config!$C$6=5,SUM(Ene!I6+Feb!I6+Mar!I6+Abr!I6+May!I6),IF(Config!$C$6=6,SUM(+Ene!I6+Feb!I6+Mar!I6+Abr!I6+May!I6+Jun!I6),IF(Config!$C$6=7,SUM(Ene!I6+Feb!I6+Mar!I6+Abr!I6+May!I6+Jun!I6+Jul!I6),IF(Config!$C$6=8,SUM(+Ene!I6+Feb!I6+Mar!I6+Abr!I6+May!I6+Jun!I6+Jul!I6+Ago!I6),IF(Config!$C$6=9,SUM(+Ene!I6+Feb!I6+Mar!I6+Abr!I6+May!I6+Jun!I6+Jul!I6+Ago!I6+Set!I6),IF(Config!$C$6=10,SUM(+Ene!I6+Feb!I6+Mar!I6+Abr!I6+May!I6+Jun!I6+Jul!I6+Ago!I6+Set!I6+Oct!I6),IF(Config!$C$6=11,SUM(+Ene!I6+Feb!I6+Mar!I6+Abr!I6+May!I6+Jun!I6+Jul!I6+Ago!I6+Set!I6+Oct!I6+Nov!I6),IF(Config!$C$6=12,SUM(+Ene!I6+Feb!I6+Mar!I6+Abr!I6+May!I6+Jun!I6+Jul!I6+Ago!I6+Set!I6+Oct!I6+Nov!I6+Dic!I6)))))))))))))</f>
        <v>0</v>
      </c>
      <c r="J6" s="429">
        <f>IF(Config!$C$6=1,SUM(+Ene!J6),IF(Config!$C$6=2,SUM(+Ene!J6+Feb!J6),IF(Config!$C$6=3,SUM(+Ene!J6+Feb!J6+Mar!J6),IF(Config!$C$6=4,SUM(+Ene!J6+Feb!J6+Mar!J6+Abr!J6),IF(Config!$C$6=5,SUM(Ene!J6+Feb!J6+Mar!J6+Abr!J6+May!J6),IF(Config!$C$6=6,SUM(+Ene!J6+Feb!J6+Mar!J6+Abr!J6+May!J6+Jun!J6),IF(Config!$C$6=7,SUM(Ene!J6+Feb!J6+Mar!J6+Abr!J6+May!J6+Jun!J6+Jul!J6),IF(Config!$C$6=8,SUM(+Ene!J6+Feb!J6+Mar!J6+Abr!J6+May!J6+Jun!J6+Jul!J6+Ago!J6),IF(Config!$C$6=9,SUM(+Ene!J6+Feb!J6+Mar!J6+Abr!J6+May!J6+Jun!J6+Jul!J6+Ago!J6+Set!J6),IF(Config!$C$6=10,SUM(+Ene!J6+Feb!J6+Mar!J6+Abr!J6+May!J6+Jun!J6+Jul!J6+Ago!J6+Set!J6+Oct!J6),IF(Config!$C$6=11,SUM(+Ene!J6+Feb!J6+Mar!J6+Abr!J6+May!J6+Jun!J6+Jul!J6+Ago!J6+Set!J6+Oct!J6+Nov!J6),IF(Config!$C$6=12,SUM(+Ene!J6+Feb!J6+Mar!J6+Abr!J6+May!J6+Jun!J6+Jul!J6+Ago!J6+Set!J6+Oct!J6+Nov!J6+Dic!J6)))))))))))))</f>
        <v>0</v>
      </c>
      <c r="K6" s="429">
        <f>IF(Config!$C$6=1,SUM(+Ene!K6),IF(Config!$C$6=2,SUM(+Ene!K6+Feb!K6),IF(Config!$C$6=3,SUM(+Ene!K6+Feb!K6+Mar!K6),IF(Config!$C$6=4,SUM(+Ene!K6+Feb!K6+Mar!K6+Abr!K6),IF(Config!$C$6=5,SUM(Ene!K6+Feb!K6+Mar!K6+Abr!K6+May!K6),IF(Config!$C$6=6,SUM(+Ene!K6+Feb!K6+Mar!K6+Abr!K6+May!K6+Jun!K6),IF(Config!$C$6=7,SUM(Ene!K6+Feb!K6+Mar!K6+Abr!K6+May!K6+Jun!K6+Jul!K6),IF(Config!$C$6=8,SUM(+Ene!K6+Feb!K6+Mar!K6+Abr!K6+May!K6+Jun!K6+Jul!K6+Ago!K6),IF(Config!$C$6=9,SUM(+Ene!K6+Feb!K6+Mar!K6+Abr!K6+May!K6+Jun!K6+Jul!K6+Ago!K6+Set!K6),IF(Config!$C$6=10,SUM(+Ene!K6+Feb!K6+Mar!K6+Abr!K6+May!K6+Jun!K6+Jul!K6+Ago!K6+Set!K6+Oct!K6),IF(Config!$C$6=11,SUM(+Ene!K6+Feb!K6+Mar!K6+Abr!K6+May!K6+Jun!K6+Jul!K6+Ago!K6+Set!K6+Oct!K6+Nov!K6),IF(Config!$C$6=12,SUM(+Ene!K6+Feb!K6+Mar!K6+Abr!K6+May!K6+Jun!K6+Jul!K6+Ago!K6+Set!K6+Oct!K6+Nov!K6+Dic!K6)))))))))))))</f>
        <v>0</v>
      </c>
      <c r="L6" s="429">
        <f>IF(Config!$C$6=1,SUM(+Ene!L6),IF(Config!$C$6=2,SUM(+Ene!L6+Feb!L6),IF(Config!$C$6=3,SUM(+Ene!L6+Feb!L6+Mar!L6),IF(Config!$C$6=4,SUM(+Ene!L6+Feb!L6+Mar!L6+Abr!L6),IF(Config!$C$6=5,SUM(Ene!L6+Feb!L6+Mar!L6+Abr!L6+May!L6),IF(Config!$C$6=6,SUM(+Ene!L6+Feb!L6+Mar!L6+Abr!L6+May!L6+Jun!L6),IF(Config!$C$6=7,SUM(Ene!L6+Feb!L6+Mar!L6+Abr!L6+May!L6+Jun!L6+Jul!L6),IF(Config!$C$6=8,SUM(+Ene!L6+Feb!L6+Mar!L6+Abr!L6+May!L6+Jun!L6+Jul!L6+Ago!L6),IF(Config!$C$6=9,SUM(+Ene!L6+Feb!L6+Mar!L6+Abr!L6+May!L6+Jun!L6+Jul!L6+Ago!L6+Set!L6),IF(Config!$C$6=10,SUM(+Ene!L6+Feb!L6+Mar!L6+Abr!L6+May!L6+Jun!L6+Jul!L6+Ago!L6+Set!L6+Oct!L6),IF(Config!$C$6=11,SUM(+Ene!L6+Feb!L6+Mar!L6+Abr!L6+May!L6+Jun!L6+Jul!L6+Ago!L6+Set!L6+Oct!L6+Nov!L6),IF(Config!$C$6=12,SUM(+Ene!L6+Feb!L6+Mar!L6+Abr!L6+May!L6+Jun!L6+Jul!L6+Ago!L6+Set!L6+Oct!L6+Nov!L6+Dic!L6)))))))))))))</f>
        <v>0</v>
      </c>
      <c r="M6" s="429">
        <f>IF(Config!$C$6=1,SUM(+Ene!M6),IF(Config!$C$6=2,SUM(+Ene!M6+Feb!M6),IF(Config!$C$6=3,SUM(+Ene!M6+Feb!M6+Mar!M6),IF(Config!$C$6=4,SUM(+Ene!M6+Feb!M6+Mar!M6+Abr!M6),IF(Config!$C$6=5,SUM(Ene!M6+Feb!M6+Mar!M6+Abr!M6+May!M6),IF(Config!$C$6=6,SUM(+Ene!M6+Feb!M6+Mar!M6+Abr!M6+May!M6+Jun!M6),IF(Config!$C$6=7,SUM(Ene!M6+Feb!M6+Mar!M6+Abr!M6+May!M6+Jun!M6+Jul!M6),IF(Config!$C$6=8,SUM(+Ene!M6+Feb!M6+Mar!M6+Abr!M6+May!M6+Jun!M6+Jul!M6+Ago!M6),IF(Config!$C$6=9,SUM(+Ene!M6+Feb!M6+Mar!M6+Abr!M6+May!M6+Jun!M6+Jul!M6+Ago!M6+Set!M6),IF(Config!$C$6=10,SUM(+Ene!M6+Feb!M6+Mar!M6+Abr!M6+May!M6+Jun!M6+Jul!M6+Ago!M6+Set!M6+Oct!M6),IF(Config!$C$6=11,SUM(+Ene!M6+Feb!M6+Mar!M6+Abr!M6+May!M6+Jun!M6+Jul!M6+Ago!M6+Set!M6+Oct!M6+Nov!M6),IF(Config!$C$6=12,SUM(+Ene!M6+Feb!M6+Mar!M6+Abr!M6+May!M6+Jun!M6+Jul!M6+Ago!M6+Set!M6+Oct!M6+Nov!M6+Dic!M6)))))))))))))</f>
        <v>0</v>
      </c>
      <c r="N6" s="429">
        <f>IF(Config!$C$6=1,SUM(+Ene!N6),IF(Config!$C$6=2,SUM(+Ene!N6+Feb!N6),IF(Config!$C$6=3,SUM(+Ene!N6+Feb!N6+Mar!N6),IF(Config!$C$6=4,SUM(+Ene!N6+Feb!N6+Mar!N6+Abr!N6),IF(Config!$C$6=5,SUM(Ene!N6+Feb!N6+Mar!N6+Abr!N6+May!N6),IF(Config!$C$6=6,SUM(+Ene!N6+Feb!N6+Mar!N6+Abr!N6+May!N6+Jun!N6),IF(Config!$C$6=7,SUM(Ene!N6+Feb!N6+Mar!N6+Abr!N6+May!N6+Jun!N6+Jul!N6),IF(Config!$C$6=8,SUM(+Ene!N6+Feb!N6+Mar!N6+Abr!N6+May!N6+Jun!N6+Jul!N6+Ago!N6),IF(Config!$C$6=9,SUM(+Ene!N6+Feb!N6+Mar!N6+Abr!N6+May!N6+Jun!N6+Jul!N6+Ago!N6+Set!N6),IF(Config!$C$6=10,SUM(+Ene!N6+Feb!N6+Mar!N6+Abr!N6+May!N6+Jun!N6+Jul!N6+Ago!N6+Set!N6+Oct!N6),IF(Config!$C$6=11,SUM(+Ene!N6+Feb!N6+Mar!N6+Abr!N6+May!N6+Jun!N6+Jul!N6+Ago!N6+Set!N6+Oct!N6+Nov!N6),IF(Config!$C$6=12,SUM(+Ene!N6+Feb!N6+Mar!N6+Abr!N6+May!N6+Jun!N6+Jul!N6+Ago!N6+Set!N6+Oct!N6+Nov!N6+Dic!N6)))))))))))))</f>
        <v>0</v>
      </c>
      <c r="O6" s="429">
        <f>IF(Config!$C$6=1,SUM(+Ene!O6),IF(Config!$C$6=2,SUM(+Ene!O6+Feb!O6),IF(Config!$C$6=3,SUM(+Ene!O6+Feb!O6+Mar!O6),IF(Config!$C$6=4,SUM(+Ene!O6+Feb!O6+Mar!O6+Abr!O6),IF(Config!$C$6=5,SUM(Ene!O6+Feb!O6+Mar!O6+Abr!O6+May!O6),IF(Config!$C$6=6,SUM(+Ene!O6+Feb!O6+Mar!O6+Abr!O6+May!O6+Jun!O6),IF(Config!$C$6=7,SUM(Ene!O6+Feb!O6+Mar!O6+Abr!O6+May!O6+Jun!O6+Jul!O6),IF(Config!$C$6=8,SUM(+Ene!O6+Feb!O6+Mar!O6+Abr!O6+May!O6+Jun!O6+Jul!O6+Ago!O6),IF(Config!$C$6=9,SUM(+Ene!O6+Feb!O6+Mar!O6+Abr!O6+May!O6+Jun!O6+Jul!O6+Ago!O6+Set!O6),IF(Config!$C$6=10,SUM(+Ene!O6+Feb!O6+Mar!O6+Abr!O6+May!O6+Jun!O6+Jul!O6+Ago!O6+Set!O6+Oct!O6),IF(Config!$C$6=11,SUM(+Ene!O6+Feb!O6+Mar!O6+Abr!O6+May!O6+Jun!O6+Jul!O6+Ago!O6+Set!O6+Oct!O6+Nov!O6),IF(Config!$C$6=12,SUM(+Ene!O6+Feb!O6+Mar!O6+Abr!O6+May!O6+Jun!O6+Jul!O6+Ago!O6+Set!O6+Oct!O6+Nov!O6+Dic!O6)))))))))))))</f>
        <v>0</v>
      </c>
      <c r="P6" s="429">
        <f>IF(Config!$C$6=1,SUM(+Ene!P6),IF(Config!$C$6=2,SUM(+Ene!P6+Feb!P6),IF(Config!$C$6=3,SUM(+Ene!P6+Feb!P6+Mar!P6),IF(Config!$C$6=4,SUM(+Ene!P6+Feb!P6+Mar!P6+Abr!P6),IF(Config!$C$6=5,SUM(Ene!P6+Feb!P6+Mar!P6+Abr!P6+May!P6),IF(Config!$C$6=6,SUM(+Ene!P6+Feb!P6+Mar!P6+Abr!P6+May!P6+Jun!P6),IF(Config!$C$6=7,SUM(Ene!P6+Feb!P6+Mar!P6+Abr!P6+May!P6+Jun!P6+Jul!P6),IF(Config!$C$6=8,SUM(+Ene!P6+Feb!P6+Mar!P6+Abr!P6+May!P6+Jun!P6+Jul!P6+Ago!P6),IF(Config!$C$6=9,SUM(+Ene!P6+Feb!P6+Mar!P6+Abr!P6+May!P6+Jun!P6+Jul!P6+Ago!P6+Set!P6),IF(Config!$C$6=10,SUM(+Ene!P6+Feb!P6+Mar!P6+Abr!P6+May!P6+Jun!P6+Jul!P6+Ago!P6+Set!P6+Oct!P6),IF(Config!$C$6=11,SUM(+Ene!P6+Feb!P6+Mar!P6+Abr!P6+May!P6+Jun!P6+Jul!P6+Ago!P6+Set!P6+Oct!P6+Nov!P6),IF(Config!$C$6=12,SUM(+Ene!P6+Feb!P6+Mar!P6+Abr!P6+May!P6+Jun!P6+Jul!P6+Ago!P6+Set!P6+Oct!P6+Nov!P6+Dic!P6)))))))))))))</f>
        <v>0</v>
      </c>
      <c r="Q6" s="429">
        <f>IF(Config!$C$6=1,SUM(+Ene!Q6),IF(Config!$C$6=2,SUM(+Ene!Q6+Feb!Q6),IF(Config!$C$6=3,SUM(+Ene!Q6+Feb!Q6+Mar!Q6),IF(Config!$C$6=4,SUM(+Ene!Q6+Feb!Q6+Mar!Q6+Abr!Q6),IF(Config!$C$6=5,SUM(Ene!Q6+Feb!Q6+Mar!Q6+Abr!Q6+May!Q6),IF(Config!$C$6=6,SUM(+Ene!Q6+Feb!Q6+Mar!Q6+Abr!Q6+May!Q6+Jun!Q6),IF(Config!$C$6=7,SUM(Ene!Q6+Feb!Q6+Mar!Q6+Abr!Q6+May!Q6+Jun!Q6+Jul!Q6),IF(Config!$C$6=8,SUM(+Ene!Q6+Feb!Q6+Mar!Q6+Abr!Q6+May!Q6+Jun!Q6+Jul!Q6+Ago!Q6),IF(Config!$C$6=9,SUM(+Ene!Q6+Feb!Q6+Mar!Q6+Abr!Q6+May!Q6+Jun!Q6+Jul!Q6+Ago!Q6+Set!Q6),IF(Config!$C$6=10,SUM(+Ene!Q6+Feb!Q6+Mar!Q6+Abr!Q6+May!Q6+Jun!Q6+Jul!Q6+Ago!Q6+Set!Q6+Oct!Q6),IF(Config!$C$6=11,SUM(+Ene!Q6+Feb!Q6+Mar!Q6+Abr!Q6+May!Q6+Jun!Q6+Jul!Q6+Ago!Q6+Set!Q6+Oct!Q6+Nov!Q6),IF(Config!$C$6=12,SUM(+Ene!Q6+Feb!Q6+Mar!Q6+Abr!Q6+May!Q6+Jun!Q6+Jul!Q6+Ago!Q6+Set!Q6+Oct!Q6+Nov!Q6+Dic!Q6)))))))))))))</f>
        <v>213</v>
      </c>
      <c r="R6" s="429">
        <f>IF(Config!$C$6=1,SUM(+Ene!R6),IF(Config!$C$6=2,SUM(+Ene!R6+Feb!R6),IF(Config!$C$6=3,SUM(+Ene!R6+Feb!R6+Mar!R6),IF(Config!$C$6=4,SUM(+Ene!R6+Feb!R6+Mar!R6+Abr!R6),IF(Config!$C$6=5,SUM(Ene!R6+Feb!R6+Mar!R6+Abr!R6+May!R6),IF(Config!$C$6=6,SUM(+Ene!R6+Feb!R6+Mar!R6+Abr!R6+May!R6+Jun!R6),IF(Config!$C$6=7,SUM(Ene!R6+Feb!R6+Mar!R6+Abr!R6+May!R6+Jun!R6+Jul!R6),IF(Config!$C$6=8,SUM(+Ene!R6+Feb!R6+Mar!R6+Abr!R6+May!R6+Jun!R6+Jul!R6+Ago!R6),IF(Config!$C$6=9,SUM(+Ene!R6+Feb!R6+Mar!R6+Abr!R6+May!R6+Jun!R6+Jul!R6+Ago!R6+Set!R6),IF(Config!$C$6=10,SUM(+Ene!R6+Feb!R6+Mar!R6+Abr!R6+May!R6+Jun!R6+Jul!R6+Ago!R6+Set!R6+Oct!R6),IF(Config!$C$6=11,SUM(+Ene!R6+Feb!R6+Mar!R6+Abr!R6+May!R6+Jun!R6+Jul!R6+Ago!R6+Set!R6+Oct!R6+Nov!R6),IF(Config!$C$6=12,SUM(+Ene!R6+Feb!R6+Mar!R6+Abr!R6+May!R6+Jun!R6+Jul!R6+Ago!R6+Set!R6+Oct!R6+Nov!R6+Dic!R6)))))))))))))</f>
        <v>125</v>
      </c>
      <c r="S6" s="429">
        <f>IF(Config!$C$6=1,SUM(+Ene!S6),IF(Config!$C$6=2,SUM(+Ene!S6+Feb!S6),IF(Config!$C$6=3,SUM(+Ene!S6+Feb!S6+Mar!S6),IF(Config!$C$6=4,SUM(+Ene!S6+Feb!S6+Mar!S6+Abr!S6),IF(Config!$C$6=5,SUM(Ene!S6+Feb!S6+Mar!S6+Abr!S6+May!S6),IF(Config!$C$6=6,SUM(+Ene!S6+Feb!S6+Mar!S6+Abr!S6+May!S6+Jun!S6),IF(Config!$C$6=7,SUM(Ene!S6+Feb!S6+Mar!S6+Abr!S6+May!S6+Jun!S6+Jul!S6),IF(Config!$C$6=8,SUM(+Ene!S6+Feb!S6+Mar!S6+Abr!S6+May!S6+Jun!S6+Jul!S6+Ago!S6),IF(Config!$C$6=9,SUM(+Ene!S6+Feb!S6+Mar!S6+Abr!S6+May!S6+Jun!S6+Jul!S6+Ago!S6+Set!S6),IF(Config!$C$6=10,SUM(+Ene!S6+Feb!S6+Mar!S6+Abr!S6+May!S6+Jun!S6+Jul!S6+Ago!S6+Set!S6+Oct!S6),IF(Config!$C$6=11,SUM(+Ene!S6+Feb!S6+Mar!S6+Abr!S6+May!S6+Jun!S6+Jul!S6+Ago!S6+Set!S6+Oct!S6+Nov!S6),IF(Config!$C$6=12,SUM(+Ene!S6+Feb!S6+Mar!S6+Abr!S6+May!S6+Jun!S6+Jul!S6+Ago!S6+Set!S6+Oct!S6+Nov!S6+Dic!S6)))))))))))))</f>
        <v>159</v>
      </c>
      <c r="T6" s="429">
        <f>IF(Config!$C$6=1,SUM(+Ene!T6),IF(Config!$C$6=2,SUM(+Ene!T6+Feb!T6),IF(Config!$C$6=3,SUM(+Ene!T6+Feb!T6+Mar!T6),IF(Config!$C$6=4,SUM(+Ene!T6+Feb!T6+Mar!T6+Abr!T6),IF(Config!$C$6=5,SUM(Ene!T6+Feb!T6+Mar!T6+Abr!T6+May!T6),IF(Config!$C$6=6,SUM(+Ene!T6+Feb!T6+Mar!T6+Abr!T6+May!T6+Jun!T6),IF(Config!$C$6=7,SUM(Ene!T6+Feb!T6+Mar!T6+Abr!T6+May!T6+Jun!T6+Jul!T6),IF(Config!$C$6=8,SUM(+Ene!T6+Feb!T6+Mar!T6+Abr!T6+May!T6+Jun!T6+Jul!T6+Ago!T6),IF(Config!$C$6=9,SUM(+Ene!T6+Feb!T6+Mar!T6+Abr!T6+May!T6+Jun!T6+Jul!T6+Ago!T6+Set!T6),IF(Config!$C$6=10,SUM(+Ene!T6+Feb!T6+Mar!T6+Abr!T6+May!T6+Jun!T6+Jul!T6+Ago!T6+Set!T6+Oct!T6),IF(Config!$C$6=11,SUM(+Ene!T6+Feb!T6+Mar!T6+Abr!T6+May!T6+Jun!T6+Jul!T6+Ago!T6+Set!T6+Oct!T6+Nov!T6),IF(Config!$C$6=12,SUM(+Ene!T6+Feb!T6+Mar!T6+Abr!T6+May!T6+Jun!T6+Jul!T6+Ago!T6+Set!T6+Oct!T6+Nov!T6+Dic!T6)))))))))))))</f>
        <v>253</v>
      </c>
      <c r="U6" s="429">
        <f>IF(Config!$C$6=1,SUM(+Ene!U6),IF(Config!$C$6=2,SUM(+Ene!U6+Feb!U6),IF(Config!$C$6=3,SUM(+Ene!U6+Feb!U6+Mar!U6),IF(Config!$C$6=4,SUM(+Ene!U6+Feb!U6+Mar!U6+Abr!U6),IF(Config!$C$6=5,SUM(Ene!U6+Feb!U6+Mar!U6+Abr!U6+May!U6),IF(Config!$C$6=6,SUM(+Ene!U6+Feb!U6+Mar!U6+Abr!U6+May!U6+Jun!U6),IF(Config!$C$6=7,SUM(Ene!U6+Feb!U6+Mar!U6+Abr!U6+May!U6+Jun!U6+Jul!U6),IF(Config!$C$6=8,SUM(+Ene!U6+Feb!U6+Mar!U6+Abr!U6+May!U6+Jun!U6+Jul!U6+Ago!U6),IF(Config!$C$6=9,SUM(+Ene!U6+Feb!U6+Mar!U6+Abr!U6+May!U6+Jun!U6+Jul!U6+Ago!U6+Set!U6),IF(Config!$C$6=10,SUM(+Ene!U6+Feb!U6+Mar!U6+Abr!U6+May!U6+Jun!U6+Jul!U6+Ago!U6+Set!U6+Oct!U6),IF(Config!$C$6=11,SUM(+Ene!U6+Feb!U6+Mar!U6+Abr!U6+May!U6+Jun!U6+Jul!U6+Ago!U6+Set!U6+Oct!U6+Nov!U6),IF(Config!$C$6=12,SUM(+Ene!U6+Feb!U6+Mar!U6+Abr!U6+May!U6+Jun!U6+Jul!U6+Ago!U6+Set!U6+Oct!U6+Nov!U6+Dic!U6)))))))))))))</f>
        <v>0</v>
      </c>
      <c r="V6" s="429">
        <f>IF(Config!$C$6=1,SUM(+Ene!V6),IF(Config!$C$6=2,SUM(+Ene!V6+Feb!V6),IF(Config!$C$6=3,SUM(+Ene!V6+Feb!V6+Mar!V6),IF(Config!$C$6=4,SUM(+Ene!V6+Feb!V6+Mar!V6+Abr!V6),IF(Config!$C$6=5,SUM(Ene!V6+Feb!V6+Mar!V6+Abr!V6+May!V6),IF(Config!$C$6=6,SUM(+Ene!V6+Feb!V6+Mar!V6+Abr!V6+May!V6+Jun!V6),IF(Config!$C$6=7,SUM(Ene!V6+Feb!V6+Mar!V6+Abr!V6+May!V6+Jun!V6+Jul!V6),IF(Config!$C$6=8,SUM(+Ene!V6+Feb!V6+Mar!V6+Abr!V6+May!V6+Jun!V6+Jul!V6+Ago!V6),IF(Config!$C$6=9,SUM(+Ene!V6+Feb!V6+Mar!V6+Abr!V6+May!V6+Jun!V6+Jul!V6+Ago!V6+Set!V6),IF(Config!$C$6=10,SUM(+Ene!V6+Feb!V6+Mar!V6+Abr!V6+May!V6+Jun!V6+Jul!V6+Ago!V6+Set!V6+Oct!V6),IF(Config!$C$6=11,SUM(+Ene!V6+Feb!V6+Mar!V6+Abr!V6+May!V6+Jun!V6+Jul!V6+Ago!V6+Set!V6+Oct!V6+Nov!V6),IF(Config!$C$6=12,SUM(+Ene!V6+Feb!V6+Mar!V6+Abr!V6+May!V6+Jun!V6+Jul!V6+Ago!V6+Set!V6+Oct!V6+Nov!V6+Dic!V6)))))))))))))</f>
        <v>0</v>
      </c>
      <c r="W6" s="429">
        <f>IF(Config!$C$6=1,SUM(+Ene!W6),IF(Config!$C$6=2,SUM(+Ene!W6+Feb!W6),IF(Config!$C$6=3,SUM(+Ene!W6+Feb!W6+Mar!W6),IF(Config!$C$6=4,SUM(+Ene!W6+Feb!W6+Mar!W6+Abr!W6),IF(Config!$C$6=5,SUM(Ene!W6+Feb!W6+Mar!W6+Abr!W6+May!W6),IF(Config!$C$6=6,SUM(+Ene!W6+Feb!W6+Mar!W6+Abr!W6+May!W6+Jun!W6),IF(Config!$C$6=7,SUM(Ene!W6+Feb!W6+Mar!W6+Abr!W6+May!W6+Jun!W6+Jul!W6),IF(Config!$C$6=8,SUM(+Ene!W6+Feb!W6+Mar!W6+Abr!W6+May!W6+Jun!W6+Jul!W6+Ago!W6),IF(Config!$C$6=9,SUM(+Ene!W6+Feb!W6+Mar!W6+Abr!W6+May!W6+Jun!W6+Jul!W6+Ago!W6+Set!W6),IF(Config!$C$6=10,SUM(+Ene!W6+Feb!W6+Mar!W6+Abr!W6+May!W6+Jun!W6+Jul!W6+Ago!W6+Set!W6+Oct!W6),IF(Config!$C$6=11,SUM(+Ene!W6+Feb!W6+Mar!W6+Abr!W6+May!W6+Jun!W6+Jul!W6+Ago!W6+Set!W6+Oct!W6+Nov!W6),IF(Config!$C$6=12,SUM(+Ene!W6+Feb!W6+Mar!W6+Abr!W6+May!W6+Jun!W6+Jul!W6+Ago!W6+Set!W6+Oct!W6+Nov!W6+Dic!W6)))))))))))))</f>
        <v>0</v>
      </c>
      <c r="X6" s="429">
        <f>IF(Config!$C$6=1,SUM(+Ene!X6),IF(Config!$C$6=2,SUM(+Ene!X6+Feb!X6),IF(Config!$C$6=3,SUM(+Ene!X6+Feb!X6+Mar!X6),IF(Config!$C$6=4,SUM(+Ene!X6+Feb!X6+Mar!X6+Abr!X6),IF(Config!$C$6=5,SUM(Ene!X6+Feb!X6+Mar!X6+Abr!X6+May!X6),IF(Config!$C$6=6,SUM(+Ene!X6+Feb!X6+Mar!X6+Abr!X6+May!X6+Jun!X6),IF(Config!$C$6=7,SUM(Ene!X6+Feb!X6+Mar!X6+Abr!X6+May!X6+Jun!X6+Jul!X6),IF(Config!$C$6=8,SUM(+Ene!X6+Feb!X6+Mar!X6+Abr!X6+May!X6+Jun!X6+Jul!X6+Ago!X6),IF(Config!$C$6=9,SUM(+Ene!X6+Feb!X6+Mar!X6+Abr!X6+May!X6+Jun!X6+Jul!X6+Ago!X6+Set!X6),IF(Config!$C$6=10,SUM(+Ene!X6+Feb!X6+Mar!X6+Abr!X6+May!X6+Jun!X6+Jul!X6+Ago!X6+Set!X6+Oct!X6),IF(Config!$C$6=11,SUM(+Ene!X6+Feb!X6+Mar!X6+Abr!X6+May!X6+Jun!X6+Jul!X6+Ago!X6+Set!X6+Oct!X6+Nov!X6),IF(Config!$C$6=12,SUM(+Ene!X6+Feb!X6+Mar!X6+Abr!X6+May!X6+Jun!X6+Jul!X6+Ago!X6+Set!X6+Oct!X6+Nov!X6+Dic!X6)))))))))))))</f>
        <v>167</v>
      </c>
      <c r="Y6" s="429">
        <f>IF(Config!$C$6=1,SUM(+Ene!Y6),IF(Config!$C$6=2,SUM(+Ene!Y6+Feb!Y6),IF(Config!$C$6=3,SUM(+Ene!Y6+Feb!Y6+Mar!Y6),IF(Config!$C$6=4,SUM(+Ene!Y6+Feb!Y6+Mar!Y6+Abr!Y6),IF(Config!$C$6=5,SUM(Ene!Y6+Feb!Y6+Mar!Y6+Abr!Y6+May!Y6),IF(Config!$C$6=6,SUM(+Ene!Y6+Feb!Y6+Mar!Y6+Abr!Y6+May!Y6+Jun!Y6),IF(Config!$C$6=7,SUM(Ene!Y6+Feb!Y6+Mar!Y6+Abr!Y6+May!Y6+Jun!Y6+Jul!Y6),IF(Config!$C$6=8,SUM(+Ene!Y6+Feb!Y6+Mar!Y6+Abr!Y6+May!Y6+Jun!Y6+Jul!Y6+Ago!Y6),IF(Config!$C$6=9,SUM(+Ene!Y6+Feb!Y6+Mar!Y6+Abr!Y6+May!Y6+Jun!Y6+Jul!Y6+Ago!Y6+Set!Y6),IF(Config!$C$6=10,SUM(+Ene!Y6+Feb!Y6+Mar!Y6+Abr!Y6+May!Y6+Jun!Y6+Jul!Y6+Ago!Y6+Set!Y6+Oct!Y6),IF(Config!$C$6=11,SUM(+Ene!Y6+Feb!Y6+Mar!Y6+Abr!Y6+May!Y6+Jun!Y6+Jul!Y6+Ago!Y6+Set!Y6+Oct!Y6+Nov!Y6),IF(Config!$C$6=12,SUM(+Ene!Y6+Feb!Y6+Mar!Y6+Abr!Y6+May!Y6+Jun!Y6+Jul!Y6+Ago!Y6+Set!Y6+Oct!Y6+Nov!Y6+Dic!Y6)))))))))))))</f>
        <v>369</v>
      </c>
      <c r="Z6" s="429">
        <f>IF(Config!$C$6=1,SUM(+Ene!Z6),IF(Config!$C$6=2,SUM(+Ene!Z6+Feb!Z6),IF(Config!$C$6=3,SUM(+Ene!Z6+Feb!Z6+Mar!Z6),IF(Config!$C$6=4,SUM(+Ene!Z6+Feb!Z6+Mar!Z6+Abr!Z6),IF(Config!$C$6=5,SUM(Ene!Z6+Feb!Z6+Mar!Z6+Abr!Z6+May!Z6),IF(Config!$C$6=6,SUM(+Ene!Z6+Feb!Z6+Mar!Z6+Abr!Z6+May!Z6+Jun!Z6),IF(Config!$C$6=7,SUM(Ene!Z6+Feb!Z6+Mar!Z6+Abr!Z6+May!Z6+Jun!Z6+Jul!Z6),IF(Config!$C$6=8,SUM(+Ene!Z6+Feb!Z6+Mar!Z6+Abr!Z6+May!Z6+Jun!Z6+Jul!Z6+Ago!Z6),IF(Config!$C$6=9,SUM(+Ene!Z6+Feb!Z6+Mar!Z6+Abr!Z6+May!Z6+Jun!Z6+Jul!Z6+Ago!Z6+Set!Z6),IF(Config!$C$6=10,SUM(+Ene!Z6+Feb!Z6+Mar!Z6+Abr!Z6+May!Z6+Jun!Z6+Jul!Z6+Ago!Z6+Set!Z6+Oct!Z6),IF(Config!$C$6=11,SUM(+Ene!Z6+Feb!Z6+Mar!Z6+Abr!Z6+May!Z6+Jun!Z6+Jul!Z6+Ago!Z6+Set!Z6+Oct!Z6+Nov!Z6),IF(Config!$C$6=12,SUM(+Ene!Z6+Feb!Z6+Mar!Z6+Abr!Z6+May!Z6+Jun!Z6+Jul!Z6+Ago!Z6+Set!Z6+Oct!Z6+Nov!Z6+Dic!Z6)))))))))))))</f>
        <v>0</v>
      </c>
      <c r="AA6" s="429">
        <f>IF(Config!$C$6=1,SUM(+Ene!AA6),IF(Config!$C$6=2,SUM(+Ene!AA6+Feb!AA6),IF(Config!$C$6=3,SUM(+Ene!AA6+Feb!AA6+Mar!AA6),IF(Config!$C$6=4,SUM(+Ene!AA6+Feb!AA6+Mar!AA6+Abr!AA6),IF(Config!$C$6=5,SUM(Ene!AA6+Feb!AA6+Mar!AA6+Abr!AA6+May!AA6),IF(Config!$C$6=6,SUM(+Ene!AA6+Feb!AA6+Mar!AA6+Abr!AA6+May!AA6+Jun!AA6),IF(Config!$C$6=7,SUM(Ene!AA6+Feb!AA6+Mar!AA6+Abr!AA6+May!AA6+Jun!AA6+Jul!AA6),IF(Config!$C$6=8,SUM(+Ene!AA6+Feb!AA6+Mar!AA6+Abr!AA6+May!AA6+Jun!AA6+Jul!AA6+Ago!AA6),IF(Config!$C$6=9,SUM(+Ene!AA6+Feb!AA6+Mar!AA6+Abr!AA6+May!AA6+Jun!AA6+Jul!AA6+Ago!AA6+Set!AA6),IF(Config!$C$6=10,SUM(+Ene!AA6+Feb!AA6+Mar!AA6+Abr!AA6+May!AA6+Jun!AA6+Jul!AA6+Ago!AA6+Set!AA6+Oct!AA6),IF(Config!$C$6=11,SUM(+Ene!AA6+Feb!AA6+Mar!AA6+Abr!AA6+May!AA6+Jun!AA6+Jul!AA6+Ago!AA6+Set!AA6+Oct!AA6+Nov!AA6),IF(Config!$C$6=12,SUM(+Ene!AA6+Feb!AA6+Mar!AA6+Abr!AA6+May!AA6+Jun!AA6+Jul!AA6+Ago!AA6+Set!AA6+Oct!AA6+Nov!AA6+Dic!AA6)))))))))))))</f>
        <v>0</v>
      </c>
      <c r="AB6" s="429">
        <f>IF(Config!$C$6=1,SUM(+Ene!AB6),IF(Config!$C$6=2,SUM(+Ene!AB6+Feb!AB6),IF(Config!$C$6=3,SUM(+Ene!AB6+Feb!AB6+Mar!AB6),IF(Config!$C$6=4,SUM(+Ene!AB6+Feb!AB6+Mar!AB6+Abr!AB6),IF(Config!$C$6=5,SUM(Ene!AB6+Feb!AB6+Mar!AB6+Abr!AB6+May!AB6),IF(Config!$C$6=6,SUM(+Ene!AB6+Feb!AB6+Mar!AB6+Abr!AB6+May!AB6+Jun!AB6),IF(Config!$C$6=7,SUM(Ene!AB6+Feb!AB6+Mar!AB6+Abr!AB6+May!AB6+Jun!AB6+Jul!AB6),IF(Config!$C$6=8,SUM(+Ene!AB6+Feb!AB6+Mar!AB6+Abr!AB6+May!AB6+Jun!AB6+Jul!AB6+Ago!AB6),IF(Config!$C$6=9,SUM(+Ene!AB6+Feb!AB6+Mar!AB6+Abr!AB6+May!AB6+Jun!AB6+Jul!AB6+Ago!AB6+Set!AB6),IF(Config!$C$6=10,SUM(+Ene!AB6+Feb!AB6+Mar!AB6+Abr!AB6+May!AB6+Jun!AB6+Jul!AB6+Ago!AB6+Set!AB6+Oct!AB6),IF(Config!$C$6=11,SUM(+Ene!AB6+Feb!AB6+Mar!AB6+Abr!AB6+May!AB6+Jun!AB6+Jul!AB6+Ago!AB6+Set!AB6+Oct!AB6+Nov!AB6),IF(Config!$C$6=12,SUM(+Ene!AB6+Feb!AB6+Mar!AB6+Abr!AB6+May!AB6+Jun!AB6+Jul!AB6+Ago!AB6+Set!AB6+Oct!AB6+Nov!AB6+Dic!AB6)))))))))))))</f>
        <v>0</v>
      </c>
      <c r="AC6" s="429">
        <f>IF(Config!$C$6=1,SUM(+Ene!AC6),IF(Config!$C$6=2,SUM(+Ene!AC6+Feb!AC6),IF(Config!$C$6=3,SUM(+Ene!AC6+Feb!AC6+Mar!AC6),IF(Config!$C$6=4,SUM(+Ene!AC6+Feb!AC6+Mar!AC6+Abr!AC6),IF(Config!$C$6=5,SUM(Ene!AC6+Feb!AC6+Mar!AC6+Abr!AC6+May!AC6),IF(Config!$C$6=6,SUM(+Ene!AC6+Feb!AC6+Mar!AC6+Abr!AC6+May!AC6+Jun!AC6),IF(Config!$C$6=7,SUM(Ene!AC6+Feb!AC6+Mar!AC6+Abr!AC6+May!AC6+Jun!AC6+Jul!AC6),IF(Config!$C$6=8,SUM(+Ene!AC6+Feb!AC6+Mar!AC6+Abr!AC6+May!AC6+Jun!AC6+Jul!AC6+Ago!AC6),IF(Config!$C$6=9,SUM(+Ene!AC6+Feb!AC6+Mar!AC6+Abr!AC6+May!AC6+Jun!AC6+Jul!AC6+Ago!AC6+Set!AC6),IF(Config!$C$6=10,SUM(+Ene!AC6+Feb!AC6+Mar!AC6+Abr!AC6+May!AC6+Jun!AC6+Jul!AC6+Ago!AC6+Set!AC6+Oct!AC6),IF(Config!$C$6=11,SUM(+Ene!AC6+Feb!AC6+Mar!AC6+Abr!AC6+May!AC6+Jun!AC6+Jul!AC6+Ago!AC6+Set!AC6+Oct!AC6+Nov!AC6),IF(Config!$C$6=12,SUM(+Ene!AC6+Feb!AC6+Mar!AC6+Abr!AC6+May!AC6+Jun!AC6+Jul!AC6+Ago!AC6+Set!AC6+Oct!AC6+Nov!AC6+Dic!AC6)))))))))))))</f>
        <v>0</v>
      </c>
      <c r="AD6" s="429">
        <f>IF(Config!$C$6=1,SUM(+Ene!AD6),IF(Config!$C$6=2,SUM(+Ene!AD6+Feb!AD6),IF(Config!$C$6=3,SUM(+Ene!AD6+Feb!AD6+Mar!AD6),IF(Config!$C$6=4,SUM(+Ene!AD6+Feb!AD6+Mar!AD6+Abr!AD6),IF(Config!$C$6=5,SUM(Ene!AD6+Feb!AD6+Mar!AD6+Abr!AD6+May!AD6),IF(Config!$C$6=6,SUM(+Ene!AD6+Feb!AD6+Mar!AD6+Abr!AD6+May!AD6+Jun!AD6),IF(Config!$C$6=7,SUM(Ene!AD6+Feb!AD6+Mar!AD6+Abr!AD6+May!AD6+Jun!AD6+Jul!AD6),IF(Config!$C$6=8,SUM(+Ene!AD6+Feb!AD6+Mar!AD6+Abr!AD6+May!AD6+Jun!AD6+Jul!AD6+Ago!AD6),IF(Config!$C$6=9,SUM(+Ene!AD6+Feb!AD6+Mar!AD6+Abr!AD6+May!AD6+Jun!AD6+Jul!AD6+Ago!AD6+Set!AD6),IF(Config!$C$6=10,SUM(+Ene!AD6+Feb!AD6+Mar!AD6+Abr!AD6+May!AD6+Jun!AD6+Jul!AD6+Ago!AD6+Set!AD6+Oct!AD6),IF(Config!$C$6=11,SUM(+Ene!AD6+Feb!AD6+Mar!AD6+Abr!AD6+May!AD6+Jun!AD6+Jul!AD6+Ago!AD6+Set!AD6+Oct!AD6+Nov!AD6),IF(Config!$C$6=12,SUM(+Ene!AD6+Feb!AD6+Mar!AD6+Abr!AD6+May!AD6+Jun!AD6+Jul!AD6+Ago!AD6+Set!AD6+Oct!AD6+Nov!AD6+Dic!AD6)))))))))))))</f>
        <v>438</v>
      </c>
      <c r="AE6" s="429">
        <f>IF(Config!$C$6=1,SUM(+Ene!AE6),IF(Config!$C$6=2,SUM(+Ene!AE6+Feb!AE6),IF(Config!$C$6=3,SUM(+Ene!AE6+Feb!AE6+Mar!AE6),IF(Config!$C$6=4,SUM(+Ene!AE6+Feb!AE6+Mar!AE6+Abr!AE6),IF(Config!$C$6=5,SUM(Ene!AE6+Feb!AE6+Mar!AE6+Abr!AE6+May!AE6),IF(Config!$C$6=6,SUM(+Ene!AE6+Feb!AE6+Mar!AE6+Abr!AE6+May!AE6+Jun!AE6),IF(Config!$C$6=7,SUM(Ene!AE6+Feb!AE6+Mar!AE6+Abr!AE6+May!AE6+Jun!AE6+Jul!AE6),IF(Config!$C$6=8,SUM(+Ene!AE6+Feb!AE6+Mar!AE6+Abr!AE6+May!AE6+Jun!AE6+Jul!AE6+Ago!AE6),IF(Config!$C$6=9,SUM(+Ene!AE6+Feb!AE6+Mar!AE6+Abr!AE6+May!AE6+Jun!AE6+Jul!AE6+Ago!AE6+Set!AE6),IF(Config!$C$6=10,SUM(+Ene!AE6+Feb!AE6+Mar!AE6+Abr!AE6+May!AE6+Jun!AE6+Jul!AE6+Ago!AE6+Set!AE6+Oct!AE6),IF(Config!$C$6=11,SUM(+Ene!AE6+Feb!AE6+Mar!AE6+Abr!AE6+May!AE6+Jun!AE6+Jul!AE6+Ago!AE6+Set!AE6+Oct!AE6+Nov!AE6),IF(Config!$C$6=12,SUM(+Ene!AE6+Feb!AE6+Mar!AE6+Abr!AE6+May!AE6+Jun!AE6+Jul!AE6+Ago!AE6+Set!AE6+Oct!AE6+Nov!AE6+Dic!AE6)))))))))))))</f>
        <v>0</v>
      </c>
      <c r="AF6" s="429">
        <f>IF(Config!$C$6=1,SUM(+Ene!AF6),IF(Config!$C$6=2,SUM(+Ene!AF6+Feb!AF6),IF(Config!$C$6=3,SUM(+Ene!AF6+Feb!AF6+Mar!AF6),IF(Config!$C$6=4,SUM(+Ene!AF6+Feb!AF6+Mar!AF6+Abr!AF6),IF(Config!$C$6=5,SUM(Ene!AF6+Feb!AF6+Mar!AF6+Abr!AF6+May!AF6),IF(Config!$C$6=6,SUM(+Ene!AF6+Feb!AF6+Mar!AF6+Abr!AF6+May!AF6+Jun!AF6),IF(Config!$C$6=7,SUM(Ene!AF6+Feb!AF6+Mar!AF6+Abr!AF6+May!AF6+Jun!AF6+Jul!AF6),IF(Config!$C$6=8,SUM(+Ene!AF6+Feb!AF6+Mar!AF6+Abr!AF6+May!AF6+Jun!AF6+Jul!AF6+Ago!AF6),IF(Config!$C$6=9,SUM(+Ene!AF6+Feb!AF6+Mar!AF6+Abr!AF6+May!AF6+Jun!AF6+Jul!AF6+Ago!AF6+Set!AF6),IF(Config!$C$6=10,SUM(+Ene!AF6+Feb!AF6+Mar!AF6+Abr!AF6+May!AF6+Jun!AF6+Jul!AF6+Ago!AF6+Set!AF6+Oct!AF6),IF(Config!$C$6=11,SUM(+Ene!AF6+Feb!AF6+Mar!AF6+Abr!AF6+May!AF6+Jun!AF6+Jul!AF6+Ago!AF6+Set!AF6+Oct!AF6+Nov!AF6),IF(Config!$C$6=12,SUM(+Ene!AF6+Feb!AF6+Mar!AF6+Abr!AF6+May!AF6+Jun!AF6+Jul!AF6+Ago!AF6+Set!AF6+Oct!AF6+Nov!AF6+Dic!AF6)))))))))))))</f>
        <v>0</v>
      </c>
      <c r="AG6" s="429">
        <f>IF(Config!$C$6=1,SUM(+Ene!AG6),IF(Config!$C$6=2,SUM(+Ene!AG6+Feb!AG6),IF(Config!$C$6=3,SUM(+Ene!AG6+Feb!AG6+Mar!AG6),IF(Config!$C$6=4,SUM(+Ene!AG6+Feb!AG6+Mar!AG6+Abr!AG6),IF(Config!$C$6=5,SUM(Ene!AG6+Feb!AG6+Mar!AG6+Abr!AG6+May!AG6),IF(Config!$C$6=6,SUM(+Ene!AG6+Feb!AG6+Mar!AG6+Abr!AG6+May!AG6+Jun!AG6),IF(Config!$C$6=7,SUM(Ene!AG6+Feb!AG6+Mar!AG6+Abr!AG6+May!AG6+Jun!AG6+Jul!AG6),IF(Config!$C$6=8,SUM(+Ene!AG6+Feb!AG6+Mar!AG6+Abr!AG6+May!AG6+Jun!AG6+Jul!AG6+Ago!AG6),IF(Config!$C$6=9,SUM(+Ene!AG6+Feb!AG6+Mar!AG6+Abr!AG6+May!AG6+Jun!AG6+Jul!AG6+Ago!AG6+Set!AG6),IF(Config!$C$6=10,SUM(+Ene!AG6+Feb!AG6+Mar!AG6+Abr!AG6+May!AG6+Jun!AG6+Jul!AG6+Ago!AG6+Set!AG6+Oct!AG6),IF(Config!$C$6=11,SUM(+Ene!AG6+Feb!AG6+Mar!AG6+Abr!AG6+May!AG6+Jun!AG6+Jul!AG6+Ago!AG6+Set!AG6+Oct!AG6+Nov!AG6),IF(Config!$C$6=12,SUM(+Ene!AG6+Feb!AG6+Mar!AG6+Abr!AG6+May!AG6+Jun!AG6+Jul!AG6+Ago!AG6+Set!AG6+Oct!AG6+Nov!AG6+Dic!AG6)))))))))))))</f>
        <v>0</v>
      </c>
      <c r="AH6" s="429">
        <f>IF(Config!$C$6=1,SUM(+Ene!AH6),IF(Config!$C$6=2,SUM(+Ene!AH6+Feb!AH6),IF(Config!$C$6=3,SUM(+Ene!AH6+Feb!AH6+Mar!AH6),IF(Config!$C$6=4,SUM(+Ene!AH6+Feb!AH6+Mar!AH6+Abr!AH6),IF(Config!$C$6=5,SUM(Ene!AH6+Feb!AH6+Mar!AH6+Abr!AH6+May!AH6),IF(Config!$C$6=6,SUM(+Ene!AH6+Feb!AH6+Mar!AH6+Abr!AH6+May!AH6+Jun!AH6),IF(Config!$C$6=7,SUM(Ene!AH6+Feb!AH6+Mar!AH6+Abr!AH6+May!AH6+Jun!AH6+Jul!AH6),IF(Config!$C$6=8,SUM(+Ene!AH6+Feb!AH6+Mar!AH6+Abr!AH6+May!AH6+Jun!AH6+Jul!AH6+Ago!AH6),IF(Config!$C$6=9,SUM(+Ene!AH6+Feb!AH6+Mar!AH6+Abr!AH6+May!AH6+Jun!AH6+Jul!AH6+Ago!AH6+Set!AH6),IF(Config!$C$6=10,SUM(+Ene!AH6+Feb!AH6+Mar!AH6+Abr!AH6+May!AH6+Jun!AH6+Jul!AH6+Ago!AH6+Set!AH6+Oct!AH6),IF(Config!$C$6=11,SUM(+Ene!AH6+Feb!AH6+Mar!AH6+Abr!AH6+May!AH6+Jun!AH6+Jul!AH6+Ago!AH6+Set!AH6+Oct!AH6+Nov!AH6),IF(Config!$C$6=12,SUM(+Ene!AH6+Feb!AH6+Mar!AH6+Abr!AH6+May!AH6+Jun!AH6+Jul!AH6+Ago!AH6+Set!AH6+Oct!AH6+Nov!AH6+Dic!AH6)))))))))))))</f>
        <v>0</v>
      </c>
      <c r="AI6" s="429">
        <f>IF(Config!$C$6=1,SUM(+Ene!AI6),IF(Config!$C$6=2,SUM(+Ene!AI6+Feb!AI6),IF(Config!$C$6=3,SUM(+Ene!AI6+Feb!AI6+Mar!AI6),IF(Config!$C$6=4,SUM(+Ene!AI6+Feb!AI6+Mar!AI6+Abr!AI6),IF(Config!$C$6=5,SUM(Ene!AI6+Feb!AI6+Mar!AI6+Abr!AI6+May!AI6),IF(Config!$C$6=6,SUM(+Ene!AI6+Feb!AI6+Mar!AI6+Abr!AI6+May!AI6+Jun!AI6),IF(Config!$C$6=7,SUM(Ene!AI6+Feb!AI6+Mar!AI6+Abr!AI6+May!AI6+Jun!AI6+Jul!AI6),IF(Config!$C$6=8,SUM(+Ene!AI6+Feb!AI6+Mar!AI6+Abr!AI6+May!AI6+Jun!AI6+Jul!AI6+Ago!AI6),IF(Config!$C$6=9,SUM(+Ene!AI6+Feb!AI6+Mar!AI6+Abr!AI6+May!AI6+Jun!AI6+Jul!AI6+Ago!AI6+Set!AI6),IF(Config!$C$6=10,SUM(+Ene!AI6+Feb!AI6+Mar!AI6+Abr!AI6+May!AI6+Jun!AI6+Jul!AI6+Ago!AI6+Set!AI6+Oct!AI6),IF(Config!$C$6=11,SUM(+Ene!AI6+Feb!AI6+Mar!AI6+Abr!AI6+May!AI6+Jun!AI6+Jul!AI6+Ago!AI6+Set!AI6+Oct!AI6+Nov!AI6),IF(Config!$C$6=12,SUM(+Ene!AI6+Feb!AI6+Mar!AI6+Abr!AI6+May!AI6+Jun!AI6+Jul!AI6+Ago!AI6+Set!AI6+Oct!AI6+Nov!AI6+Dic!AI6)))))))))))))</f>
        <v>0</v>
      </c>
      <c r="AJ6" s="429">
        <f>IF(Config!$C$6=1,SUM(+Ene!AJ6),IF(Config!$C$6=2,SUM(+Ene!AJ6+Feb!AJ6),IF(Config!$C$6=3,SUM(+Ene!AJ6+Feb!AJ6+Mar!AJ6),IF(Config!$C$6=4,SUM(+Ene!AJ6+Feb!AJ6+Mar!AJ6+Abr!AJ6),IF(Config!$C$6=5,SUM(Ene!AJ6+Feb!AJ6+Mar!AJ6+Abr!AJ6+May!AJ6),IF(Config!$C$6=6,SUM(+Ene!AJ6+Feb!AJ6+Mar!AJ6+Abr!AJ6+May!AJ6+Jun!AJ6),IF(Config!$C$6=7,SUM(Ene!AJ6+Feb!AJ6+Mar!AJ6+Abr!AJ6+May!AJ6+Jun!AJ6+Jul!AJ6),IF(Config!$C$6=8,SUM(+Ene!AJ6+Feb!AJ6+Mar!AJ6+Abr!AJ6+May!AJ6+Jun!AJ6+Jul!AJ6+Ago!AJ6),IF(Config!$C$6=9,SUM(+Ene!AJ6+Feb!AJ6+Mar!AJ6+Abr!AJ6+May!AJ6+Jun!AJ6+Jul!AJ6+Ago!AJ6+Set!AJ6),IF(Config!$C$6=10,SUM(+Ene!AJ6+Feb!AJ6+Mar!AJ6+Abr!AJ6+May!AJ6+Jun!AJ6+Jul!AJ6+Ago!AJ6+Set!AJ6+Oct!AJ6),IF(Config!$C$6=11,SUM(+Ene!AJ6+Feb!AJ6+Mar!AJ6+Abr!AJ6+May!AJ6+Jun!AJ6+Jul!AJ6+Ago!AJ6+Set!AJ6+Oct!AJ6+Nov!AJ6),IF(Config!$C$6=12,SUM(+Ene!AJ6+Feb!AJ6+Mar!AJ6+Abr!AJ6+May!AJ6+Jun!AJ6+Jul!AJ6+Ago!AJ6+Set!AJ6+Oct!AJ6+Nov!AJ6+Dic!AJ6)))))))))))))</f>
        <v>287</v>
      </c>
      <c r="AK6" s="429">
        <f>IF(Config!$C$6=1,SUM(+Ene!AK6),IF(Config!$C$6=2,SUM(+Ene!AK6+Feb!AK6),IF(Config!$C$6=3,SUM(+Ene!AK6+Feb!AK6+Mar!AK6),IF(Config!$C$6=4,SUM(+Ene!AK6+Feb!AK6+Mar!AK6+Abr!AK6),IF(Config!$C$6=5,SUM(Ene!AK6+Feb!AK6+Mar!AK6+Abr!AK6+May!AK6),IF(Config!$C$6=6,SUM(+Ene!AK6+Feb!AK6+Mar!AK6+Abr!AK6+May!AK6+Jun!AK6),IF(Config!$C$6=7,SUM(Ene!AK6+Feb!AK6+Mar!AK6+Abr!AK6+May!AK6+Jun!AK6+Jul!AK6),IF(Config!$C$6=8,SUM(+Ene!AK6+Feb!AK6+Mar!AK6+Abr!AK6+May!AK6+Jun!AK6+Jul!AK6+Ago!AK6),IF(Config!$C$6=9,SUM(+Ene!AK6+Feb!AK6+Mar!AK6+Abr!AK6+May!AK6+Jun!AK6+Jul!AK6+Ago!AK6+Set!AK6),IF(Config!$C$6=10,SUM(+Ene!AK6+Feb!AK6+Mar!AK6+Abr!AK6+May!AK6+Jun!AK6+Jul!AK6+Ago!AK6+Set!AK6+Oct!AK6),IF(Config!$C$6=11,SUM(+Ene!AK6+Feb!AK6+Mar!AK6+Abr!AK6+May!AK6+Jun!AK6+Jul!AK6+Ago!AK6+Set!AK6+Oct!AK6+Nov!AK6),IF(Config!$C$6=12,SUM(+Ene!AK6+Feb!AK6+Mar!AK6+Abr!AK6+May!AK6+Jun!AK6+Jul!AK6+Ago!AK6+Set!AK6+Oct!AK6+Nov!AK6+Dic!AK6)))))))))))))</f>
        <v>0</v>
      </c>
      <c r="AL6" s="429">
        <f>IF(Config!$C$6=1,SUM(+Ene!AL6),IF(Config!$C$6=2,SUM(+Ene!AL6+Feb!AL6),IF(Config!$C$6=3,SUM(+Ene!AL6+Feb!AL6+Mar!AL6),IF(Config!$C$6=4,SUM(+Ene!AL6+Feb!AL6+Mar!AL6+Abr!AL6),IF(Config!$C$6=5,SUM(Ene!AL6+Feb!AL6+Mar!AL6+Abr!AL6+May!AL6),IF(Config!$C$6=6,SUM(+Ene!AL6+Feb!AL6+Mar!AL6+Abr!AL6+May!AL6+Jun!AL6),IF(Config!$C$6=7,SUM(Ene!AL6+Feb!AL6+Mar!AL6+Abr!AL6+May!AL6+Jun!AL6+Jul!AL6),IF(Config!$C$6=8,SUM(+Ene!AL6+Feb!AL6+Mar!AL6+Abr!AL6+May!AL6+Jun!AL6+Jul!AL6+Ago!AL6),IF(Config!$C$6=9,SUM(+Ene!AL6+Feb!AL6+Mar!AL6+Abr!AL6+May!AL6+Jun!AL6+Jul!AL6+Ago!AL6+Set!AL6),IF(Config!$C$6=10,SUM(+Ene!AL6+Feb!AL6+Mar!AL6+Abr!AL6+May!AL6+Jun!AL6+Jul!AL6+Ago!AL6+Set!AL6+Oct!AL6),IF(Config!$C$6=11,SUM(+Ene!AL6+Feb!AL6+Mar!AL6+Abr!AL6+May!AL6+Jun!AL6+Jul!AL6+Ago!AL6+Set!AL6+Oct!AL6+Nov!AL6),IF(Config!$C$6=12,SUM(+Ene!AL6+Feb!AL6+Mar!AL6+Abr!AL6+May!AL6+Jun!AL6+Jul!AL6+Ago!AL6+Set!AL6+Oct!AL6+Nov!AL6+Dic!AL6)))))))))))))</f>
        <v>0</v>
      </c>
      <c r="AM6" s="429">
        <f>IF(Config!$C$6=1,SUM(+Ene!AM6),IF(Config!$C$6=2,SUM(+Ene!AM6+Feb!AM6),IF(Config!$C$6=3,SUM(+Ene!AM6+Feb!AM6+Mar!AM6),IF(Config!$C$6=4,SUM(+Ene!AM6+Feb!AM6+Mar!AM6+Abr!AM6),IF(Config!$C$6=5,SUM(Ene!AM6+Feb!AM6+Mar!AM6+Abr!AM6+May!AM6),IF(Config!$C$6=6,SUM(+Ene!AM6+Feb!AM6+Mar!AM6+Abr!AM6+May!AM6+Jun!AM6),IF(Config!$C$6=7,SUM(Ene!AM6+Feb!AM6+Mar!AM6+Abr!AM6+May!AM6+Jun!AM6+Jul!AM6),IF(Config!$C$6=8,SUM(+Ene!AM6+Feb!AM6+Mar!AM6+Abr!AM6+May!AM6+Jun!AM6+Jul!AM6+Ago!AM6),IF(Config!$C$6=9,SUM(+Ene!AM6+Feb!AM6+Mar!AM6+Abr!AM6+May!AM6+Jun!AM6+Jul!AM6+Ago!AM6+Set!AM6),IF(Config!$C$6=10,SUM(+Ene!AM6+Feb!AM6+Mar!AM6+Abr!AM6+May!AM6+Jun!AM6+Jul!AM6+Ago!AM6+Set!AM6+Oct!AM6),IF(Config!$C$6=11,SUM(+Ene!AM6+Feb!AM6+Mar!AM6+Abr!AM6+May!AM6+Jun!AM6+Jul!AM6+Ago!AM6+Set!AM6+Oct!AM6+Nov!AM6),IF(Config!$C$6=12,SUM(+Ene!AM6+Feb!AM6+Mar!AM6+Abr!AM6+May!AM6+Jun!AM6+Jul!AM6+Ago!AM6+Set!AM6+Oct!AM6+Nov!AM6+Dic!AM6)))))))))))))</f>
        <v>635</v>
      </c>
      <c r="AN6" s="429">
        <f>IF(Config!$C$6=1,SUM(+Ene!AN6),IF(Config!$C$6=2,SUM(+Ene!AN6+Feb!AN6),IF(Config!$C$6=3,SUM(+Ene!AN6+Feb!AN6+Mar!AN6),IF(Config!$C$6=4,SUM(+Ene!AN6+Feb!AN6+Mar!AN6+Abr!AN6),IF(Config!$C$6=5,SUM(Ene!AN6+Feb!AN6+Mar!AN6+Abr!AN6+May!AN6),IF(Config!$C$6=6,SUM(+Ene!AN6+Feb!AN6+Mar!AN6+Abr!AN6+May!AN6+Jun!AN6),IF(Config!$C$6=7,SUM(Ene!AN6+Feb!AN6+Mar!AN6+Abr!AN6+May!AN6+Jun!AN6+Jul!AN6),IF(Config!$C$6=8,SUM(+Ene!AN6+Feb!AN6+Mar!AN6+Abr!AN6+May!AN6+Jun!AN6+Jul!AN6+Ago!AN6),IF(Config!$C$6=9,SUM(+Ene!AN6+Feb!AN6+Mar!AN6+Abr!AN6+May!AN6+Jun!AN6+Jul!AN6+Ago!AN6+Set!AN6),IF(Config!$C$6=10,SUM(+Ene!AN6+Feb!AN6+Mar!AN6+Abr!AN6+May!AN6+Jun!AN6+Jul!AN6+Ago!AN6+Set!AN6+Oct!AN6),IF(Config!$C$6=11,SUM(+Ene!AN6+Feb!AN6+Mar!AN6+Abr!AN6+May!AN6+Jun!AN6+Jul!AN6+Ago!AN6+Set!AN6+Oct!AN6+Nov!AN6),IF(Config!$C$6=12,SUM(+Ene!AN6+Feb!AN6+Mar!AN6+Abr!AN6+May!AN6+Jun!AN6+Jul!AN6+Ago!AN6+Set!AN6+Oct!AN6+Nov!AN6+Dic!AN6)))))))))))))</f>
        <v>0</v>
      </c>
      <c r="AO6" s="429">
        <f>IF(Config!$C$6=1,SUM(+Ene!AO6),IF(Config!$C$6=2,SUM(+Ene!AO6+Feb!AO6),IF(Config!$C$6=3,SUM(+Ene!AO6+Feb!AO6+Mar!AO6),IF(Config!$C$6=4,SUM(+Ene!AO6+Feb!AO6+Mar!AO6+Abr!AO6),IF(Config!$C$6=5,SUM(Ene!AO6+Feb!AO6+Mar!AO6+Abr!AO6+May!AO6),IF(Config!$C$6=6,SUM(+Ene!AO6+Feb!AO6+Mar!AO6+Abr!AO6+May!AO6+Jun!AO6),IF(Config!$C$6=7,SUM(Ene!AO6+Feb!AO6+Mar!AO6+Abr!AO6+May!AO6+Jun!AO6+Jul!AO6),IF(Config!$C$6=8,SUM(+Ene!AO6+Feb!AO6+Mar!AO6+Abr!AO6+May!AO6+Jun!AO6+Jul!AO6+Ago!AO6),IF(Config!$C$6=9,SUM(+Ene!AO6+Feb!AO6+Mar!AO6+Abr!AO6+May!AO6+Jun!AO6+Jul!AO6+Ago!AO6+Set!AO6),IF(Config!$C$6=10,SUM(+Ene!AO6+Feb!AO6+Mar!AO6+Abr!AO6+May!AO6+Jun!AO6+Jul!AO6+Ago!AO6+Set!AO6+Oct!AO6),IF(Config!$C$6=11,SUM(+Ene!AO6+Feb!AO6+Mar!AO6+Abr!AO6+May!AO6+Jun!AO6+Jul!AO6+Ago!AO6+Set!AO6+Oct!AO6+Nov!AO6),IF(Config!$C$6=12,SUM(+Ene!AO6+Feb!AO6+Mar!AO6+Abr!AO6+May!AO6+Jun!AO6+Jul!AO6+Ago!AO6+Set!AO6+Oct!AO6+Nov!AO6+Dic!AO6)))))))))))))</f>
        <v>0</v>
      </c>
      <c r="AP6" s="429">
        <f>IF(Config!$C$6=1,SUM(+Ene!AP6),IF(Config!$C$6=2,SUM(+Ene!AP6+Feb!AP6),IF(Config!$C$6=3,SUM(+Ene!AP6+Feb!AP6+Mar!AP6),IF(Config!$C$6=4,SUM(+Ene!AP6+Feb!AP6+Mar!AP6+Abr!AP6),IF(Config!$C$6=5,SUM(Ene!AP6+Feb!AP6+Mar!AP6+Abr!AP6+May!AP6),IF(Config!$C$6=6,SUM(+Ene!AP6+Feb!AP6+Mar!AP6+Abr!AP6+May!AP6+Jun!AP6),IF(Config!$C$6=7,SUM(Ene!AP6+Feb!AP6+Mar!AP6+Abr!AP6+May!AP6+Jun!AP6+Jul!AP6),IF(Config!$C$6=8,SUM(+Ene!AP6+Feb!AP6+Mar!AP6+Abr!AP6+May!AP6+Jun!AP6+Jul!AP6+Ago!AP6),IF(Config!$C$6=9,SUM(+Ene!AP6+Feb!AP6+Mar!AP6+Abr!AP6+May!AP6+Jun!AP6+Jul!AP6+Ago!AP6+Set!AP6),IF(Config!$C$6=10,SUM(+Ene!AP6+Feb!AP6+Mar!AP6+Abr!AP6+May!AP6+Jun!AP6+Jul!AP6+Ago!AP6+Set!AP6+Oct!AP6),IF(Config!$C$6=11,SUM(+Ene!AP6+Feb!AP6+Mar!AP6+Abr!AP6+May!AP6+Jun!AP6+Jul!AP6+Ago!AP6+Set!AP6+Oct!AP6+Nov!AP6),IF(Config!$C$6=12,SUM(+Ene!AP6+Feb!AP6+Mar!AP6+Abr!AP6+May!AP6+Jun!AP6+Jul!AP6+Ago!AP6+Set!AP6+Oct!AP6+Nov!AP6+Dic!AP6)))))))))))))</f>
        <v>0</v>
      </c>
      <c r="AQ6" s="429">
        <f>IF(Config!$C$6=1,SUM(+Ene!AQ6),IF(Config!$C$6=2,SUM(+Ene!AQ6+Feb!AQ6),IF(Config!$C$6=3,SUM(+Ene!AQ6+Feb!AQ6+Mar!AQ6),IF(Config!$C$6=4,SUM(+Ene!AQ6+Feb!AQ6+Mar!AQ6+Abr!AQ6),IF(Config!$C$6=5,SUM(Ene!AQ6+Feb!AQ6+Mar!AQ6+Abr!AQ6+May!AQ6),IF(Config!$C$6=6,SUM(+Ene!AQ6+Feb!AQ6+Mar!AQ6+Abr!AQ6+May!AQ6+Jun!AQ6),IF(Config!$C$6=7,SUM(Ene!AQ6+Feb!AQ6+Mar!AQ6+Abr!AQ6+May!AQ6+Jun!AQ6+Jul!AQ6),IF(Config!$C$6=8,SUM(+Ene!AQ6+Feb!AQ6+Mar!AQ6+Abr!AQ6+May!AQ6+Jun!AQ6+Jul!AQ6+Ago!AQ6),IF(Config!$C$6=9,SUM(+Ene!AQ6+Feb!AQ6+Mar!AQ6+Abr!AQ6+May!AQ6+Jun!AQ6+Jul!AQ6+Ago!AQ6+Set!AQ6),IF(Config!$C$6=10,SUM(+Ene!AQ6+Feb!AQ6+Mar!AQ6+Abr!AQ6+May!AQ6+Jun!AQ6+Jul!AQ6+Ago!AQ6+Set!AQ6+Oct!AQ6),IF(Config!$C$6=11,SUM(+Ene!AQ6+Feb!AQ6+Mar!AQ6+Abr!AQ6+May!AQ6+Jun!AQ6+Jul!AQ6+Ago!AQ6+Set!AQ6+Oct!AQ6+Nov!AQ6),IF(Config!$C$6=12,SUM(+Ene!AQ6+Feb!AQ6+Mar!AQ6+Abr!AQ6+May!AQ6+Jun!AQ6+Jul!AQ6+Ago!AQ6+Set!AQ6+Oct!AQ6+Nov!AQ6+Dic!AQ6)))))))))))))</f>
        <v>603</v>
      </c>
      <c r="AR6" s="429">
        <f>IF(Config!$C$6=1,SUM(+Ene!AR6),IF(Config!$C$6=2,SUM(+Ene!AR6+Feb!AR6),IF(Config!$C$6=3,SUM(+Ene!AR6+Feb!AR6+Mar!AR6),IF(Config!$C$6=4,SUM(+Ene!AR6+Feb!AR6+Mar!AR6+Abr!AR6),IF(Config!$C$6=5,SUM(Ene!AR6+Feb!AR6+Mar!AR6+Abr!AR6+May!AR6),IF(Config!$C$6=6,SUM(+Ene!AR6+Feb!AR6+Mar!AR6+Abr!AR6+May!AR6+Jun!AR6),IF(Config!$C$6=7,SUM(Ene!AR6+Feb!AR6+Mar!AR6+Abr!AR6+May!AR6+Jun!AR6+Jul!AR6),IF(Config!$C$6=8,SUM(+Ene!AR6+Feb!AR6+Mar!AR6+Abr!AR6+May!AR6+Jun!AR6+Jul!AR6+Ago!AR6),IF(Config!$C$6=9,SUM(+Ene!AR6+Feb!AR6+Mar!AR6+Abr!AR6+May!AR6+Jun!AR6+Jul!AR6+Ago!AR6+Set!AR6),IF(Config!$C$6=10,SUM(+Ene!AR6+Feb!AR6+Mar!AR6+Abr!AR6+May!AR6+Jun!AR6+Jul!AR6+Ago!AR6+Set!AR6+Oct!AR6),IF(Config!$C$6=11,SUM(+Ene!AR6+Feb!AR6+Mar!AR6+Abr!AR6+May!AR6+Jun!AR6+Jul!AR6+Ago!AR6+Set!AR6+Oct!AR6+Nov!AR6),IF(Config!$C$6=12,SUM(+Ene!AR6+Feb!AR6+Mar!AR6+Abr!AR6+May!AR6+Jun!AR6+Jul!AR6+Ago!AR6+Set!AR6+Oct!AR6+Nov!AR6+Dic!AR6)))))))))))))</f>
        <v>0</v>
      </c>
      <c r="AS6" s="429">
        <f>IF(Config!$C$6=1,SUM(+Ene!AS6),IF(Config!$C$6=2,SUM(+Ene!AS6+Feb!AS6),IF(Config!$C$6=3,SUM(+Ene!AS6+Feb!AS6+Mar!AS6),IF(Config!$C$6=4,SUM(+Ene!AS6+Feb!AS6+Mar!AS6+Abr!AS6),IF(Config!$C$6=5,SUM(Ene!AS6+Feb!AS6+Mar!AS6+Abr!AS6+May!AS6),IF(Config!$C$6=6,SUM(+Ene!AS6+Feb!AS6+Mar!AS6+Abr!AS6+May!AS6+Jun!AS6),IF(Config!$C$6=7,SUM(Ene!AS6+Feb!AS6+Mar!AS6+Abr!AS6+May!AS6+Jun!AS6+Jul!AS6),IF(Config!$C$6=8,SUM(+Ene!AS6+Feb!AS6+Mar!AS6+Abr!AS6+May!AS6+Jun!AS6+Jul!AS6+Ago!AS6),IF(Config!$C$6=9,SUM(+Ene!AS6+Feb!AS6+Mar!AS6+Abr!AS6+May!AS6+Jun!AS6+Jul!AS6+Ago!AS6+Set!AS6),IF(Config!$C$6=10,SUM(+Ene!AS6+Feb!AS6+Mar!AS6+Abr!AS6+May!AS6+Jun!AS6+Jul!AS6+Ago!AS6+Set!AS6+Oct!AS6),IF(Config!$C$6=11,SUM(+Ene!AS6+Feb!AS6+Mar!AS6+Abr!AS6+May!AS6+Jun!AS6+Jul!AS6+Ago!AS6+Set!AS6+Oct!AS6+Nov!AS6),IF(Config!$C$6=12,SUM(+Ene!AS6+Feb!AS6+Mar!AS6+Abr!AS6+May!AS6+Jun!AS6+Jul!AS6+Ago!AS6+Set!AS6+Oct!AS6+Nov!AS6+Dic!AS6)))))))))))))</f>
        <v>0</v>
      </c>
      <c r="AT6" s="429">
        <f>IF(Config!$C$6=1,SUM(+Ene!AT6),IF(Config!$C$6=2,SUM(+Ene!AT6+Feb!AT6),IF(Config!$C$6=3,SUM(+Ene!AT6+Feb!AT6+Mar!AT6),IF(Config!$C$6=4,SUM(+Ene!AT6+Feb!AT6+Mar!AT6+Abr!AT6),IF(Config!$C$6=5,SUM(Ene!AT6+Feb!AT6+Mar!AT6+Abr!AT6+May!AT6),IF(Config!$C$6=6,SUM(+Ene!AT6+Feb!AT6+Mar!AT6+Abr!AT6+May!AT6+Jun!AT6),IF(Config!$C$6=7,SUM(Ene!AT6+Feb!AT6+Mar!AT6+Abr!AT6+May!AT6+Jun!AT6+Jul!AT6),IF(Config!$C$6=8,SUM(+Ene!AT6+Feb!AT6+Mar!AT6+Abr!AT6+May!AT6+Jun!AT6+Jul!AT6+Ago!AT6),IF(Config!$C$6=9,SUM(+Ene!AT6+Feb!AT6+Mar!AT6+Abr!AT6+May!AT6+Jun!AT6+Jul!AT6+Ago!AT6+Set!AT6),IF(Config!$C$6=10,SUM(+Ene!AT6+Feb!AT6+Mar!AT6+Abr!AT6+May!AT6+Jun!AT6+Jul!AT6+Ago!AT6+Set!AT6+Oct!AT6),IF(Config!$C$6=11,SUM(+Ene!AT6+Feb!AT6+Mar!AT6+Abr!AT6+May!AT6+Jun!AT6+Jul!AT6+Ago!AT6+Set!AT6+Oct!AT6+Nov!AT6),IF(Config!$C$6=12,SUM(+Ene!AT6+Feb!AT6+Mar!AT6+Abr!AT6+May!AT6+Jun!AT6+Jul!AT6+Ago!AT6+Set!AT6+Oct!AT6+Nov!AT6+Dic!AT6)))))))))))))</f>
        <v>0</v>
      </c>
      <c r="AU6" s="495">
        <f t="shared" si="9"/>
        <v>3742</v>
      </c>
      <c r="AV6" s="37">
        <f t="shared" si="10"/>
        <v>0</v>
      </c>
      <c r="AW6" s="37">
        <f t="shared" si="11"/>
        <v>0</v>
      </c>
      <c r="AX6" s="37">
        <f t="shared" si="12"/>
        <v>493</v>
      </c>
      <c r="AY6" s="37">
        <f t="shared" si="13"/>
        <v>497</v>
      </c>
      <c r="AZ6" s="37">
        <f t="shared" si="14"/>
        <v>253</v>
      </c>
      <c r="BA6" s="37">
        <f t="shared" si="15"/>
        <v>536</v>
      </c>
      <c r="BB6" s="37">
        <f t="shared" si="16"/>
        <v>438</v>
      </c>
      <c r="BC6" s="37">
        <f t="shared" si="17"/>
        <v>287</v>
      </c>
      <c r="BD6" s="38">
        <f t="shared" si="18"/>
        <v>635</v>
      </c>
      <c r="BE6" s="37">
        <f t="shared" si="19"/>
        <v>603</v>
      </c>
      <c r="BF6" s="54">
        <f t="shared" si="20"/>
        <v>3742</v>
      </c>
      <c r="BG6" t="str">
        <f t="shared" si="8"/>
        <v>OK</v>
      </c>
    </row>
    <row r="7" spans="1:71" x14ac:dyDescent="0.25">
      <c r="A7" s="400">
        <v>4</v>
      </c>
      <c r="B7" s="427" t="s">
        <v>507</v>
      </c>
      <c r="C7" s="497" t="s">
        <v>146</v>
      </c>
      <c r="D7" s="429">
        <f>IF(Config!$C$6=1,SUM(+Ene!D7),IF(Config!$C$6=2,SUM(+Ene!D7+Feb!D7),IF(Config!$C$6=3,SUM(+Ene!D7+Feb!D7+Mar!D7),IF(Config!$C$6=4,SUM(+Ene!D7+Feb!D7+Mar!D7+Abr!D7),IF(Config!$C$6=5,SUM(Ene!D7+Feb!D7+Mar!D7+Abr!D7+May!D7),IF(Config!$C$6=6,SUM(+Ene!D7+Feb!D7+Mar!D7+Abr!D7+May!D7+Jun!D7),IF(Config!$C$6=7,SUM(Ene!D7+Feb!D7+Mar!D7+Abr!D7+May!D7+Jun!D7+Jul!D7),IF(Config!$C$6=8,SUM(+Ene!D7+Feb!D7+Mar!D7+Abr!D7+May!D7+Jun!D7+Jul!D7+Ago!D7),IF(Config!$C$6=9,SUM(+Ene!D7+Feb!D7+Mar!D7+Abr!D7+May!D7+Jun!D7+Jul!D7+Ago!D7+Set!D7),IF(Config!$C$6=10,SUM(+Ene!D7+Feb!D7+Mar!D7+Abr!D7+May!D7+Jun!D7+Jul!D7+Ago!D7+Set!D7+Oct!D7),IF(Config!$C$6=11,SUM(+Ene!D7+Feb!D7+Mar!D7+Abr!D7+May!D7+Jun!D7+Jul!D7+Ago!D7+Set!D7+Oct!D7+Nov!D7),IF(Config!$C$6=12,SUM(+Ene!D7+Feb!D7+Mar!D7+Abr!D7+May!D7+Jun!D7+Jul!D7+Ago!D7+Set!D7+Oct!D7+Nov!D7+Dic!D7)))))))))))))</f>
        <v>0</v>
      </c>
      <c r="E7" s="429">
        <f>IF(Config!$C$6=1,SUM(+Ene!E7),IF(Config!$C$6=2,SUM(+Ene!E7+Feb!E7),IF(Config!$C$6=3,SUM(+Ene!E7+Feb!E7+Mar!E7),IF(Config!$C$6=4,SUM(+Ene!E7+Feb!E7+Mar!E7+Abr!E7),IF(Config!$C$6=5,SUM(Ene!E7+Feb!E7+Mar!E7+Abr!E7+May!E7),IF(Config!$C$6=6,SUM(+Ene!E7+Feb!E7+Mar!E7+Abr!E7+May!E7+Jun!E7),IF(Config!$C$6=7,SUM(Ene!E7+Feb!E7+Mar!E7+Abr!E7+May!E7+Jun!E7+Jul!E7),IF(Config!$C$6=8,SUM(+Ene!E7+Feb!E7+Mar!E7+Abr!E7+May!E7+Jun!E7+Jul!E7+Ago!E7),IF(Config!$C$6=9,SUM(+Ene!E7+Feb!E7+Mar!E7+Abr!E7+May!E7+Jun!E7+Jul!E7+Ago!E7+Set!E7),IF(Config!$C$6=10,SUM(+Ene!E7+Feb!E7+Mar!E7+Abr!E7+May!E7+Jun!E7+Jul!E7+Ago!E7+Set!E7+Oct!E7),IF(Config!$C$6=11,SUM(+Ene!E7+Feb!E7+Mar!E7+Abr!E7+May!E7+Jun!E7+Jul!E7+Ago!E7+Set!E7+Oct!E7+Nov!E7),IF(Config!$C$6=12,SUM(+Ene!E7+Feb!E7+Mar!E7+Abr!E7+May!E7+Jun!E7+Jul!E7+Ago!E7+Set!E7+Oct!E7+Nov!E7+Dic!E7)))))))))))))</f>
        <v>0</v>
      </c>
      <c r="F7" s="429">
        <f>IF(Config!$C$6=1,SUM(+Ene!F7),IF(Config!$C$6=2,SUM(+Ene!F7+Feb!F7),IF(Config!$C$6=3,SUM(+Ene!F7+Feb!F7+Mar!F7),IF(Config!$C$6=4,SUM(+Ene!F7+Feb!F7+Mar!F7+Abr!F7),IF(Config!$C$6=5,SUM(Ene!F7+Feb!F7+Mar!F7+Abr!F7+May!F7),IF(Config!$C$6=6,SUM(+Ene!F7+Feb!F7+Mar!F7+Abr!F7+May!F7+Jun!F7),IF(Config!$C$6=7,SUM(Ene!F7+Feb!F7+Mar!F7+Abr!F7+May!F7+Jun!F7+Jul!F7),IF(Config!$C$6=8,SUM(+Ene!F7+Feb!F7+Mar!F7+Abr!F7+May!F7+Jun!F7+Jul!F7+Ago!F7),IF(Config!$C$6=9,SUM(+Ene!F7+Feb!F7+Mar!F7+Abr!F7+May!F7+Jun!F7+Jul!F7+Ago!F7+Set!F7),IF(Config!$C$6=10,SUM(+Ene!F7+Feb!F7+Mar!F7+Abr!F7+May!F7+Jun!F7+Jul!F7+Ago!F7+Set!F7+Oct!F7),IF(Config!$C$6=11,SUM(+Ene!F7+Feb!F7+Mar!F7+Abr!F7+May!F7+Jun!F7+Jul!F7+Ago!F7+Set!F7+Oct!F7+Nov!F7),IF(Config!$C$6=12,SUM(+Ene!F7+Feb!F7+Mar!F7+Abr!F7+May!F7+Jun!F7+Jul!F7+Ago!F7+Set!F7+Oct!F7+Nov!F7+Dic!F7)))))))))))))</f>
        <v>0</v>
      </c>
      <c r="G7" s="429">
        <f>IF(Config!$C$6=1,SUM(+Ene!G7),IF(Config!$C$6=2,SUM(+Ene!G7+Feb!G7),IF(Config!$C$6=3,SUM(+Ene!G7+Feb!G7+Mar!G7),IF(Config!$C$6=4,SUM(+Ene!G7+Feb!G7+Mar!G7+Abr!G7),IF(Config!$C$6=5,SUM(Ene!G7+Feb!G7+Mar!G7+Abr!G7+May!G7),IF(Config!$C$6=6,SUM(+Ene!G7+Feb!G7+Mar!G7+Abr!G7+May!G7+Jun!G7),IF(Config!$C$6=7,SUM(Ene!G7+Feb!G7+Mar!G7+Abr!G7+May!G7+Jun!G7+Jul!G7),IF(Config!$C$6=8,SUM(+Ene!G7+Feb!G7+Mar!G7+Abr!G7+May!G7+Jun!G7+Jul!G7+Ago!G7),IF(Config!$C$6=9,SUM(+Ene!G7+Feb!G7+Mar!G7+Abr!G7+May!G7+Jun!G7+Jul!G7+Ago!G7+Set!G7),IF(Config!$C$6=10,SUM(+Ene!G7+Feb!G7+Mar!G7+Abr!G7+May!G7+Jun!G7+Jul!G7+Ago!G7+Set!G7+Oct!G7),IF(Config!$C$6=11,SUM(+Ene!G7+Feb!G7+Mar!G7+Abr!G7+May!G7+Jun!G7+Jul!G7+Ago!G7+Set!G7+Oct!G7+Nov!G7),IF(Config!$C$6=12,SUM(+Ene!G7+Feb!G7+Mar!G7+Abr!G7+May!G7+Jun!G7+Jul!G7+Ago!G7+Set!G7+Oct!G7+Nov!G7+Dic!G7)))))))))))))</f>
        <v>9546</v>
      </c>
      <c r="H7" s="429">
        <f>IF(Config!$C$6=1,SUM(+Ene!H7),IF(Config!$C$6=2,SUM(+Ene!H7+Feb!H7),IF(Config!$C$6=3,SUM(+Ene!H7+Feb!H7+Mar!H7),IF(Config!$C$6=4,SUM(+Ene!H7+Feb!H7+Mar!H7+Abr!H7),IF(Config!$C$6=5,SUM(Ene!H7+Feb!H7+Mar!H7+Abr!H7+May!H7),IF(Config!$C$6=6,SUM(+Ene!H7+Feb!H7+Mar!H7+Abr!H7+May!H7+Jun!H7),IF(Config!$C$6=7,SUM(Ene!H7+Feb!H7+Mar!H7+Abr!H7+May!H7+Jun!H7+Jul!H7),IF(Config!$C$6=8,SUM(+Ene!H7+Feb!H7+Mar!H7+Abr!H7+May!H7+Jun!H7+Jul!H7+Ago!H7),IF(Config!$C$6=9,SUM(+Ene!H7+Feb!H7+Mar!H7+Abr!H7+May!H7+Jun!H7+Jul!H7+Ago!H7+Set!H7),IF(Config!$C$6=10,SUM(+Ene!H7+Feb!H7+Mar!H7+Abr!H7+May!H7+Jun!H7+Jul!H7+Ago!H7+Set!H7+Oct!H7),IF(Config!$C$6=11,SUM(+Ene!H7+Feb!H7+Mar!H7+Abr!H7+May!H7+Jun!H7+Jul!H7+Ago!H7+Set!H7+Oct!H7+Nov!H7),IF(Config!$C$6=12,SUM(+Ene!H7+Feb!H7+Mar!H7+Abr!H7+May!H7+Jun!H7+Jul!H7+Ago!H7+Set!H7+Oct!H7+Nov!H7+Dic!H7)))))))))))))</f>
        <v>0</v>
      </c>
      <c r="I7" s="429">
        <f>IF(Config!$C$6=1,SUM(+Ene!I7),IF(Config!$C$6=2,SUM(+Ene!I7+Feb!I7),IF(Config!$C$6=3,SUM(+Ene!I7+Feb!I7+Mar!I7),IF(Config!$C$6=4,SUM(+Ene!I7+Feb!I7+Mar!I7+Abr!I7),IF(Config!$C$6=5,SUM(Ene!I7+Feb!I7+Mar!I7+Abr!I7+May!I7),IF(Config!$C$6=6,SUM(+Ene!I7+Feb!I7+Mar!I7+Abr!I7+May!I7+Jun!I7),IF(Config!$C$6=7,SUM(Ene!I7+Feb!I7+Mar!I7+Abr!I7+May!I7+Jun!I7+Jul!I7),IF(Config!$C$6=8,SUM(+Ene!I7+Feb!I7+Mar!I7+Abr!I7+May!I7+Jun!I7+Jul!I7+Ago!I7),IF(Config!$C$6=9,SUM(+Ene!I7+Feb!I7+Mar!I7+Abr!I7+May!I7+Jun!I7+Jul!I7+Ago!I7+Set!I7),IF(Config!$C$6=10,SUM(+Ene!I7+Feb!I7+Mar!I7+Abr!I7+May!I7+Jun!I7+Jul!I7+Ago!I7+Set!I7+Oct!I7),IF(Config!$C$6=11,SUM(+Ene!I7+Feb!I7+Mar!I7+Abr!I7+May!I7+Jun!I7+Jul!I7+Ago!I7+Set!I7+Oct!I7+Nov!I7),IF(Config!$C$6=12,SUM(+Ene!I7+Feb!I7+Mar!I7+Abr!I7+May!I7+Jun!I7+Jul!I7+Ago!I7+Set!I7+Oct!I7+Nov!I7+Dic!I7)))))))))))))</f>
        <v>0</v>
      </c>
      <c r="J7" s="429">
        <f>IF(Config!$C$6=1,SUM(+Ene!J7),IF(Config!$C$6=2,SUM(+Ene!J7+Feb!J7),IF(Config!$C$6=3,SUM(+Ene!J7+Feb!J7+Mar!J7),IF(Config!$C$6=4,SUM(+Ene!J7+Feb!J7+Mar!J7+Abr!J7),IF(Config!$C$6=5,SUM(Ene!J7+Feb!J7+Mar!J7+Abr!J7+May!J7),IF(Config!$C$6=6,SUM(+Ene!J7+Feb!J7+Mar!J7+Abr!J7+May!J7+Jun!J7),IF(Config!$C$6=7,SUM(Ene!J7+Feb!J7+Mar!J7+Abr!J7+May!J7+Jun!J7+Jul!J7),IF(Config!$C$6=8,SUM(+Ene!J7+Feb!J7+Mar!J7+Abr!J7+May!J7+Jun!J7+Jul!J7+Ago!J7),IF(Config!$C$6=9,SUM(+Ene!J7+Feb!J7+Mar!J7+Abr!J7+May!J7+Jun!J7+Jul!J7+Ago!J7+Set!J7),IF(Config!$C$6=10,SUM(+Ene!J7+Feb!J7+Mar!J7+Abr!J7+May!J7+Jun!J7+Jul!J7+Ago!J7+Set!J7+Oct!J7),IF(Config!$C$6=11,SUM(+Ene!J7+Feb!J7+Mar!J7+Abr!J7+May!J7+Jun!J7+Jul!J7+Ago!J7+Set!J7+Oct!J7+Nov!J7),IF(Config!$C$6=12,SUM(+Ene!J7+Feb!J7+Mar!J7+Abr!J7+May!J7+Jun!J7+Jul!J7+Ago!J7+Set!J7+Oct!J7+Nov!J7+Dic!J7)))))))))))))</f>
        <v>0</v>
      </c>
      <c r="K7" s="429">
        <f>IF(Config!$C$6=1,SUM(+Ene!K7),IF(Config!$C$6=2,SUM(+Ene!K7+Feb!K7),IF(Config!$C$6=3,SUM(+Ene!K7+Feb!K7+Mar!K7),IF(Config!$C$6=4,SUM(+Ene!K7+Feb!K7+Mar!K7+Abr!K7),IF(Config!$C$6=5,SUM(Ene!K7+Feb!K7+Mar!K7+Abr!K7+May!K7),IF(Config!$C$6=6,SUM(+Ene!K7+Feb!K7+Mar!K7+Abr!K7+May!K7+Jun!K7),IF(Config!$C$6=7,SUM(Ene!K7+Feb!K7+Mar!K7+Abr!K7+May!K7+Jun!K7+Jul!K7),IF(Config!$C$6=8,SUM(+Ene!K7+Feb!K7+Mar!K7+Abr!K7+May!K7+Jun!K7+Jul!K7+Ago!K7),IF(Config!$C$6=9,SUM(+Ene!K7+Feb!K7+Mar!K7+Abr!K7+May!K7+Jun!K7+Jul!K7+Ago!K7+Set!K7),IF(Config!$C$6=10,SUM(+Ene!K7+Feb!K7+Mar!K7+Abr!K7+May!K7+Jun!K7+Jul!K7+Ago!K7+Set!K7+Oct!K7),IF(Config!$C$6=11,SUM(+Ene!K7+Feb!K7+Mar!K7+Abr!K7+May!K7+Jun!K7+Jul!K7+Ago!K7+Set!K7+Oct!K7+Nov!K7),IF(Config!$C$6=12,SUM(+Ene!K7+Feb!K7+Mar!K7+Abr!K7+May!K7+Jun!K7+Jul!K7+Ago!K7+Set!K7+Oct!K7+Nov!K7+Dic!K7)))))))))))))</f>
        <v>0</v>
      </c>
      <c r="L7" s="429">
        <f>IF(Config!$C$6=1,SUM(+Ene!L7),IF(Config!$C$6=2,SUM(+Ene!L7+Feb!L7),IF(Config!$C$6=3,SUM(+Ene!L7+Feb!L7+Mar!L7),IF(Config!$C$6=4,SUM(+Ene!L7+Feb!L7+Mar!L7+Abr!L7),IF(Config!$C$6=5,SUM(Ene!L7+Feb!L7+Mar!L7+Abr!L7+May!L7),IF(Config!$C$6=6,SUM(+Ene!L7+Feb!L7+Mar!L7+Abr!L7+May!L7+Jun!L7),IF(Config!$C$6=7,SUM(Ene!L7+Feb!L7+Mar!L7+Abr!L7+May!L7+Jun!L7+Jul!L7),IF(Config!$C$6=8,SUM(+Ene!L7+Feb!L7+Mar!L7+Abr!L7+May!L7+Jun!L7+Jul!L7+Ago!L7),IF(Config!$C$6=9,SUM(+Ene!L7+Feb!L7+Mar!L7+Abr!L7+May!L7+Jun!L7+Jul!L7+Ago!L7+Set!L7),IF(Config!$C$6=10,SUM(+Ene!L7+Feb!L7+Mar!L7+Abr!L7+May!L7+Jun!L7+Jul!L7+Ago!L7+Set!L7+Oct!L7),IF(Config!$C$6=11,SUM(+Ene!L7+Feb!L7+Mar!L7+Abr!L7+May!L7+Jun!L7+Jul!L7+Ago!L7+Set!L7+Oct!L7+Nov!L7),IF(Config!$C$6=12,SUM(+Ene!L7+Feb!L7+Mar!L7+Abr!L7+May!L7+Jun!L7+Jul!L7+Ago!L7+Set!L7+Oct!L7+Nov!L7+Dic!L7)))))))))))))</f>
        <v>0</v>
      </c>
      <c r="M7" s="429">
        <f>IF(Config!$C$6=1,SUM(+Ene!M7),IF(Config!$C$6=2,SUM(+Ene!M7+Feb!M7),IF(Config!$C$6=3,SUM(+Ene!M7+Feb!M7+Mar!M7),IF(Config!$C$6=4,SUM(+Ene!M7+Feb!M7+Mar!M7+Abr!M7),IF(Config!$C$6=5,SUM(Ene!M7+Feb!M7+Mar!M7+Abr!M7+May!M7),IF(Config!$C$6=6,SUM(+Ene!M7+Feb!M7+Mar!M7+Abr!M7+May!M7+Jun!M7),IF(Config!$C$6=7,SUM(Ene!M7+Feb!M7+Mar!M7+Abr!M7+May!M7+Jun!M7+Jul!M7),IF(Config!$C$6=8,SUM(+Ene!M7+Feb!M7+Mar!M7+Abr!M7+May!M7+Jun!M7+Jul!M7+Ago!M7),IF(Config!$C$6=9,SUM(+Ene!M7+Feb!M7+Mar!M7+Abr!M7+May!M7+Jun!M7+Jul!M7+Ago!M7+Set!M7),IF(Config!$C$6=10,SUM(+Ene!M7+Feb!M7+Mar!M7+Abr!M7+May!M7+Jun!M7+Jul!M7+Ago!M7+Set!M7+Oct!M7),IF(Config!$C$6=11,SUM(+Ene!M7+Feb!M7+Mar!M7+Abr!M7+May!M7+Jun!M7+Jul!M7+Ago!M7+Set!M7+Oct!M7+Nov!M7),IF(Config!$C$6=12,SUM(+Ene!M7+Feb!M7+Mar!M7+Abr!M7+May!M7+Jun!M7+Jul!M7+Ago!M7+Set!M7+Oct!M7+Nov!M7+Dic!M7)))))))))))))</f>
        <v>0</v>
      </c>
      <c r="N7" s="429">
        <f>IF(Config!$C$6=1,SUM(+Ene!N7),IF(Config!$C$6=2,SUM(+Ene!N7+Feb!N7),IF(Config!$C$6=3,SUM(+Ene!N7+Feb!N7+Mar!N7),IF(Config!$C$6=4,SUM(+Ene!N7+Feb!N7+Mar!N7+Abr!N7),IF(Config!$C$6=5,SUM(Ene!N7+Feb!N7+Mar!N7+Abr!N7+May!N7),IF(Config!$C$6=6,SUM(+Ene!N7+Feb!N7+Mar!N7+Abr!N7+May!N7+Jun!N7),IF(Config!$C$6=7,SUM(Ene!N7+Feb!N7+Mar!N7+Abr!N7+May!N7+Jun!N7+Jul!N7),IF(Config!$C$6=8,SUM(+Ene!N7+Feb!N7+Mar!N7+Abr!N7+May!N7+Jun!N7+Jul!N7+Ago!N7),IF(Config!$C$6=9,SUM(+Ene!N7+Feb!N7+Mar!N7+Abr!N7+May!N7+Jun!N7+Jul!N7+Ago!N7+Set!N7),IF(Config!$C$6=10,SUM(+Ene!N7+Feb!N7+Mar!N7+Abr!N7+May!N7+Jun!N7+Jul!N7+Ago!N7+Set!N7+Oct!N7),IF(Config!$C$6=11,SUM(+Ene!N7+Feb!N7+Mar!N7+Abr!N7+May!N7+Jun!N7+Jul!N7+Ago!N7+Set!N7+Oct!N7+Nov!N7),IF(Config!$C$6=12,SUM(+Ene!N7+Feb!N7+Mar!N7+Abr!N7+May!N7+Jun!N7+Jul!N7+Ago!N7+Set!N7+Oct!N7+Nov!N7+Dic!N7)))))))))))))</f>
        <v>0</v>
      </c>
      <c r="O7" s="429">
        <f>IF(Config!$C$6=1,SUM(+Ene!O7),IF(Config!$C$6=2,SUM(+Ene!O7+Feb!O7),IF(Config!$C$6=3,SUM(+Ene!O7+Feb!O7+Mar!O7),IF(Config!$C$6=4,SUM(+Ene!O7+Feb!O7+Mar!O7+Abr!O7),IF(Config!$C$6=5,SUM(Ene!O7+Feb!O7+Mar!O7+Abr!O7+May!O7),IF(Config!$C$6=6,SUM(+Ene!O7+Feb!O7+Mar!O7+Abr!O7+May!O7+Jun!O7),IF(Config!$C$6=7,SUM(Ene!O7+Feb!O7+Mar!O7+Abr!O7+May!O7+Jun!O7+Jul!O7),IF(Config!$C$6=8,SUM(+Ene!O7+Feb!O7+Mar!O7+Abr!O7+May!O7+Jun!O7+Jul!O7+Ago!O7),IF(Config!$C$6=9,SUM(+Ene!O7+Feb!O7+Mar!O7+Abr!O7+May!O7+Jun!O7+Jul!O7+Ago!O7+Set!O7),IF(Config!$C$6=10,SUM(+Ene!O7+Feb!O7+Mar!O7+Abr!O7+May!O7+Jun!O7+Jul!O7+Ago!O7+Set!O7+Oct!O7),IF(Config!$C$6=11,SUM(+Ene!O7+Feb!O7+Mar!O7+Abr!O7+May!O7+Jun!O7+Jul!O7+Ago!O7+Set!O7+Oct!O7+Nov!O7),IF(Config!$C$6=12,SUM(+Ene!O7+Feb!O7+Mar!O7+Abr!O7+May!O7+Jun!O7+Jul!O7+Ago!O7+Set!O7+Oct!O7+Nov!O7+Dic!O7)))))))))))))</f>
        <v>0</v>
      </c>
      <c r="P7" s="429">
        <f>IF(Config!$C$6=1,SUM(+Ene!P7),IF(Config!$C$6=2,SUM(+Ene!P7+Feb!P7),IF(Config!$C$6=3,SUM(+Ene!P7+Feb!P7+Mar!P7),IF(Config!$C$6=4,SUM(+Ene!P7+Feb!P7+Mar!P7+Abr!P7),IF(Config!$C$6=5,SUM(Ene!P7+Feb!P7+Mar!P7+Abr!P7+May!P7),IF(Config!$C$6=6,SUM(+Ene!P7+Feb!P7+Mar!P7+Abr!P7+May!P7+Jun!P7),IF(Config!$C$6=7,SUM(Ene!P7+Feb!P7+Mar!P7+Abr!P7+May!P7+Jun!P7+Jul!P7),IF(Config!$C$6=8,SUM(+Ene!P7+Feb!P7+Mar!P7+Abr!P7+May!P7+Jun!P7+Jul!P7+Ago!P7),IF(Config!$C$6=9,SUM(+Ene!P7+Feb!P7+Mar!P7+Abr!P7+May!P7+Jun!P7+Jul!P7+Ago!P7+Set!P7),IF(Config!$C$6=10,SUM(+Ene!P7+Feb!P7+Mar!P7+Abr!P7+May!P7+Jun!P7+Jul!P7+Ago!P7+Set!P7+Oct!P7),IF(Config!$C$6=11,SUM(+Ene!P7+Feb!P7+Mar!P7+Abr!P7+May!P7+Jun!P7+Jul!P7+Ago!P7+Set!P7+Oct!P7+Nov!P7),IF(Config!$C$6=12,SUM(+Ene!P7+Feb!P7+Mar!P7+Abr!P7+May!P7+Jun!P7+Jul!P7+Ago!P7+Set!P7+Oct!P7+Nov!P7+Dic!P7)))))))))))))</f>
        <v>0</v>
      </c>
      <c r="Q7" s="429">
        <f>IF(Config!$C$6=1,SUM(+Ene!Q7),IF(Config!$C$6=2,SUM(+Ene!Q7+Feb!Q7),IF(Config!$C$6=3,SUM(+Ene!Q7+Feb!Q7+Mar!Q7),IF(Config!$C$6=4,SUM(+Ene!Q7+Feb!Q7+Mar!Q7+Abr!Q7),IF(Config!$C$6=5,SUM(Ene!Q7+Feb!Q7+Mar!Q7+Abr!Q7+May!Q7),IF(Config!$C$6=6,SUM(+Ene!Q7+Feb!Q7+Mar!Q7+Abr!Q7+May!Q7+Jun!Q7),IF(Config!$C$6=7,SUM(Ene!Q7+Feb!Q7+Mar!Q7+Abr!Q7+May!Q7+Jun!Q7+Jul!Q7),IF(Config!$C$6=8,SUM(+Ene!Q7+Feb!Q7+Mar!Q7+Abr!Q7+May!Q7+Jun!Q7+Jul!Q7+Ago!Q7),IF(Config!$C$6=9,SUM(+Ene!Q7+Feb!Q7+Mar!Q7+Abr!Q7+May!Q7+Jun!Q7+Jul!Q7+Ago!Q7+Set!Q7),IF(Config!$C$6=10,SUM(+Ene!Q7+Feb!Q7+Mar!Q7+Abr!Q7+May!Q7+Jun!Q7+Jul!Q7+Ago!Q7+Set!Q7+Oct!Q7),IF(Config!$C$6=11,SUM(+Ene!Q7+Feb!Q7+Mar!Q7+Abr!Q7+May!Q7+Jun!Q7+Jul!Q7+Ago!Q7+Set!Q7+Oct!Q7+Nov!Q7),IF(Config!$C$6=12,SUM(+Ene!Q7+Feb!Q7+Mar!Q7+Abr!Q7+May!Q7+Jun!Q7+Jul!Q7+Ago!Q7+Set!Q7+Oct!Q7+Nov!Q7+Dic!Q7)))))))))))))</f>
        <v>0</v>
      </c>
      <c r="R7" s="429">
        <f>IF(Config!$C$6=1,SUM(+Ene!R7),IF(Config!$C$6=2,SUM(+Ene!R7+Feb!R7),IF(Config!$C$6=3,SUM(+Ene!R7+Feb!R7+Mar!R7),IF(Config!$C$6=4,SUM(+Ene!R7+Feb!R7+Mar!R7+Abr!R7),IF(Config!$C$6=5,SUM(Ene!R7+Feb!R7+Mar!R7+Abr!R7+May!R7),IF(Config!$C$6=6,SUM(+Ene!R7+Feb!R7+Mar!R7+Abr!R7+May!R7+Jun!R7),IF(Config!$C$6=7,SUM(Ene!R7+Feb!R7+Mar!R7+Abr!R7+May!R7+Jun!R7+Jul!R7),IF(Config!$C$6=8,SUM(+Ene!R7+Feb!R7+Mar!R7+Abr!R7+May!R7+Jun!R7+Jul!R7+Ago!R7),IF(Config!$C$6=9,SUM(+Ene!R7+Feb!R7+Mar!R7+Abr!R7+May!R7+Jun!R7+Jul!R7+Ago!R7+Set!R7),IF(Config!$C$6=10,SUM(+Ene!R7+Feb!R7+Mar!R7+Abr!R7+May!R7+Jun!R7+Jul!R7+Ago!R7+Set!R7+Oct!R7),IF(Config!$C$6=11,SUM(+Ene!R7+Feb!R7+Mar!R7+Abr!R7+May!R7+Jun!R7+Jul!R7+Ago!R7+Set!R7+Oct!R7+Nov!R7),IF(Config!$C$6=12,SUM(+Ene!R7+Feb!R7+Mar!R7+Abr!R7+May!R7+Jun!R7+Jul!R7+Ago!R7+Set!R7+Oct!R7+Nov!R7+Dic!R7)))))))))))))</f>
        <v>0</v>
      </c>
      <c r="S7" s="429">
        <f>IF(Config!$C$6=1,SUM(+Ene!S7),IF(Config!$C$6=2,SUM(+Ene!S7+Feb!S7),IF(Config!$C$6=3,SUM(+Ene!S7+Feb!S7+Mar!S7),IF(Config!$C$6=4,SUM(+Ene!S7+Feb!S7+Mar!S7+Abr!S7),IF(Config!$C$6=5,SUM(Ene!S7+Feb!S7+Mar!S7+Abr!S7+May!S7),IF(Config!$C$6=6,SUM(+Ene!S7+Feb!S7+Mar!S7+Abr!S7+May!S7+Jun!S7),IF(Config!$C$6=7,SUM(Ene!S7+Feb!S7+Mar!S7+Abr!S7+May!S7+Jun!S7+Jul!S7),IF(Config!$C$6=8,SUM(+Ene!S7+Feb!S7+Mar!S7+Abr!S7+May!S7+Jun!S7+Jul!S7+Ago!S7),IF(Config!$C$6=9,SUM(+Ene!S7+Feb!S7+Mar!S7+Abr!S7+May!S7+Jun!S7+Jul!S7+Ago!S7+Set!S7),IF(Config!$C$6=10,SUM(+Ene!S7+Feb!S7+Mar!S7+Abr!S7+May!S7+Jun!S7+Jul!S7+Ago!S7+Set!S7+Oct!S7),IF(Config!$C$6=11,SUM(+Ene!S7+Feb!S7+Mar!S7+Abr!S7+May!S7+Jun!S7+Jul!S7+Ago!S7+Set!S7+Oct!S7+Nov!S7),IF(Config!$C$6=12,SUM(+Ene!S7+Feb!S7+Mar!S7+Abr!S7+May!S7+Jun!S7+Jul!S7+Ago!S7+Set!S7+Oct!S7+Nov!S7+Dic!S7)))))))))))))</f>
        <v>0</v>
      </c>
      <c r="T7" s="429">
        <f>IF(Config!$C$6=1,SUM(+Ene!T7),IF(Config!$C$6=2,SUM(+Ene!T7+Feb!T7),IF(Config!$C$6=3,SUM(+Ene!T7+Feb!T7+Mar!T7),IF(Config!$C$6=4,SUM(+Ene!T7+Feb!T7+Mar!T7+Abr!T7),IF(Config!$C$6=5,SUM(Ene!T7+Feb!T7+Mar!T7+Abr!T7+May!T7),IF(Config!$C$6=6,SUM(+Ene!T7+Feb!T7+Mar!T7+Abr!T7+May!T7+Jun!T7),IF(Config!$C$6=7,SUM(Ene!T7+Feb!T7+Mar!T7+Abr!T7+May!T7+Jun!T7+Jul!T7),IF(Config!$C$6=8,SUM(+Ene!T7+Feb!T7+Mar!T7+Abr!T7+May!T7+Jun!T7+Jul!T7+Ago!T7),IF(Config!$C$6=9,SUM(+Ene!T7+Feb!T7+Mar!T7+Abr!T7+May!T7+Jun!T7+Jul!T7+Ago!T7+Set!T7),IF(Config!$C$6=10,SUM(+Ene!T7+Feb!T7+Mar!T7+Abr!T7+May!T7+Jun!T7+Jul!T7+Ago!T7+Set!T7+Oct!T7),IF(Config!$C$6=11,SUM(+Ene!T7+Feb!T7+Mar!T7+Abr!T7+May!T7+Jun!T7+Jul!T7+Ago!T7+Set!T7+Oct!T7+Nov!T7),IF(Config!$C$6=12,SUM(+Ene!T7+Feb!T7+Mar!T7+Abr!T7+May!T7+Jun!T7+Jul!T7+Ago!T7+Set!T7+Oct!T7+Nov!T7+Dic!T7)))))))))))))</f>
        <v>0</v>
      </c>
      <c r="U7" s="429">
        <f>IF(Config!$C$6=1,SUM(+Ene!U7),IF(Config!$C$6=2,SUM(+Ene!U7+Feb!U7),IF(Config!$C$6=3,SUM(+Ene!U7+Feb!U7+Mar!U7),IF(Config!$C$6=4,SUM(+Ene!U7+Feb!U7+Mar!U7+Abr!U7),IF(Config!$C$6=5,SUM(Ene!U7+Feb!U7+Mar!U7+Abr!U7+May!U7),IF(Config!$C$6=6,SUM(+Ene!U7+Feb!U7+Mar!U7+Abr!U7+May!U7+Jun!U7),IF(Config!$C$6=7,SUM(Ene!U7+Feb!U7+Mar!U7+Abr!U7+May!U7+Jun!U7+Jul!U7),IF(Config!$C$6=8,SUM(+Ene!U7+Feb!U7+Mar!U7+Abr!U7+May!U7+Jun!U7+Jul!U7+Ago!U7),IF(Config!$C$6=9,SUM(+Ene!U7+Feb!U7+Mar!U7+Abr!U7+May!U7+Jun!U7+Jul!U7+Ago!U7+Set!U7),IF(Config!$C$6=10,SUM(+Ene!U7+Feb!U7+Mar!U7+Abr!U7+May!U7+Jun!U7+Jul!U7+Ago!U7+Set!U7+Oct!U7),IF(Config!$C$6=11,SUM(+Ene!U7+Feb!U7+Mar!U7+Abr!U7+May!U7+Jun!U7+Jul!U7+Ago!U7+Set!U7+Oct!U7+Nov!U7),IF(Config!$C$6=12,SUM(+Ene!U7+Feb!U7+Mar!U7+Abr!U7+May!U7+Jun!U7+Jul!U7+Ago!U7+Set!U7+Oct!U7+Nov!U7+Dic!U7)))))))))))))</f>
        <v>0</v>
      </c>
      <c r="V7" s="429">
        <f>IF(Config!$C$6=1,SUM(+Ene!V7),IF(Config!$C$6=2,SUM(+Ene!V7+Feb!V7),IF(Config!$C$6=3,SUM(+Ene!V7+Feb!V7+Mar!V7),IF(Config!$C$6=4,SUM(+Ene!V7+Feb!V7+Mar!V7+Abr!V7),IF(Config!$C$6=5,SUM(Ene!V7+Feb!V7+Mar!V7+Abr!V7+May!V7),IF(Config!$C$6=6,SUM(+Ene!V7+Feb!V7+Mar!V7+Abr!V7+May!V7+Jun!V7),IF(Config!$C$6=7,SUM(Ene!V7+Feb!V7+Mar!V7+Abr!V7+May!V7+Jun!V7+Jul!V7),IF(Config!$C$6=8,SUM(+Ene!V7+Feb!V7+Mar!V7+Abr!V7+May!V7+Jun!V7+Jul!V7+Ago!V7),IF(Config!$C$6=9,SUM(+Ene!V7+Feb!V7+Mar!V7+Abr!V7+May!V7+Jun!V7+Jul!V7+Ago!V7+Set!V7),IF(Config!$C$6=10,SUM(+Ene!V7+Feb!V7+Mar!V7+Abr!V7+May!V7+Jun!V7+Jul!V7+Ago!V7+Set!V7+Oct!V7),IF(Config!$C$6=11,SUM(+Ene!V7+Feb!V7+Mar!V7+Abr!V7+May!V7+Jun!V7+Jul!V7+Ago!V7+Set!V7+Oct!V7+Nov!V7),IF(Config!$C$6=12,SUM(+Ene!V7+Feb!V7+Mar!V7+Abr!V7+May!V7+Jun!V7+Jul!V7+Ago!V7+Set!V7+Oct!V7+Nov!V7+Dic!V7)))))))))))))</f>
        <v>0</v>
      </c>
      <c r="W7" s="429">
        <f>IF(Config!$C$6=1,SUM(+Ene!W7),IF(Config!$C$6=2,SUM(+Ene!W7+Feb!W7),IF(Config!$C$6=3,SUM(+Ene!W7+Feb!W7+Mar!W7),IF(Config!$C$6=4,SUM(+Ene!W7+Feb!W7+Mar!W7+Abr!W7),IF(Config!$C$6=5,SUM(Ene!W7+Feb!W7+Mar!W7+Abr!W7+May!W7),IF(Config!$C$6=6,SUM(+Ene!W7+Feb!W7+Mar!W7+Abr!W7+May!W7+Jun!W7),IF(Config!$C$6=7,SUM(Ene!W7+Feb!W7+Mar!W7+Abr!W7+May!W7+Jun!W7+Jul!W7),IF(Config!$C$6=8,SUM(+Ene!W7+Feb!W7+Mar!W7+Abr!W7+May!W7+Jun!W7+Jul!W7+Ago!W7),IF(Config!$C$6=9,SUM(+Ene!W7+Feb!W7+Mar!W7+Abr!W7+May!W7+Jun!W7+Jul!W7+Ago!W7+Set!W7),IF(Config!$C$6=10,SUM(+Ene!W7+Feb!W7+Mar!W7+Abr!W7+May!W7+Jun!W7+Jul!W7+Ago!W7+Set!W7+Oct!W7),IF(Config!$C$6=11,SUM(+Ene!W7+Feb!W7+Mar!W7+Abr!W7+May!W7+Jun!W7+Jul!W7+Ago!W7+Set!W7+Oct!W7+Nov!W7),IF(Config!$C$6=12,SUM(+Ene!W7+Feb!W7+Mar!W7+Abr!W7+May!W7+Jun!W7+Jul!W7+Ago!W7+Set!W7+Oct!W7+Nov!W7+Dic!W7)))))))))))))</f>
        <v>0</v>
      </c>
      <c r="X7" s="429">
        <f>IF(Config!$C$6=1,SUM(+Ene!X7),IF(Config!$C$6=2,SUM(+Ene!X7+Feb!X7),IF(Config!$C$6=3,SUM(+Ene!X7+Feb!X7+Mar!X7),IF(Config!$C$6=4,SUM(+Ene!X7+Feb!X7+Mar!X7+Abr!X7),IF(Config!$C$6=5,SUM(Ene!X7+Feb!X7+Mar!X7+Abr!X7+May!X7),IF(Config!$C$6=6,SUM(+Ene!X7+Feb!X7+Mar!X7+Abr!X7+May!X7+Jun!X7),IF(Config!$C$6=7,SUM(Ene!X7+Feb!X7+Mar!X7+Abr!X7+May!X7+Jun!X7+Jul!X7),IF(Config!$C$6=8,SUM(+Ene!X7+Feb!X7+Mar!X7+Abr!X7+May!X7+Jun!X7+Jul!X7+Ago!X7),IF(Config!$C$6=9,SUM(+Ene!X7+Feb!X7+Mar!X7+Abr!X7+May!X7+Jun!X7+Jul!X7+Ago!X7+Set!X7),IF(Config!$C$6=10,SUM(+Ene!X7+Feb!X7+Mar!X7+Abr!X7+May!X7+Jun!X7+Jul!X7+Ago!X7+Set!X7+Oct!X7),IF(Config!$C$6=11,SUM(+Ene!X7+Feb!X7+Mar!X7+Abr!X7+May!X7+Jun!X7+Jul!X7+Ago!X7+Set!X7+Oct!X7+Nov!X7),IF(Config!$C$6=12,SUM(+Ene!X7+Feb!X7+Mar!X7+Abr!X7+May!X7+Jun!X7+Jul!X7+Ago!X7+Set!X7+Oct!X7+Nov!X7+Dic!X7)))))))))))))</f>
        <v>832</v>
      </c>
      <c r="Y7" s="429">
        <f>IF(Config!$C$6=1,SUM(+Ene!Y7),IF(Config!$C$6=2,SUM(+Ene!Y7+Feb!Y7),IF(Config!$C$6=3,SUM(+Ene!Y7+Feb!Y7+Mar!Y7),IF(Config!$C$6=4,SUM(+Ene!Y7+Feb!Y7+Mar!Y7+Abr!Y7),IF(Config!$C$6=5,SUM(Ene!Y7+Feb!Y7+Mar!Y7+Abr!Y7+May!Y7),IF(Config!$C$6=6,SUM(+Ene!Y7+Feb!Y7+Mar!Y7+Abr!Y7+May!Y7+Jun!Y7),IF(Config!$C$6=7,SUM(Ene!Y7+Feb!Y7+Mar!Y7+Abr!Y7+May!Y7+Jun!Y7+Jul!Y7),IF(Config!$C$6=8,SUM(+Ene!Y7+Feb!Y7+Mar!Y7+Abr!Y7+May!Y7+Jun!Y7+Jul!Y7+Ago!Y7),IF(Config!$C$6=9,SUM(+Ene!Y7+Feb!Y7+Mar!Y7+Abr!Y7+May!Y7+Jun!Y7+Jul!Y7+Ago!Y7+Set!Y7),IF(Config!$C$6=10,SUM(+Ene!Y7+Feb!Y7+Mar!Y7+Abr!Y7+May!Y7+Jun!Y7+Jul!Y7+Ago!Y7+Set!Y7+Oct!Y7),IF(Config!$C$6=11,SUM(+Ene!Y7+Feb!Y7+Mar!Y7+Abr!Y7+May!Y7+Jun!Y7+Jul!Y7+Ago!Y7+Set!Y7+Oct!Y7+Nov!Y7),IF(Config!$C$6=12,SUM(+Ene!Y7+Feb!Y7+Mar!Y7+Abr!Y7+May!Y7+Jun!Y7+Jul!Y7+Ago!Y7+Set!Y7+Oct!Y7+Nov!Y7+Dic!Y7)))))))))))))</f>
        <v>5533</v>
      </c>
      <c r="Z7" s="429">
        <f>IF(Config!$C$6=1,SUM(+Ene!Z7),IF(Config!$C$6=2,SUM(+Ene!Z7+Feb!Z7),IF(Config!$C$6=3,SUM(+Ene!Z7+Feb!Z7+Mar!Z7),IF(Config!$C$6=4,SUM(+Ene!Z7+Feb!Z7+Mar!Z7+Abr!Z7),IF(Config!$C$6=5,SUM(Ene!Z7+Feb!Z7+Mar!Z7+Abr!Z7+May!Z7),IF(Config!$C$6=6,SUM(+Ene!Z7+Feb!Z7+Mar!Z7+Abr!Z7+May!Z7+Jun!Z7),IF(Config!$C$6=7,SUM(Ene!Z7+Feb!Z7+Mar!Z7+Abr!Z7+May!Z7+Jun!Z7+Jul!Z7),IF(Config!$C$6=8,SUM(+Ene!Z7+Feb!Z7+Mar!Z7+Abr!Z7+May!Z7+Jun!Z7+Jul!Z7+Ago!Z7),IF(Config!$C$6=9,SUM(+Ene!Z7+Feb!Z7+Mar!Z7+Abr!Z7+May!Z7+Jun!Z7+Jul!Z7+Ago!Z7+Set!Z7),IF(Config!$C$6=10,SUM(+Ene!Z7+Feb!Z7+Mar!Z7+Abr!Z7+May!Z7+Jun!Z7+Jul!Z7+Ago!Z7+Set!Z7+Oct!Z7),IF(Config!$C$6=11,SUM(+Ene!Z7+Feb!Z7+Mar!Z7+Abr!Z7+May!Z7+Jun!Z7+Jul!Z7+Ago!Z7+Set!Z7+Oct!Z7+Nov!Z7),IF(Config!$C$6=12,SUM(+Ene!Z7+Feb!Z7+Mar!Z7+Abr!Z7+May!Z7+Jun!Z7+Jul!Z7+Ago!Z7+Set!Z7+Oct!Z7+Nov!Z7+Dic!Z7)))))))))))))</f>
        <v>0</v>
      </c>
      <c r="AA7" s="429">
        <f>IF(Config!$C$6=1,SUM(+Ene!AA7),IF(Config!$C$6=2,SUM(+Ene!AA7+Feb!AA7),IF(Config!$C$6=3,SUM(+Ene!AA7+Feb!AA7+Mar!AA7),IF(Config!$C$6=4,SUM(+Ene!AA7+Feb!AA7+Mar!AA7+Abr!AA7),IF(Config!$C$6=5,SUM(Ene!AA7+Feb!AA7+Mar!AA7+Abr!AA7+May!AA7),IF(Config!$C$6=6,SUM(+Ene!AA7+Feb!AA7+Mar!AA7+Abr!AA7+May!AA7+Jun!AA7),IF(Config!$C$6=7,SUM(Ene!AA7+Feb!AA7+Mar!AA7+Abr!AA7+May!AA7+Jun!AA7+Jul!AA7),IF(Config!$C$6=8,SUM(+Ene!AA7+Feb!AA7+Mar!AA7+Abr!AA7+May!AA7+Jun!AA7+Jul!AA7+Ago!AA7),IF(Config!$C$6=9,SUM(+Ene!AA7+Feb!AA7+Mar!AA7+Abr!AA7+May!AA7+Jun!AA7+Jul!AA7+Ago!AA7+Set!AA7),IF(Config!$C$6=10,SUM(+Ene!AA7+Feb!AA7+Mar!AA7+Abr!AA7+May!AA7+Jun!AA7+Jul!AA7+Ago!AA7+Set!AA7+Oct!AA7),IF(Config!$C$6=11,SUM(+Ene!AA7+Feb!AA7+Mar!AA7+Abr!AA7+May!AA7+Jun!AA7+Jul!AA7+Ago!AA7+Set!AA7+Oct!AA7+Nov!AA7),IF(Config!$C$6=12,SUM(+Ene!AA7+Feb!AA7+Mar!AA7+Abr!AA7+May!AA7+Jun!AA7+Jul!AA7+Ago!AA7+Set!AA7+Oct!AA7+Nov!AA7+Dic!AA7)))))))))))))</f>
        <v>0</v>
      </c>
      <c r="AB7" s="429">
        <f>IF(Config!$C$6=1,SUM(+Ene!AB7),IF(Config!$C$6=2,SUM(+Ene!AB7+Feb!AB7),IF(Config!$C$6=3,SUM(+Ene!AB7+Feb!AB7+Mar!AB7),IF(Config!$C$6=4,SUM(+Ene!AB7+Feb!AB7+Mar!AB7+Abr!AB7),IF(Config!$C$6=5,SUM(Ene!AB7+Feb!AB7+Mar!AB7+Abr!AB7+May!AB7),IF(Config!$C$6=6,SUM(+Ene!AB7+Feb!AB7+Mar!AB7+Abr!AB7+May!AB7+Jun!AB7),IF(Config!$C$6=7,SUM(Ene!AB7+Feb!AB7+Mar!AB7+Abr!AB7+May!AB7+Jun!AB7+Jul!AB7),IF(Config!$C$6=8,SUM(+Ene!AB7+Feb!AB7+Mar!AB7+Abr!AB7+May!AB7+Jun!AB7+Jul!AB7+Ago!AB7),IF(Config!$C$6=9,SUM(+Ene!AB7+Feb!AB7+Mar!AB7+Abr!AB7+May!AB7+Jun!AB7+Jul!AB7+Ago!AB7+Set!AB7),IF(Config!$C$6=10,SUM(+Ene!AB7+Feb!AB7+Mar!AB7+Abr!AB7+May!AB7+Jun!AB7+Jul!AB7+Ago!AB7+Set!AB7+Oct!AB7),IF(Config!$C$6=11,SUM(+Ene!AB7+Feb!AB7+Mar!AB7+Abr!AB7+May!AB7+Jun!AB7+Jul!AB7+Ago!AB7+Set!AB7+Oct!AB7+Nov!AB7),IF(Config!$C$6=12,SUM(+Ene!AB7+Feb!AB7+Mar!AB7+Abr!AB7+May!AB7+Jun!AB7+Jul!AB7+Ago!AB7+Set!AB7+Oct!AB7+Nov!AB7+Dic!AB7)))))))))))))</f>
        <v>0</v>
      </c>
      <c r="AC7" s="429">
        <f>IF(Config!$C$6=1,SUM(+Ene!AC7),IF(Config!$C$6=2,SUM(+Ene!AC7+Feb!AC7),IF(Config!$C$6=3,SUM(+Ene!AC7+Feb!AC7+Mar!AC7),IF(Config!$C$6=4,SUM(+Ene!AC7+Feb!AC7+Mar!AC7+Abr!AC7),IF(Config!$C$6=5,SUM(Ene!AC7+Feb!AC7+Mar!AC7+Abr!AC7+May!AC7),IF(Config!$C$6=6,SUM(+Ene!AC7+Feb!AC7+Mar!AC7+Abr!AC7+May!AC7+Jun!AC7),IF(Config!$C$6=7,SUM(Ene!AC7+Feb!AC7+Mar!AC7+Abr!AC7+May!AC7+Jun!AC7+Jul!AC7),IF(Config!$C$6=8,SUM(+Ene!AC7+Feb!AC7+Mar!AC7+Abr!AC7+May!AC7+Jun!AC7+Jul!AC7+Ago!AC7),IF(Config!$C$6=9,SUM(+Ene!AC7+Feb!AC7+Mar!AC7+Abr!AC7+May!AC7+Jun!AC7+Jul!AC7+Ago!AC7+Set!AC7),IF(Config!$C$6=10,SUM(+Ene!AC7+Feb!AC7+Mar!AC7+Abr!AC7+May!AC7+Jun!AC7+Jul!AC7+Ago!AC7+Set!AC7+Oct!AC7),IF(Config!$C$6=11,SUM(+Ene!AC7+Feb!AC7+Mar!AC7+Abr!AC7+May!AC7+Jun!AC7+Jul!AC7+Ago!AC7+Set!AC7+Oct!AC7+Nov!AC7),IF(Config!$C$6=12,SUM(+Ene!AC7+Feb!AC7+Mar!AC7+Abr!AC7+May!AC7+Jun!AC7+Jul!AC7+Ago!AC7+Set!AC7+Oct!AC7+Nov!AC7+Dic!AC7)))))))))))))</f>
        <v>101</v>
      </c>
      <c r="AD7" s="429">
        <f>IF(Config!$C$6=1,SUM(+Ene!AD7),IF(Config!$C$6=2,SUM(+Ene!AD7+Feb!AD7),IF(Config!$C$6=3,SUM(+Ene!AD7+Feb!AD7+Mar!AD7),IF(Config!$C$6=4,SUM(+Ene!AD7+Feb!AD7+Mar!AD7+Abr!AD7),IF(Config!$C$6=5,SUM(Ene!AD7+Feb!AD7+Mar!AD7+Abr!AD7+May!AD7),IF(Config!$C$6=6,SUM(+Ene!AD7+Feb!AD7+Mar!AD7+Abr!AD7+May!AD7+Jun!AD7),IF(Config!$C$6=7,SUM(Ene!AD7+Feb!AD7+Mar!AD7+Abr!AD7+May!AD7+Jun!AD7+Jul!AD7),IF(Config!$C$6=8,SUM(+Ene!AD7+Feb!AD7+Mar!AD7+Abr!AD7+May!AD7+Jun!AD7+Jul!AD7+Ago!AD7),IF(Config!$C$6=9,SUM(+Ene!AD7+Feb!AD7+Mar!AD7+Abr!AD7+May!AD7+Jun!AD7+Jul!AD7+Ago!AD7+Set!AD7),IF(Config!$C$6=10,SUM(+Ene!AD7+Feb!AD7+Mar!AD7+Abr!AD7+May!AD7+Jun!AD7+Jul!AD7+Ago!AD7+Set!AD7+Oct!AD7),IF(Config!$C$6=11,SUM(+Ene!AD7+Feb!AD7+Mar!AD7+Abr!AD7+May!AD7+Jun!AD7+Jul!AD7+Ago!AD7+Set!AD7+Oct!AD7+Nov!AD7),IF(Config!$C$6=12,SUM(+Ene!AD7+Feb!AD7+Mar!AD7+Abr!AD7+May!AD7+Jun!AD7+Jul!AD7+Ago!AD7+Set!AD7+Oct!AD7+Nov!AD7+Dic!AD7)))))))))))))</f>
        <v>0</v>
      </c>
      <c r="AE7" s="429">
        <f>IF(Config!$C$6=1,SUM(+Ene!AE7),IF(Config!$C$6=2,SUM(+Ene!AE7+Feb!AE7),IF(Config!$C$6=3,SUM(+Ene!AE7+Feb!AE7+Mar!AE7),IF(Config!$C$6=4,SUM(+Ene!AE7+Feb!AE7+Mar!AE7+Abr!AE7),IF(Config!$C$6=5,SUM(Ene!AE7+Feb!AE7+Mar!AE7+Abr!AE7+May!AE7),IF(Config!$C$6=6,SUM(+Ene!AE7+Feb!AE7+Mar!AE7+Abr!AE7+May!AE7+Jun!AE7),IF(Config!$C$6=7,SUM(Ene!AE7+Feb!AE7+Mar!AE7+Abr!AE7+May!AE7+Jun!AE7+Jul!AE7),IF(Config!$C$6=8,SUM(+Ene!AE7+Feb!AE7+Mar!AE7+Abr!AE7+May!AE7+Jun!AE7+Jul!AE7+Ago!AE7),IF(Config!$C$6=9,SUM(+Ene!AE7+Feb!AE7+Mar!AE7+Abr!AE7+May!AE7+Jun!AE7+Jul!AE7+Ago!AE7+Set!AE7),IF(Config!$C$6=10,SUM(+Ene!AE7+Feb!AE7+Mar!AE7+Abr!AE7+May!AE7+Jun!AE7+Jul!AE7+Ago!AE7+Set!AE7+Oct!AE7),IF(Config!$C$6=11,SUM(+Ene!AE7+Feb!AE7+Mar!AE7+Abr!AE7+May!AE7+Jun!AE7+Jul!AE7+Ago!AE7+Set!AE7+Oct!AE7+Nov!AE7),IF(Config!$C$6=12,SUM(+Ene!AE7+Feb!AE7+Mar!AE7+Abr!AE7+May!AE7+Jun!AE7+Jul!AE7+Ago!AE7+Set!AE7+Oct!AE7+Nov!AE7+Dic!AE7)))))))))))))</f>
        <v>0</v>
      </c>
      <c r="AF7" s="429">
        <f>IF(Config!$C$6=1,SUM(+Ene!AF7),IF(Config!$C$6=2,SUM(+Ene!AF7+Feb!AF7),IF(Config!$C$6=3,SUM(+Ene!AF7+Feb!AF7+Mar!AF7),IF(Config!$C$6=4,SUM(+Ene!AF7+Feb!AF7+Mar!AF7+Abr!AF7),IF(Config!$C$6=5,SUM(Ene!AF7+Feb!AF7+Mar!AF7+Abr!AF7+May!AF7),IF(Config!$C$6=6,SUM(+Ene!AF7+Feb!AF7+Mar!AF7+Abr!AF7+May!AF7+Jun!AF7),IF(Config!$C$6=7,SUM(Ene!AF7+Feb!AF7+Mar!AF7+Abr!AF7+May!AF7+Jun!AF7+Jul!AF7),IF(Config!$C$6=8,SUM(+Ene!AF7+Feb!AF7+Mar!AF7+Abr!AF7+May!AF7+Jun!AF7+Jul!AF7+Ago!AF7),IF(Config!$C$6=9,SUM(+Ene!AF7+Feb!AF7+Mar!AF7+Abr!AF7+May!AF7+Jun!AF7+Jul!AF7+Ago!AF7+Set!AF7),IF(Config!$C$6=10,SUM(+Ene!AF7+Feb!AF7+Mar!AF7+Abr!AF7+May!AF7+Jun!AF7+Jul!AF7+Ago!AF7+Set!AF7+Oct!AF7),IF(Config!$C$6=11,SUM(+Ene!AF7+Feb!AF7+Mar!AF7+Abr!AF7+May!AF7+Jun!AF7+Jul!AF7+Ago!AF7+Set!AF7+Oct!AF7+Nov!AF7),IF(Config!$C$6=12,SUM(+Ene!AF7+Feb!AF7+Mar!AF7+Abr!AF7+May!AF7+Jun!AF7+Jul!AF7+Ago!AF7+Set!AF7+Oct!AF7+Nov!AF7+Dic!AF7)))))))))))))</f>
        <v>0</v>
      </c>
      <c r="AG7" s="429">
        <f>IF(Config!$C$6=1,SUM(+Ene!AG7),IF(Config!$C$6=2,SUM(+Ene!AG7+Feb!AG7),IF(Config!$C$6=3,SUM(+Ene!AG7+Feb!AG7+Mar!AG7),IF(Config!$C$6=4,SUM(+Ene!AG7+Feb!AG7+Mar!AG7+Abr!AG7),IF(Config!$C$6=5,SUM(Ene!AG7+Feb!AG7+Mar!AG7+Abr!AG7+May!AG7),IF(Config!$C$6=6,SUM(+Ene!AG7+Feb!AG7+Mar!AG7+Abr!AG7+May!AG7+Jun!AG7),IF(Config!$C$6=7,SUM(Ene!AG7+Feb!AG7+Mar!AG7+Abr!AG7+May!AG7+Jun!AG7+Jul!AG7),IF(Config!$C$6=8,SUM(+Ene!AG7+Feb!AG7+Mar!AG7+Abr!AG7+May!AG7+Jun!AG7+Jul!AG7+Ago!AG7),IF(Config!$C$6=9,SUM(+Ene!AG7+Feb!AG7+Mar!AG7+Abr!AG7+May!AG7+Jun!AG7+Jul!AG7+Ago!AG7+Set!AG7),IF(Config!$C$6=10,SUM(+Ene!AG7+Feb!AG7+Mar!AG7+Abr!AG7+May!AG7+Jun!AG7+Jul!AG7+Ago!AG7+Set!AG7+Oct!AG7),IF(Config!$C$6=11,SUM(+Ene!AG7+Feb!AG7+Mar!AG7+Abr!AG7+May!AG7+Jun!AG7+Jul!AG7+Ago!AG7+Set!AG7+Oct!AG7+Nov!AG7),IF(Config!$C$6=12,SUM(+Ene!AG7+Feb!AG7+Mar!AG7+Abr!AG7+May!AG7+Jun!AG7+Jul!AG7+Ago!AG7+Set!AG7+Oct!AG7+Nov!AG7+Dic!AG7)))))))))))))</f>
        <v>0</v>
      </c>
      <c r="AH7" s="429">
        <f>IF(Config!$C$6=1,SUM(+Ene!AH7),IF(Config!$C$6=2,SUM(+Ene!AH7+Feb!AH7),IF(Config!$C$6=3,SUM(+Ene!AH7+Feb!AH7+Mar!AH7),IF(Config!$C$6=4,SUM(+Ene!AH7+Feb!AH7+Mar!AH7+Abr!AH7),IF(Config!$C$6=5,SUM(Ene!AH7+Feb!AH7+Mar!AH7+Abr!AH7+May!AH7),IF(Config!$C$6=6,SUM(+Ene!AH7+Feb!AH7+Mar!AH7+Abr!AH7+May!AH7+Jun!AH7),IF(Config!$C$6=7,SUM(Ene!AH7+Feb!AH7+Mar!AH7+Abr!AH7+May!AH7+Jun!AH7+Jul!AH7),IF(Config!$C$6=8,SUM(+Ene!AH7+Feb!AH7+Mar!AH7+Abr!AH7+May!AH7+Jun!AH7+Jul!AH7+Ago!AH7),IF(Config!$C$6=9,SUM(+Ene!AH7+Feb!AH7+Mar!AH7+Abr!AH7+May!AH7+Jun!AH7+Jul!AH7+Ago!AH7+Set!AH7),IF(Config!$C$6=10,SUM(+Ene!AH7+Feb!AH7+Mar!AH7+Abr!AH7+May!AH7+Jun!AH7+Jul!AH7+Ago!AH7+Set!AH7+Oct!AH7),IF(Config!$C$6=11,SUM(+Ene!AH7+Feb!AH7+Mar!AH7+Abr!AH7+May!AH7+Jun!AH7+Jul!AH7+Ago!AH7+Set!AH7+Oct!AH7+Nov!AH7),IF(Config!$C$6=12,SUM(+Ene!AH7+Feb!AH7+Mar!AH7+Abr!AH7+May!AH7+Jun!AH7+Jul!AH7+Ago!AH7+Set!AH7+Oct!AH7+Nov!AH7+Dic!AH7)))))))))))))</f>
        <v>0</v>
      </c>
      <c r="AI7" s="429">
        <f>IF(Config!$C$6=1,SUM(+Ene!AI7),IF(Config!$C$6=2,SUM(+Ene!AI7+Feb!AI7),IF(Config!$C$6=3,SUM(+Ene!AI7+Feb!AI7+Mar!AI7),IF(Config!$C$6=4,SUM(+Ene!AI7+Feb!AI7+Mar!AI7+Abr!AI7),IF(Config!$C$6=5,SUM(Ene!AI7+Feb!AI7+Mar!AI7+Abr!AI7+May!AI7),IF(Config!$C$6=6,SUM(+Ene!AI7+Feb!AI7+Mar!AI7+Abr!AI7+May!AI7+Jun!AI7),IF(Config!$C$6=7,SUM(Ene!AI7+Feb!AI7+Mar!AI7+Abr!AI7+May!AI7+Jun!AI7+Jul!AI7),IF(Config!$C$6=8,SUM(+Ene!AI7+Feb!AI7+Mar!AI7+Abr!AI7+May!AI7+Jun!AI7+Jul!AI7+Ago!AI7),IF(Config!$C$6=9,SUM(+Ene!AI7+Feb!AI7+Mar!AI7+Abr!AI7+May!AI7+Jun!AI7+Jul!AI7+Ago!AI7+Set!AI7),IF(Config!$C$6=10,SUM(+Ene!AI7+Feb!AI7+Mar!AI7+Abr!AI7+May!AI7+Jun!AI7+Jul!AI7+Ago!AI7+Set!AI7+Oct!AI7),IF(Config!$C$6=11,SUM(+Ene!AI7+Feb!AI7+Mar!AI7+Abr!AI7+May!AI7+Jun!AI7+Jul!AI7+Ago!AI7+Set!AI7+Oct!AI7+Nov!AI7),IF(Config!$C$6=12,SUM(+Ene!AI7+Feb!AI7+Mar!AI7+Abr!AI7+May!AI7+Jun!AI7+Jul!AI7+Ago!AI7+Set!AI7+Oct!AI7+Nov!AI7+Dic!AI7)))))))))))))</f>
        <v>0</v>
      </c>
      <c r="AJ7" s="429">
        <f>IF(Config!$C$6=1,SUM(+Ene!AJ7),IF(Config!$C$6=2,SUM(+Ene!AJ7+Feb!AJ7),IF(Config!$C$6=3,SUM(+Ene!AJ7+Feb!AJ7+Mar!AJ7),IF(Config!$C$6=4,SUM(+Ene!AJ7+Feb!AJ7+Mar!AJ7+Abr!AJ7),IF(Config!$C$6=5,SUM(Ene!AJ7+Feb!AJ7+Mar!AJ7+Abr!AJ7+May!AJ7),IF(Config!$C$6=6,SUM(+Ene!AJ7+Feb!AJ7+Mar!AJ7+Abr!AJ7+May!AJ7+Jun!AJ7),IF(Config!$C$6=7,SUM(Ene!AJ7+Feb!AJ7+Mar!AJ7+Abr!AJ7+May!AJ7+Jun!AJ7+Jul!AJ7),IF(Config!$C$6=8,SUM(+Ene!AJ7+Feb!AJ7+Mar!AJ7+Abr!AJ7+May!AJ7+Jun!AJ7+Jul!AJ7+Ago!AJ7),IF(Config!$C$6=9,SUM(+Ene!AJ7+Feb!AJ7+Mar!AJ7+Abr!AJ7+May!AJ7+Jun!AJ7+Jul!AJ7+Ago!AJ7+Set!AJ7),IF(Config!$C$6=10,SUM(+Ene!AJ7+Feb!AJ7+Mar!AJ7+Abr!AJ7+May!AJ7+Jun!AJ7+Jul!AJ7+Ago!AJ7+Set!AJ7+Oct!AJ7),IF(Config!$C$6=11,SUM(+Ene!AJ7+Feb!AJ7+Mar!AJ7+Abr!AJ7+May!AJ7+Jun!AJ7+Jul!AJ7+Ago!AJ7+Set!AJ7+Oct!AJ7+Nov!AJ7),IF(Config!$C$6=12,SUM(+Ene!AJ7+Feb!AJ7+Mar!AJ7+Abr!AJ7+May!AJ7+Jun!AJ7+Jul!AJ7+Ago!AJ7+Set!AJ7+Oct!AJ7+Nov!AJ7+Dic!AJ7)))))))))))))</f>
        <v>0</v>
      </c>
      <c r="AK7" s="429">
        <f>IF(Config!$C$6=1,SUM(+Ene!AK7),IF(Config!$C$6=2,SUM(+Ene!AK7+Feb!AK7),IF(Config!$C$6=3,SUM(+Ene!AK7+Feb!AK7+Mar!AK7),IF(Config!$C$6=4,SUM(+Ene!AK7+Feb!AK7+Mar!AK7+Abr!AK7),IF(Config!$C$6=5,SUM(Ene!AK7+Feb!AK7+Mar!AK7+Abr!AK7+May!AK7),IF(Config!$C$6=6,SUM(+Ene!AK7+Feb!AK7+Mar!AK7+Abr!AK7+May!AK7+Jun!AK7),IF(Config!$C$6=7,SUM(Ene!AK7+Feb!AK7+Mar!AK7+Abr!AK7+May!AK7+Jun!AK7+Jul!AK7),IF(Config!$C$6=8,SUM(+Ene!AK7+Feb!AK7+Mar!AK7+Abr!AK7+May!AK7+Jun!AK7+Jul!AK7+Ago!AK7),IF(Config!$C$6=9,SUM(+Ene!AK7+Feb!AK7+Mar!AK7+Abr!AK7+May!AK7+Jun!AK7+Jul!AK7+Ago!AK7+Set!AK7),IF(Config!$C$6=10,SUM(+Ene!AK7+Feb!AK7+Mar!AK7+Abr!AK7+May!AK7+Jun!AK7+Jul!AK7+Ago!AK7+Set!AK7+Oct!AK7),IF(Config!$C$6=11,SUM(+Ene!AK7+Feb!AK7+Mar!AK7+Abr!AK7+May!AK7+Jun!AK7+Jul!AK7+Ago!AK7+Set!AK7+Oct!AK7+Nov!AK7),IF(Config!$C$6=12,SUM(+Ene!AK7+Feb!AK7+Mar!AK7+Abr!AK7+May!AK7+Jun!AK7+Jul!AK7+Ago!AK7+Set!AK7+Oct!AK7+Nov!AK7+Dic!AK7)))))))))))))</f>
        <v>0</v>
      </c>
      <c r="AL7" s="429">
        <f>IF(Config!$C$6=1,SUM(+Ene!AL7),IF(Config!$C$6=2,SUM(+Ene!AL7+Feb!AL7),IF(Config!$C$6=3,SUM(+Ene!AL7+Feb!AL7+Mar!AL7),IF(Config!$C$6=4,SUM(+Ene!AL7+Feb!AL7+Mar!AL7+Abr!AL7),IF(Config!$C$6=5,SUM(Ene!AL7+Feb!AL7+Mar!AL7+Abr!AL7+May!AL7),IF(Config!$C$6=6,SUM(+Ene!AL7+Feb!AL7+Mar!AL7+Abr!AL7+May!AL7+Jun!AL7),IF(Config!$C$6=7,SUM(Ene!AL7+Feb!AL7+Mar!AL7+Abr!AL7+May!AL7+Jun!AL7+Jul!AL7),IF(Config!$C$6=8,SUM(+Ene!AL7+Feb!AL7+Mar!AL7+Abr!AL7+May!AL7+Jun!AL7+Jul!AL7+Ago!AL7),IF(Config!$C$6=9,SUM(+Ene!AL7+Feb!AL7+Mar!AL7+Abr!AL7+May!AL7+Jun!AL7+Jul!AL7+Ago!AL7+Set!AL7),IF(Config!$C$6=10,SUM(+Ene!AL7+Feb!AL7+Mar!AL7+Abr!AL7+May!AL7+Jun!AL7+Jul!AL7+Ago!AL7+Set!AL7+Oct!AL7),IF(Config!$C$6=11,SUM(+Ene!AL7+Feb!AL7+Mar!AL7+Abr!AL7+May!AL7+Jun!AL7+Jul!AL7+Ago!AL7+Set!AL7+Oct!AL7+Nov!AL7),IF(Config!$C$6=12,SUM(+Ene!AL7+Feb!AL7+Mar!AL7+Abr!AL7+May!AL7+Jun!AL7+Jul!AL7+Ago!AL7+Set!AL7+Oct!AL7+Nov!AL7+Dic!AL7)))))))))))))</f>
        <v>0</v>
      </c>
      <c r="AM7" s="429">
        <f>IF(Config!$C$6=1,SUM(+Ene!AM7),IF(Config!$C$6=2,SUM(+Ene!AM7+Feb!AM7),IF(Config!$C$6=3,SUM(+Ene!AM7+Feb!AM7+Mar!AM7),IF(Config!$C$6=4,SUM(+Ene!AM7+Feb!AM7+Mar!AM7+Abr!AM7),IF(Config!$C$6=5,SUM(Ene!AM7+Feb!AM7+Mar!AM7+Abr!AM7+May!AM7),IF(Config!$C$6=6,SUM(+Ene!AM7+Feb!AM7+Mar!AM7+Abr!AM7+May!AM7+Jun!AM7),IF(Config!$C$6=7,SUM(Ene!AM7+Feb!AM7+Mar!AM7+Abr!AM7+May!AM7+Jun!AM7+Jul!AM7),IF(Config!$C$6=8,SUM(+Ene!AM7+Feb!AM7+Mar!AM7+Abr!AM7+May!AM7+Jun!AM7+Jul!AM7+Ago!AM7),IF(Config!$C$6=9,SUM(+Ene!AM7+Feb!AM7+Mar!AM7+Abr!AM7+May!AM7+Jun!AM7+Jul!AM7+Ago!AM7+Set!AM7),IF(Config!$C$6=10,SUM(+Ene!AM7+Feb!AM7+Mar!AM7+Abr!AM7+May!AM7+Jun!AM7+Jul!AM7+Ago!AM7+Set!AM7+Oct!AM7),IF(Config!$C$6=11,SUM(+Ene!AM7+Feb!AM7+Mar!AM7+Abr!AM7+May!AM7+Jun!AM7+Jul!AM7+Ago!AM7+Set!AM7+Oct!AM7+Nov!AM7),IF(Config!$C$6=12,SUM(+Ene!AM7+Feb!AM7+Mar!AM7+Abr!AM7+May!AM7+Jun!AM7+Jul!AM7+Ago!AM7+Set!AM7+Oct!AM7+Nov!AM7+Dic!AM7)))))))))))))</f>
        <v>261</v>
      </c>
      <c r="AN7" s="429">
        <f>IF(Config!$C$6=1,SUM(+Ene!AN7),IF(Config!$C$6=2,SUM(+Ene!AN7+Feb!AN7),IF(Config!$C$6=3,SUM(+Ene!AN7+Feb!AN7+Mar!AN7),IF(Config!$C$6=4,SUM(+Ene!AN7+Feb!AN7+Mar!AN7+Abr!AN7),IF(Config!$C$6=5,SUM(Ene!AN7+Feb!AN7+Mar!AN7+Abr!AN7+May!AN7),IF(Config!$C$6=6,SUM(+Ene!AN7+Feb!AN7+Mar!AN7+Abr!AN7+May!AN7+Jun!AN7),IF(Config!$C$6=7,SUM(Ene!AN7+Feb!AN7+Mar!AN7+Abr!AN7+May!AN7+Jun!AN7+Jul!AN7),IF(Config!$C$6=8,SUM(+Ene!AN7+Feb!AN7+Mar!AN7+Abr!AN7+May!AN7+Jun!AN7+Jul!AN7+Ago!AN7),IF(Config!$C$6=9,SUM(+Ene!AN7+Feb!AN7+Mar!AN7+Abr!AN7+May!AN7+Jun!AN7+Jul!AN7+Ago!AN7+Set!AN7),IF(Config!$C$6=10,SUM(+Ene!AN7+Feb!AN7+Mar!AN7+Abr!AN7+May!AN7+Jun!AN7+Jul!AN7+Ago!AN7+Set!AN7+Oct!AN7),IF(Config!$C$6=11,SUM(+Ene!AN7+Feb!AN7+Mar!AN7+Abr!AN7+May!AN7+Jun!AN7+Jul!AN7+Ago!AN7+Set!AN7+Oct!AN7+Nov!AN7),IF(Config!$C$6=12,SUM(+Ene!AN7+Feb!AN7+Mar!AN7+Abr!AN7+May!AN7+Jun!AN7+Jul!AN7+Ago!AN7+Set!AN7+Oct!AN7+Nov!AN7+Dic!AN7)))))))))))))</f>
        <v>0</v>
      </c>
      <c r="AO7" s="429">
        <f>IF(Config!$C$6=1,SUM(+Ene!AO7),IF(Config!$C$6=2,SUM(+Ene!AO7+Feb!AO7),IF(Config!$C$6=3,SUM(+Ene!AO7+Feb!AO7+Mar!AO7),IF(Config!$C$6=4,SUM(+Ene!AO7+Feb!AO7+Mar!AO7+Abr!AO7),IF(Config!$C$6=5,SUM(Ene!AO7+Feb!AO7+Mar!AO7+Abr!AO7+May!AO7),IF(Config!$C$6=6,SUM(+Ene!AO7+Feb!AO7+Mar!AO7+Abr!AO7+May!AO7+Jun!AO7),IF(Config!$C$6=7,SUM(Ene!AO7+Feb!AO7+Mar!AO7+Abr!AO7+May!AO7+Jun!AO7+Jul!AO7),IF(Config!$C$6=8,SUM(+Ene!AO7+Feb!AO7+Mar!AO7+Abr!AO7+May!AO7+Jun!AO7+Jul!AO7+Ago!AO7),IF(Config!$C$6=9,SUM(+Ene!AO7+Feb!AO7+Mar!AO7+Abr!AO7+May!AO7+Jun!AO7+Jul!AO7+Ago!AO7+Set!AO7),IF(Config!$C$6=10,SUM(+Ene!AO7+Feb!AO7+Mar!AO7+Abr!AO7+May!AO7+Jun!AO7+Jul!AO7+Ago!AO7+Set!AO7+Oct!AO7),IF(Config!$C$6=11,SUM(+Ene!AO7+Feb!AO7+Mar!AO7+Abr!AO7+May!AO7+Jun!AO7+Jul!AO7+Ago!AO7+Set!AO7+Oct!AO7+Nov!AO7),IF(Config!$C$6=12,SUM(+Ene!AO7+Feb!AO7+Mar!AO7+Abr!AO7+May!AO7+Jun!AO7+Jul!AO7+Ago!AO7+Set!AO7+Oct!AO7+Nov!AO7+Dic!AO7)))))))))))))</f>
        <v>0</v>
      </c>
      <c r="AP7" s="429">
        <f>IF(Config!$C$6=1,SUM(+Ene!AP7),IF(Config!$C$6=2,SUM(+Ene!AP7+Feb!AP7),IF(Config!$C$6=3,SUM(+Ene!AP7+Feb!AP7+Mar!AP7),IF(Config!$C$6=4,SUM(+Ene!AP7+Feb!AP7+Mar!AP7+Abr!AP7),IF(Config!$C$6=5,SUM(Ene!AP7+Feb!AP7+Mar!AP7+Abr!AP7+May!AP7),IF(Config!$C$6=6,SUM(+Ene!AP7+Feb!AP7+Mar!AP7+Abr!AP7+May!AP7+Jun!AP7),IF(Config!$C$6=7,SUM(Ene!AP7+Feb!AP7+Mar!AP7+Abr!AP7+May!AP7+Jun!AP7+Jul!AP7),IF(Config!$C$6=8,SUM(+Ene!AP7+Feb!AP7+Mar!AP7+Abr!AP7+May!AP7+Jun!AP7+Jul!AP7+Ago!AP7),IF(Config!$C$6=9,SUM(+Ene!AP7+Feb!AP7+Mar!AP7+Abr!AP7+May!AP7+Jun!AP7+Jul!AP7+Ago!AP7+Set!AP7),IF(Config!$C$6=10,SUM(+Ene!AP7+Feb!AP7+Mar!AP7+Abr!AP7+May!AP7+Jun!AP7+Jul!AP7+Ago!AP7+Set!AP7+Oct!AP7),IF(Config!$C$6=11,SUM(+Ene!AP7+Feb!AP7+Mar!AP7+Abr!AP7+May!AP7+Jun!AP7+Jul!AP7+Ago!AP7+Set!AP7+Oct!AP7+Nov!AP7),IF(Config!$C$6=12,SUM(+Ene!AP7+Feb!AP7+Mar!AP7+Abr!AP7+May!AP7+Jun!AP7+Jul!AP7+Ago!AP7+Set!AP7+Oct!AP7+Nov!AP7+Dic!AP7)))))))))))))</f>
        <v>0</v>
      </c>
      <c r="AQ7" s="429">
        <f>IF(Config!$C$6=1,SUM(+Ene!AQ7),IF(Config!$C$6=2,SUM(+Ene!AQ7+Feb!AQ7),IF(Config!$C$6=3,SUM(+Ene!AQ7+Feb!AQ7+Mar!AQ7),IF(Config!$C$6=4,SUM(+Ene!AQ7+Feb!AQ7+Mar!AQ7+Abr!AQ7),IF(Config!$C$6=5,SUM(Ene!AQ7+Feb!AQ7+Mar!AQ7+Abr!AQ7+May!AQ7),IF(Config!$C$6=6,SUM(+Ene!AQ7+Feb!AQ7+Mar!AQ7+Abr!AQ7+May!AQ7+Jun!AQ7),IF(Config!$C$6=7,SUM(Ene!AQ7+Feb!AQ7+Mar!AQ7+Abr!AQ7+May!AQ7+Jun!AQ7+Jul!AQ7),IF(Config!$C$6=8,SUM(+Ene!AQ7+Feb!AQ7+Mar!AQ7+Abr!AQ7+May!AQ7+Jun!AQ7+Jul!AQ7+Ago!AQ7),IF(Config!$C$6=9,SUM(+Ene!AQ7+Feb!AQ7+Mar!AQ7+Abr!AQ7+May!AQ7+Jun!AQ7+Jul!AQ7+Ago!AQ7+Set!AQ7),IF(Config!$C$6=10,SUM(+Ene!AQ7+Feb!AQ7+Mar!AQ7+Abr!AQ7+May!AQ7+Jun!AQ7+Jul!AQ7+Ago!AQ7+Set!AQ7+Oct!AQ7),IF(Config!$C$6=11,SUM(+Ene!AQ7+Feb!AQ7+Mar!AQ7+Abr!AQ7+May!AQ7+Jun!AQ7+Jul!AQ7+Ago!AQ7+Set!AQ7+Oct!AQ7+Nov!AQ7),IF(Config!$C$6=12,SUM(+Ene!AQ7+Feb!AQ7+Mar!AQ7+Abr!AQ7+May!AQ7+Jun!AQ7+Jul!AQ7+Ago!AQ7+Set!AQ7+Oct!AQ7+Nov!AQ7+Dic!AQ7)))))))))))))</f>
        <v>0</v>
      </c>
      <c r="AR7" s="429">
        <f>IF(Config!$C$6=1,SUM(+Ene!AR7),IF(Config!$C$6=2,SUM(+Ene!AR7+Feb!AR7),IF(Config!$C$6=3,SUM(+Ene!AR7+Feb!AR7+Mar!AR7),IF(Config!$C$6=4,SUM(+Ene!AR7+Feb!AR7+Mar!AR7+Abr!AR7),IF(Config!$C$6=5,SUM(Ene!AR7+Feb!AR7+Mar!AR7+Abr!AR7+May!AR7),IF(Config!$C$6=6,SUM(+Ene!AR7+Feb!AR7+Mar!AR7+Abr!AR7+May!AR7+Jun!AR7),IF(Config!$C$6=7,SUM(Ene!AR7+Feb!AR7+Mar!AR7+Abr!AR7+May!AR7+Jun!AR7+Jul!AR7),IF(Config!$C$6=8,SUM(+Ene!AR7+Feb!AR7+Mar!AR7+Abr!AR7+May!AR7+Jun!AR7+Jul!AR7+Ago!AR7),IF(Config!$C$6=9,SUM(+Ene!AR7+Feb!AR7+Mar!AR7+Abr!AR7+May!AR7+Jun!AR7+Jul!AR7+Ago!AR7+Set!AR7),IF(Config!$C$6=10,SUM(+Ene!AR7+Feb!AR7+Mar!AR7+Abr!AR7+May!AR7+Jun!AR7+Jul!AR7+Ago!AR7+Set!AR7+Oct!AR7),IF(Config!$C$6=11,SUM(+Ene!AR7+Feb!AR7+Mar!AR7+Abr!AR7+May!AR7+Jun!AR7+Jul!AR7+Ago!AR7+Set!AR7+Oct!AR7+Nov!AR7),IF(Config!$C$6=12,SUM(+Ene!AR7+Feb!AR7+Mar!AR7+Abr!AR7+May!AR7+Jun!AR7+Jul!AR7+Ago!AR7+Set!AR7+Oct!AR7+Nov!AR7+Dic!AR7)))))))))))))</f>
        <v>0</v>
      </c>
      <c r="AS7" s="429">
        <f>IF(Config!$C$6=1,SUM(+Ene!AS7),IF(Config!$C$6=2,SUM(+Ene!AS7+Feb!AS7),IF(Config!$C$6=3,SUM(+Ene!AS7+Feb!AS7+Mar!AS7),IF(Config!$C$6=4,SUM(+Ene!AS7+Feb!AS7+Mar!AS7+Abr!AS7),IF(Config!$C$6=5,SUM(Ene!AS7+Feb!AS7+Mar!AS7+Abr!AS7+May!AS7),IF(Config!$C$6=6,SUM(+Ene!AS7+Feb!AS7+Mar!AS7+Abr!AS7+May!AS7+Jun!AS7),IF(Config!$C$6=7,SUM(Ene!AS7+Feb!AS7+Mar!AS7+Abr!AS7+May!AS7+Jun!AS7+Jul!AS7),IF(Config!$C$6=8,SUM(+Ene!AS7+Feb!AS7+Mar!AS7+Abr!AS7+May!AS7+Jun!AS7+Jul!AS7+Ago!AS7),IF(Config!$C$6=9,SUM(+Ene!AS7+Feb!AS7+Mar!AS7+Abr!AS7+May!AS7+Jun!AS7+Jul!AS7+Ago!AS7+Set!AS7),IF(Config!$C$6=10,SUM(+Ene!AS7+Feb!AS7+Mar!AS7+Abr!AS7+May!AS7+Jun!AS7+Jul!AS7+Ago!AS7+Set!AS7+Oct!AS7),IF(Config!$C$6=11,SUM(+Ene!AS7+Feb!AS7+Mar!AS7+Abr!AS7+May!AS7+Jun!AS7+Jul!AS7+Ago!AS7+Set!AS7+Oct!AS7+Nov!AS7),IF(Config!$C$6=12,SUM(+Ene!AS7+Feb!AS7+Mar!AS7+Abr!AS7+May!AS7+Jun!AS7+Jul!AS7+Ago!AS7+Set!AS7+Oct!AS7+Nov!AS7+Dic!AS7)))))))))))))</f>
        <v>0</v>
      </c>
      <c r="AT7" s="429">
        <f>IF(Config!$C$6=1,SUM(+Ene!AT7),IF(Config!$C$6=2,SUM(+Ene!AT7+Feb!AT7),IF(Config!$C$6=3,SUM(+Ene!AT7+Feb!AT7+Mar!AT7),IF(Config!$C$6=4,SUM(+Ene!AT7+Feb!AT7+Mar!AT7+Abr!AT7),IF(Config!$C$6=5,SUM(Ene!AT7+Feb!AT7+Mar!AT7+Abr!AT7+May!AT7),IF(Config!$C$6=6,SUM(+Ene!AT7+Feb!AT7+Mar!AT7+Abr!AT7+May!AT7+Jun!AT7),IF(Config!$C$6=7,SUM(Ene!AT7+Feb!AT7+Mar!AT7+Abr!AT7+May!AT7+Jun!AT7+Jul!AT7),IF(Config!$C$6=8,SUM(+Ene!AT7+Feb!AT7+Mar!AT7+Abr!AT7+May!AT7+Jun!AT7+Jul!AT7+Ago!AT7),IF(Config!$C$6=9,SUM(+Ene!AT7+Feb!AT7+Mar!AT7+Abr!AT7+May!AT7+Jun!AT7+Jul!AT7+Ago!AT7+Set!AT7),IF(Config!$C$6=10,SUM(+Ene!AT7+Feb!AT7+Mar!AT7+Abr!AT7+May!AT7+Jun!AT7+Jul!AT7+Ago!AT7+Set!AT7+Oct!AT7),IF(Config!$C$6=11,SUM(+Ene!AT7+Feb!AT7+Mar!AT7+Abr!AT7+May!AT7+Jun!AT7+Jul!AT7+Ago!AT7+Set!AT7+Oct!AT7+Nov!AT7),IF(Config!$C$6=12,SUM(+Ene!AT7+Feb!AT7+Mar!AT7+Abr!AT7+May!AT7+Jun!AT7+Jul!AT7+Ago!AT7+Set!AT7+Oct!AT7+Nov!AT7+Dic!AT7)))))))))))))</f>
        <v>0</v>
      </c>
      <c r="AU7" s="495">
        <f t="shared" si="9"/>
        <v>16273</v>
      </c>
      <c r="AV7" s="37">
        <f t="shared" si="10"/>
        <v>0</v>
      </c>
      <c r="AW7" s="37">
        <f t="shared" si="11"/>
        <v>0</v>
      </c>
      <c r="AX7" s="37">
        <f t="shared" si="12"/>
        <v>9546</v>
      </c>
      <c r="AY7" s="37">
        <f t="shared" si="13"/>
        <v>0</v>
      </c>
      <c r="AZ7" s="37">
        <f t="shared" si="14"/>
        <v>0</v>
      </c>
      <c r="BA7" s="37">
        <f t="shared" si="15"/>
        <v>6466</v>
      </c>
      <c r="BB7" s="37">
        <f t="shared" si="16"/>
        <v>0</v>
      </c>
      <c r="BC7" s="37">
        <f t="shared" si="17"/>
        <v>0</v>
      </c>
      <c r="BD7" s="38">
        <f t="shared" si="18"/>
        <v>261</v>
      </c>
      <c r="BE7" s="37">
        <f t="shared" si="19"/>
        <v>0</v>
      </c>
      <c r="BF7" s="54">
        <f t="shared" si="20"/>
        <v>16273</v>
      </c>
      <c r="BG7" t="str">
        <f t="shared" si="8"/>
        <v>OK</v>
      </c>
    </row>
    <row r="8" spans="1:71" x14ac:dyDescent="0.25">
      <c r="A8" s="400">
        <v>5</v>
      </c>
      <c r="B8" s="427" t="s">
        <v>776</v>
      </c>
      <c r="C8" s="497" t="s">
        <v>146</v>
      </c>
      <c r="D8" s="429">
        <f>IF(Config!$C$6=1,SUM(+Ene!D8),IF(Config!$C$6=2,SUM(+Ene!D8+Feb!D8),IF(Config!$C$6=3,SUM(+Ene!D8+Feb!D8+Mar!D8),IF(Config!$C$6=4,SUM(+Ene!D8+Feb!D8+Mar!D8+Abr!D8),IF(Config!$C$6=5,SUM(Ene!D8+Feb!D8+Mar!D8+Abr!D8+May!D8),IF(Config!$C$6=6,SUM(+Ene!D8+Feb!D8+Mar!D8+Abr!D8+May!D8+Jun!D8),IF(Config!$C$6=7,SUM(Ene!D8+Feb!D8+Mar!D8+Abr!D8+May!D8+Jun!D8+Jul!D8),IF(Config!$C$6=8,SUM(+Ene!D8+Feb!D8+Mar!D8+Abr!D8+May!D8+Jun!D8+Jul!D8+Ago!D8),IF(Config!$C$6=9,SUM(+Ene!D8+Feb!D8+Mar!D8+Abr!D8+May!D8+Jun!D8+Jul!D8+Ago!D8+Set!D8),IF(Config!$C$6=10,SUM(+Ene!D8+Feb!D8+Mar!D8+Abr!D8+May!D8+Jun!D8+Jul!D8+Ago!D8+Set!D8+Oct!D8),IF(Config!$C$6=11,SUM(+Ene!D8+Feb!D8+Mar!D8+Abr!D8+May!D8+Jun!D8+Jul!D8+Ago!D8+Set!D8+Oct!D8+Nov!D8),IF(Config!$C$6=12,SUM(+Ene!D8+Feb!D8+Mar!D8+Abr!D8+May!D8+Jun!D8+Jul!D8+Ago!D8+Set!D8+Oct!D8+Nov!D8+Dic!D8)))))))))))))</f>
        <v>0</v>
      </c>
      <c r="E8" s="429">
        <f>IF(Config!$C$6=1,SUM(+Ene!E8),IF(Config!$C$6=2,SUM(+Ene!E8+Feb!E8),IF(Config!$C$6=3,SUM(+Ene!E8+Feb!E8+Mar!E8),IF(Config!$C$6=4,SUM(+Ene!E8+Feb!E8+Mar!E8+Abr!E8),IF(Config!$C$6=5,SUM(Ene!E8+Feb!E8+Mar!E8+Abr!E8+May!E8),IF(Config!$C$6=6,SUM(+Ene!E8+Feb!E8+Mar!E8+Abr!E8+May!E8+Jun!E8),IF(Config!$C$6=7,SUM(Ene!E8+Feb!E8+Mar!E8+Abr!E8+May!E8+Jun!E8+Jul!E8),IF(Config!$C$6=8,SUM(+Ene!E8+Feb!E8+Mar!E8+Abr!E8+May!E8+Jun!E8+Jul!E8+Ago!E8),IF(Config!$C$6=9,SUM(+Ene!E8+Feb!E8+Mar!E8+Abr!E8+May!E8+Jun!E8+Jul!E8+Ago!E8+Set!E8),IF(Config!$C$6=10,SUM(+Ene!E8+Feb!E8+Mar!E8+Abr!E8+May!E8+Jun!E8+Jul!E8+Ago!E8+Set!E8+Oct!E8),IF(Config!$C$6=11,SUM(+Ene!E8+Feb!E8+Mar!E8+Abr!E8+May!E8+Jun!E8+Jul!E8+Ago!E8+Set!E8+Oct!E8+Nov!E8),IF(Config!$C$6=12,SUM(+Ene!E8+Feb!E8+Mar!E8+Abr!E8+May!E8+Jun!E8+Jul!E8+Ago!E8+Set!E8+Oct!E8+Nov!E8+Dic!E8)))))))))))))</f>
        <v>0</v>
      </c>
      <c r="F8" s="429">
        <f>IF(Config!$C$6=1,SUM(+Ene!F8),IF(Config!$C$6=2,SUM(+Ene!F8+Feb!F8),IF(Config!$C$6=3,SUM(+Ene!F8+Feb!F8+Mar!F8),IF(Config!$C$6=4,SUM(+Ene!F8+Feb!F8+Mar!F8+Abr!F8),IF(Config!$C$6=5,SUM(Ene!F8+Feb!F8+Mar!F8+Abr!F8+May!F8),IF(Config!$C$6=6,SUM(+Ene!F8+Feb!F8+Mar!F8+Abr!F8+May!F8+Jun!F8),IF(Config!$C$6=7,SUM(Ene!F8+Feb!F8+Mar!F8+Abr!F8+May!F8+Jun!F8+Jul!F8),IF(Config!$C$6=8,SUM(+Ene!F8+Feb!F8+Mar!F8+Abr!F8+May!F8+Jun!F8+Jul!F8+Ago!F8),IF(Config!$C$6=9,SUM(+Ene!F8+Feb!F8+Mar!F8+Abr!F8+May!F8+Jun!F8+Jul!F8+Ago!F8+Set!F8),IF(Config!$C$6=10,SUM(+Ene!F8+Feb!F8+Mar!F8+Abr!F8+May!F8+Jun!F8+Jul!F8+Ago!F8+Set!F8+Oct!F8),IF(Config!$C$6=11,SUM(+Ene!F8+Feb!F8+Mar!F8+Abr!F8+May!F8+Jun!F8+Jul!F8+Ago!F8+Set!F8+Oct!F8+Nov!F8),IF(Config!$C$6=12,SUM(+Ene!F8+Feb!F8+Mar!F8+Abr!F8+May!F8+Jun!F8+Jul!F8+Ago!F8+Set!F8+Oct!F8+Nov!F8+Dic!F8)))))))))))))</f>
        <v>0</v>
      </c>
      <c r="G8" s="429">
        <f>IF(Config!$C$6=1,SUM(+Ene!G8),IF(Config!$C$6=2,SUM(+Ene!G8+Feb!G8),IF(Config!$C$6=3,SUM(+Ene!G8+Feb!G8+Mar!G8),IF(Config!$C$6=4,SUM(+Ene!G8+Feb!G8+Mar!G8+Abr!G8),IF(Config!$C$6=5,SUM(Ene!G8+Feb!G8+Mar!G8+Abr!G8+May!G8),IF(Config!$C$6=6,SUM(+Ene!G8+Feb!G8+Mar!G8+Abr!G8+May!G8+Jun!G8),IF(Config!$C$6=7,SUM(Ene!G8+Feb!G8+Mar!G8+Abr!G8+May!G8+Jun!G8+Jul!G8),IF(Config!$C$6=8,SUM(+Ene!G8+Feb!G8+Mar!G8+Abr!G8+May!G8+Jun!G8+Jul!G8+Ago!G8),IF(Config!$C$6=9,SUM(+Ene!G8+Feb!G8+Mar!G8+Abr!G8+May!G8+Jun!G8+Jul!G8+Ago!G8+Set!G8),IF(Config!$C$6=10,SUM(+Ene!G8+Feb!G8+Mar!G8+Abr!G8+May!G8+Jun!G8+Jul!G8+Ago!G8+Set!G8+Oct!G8),IF(Config!$C$6=11,SUM(+Ene!G8+Feb!G8+Mar!G8+Abr!G8+May!G8+Jun!G8+Jul!G8+Ago!G8+Set!G8+Oct!G8+Nov!G8),IF(Config!$C$6=12,SUM(+Ene!G8+Feb!G8+Mar!G8+Abr!G8+May!G8+Jun!G8+Jul!G8+Ago!G8+Set!G8+Oct!G8+Nov!G8+Dic!G8)))))))))))))</f>
        <v>0</v>
      </c>
      <c r="H8" s="429">
        <f>IF(Config!$C$6=1,SUM(+Ene!H8),IF(Config!$C$6=2,SUM(+Ene!H8+Feb!H8),IF(Config!$C$6=3,SUM(+Ene!H8+Feb!H8+Mar!H8),IF(Config!$C$6=4,SUM(+Ene!H8+Feb!H8+Mar!H8+Abr!H8),IF(Config!$C$6=5,SUM(Ene!H8+Feb!H8+Mar!H8+Abr!H8+May!H8),IF(Config!$C$6=6,SUM(+Ene!H8+Feb!H8+Mar!H8+Abr!H8+May!H8+Jun!H8),IF(Config!$C$6=7,SUM(Ene!H8+Feb!H8+Mar!H8+Abr!H8+May!H8+Jun!H8+Jul!H8),IF(Config!$C$6=8,SUM(+Ene!H8+Feb!H8+Mar!H8+Abr!H8+May!H8+Jun!H8+Jul!H8+Ago!H8),IF(Config!$C$6=9,SUM(+Ene!H8+Feb!H8+Mar!H8+Abr!H8+May!H8+Jun!H8+Jul!H8+Ago!H8+Set!H8),IF(Config!$C$6=10,SUM(+Ene!H8+Feb!H8+Mar!H8+Abr!H8+May!H8+Jun!H8+Jul!H8+Ago!H8+Set!H8+Oct!H8),IF(Config!$C$6=11,SUM(+Ene!H8+Feb!H8+Mar!H8+Abr!H8+May!H8+Jun!H8+Jul!H8+Ago!H8+Set!H8+Oct!H8+Nov!H8),IF(Config!$C$6=12,SUM(+Ene!H8+Feb!H8+Mar!H8+Abr!H8+May!H8+Jun!H8+Jul!H8+Ago!H8+Set!H8+Oct!H8+Nov!H8+Dic!H8)))))))))))))</f>
        <v>0</v>
      </c>
      <c r="I8" s="429">
        <f>IF(Config!$C$6=1,SUM(+Ene!I8),IF(Config!$C$6=2,SUM(+Ene!I8+Feb!I8),IF(Config!$C$6=3,SUM(+Ene!I8+Feb!I8+Mar!I8),IF(Config!$C$6=4,SUM(+Ene!I8+Feb!I8+Mar!I8+Abr!I8),IF(Config!$C$6=5,SUM(Ene!I8+Feb!I8+Mar!I8+Abr!I8+May!I8),IF(Config!$C$6=6,SUM(+Ene!I8+Feb!I8+Mar!I8+Abr!I8+May!I8+Jun!I8),IF(Config!$C$6=7,SUM(Ene!I8+Feb!I8+Mar!I8+Abr!I8+May!I8+Jun!I8+Jul!I8),IF(Config!$C$6=8,SUM(+Ene!I8+Feb!I8+Mar!I8+Abr!I8+May!I8+Jun!I8+Jul!I8+Ago!I8),IF(Config!$C$6=9,SUM(+Ene!I8+Feb!I8+Mar!I8+Abr!I8+May!I8+Jun!I8+Jul!I8+Ago!I8+Set!I8),IF(Config!$C$6=10,SUM(+Ene!I8+Feb!I8+Mar!I8+Abr!I8+May!I8+Jun!I8+Jul!I8+Ago!I8+Set!I8+Oct!I8),IF(Config!$C$6=11,SUM(+Ene!I8+Feb!I8+Mar!I8+Abr!I8+May!I8+Jun!I8+Jul!I8+Ago!I8+Set!I8+Oct!I8+Nov!I8),IF(Config!$C$6=12,SUM(+Ene!I8+Feb!I8+Mar!I8+Abr!I8+May!I8+Jun!I8+Jul!I8+Ago!I8+Set!I8+Oct!I8+Nov!I8+Dic!I8)))))))))))))</f>
        <v>0</v>
      </c>
      <c r="J8" s="429">
        <f>IF(Config!$C$6=1,SUM(+Ene!J8),IF(Config!$C$6=2,SUM(+Ene!J8+Feb!J8),IF(Config!$C$6=3,SUM(+Ene!J8+Feb!J8+Mar!J8),IF(Config!$C$6=4,SUM(+Ene!J8+Feb!J8+Mar!J8+Abr!J8),IF(Config!$C$6=5,SUM(Ene!J8+Feb!J8+Mar!J8+Abr!J8+May!J8),IF(Config!$C$6=6,SUM(+Ene!J8+Feb!J8+Mar!J8+Abr!J8+May!J8+Jun!J8),IF(Config!$C$6=7,SUM(Ene!J8+Feb!J8+Mar!J8+Abr!J8+May!J8+Jun!J8+Jul!J8),IF(Config!$C$6=8,SUM(+Ene!J8+Feb!J8+Mar!J8+Abr!J8+May!J8+Jun!J8+Jul!J8+Ago!J8),IF(Config!$C$6=9,SUM(+Ene!J8+Feb!J8+Mar!J8+Abr!J8+May!J8+Jun!J8+Jul!J8+Ago!J8+Set!J8),IF(Config!$C$6=10,SUM(+Ene!J8+Feb!J8+Mar!J8+Abr!J8+May!J8+Jun!J8+Jul!J8+Ago!J8+Set!J8+Oct!J8),IF(Config!$C$6=11,SUM(+Ene!J8+Feb!J8+Mar!J8+Abr!J8+May!J8+Jun!J8+Jul!J8+Ago!J8+Set!J8+Oct!J8+Nov!J8),IF(Config!$C$6=12,SUM(+Ene!J8+Feb!J8+Mar!J8+Abr!J8+May!J8+Jun!J8+Jul!J8+Ago!J8+Set!J8+Oct!J8+Nov!J8+Dic!J8)))))))))))))</f>
        <v>0</v>
      </c>
      <c r="K8" s="429">
        <f>IF(Config!$C$6=1,SUM(+Ene!K8),IF(Config!$C$6=2,SUM(+Ene!K8+Feb!K8),IF(Config!$C$6=3,SUM(+Ene!K8+Feb!K8+Mar!K8),IF(Config!$C$6=4,SUM(+Ene!K8+Feb!K8+Mar!K8+Abr!K8),IF(Config!$C$6=5,SUM(Ene!K8+Feb!K8+Mar!K8+Abr!K8+May!K8),IF(Config!$C$6=6,SUM(+Ene!K8+Feb!K8+Mar!K8+Abr!K8+May!K8+Jun!K8),IF(Config!$C$6=7,SUM(Ene!K8+Feb!K8+Mar!K8+Abr!K8+May!K8+Jun!K8+Jul!K8),IF(Config!$C$6=8,SUM(+Ene!K8+Feb!K8+Mar!K8+Abr!K8+May!K8+Jun!K8+Jul!K8+Ago!K8),IF(Config!$C$6=9,SUM(+Ene!K8+Feb!K8+Mar!K8+Abr!K8+May!K8+Jun!K8+Jul!K8+Ago!K8+Set!K8),IF(Config!$C$6=10,SUM(+Ene!K8+Feb!K8+Mar!K8+Abr!K8+May!K8+Jun!K8+Jul!K8+Ago!K8+Set!K8+Oct!K8),IF(Config!$C$6=11,SUM(+Ene!K8+Feb!K8+Mar!K8+Abr!K8+May!K8+Jun!K8+Jul!K8+Ago!K8+Set!K8+Oct!K8+Nov!K8),IF(Config!$C$6=12,SUM(+Ene!K8+Feb!K8+Mar!K8+Abr!K8+May!K8+Jun!K8+Jul!K8+Ago!K8+Set!K8+Oct!K8+Nov!K8+Dic!K8)))))))))))))</f>
        <v>0</v>
      </c>
      <c r="L8" s="429">
        <f>IF(Config!$C$6=1,SUM(+Ene!L8),IF(Config!$C$6=2,SUM(+Ene!L8+Feb!L8),IF(Config!$C$6=3,SUM(+Ene!L8+Feb!L8+Mar!L8),IF(Config!$C$6=4,SUM(+Ene!L8+Feb!L8+Mar!L8+Abr!L8),IF(Config!$C$6=5,SUM(Ene!L8+Feb!L8+Mar!L8+Abr!L8+May!L8),IF(Config!$C$6=6,SUM(+Ene!L8+Feb!L8+Mar!L8+Abr!L8+May!L8+Jun!L8),IF(Config!$C$6=7,SUM(Ene!L8+Feb!L8+Mar!L8+Abr!L8+May!L8+Jun!L8+Jul!L8),IF(Config!$C$6=8,SUM(+Ene!L8+Feb!L8+Mar!L8+Abr!L8+May!L8+Jun!L8+Jul!L8+Ago!L8),IF(Config!$C$6=9,SUM(+Ene!L8+Feb!L8+Mar!L8+Abr!L8+May!L8+Jun!L8+Jul!L8+Ago!L8+Set!L8),IF(Config!$C$6=10,SUM(+Ene!L8+Feb!L8+Mar!L8+Abr!L8+May!L8+Jun!L8+Jul!L8+Ago!L8+Set!L8+Oct!L8),IF(Config!$C$6=11,SUM(+Ene!L8+Feb!L8+Mar!L8+Abr!L8+May!L8+Jun!L8+Jul!L8+Ago!L8+Set!L8+Oct!L8+Nov!L8),IF(Config!$C$6=12,SUM(+Ene!L8+Feb!L8+Mar!L8+Abr!L8+May!L8+Jun!L8+Jul!L8+Ago!L8+Set!L8+Oct!L8+Nov!L8+Dic!L8)))))))))))))</f>
        <v>0</v>
      </c>
      <c r="M8" s="429">
        <f>IF(Config!$C$6=1,SUM(+Ene!M8),IF(Config!$C$6=2,SUM(+Ene!M8+Feb!M8),IF(Config!$C$6=3,SUM(+Ene!M8+Feb!M8+Mar!M8),IF(Config!$C$6=4,SUM(+Ene!M8+Feb!M8+Mar!M8+Abr!M8),IF(Config!$C$6=5,SUM(Ene!M8+Feb!M8+Mar!M8+Abr!M8+May!M8),IF(Config!$C$6=6,SUM(+Ene!M8+Feb!M8+Mar!M8+Abr!M8+May!M8+Jun!M8),IF(Config!$C$6=7,SUM(Ene!M8+Feb!M8+Mar!M8+Abr!M8+May!M8+Jun!M8+Jul!M8),IF(Config!$C$6=8,SUM(+Ene!M8+Feb!M8+Mar!M8+Abr!M8+May!M8+Jun!M8+Jul!M8+Ago!M8),IF(Config!$C$6=9,SUM(+Ene!M8+Feb!M8+Mar!M8+Abr!M8+May!M8+Jun!M8+Jul!M8+Ago!M8+Set!M8),IF(Config!$C$6=10,SUM(+Ene!M8+Feb!M8+Mar!M8+Abr!M8+May!M8+Jun!M8+Jul!M8+Ago!M8+Set!M8+Oct!M8),IF(Config!$C$6=11,SUM(+Ene!M8+Feb!M8+Mar!M8+Abr!M8+May!M8+Jun!M8+Jul!M8+Ago!M8+Set!M8+Oct!M8+Nov!M8),IF(Config!$C$6=12,SUM(+Ene!M8+Feb!M8+Mar!M8+Abr!M8+May!M8+Jun!M8+Jul!M8+Ago!M8+Set!M8+Oct!M8+Nov!M8+Dic!M8)))))))))))))</f>
        <v>0</v>
      </c>
      <c r="N8" s="429">
        <f>IF(Config!$C$6=1,SUM(+Ene!N8),IF(Config!$C$6=2,SUM(+Ene!N8+Feb!N8),IF(Config!$C$6=3,SUM(+Ene!N8+Feb!N8+Mar!N8),IF(Config!$C$6=4,SUM(+Ene!N8+Feb!N8+Mar!N8+Abr!N8),IF(Config!$C$6=5,SUM(Ene!N8+Feb!N8+Mar!N8+Abr!N8+May!N8),IF(Config!$C$6=6,SUM(+Ene!N8+Feb!N8+Mar!N8+Abr!N8+May!N8+Jun!N8),IF(Config!$C$6=7,SUM(Ene!N8+Feb!N8+Mar!N8+Abr!N8+May!N8+Jun!N8+Jul!N8),IF(Config!$C$6=8,SUM(+Ene!N8+Feb!N8+Mar!N8+Abr!N8+May!N8+Jun!N8+Jul!N8+Ago!N8),IF(Config!$C$6=9,SUM(+Ene!N8+Feb!N8+Mar!N8+Abr!N8+May!N8+Jun!N8+Jul!N8+Ago!N8+Set!N8),IF(Config!$C$6=10,SUM(+Ene!N8+Feb!N8+Mar!N8+Abr!N8+May!N8+Jun!N8+Jul!N8+Ago!N8+Set!N8+Oct!N8),IF(Config!$C$6=11,SUM(+Ene!N8+Feb!N8+Mar!N8+Abr!N8+May!N8+Jun!N8+Jul!N8+Ago!N8+Set!N8+Oct!N8+Nov!N8),IF(Config!$C$6=12,SUM(+Ene!N8+Feb!N8+Mar!N8+Abr!N8+May!N8+Jun!N8+Jul!N8+Ago!N8+Set!N8+Oct!N8+Nov!N8+Dic!N8)))))))))))))</f>
        <v>0</v>
      </c>
      <c r="O8" s="429">
        <f>IF(Config!$C$6=1,SUM(+Ene!O8),IF(Config!$C$6=2,SUM(+Ene!O8+Feb!O8),IF(Config!$C$6=3,SUM(+Ene!O8+Feb!O8+Mar!O8),IF(Config!$C$6=4,SUM(+Ene!O8+Feb!O8+Mar!O8+Abr!O8),IF(Config!$C$6=5,SUM(Ene!O8+Feb!O8+Mar!O8+Abr!O8+May!O8),IF(Config!$C$6=6,SUM(+Ene!O8+Feb!O8+Mar!O8+Abr!O8+May!O8+Jun!O8),IF(Config!$C$6=7,SUM(Ene!O8+Feb!O8+Mar!O8+Abr!O8+May!O8+Jun!O8+Jul!O8),IF(Config!$C$6=8,SUM(+Ene!O8+Feb!O8+Mar!O8+Abr!O8+May!O8+Jun!O8+Jul!O8+Ago!O8),IF(Config!$C$6=9,SUM(+Ene!O8+Feb!O8+Mar!O8+Abr!O8+May!O8+Jun!O8+Jul!O8+Ago!O8+Set!O8),IF(Config!$C$6=10,SUM(+Ene!O8+Feb!O8+Mar!O8+Abr!O8+May!O8+Jun!O8+Jul!O8+Ago!O8+Set!O8+Oct!O8),IF(Config!$C$6=11,SUM(+Ene!O8+Feb!O8+Mar!O8+Abr!O8+May!O8+Jun!O8+Jul!O8+Ago!O8+Set!O8+Oct!O8+Nov!O8),IF(Config!$C$6=12,SUM(+Ene!O8+Feb!O8+Mar!O8+Abr!O8+May!O8+Jun!O8+Jul!O8+Ago!O8+Set!O8+Oct!O8+Nov!O8+Dic!O8)))))))))))))</f>
        <v>0</v>
      </c>
      <c r="P8" s="429">
        <f>IF(Config!$C$6=1,SUM(+Ene!P8),IF(Config!$C$6=2,SUM(+Ene!P8+Feb!P8),IF(Config!$C$6=3,SUM(+Ene!P8+Feb!P8+Mar!P8),IF(Config!$C$6=4,SUM(+Ene!P8+Feb!P8+Mar!P8+Abr!P8),IF(Config!$C$6=5,SUM(Ene!P8+Feb!P8+Mar!P8+Abr!P8+May!P8),IF(Config!$C$6=6,SUM(+Ene!P8+Feb!P8+Mar!P8+Abr!P8+May!P8+Jun!P8),IF(Config!$C$6=7,SUM(Ene!P8+Feb!P8+Mar!P8+Abr!P8+May!P8+Jun!P8+Jul!P8),IF(Config!$C$6=8,SUM(+Ene!P8+Feb!P8+Mar!P8+Abr!P8+May!P8+Jun!P8+Jul!P8+Ago!P8),IF(Config!$C$6=9,SUM(+Ene!P8+Feb!P8+Mar!P8+Abr!P8+May!P8+Jun!P8+Jul!P8+Ago!P8+Set!P8),IF(Config!$C$6=10,SUM(+Ene!P8+Feb!P8+Mar!P8+Abr!P8+May!P8+Jun!P8+Jul!P8+Ago!P8+Set!P8+Oct!P8),IF(Config!$C$6=11,SUM(+Ene!P8+Feb!P8+Mar!P8+Abr!P8+May!P8+Jun!P8+Jul!P8+Ago!P8+Set!P8+Oct!P8+Nov!P8),IF(Config!$C$6=12,SUM(+Ene!P8+Feb!P8+Mar!P8+Abr!P8+May!P8+Jun!P8+Jul!P8+Ago!P8+Set!P8+Oct!P8+Nov!P8+Dic!P8)))))))))))))</f>
        <v>0</v>
      </c>
      <c r="Q8" s="429">
        <f>IF(Config!$C$6=1,SUM(+Ene!Q8),IF(Config!$C$6=2,SUM(+Ene!Q8+Feb!Q8),IF(Config!$C$6=3,SUM(+Ene!Q8+Feb!Q8+Mar!Q8),IF(Config!$C$6=4,SUM(+Ene!Q8+Feb!Q8+Mar!Q8+Abr!Q8),IF(Config!$C$6=5,SUM(Ene!Q8+Feb!Q8+Mar!Q8+Abr!Q8+May!Q8),IF(Config!$C$6=6,SUM(+Ene!Q8+Feb!Q8+Mar!Q8+Abr!Q8+May!Q8+Jun!Q8),IF(Config!$C$6=7,SUM(Ene!Q8+Feb!Q8+Mar!Q8+Abr!Q8+May!Q8+Jun!Q8+Jul!Q8),IF(Config!$C$6=8,SUM(+Ene!Q8+Feb!Q8+Mar!Q8+Abr!Q8+May!Q8+Jun!Q8+Jul!Q8+Ago!Q8),IF(Config!$C$6=9,SUM(+Ene!Q8+Feb!Q8+Mar!Q8+Abr!Q8+May!Q8+Jun!Q8+Jul!Q8+Ago!Q8+Set!Q8),IF(Config!$C$6=10,SUM(+Ene!Q8+Feb!Q8+Mar!Q8+Abr!Q8+May!Q8+Jun!Q8+Jul!Q8+Ago!Q8+Set!Q8+Oct!Q8),IF(Config!$C$6=11,SUM(+Ene!Q8+Feb!Q8+Mar!Q8+Abr!Q8+May!Q8+Jun!Q8+Jul!Q8+Ago!Q8+Set!Q8+Oct!Q8+Nov!Q8),IF(Config!$C$6=12,SUM(+Ene!Q8+Feb!Q8+Mar!Q8+Abr!Q8+May!Q8+Jun!Q8+Jul!Q8+Ago!Q8+Set!Q8+Oct!Q8+Nov!Q8+Dic!Q8)))))))))))))</f>
        <v>0</v>
      </c>
      <c r="R8" s="429">
        <f>IF(Config!$C$6=1,SUM(+Ene!R8),IF(Config!$C$6=2,SUM(+Ene!R8+Feb!R8),IF(Config!$C$6=3,SUM(+Ene!R8+Feb!R8+Mar!R8),IF(Config!$C$6=4,SUM(+Ene!R8+Feb!R8+Mar!R8+Abr!R8),IF(Config!$C$6=5,SUM(Ene!R8+Feb!R8+Mar!R8+Abr!R8+May!R8),IF(Config!$C$6=6,SUM(+Ene!R8+Feb!R8+Mar!R8+Abr!R8+May!R8+Jun!R8),IF(Config!$C$6=7,SUM(Ene!R8+Feb!R8+Mar!R8+Abr!R8+May!R8+Jun!R8+Jul!R8),IF(Config!$C$6=8,SUM(+Ene!R8+Feb!R8+Mar!R8+Abr!R8+May!R8+Jun!R8+Jul!R8+Ago!R8),IF(Config!$C$6=9,SUM(+Ene!R8+Feb!R8+Mar!R8+Abr!R8+May!R8+Jun!R8+Jul!R8+Ago!R8+Set!R8),IF(Config!$C$6=10,SUM(+Ene!R8+Feb!R8+Mar!R8+Abr!R8+May!R8+Jun!R8+Jul!R8+Ago!R8+Set!R8+Oct!R8),IF(Config!$C$6=11,SUM(+Ene!R8+Feb!R8+Mar!R8+Abr!R8+May!R8+Jun!R8+Jul!R8+Ago!R8+Set!R8+Oct!R8+Nov!R8),IF(Config!$C$6=12,SUM(+Ene!R8+Feb!R8+Mar!R8+Abr!R8+May!R8+Jun!R8+Jul!R8+Ago!R8+Set!R8+Oct!R8+Nov!R8+Dic!R8)))))))))))))</f>
        <v>0</v>
      </c>
      <c r="S8" s="429">
        <f>IF(Config!$C$6=1,SUM(+Ene!S8),IF(Config!$C$6=2,SUM(+Ene!S8+Feb!S8),IF(Config!$C$6=3,SUM(+Ene!S8+Feb!S8+Mar!S8),IF(Config!$C$6=4,SUM(+Ene!S8+Feb!S8+Mar!S8+Abr!S8),IF(Config!$C$6=5,SUM(Ene!S8+Feb!S8+Mar!S8+Abr!S8+May!S8),IF(Config!$C$6=6,SUM(+Ene!S8+Feb!S8+Mar!S8+Abr!S8+May!S8+Jun!S8),IF(Config!$C$6=7,SUM(Ene!S8+Feb!S8+Mar!S8+Abr!S8+May!S8+Jun!S8+Jul!S8),IF(Config!$C$6=8,SUM(+Ene!S8+Feb!S8+Mar!S8+Abr!S8+May!S8+Jun!S8+Jul!S8+Ago!S8),IF(Config!$C$6=9,SUM(+Ene!S8+Feb!S8+Mar!S8+Abr!S8+May!S8+Jun!S8+Jul!S8+Ago!S8+Set!S8),IF(Config!$C$6=10,SUM(+Ene!S8+Feb!S8+Mar!S8+Abr!S8+May!S8+Jun!S8+Jul!S8+Ago!S8+Set!S8+Oct!S8),IF(Config!$C$6=11,SUM(+Ene!S8+Feb!S8+Mar!S8+Abr!S8+May!S8+Jun!S8+Jul!S8+Ago!S8+Set!S8+Oct!S8+Nov!S8),IF(Config!$C$6=12,SUM(+Ene!S8+Feb!S8+Mar!S8+Abr!S8+May!S8+Jun!S8+Jul!S8+Ago!S8+Set!S8+Oct!S8+Nov!S8+Dic!S8)))))))))))))</f>
        <v>0</v>
      </c>
      <c r="T8" s="429">
        <f>IF(Config!$C$6=1,SUM(+Ene!T8),IF(Config!$C$6=2,SUM(+Ene!T8+Feb!T8),IF(Config!$C$6=3,SUM(+Ene!T8+Feb!T8+Mar!T8),IF(Config!$C$6=4,SUM(+Ene!T8+Feb!T8+Mar!T8+Abr!T8),IF(Config!$C$6=5,SUM(Ene!T8+Feb!T8+Mar!T8+Abr!T8+May!T8),IF(Config!$C$6=6,SUM(+Ene!T8+Feb!T8+Mar!T8+Abr!T8+May!T8+Jun!T8),IF(Config!$C$6=7,SUM(Ene!T8+Feb!T8+Mar!T8+Abr!T8+May!T8+Jun!T8+Jul!T8),IF(Config!$C$6=8,SUM(+Ene!T8+Feb!T8+Mar!T8+Abr!T8+May!T8+Jun!T8+Jul!T8+Ago!T8),IF(Config!$C$6=9,SUM(+Ene!T8+Feb!T8+Mar!T8+Abr!T8+May!T8+Jun!T8+Jul!T8+Ago!T8+Set!T8),IF(Config!$C$6=10,SUM(+Ene!T8+Feb!T8+Mar!T8+Abr!T8+May!T8+Jun!T8+Jul!T8+Ago!T8+Set!T8+Oct!T8),IF(Config!$C$6=11,SUM(+Ene!T8+Feb!T8+Mar!T8+Abr!T8+May!T8+Jun!T8+Jul!T8+Ago!T8+Set!T8+Oct!T8+Nov!T8),IF(Config!$C$6=12,SUM(+Ene!T8+Feb!T8+Mar!T8+Abr!T8+May!T8+Jun!T8+Jul!T8+Ago!T8+Set!T8+Oct!T8+Nov!T8+Dic!T8)))))))))))))</f>
        <v>0</v>
      </c>
      <c r="U8" s="429">
        <f>IF(Config!$C$6=1,SUM(+Ene!U8),IF(Config!$C$6=2,SUM(+Ene!U8+Feb!U8),IF(Config!$C$6=3,SUM(+Ene!U8+Feb!U8+Mar!U8),IF(Config!$C$6=4,SUM(+Ene!U8+Feb!U8+Mar!U8+Abr!U8),IF(Config!$C$6=5,SUM(Ene!U8+Feb!U8+Mar!U8+Abr!U8+May!U8),IF(Config!$C$6=6,SUM(+Ene!U8+Feb!U8+Mar!U8+Abr!U8+May!U8+Jun!U8),IF(Config!$C$6=7,SUM(Ene!U8+Feb!U8+Mar!U8+Abr!U8+May!U8+Jun!U8+Jul!U8),IF(Config!$C$6=8,SUM(+Ene!U8+Feb!U8+Mar!U8+Abr!U8+May!U8+Jun!U8+Jul!U8+Ago!U8),IF(Config!$C$6=9,SUM(+Ene!U8+Feb!U8+Mar!U8+Abr!U8+May!U8+Jun!U8+Jul!U8+Ago!U8+Set!U8),IF(Config!$C$6=10,SUM(+Ene!U8+Feb!U8+Mar!U8+Abr!U8+May!U8+Jun!U8+Jul!U8+Ago!U8+Set!U8+Oct!U8),IF(Config!$C$6=11,SUM(+Ene!U8+Feb!U8+Mar!U8+Abr!U8+May!U8+Jun!U8+Jul!U8+Ago!U8+Set!U8+Oct!U8+Nov!U8),IF(Config!$C$6=12,SUM(+Ene!U8+Feb!U8+Mar!U8+Abr!U8+May!U8+Jun!U8+Jul!U8+Ago!U8+Set!U8+Oct!U8+Nov!U8+Dic!U8)))))))))))))</f>
        <v>0</v>
      </c>
      <c r="V8" s="429">
        <f>IF(Config!$C$6=1,SUM(+Ene!V8),IF(Config!$C$6=2,SUM(+Ene!V8+Feb!V8),IF(Config!$C$6=3,SUM(+Ene!V8+Feb!V8+Mar!V8),IF(Config!$C$6=4,SUM(+Ene!V8+Feb!V8+Mar!V8+Abr!V8),IF(Config!$C$6=5,SUM(Ene!V8+Feb!V8+Mar!V8+Abr!V8+May!V8),IF(Config!$C$6=6,SUM(+Ene!V8+Feb!V8+Mar!V8+Abr!V8+May!V8+Jun!V8),IF(Config!$C$6=7,SUM(Ene!V8+Feb!V8+Mar!V8+Abr!V8+May!V8+Jun!V8+Jul!V8),IF(Config!$C$6=8,SUM(+Ene!V8+Feb!V8+Mar!V8+Abr!V8+May!V8+Jun!V8+Jul!V8+Ago!V8),IF(Config!$C$6=9,SUM(+Ene!V8+Feb!V8+Mar!V8+Abr!V8+May!V8+Jun!V8+Jul!V8+Ago!V8+Set!V8),IF(Config!$C$6=10,SUM(+Ene!V8+Feb!V8+Mar!V8+Abr!V8+May!V8+Jun!V8+Jul!V8+Ago!V8+Set!V8+Oct!V8),IF(Config!$C$6=11,SUM(+Ene!V8+Feb!V8+Mar!V8+Abr!V8+May!V8+Jun!V8+Jul!V8+Ago!V8+Set!V8+Oct!V8+Nov!V8),IF(Config!$C$6=12,SUM(+Ene!V8+Feb!V8+Mar!V8+Abr!V8+May!V8+Jun!V8+Jul!V8+Ago!V8+Set!V8+Oct!V8+Nov!V8+Dic!V8)))))))))))))</f>
        <v>0</v>
      </c>
      <c r="W8" s="429">
        <f>IF(Config!$C$6=1,SUM(+Ene!W8),IF(Config!$C$6=2,SUM(+Ene!W8+Feb!W8),IF(Config!$C$6=3,SUM(+Ene!W8+Feb!W8+Mar!W8),IF(Config!$C$6=4,SUM(+Ene!W8+Feb!W8+Mar!W8+Abr!W8),IF(Config!$C$6=5,SUM(Ene!W8+Feb!W8+Mar!W8+Abr!W8+May!W8),IF(Config!$C$6=6,SUM(+Ene!W8+Feb!W8+Mar!W8+Abr!W8+May!W8+Jun!W8),IF(Config!$C$6=7,SUM(Ene!W8+Feb!W8+Mar!W8+Abr!W8+May!W8+Jun!W8+Jul!W8),IF(Config!$C$6=8,SUM(+Ene!W8+Feb!W8+Mar!W8+Abr!W8+May!W8+Jun!W8+Jul!W8+Ago!W8),IF(Config!$C$6=9,SUM(+Ene!W8+Feb!W8+Mar!W8+Abr!W8+May!W8+Jun!W8+Jul!W8+Ago!W8+Set!W8),IF(Config!$C$6=10,SUM(+Ene!W8+Feb!W8+Mar!W8+Abr!W8+May!W8+Jun!W8+Jul!W8+Ago!W8+Set!W8+Oct!W8),IF(Config!$C$6=11,SUM(+Ene!W8+Feb!W8+Mar!W8+Abr!W8+May!W8+Jun!W8+Jul!W8+Ago!W8+Set!W8+Oct!W8+Nov!W8),IF(Config!$C$6=12,SUM(+Ene!W8+Feb!W8+Mar!W8+Abr!W8+May!W8+Jun!W8+Jul!W8+Ago!W8+Set!W8+Oct!W8+Nov!W8+Dic!W8)))))))))))))</f>
        <v>0</v>
      </c>
      <c r="X8" s="429">
        <f>IF(Config!$C$6=1,SUM(+Ene!X8),IF(Config!$C$6=2,SUM(+Ene!X8+Feb!X8),IF(Config!$C$6=3,SUM(+Ene!X8+Feb!X8+Mar!X8),IF(Config!$C$6=4,SUM(+Ene!X8+Feb!X8+Mar!X8+Abr!X8),IF(Config!$C$6=5,SUM(Ene!X8+Feb!X8+Mar!X8+Abr!X8+May!X8),IF(Config!$C$6=6,SUM(+Ene!X8+Feb!X8+Mar!X8+Abr!X8+May!X8+Jun!X8),IF(Config!$C$6=7,SUM(Ene!X8+Feb!X8+Mar!X8+Abr!X8+May!X8+Jun!X8+Jul!X8),IF(Config!$C$6=8,SUM(+Ene!X8+Feb!X8+Mar!X8+Abr!X8+May!X8+Jun!X8+Jul!X8+Ago!X8),IF(Config!$C$6=9,SUM(+Ene!X8+Feb!X8+Mar!X8+Abr!X8+May!X8+Jun!X8+Jul!X8+Ago!X8+Set!X8),IF(Config!$C$6=10,SUM(+Ene!X8+Feb!X8+Mar!X8+Abr!X8+May!X8+Jun!X8+Jul!X8+Ago!X8+Set!X8+Oct!X8),IF(Config!$C$6=11,SUM(+Ene!X8+Feb!X8+Mar!X8+Abr!X8+May!X8+Jun!X8+Jul!X8+Ago!X8+Set!X8+Oct!X8+Nov!X8),IF(Config!$C$6=12,SUM(+Ene!X8+Feb!X8+Mar!X8+Abr!X8+May!X8+Jun!X8+Jul!X8+Ago!X8+Set!X8+Oct!X8+Nov!X8+Dic!X8)))))))))))))</f>
        <v>8</v>
      </c>
      <c r="Y8" s="429">
        <f>IF(Config!$C$6=1,SUM(+Ene!Y8),IF(Config!$C$6=2,SUM(+Ene!Y8+Feb!Y8),IF(Config!$C$6=3,SUM(+Ene!Y8+Feb!Y8+Mar!Y8),IF(Config!$C$6=4,SUM(+Ene!Y8+Feb!Y8+Mar!Y8+Abr!Y8),IF(Config!$C$6=5,SUM(Ene!Y8+Feb!Y8+Mar!Y8+Abr!Y8+May!Y8),IF(Config!$C$6=6,SUM(+Ene!Y8+Feb!Y8+Mar!Y8+Abr!Y8+May!Y8+Jun!Y8),IF(Config!$C$6=7,SUM(Ene!Y8+Feb!Y8+Mar!Y8+Abr!Y8+May!Y8+Jun!Y8+Jul!Y8),IF(Config!$C$6=8,SUM(+Ene!Y8+Feb!Y8+Mar!Y8+Abr!Y8+May!Y8+Jun!Y8+Jul!Y8+Ago!Y8),IF(Config!$C$6=9,SUM(+Ene!Y8+Feb!Y8+Mar!Y8+Abr!Y8+May!Y8+Jun!Y8+Jul!Y8+Ago!Y8+Set!Y8),IF(Config!$C$6=10,SUM(+Ene!Y8+Feb!Y8+Mar!Y8+Abr!Y8+May!Y8+Jun!Y8+Jul!Y8+Ago!Y8+Set!Y8+Oct!Y8),IF(Config!$C$6=11,SUM(+Ene!Y8+Feb!Y8+Mar!Y8+Abr!Y8+May!Y8+Jun!Y8+Jul!Y8+Ago!Y8+Set!Y8+Oct!Y8+Nov!Y8),IF(Config!$C$6=12,SUM(+Ene!Y8+Feb!Y8+Mar!Y8+Abr!Y8+May!Y8+Jun!Y8+Jul!Y8+Ago!Y8+Set!Y8+Oct!Y8+Nov!Y8+Dic!Y8)))))))))))))</f>
        <v>21</v>
      </c>
      <c r="Z8" s="429">
        <f>IF(Config!$C$6=1,SUM(+Ene!Z8),IF(Config!$C$6=2,SUM(+Ene!Z8+Feb!Z8),IF(Config!$C$6=3,SUM(+Ene!Z8+Feb!Z8+Mar!Z8),IF(Config!$C$6=4,SUM(+Ene!Z8+Feb!Z8+Mar!Z8+Abr!Z8),IF(Config!$C$6=5,SUM(Ene!Z8+Feb!Z8+Mar!Z8+Abr!Z8+May!Z8),IF(Config!$C$6=6,SUM(+Ene!Z8+Feb!Z8+Mar!Z8+Abr!Z8+May!Z8+Jun!Z8),IF(Config!$C$6=7,SUM(Ene!Z8+Feb!Z8+Mar!Z8+Abr!Z8+May!Z8+Jun!Z8+Jul!Z8),IF(Config!$C$6=8,SUM(+Ene!Z8+Feb!Z8+Mar!Z8+Abr!Z8+May!Z8+Jun!Z8+Jul!Z8+Ago!Z8),IF(Config!$C$6=9,SUM(+Ene!Z8+Feb!Z8+Mar!Z8+Abr!Z8+May!Z8+Jun!Z8+Jul!Z8+Ago!Z8+Set!Z8),IF(Config!$C$6=10,SUM(+Ene!Z8+Feb!Z8+Mar!Z8+Abr!Z8+May!Z8+Jun!Z8+Jul!Z8+Ago!Z8+Set!Z8+Oct!Z8),IF(Config!$C$6=11,SUM(+Ene!Z8+Feb!Z8+Mar!Z8+Abr!Z8+May!Z8+Jun!Z8+Jul!Z8+Ago!Z8+Set!Z8+Oct!Z8+Nov!Z8),IF(Config!$C$6=12,SUM(+Ene!Z8+Feb!Z8+Mar!Z8+Abr!Z8+May!Z8+Jun!Z8+Jul!Z8+Ago!Z8+Set!Z8+Oct!Z8+Nov!Z8+Dic!Z8)))))))))))))</f>
        <v>12</v>
      </c>
      <c r="AA8" s="429">
        <f>IF(Config!$C$6=1,SUM(+Ene!AA8),IF(Config!$C$6=2,SUM(+Ene!AA8+Feb!AA8),IF(Config!$C$6=3,SUM(+Ene!AA8+Feb!AA8+Mar!AA8),IF(Config!$C$6=4,SUM(+Ene!AA8+Feb!AA8+Mar!AA8+Abr!AA8),IF(Config!$C$6=5,SUM(Ene!AA8+Feb!AA8+Mar!AA8+Abr!AA8+May!AA8),IF(Config!$C$6=6,SUM(+Ene!AA8+Feb!AA8+Mar!AA8+Abr!AA8+May!AA8+Jun!AA8),IF(Config!$C$6=7,SUM(Ene!AA8+Feb!AA8+Mar!AA8+Abr!AA8+May!AA8+Jun!AA8+Jul!AA8),IF(Config!$C$6=8,SUM(+Ene!AA8+Feb!AA8+Mar!AA8+Abr!AA8+May!AA8+Jun!AA8+Jul!AA8+Ago!AA8),IF(Config!$C$6=9,SUM(+Ene!AA8+Feb!AA8+Mar!AA8+Abr!AA8+May!AA8+Jun!AA8+Jul!AA8+Ago!AA8+Set!AA8),IF(Config!$C$6=10,SUM(+Ene!AA8+Feb!AA8+Mar!AA8+Abr!AA8+May!AA8+Jun!AA8+Jul!AA8+Ago!AA8+Set!AA8+Oct!AA8),IF(Config!$C$6=11,SUM(+Ene!AA8+Feb!AA8+Mar!AA8+Abr!AA8+May!AA8+Jun!AA8+Jul!AA8+Ago!AA8+Set!AA8+Oct!AA8+Nov!AA8),IF(Config!$C$6=12,SUM(+Ene!AA8+Feb!AA8+Mar!AA8+Abr!AA8+May!AA8+Jun!AA8+Jul!AA8+Ago!AA8+Set!AA8+Oct!AA8+Nov!AA8+Dic!AA8)))))))))))))</f>
        <v>8</v>
      </c>
      <c r="AB8" s="429">
        <f>IF(Config!$C$6=1,SUM(+Ene!AB8),IF(Config!$C$6=2,SUM(+Ene!AB8+Feb!AB8),IF(Config!$C$6=3,SUM(+Ene!AB8+Feb!AB8+Mar!AB8),IF(Config!$C$6=4,SUM(+Ene!AB8+Feb!AB8+Mar!AB8+Abr!AB8),IF(Config!$C$6=5,SUM(Ene!AB8+Feb!AB8+Mar!AB8+Abr!AB8+May!AB8),IF(Config!$C$6=6,SUM(+Ene!AB8+Feb!AB8+Mar!AB8+Abr!AB8+May!AB8+Jun!AB8),IF(Config!$C$6=7,SUM(Ene!AB8+Feb!AB8+Mar!AB8+Abr!AB8+May!AB8+Jun!AB8+Jul!AB8),IF(Config!$C$6=8,SUM(+Ene!AB8+Feb!AB8+Mar!AB8+Abr!AB8+May!AB8+Jun!AB8+Jul!AB8+Ago!AB8),IF(Config!$C$6=9,SUM(+Ene!AB8+Feb!AB8+Mar!AB8+Abr!AB8+May!AB8+Jun!AB8+Jul!AB8+Ago!AB8+Set!AB8),IF(Config!$C$6=10,SUM(+Ene!AB8+Feb!AB8+Mar!AB8+Abr!AB8+May!AB8+Jun!AB8+Jul!AB8+Ago!AB8+Set!AB8+Oct!AB8),IF(Config!$C$6=11,SUM(+Ene!AB8+Feb!AB8+Mar!AB8+Abr!AB8+May!AB8+Jun!AB8+Jul!AB8+Ago!AB8+Set!AB8+Oct!AB8+Nov!AB8),IF(Config!$C$6=12,SUM(+Ene!AB8+Feb!AB8+Mar!AB8+Abr!AB8+May!AB8+Jun!AB8+Jul!AB8+Ago!AB8+Set!AB8+Oct!AB8+Nov!AB8+Dic!AB8)))))))))))))</f>
        <v>5</v>
      </c>
      <c r="AC8" s="429">
        <f>IF(Config!$C$6=1,SUM(+Ene!AC8),IF(Config!$C$6=2,SUM(+Ene!AC8+Feb!AC8),IF(Config!$C$6=3,SUM(+Ene!AC8+Feb!AC8+Mar!AC8),IF(Config!$C$6=4,SUM(+Ene!AC8+Feb!AC8+Mar!AC8+Abr!AC8),IF(Config!$C$6=5,SUM(Ene!AC8+Feb!AC8+Mar!AC8+Abr!AC8+May!AC8),IF(Config!$C$6=6,SUM(+Ene!AC8+Feb!AC8+Mar!AC8+Abr!AC8+May!AC8+Jun!AC8),IF(Config!$C$6=7,SUM(Ene!AC8+Feb!AC8+Mar!AC8+Abr!AC8+May!AC8+Jun!AC8+Jul!AC8),IF(Config!$C$6=8,SUM(+Ene!AC8+Feb!AC8+Mar!AC8+Abr!AC8+May!AC8+Jun!AC8+Jul!AC8+Ago!AC8),IF(Config!$C$6=9,SUM(+Ene!AC8+Feb!AC8+Mar!AC8+Abr!AC8+May!AC8+Jun!AC8+Jul!AC8+Ago!AC8+Set!AC8),IF(Config!$C$6=10,SUM(+Ene!AC8+Feb!AC8+Mar!AC8+Abr!AC8+May!AC8+Jun!AC8+Jul!AC8+Ago!AC8+Set!AC8+Oct!AC8),IF(Config!$C$6=11,SUM(+Ene!AC8+Feb!AC8+Mar!AC8+Abr!AC8+May!AC8+Jun!AC8+Jul!AC8+Ago!AC8+Set!AC8+Oct!AC8+Nov!AC8),IF(Config!$C$6=12,SUM(+Ene!AC8+Feb!AC8+Mar!AC8+Abr!AC8+May!AC8+Jun!AC8+Jul!AC8+Ago!AC8+Set!AC8+Oct!AC8+Nov!AC8+Dic!AC8)))))))))))))</f>
        <v>15</v>
      </c>
      <c r="AD8" s="429">
        <f>IF(Config!$C$6=1,SUM(+Ene!AD8),IF(Config!$C$6=2,SUM(+Ene!AD8+Feb!AD8),IF(Config!$C$6=3,SUM(+Ene!AD8+Feb!AD8+Mar!AD8),IF(Config!$C$6=4,SUM(+Ene!AD8+Feb!AD8+Mar!AD8+Abr!AD8),IF(Config!$C$6=5,SUM(Ene!AD8+Feb!AD8+Mar!AD8+Abr!AD8+May!AD8),IF(Config!$C$6=6,SUM(+Ene!AD8+Feb!AD8+Mar!AD8+Abr!AD8+May!AD8+Jun!AD8),IF(Config!$C$6=7,SUM(Ene!AD8+Feb!AD8+Mar!AD8+Abr!AD8+May!AD8+Jun!AD8+Jul!AD8),IF(Config!$C$6=8,SUM(+Ene!AD8+Feb!AD8+Mar!AD8+Abr!AD8+May!AD8+Jun!AD8+Jul!AD8+Ago!AD8),IF(Config!$C$6=9,SUM(+Ene!AD8+Feb!AD8+Mar!AD8+Abr!AD8+May!AD8+Jun!AD8+Jul!AD8+Ago!AD8+Set!AD8),IF(Config!$C$6=10,SUM(+Ene!AD8+Feb!AD8+Mar!AD8+Abr!AD8+May!AD8+Jun!AD8+Jul!AD8+Ago!AD8+Set!AD8+Oct!AD8),IF(Config!$C$6=11,SUM(+Ene!AD8+Feb!AD8+Mar!AD8+Abr!AD8+May!AD8+Jun!AD8+Jul!AD8+Ago!AD8+Set!AD8+Oct!AD8+Nov!AD8),IF(Config!$C$6=12,SUM(+Ene!AD8+Feb!AD8+Mar!AD8+Abr!AD8+May!AD8+Jun!AD8+Jul!AD8+Ago!AD8+Set!AD8+Oct!AD8+Nov!AD8+Dic!AD8)))))))))))))</f>
        <v>0</v>
      </c>
      <c r="AE8" s="429">
        <f>IF(Config!$C$6=1,SUM(+Ene!AE8),IF(Config!$C$6=2,SUM(+Ene!AE8+Feb!AE8),IF(Config!$C$6=3,SUM(+Ene!AE8+Feb!AE8+Mar!AE8),IF(Config!$C$6=4,SUM(+Ene!AE8+Feb!AE8+Mar!AE8+Abr!AE8),IF(Config!$C$6=5,SUM(Ene!AE8+Feb!AE8+Mar!AE8+Abr!AE8+May!AE8),IF(Config!$C$6=6,SUM(+Ene!AE8+Feb!AE8+Mar!AE8+Abr!AE8+May!AE8+Jun!AE8),IF(Config!$C$6=7,SUM(Ene!AE8+Feb!AE8+Mar!AE8+Abr!AE8+May!AE8+Jun!AE8+Jul!AE8),IF(Config!$C$6=8,SUM(+Ene!AE8+Feb!AE8+Mar!AE8+Abr!AE8+May!AE8+Jun!AE8+Jul!AE8+Ago!AE8),IF(Config!$C$6=9,SUM(+Ene!AE8+Feb!AE8+Mar!AE8+Abr!AE8+May!AE8+Jun!AE8+Jul!AE8+Ago!AE8+Set!AE8),IF(Config!$C$6=10,SUM(+Ene!AE8+Feb!AE8+Mar!AE8+Abr!AE8+May!AE8+Jun!AE8+Jul!AE8+Ago!AE8+Set!AE8+Oct!AE8),IF(Config!$C$6=11,SUM(+Ene!AE8+Feb!AE8+Mar!AE8+Abr!AE8+May!AE8+Jun!AE8+Jul!AE8+Ago!AE8+Set!AE8+Oct!AE8+Nov!AE8),IF(Config!$C$6=12,SUM(+Ene!AE8+Feb!AE8+Mar!AE8+Abr!AE8+May!AE8+Jun!AE8+Jul!AE8+Ago!AE8+Set!AE8+Oct!AE8+Nov!AE8+Dic!AE8)))))))))))))</f>
        <v>0</v>
      </c>
      <c r="AF8" s="429">
        <f>IF(Config!$C$6=1,SUM(+Ene!AF8),IF(Config!$C$6=2,SUM(+Ene!AF8+Feb!AF8),IF(Config!$C$6=3,SUM(+Ene!AF8+Feb!AF8+Mar!AF8),IF(Config!$C$6=4,SUM(+Ene!AF8+Feb!AF8+Mar!AF8+Abr!AF8),IF(Config!$C$6=5,SUM(Ene!AF8+Feb!AF8+Mar!AF8+Abr!AF8+May!AF8),IF(Config!$C$6=6,SUM(+Ene!AF8+Feb!AF8+Mar!AF8+Abr!AF8+May!AF8+Jun!AF8),IF(Config!$C$6=7,SUM(Ene!AF8+Feb!AF8+Mar!AF8+Abr!AF8+May!AF8+Jun!AF8+Jul!AF8),IF(Config!$C$6=8,SUM(+Ene!AF8+Feb!AF8+Mar!AF8+Abr!AF8+May!AF8+Jun!AF8+Jul!AF8+Ago!AF8),IF(Config!$C$6=9,SUM(+Ene!AF8+Feb!AF8+Mar!AF8+Abr!AF8+May!AF8+Jun!AF8+Jul!AF8+Ago!AF8+Set!AF8),IF(Config!$C$6=10,SUM(+Ene!AF8+Feb!AF8+Mar!AF8+Abr!AF8+May!AF8+Jun!AF8+Jul!AF8+Ago!AF8+Set!AF8+Oct!AF8),IF(Config!$C$6=11,SUM(+Ene!AF8+Feb!AF8+Mar!AF8+Abr!AF8+May!AF8+Jun!AF8+Jul!AF8+Ago!AF8+Set!AF8+Oct!AF8+Nov!AF8),IF(Config!$C$6=12,SUM(+Ene!AF8+Feb!AF8+Mar!AF8+Abr!AF8+May!AF8+Jun!AF8+Jul!AF8+Ago!AF8+Set!AF8+Oct!AF8+Nov!AF8+Dic!AF8)))))))))))))</f>
        <v>0</v>
      </c>
      <c r="AG8" s="429">
        <f>IF(Config!$C$6=1,SUM(+Ene!AG8),IF(Config!$C$6=2,SUM(+Ene!AG8+Feb!AG8),IF(Config!$C$6=3,SUM(+Ene!AG8+Feb!AG8+Mar!AG8),IF(Config!$C$6=4,SUM(+Ene!AG8+Feb!AG8+Mar!AG8+Abr!AG8),IF(Config!$C$6=5,SUM(Ene!AG8+Feb!AG8+Mar!AG8+Abr!AG8+May!AG8),IF(Config!$C$6=6,SUM(+Ene!AG8+Feb!AG8+Mar!AG8+Abr!AG8+May!AG8+Jun!AG8),IF(Config!$C$6=7,SUM(Ene!AG8+Feb!AG8+Mar!AG8+Abr!AG8+May!AG8+Jun!AG8+Jul!AG8),IF(Config!$C$6=8,SUM(+Ene!AG8+Feb!AG8+Mar!AG8+Abr!AG8+May!AG8+Jun!AG8+Jul!AG8+Ago!AG8),IF(Config!$C$6=9,SUM(+Ene!AG8+Feb!AG8+Mar!AG8+Abr!AG8+May!AG8+Jun!AG8+Jul!AG8+Ago!AG8+Set!AG8),IF(Config!$C$6=10,SUM(+Ene!AG8+Feb!AG8+Mar!AG8+Abr!AG8+May!AG8+Jun!AG8+Jul!AG8+Ago!AG8+Set!AG8+Oct!AG8),IF(Config!$C$6=11,SUM(+Ene!AG8+Feb!AG8+Mar!AG8+Abr!AG8+May!AG8+Jun!AG8+Jul!AG8+Ago!AG8+Set!AG8+Oct!AG8+Nov!AG8),IF(Config!$C$6=12,SUM(+Ene!AG8+Feb!AG8+Mar!AG8+Abr!AG8+May!AG8+Jun!AG8+Jul!AG8+Ago!AG8+Set!AG8+Oct!AG8+Nov!AG8+Dic!AG8)))))))))))))</f>
        <v>0</v>
      </c>
      <c r="AH8" s="429">
        <f>IF(Config!$C$6=1,SUM(+Ene!AH8),IF(Config!$C$6=2,SUM(+Ene!AH8+Feb!AH8),IF(Config!$C$6=3,SUM(+Ene!AH8+Feb!AH8+Mar!AH8),IF(Config!$C$6=4,SUM(+Ene!AH8+Feb!AH8+Mar!AH8+Abr!AH8),IF(Config!$C$6=5,SUM(Ene!AH8+Feb!AH8+Mar!AH8+Abr!AH8+May!AH8),IF(Config!$C$6=6,SUM(+Ene!AH8+Feb!AH8+Mar!AH8+Abr!AH8+May!AH8+Jun!AH8),IF(Config!$C$6=7,SUM(Ene!AH8+Feb!AH8+Mar!AH8+Abr!AH8+May!AH8+Jun!AH8+Jul!AH8),IF(Config!$C$6=8,SUM(+Ene!AH8+Feb!AH8+Mar!AH8+Abr!AH8+May!AH8+Jun!AH8+Jul!AH8+Ago!AH8),IF(Config!$C$6=9,SUM(+Ene!AH8+Feb!AH8+Mar!AH8+Abr!AH8+May!AH8+Jun!AH8+Jul!AH8+Ago!AH8+Set!AH8),IF(Config!$C$6=10,SUM(+Ene!AH8+Feb!AH8+Mar!AH8+Abr!AH8+May!AH8+Jun!AH8+Jul!AH8+Ago!AH8+Set!AH8+Oct!AH8),IF(Config!$C$6=11,SUM(+Ene!AH8+Feb!AH8+Mar!AH8+Abr!AH8+May!AH8+Jun!AH8+Jul!AH8+Ago!AH8+Set!AH8+Oct!AH8+Nov!AH8),IF(Config!$C$6=12,SUM(+Ene!AH8+Feb!AH8+Mar!AH8+Abr!AH8+May!AH8+Jun!AH8+Jul!AH8+Ago!AH8+Set!AH8+Oct!AH8+Nov!AH8+Dic!AH8)))))))))))))</f>
        <v>0</v>
      </c>
      <c r="AI8" s="429">
        <f>IF(Config!$C$6=1,SUM(+Ene!AI8),IF(Config!$C$6=2,SUM(+Ene!AI8+Feb!AI8),IF(Config!$C$6=3,SUM(+Ene!AI8+Feb!AI8+Mar!AI8),IF(Config!$C$6=4,SUM(+Ene!AI8+Feb!AI8+Mar!AI8+Abr!AI8),IF(Config!$C$6=5,SUM(Ene!AI8+Feb!AI8+Mar!AI8+Abr!AI8+May!AI8),IF(Config!$C$6=6,SUM(+Ene!AI8+Feb!AI8+Mar!AI8+Abr!AI8+May!AI8+Jun!AI8),IF(Config!$C$6=7,SUM(Ene!AI8+Feb!AI8+Mar!AI8+Abr!AI8+May!AI8+Jun!AI8+Jul!AI8),IF(Config!$C$6=8,SUM(+Ene!AI8+Feb!AI8+Mar!AI8+Abr!AI8+May!AI8+Jun!AI8+Jul!AI8+Ago!AI8),IF(Config!$C$6=9,SUM(+Ene!AI8+Feb!AI8+Mar!AI8+Abr!AI8+May!AI8+Jun!AI8+Jul!AI8+Ago!AI8+Set!AI8),IF(Config!$C$6=10,SUM(+Ene!AI8+Feb!AI8+Mar!AI8+Abr!AI8+May!AI8+Jun!AI8+Jul!AI8+Ago!AI8+Set!AI8+Oct!AI8),IF(Config!$C$6=11,SUM(+Ene!AI8+Feb!AI8+Mar!AI8+Abr!AI8+May!AI8+Jun!AI8+Jul!AI8+Ago!AI8+Set!AI8+Oct!AI8+Nov!AI8),IF(Config!$C$6=12,SUM(+Ene!AI8+Feb!AI8+Mar!AI8+Abr!AI8+May!AI8+Jun!AI8+Jul!AI8+Ago!AI8+Set!AI8+Oct!AI8+Nov!AI8+Dic!AI8)))))))))))))</f>
        <v>0</v>
      </c>
      <c r="AJ8" s="429">
        <f>IF(Config!$C$6=1,SUM(+Ene!AJ8),IF(Config!$C$6=2,SUM(+Ene!AJ8+Feb!AJ8),IF(Config!$C$6=3,SUM(+Ene!AJ8+Feb!AJ8+Mar!AJ8),IF(Config!$C$6=4,SUM(+Ene!AJ8+Feb!AJ8+Mar!AJ8+Abr!AJ8),IF(Config!$C$6=5,SUM(Ene!AJ8+Feb!AJ8+Mar!AJ8+Abr!AJ8+May!AJ8),IF(Config!$C$6=6,SUM(+Ene!AJ8+Feb!AJ8+Mar!AJ8+Abr!AJ8+May!AJ8+Jun!AJ8),IF(Config!$C$6=7,SUM(Ene!AJ8+Feb!AJ8+Mar!AJ8+Abr!AJ8+May!AJ8+Jun!AJ8+Jul!AJ8),IF(Config!$C$6=8,SUM(+Ene!AJ8+Feb!AJ8+Mar!AJ8+Abr!AJ8+May!AJ8+Jun!AJ8+Jul!AJ8+Ago!AJ8),IF(Config!$C$6=9,SUM(+Ene!AJ8+Feb!AJ8+Mar!AJ8+Abr!AJ8+May!AJ8+Jun!AJ8+Jul!AJ8+Ago!AJ8+Set!AJ8),IF(Config!$C$6=10,SUM(+Ene!AJ8+Feb!AJ8+Mar!AJ8+Abr!AJ8+May!AJ8+Jun!AJ8+Jul!AJ8+Ago!AJ8+Set!AJ8+Oct!AJ8),IF(Config!$C$6=11,SUM(+Ene!AJ8+Feb!AJ8+Mar!AJ8+Abr!AJ8+May!AJ8+Jun!AJ8+Jul!AJ8+Ago!AJ8+Set!AJ8+Oct!AJ8+Nov!AJ8),IF(Config!$C$6=12,SUM(+Ene!AJ8+Feb!AJ8+Mar!AJ8+Abr!AJ8+May!AJ8+Jun!AJ8+Jul!AJ8+Ago!AJ8+Set!AJ8+Oct!AJ8+Nov!AJ8+Dic!AJ8)))))))))))))</f>
        <v>0</v>
      </c>
      <c r="AK8" s="429">
        <f>IF(Config!$C$6=1,SUM(+Ene!AK8),IF(Config!$C$6=2,SUM(+Ene!AK8+Feb!AK8),IF(Config!$C$6=3,SUM(+Ene!AK8+Feb!AK8+Mar!AK8),IF(Config!$C$6=4,SUM(+Ene!AK8+Feb!AK8+Mar!AK8+Abr!AK8),IF(Config!$C$6=5,SUM(Ene!AK8+Feb!AK8+Mar!AK8+Abr!AK8+May!AK8),IF(Config!$C$6=6,SUM(+Ene!AK8+Feb!AK8+Mar!AK8+Abr!AK8+May!AK8+Jun!AK8),IF(Config!$C$6=7,SUM(Ene!AK8+Feb!AK8+Mar!AK8+Abr!AK8+May!AK8+Jun!AK8+Jul!AK8),IF(Config!$C$6=8,SUM(+Ene!AK8+Feb!AK8+Mar!AK8+Abr!AK8+May!AK8+Jun!AK8+Jul!AK8+Ago!AK8),IF(Config!$C$6=9,SUM(+Ene!AK8+Feb!AK8+Mar!AK8+Abr!AK8+May!AK8+Jun!AK8+Jul!AK8+Ago!AK8+Set!AK8),IF(Config!$C$6=10,SUM(+Ene!AK8+Feb!AK8+Mar!AK8+Abr!AK8+May!AK8+Jun!AK8+Jul!AK8+Ago!AK8+Set!AK8+Oct!AK8),IF(Config!$C$6=11,SUM(+Ene!AK8+Feb!AK8+Mar!AK8+Abr!AK8+May!AK8+Jun!AK8+Jul!AK8+Ago!AK8+Set!AK8+Oct!AK8+Nov!AK8),IF(Config!$C$6=12,SUM(+Ene!AK8+Feb!AK8+Mar!AK8+Abr!AK8+May!AK8+Jun!AK8+Jul!AK8+Ago!AK8+Set!AK8+Oct!AK8+Nov!AK8+Dic!AK8)))))))))))))</f>
        <v>0</v>
      </c>
      <c r="AL8" s="429">
        <f>IF(Config!$C$6=1,SUM(+Ene!AL8),IF(Config!$C$6=2,SUM(+Ene!AL8+Feb!AL8),IF(Config!$C$6=3,SUM(+Ene!AL8+Feb!AL8+Mar!AL8),IF(Config!$C$6=4,SUM(+Ene!AL8+Feb!AL8+Mar!AL8+Abr!AL8),IF(Config!$C$6=5,SUM(Ene!AL8+Feb!AL8+Mar!AL8+Abr!AL8+May!AL8),IF(Config!$C$6=6,SUM(+Ene!AL8+Feb!AL8+Mar!AL8+Abr!AL8+May!AL8+Jun!AL8),IF(Config!$C$6=7,SUM(Ene!AL8+Feb!AL8+Mar!AL8+Abr!AL8+May!AL8+Jun!AL8+Jul!AL8),IF(Config!$C$6=8,SUM(+Ene!AL8+Feb!AL8+Mar!AL8+Abr!AL8+May!AL8+Jun!AL8+Jul!AL8+Ago!AL8),IF(Config!$C$6=9,SUM(+Ene!AL8+Feb!AL8+Mar!AL8+Abr!AL8+May!AL8+Jun!AL8+Jul!AL8+Ago!AL8+Set!AL8),IF(Config!$C$6=10,SUM(+Ene!AL8+Feb!AL8+Mar!AL8+Abr!AL8+May!AL8+Jun!AL8+Jul!AL8+Ago!AL8+Set!AL8+Oct!AL8),IF(Config!$C$6=11,SUM(+Ene!AL8+Feb!AL8+Mar!AL8+Abr!AL8+May!AL8+Jun!AL8+Jul!AL8+Ago!AL8+Set!AL8+Oct!AL8+Nov!AL8),IF(Config!$C$6=12,SUM(+Ene!AL8+Feb!AL8+Mar!AL8+Abr!AL8+May!AL8+Jun!AL8+Jul!AL8+Ago!AL8+Set!AL8+Oct!AL8+Nov!AL8+Dic!AL8)))))))))))))</f>
        <v>0</v>
      </c>
      <c r="AM8" s="429">
        <f>IF(Config!$C$6=1,SUM(+Ene!AM8),IF(Config!$C$6=2,SUM(+Ene!AM8+Feb!AM8),IF(Config!$C$6=3,SUM(+Ene!AM8+Feb!AM8+Mar!AM8),IF(Config!$C$6=4,SUM(+Ene!AM8+Feb!AM8+Mar!AM8+Abr!AM8),IF(Config!$C$6=5,SUM(Ene!AM8+Feb!AM8+Mar!AM8+Abr!AM8+May!AM8),IF(Config!$C$6=6,SUM(+Ene!AM8+Feb!AM8+Mar!AM8+Abr!AM8+May!AM8+Jun!AM8),IF(Config!$C$6=7,SUM(Ene!AM8+Feb!AM8+Mar!AM8+Abr!AM8+May!AM8+Jun!AM8+Jul!AM8),IF(Config!$C$6=8,SUM(+Ene!AM8+Feb!AM8+Mar!AM8+Abr!AM8+May!AM8+Jun!AM8+Jul!AM8+Ago!AM8),IF(Config!$C$6=9,SUM(+Ene!AM8+Feb!AM8+Mar!AM8+Abr!AM8+May!AM8+Jun!AM8+Jul!AM8+Ago!AM8+Set!AM8),IF(Config!$C$6=10,SUM(+Ene!AM8+Feb!AM8+Mar!AM8+Abr!AM8+May!AM8+Jun!AM8+Jul!AM8+Ago!AM8+Set!AM8+Oct!AM8),IF(Config!$C$6=11,SUM(+Ene!AM8+Feb!AM8+Mar!AM8+Abr!AM8+May!AM8+Jun!AM8+Jul!AM8+Ago!AM8+Set!AM8+Oct!AM8+Nov!AM8),IF(Config!$C$6=12,SUM(+Ene!AM8+Feb!AM8+Mar!AM8+Abr!AM8+May!AM8+Jun!AM8+Jul!AM8+Ago!AM8+Set!AM8+Oct!AM8+Nov!AM8+Dic!AM8)))))))))))))</f>
        <v>0</v>
      </c>
      <c r="AN8" s="429">
        <f>IF(Config!$C$6=1,SUM(+Ene!AN8),IF(Config!$C$6=2,SUM(+Ene!AN8+Feb!AN8),IF(Config!$C$6=3,SUM(+Ene!AN8+Feb!AN8+Mar!AN8),IF(Config!$C$6=4,SUM(+Ene!AN8+Feb!AN8+Mar!AN8+Abr!AN8),IF(Config!$C$6=5,SUM(Ene!AN8+Feb!AN8+Mar!AN8+Abr!AN8+May!AN8),IF(Config!$C$6=6,SUM(+Ene!AN8+Feb!AN8+Mar!AN8+Abr!AN8+May!AN8+Jun!AN8),IF(Config!$C$6=7,SUM(Ene!AN8+Feb!AN8+Mar!AN8+Abr!AN8+May!AN8+Jun!AN8+Jul!AN8),IF(Config!$C$6=8,SUM(+Ene!AN8+Feb!AN8+Mar!AN8+Abr!AN8+May!AN8+Jun!AN8+Jul!AN8+Ago!AN8),IF(Config!$C$6=9,SUM(+Ene!AN8+Feb!AN8+Mar!AN8+Abr!AN8+May!AN8+Jun!AN8+Jul!AN8+Ago!AN8+Set!AN8),IF(Config!$C$6=10,SUM(+Ene!AN8+Feb!AN8+Mar!AN8+Abr!AN8+May!AN8+Jun!AN8+Jul!AN8+Ago!AN8+Set!AN8+Oct!AN8),IF(Config!$C$6=11,SUM(+Ene!AN8+Feb!AN8+Mar!AN8+Abr!AN8+May!AN8+Jun!AN8+Jul!AN8+Ago!AN8+Set!AN8+Oct!AN8+Nov!AN8),IF(Config!$C$6=12,SUM(+Ene!AN8+Feb!AN8+Mar!AN8+Abr!AN8+May!AN8+Jun!AN8+Jul!AN8+Ago!AN8+Set!AN8+Oct!AN8+Nov!AN8+Dic!AN8)))))))))))))</f>
        <v>0</v>
      </c>
      <c r="AO8" s="429">
        <f>IF(Config!$C$6=1,SUM(+Ene!AO8),IF(Config!$C$6=2,SUM(+Ene!AO8+Feb!AO8),IF(Config!$C$6=3,SUM(+Ene!AO8+Feb!AO8+Mar!AO8),IF(Config!$C$6=4,SUM(+Ene!AO8+Feb!AO8+Mar!AO8+Abr!AO8),IF(Config!$C$6=5,SUM(Ene!AO8+Feb!AO8+Mar!AO8+Abr!AO8+May!AO8),IF(Config!$C$6=6,SUM(+Ene!AO8+Feb!AO8+Mar!AO8+Abr!AO8+May!AO8+Jun!AO8),IF(Config!$C$6=7,SUM(Ene!AO8+Feb!AO8+Mar!AO8+Abr!AO8+May!AO8+Jun!AO8+Jul!AO8),IF(Config!$C$6=8,SUM(+Ene!AO8+Feb!AO8+Mar!AO8+Abr!AO8+May!AO8+Jun!AO8+Jul!AO8+Ago!AO8),IF(Config!$C$6=9,SUM(+Ene!AO8+Feb!AO8+Mar!AO8+Abr!AO8+May!AO8+Jun!AO8+Jul!AO8+Ago!AO8+Set!AO8),IF(Config!$C$6=10,SUM(+Ene!AO8+Feb!AO8+Mar!AO8+Abr!AO8+May!AO8+Jun!AO8+Jul!AO8+Ago!AO8+Set!AO8+Oct!AO8),IF(Config!$C$6=11,SUM(+Ene!AO8+Feb!AO8+Mar!AO8+Abr!AO8+May!AO8+Jun!AO8+Jul!AO8+Ago!AO8+Set!AO8+Oct!AO8+Nov!AO8),IF(Config!$C$6=12,SUM(+Ene!AO8+Feb!AO8+Mar!AO8+Abr!AO8+May!AO8+Jun!AO8+Jul!AO8+Ago!AO8+Set!AO8+Oct!AO8+Nov!AO8+Dic!AO8)))))))))))))</f>
        <v>0</v>
      </c>
      <c r="AP8" s="429">
        <f>IF(Config!$C$6=1,SUM(+Ene!AP8),IF(Config!$C$6=2,SUM(+Ene!AP8+Feb!AP8),IF(Config!$C$6=3,SUM(+Ene!AP8+Feb!AP8+Mar!AP8),IF(Config!$C$6=4,SUM(+Ene!AP8+Feb!AP8+Mar!AP8+Abr!AP8),IF(Config!$C$6=5,SUM(Ene!AP8+Feb!AP8+Mar!AP8+Abr!AP8+May!AP8),IF(Config!$C$6=6,SUM(+Ene!AP8+Feb!AP8+Mar!AP8+Abr!AP8+May!AP8+Jun!AP8),IF(Config!$C$6=7,SUM(Ene!AP8+Feb!AP8+Mar!AP8+Abr!AP8+May!AP8+Jun!AP8+Jul!AP8),IF(Config!$C$6=8,SUM(+Ene!AP8+Feb!AP8+Mar!AP8+Abr!AP8+May!AP8+Jun!AP8+Jul!AP8+Ago!AP8),IF(Config!$C$6=9,SUM(+Ene!AP8+Feb!AP8+Mar!AP8+Abr!AP8+May!AP8+Jun!AP8+Jul!AP8+Ago!AP8+Set!AP8),IF(Config!$C$6=10,SUM(+Ene!AP8+Feb!AP8+Mar!AP8+Abr!AP8+May!AP8+Jun!AP8+Jul!AP8+Ago!AP8+Set!AP8+Oct!AP8),IF(Config!$C$6=11,SUM(+Ene!AP8+Feb!AP8+Mar!AP8+Abr!AP8+May!AP8+Jun!AP8+Jul!AP8+Ago!AP8+Set!AP8+Oct!AP8+Nov!AP8),IF(Config!$C$6=12,SUM(+Ene!AP8+Feb!AP8+Mar!AP8+Abr!AP8+May!AP8+Jun!AP8+Jul!AP8+Ago!AP8+Set!AP8+Oct!AP8+Nov!AP8+Dic!AP8)))))))))))))</f>
        <v>0</v>
      </c>
      <c r="AQ8" s="429">
        <f>IF(Config!$C$6=1,SUM(+Ene!AQ8),IF(Config!$C$6=2,SUM(+Ene!AQ8+Feb!AQ8),IF(Config!$C$6=3,SUM(+Ene!AQ8+Feb!AQ8+Mar!AQ8),IF(Config!$C$6=4,SUM(+Ene!AQ8+Feb!AQ8+Mar!AQ8+Abr!AQ8),IF(Config!$C$6=5,SUM(Ene!AQ8+Feb!AQ8+Mar!AQ8+Abr!AQ8+May!AQ8),IF(Config!$C$6=6,SUM(+Ene!AQ8+Feb!AQ8+Mar!AQ8+Abr!AQ8+May!AQ8+Jun!AQ8),IF(Config!$C$6=7,SUM(Ene!AQ8+Feb!AQ8+Mar!AQ8+Abr!AQ8+May!AQ8+Jun!AQ8+Jul!AQ8),IF(Config!$C$6=8,SUM(+Ene!AQ8+Feb!AQ8+Mar!AQ8+Abr!AQ8+May!AQ8+Jun!AQ8+Jul!AQ8+Ago!AQ8),IF(Config!$C$6=9,SUM(+Ene!AQ8+Feb!AQ8+Mar!AQ8+Abr!AQ8+May!AQ8+Jun!AQ8+Jul!AQ8+Ago!AQ8+Set!AQ8),IF(Config!$C$6=10,SUM(+Ene!AQ8+Feb!AQ8+Mar!AQ8+Abr!AQ8+May!AQ8+Jun!AQ8+Jul!AQ8+Ago!AQ8+Set!AQ8+Oct!AQ8),IF(Config!$C$6=11,SUM(+Ene!AQ8+Feb!AQ8+Mar!AQ8+Abr!AQ8+May!AQ8+Jun!AQ8+Jul!AQ8+Ago!AQ8+Set!AQ8+Oct!AQ8+Nov!AQ8),IF(Config!$C$6=12,SUM(+Ene!AQ8+Feb!AQ8+Mar!AQ8+Abr!AQ8+May!AQ8+Jun!AQ8+Jul!AQ8+Ago!AQ8+Set!AQ8+Oct!AQ8+Nov!AQ8+Dic!AQ8)))))))))))))</f>
        <v>0</v>
      </c>
      <c r="AR8" s="429">
        <f>IF(Config!$C$6=1,SUM(+Ene!AR8),IF(Config!$C$6=2,SUM(+Ene!AR8+Feb!AR8),IF(Config!$C$6=3,SUM(+Ene!AR8+Feb!AR8+Mar!AR8),IF(Config!$C$6=4,SUM(+Ene!AR8+Feb!AR8+Mar!AR8+Abr!AR8),IF(Config!$C$6=5,SUM(Ene!AR8+Feb!AR8+Mar!AR8+Abr!AR8+May!AR8),IF(Config!$C$6=6,SUM(+Ene!AR8+Feb!AR8+Mar!AR8+Abr!AR8+May!AR8+Jun!AR8),IF(Config!$C$6=7,SUM(Ene!AR8+Feb!AR8+Mar!AR8+Abr!AR8+May!AR8+Jun!AR8+Jul!AR8),IF(Config!$C$6=8,SUM(+Ene!AR8+Feb!AR8+Mar!AR8+Abr!AR8+May!AR8+Jun!AR8+Jul!AR8+Ago!AR8),IF(Config!$C$6=9,SUM(+Ene!AR8+Feb!AR8+Mar!AR8+Abr!AR8+May!AR8+Jun!AR8+Jul!AR8+Ago!AR8+Set!AR8),IF(Config!$C$6=10,SUM(+Ene!AR8+Feb!AR8+Mar!AR8+Abr!AR8+May!AR8+Jun!AR8+Jul!AR8+Ago!AR8+Set!AR8+Oct!AR8),IF(Config!$C$6=11,SUM(+Ene!AR8+Feb!AR8+Mar!AR8+Abr!AR8+May!AR8+Jun!AR8+Jul!AR8+Ago!AR8+Set!AR8+Oct!AR8+Nov!AR8),IF(Config!$C$6=12,SUM(+Ene!AR8+Feb!AR8+Mar!AR8+Abr!AR8+May!AR8+Jun!AR8+Jul!AR8+Ago!AR8+Set!AR8+Oct!AR8+Nov!AR8+Dic!AR8)))))))))))))</f>
        <v>0</v>
      </c>
      <c r="AS8" s="429">
        <f>IF(Config!$C$6=1,SUM(+Ene!AS8),IF(Config!$C$6=2,SUM(+Ene!AS8+Feb!AS8),IF(Config!$C$6=3,SUM(+Ene!AS8+Feb!AS8+Mar!AS8),IF(Config!$C$6=4,SUM(+Ene!AS8+Feb!AS8+Mar!AS8+Abr!AS8),IF(Config!$C$6=5,SUM(Ene!AS8+Feb!AS8+Mar!AS8+Abr!AS8+May!AS8),IF(Config!$C$6=6,SUM(+Ene!AS8+Feb!AS8+Mar!AS8+Abr!AS8+May!AS8+Jun!AS8),IF(Config!$C$6=7,SUM(Ene!AS8+Feb!AS8+Mar!AS8+Abr!AS8+May!AS8+Jun!AS8+Jul!AS8),IF(Config!$C$6=8,SUM(+Ene!AS8+Feb!AS8+Mar!AS8+Abr!AS8+May!AS8+Jun!AS8+Jul!AS8+Ago!AS8),IF(Config!$C$6=9,SUM(+Ene!AS8+Feb!AS8+Mar!AS8+Abr!AS8+May!AS8+Jun!AS8+Jul!AS8+Ago!AS8+Set!AS8),IF(Config!$C$6=10,SUM(+Ene!AS8+Feb!AS8+Mar!AS8+Abr!AS8+May!AS8+Jun!AS8+Jul!AS8+Ago!AS8+Set!AS8+Oct!AS8),IF(Config!$C$6=11,SUM(+Ene!AS8+Feb!AS8+Mar!AS8+Abr!AS8+May!AS8+Jun!AS8+Jul!AS8+Ago!AS8+Set!AS8+Oct!AS8+Nov!AS8),IF(Config!$C$6=12,SUM(+Ene!AS8+Feb!AS8+Mar!AS8+Abr!AS8+May!AS8+Jun!AS8+Jul!AS8+Ago!AS8+Set!AS8+Oct!AS8+Nov!AS8+Dic!AS8)))))))))))))</f>
        <v>0</v>
      </c>
      <c r="AT8" s="429">
        <f>IF(Config!$C$6=1,SUM(+Ene!AT8),IF(Config!$C$6=2,SUM(+Ene!AT8+Feb!AT8),IF(Config!$C$6=3,SUM(+Ene!AT8+Feb!AT8+Mar!AT8),IF(Config!$C$6=4,SUM(+Ene!AT8+Feb!AT8+Mar!AT8+Abr!AT8),IF(Config!$C$6=5,SUM(Ene!AT8+Feb!AT8+Mar!AT8+Abr!AT8+May!AT8),IF(Config!$C$6=6,SUM(+Ene!AT8+Feb!AT8+Mar!AT8+Abr!AT8+May!AT8+Jun!AT8),IF(Config!$C$6=7,SUM(Ene!AT8+Feb!AT8+Mar!AT8+Abr!AT8+May!AT8+Jun!AT8+Jul!AT8),IF(Config!$C$6=8,SUM(+Ene!AT8+Feb!AT8+Mar!AT8+Abr!AT8+May!AT8+Jun!AT8+Jul!AT8+Ago!AT8),IF(Config!$C$6=9,SUM(+Ene!AT8+Feb!AT8+Mar!AT8+Abr!AT8+May!AT8+Jun!AT8+Jul!AT8+Ago!AT8+Set!AT8),IF(Config!$C$6=10,SUM(+Ene!AT8+Feb!AT8+Mar!AT8+Abr!AT8+May!AT8+Jun!AT8+Jul!AT8+Ago!AT8+Set!AT8+Oct!AT8),IF(Config!$C$6=11,SUM(+Ene!AT8+Feb!AT8+Mar!AT8+Abr!AT8+May!AT8+Jun!AT8+Jul!AT8+Ago!AT8+Set!AT8+Oct!AT8+Nov!AT8),IF(Config!$C$6=12,SUM(+Ene!AT8+Feb!AT8+Mar!AT8+Abr!AT8+May!AT8+Jun!AT8+Jul!AT8+Ago!AT8+Set!AT8+Oct!AT8+Nov!AT8+Dic!AT8)))))))))))))</f>
        <v>0</v>
      </c>
      <c r="AU8" s="495">
        <f t="shared" ref="AU8" si="21">+SUM(D8:AT8)</f>
        <v>69</v>
      </c>
      <c r="AV8" s="37">
        <f t="shared" ref="AV8" si="22">SUM(D8)</f>
        <v>0</v>
      </c>
      <c r="AW8" s="37">
        <f t="shared" ref="AW8" si="23">+E8</f>
        <v>0</v>
      </c>
      <c r="AX8" s="37">
        <f t="shared" ref="AX8" si="24">+SUM(G8:P8)</f>
        <v>0</v>
      </c>
      <c r="AY8" s="37">
        <f t="shared" ref="AY8" si="25">+SUM(Q8:S8)</f>
        <v>0</v>
      </c>
      <c r="AZ8" s="37">
        <f t="shared" ref="AZ8" si="26">+SUM(T8:W8)</f>
        <v>0</v>
      </c>
      <c r="BA8" s="37">
        <f t="shared" ref="BA8" si="27">+SUM(X8:AC8)</f>
        <v>69</v>
      </c>
      <c r="BB8" s="37">
        <f t="shared" ref="BB8" si="28">+SUM(AD8:AI8)</f>
        <v>0</v>
      </c>
      <c r="BC8" s="37">
        <f t="shared" ref="BC8" si="29">+SUM(AJ8:AL8)</f>
        <v>0</v>
      </c>
      <c r="BD8" s="38">
        <f t="shared" ref="BD8" si="30">+SUM(AM8:AP8)</f>
        <v>0</v>
      </c>
      <c r="BE8" s="37">
        <f t="shared" ref="BE8" si="31">+SUM(AQ8:AT8)</f>
        <v>0</v>
      </c>
      <c r="BF8" s="54">
        <f t="shared" ref="BF8" si="32">SUM(AV8:BE8)</f>
        <v>69</v>
      </c>
      <c r="BG8" t="str">
        <f t="shared" ref="BG8" si="33">IF(BF8=AU8,"OK","ERROR FORMULA")</f>
        <v>OK</v>
      </c>
    </row>
    <row r="9" spans="1:71" x14ac:dyDescent="0.25">
      <c r="A9" s="400">
        <v>6</v>
      </c>
      <c r="B9" s="427" t="s">
        <v>509</v>
      </c>
      <c r="C9" s="496" t="s">
        <v>506</v>
      </c>
      <c r="D9" s="429">
        <f>IF(Config!$C$6=1,SUM(+Ene!D9),IF(Config!$C$6=2,SUM(+Ene!D9+Feb!D9),IF(Config!$C$6=3,SUM(+Ene!D9+Feb!D9+Mar!D9),IF(Config!$C$6=4,SUM(+Ene!D9+Feb!D9+Mar!D9+Abr!D9),IF(Config!$C$6=5,SUM(Ene!D9+Feb!D9+Mar!D9+Abr!D9+May!D9),IF(Config!$C$6=6,SUM(+Ene!D9+Feb!D9+Mar!D9+Abr!D9+May!D9+Jun!D9),IF(Config!$C$6=7,SUM(Ene!D9+Feb!D9+Mar!D9+Abr!D9+May!D9+Jun!D9+Jul!D9),IF(Config!$C$6=8,SUM(+Ene!D9+Feb!D9+Mar!D9+Abr!D9+May!D9+Jun!D9+Jul!D9+Ago!D9),IF(Config!$C$6=9,SUM(+Ene!D9+Feb!D9+Mar!D9+Abr!D9+May!D9+Jun!D9+Jul!D9+Ago!D9+Set!D9),IF(Config!$C$6=10,SUM(+Ene!D9+Feb!D9+Mar!D9+Abr!D9+May!D9+Jun!D9+Jul!D9+Ago!D9+Set!D9+Oct!D9),IF(Config!$C$6=11,SUM(+Ene!D9+Feb!D9+Mar!D9+Abr!D9+May!D9+Jun!D9+Jul!D9+Ago!D9+Set!D9+Oct!D9+Nov!D9),IF(Config!$C$6=12,SUM(+Ene!D9+Feb!D9+Mar!D9+Abr!D9+May!D9+Jun!D9+Jul!D9+Ago!D9+Set!D9+Oct!D9+Nov!D9+Dic!D9)))))))))))))</f>
        <v>1744</v>
      </c>
      <c r="E9" s="429">
        <f>IF(Config!$C$6=1,SUM(+Ene!E9),IF(Config!$C$6=2,SUM(+Ene!E9+Feb!E9),IF(Config!$C$6=3,SUM(+Ene!E9+Feb!E9+Mar!E9),IF(Config!$C$6=4,SUM(+Ene!E9+Feb!E9+Mar!E9+Abr!E9),IF(Config!$C$6=5,SUM(Ene!E9+Feb!E9+Mar!E9+Abr!E9+May!E9),IF(Config!$C$6=6,SUM(+Ene!E9+Feb!E9+Mar!E9+Abr!E9+May!E9+Jun!E9),IF(Config!$C$6=7,SUM(Ene!E9+Feb!E9+Mar!E9+Abr!E9+May!E9+Jun!E9+Jul!E9),IF(Config!$C$6=8,SUM(+Ene!E9+Feb!E9+Mar!E9+Abr!E9+May!E9+Jun!E9+Jul!E9+Ago!E9),IF(Config!$C$6=9,SUM(+Ene!E9+Feb!E9+Mar!E9+Abr!E9+May!E9+Jun!E9+Jul!E9+Ago!E9+Set!E9),IF(Config!$C$6=10,SUM(+Ene!E9+Feb!E9+Mar!E9+Abr!E9+May!E9+Jun!E9+Jul!E9+Ago!E9+Set!E9+Oct!E9),IF(Config!$C$6=11,SUM(+Ene!E9+Feb!E9+Mar!E9+Abr!E9+May!E9+Jun!E9+Jul!E9+Ago!E9+Set!E9+Oct!E9+Nov!E9),IF(Config!$C$6=12,SUM(+Ene!E9+Feb!E9+Mar!E9+Abr!E9+May!E9+Jun!E9+Jul!E9+Ago!E9+Set!E9+Oct!E9+Nov!E9+Dic!E9)))))))))))))</f>
        <v>183</v>
      </c>
      <c r="F9" s="429">
        <f>IF(Config!$C$6=1,SUM(+Ene!F9),IF(Config!$C$6=2,SUM(+Ene!F9+Feb!F9),IF(Config!$C$6=3,SUM(+Ene!F9+Feb!F9+Mar!F9),IF(Config!$C$6=4,SUM(+Ene!F9+Feb!F9+Mar!F9+Abr!F9),IF(Config!$C$6=5,SUM(Ene!F9+Feb!F9+Mar!F9+Abr!F9+May!F9),IF(Config!$C$6=6,SUM(+Ene!F9+Feb!F9+Mar!F9+Abr!F9+May!F9+Jun!F9),IF(Config!$C$6=7,SUM(Ene!F9+Feb!F9+Mar!F9+Abr!F9+May!F9+Jun!F9+Jul!F9),IF(Config!$C$6=8,SUM(+Ene!F9+Feb!F9+Mar!F9+Abr!F9+May!F9+Jun!F9+Jul!F9+Ago!F9),IF(Config!$C$6=9,SUM(+Ene!F9+Feb!F9+Mar!F9+Abr!F9+May!F9+Jun!F9+Jul!F9+Ago!F9+Set!F9),IF(Config!$C$6=10,SUM(+Ene!F9+Feb!F9+Mar!F9+Abr!F9+May!F9+Jun!F9+Jul!F9+Ago!F9+Set!F9+Oct!F9),IF(Config!$C$6=11,SUM(+Ene!F9+Feb!F9+Mar!F9+Abr!F9+May!F9+Jun!F9+Jul!F9+Ago!F9+Set!F9+Oct!F9+Nov!F9),IF(Config!$C$6=12,SUM(+Ene!F9+Feb!F9+Mar!F9+Abr!F9+May!F9+Jun!F9+Jul!F9+Ago!F9+Set!F9+Oct!F9+Nov!F9+Dic!F9)))))))))))))</f>
        <v>2</v>
      </c>
      <c r="G9" s="429">
        <f>IF(Config!$C$6=1,SUM(+Ene!G9),IF(Config!$C$6=2,SUM(+Ene!G9+Feb!G9),IF(Config!$C$6=3,SUM(+Ene!G9+Feb!G9+Mar!G9),IF(Config!$C$6=4,SUM(+Ene!G9+Feb!G9+Mar!G9+Abr!G9),IF(Config!$C$6=5,SUM(Ene!G9+Feb!G9+Mar!G9+Abr!G9+May!G9),IF(Config!$C$6=6,SUM(+Ene!G9+Feb!G9+Mar!G9+Abr!G9+May!G9+Jun!G9),IF(Config!$C$6=7,SUM(Ene!G9+Feb!G9+Mar!G9+Abr!G9+May!G9+Jun!G9+Jul!G9),IF(Config!$C$6=8,SUM(+Ene!G9+Feb!G9+Mar!G9+Abr!G9+May!G9+Jun!G9+Jul!G9+Ago!G9),IF(Config!$C$6=9,SUM(+Ene!G9+Feb!G9+Mar!G9+Abr!G9+May!G9+Jun!G9+Jul!G9+Ago!G9+Set!G9),IF(Config!$C$6=10,SUM(+Ene!G9+Feb!G9+Mar!G9+Abr!G9+May!G9+Jun!G9+Jul!G9+Ago!G9+Set!G9+Oct!G9),IF(Config!$C$6=11,SUM(+Ene!G9+Feb!G9+Mar!G9+Abr!G9+May!G9+Jun!G9+Jul!G9+Ago!G9+Set!G9+Oct!G9+Nov!G9),IF(Config!$C$6=12,SUM(+Ene!G9+Feb!G9+Mar!G9+Abr!G9+May!G9+Jun!G9+Jul!G9+Ago!G9+Set!G9+Oct!G9+Nov!G9+Dic!G9)))))))))))))</f>
        <v>4287</v>
      </c>
      <c r="H9" s="429">
        <f>IF(Config!$C$6=1,SUM(+Ene!H9),IF(Config!$C$6=2,SUM(+Ene!H9+Feb!H9),IF(Config!$C$6=3,SUM(+Ene!H9+Feb!H9+Mar!H9),IF(Config!$C$6=4,SUM(+Ene!H9+Feb!H9+Mar!H9+Abr!H9),IF(Config!$C$6=5,SUM(Ene!H9+Feb!H9+Mar!H9+Abr!H9+May!H9),IF(Config!$C$6=6,SUM(+Ene!H9+Feb!H9+Mar!H9+Abr!H9+May!H9+Jun!H9),IF(Config!$C$6=7,SUM(Ene!H9+Feb!H9+Mar!H9+Abr!H9+May!H9+Jun!H9+Jul!H9),IF(Config!$C$6=8,SUM(+Ene!H9+Feb!H9+Mar!H9+Abr!H9+May!H9+Jun!H9+Jul!H9+Ago!H9),IF(Config!$C$6=9,SUM(+Ene!H9+Feb!H9+Mar!H9+Abr!H9+May!H9+Jun!H9+Jul!H9+Ago!H9+Set!H9),IF(Config!$C$6=10,SUM(+Ene!H9+Feb!H9+Mar!H9+Abr!H9+May!H9+Jun!H9+Jul!H9+Ago!H9+Set!H9+Oct!H9),IF(Config!$C$6=11,SUM(+Ene!H9+Feb!H9+Mar!H9+Abr!H9+May!H9+Jun!H9+Jul!H9+Ago!H9+Set!H9+Oct!H9+Nov!H9),IF(Config!$C$6=12,SUM(+Ene!H9+Feb!H9+Mar!H9+Abr!H9+May!H9+Jun!H9+Jul!H9+Ago!H9+Set!H9+Oct!H9+Nov!H9+Dic!H9)))))))))))))</f>
        <v>137</v>
      </c>
      <c r="I9" s="429">
        <f>IF(Config!$C$6=1,SUM(+Ene!I9),IF(Config!$C$6=2,SUM(+Ene!I9+Feb!I9),IF(Config!$C$6=3,SUM(+Ene!I9+Feb!I9+Mar!I9),IF(Config!$C$6=4,SUM(+Ene!I9+Feb!I9+Mar!I9+Abr!I9),IF(Config!$C$6=5,SUM(Ene!I9+Feb!I9+Mar!I9+Abr!I9+May!I9),IF(Config!$C$6=6,SUM(+Ene!I9+Feb!I9+Mar!I9+Abr!I9+May!I9+Jun!I9),IF(Config!$C$6=7,SUM(Ene!I9+Feb!I9+Mar!I9+Abr!I9+May!I9+Jun!I9+Jul!I9),IF(Config!$C$6=8,SUM(+Ene!I9+Feb!I9+Mar!I9+Abr!I9+May!I9+Jun!I9+Jul!I9+Ago!I9),IF(Config!$C$6=9,SUM(+Ene!I9+Feb!I9+Mar!I9+Abr!I9+May!I9+Jun!I9+Jul!I9+Ago!I9+Set!I9),IF(Config!$C$6=10,SUM(+Ene!I9+Feb!I9+Mar!I9+Abr!I9+May!I9+Jun!I9+Jul!I9+Ago!I9+Set!I9+Oct!I9),IF(Config!$C$6=11,SUM(+Ene!I9+Feb!I9+Mar!I9+Abr!I9+May!I9+Jun!I9+Jul!I9+Ago!I9+Set!I9+Oct!I9+Nov!I9),IF(Config!$C$6=12,SUM(+Ene!I9+Feb!I9+Mar!I9+Abr!I9+May!I9+Jun!I9+Jul!I9+Ago!I9+Set!I9+Oct!I9+Nov!I9+Dic!I9)))))))))))))</f>
        <v>63</v>
      </c>
      <c r="J9" s="429">
        <f>IF(Config!$C$6=1,SUM(+Ene!J9),IF(Config!$C$6=2,SUM(+Ene!J9+Feb!J9),IF(Config!$C$6=3,SUM(+Ene!J9+Feb!J9+Mar!J9),IF(Config!$C$6=4,SUM(+Ene!J9+Feb!J9+Mar!J9+Abr!J9),IF(Config!$C$6=5,SUM(Ene!J9+Feb!J9+Mar!J9+Abr!J9+May!J9),IF(Config!$C$6=6,SUM(+Ene!J9+Feb!J9+Mar!J9+Abr!J9+May!J9+Jun!J9),IF(Config!$C$6=7,SUM(Ene!J9+Feb!J9+Mar!J9+Abr!J9+May!J9+Jun!J9+Jul!J9),IF(Config!$C$6=8,SUM(+Ene!J9+Feb!J9+Mar!J9+Abr!J9+May!J9+Jun!J9+Jul!J9+Ago!J9),IF(Config!$C$6=9,SUM(+Ene!J9+Feb!J9+Mar!J9+Abr!J9+May!J9+Jun!J9+Jul!J9+Ago!J9+Set!J9),IF(Config!$C$6=10,SUM(+Ene!J9+Feb!J9+Mar!J9+Abr!J9+May!J9+Jun!J9+Jul!J9+Ago!J9+Set!J9+Oct!J9),IF(Config!$C$6=11,SUM(+Ene!J9+Feb!J9+Mar!J9+Abr!J9+May!J9+Jun!J9+Jul!J9+Ago!J9+Set!J9+Oct!J9+Nov!J9),IF(Config!$C$6=12,SUM(+Ene!J9+Feb!J9+Mar!J9+Abr!J9+May!J9+Jun!J9+Jul!J9+Ago!J9+Set!J9+Oct!J9+Nov!J9+Dic!J9)))))))))))))</f>
        <v>130</v>
      </c>
      <c r="K9" s="429">
        <f>IF(Config!$C$6=1,SUM(+Ene!K9),IF(Config!$C$6=2,SUM(+Ene!K9+Feb!K9),IF(Config!$C$6=3,SUM(+Ene!K9+Feb!K9+Mar!K9),IF(Config!$C$6=4,SUM(+Ene!K9+Feb!K9+Mar!K9+Abr!K9),IF(Config!$C$6=5,SUM(Ene!K9+Feb!K9+Mar!K9+Abr!K9+May!K9),IF(Config!$C$6=6,SUM(+Ene!K9+Feb!K9+Mar!K9+Abr!K9+May!K9+Jun!K9),IF(Config!$C$6=7,SUM(Ene!K9+Feb!K9+Mar!K9+Abr!K9+May!K9+Jun!K9+Jul!K9),IF(Config!$C$6=8,SUM(+Ene!K9+Feb!K9+Mar!K9+Abr!K9+May!K9+Jun!K9+Jul!K9+Ago!K9),IF(Config!$C$6=9,SUM(+Ene!K9+Feb!K9+Mar!K9+Abr!K9+May!K9+Jun!K9+Jul!K9+Ago!K9+Set!K9),IF(Config!$C$6=10,SUM(+Ene!K9+Feb!K9+Mar!K9+Abr!K9+May!K9+Jun!K9+Jul!K9+Ago!K9+Set!K9+Oct!K9),IF(Config!$C$6=11,SUM(+Ene!K9+Feb!K9+Mar!K9+Abr!K9+May!K9+Jun!K9+Jul!K9+Ago!K9+Set!K9+Oct!K9+Nov!K9),IF(Config!$C$6=12,SUM(+Ene!K9+Feb!K9+Mar!K9+Abr!K9+May!K9+Jun!K9+Jul!K9+Ago!K9+Set!K9+Oct!K9+Nov!K9+Dic!K9)))))))))))))</f>
        <v>193</v>
      </c>
      <c r="L9" s="429">
        <f>IF(Config!$C$6=1,SUM(+Ene!L9),IF(Config!$C$6=2,SUM(+Ene!L9+Feb!L9),IF(Config!$C$6=3,SUM(+Ene!L9+Feb!L9+Mar!L9),IF(Config!$C$6=4,SUM(+Ene!L9+Feb!L9+Mar!L9+Abr!L9),IF(Config!$C$6=5,SUM(Ene!L9+Feb!L9+Mar!L9+Abr!L9+May!L9),IF(Config!$C$6=6,SUM(+Ene!L9+Feb!L9+Mar!L9+Abr!L9+May!L9+Jun!L9),IF(Config!$C$6=7,SUM(Ene!L9+Feb!L9+Mar!L9+Abr!L9+May!L9+Jun!L9+Jul!L9),IF(Config!$C$6=8,SUM(+Ene!L9+Feb!L9+Mar!L9+Abr!L9+May!L9+Jun!L9+Jul!L9+Ago!L9),IF(Config!$C$6=9,SUM(+Ene!L9+Feb!L9+Mar!L9+Abr!L9+May!L9+Jun!L9+Jul!L9+Ago!L9+Set!L9),IF(Config!$C$6=10,SUM(+Ene!L9+Feb!L9+Mar!L9+Abr!L9+May!L9+Jun!L9+Jul!L9+Ago!L9+Set!L9+Oct!L9),IF(Config!$C$6=11,SUM(+Ene!L9+Feb!L9+Mar!L9+Abr!L9+May!L9+Jun!L9+Jul!L9+Ago!L9+Set!L9+Oct!L9+Nov!L9),IF(Config!$C$6=12,SUM(+Ene!L9+Feb!L9+Mar!L9+Abr!L9+May!L9+Jun!L9+Jul!L9+Ago!L9+Set!L9+Oct!L9+Nov!L9+Dic!L9)))))))))))))</f>
        <v>28</v>
      </c>
      <c r="M9" s="429">
        <f>IF(Config!$C$6=1,SUM(+Ene!M9),IF(Config!$C$6=2,SUM(+Ene!M9+Feb!M9),IF(Config!$C$6=3,SUM(+Ene!M9+Feb!M9+Mar!M9),IF(Config!$C$6=4,SUM(+Ene!M9+Feb!M9+Mar!M9+Abr!M9),IF(Config!$C$6=5,SUM(Ene!M9+Feb!M9+Mar!M9+Abr!M9+May!M9),IF(Config!$C$6=6,SUM(+Ene!M9+Feb!M9+Mar!M9+Abr!M9+May!M9+Jun!M9),IF(Config!$C$6=7,SUM(Ene!M9+Feb!M9+Mar!M9+Abr!M9+May!M9+Jun!M9+Jul!M9),IF(Config!$C$6=8,SUM(+Ene!M9+Feb!M9+Mar!M9+Abr!M9+May!M9+Jun!M9+Jul!M9+Ago!M9),IF(Config!$C$6=9,SUM(+Ene!M9+Feb!M9+Mar!M9+Abr!M9+May!M9+Jun!M9+Jul!M9+Ago!M9+Set!M9),IF(Config!$C$6=10,SUM(+Ene!M9+Feb!M9+Mar!M9+Abr!M9+May!M9+Jun!M9+Jul!M9+Ago!M9+Set!M9+Oct!M9),IF(Config!$C$6=11,SUM(+Ene!M9+Feb!M9+Mar!M9+Abr!M9+May!M9+Jun!M9+Jul!M9+Ago!M9+Set!M9+Oct!M9+Nov!M9),IF(Config!$C$6=12,SUM(+Ene!M9+Feb!M9+Mar!M9+Abr!M9+May!M9+Jun!M9+Jul!M9+Ago!M9+Set!M9+Oct!M9+Nov!M9+Dic!M9)))))))))))))</f>
        <v>185</v>
      </c>
      <c r="N9" s="429">
        <f>IF(Config!$C$6=1,SUM(+Ene!N9),IF(Config!$C$6=2,SUM(+Ene!N9+Feb!N9),IF(Config!$C$6=3,SUM(+Ene!N9+Feb!N9+Mar!N9),IF(Config!$C$6=4,SUM(+Ene!N9+Feb!N9+Mar!N9+Abr!N9),IF(Config!$C$6=5,SUM(Ene!N9+Feb!N9+Mar!N9+Abr!N9+May!N9),IF(Config!$C$6=6,SUM(+Ene!N9+Feb!N9+Mar!N9+Abr!N9+May!N9+Jun!N9),IF(Config!$C$6=7,SUM(Ene!N9+Feb!N9+Mar!N9+Abr!N9+May!N9+Jun!N9+Jul!N9),IF(Config!$C$6=8,SUM(+Ene!N9+Feb!N9+Mar!N9+Abr!N9+May!N9+Jun!N9+Jul!N9+Ago!N9),IF(Config!$C$6=9,SUM(+Ene!N9+Feb!N9+Mar!N9+Abr!N9+May!N9+Jun!N9+Jul!N9+Ago!N9+Set!N9),IF(Config!$C$6=10,SUM(+Ene!N9+Feb!N9+Mar!N9+Abr!N9+May!N9+Jun!N9+Jul!N9+Ago!N9+Set!N9+Oct!N9),IF(Config!$C$6=11,SUM(+Ene!N9+Feb!N9+Mar!N9+Abr!N9+May!N9+Jun!N9+Jul!N9+Ago!N9+Set!N9+Oct!N9+Nov!N9),IF(Config!$C$6=12,SUM(+Ene!N9+Feb!N9+Mar!N9+Abr!N9+May!N9+Jun!N9+Jul!N9+Ago!N9+Set!N9+Oct!N9+Nov!N9+Dic!N9)))))))))))))</f>
        <v>98</v>
      </c>
      <c r="O9" s="429">
        <f>IF(Config!$C$6=1,SUM(+Ene!O9),IF(Config!$C$6=2,SUM(+Ene!O9+Feb!O9),IF(Config!$C$6=3,SUM(+Ene!O9+Feb!O9+Mar!O9),IF(Config!$C$6=4,SUM(+Ene!O9+Feb!O9+Mar!O9+Abr!O9),IF(Config!$C$6=5,SUM(Ene!O9+Feb!O9+Mar!O9+Abr!O9+May!O9),IF(Config!$C$6=6,SUM(+Ene!O9+Feb!O9+Mar!O9+Abr!O9+May!O9+Jun!O9),IF(Config!$C$6=7,SUM(Ene!O9+Feb!O9+Mar!O9+Abr!O9+May!O9+Jun!O9+Jul!O9),IF(Config!$C$6=8,SUM(+Ene!O9+Feb!O9+Mar!O9+Abr!O9+May!O9+Jun!O9+Jul!O9+Ago!O9),IF(Config!$C$6=9,SUM(+Ene!O9+Feb!O9+Mar!O9+Abr!O9+May!O9+Jun!O9+Jul!O9+Ago!O9+Set!O9),IF(Config!$C$6=10,SUM(+Ene!O9+Feb!O9+Mar!O9+Abr!O9+May!O9+Jun!O9+Jul!O9+Ago!O9+Set!O9+Oct!O9),IF(Config!$C$6=11,SUM(+Ene!O9+Feb!O9+Mar!O9+Abr!O9+May!O9+Jun!O9+Jul!O9+Ago!O9+Set!O9+Oct!O9+Nov!O9),IF(Config!$C$6=12,SUM(+Ene!O9+Feb!O9+Mar!O9+Abr!O9+May!O9+Jun!O9+Jul!O9+Ago!O9+Set!O9+Oct!O9+Nov!O9+Dic!O9)))))))))))))</f>
        <v>99</v>
      </c>
      <c r="P9" s="429">
        <f>IF(Config!$C$6=1,SUM(+Ene!P9),IF(Config!$C$6=2,SUM(+Ene!P9+Feb!P9),IF(Config!$C$6=3,SUM(+Ene!P9+Feb!P9+Mar!P9),IF(Config!$C$6=4,SUM(+Ene!P9+Feb!P9+Mar!P9+Abr!P9),IF(Config!$C$6=5,SUM(Ene!P9+Feb!P9+Mar!P9+Abr!P9+May!P9),IF(Config!$C$6=6,SUM(+Ene!P9+Feb!P9+Mar!P9+Abr!P9+May!P9+Jun!P9),IF(Config!$C$6=7,SUM(Ene!P9+Feb!P9+Mar!P9+Abr!P9+May!P9+Jun!P9+Jul!P9),IF(Config!$C$6=8,SUM(+Ene!P9+Feb!P9+Mar!P9+Abr!P9+May!P9+Jun!P9+Jul!P9+Ago!P9),IF(Config!$C$6=9,SUM(+Ene!P9+Feb!P9+Mar!P9+Abr!P9+May!P9+Jun!P9+Jul!P9+Ago!P9+Set!P9),IF(Config!$C$6=10,SUM(+Ene!P9+Feb!P9+Mar!P9+Abr!P9+May!P9+Jun!P9+Jul!P9+Ago!P9+Set!P9+Oct!P9),IF(Config!$C$6=11,SUM(+Ene!P9+Feb!P9+Mar!P9+Abr!P9+May!P9+Jun!P9+Jul!P9+Ago!P9+Set!P9+Oct!P9+Nov!P9),IF(Config!$C$6=12,SUM(+Ene!P9+Feb!P9+Mar!P9+Abr!P9+May!P9+Jun!P9+Jul!P9+Ago!P9+Set!P9+Oct!P9+Nov!P9+Dic!P9)))))))))))))</f>
        <v>423</v>
      </c>
      <c r="Q9" s="429">
        <f>IF(Config!$C$6=1,SUM(+Ene!Q9),IF(Config!$C$6=2,SUM(+Ene!Q9+Feb!Q9),IF(Config!$C$6=3,SUM(+Ene!Q9+Feb!Q9+Mar!Q9),IF(Config!$C$6=4,SUM(+Ene!Q9+Feb!Q9+Mar!Q9+Abr!Q9),IF(Config!$C$6=5,SUM(Ene!Q9+Feb!Q9+Mar!Q9+Abr!Q9+May!Q9),IF(Config!$C$6=6,SUM(+Ene!Q9+Feb!Q9+Mar!Q9+Abr!Q9+May!Q9+Jun!Q9),IF(Config!$C$6=7,SUM(Ene!Q9+Feb!Q9+Mar!Q9+Abr!Q9+May!Q9+Jun!Q9+Jul!Q9),IF(Config!$C$6=8,SUM(+Ene!Q9+Feb!Q9+Mar!Q9+Abr!Q9+May!Q9+Jun!Q9+Jul!Q9+Ago!Q9),IF(Config!$C$6=9,SUM(+Ene!Q9+Feb!Q9+Mar!Q9+Abr!Q9+May!Q9+Jun!Q9+Jul!Q9+Ago!Q9+Set!Q9),IF(Config!$C$6=10,SUM(+Ene!Q9+Feb!Q9+Mar!Q9+Abr!Q9+May!Q9+Jun!Q9+Jul!Q9+Ago!Q9+Set!Q9+Oct!Q9),IF(Config!$C$6=11,SUM(+Ene!Q9+Feb!Q9+Mar!Q9+Abr!Q9+May!Q9+Jun!Q9+Jul!Q9+Ago!Q9+Set!Q9+Oct!Q9+Nov!Q9),IF(Config!$C$6=12,SUM(+Ene!Q9+Feb!Q9+Mar!Q9+Abr!Q9+May!Q9+Jun!Q9+Jul!Q9+Ago!Q9+Set!Q9+Oct!Q9+Nov!Q9+Dic!Q9)))))))))))))</f>
        <v>610</v>
      </c>
      <c r="R9" s="429">
        <f>IF(Config!$C$6=1,SUM(+Ene!R9),IF(Config!$C$6=2,SUM(+Ene!R9+Feb!R9),IF(Config!$C$6=3,SUM(+Ene!R9+Feb!R9+Mar!R9),IF(Config!$C$6=4,SUM(+Ene!R9+Feb!R9+Mar!R9+Abr!R9),IF(Config!$C$6=5,SUM(Ene!R9+Feb!R9+Mar!R9+Abr!R9+May!R9),IF(Config!$C$6=6,SUM(+Ene!R9+Feb!R9+Mar!R9+Abr!R9+May!R9+Jun!R9),IF(Config!$C$6=7,SUM(Ene!R9+Feb!R9+Mar!R9+Abr!R9+May!R9+Jun!R9+Jul!R9),IF(Config!$C$6=8,SUM(+Ene!R9+Feb!R9+Mar!R9+Abr!R9+May!R9+Jun!R9+Jul!R9+Ago!R9),IF(Config!$C$6=9,SUM(+Ene!R9+Feb!R9+Mar!R9+Abr!R9+May!R9+Jun!R9+Jul!R9+Ago!R9+Set!R9),IF(Config!$C$6=10,SUM(+Ene!R9+Feb!R9+Mar!R9+Abr!R9+May!R9+Jun!R9+Jul!R9+Ago!R9+Set!R9+Oct!R9),IF(Config!$C$6=11,SUM(+Ene!R9+Feb!R9+Mar!R9+Abr!R9+May!R9+Jun!R9+Jul!R9+Ago!R9+Set!R9+Oct!R9+Nov!R9),IF(Config!$C$6=12,SUM(+Ene!R9+Feb!R9+Mar!R9+Abr!R9+May!R9+Jun!R9+Jul!R9+Ago!R9+Set!R9+Oct!R9+Nov!R9+Dic!R9)))))))))))))</f>
        <v>104</v>
      </c>
      <c r="S9" s="429">
        <f>IF(Config!$C$6=1,SUM(+Ene!S9),IF(Config!$C$6=2,SUM(+Ene!S9+Feb!S9),IF(Config!$C$6=3,SUM(+Ene!S9+Feb!S9+Mar!S9),IF(Config!$C$6=4,SUM(+Ene!S9+Feb!S9+Mar!S9+Abr!S9),IF(Config!$C$6=5,SUM(Ene!S9+Feb!S9+Mar!S9+Abr!S9+May!S9),IF(Config!$C$6=6,SUM(+Ene!S9+Feb!S9+Mar!S9+Abr!S9+May!S9+Jun!S9),IF(Config!$C$6=7,SUM(Ene!S9+Feb!S9+Mar!S9+Abr!S9+May!S9+Jun!S9+Jul!S9),IF(Config!$C$6=8,SUM(+Ene!S9+Feb!S9+Mar!S9+Abr!S9+May!S9+Jun!S9+Jul!S9+Ago!S9),IF(Config!$C$6=9,SUM(+Ene!S9+Feb!S9+Mar!S9+Abr!S9+May!S9+Jun!S9+Jul!S9+Ago!S9+Set!S9),IF(Config!$C$6=10,SUM(+Ene!S9+Feb!S9+Mar!S9+Abr!S9+May!S9+Jun!S9+Jul!S9+Ago!S9+Set!S9+Oct!S9),IF(Config!$C$6=11,SUM(+Ene!S9+Feb!S9+Mar!S9+Abr!S9+May!S9+Jun!S9+Jul!S9+Ago!S9+Set!S9+Oct!S9+Nov!S9),IF(Config!$C$6=12,SUM(+Ene!S9+Feb!S9+Mar!S9+Abr!S9+May!S9+Jun!S9+Jul!S9+Ago!S9+Set!S9+Oct!S9+Nov!S9+Dic!S9)))))))))))))</f>
        <v>223</v>
      </c>
      <c r="T9" s="429">
        <f>IF(Config!$C$6=1,SUM(+Ene!T9),IF(Config!$C$6=2,SUM(+Ene!T9+Feb!T9),IF(Config!$C$6=3,SUM(+Ene!T9+Feb!T9+Mar!T9),IF(Config!$C$6=4,SUM(+Ene!T9+Feb!T9+Mar!T9+Abr!T9),IF(Config!$C$6=5,SUM(Ene!T9+Feb!T9+Mar!T9+Abr!T9+May!T9),IF(Config!$C$6=6,SUM(+Ene!T9+Feb!T9+Mar!T9+Abr!T9+May!T9+Jun!T9),IF(Config!$C$6=7,SUM(Ene!T9+Feb!T9+Mar!T9+Abr!T9+May!T9+Jun!T9+Jul!T9),IF(Config!$C$6=8,SUM(+Ene!T9+Feb!T9+Mar!T9+Abr!T9+May!T9+Jun!T9+Jul!T9+Ago!T9),IF(Config!$C$6=9,SUM(+Ene!T9+Feb!T9+Mar!T9+Abr!T9+May!T9+Jun!T9+Jul!T9+Ago!T9+Set!T9),IF(Config!$C$6=10,SUM(+Ene!T9+Feb!T9+Mar!T9+Abr!T9+May!T9+Jun!T9+Jul!T9+Ago!T9+Set!T9+Oct!T9),IF(Config!$C$6=11,SUM(+Ene!T9+Feb!T9+Mar!T9+Abr!T9+May!T9+Jun!T9+Jul!T9+Ago!T9+Set!T9+Oct!T9+Nov!T9),IF(Config!$C$6=12,SUM(+Ene!T9+Feb!T9+Mar!T9+Abr!T9+May!T9+Jun!T9+Jul!T9+Ago!T9+Set!T9+Oct!T9+Nov!T9+Dic!T9)))))))))))))</f>
        <v>405</v>
      </c>
      <c r="U9" s="429">
        <f>IF(Config!$C$6=1,SUM(+Ene!U9),IF(Config!$C$6=2,SUM(+Ene!U9+Feb!U9),IF(Config!$C$6=3,SUM(+Ene!U9+Feb!U9+Mar!U9),IF(Config!$C$6=4,SUM(+Ene!U9+Feb!U9+Mar!U9+Abr!U9),IF(Config!$C$6=5,SUM(Ene!U9+Feb!U9+Mar!U9+Abr!U9+May!U9),IF(Config!$C$6=6,SUM(+Ene!U9+Feb!U9+Mar!U9+Abr!U9+May!U9+Jun!U9),IF(Config!$C$6=7,SUM(Ene!U9+Feb!U9+Mar!U9+Abr!U9+May!U9+Jun!U9+Jul!U9),IF(Config!$C$6=8,SUM(+Ene!U9+Feb!U9+Mar!U9+Abr!U9+May!U9+Jun!U9+Jul!U9+Ago!U9),IF(Config!$C$6=9,SUM(+Ene!U9+Feb!U9+Mar!U9+Abr!U9+May!U9+Jun!U9+Jul!U9+Ago!U9+Set!U9),IF(Config!$C$6=10,SUM(+Ene!U9+Feb!U9+Mar!U9+Abr!U9+May!U9+Jun!U9+Jul!U9+Ago!U9+Set!U9+Oct!U9),IF(Config!$C$6=11,SUM(+Ene!U9+Feb!U9+Mar!U9+Abr!U9+May!U9+Jun!U9+Jul!U9+Ago!U9+Set!U9+Oct!U9+Nov!U9),IF(Config!$C$6=12,SUM(+Ene!U9+Feb!U9+Mar!U9+Abr!U9+May!U9+Jun!U9+Jul!U9+Ago!U9+Set!U9+Oct!U9+Nov!U9+Dic!U9)))))))))))))</f>
        <v>87</v>
      </c>
      <c r="V9" s="429">
        <f>IF(Config!$C$6=1,SUM(+Ene!V9),IF(Config!$C$6=2,SUM(+Ene!V9+Feb!V9),IF(Config!$C$6=3,SUM(+Ene!V9+Feb!V9+Mar!V9),IF(Config!$C$6=4,SUM(+Ene!V9+Feb!V9+Mar!V9+Abr!V9),IF(Config!$C$6=5,SUM(Ene!V9+Feb!V9+Mar!V9+Abr!V9+May!V9),IF(Config!$C$6=6,SUM(+Ene!V9+Feb!V9+Mar!V9+Abr!V9+May!V9+Jun!V9),IF(Config!$C$6=7,SUM(Ene!V9+Feb!V9+Mar!V9+Abr!V9+May!V9+Jun!V9+Jul!V9),IF(Config!$C$6=8,SUM(+Ene!V9+Feb!V9+Mar!V9+Abr!V9+May!V9+Jun!V9+Jul!V9+Ago!V9),IF(Config!$C$6=9,SUM(+Ene!V9+Feb!V9+Mar!V9+Abr!V9+May!V9+Jun!V9+Jul!V9+Ago!V9+Set!V9),IF(Config!$C$6=10,SUM(+Ene!V9+Feb!V9+Mar!V9+Abr!V9+May!V9+Jun!V9+Jul!V9+Ago!V9+Set!V9+Oct!V9),IF(Config!$C$6=11,SUM(+Ene!V9+Feb!V9+Mar!V9+Abr!V9+May!V9+Jun!V9+Jul!V9+Ago!V9+Set!V9+Oct!V9+Nov!V9),IF(Config!$C$6=12,SUM(+Ene!V9+Feb!V9+Mar!V9+Abr!V9+May!V9+Jun!V9+Jul!V9+Ago!V9+Set!V9+Oct!V9+Nov!V9+Dic!V9)))))))))))))</f>
        <v>35</v>
      </c>
      <c r="W9" s="429">
        <f>IF(Config!$C$6=1,SUM(+Ene!W9),IF(Config!$C$6=2,SUM(+Ene!W9+Feb!W9),IF(Config!$C$6=3,SUM(+Ene!W9+Feb!W9+Mar!W9),IF(Config!$C$6=4,SUM(+Ene!W9+Feb!W9+Mar!W9+Abr!W9),IF(Config!$C$6=5,SUM(Ene!W9+Feb!W9+Mar!W9+Abr!W9+May!W9),IF(Config!$C$6=6,SUM(+Ene!W9+Feb!W9+Mar!W9+Abr!W9+May!W9+Jun!W9),IF(Config!$C$6=7,SUM(Ene!W9+Feb!W9+Mar!W9+Abr!W9+May!W9+Jun!W9+Jul!W9),IF(Config!$C$6=8,SUM(+Ene!W9+Feb!W9+Mar!W9+Abr!W9+May!W9+Jun!W9+Jul!W9+Ago!W9),IF(Config!$C$6=9,SUM(+Ene!W9+Feb!W9+Mar!W9+Abr!W9+May!W9+Jun!W9+Jul!W9+Ago!W9+Set!W9),IF(Config!$C$6=10,SUM(+Ene!W9+Feb!W9+Mar!W9+Abr!W9+May!W9+Jun!W9+Jul!W9+Ago!W9+Set!W9+Oct!W9),IF(Config!$C$6=11,SUM(+Ene!W9+Feb!W9+Mar!W9+Abr!W9+May!W9+Jun!W9+Jul!W9+Ago!W9+Set!W9+Oct!W9+Nov!W9),IF(Config!$C$6=12,SUM(+Ene!W9+Feb!W9+Mar!W9+Abr!W9+May!W9+Jun!W9+Jul!W9+Ago!W9+Set!W9+Oct!W9+Nov!W9+Dic!W9)))))))))))))</f>
        <v>109</v>
      </c>
      <c r="X9" s="429">
        <f>IF(Config!$C$6=1,SUM(+Ene!X9),IF(Config!$C$6=2,SUM(+Ene!X9+Feb!X9),IF(Config!$C$6=3,SUM(+Ene!X9+Feb!X9+Mar!X9),IF(Config!$C$6=4,SUM(+Ene!X9+Feb!X9+Mar!X9+Abr!X9),IF(Config!$C$6=5,SUM(Ene!X9+Feb!X9+Mar!X9+Abr!X9+May!X9),IF(Config!$C$6=6,SUM(+Ene!X9+Feb!X9+Mar!X9+Abr!X9+May!X9+Jun!X9),IF(Config!$C$6=7,SUM(Ene!X9+Feb!X9+Mar!X9+Abr!X9+May!X9+Jun!X9+Jul!X9),IF(Config!$C$6=8,SUM(+Ene!X9+Feb!X9+Mar!X9+Abr!X9+May!X9+Jun!X9+Jul!X9+Ago!X9),IF(Config!$C$6=9,SUM(+Ene!X9+Feb!X9+Mar!X9+Abr!X9+May!X9+Jun!X9+Jul!X9+Ago!X9+Set!X9),IF(Config!$C$6=10,SUM(+Ene!X9+Feb!X9+Mar!X9+Abr!X9+May!X9+Jun!X9+Jul!X9+Ago!X9+Set!X9+Oct!X9),IF(Config!$C$6=11,SUM(+Ene!X9+Feb!X9+Mar!X9+Abr!X9+May!X9+Jun!X9+Jul!X9+Ago!X9+Set!X9+Oct!X9+Nov!X9),IF(Config!$C$6=12,SUM(+Ene!X9+Feb!X9+Mar!X9+Abr!X9+May!X9+Jun!X9+Jul!X9+Ago!X9+Set!X9+Oct!X9+Nov!X9+Dic!X9)))))))))))))</f>
        <v>316</v>
      </c>
      <c r="Y9" s="429">
        <f>IF(Config!$C$6=1,SUM(+Ene!Y9),IF(Config!$C$6=2,SUM(+Ene!Y9+Feb!Y9),IF(Config!$C$6=3,SUM(+Ene!Y9+Feb!Y9+Mar!Y9),IF(Config!$C$6=4,SUM(+Ene!Y9+Feb!Y9+Mar!Y9+Abr!Y9),IF(Config!$C$6=5,SUM(Ene!Y9+Feb!Y9+Mar!Y9+Abr!Y9+May!Y9),IF(Config!$C$6=6,SUM(+Ene!Y9+Feb!Y9+Mar!Y9+Abr!Y9+May!Y9+Jun!Y9),IF(Config!$C$6=7,SUM(Ene!Y9+Feb!Y9+Mar!Y9+Abr!Y9+May!Y9+Jun!Y9+Jul!Y9),IF(Config!$C$6=8,SUM(+Ene!Y9+Feb!Y9+Mar!Y9+Abr!Y9+May!Y9+Jun!Y9+Jul!Y9+Ago!Y9),IF(Config!$C$6=9,SUM(+Ene!Y9+Feb!Y9+Mar!Y9+Abr!Y9+May!Y9+Jun!Y9+Jul!Y9+Ago!Y9+Set!Y9),IF(Config!$C$6=10,SUM(+Ene!Y9+Feb!Y9+Mar!Y9+Abr!Y9+May!Y9+Jun!Y9+Jul!Y9+Ago!Y9+Set!Y9+Oct!Y9),IF(Config!$C$6=11,SUM(+Ene!Y9+Feb!Y9+Mar!Y9+Abr!Y9+May!Y9+Jun!Y9+Jul!Y9+Ago!Y9+Set!Y9+Oct!Y9+Nov!Y9),IF(Config!$C$6=12,SUM(+Ene!Y9+Feb!Y9+Mar!Y9+Abr!Y9+May!Y9+Jun!Y9+Jul!Y9+Ago!Y9+Set!Y9+Oct!Y9+Nov!Y9+Dic!Y9)))))))))))))</f>
        <v>1988</v>
      </c>
      <c r="Z9" s="429">
        <f>IF(Config!$C$6=1,SUM(+Ene!Z9),IF(Config!$C$6=2,SUM(+Ene!Z9+Feb!Z9),IF(Config!$C$6=3,SUM(+Ene!Z9+Feb!Z9+Mar!Z9),IF(Config!$C$6=4,SUM(+Ene!Z9+Feb!Z9+Mar!Z9+Abr!Z9),IF(Config!$C$6=5,SUM(Ene!Z9+Feb!Z9+Mar!Z9+Abr!Z9+May!Z9),IF(Config!$C$6=6,SUM(+Ene!Z9+Feb!Z9+Mar!Z9+Abr!Z9+May!Z9+Jun!Z9),IF(Config!$C$6=7,SUM(Ene!Z9+Feb!Z9+Mar!Z9+Abr!Z9+May!Z9+Jun!Z9+Jul!Z9),IF(Config!$C$6=8,SUM(+Ene!Z9+Feb!Z9+Mar!Z9+Abr!Z9+May!Z9+Jun!Z9+Jul!Z9+Ago!Z9),IF(Config!$C$6=9,SUM(+Ene!Z9+Feb!Z9+Mar!Z9+Abr!Z9+May!Z9+Jun!Z9+Jul!Z9+Ago!Z9+Set!Z9),IF(Config!$C$6=10,SUM(+Ene!Z9+Feb!Z9+Mar!Z9+Abr!Z9+May!Z9+Jun!Z9+Jul!Z9+Ago!Z9+Set!Z9+Oct!Z9),IF(Config!$C$6=11,SUM(+Ene!Z9+Feb!Z9+Mar!Z9+Abr!Z9+May!Z9+Jun!Z9+Jul!Z9+Ago!Z9+Set!Z9+Oct!Z9+Nov!Z9),IF(Config!$C$6=12,SUM(+Ene!Z9+Feb!Z9+Mar!Z9+Abr!Z9+May!Z9+Jun!Z9+Jul!Z9+Ago!Z9+Set!Z9+Oct!Z9+Nov!Z9+Dic!Z9)))))))))))))</f>
        <v>49</v>
      </c>
      <c r="AA9" s="429">
        <f>IF(Config!$C$6=1,SUM(+Ene!AA9),IF(Config!$C$6=2,SUM(+Ene!AA9+Feb!AA9),IF(Config!$C$6=3,SUM(+Ene!AA9+Feb!AA9+Mar!AA9),IF(Config!$C$6=4,SUM(+Ene!AA9+Feb!AA9+Mar!AA9+Abr!AA9),IF(Config!$C$6=5,SUM(Ene!AA9+Feb!AA9+Mar!AA9+Abr!AA9+May!AA9),IF(Config!$C$6=6,SUM(+Ene!AA9+Feb!AA9+Mar!AA9+Abr!AA9+May!AA9+Jun!AA9),IF(Config!$C$6=7,SUM(Ene!AA9+Feb!AA9+Mar!AA9+Abr!AA9+May!AA9+Jun!AA9+Jul!AA9),IF(Config!$C$6=8,SUM(+Ene!AA9+Feb!AA9+Mar!AA9+Abr!AA9+May!AA9+Jun!AA9+Jul!AA9+Ago!AA9),IF(Config!$C$6=9,SUM(+Ene!AA9+Feb!AA9+Mar!AA9+Abr!AA9+May!AA9+Jun!AA9+Jul!AA9+Ago!AA9+Set!AA9),IF(Config!$C$6=10,SUM(+Ene!AA9+Feb!AA9+Mar!AA9+Abr!AA9+May!AA9+Jun!AA9+Jul!AA9+Ago!AA9+Set!AA9+Oct!AA9),IF(Config!$C$6=11,SUM(+Ene!AA9+Feb!AA9+Mar!AA9+Abr!AA9+May!AA9+Jun!AA9+Jul!AA9+Ago!AA9+Set!AA9+Oct!AA9+Nov!AA9),IF(Config!$C$6=12,SUM(+Ene!AA9+Feb!AA9+Mar!AA9+Abr!AA9+May!AA9+Jun!AA9+Jul!AA9+Ago!AA9+Set!AA9+Oct!AA9+Nov!AA9+Dic!AA9)))))))))))))</f>
        <v>168</v>
      </c>
      <c r="AB9" s="429">
        <f>IF(Config!$C$6=1,SUM(+Ene!AB9),IF(Config!$C$6=2,SUM(+Ene!AB9+Feb!AB9),IF(Config!$C$6=3,SUM(+Ene!AB9+Feb!AB9+Mar!AB9),IF(Config!$C$6=4,SUM(+Ene!AB9+Feb!AB9+Mar!AB9+Abr!AB9),IF(Config!$C$6=5,SUM(Ene!AB9+Feb!AB9+Mar!AB9+Abr!AB9+May!AB9),IF(Config!$C$6=6,SUM(+Ene!AB9+Feb!AB9+Mar!AB9+Abr!AB9+May!AB9+Jun!AB9),IF(Config!$C$6=7,SUM(Ene!AB9+Feb!AB9+Mar!AB9+Abr!AB9+May!AB9+Jun!AB9+Jul!AB9),IF(Config!$C$6=8,SUM(+Ene!AB9+Feb!AB9+Mar!AB9+Abr!AB9+May!AB9+Jun!AB9+Jul!AB9+Ago!AB9),IF(Config!$C$6=9,SUM(+Ene!AB9+Feb!AB9+Mar!AB9+Abr!AB9+May!AB9+Jun!AB9+Jul!AB9+Ago!AB9+Set!AB9),IF(Config!$C$6=10,SUM(+Ene!AB9+Feb!AB9+Mar!AB9+Abr!AB9+May!AB9+Jun!AB9+Jul!AB9+Ago!AB9+Set!AB9+Oct!AB9),IF(Config!$C$6=11,SUM(+Ene!AB9+Feb!AB9+Mar!AB9+Abr!AB9+May!AB9+Jun!AB9+Jul!AB9+Ago!AB9+Set!AB9+Oct!AB9+Nov!AB9),IF(Config!$C$6=12,SUM(+Ene!AB9+Feb!AB9+Mar!AB9+Abr!AB9+May!AB9+Jun!AB9+Jul!AB9+Ago!AB9+Set!AB9+Oct!AB9+Nov!AB9+Dic!AB9)))))))))))))</f>
        <v>93</v>
      </c>
      <c r="AC9" s="429">
        <f>IF(Config!$C$6=1,SUM(+Ene!AC9),IF(Config!$C$6=2,SUM(+Ene!AC9+Feb!AC9),IF(Config!$C$6=3,SUM(+Ene!AC9+Feb!AC9+Mar!AC9),IF(Config!$C$6=4,SUM(+Ene!AC9+Feb!AC9+Mar!AC9+Abr!AC9),IF(Config!$C$6=5,SUM(Ene!AC9+Feb!AC9+Mar!AC9+Abr!AC9+May!AC9),IF(Config!$C$6=6,SUM(+Ene!AC9+Feb!AC9+Mar!AC9+Abr!AC9+May!AC9+Jun!AC9),IF(Config!$C$6=7,SUM(Ene!AC9+Feb!AC9+Mar!AC9+Abr!AC9+May!AC9+Jun!AC9+Jul!AC9),IF(Config!$C$6=8,SUM(+Ene!AC9+Feb!AC9+Mar!AC9+Abr!AC9+May!AC9+Jun!AC9+Jul!AC9+Ago!AC9),IF(Config!$C$6=9,SUM(+Ene!AC9+Feb!AC9+Mar!AC9+Abr!AC9+May!AC9+Jun!AC9+Jul!AC9+Ago!AC9+Set!AC9),IF(Config!$C$6=10,SUM(+Ene!AC9+Feb!AC9+Mar!AC9+Abr!AC9+May!AC9+Jun!AC9+Jul!AC9+Ago!AC9+Set!AC9+Oct!AC9),IF(Config!$C$6=11,SUM(+Ene!AC9+Feb!AC9+Mar!AC9+Abr!AC9+May!AC9+Jun!AC9+Jul!AC9+Ago!AC9+Set!AC9+Oct!AC9+Nov!AC9),IF(Config!$C$6=12,SUM(+Ene!AC9+Feb!AC9+Mar!AC9+Abr!AC9+May!AC9+Jun!AC9+Jul!AC9+Ago!AC9+Set!AC9+Oct!AC9+Nov!AC9+Dic!AC9)))))))))))))</f>
        <v>111</v>
      </c>
      <c r="AD9" s="429">
        <f>IF(Config!$C$6=1,SUM(+Ene!AD9),IF(Config!$C$6=2,SUM(+Ene!AD9+Feb!AD9),IF(Config!$C$6=3,SUM(+Ene!AD9+Feb!AD9+Mar!AD9),IF(Config!$C$6=4,SUM(+Ene!AD9+Feb!AD9+Mar!AD9+Abr!AD9),IF(Config!$C$6=5,SUM(Ene!AD9+Feb!AD9+Mar!AD9+Abr!AD9+May!AD9),IF(Config!$C$6=6,SUM(+Ene!AD9+Feb!AD9+Mar!AD9+Abr!AD9+May!AD9+Jun!AD9),IF(Config!$C$6=7,SUM(Ene!AD9+Feb!AD9+Mar!AD9+Abr!AD9+May!AD9+Jun!AD9+Jul!AD9),IF(Config!$C$6=8,SUM(+Ene!AD9+Feb!AD9+Mar!AD9+Abr!AD9+May!AD9+Jun!AD9+Jul!AD9+Ago!AD9),IF(Config!$C$6=9,SUM(+Ene!AD9+Feb!AD9+Mar!AD9+Abr!AD9+May!AD9+Jun!AD9+Jul!AD9+Ago!AD9+Set!AD9),IF(Config!$C$6=10,SUM(+Ene!AD9+Feb!AD9+Mar!AD9+Abr!AD9+May!AD9+Jun!AD9+Jul!AD9+Ago!AD9+Set!AD9+Oct!AD9),IF(Config!$C$6=11,SUM(+Ene!AD9+Feb!AD9+Mar!AD9+Abr!AD9+May!AD9+Jun!AD9+Jul!AD9+Ago!AD9+Set!AD9+Oct!AD9+Nov!AD9),IF(Config!$C$6=12,SUM(+Ene!AD9+Feb!AD9+Mar!AD9+Abr!AD9+May!AD9+Jun!AD9+Jul!AD9+Ago!AD9+Set!AD9+Oct!AD9+Nov!AD9+Dic!AD9)))))))))))))</f>
        <v>675</v>
      </c>
      <c r="AE9" s="429">
        <f>IF(Config!$C$6=1,SUM(+Ene!AE9),IF(Config!$C$6=2,SUM(+Ene!AE9+Feb!AE9),IF(Config!$C$6=3,SUM(+Ene!AE9+Feb!AE9+Mar!AE9),IF(Config!$C$6=4,SUM(+Ene!AE9+Feb!AE9+Mar!AE9+Abr!AE9),IF(Config!$C$6=5,SUM(Ene!AE9+Feb!AE9+Mar!AE9+Abr!AE9+May!AE9),IF(Config!$C$6=6,SUM(+Ene!AE9+Feb!AE9+Mar!AE9+Abr!AE9+May!AE9+Jun!AE9),IF(Config!$C$6=7,SUM(Ene!AE9+Feb!AE9+Mar!AE9+Abr!AE9+May!AE9+Jun!AE9+Jul!AE9),IF(Config!$C$6=8,SUM(+Ene!AE9+Feb!AE9+Mar!AE9+Abr!AE9+May!AE9+Jun!AE9+Jul!AE9+Ago!AE9),IF(Config!$C$6=9,SUM(+Ene!AE9+Feb!AE9+Mar!AE9+Abr!AE9+May!AE9+Jun!AE9+Jul!AE9+Ago!AE9+Set!AE9),IF(Config!$C$6=10,SUM(+Ene!AE9+Feb!AE9+Mar!AE9+Abr!AE9+May!AE9+Jun!AE9+Jul!AE9+Ago!AE9+Set!AE9+Oct!AE9),IF(Config!$C$6=11,SUM(+Ene!AE9+Feb!AE9+Mar!AE9+Abr!AE9+May!AE9+Jun!AE9+Jul!AE9+Ago!AE9+Set!AE9+Oct!AE9+Nov!AE9),IF(Config!$C$6=12,SUM(+Ene!AE9+Feb!AE9+Mar!AE9+Abr!AE9+May!AE9+Jun!AE9+Jul!AE9+Ago!AE9+Set!AE9+Oct!AE9+Nov!AE9+Dic!AE9)))))))))))))</f>
        <v>64</v>
      </c>
      <c r="AF9" s="429">
        <f>IF(Config!$C$6=1,SUM(+Ene!AF9),IF(Config!$C$6=2,SUM(+Ene!AF9+Feb!AF9),IF(Config!$C$6=3,SUM(+Ene!AF9+Feb!AF9+Mar!AF9),IF(Config!$C$6=4,SUM(+Ene!AF9+Feb!AF9+Mar!AF9+Abr!AF9),IF(Config!$C$6=5,SUM(Ene!AF9+Feb!AF9+Mar!AF9+Abr!AF9+May!AF9),IF(Config!$C$6=6,SUM(+Ene!AF9+Feb!AF9+Mar!AF9+Abr!AF9+May!AF9+Jun!AF9),IF(Config!$C$6=7,SUM(Ene!AF9+Feb!AF9+Mar!AF9+Abr!AF9+May!AF9+Jun!AF9+Jul!AF9),IF(Config!$C$6=8,SUM(+Ene!AF9+Feb!AF9+Mar!AF9+Abr!AF9+May!AF9+Jun!AF9+Jul!AF9+Ago!AF9),IF(Config!$C$6=9,SUM(+Ene!AF9+Feb!AF9+Mar!AF9+Abr!AF9+May!AF9+Jun!AF9+Jul!AF9+Ago!AF9+Set!AF9),IF(Config!$C$6=10,SUM(+Ene!AF9+Feb!AF9+Mar!AF9+Abr!AF9+May!AF9+Jun!AF9+Jul!AF9+Ago!AF9+Set!AF9+Oct!AF9),IF(Config!$C$6=11,SUM(+Ene!AF9+Feb!AF9+Mar!AF9+Abr!AF9+May!AF9+Jun!AF9+Jul!AF9+Ago!AF9+Set!AF9+Oct!AF9+Nov!AF9),IF(Config!$C$6=12,SUM(+Ene!AF9+Feb!AF9+Mar!AF9+Abr!AF9+May!AF9+Jun!AF9+Jul!AF9+Ago!AF9+Set!AF9+Oct!AF9+Nov!AF9+Dic!AF9)))))))))))))</f>
        <v>315</v>
      </c>
      <c r="AG9" s="429">
        <f>IF(Config!$C$6=1,SUM(+Ene!AG9),IF(Config!$C$6=2,SUM(+Ene!AG9+Feb!AG9),IF(Config!$C$6=3,SUM(+Ene!AG9+Feb!AG9+Mar!AG9),IF(Config!$C$6=4,SUM(+Ene!AG9+Feb!AG9+Mar!AG9+Abr!AG9),IF(Config!$C$6=5,SUM(Ene!AG9+Feb!AG9+Mar!AG9+Abr!AG9+May!AG9),IF(Config!$C$6=6,SUM(+Ene!AG9+Feb!AG9+Mar!AG9+Abr!AG9+May!AG9+Jun!AG9),IF(Config!$C$6=7,SUM(Ene!AG9+Feb!AG9+Mar!AG9+Abr!AG9+May!AG9+Jun!AG9+Jul!AG9),IF(Config!$C$6=8,SUM(+Ene!AG9+Feb!AG9+Mar!AG9+Abr!AG9+May!AG9+Jun!AG9+Jul!AG9+Ago!AG9),IF(Config!$C$6=9,SUM(+Ene!AG9+Feb!AG9+Mar!AG9+Abr!AG9+May!AG9+Jun!AG9+Jul!AG9+Ago!AG9+Set!AG9),IF(Config!$C$6=10,SUM(+Ene!AG9+Feb!AG9+Mar!AG9+Abr!AG9+May!AG9+Jun!AG9+Jul!AG9+Ago!AG9+Set!AG9+Oct!AG9),IF(Config!$C$6=11,SUM(+Ene!AG9+Feb!AG9+Mar!AG9+Abr!AG9+May!AG9+Jun!AG9+Jul!AG9+Ago!AG9+Set!AG9+Oct!AG9+Nov!AG9),IF(Config!$C$6=12,SUM(+Ene!AG9+Feb!AG9+Mar!AG9+Abr!AG9+May!AG9+Jun!AG9+Jul!AG9+Ago!AG9+Set!AG9+Oct!AG9+Nov!AG9+Dic!AG9)))))))))))))</f>
        <v>127</v>
      </c>
      <c r="AH9" s="429">
        <f>IF(Config!$C$6=1,SUM(+Ene!AH9),IF(Config!$C$6=2,SUM(+Ene!AH9+Feb!AH9),IF(Config!$C$6=3,SUM(+Ene!AH9+Feb!AH9+Mar!AH9),IF(Config!$C$6=4,SUM(+Ene!AH9+Feb!AH9+Mar!AH9+Abr!AH9),IF(Config!$C$6=5,SUM(Ene!AH9+Feb!AH9+Mar!AH9+Abr!AH9+May!AH9),IF(Config!$C$6=6,SUM(+Ene!AH9+Feb!AH9+Mar!AH9+Abr!AH9+May!AH9+Jun!AH9),IF(Config!$C$6=7,SUM(Ene!AH9+Feb!AH9+Mar!AH9+Abr!AH9+May!AH9+Jun!AH9+Jul!AH9),IF(Config!$C$6=8,SUM(+Ene!AH9+Feb!AH9+Mar!AH9+Abr!AH9+May!AH9+Jun!AH9+Jul!AH9+Ago!AH9),IF(Config!$C$6=9,SUM(+Ene!AH9+Feb!AH9+Mar!AH9+Abr!AH9+May!AH9+Jun!AH9+Jul!AH9+Ago!AH9+Set!AH9),IF(Config!$C$6=10,SUM(+Ene!AH9+Feb!AH9+Mar!AH9+Abr!AH9+May!AH9+Jun!AH9+Jul!AH9+Ago!AH9+Set!AH9+Oct!AH9),IF(Config!$C$6=11,SUM(+Ene!AH9+Feb!AH9+Mar!AH9+Abr!AH9+May!AH9+Jun!AH9+Jul!AH9+Ago!AH9+Set!AH9+Oct!AH9+Nov!AH9),IF(Config!$C$6=12,SUM(+Ene!AH9+Feb!AH9+Mar!AH9+Abr!AH9+May!AH9+Jun!AH9+Jul!AH9+Ago!AH9+Set!AH9+Oct!AH9+Nov!AH9+Dic!AH9)))))))))))))</f>
        <v>186</v>
      </c>
      <c r="AI9" s="429">
        <f>IF(Config!$C$6=1,SUM(+Ene!AI9),IF(Config!$C$6=2,SUM(+Ene!AI9+Feb!AI9),IF(Config!$C$6=3,SUM(+Ene!AI9+Feb!AI9+Mar!AI9),IF(Config!$C$6=4,SUM(+Ene!AI9+Feb!AI9+Mar!AI9+Abr!AI9),IF(Config!$C$6=5,SUM(Ene!AI9+Feb!AI9+Mar!AI9+Abr!AI9+May!AI9),IF(Config!$C$6=6,SUM(+Ene!AI9+Feb!AI9+Mar!AI9+Abr!AI9+May!AI9+Jun!AI9),IF(Config!$C$6=7,SUM(Ene!AI9+Feb!AI9+Mar!AI9+Abr!AI9+May!AI9+Jun!AI9+Jul!AI9),IF(Config!$C$6=8,SUM(+Ene!AI9+Feb!AI9+Mar!AI9+Abr!AI9+May!AI9+Jun!AI9+Jul!AI9+Ago!AI9),IF(Config!$C$6=9,SUM(+Ene!AI9+Feb!AI9+Mar!AI9+Abr!AI9+May!AI9+Jun!AI9+Jul!AI9+Ago!AI9+Set!AI9),IF(Config!$C$6=10,SUM(+Ene!AI9+Feb!AI9+Mar!AI9+Abr!AI9+May!AI9+Jun!AI9+Jul!AI9+Ago!AI9+Set!AI9+Oct!AI9),IF(Config!$C$6=11,SUM(+Ene!AI9+Feb!AI9+Mar!AI9+Abr!AI9+May!AI9+Jun!AI9+Jul!AI9+Ago!AI9+Set!AI9+Oct!AI9+Nov!AI9),IF(Config!$C$6=12,SUM(+Ene!AI9+Feb!AI9+Mar!AI9+Abr!AI9+May!AI9+Jun!AI9+Jul!AI9+Ago!AI9+Set!AI9+Oct!AI9+Nov!AI9+Dic!AI9)))))))))))))</f>
        <v>0</v>
      </c>
      <c r="AJ9" s="429">
        <f>IF(Config!$C$6=1,SUM(+Ene!AJ9),IF(Config!$C$6=2,SUM(+Ene!AJ9+Feb!AJ9),IF(Config!$C$6=3,SUM(+Ene!AJ9+Feb!AJ9+Mar!AJ9),IF(Config!$C$6=4,SUM(+Ene!AJ9+Feb!AJ9+Mar!AJ9+Abr!AJ9),IF(Config!$C$6=5,SUM(Ene!AJ9+Feb!AJ9+Mar!AJ9+Abr!AJ9+May!AJ9),IF(Config!$C$6=6,SUM(+Ene!AJ9+Feb!AJ9+Mar!AJ9+Abr!AJ9+May!AJ9+Jun!AJ9),IF(Config!$C$6=7,SUM(Ene!AJ9+Feb!AJ9+Mar!AJ9+Abr!AJ9+May!AJ9+Jun!AJ9+Jul!AJ9),IF(Config!$C$6=8,SUM(+Ene!AJ9+Feb!AJ9+Mar!AJ9+Abr!AJ9+May!AJ9+Jun!AJ9+Jul!AJ9+Ago!AJ9),IF(Config!$C$6=9,SUM(+Ene!AJ9+Feb!AJ9+Mar!AJ9+Abr!AJ9+May!AJ9+Jun!AJ9+Jul!AJ9+Ago!AJ9+Set!AJ9),IF(Config!$C$6=10,SUM(+Ene!AJ9+Feb!AJ9+Mar!AJ9+Abr!AJ9+May!AJ9+Jun!AJ9+Jul!AJ9+Ago!AJ9+Set!AJ9+Oct!AJ9),IF(Config!$C$6=11,SUM(+Ene!AJ9+Feb!AJ9+Mar!AJ9+Abr!AJ9+May!AJ9+Jun!AJ9+Jul!AJ9+Ago!AJ9+Set!AJ9+Oct!AJ9+Nov!AJ9),IF(Config!$C$6=12,SUM(+Ene!AJ9+Feb!AJ9+Mar!AJ9+Abr!AJ9+May!AJ9+Jun!AJ9+Jul!AJ9+Ago!AJ9+Set!AJ9+Oct!AJ9+Nov!AJ9+Dic!AJ9)))))))))))))</f>
        <v>647</v>
      </c>
      <c r="AK9" s="429">
        <f>IF(Config!$C$6=1,SUM(+Ene!AK9),IF(Config!$C$6=2,SUM(+Ene!AK9+Feb!AK9),IF(Config!$C$6=3,SUM(+Ene!AK9+Feb!AK9+Mar!AK9),IF(Config!$C$6=4,SUM(+Ene!AK9+Feb!AK9+Mar!AK9+Abr!AK9),IF(Config!$C$6=5,SUM(Ene!AK9+Feb!AK9+Mar!AK9+Abr!AK9+May!AK9),IF(Config!$C$6=6,SUM(+Ene!AK9+Feb!AK9+Mar!AK9+Abr!AK9+May!AK9+Jun!AK9),IF(Config!$C$6=7,SUM(Ene!AK9+Feb!AK9+Mar!AK9+Abr!AK9+May!AK9+Jun!AK9+Jul!AK9),IF(Config!$C$6=8,SUM(+Ene!AK9+Feb!AK9+Mar!AK9+Abr!AK9+May!AK9+Jun!AK9+Jul!AK9+Ago!AK9),IF(Config!$C$6=9,SUM(+Ene!AK9+Feb!AK9+Mar!AK9+Abr!AK9+May!AK9+Jun!AK9+Jul!AK9+Ago!AK9+Set!AK9),IF(Config!$C$6=10,SUM(+Ene!AK9+Feb!AK9+Mar!AK9+Abr!AK9+May!AK9+Jun!AK9+Jul!AK9+Ago!AK9+Set!AK9+Oct!AK9),IF(Config!$C$6=11,SUM(+Ene!AK9+Feb!AK9+Mar!AK9+Abr!AK9+May!AK9+Jun!AK9+Jul!AK9+Ago!AK9+Set!AK9+Oct!AK9+Nov!AK9),IF(Config!$C$6=12,SUM(+Ene!AK9+Feb!AK9+Mar!AK9+Abr!AK9+May!AK9+Jun!AK9+Jul!AK9+Ago!AK9+Set!AK9+Oct!AK9+Nov!AK9+Dic!AK9)))))))))))))</f>
        <v>33</v>
      </c>
      <c r="AL9" s="429">
        <f>IF(Config!$C$6=1,SUM(+Ene!AL9),IF(Config!$C$6=2,SUM(+Ene!AL9+Feb!AL9),IF(Config!$C$6=3,SUM(+Ene!AL9+Feb!AL9+Mar!AL9),IF(Config!$C$6=4,SUM(+Ene!AL9+Feb!AL9+Mar!AL9+Abr!AL9),IF(Config!$C$6=5,SUM(Ene!AL9+Feb!AL9+Mar!AL9+Abr!AL9+May!AL9),IF(Config!$C$6=6,SUM(+Ene!AL9+Feb!AL9+Mar!AL9+Abr!AL9+May!AL9+Jun!AL9),IF(Config!$C$6=7,SUM(Ene!AL9+Feb!AL9+Mar!AL9+Abr!AL9+May!AL9+Jun!AL9+Jul!AL9),IF(Config!$C$6=8,SUM(+Ene!AL9+Feb!AL9+Mar!AL9+Abr!AL9+May!AL9+Jun!AL9+Jul!AL9+Ago!AL9),IF(Config!$C$6=9,SUM(+Ene!AL9+Feb!AL9+Mar!AL9+Abr!AL9+May!AL9+Jun!AL9+Jul!AL9+Ago!AL9+Set!AL9),IF(Config!$C$6=10,SUM(+Ene!AL9+Feb!AL9+Mar!AL9+Abr!AL9+May!AL9+Jun!AL9+Jul!AL9+Ago!AL9+Set!AL9+Oct!AL9),IF(Config!$C$6=11,SUM(+Ene!AL9+Feb!AL9+Mar!AL9+Abr!AL9+May!AL9+Jun!AL9+Jul!AL9+Ago!AL9+Set!AL9+Oct!AL9+Nov!AL9),IF(Config!$C$6=12,SUM(+Ene!AL9+Feb!AL9+Mar!AL9+Abr!AL9+May!AL9+Jun!AL9+Jul!AL9+Ago!AL9+Set!AL9+Oct!AL9+Nov!AL9+Dic!AL9)))))))))))))</f>
        <v>61</v>
      </c>
      <c r="AM9" s="429">
        <f>IF(Config!$C$6=1,SUM(+Ene!AM9),IF(Config!$C$6=2,SUM(+Ene!AM9+Feb!AM9),IF(Config!$C$6=3,SUM(+Ene!AM9+Feb!AM9+Mar!AM9),IF(Config!$C$6=4,SUM(+Ene!AM9+Feb!AM9+Mar!AM9+Abr!AM9),IF(Config!$C$6=5,SUM(Ene!AM9+Feb!AM9+Mar!AM9+Abr!AM9+May!AM9),IF(Config!$C$6=6,SUM(+Ene!AM9+Feb!AM9+Mar!AM9+Abr!AM9+May!AM9+Jun!AM9),IF(Config!$C$6=7,SUM(Ene!AM9+Feb!AM9+Mar!AM9+Abr!AM9+May!AM9+Jun!AM9+Jul!AM9),IF(Config!$C$6=8,SUM(+Ene!AM9+Feb!AM9+Mar!AM9+Abr!AM9+May!AM9+Jun!AM9+Jul!AM9+Ago!AM9),IF(Config!$C$6=9,SUM(+Ene!AM9+Feb!AM9+Mar!AM9+Abr!AM9+May!AM9+Jun!AM9+Jul!AM9+Ago!AM9+Set!AM9),IF(Config!$C$6=10,SUM(+Ene!AM9+Feb!AM9+Mar!AM9+Abr!AM9+May!AM9+Jun!AM9+Jul!AM9+Ago!AM9+Set!AM9+Oct!AM9),IF(Config!$C$6=11,SUM(+Ene!AM9+Feb!AM9+Mar!AM9+Abr!AM9+May!AM9+Jun!AM9+Jul!AM9+Ago!AM9+Set!AM9+Oct!AM9+Nov!AM9),IF(Config!$C$6=12,SUM(+Ene!AM9+Feb!AM9+Mar!AM9+Abr!AM9+May!AM9+Jun!AM9+Jul!AM9+Ago!AM9+Set!AM9+Oct!AM9+Nov!AM9+Dic!AM9)))))))))))))</f>
        <v>537</v>
      </c>
      <c r="AN9" s="429">
        <f>IF(Config!$C$6=1,SUM(+Ene!AN9),IF(Config!$C$6=2,SUM(+Ene!AN9+Feb!AN9),IF(Config!$C$6=3,SUM(+Ene!AN9+Feb!AN9+Mar!AN9),IF(Config!$C$6=4,SUM(+Ene!AN9+Feb!AN9+Mar!AN9+Abr!AN9),IF(Config!$C$6=5,SUM(Ene!AN9+Feb!AN9+Mar!AN9+Abr!AN9+May!AN9),IF(Config!$C$6=6,SUM(+Ene!AN9+Feb!AN9+Mar!AN9+Abr!AN9+May!AN9+Jun!AN9),IF(Config!$C$6=7,SUM(Ene!AN9+Feb!AN9+Mar!AN9+Abr!AN9+May!AN9+Jun!AN9+Jul!AN9),IF(Config!$C$6=8,SUM(+Ene!AN9+Feb!AN9+Mar!AN9+Abr!AN9+May!AN9+Jun!AN9+Jul!AN9+Ago!AN9),IF(Config!$C$6=9,SUM(+Ene!AN9+Feb!AN9+Mar!AN9+Abr!AN9+May!AN9+Jun!AN9+Jul!AN9+Ago!AN9+Set!AN9),IF(Config!$C$6=10,SUM(+Ene!AN9+Feb!AN9+Mar!AN9+Abr!AN9+May!AN9+Jun!AN9+Jul!AN9+Ago!AN9+Set!AN9+Oct!AN9),IF(Config!$C$6=11,SUM(+Ene!AN9+Feb!AN9+Mar!AN9+Abr!AN9+May!AN9+Jun!AN9+Jul!AN9+Ago!AN9+Set!AN9+Oct!AN9+Nov!AN9),IF(Config!$C$6=12,SUM(+Ene!AN9+Feb!AN9+Mar!AN9+Abr!AN9+May!AN9+Jun!AN9+Jul!AN9+Ago!AN9+Set!AN9+Oct!AN9+Nov!AN9+Dic!AN9)))))))))))))</f>
        <v>64</v>
      </c>
      <c r="AO9" s="429">
        <f>IF(Config!$C$6=1,SUM(+Ene!AO9),IF(Config!$C$6=2,SUM(+Ene!AO9+Feb!AO9),IF(Config!$C$6=3,SUM(+Ene!AO9+Feb!AO9+Mar!AO9),IF(Config!$C$6=4,SUM(+Ene!AO9+Feb!AO9+Mar!AO9+Abr!AO9),IF(Config!$C$6=5,SUM(Ene!AO9+Feb!AO9+Mar!AO9+Abr!AO9+May!AO9),IF(Config!$C$6=6,SUM(+Ene!AO9+Feb!AO9+Mar!AO9+Abr!AO9+May!AO9+Jun!AO9),IF(Config!$C$6=7,SUM(Ene!AO9+Feb!AO9+Mar!AO9+Abr!AO9+May!AO9+Jun!AO9+Jul!AO9),IF(Config!$C$6=8,SUM(+Ene!AO9+Feb!AO9+Mar!AO9+Abr!AO9+May!AO9+Jun!AO9+Jul!AO9+Ago!AO9),IF(Config!$C$6=9,SUM(+Ene!AO9+Feb!AO9+Mar!AO9+Abr!AO9+May!AO9+Jun!AO9+Jul!AO9+Ago!AO9+Set!AO9),IF(Config!$C$6=10,SUM(+Ene!AO9+Feb!AO9+Mar!AO9+Abr!AO9+May!AO9+Jun!AO9+Jul!AO9+Ago!AO9+Set!AO9+Oct!AO9),IF(Config!$C$6=11,SUM(+Ene!AO9+Feb!AO9+Mar!AO9+Abr!AO9+May!AO9+Jun!AO9+Jul!AO9+Ago!AO9+Set!AO9+Oct!AO9+Nov!AO9),IF(Config!$C$6=12,SUM(+Ene!AO9+Feb!AO9+Mar!AO9+Abr!AO9+May!AO9+Jun!AO9+Jul!AO9+Ago!AO9+Set!AO9+Oct!AO9+Nov!AO9+Dic!AO9)))))))))))))</f>
        <v>87</v>
      </c>
      <c r="AP9" s="429">
        <f>IF(Config!$C$6=1,SUM(+Ene!AP9),IF(Config!$C$6=2,SUM(+Ene!AP9+Feb!AP9),IF(Config!$C$6=3,SUM(+Ene!AP9+Feb!AP9+Mar!AP9),IF(Config!$C$6=4,SUM(+Ene!AP9+Feb!AP9+Mar!AP9+Abr!AP9),IF(Config!$C$6=5,SUM(Ene!AP9+Feb!AP9+Mar!AP9+Abr!AP9+May!AP9),IF(Config!$C$6=6,SUM(+Ene!AP9+Feb!AP9+Mar!AP9+Abr!AP9+May!AP9+Jun!AP9),IF(Config!$C$6=7,SUM(Ene!AP9+Feb!AP9+Mar!AP9+Abr!AP9+May!AP9+Jun!AP9+Jul!AP9),IF(Config!$C$6=8,SUM(+Ene!AP9+Feb!AP9+Mar!AP9+Abr!AP9+May!AP9+Jun!AP9+Jul!AP9+Ago!AP9),IF(Config!$C$6=9,SUM(+Ene!AP9+Feb!AP9+Mar!AP9+Abr!AP9+May!AP9+Jun!AP9+Jul!AP9+Ago!AP9+Set!AP9),IF(Config!$C$6=10,SUM(+Ene!AP9+Feb!AP9+Mar!AP9+Abr!AP9+May!AP9+Jun!AP9+Jul!AP9+Ago!AP9+Set!AP9+Oct!AP9),IF(Config!$C$6=11,SUM(+Ene!AP9+Feb!AP9+Mar!AP9+Abr!AP9+May!AP9+Jun!AP9+Jul!AP9+Ago!AP9+Set!AP9+Oct!AP9+Nov!AP9),IF(Config!$C$6=12,SUM(+Ene!AP9+Feb!AP9+Mar!AP9+Abr!AP9+May!AP9+Jun!AP9+Jul!AP9+Ago!AP9+Set!AP9+Oct!AP9+Nov!AP9+Dic!AP9)))))))))))))</f>
        <v>72</v>
      </c>
      <c r="AQ9" s="429">
        <f>IF(Config!$C$6=1,SUM(+Ene!AQ9),IF(Config!$C$6=2,SUM(+Ene!AQ9+Feb!AQ9),IF(Config!$C$6=3,SUM(+Ene!AQ9+Feb!AQ9+Mar!AQ9),IF(Config!$C$6=4,SUM(+Ene!AQ9+Feb!AQ9+Mar!AQ9+Abr!AQ9),IF(Config!$C$6=5,SUM(Ene!AQ9+Feb!AQ9+Mar!AQ9+Abr!AQ9+May!AQ9),IF(Config!$C$6=6,SUM(+Ene!AQ9+Feb!AQ9+Mar!AQ9+Abr!AQ9+May!AQ9+Jun!AQ9),IF(Config!$C$6=7,SUM(Ene!AQ9+Feb!AQ9+Mar!AQ9+Abr!AQ9+May!AQ9+Jun!AQ9+Jul!AQ9),IF(Config!$C$6=8,SUM(+Ene!AQ9+Feb!AQ9+Mar!AQ9+Abr!AQ9+May!AQ9+Jun!AQ9+Jul!AQ9+Ago!AQ9),IF(Config!$C$6=9,SUM(+Ene!AQ9+Feb!AQ9+Mar!AQ9+Abr!AQ9+May!AQ9+Jun!AQ9+Jul!AQ9+Ago!AQ9+Set!AQ9),IF(Config!$C$6=10,SUM(+Ene!AQ9+Feb!AQ9+Mar!AQ9+Abr!AQ9+May!AQ9+Jun!AQ9+Jul!AQ9+Ago!AQ9+Set!AQ9+Oct!AQ9),IF(Config!$C$6=11,SUM(+Ene!AQ9+Feb!AQ9+Mar!AQ9+Abr!AQ9+May!AQ9+Jun!AQ9+Jul!AQ9+Ago!AQ9+Set!AQ9+Oct!AQ9+Nov!AQ9),IF(Config!$C$6=12,SUM(+Ene!AQ9+Feb!AQ9+Mar!AQ9+Abr!AQ9+May!AQ9+Jun!AQ9+Jul!AQ9+Ago!AQ9+Set!AQ9+Oct!AQ9+Nov!AQ9+Dic!AQ9)))))))))))))</f>
        <v>1032</v>
      </c>
      <c r="AR9" s="429">
        <f>IF(Config!$C$6=1,SUM(+Ene!AR9),IF(Config!$C$6=2,SUM(+Ene!AR9+Feb!AR9),IF(Config!$C$6=3,SUM(+Ene!AR9+Feb!AR9+Mar!AR9),IF(Config!$C$6=4,SUM(+Ene!AR9+Feb!AR9+Mar!AR9+Abr!AR9),IF(Config!$C$6=5,SUM(Ene!AR9+Feb!AR9+Mar!AR9+Abr!AR9+May!AR9),IF(Config!$C$6=6,SUM(+Ene!AR9+Feb!AR9+Mar!AR9+Abr!AR9+May!AR9+Jun!AR9),IF(Config!$C$6=7,SUM(Ene!AR9+Feb!AR9+Mar!AR9+Abr!AR9+May!AR9+Jun!AR9+Jul!AR9),IF(Config!$C$6=8,SUM(+Ene!AR9+Feb!AR9+Mar!AR9+Abr!AR9+May!AR9+Jun!AR9+Jul!AR9+Ago!AR9),IF(Config!$C$6=9,SUM(+Ene!AR9+Feb!AR9+Mar!AR9+Abr!AR9+May!AR9+Jun!AR9+Jul!AR9+Ago!AR9+Set!AR9),IF(Config!$C$6=10,SUM(+Ene!AR9+Feb!AR9+Mar!AR9+Abr!AR9+May!AR9+Jun!AR9+Jul!AR9+Ago!AR9+Set!AR9+Oct!AR9),IF(Config!$C$6=11,SUM(+Ene!AR9+Feb!AR9+Mar!AR9+Abr!AR9+May!AR9+Jun!AR9+Jul!AR9+Ago!AR9+Set!AR9+Oct!AR9+Nov!AR9),IF(Config!$C$6=12,SUM(+Ene!AR9+Feb!AR9+Mar!AR9+Abr!AR9+May!AR9+Jun!AR9+Jul!AR9+Ago!AR9+Set!AR9+Oct!AR9+Nov!AR9+Dic!AR9)))))))))))))</f>
        <v>11</v>
      </c>
      <c r="AS9" s="429">
        <f>IF(Config!$C$6=1,SUM(+Ene!AS9),IF(Config!$C$6=2,SUM(+Ene!AS9+Feb!AS9),IF(Config!$C$6=3,SUM(+Ene!AS9+Feb!AS9+Mar!AS9),IF(Config!$C$6=4,SUM(+Ene!AS9+Feb!AS9+Mar!AS9+Abr!AS9),IF(Config!$C$6=5,SUM(Ene!AS9+Feb!AS9+Mar!AS9+Abr!AS9+May!AS9),IF(Config!$C$6=6,SUM(+Ene!AS9+Feb!AS9+Mar!AS9+Abr!AS9+May!AS9+Jun!AS9),IF(Config!$C$6=7,SUM(Ene!AS9+Feb!AS9+Mar!AS9+Abr!AS9+May!AS9+Jun!AS9+Jul!AS9),IF(Config!$C$6=8,SUM(+Ene!AS9+Feb!AS9+Mar!AS9+Abr!AS9+May!AS9+Jun!AS9+Jul!AS9+Ago!AS9),IF(Config!$C$6=9,SUM(+Ene!AS9+Feb!AS9+Mar!AS9+Abr!AS9+May!AS9+Jun!AS9+Jul!AS9+Ago!AS9+Set!AS9),IF(Config!$C$6=10,SUM(+Ene!AS9+Feb!AS9+Mar!AS9+Abr!AS9+May!AS9+Jun!AS9+Jul!AS9+Ago!AS9+Set!AS9+Oct!AS9),IF(Config!$C$6=11,SUM(+Ene!AS9+Feb!AS9+Mar!AS9+Abr!AS9+May!AS9+Jun!AS9+Jul!AS9+Ago!AS9+Set!AS9+Oct!AS9+Nov!AS9),IF(Config!$C$6=12,SUM(+Ene!AS9+Feb!AS9+Mar!AS9+Abr!AS9+May!AS9+Jun!AS9+Jul!AS9+Ago!AS9+Set!AS9+Oct!AS9+Nov!AS9+Dic!AS9)))))))))))))</f>
        <v>46</v>
      </c>
      <c r="AT9" s="429">
        <f>IF(Config!$C$6=1,SUM(+Ene!AT9),IF(Config!$C$6=2,SUM(+Ene!AT9+Feb!AT9),IF(Config!$C$6=3,SUM(+Ene!AT9+Feb!AT9+Mar!AT9),IF(Config!$C$6=4,SUM(+Ene!AT9+Feb!AT9+Mar!AT9+Abr!AT9),IF(Config!$C$6=5,SUM(Ene!AT9+Feb!AT9+Mar!AT9+Abr!AT9+May!AT9),IF(Config!$C$6=6,SUM(+Ene!AT9+Feb!AT9+Mar!AT9+Abr!AT9+May!AT9+Jun!AT9),IF(Config!$C$6=7,SUM(Ene!AT9+Feb!AT9+Mar!AT9+Abr!AT9+May!AT9+Jun!AT9+Jul!AT9),IF(Config!$C$6=8,SUM(+Ene!AT9+Feb!AT9+Mar!AT9+Abr!AT9+May!AT9+Jun!AT9+Jul!AT9+Ago!AT9),IF(Config!$C$6=9,SUM(+Ene!AT9+Feb!AT9+Mar!AT9+Abr!AT9+May!AT9+Jun!AT9+Jul!AT9+Ago!AT9+Set!AT9),IF(Config!$C$6=10,SUM(+Ene!AT9+Feb!AT9+Mar!AT9+Abr!AT9+May!AT9+Jun!AT9+Jul!AT9+Ago!AT9+Set!AT9+Oct!AT9),IF(Config!$C$6=11,SUM(+Ene!AT9+Feb!AT9+Mar!AT9+Abr!AT9+May!AT9+Jun!AT9+Jul!AT9+Ago!AT9+Set!AT9+Oct!AT9+Nov!AT9),IF(Config!$C$6=12,SUM(+Ene!AT9+Feb!AT9+Mar!AT9+Abr!AT9+May!AT9+Jun!AT9+Jul!AT9+Ago!AT9+Set!AT9+Oct!AT9+Nov!AT9+Dic!AT9)))))))))))))</f>
        <v>104</v>
      </c>
      <c r="AU9" s="495">
        <f>+SUM(D9:AT9)</f>
        <v>15931</v>
      </c>
      <c r="AV9" s="37">
        <f t="shared" si="10"/>
        <v>1744</v>
      </c>
      <c r="AW9" s="37">
        <f t="shared" si="11"/>
        <v>183</v>
      </c>
      <c r="AX9" s="37">
        <f t="shared" si="12"/>
        <v>5643</v>
      </c>
      <c r="AY9" s="37">
        <f t="shared" si="13"/>
        <v>937</v>
      </c>
      <c r="AZ9" s="37">
        <f t="shared" si="14"/>
        <v>636</v>
      </c>
      <c r="BA9" s="37">
        <f t="shared" si="15"/>
        <v>2725</v>
      </c>
      <c r="BB9" s="37">
        <f t="shared" si="16"/>
        <v>1367</v>
      </c>
      <c r="BC9" s="37">
        <f t="shared" si="17"/>
        <v>741</v>
      </c>
      <c r="BD9" s="38">
        <f t="shared" si="18"/>
        <v>760</v>
      </c>
      <c r="BE9" s="37">
        <f t="shared" si="19"/>
        <v>1193</v>
      </c>
      <c r="BF9" s="54">
        <f t="shared" si="20"/>
        <v>15929</v>
      </c>
      <c r="BG9" t="str">
        <f t="shared" si="8"/>
        <v>ERROR FORMULA</v>
      </c>
    </row>
    <row r="10" spans="1:71" x14ac:dyDescent="0.25">
      <c r="A10" s="400">
        <v>7</v>
      </c>
      <c r="B10" s="427" t="s">
        <v>510</v>
      </c>
      <c r="C10" s="496" t="s">
        <v>506</v>
      </c>
      <c r="D10" s="429">
        <f>IF(Config!$C$6=1,SUM(+Ene!D10),IF(Config!$C$6=2,SUM(+Ene!D10+Feb!D10),IF(Config!$C$6=3,SUM(+Ene!D10+Feb!D10+Mar!D10),IF(Config!$C$6=4,SUM(+Ene!D10+Feb!D10+Mar!D10+Abr!D10),IF(Config!$C$6=5,SUM(Ene!D10+Feb!D10+Mar!D10+Abr!D10+May!D10),IF(Config!$C$6=6,SUM(+Ene!D10+Feb!D10+Mar!D10+Abr!D10+May!D10+Jun!D10),IF(Config!$C$6=7,SUM(Ene!D10+Feb!D10+Mar!D10+Abr!D10+May!D10+Jun!D10+Jul!D10),IF(Config!$C$6=8,SUM(+Ene!D10+Feb!D10+Mar!D10+Abr!D10+May!D10+Jun!D10+Jul!D10+Ago!D10),IF(Config!$C$6=9,SUM(+Ene!D10+Feb!D10+Mar!D10+Abr!D10+May!D10+Jun!D10+Jul!D10+Ago!D10+Set!D10),IF(Config!$C$6=10,SUM(+Ene!D10+Feb!D10+Mar!D10+Abr!D10+May!D10+Jun!D10+Jul!D10+Ago!D10+Set!D10+Oct!D10),IF(Config!$C$6=11,SUM(+Ene!D10+Feb!D10+Mar!D10+Abr!D10+May!D10+Jun!D10+Jul!D10+Ago!D10+Set!D10+Oct!D10+Nov!D10),IF(Config!$C$6=12,SUM(+Ene!D10+Feb!D10+Mar!D10+Abr!D10+May!D10+Jun!D10+Jul!D10+Ago!D10+Set!D10+Oct!D10+Nov!D10+Dic!D10)))))))))))))</f>
        <v>102</v>
      </c>
      <c r="E10" s="429">
        <f>IF(Config!$C$6=1,SUM(+Ene!E10),IF(Config!$C$6=2,SUM(+Ene!E10+Feb!E10),IF(Config!$C$6=3,SUM(+Ene!E10+Feb!E10+Mar!E10),IF(Config!$C$6=4,SUM(+Ene!E10+Feb!E10+Mar!E10+Abr!E10),IF(Config!$C$6=5,SUM(Ene!E10+Feb!E10+Mar!E10+Abr!E10+May!E10),IF(Config!$C$6=6,SUM(+Ene!E10+Feb!E10+Mar!E10+Abr!E10+May!E10+Jun!E10),IF(Config!$C$6=7,SUM(Ene!E10+Feb!E10+Mar!E10+Abr!E10+May!E10+Jun!E10+Jul!E10),IF(Config!$C$6=8,SUM(+Ene!E10+Feb!E10+Mar!E10+Abr!E10+May!E10+Jun!E10+Jul!E10+Ago!E10),IF(Config!$C$6=9,SUM(+Ene!E10+Feb!E10+Mar!E10+Abr!E10+May!E10+Jun!E10+Jul!E10+Ago!E10+Set!E10),IF(Config!$C$6=10,SUM(+Ene!E10+Feb!E10+Mar!E10+Abr!E10+May!E10+Jun!E10+Jul!E10+Ago!E10+Set!E10+Oct!E10),IF(Config!$C$6=11,SUM(+Ene!E10+Feb!E10+Mar!E10+Abr!E10+May!E10+Jun!E10+Jul!E10+Ago!E10+Set!E10+Oct!E10+Nov!E10),IF(Config!$C$6=12,SUM(+Ene!E10+Feb!E10+Mar!E10+Abr!E10+May!E10+Jun!E10+Jul!E10+Ago!E10+Set!E10+Oct!E10+Nov!E10+Dic!E10)))))))))))))</f>
        <v>0</v>
      </c>
      <c r="F10" s="429">
        <f>IF(Config!$C$6=1,SUM(+Ene!F10),IF(Config!$C$6=2,SUM(+Ene!F10+Feb!F10),IF(Config!$C$6=3,SUM(+Ene!F10+Feb!F10+Mar!F10),IF(Config!$C$6=4,SUM(+Ene!F10+Feb!F10+Mar!F10+Abr!F10),IF(Config!$C$6=5,SUM(Ene!F10+Feb!F10+Mar!F10+Abr!F10+May!F10),IF(Config!$C$6=6,SUM(+Ene!F10+Feb!F10+Mar!F10+Abr!F10+May!F10+Jun!F10),IF(Config!$C$6=7,SUM(Ene!F10+Feb!F10+Mar!F10+Abr!F10+May!F10+Jun!F10+Jul!F10),IF(Config!$C$6=8,SUM(+Ene!F10+Feb!F10+Mar!F10+Abr!F10+May!F10+Jun!F10+Jul!F10+Ago!F10),IF(Config!$C$6=9,SUM(+Ene!F10+Feb!F10+Mar!F10+Abr!F10+May!F10+Jun!F10+Jul!F10+Ago!F10+Set!F10),IF(Config!$C$6=10,SUM(+Ene!F10+Feb!F10+Mar!F10+Abr!F10+May!F10+Jun!F10+Jul!F10+Ago!F10+Set!F10+Oct!F10),IF(Config!$C$6=11,SUM(+Ene!F10+Feb!F10+Mar!F10+Abr!F10+May!F10+Jun!F10+Jul!F10+Ago!F10+Set!F10+Oct!F10+Nov!F10),IF(Config!$C$6=12,SUM(+Ene!F10+Feb!F10+Mar!F10+Abr!F10+May!F10+Jun!F10+Jul!F10+Ago!F10+Set!F10+Oct!F10+Nov!F10+Dic!F10)))))))))))))</f>
        <v>0</v>
      </c>
      <c r="G10" s="429">
        <f>IF(Config!$C$6=1,SUM(+Ene!G10),IF(Config!$C$6=2,SUM(+Ene!G10+Feb!G10),IF(Config!$C$6=3,SUM(+Ene!G10+Feb!G10+Mar!G10),IF(Config!$C$6=4,SUM(+Ene!G10+Feb!G10+Mar!G10+Abr!G10),IF(Config!$C$6=5,SUM(Ene!G10+Feb!G10+Mar!G10+Abr!G10+May!G10),IF(Config!$C$6=6,SUM(+Ene!G10+Feb!G10+Mar!G10+Abr!G10+May!G10+Jun!G10),IF(Config!$C$6=7,SUM(Ene!G10+Feb!G10+Mar!G10+Abr!G10+May!G10+Jun!G10+Jul!G10),IF(Config!$C$6=8,SUM(+Ene!G10+Feb!G10+Mar!G10+Abr!G10+May!G10+Jun!G10+Jul!G10+Ago!G10),IF(Config!$C$6=9,SUM(+Ene!G10+Feb!G10+Mar!G10+Abr!G10+May!G10+Jun!G10+Jul!G10+Ago!G10+Set!G10),IF(Config!$C$6=10,SUM(+Ene!G10+Feb!G10+Mar!G10+Abr!G10+May!G10+Jun!G10+Jul!G10+Ago!G10+Set!G10+Oct!G10),IF(Config!$C$6=11,SUM(+Ene!G10+Feb!G10+Mar!G10+Abr!G10+May!G10+Jun!G10+Jul!G10+Ago!G10+Set!G10+Oct!G10+Nov!G10),IF(Config!$C$6=12,SUM(+Ene!G10+Feb!G10+Mar!G10+Abr!G10+May!G10+Jun!G10+Jul!G10+Ago!G10+Set!G10+Oct!G10+Nov!G10+Dic!G10)))))))))))))</f>
        <v>42</v>
      </c>
      <c r="H10" s="429">
        <f>IF(Config!$C$6=1,SUM(+Ene!H10),IF(Config!$C$6=2,SUM(+Ene!H10+Feb!H10),IF(Config!$C$6=3,SUM(+Ene!H10+Feb!H10+Mar!H10),IF(Config!$C$6=4,SUM(+Ene!H10+Feb!H10+Mar!H10+Abr!H10),IF(Config!$C$6=5,SUM(Ene!H10+Feb!H10+Mar!H10+Abr!H10+May!H10),IF(Config!$C$6=6,SUM(+Ene!H10+Feb!H10+Mar!H10+Abr!H10+May!H10+Jun!H10),IF(Config!$C$6=7,SUM(Ene!H10+Feb!H10+Mar!H10+Abr!H10+May!H10+Jun!H10+Jul!H10),IF(Config!$C$6=8,SUM(+Ene!H10+Feb!H10+Mar!H10+Abr!H10+May!H10+Jun!H10+Jul!H10+Ago!H10),IF(Config!$C$6=9,SUM(+Ene!H10+Feb!H10+Mar!H10+Abr!H10+May!H10+Jun!H10+Jul!H10+Ago!H10+Set!H10),IF(Config!$C$6=10,SUM(+Ene!H10+Feb!H10+Mar!H10+Abr!H10+May!H10+Jun!H10+Jul!H10+Ago!H10+Set!H10+Oct!H10),IF(Config!$C$6=11,SUM(+Ene!H10+Feb!H10+Mar!H10+Abr!H10+May!H10+Jun!H10+Jul!H10+Ago!H10+Set!H10+Oct!H10+Nov!H10),IF(Config!$C$6=12,SUM(+Ene!H10+Feb!H10+Mar!H10+Abr!H10+May!H10+Jun!H10+Jul!H10+Ago!H10+Set!H10+Oct!H10+Nov!H10+Dic!H10)))))))))))))</f>
        <v>0</v>
      </c>
      <c r="I10" s="429">
        <f>IF(Config!$C$6=1,SUM(+Ene!I10),IF(Config!$C$6=2,SUM(+Ene!I10+Feb!I10),IF(Config!$C$6=3,SUM(+Ene!I10+Feb!I10+Mar!I10),IF(Config!$C$6=4,SUM(+Ene!I10+Feb!I10+Mar!I10+Abr!I10),IF(Config!$C$6=5,SUM(Ene!I10+Feb!I10+Mar!I10+Abr!I10+May!I10),IF(Config!$C$6=6,SUM(+Ene!I10+Feb!I10+Mar!I10+Abr!I10+May!I10+Jun!I10),IF(Config!$C$6=7,SUM(Ene!I10+Feb!I10+Mar!I10+Abr!I10+May!I10+Jun!I10+Jul!I10),IF(Config!$C$6=8,SUM(+Ene!I10+Feb!I10+Mar!I10+Abr!I10+May!I10+Jun!I10+Jul!I10+Ago!I10),IF(Config!$C$6=9,SUM(+Ene!I10+Feb!I10+Mar!I10+Abr!I10+May!I10+Jun!I10+Jul!I10+Ago!I10+Set!I10),IF(Config!$C$6=10,SUM(+Ene!I10+Feb!I10+Mar!I10+Abr!I10+May!I10+Jun!I10+Jul!I10+Ago!I10+Set!I10+Oct!I10),IF(Config!$C$6=11,SUM(+Ene!I10+Feb!I10+Mar!I10+Abr!I10+May!I10+Jun!I10+Jul!I10+Ago!I10+Set!I10+Oct!I10+Nov!I10),IF(Config!$C$6=12,SUM(+Ene!I10+Feb!I10+Mar!I10+Abr!I10+May!I10+Jun!I10+Jul!I10+Ago!I10+Set!I10+Oct!I10+Nov!I10+Dic!I10)))))))))))))</f>
        <v>0</v>
      </c>
      <c r="J10" s="429">
        <f>IF(Config!$C$6=1,SUM(+Ene!J10),IF(Config!$C$6=2,SUM(+Ene!J10+Feb!J10),IF(Config!$C$6=3,SUM(+Ene!J10+Feb!J10+Mar!J10),IF(Config!$C$6=4,SUM(+Ene!J10+Feb!J10+Mar!J10+Abr!J10),IF(Config!$C$6=5,SUM(Ene!J10+Feb!J10+Mar!J10+Abr!J10+May!J10),IF(Config!$C$6=6,SUM(+Ene!J10+Feb!J10+Mar!J10+Abr!J10+May!J10+Jun!J10),IF(Config!$C$6=7,SUM(Ene!J10+Feb!J10+Mar!J10+Abr!J10+May!J10+Jun!J10+Jul!J10),IF(Config!$C$6=8,SUM(+Ene!J10+Feb!J10+Mar!J10+Abr!J10+May!J10+Jun!J10+Jul!J10+Ago!J10),IF(Config!$C$6=9,SUM(+Ene!J10+Feb!J10+Mar!J10+Abr!J10+May!J10+Jun!J10+Jul!J10+Ago!J10+Set!J10),IF(Config!$C$6=10,SUM(+Ene!J10+Feb!J10+Mar!J10+Abr!J10+May!J10+Jun!J10+Jul!J10+Ago!J10+Set!J10+Oct!J10),IF(Config!$C$6=11,SUM(+Ene!J10+Feb!J10+Mar!J10+Abr!J10+May!J10+Jun!J10+Jul!J10+Ago!J10+Set!J10+Oct!J10+Nov!J10),IF(Config!$C$6=12,SUM(+Ene!J10+Feb!J10+Mar!J10+Abr!J10+May!J10+Jun!J10+Jul!J10+Ago!J10+Set!J10+Oct!J10+Nov!J10+Dic!J10)))))))))))))</f>
        <v>0</v>
      </c>
      <c r="K10" s="429">
        <f>IF(Config!$C$6=1,SUM(+Ene!K10),IF(Config!$C$6=2,SUM(+Ene!K10+Feb!K10),IF(Config!$C$6=3,SUM(+Ene!K10+Feb!K10+Mar!K10),IF(Config!$C$6=4,SUM(+Ene!K10+Feb!K10+Mar!K10+Abr!K10),IF(Config!$C$6=5,SUM(Ene!K10+Feb!K10+Mar!K10+Abr!K10+May!K10),IF(Config!$C$6=6,SUM(+Ene!K10+Feb!K10+Mar!K10+Abr!K10+May!K10+Jun!K10),IF(Config!$C$6=7,SUM(Ene!K10+Feb!K10+Mar!K10+Abr!K10+May!K10+Jun!K10+Jul!K10),IF(Config!$C$6=8,SUM(+Ene!K10+Feb!K10+Mar!K10+Abr!K10+May!K10+Jun!K10+Jul!K10+Ago!K10),IF(Config!$C$6=9,SUM(+Ene!K10+Feb!K10+Mar!K10+Abr!K10+May!K10+Jun!K10+Jul!K10+Ago!K10+Set!K10),IF(Config!$C$6=10,SUM(+Ene!K10+Feb!K10+Mar!K10+Abr!K10+May!K10+Jun!K10+Jul!K10+Ago!K10+Set!K10+Oct!K10),IF(Config!$C$6=11,SUM(+Ene!K10+Feb!K10+Mar!K10+Abr!K10+May!K10+Jun!K10+Jul!K10+Ago!K10+Set!K10+Oct!K10+Nov!K10),IF(Config!$C$6=12,SUM(+Ene!K10+Feb!K10+Mar!K10+Abr!K10+May!K10+Jun!K10+Jul!K10+Ago!K10+Set!K10+Oct!K10+Nov!K10+Dic!K10)))))))))))))</f>
        <v>0</v>
      </c>
      <c r="L10" s="429">
        <f>IF(Config!$C$6=1,SUM(+Ene!L10),IF(Config!$C$6=2,SUM(+Ene!L10+Feb!L10),IF(Config!$C$6=3,SUM(+Ene!L10+Feb!L10+Mar!L10),IF(Config!$C$6=4,SUM(+Ene!L10+Feb!L10+Mar!L10+Abr!L10),IF(Config!$C$6=5,SUM(Ene!L10+Feb!L10+Mar!L10+Abr!L10+May!L10),IF(Config!$C$6=6,SUM(+Ene!L10+Feb!L10+Mar!L10+Abr!L10+May!L10+Jun!L10),IF(Config!$C$6=7,SUM(Ene!L10+Feb!L10+Mar!L10+Abr!L10+May!L10+Jun!L10+Jul!L10),IF(Config!$C$6=8,SUM(+Ene!L10+Feb!L10+Mar!L10+Abr!L10+May!L10+Jun!L10+Jul!L10+Ago!L10),IF(Config!$C$6=9,SUM(+Ene!L10+Feb!L10+Mar!L10+Abr!L10+May!L10+Jun!L10+Jul!L10+Ago!L10+Set!L10),IF(Config!$C$6=10,SUM(+Ene!L10+Feb!L10+Mar!L10+Abr!L10+May!L10+Jun!L10+Jul!L10+Ago!L10+Set!L10+Oct!L10),IF(Config!$C$6=11,SUM(+Ene!L10+Feb!L10+Mar!L10+Abr!L10+May!L10+Jun!L10+Jul!L10+Ago!L10+Set!L10+Oct!L10+Nov!L10),IF(Config!$C$6=12,SUM(+Ene!L10+Feb!L10+Mar!L10+Abr!L10+May!L10+Jun!L10+Jul!L10+Ago!L10+Set!L10+Oct!L10+Nov!L10+Dic!L10)))))))))))))</f>
        <v>0</v>
      </c>
      <c r="M10" s="429">
        <f>IF(Config!$C$6=1,SUM(+Ene!M10),IF(Config!$C$6=2,SUM(+Ene!M10+Feb!M10),IF(Config!$C$6=3,SUM(+Ene!M10+Feb!M10+Mar!M10),IF(Config!$C$6=4,SUM(+Ene!M10+Feb!M10+Mar!M10+Abr!M10),IF(Config!$C$6=5,SUM(Ene!M10+Feb!M10+Mar!M10+Abr!M10+May!M10),IF(Config!$C$6=6,SUM(+Ene!M10+Feb!M10+Mar!M10+Abr!M10+May!M10+Jun!M10),IF(Config!$C$6=7,SUM(Ene!M10+Feb!M10+Mar!M10+Abr!M10+May!M10+Jun!M10+Jul!M10),IF(Config!$C$6=8,SUM(+Ene!M10+Feb!M10+Mar!M10+Abr!M10+May!M10+Jun!M10+Jul!M10+Ago!M10),IF(Config!$C$6=9,SUM(+Ene!M10+Feb!M10+Mar!M10+Abr!M10+May!M10+Jun!M10+Jul!M10+Ago!M10+Set!M10),IF(Config!$C$6=10,SUM(+Ene!M10+Feb!M10+Mar!M10+Abr!M10+May!M10+Jun!M10+Jul!M10+Ago!M10+Set!M10+Oct!M10),IF(Config!$C$6=11,SUM(+Ene!M10+Feb!M10+Mar!M10+Abr!M10+May!M10+Jun!M10+Jul!M10+Ago!M10+Set!M10+Oct!M10+Nov!M10),IF(Config!$C$6=12,SUM(+Ene!M10+Feb!M10+Mar!M10+Abr!M10+May!M10+Jun!M10+Jul!M10+Ago!M10+Set!M10+Oct!M10+Nov!M10+Dic!M10)))))))))))))</f>
        <v>0</v>
      </c>
      <c r="N10" s="429">
        <f>IF(Config!$C$6=1,SUM(+Ene!N10),IF(Config!$C$6=2,SUM(+Ene!N10+Feb!N10),IF(Config!$C$6=3,SUM(+Ene!N10+Feb!N10+Mar!N10),IF(Config!$C$6=4,SUM(+Ene!N10+Feb!N10+Mar!N10+Abr!N10),IF(Config!$C$6=5,SUM(Ene!N10+Feb!N10+Mar!N10+Abr!N10+May!N10),IF(Config!$C$6=6,SUM(+Ene!N10+Feb!N10+Mar!N10+Abr!N10+May!N10+Jun!N10),IF(Config!$C$6=7,SUM(Ene!N10+Feb!N10+Mar!N10+Abr!N10+May!N10+Jun!N10+Jul!N10),IF(Config!$C$6=8,SUM(+Ene!N10+Feb!N10+Mar!N10+Abr!N10+May!N10+Jun!N10+Jul!N10+Ago!N10),IF(Config!$C$6=9,SUM(+Ene!N10+Feb!N10+Mar!N10+Abr!N10+May!N10+Jun!N10+Jul!N10+Ago!N10+Set!N10),IF(Config!$C$6=10,SUM(+Ene!N10+Feb!N10+Mar!N10+Abr!N10+May!N10+Jun!N10+Jul!N10+Ago!N10+Set!N10+Oct!N10),IF(Config!$C$6=11,SUM(+Ene!N10+Feb!N10+Mar!N10+Abr!N10+May!N10+Jun!N10+Jul!N10+Ago!N10+Set!N10+Oct!N10+Nov!N10),IF(Config!$C$6=12,SUM(+Ene!N10+Feb!N10+Mar!N10+Abr!N10+May!N10+Jun!N10+Jul!N10+Ago!N10+Set!N10+Oct!N10+Nov!N10+Dic!N10)))))))))))))</f>
        <v>0</v>
      </c>
      <c r="O10" s="429">
        <f>IF(Config!$C$6=1,SUM(+Ene!O10),IF(Config!$C$6=2,SUM(+Ene!O10+Feb!O10),IF(Config!$C$6=3,SUM(+Ene!O10+Feb!O10+Mar!O10),IF(Config!$C$6=4,SUM(+Ene!O10+Feb!O10+Mar!O10+Abr!O10),IF(Config!$C$6=5,SUM(Ene!O10+Feb!O10+Mar!O10+Abr!O10+May!O10),IF(Config!$C$6=6,SUM(+Ene!O10+Feb!O10+Mar!O10+Abr!O10+May!O10+Jun!O10),IF(Config!$C$6=7,SUM(Ene!O10+Feb!O10+Mar!O10+Abr!O10+May!O10+Jun!O10+Jul!O10),IF(Config!$C$6=8,SUM(+Ene!O10+Feb!O10+Mar!O10+Abr!O10+May!O10+Jun!O10+Jul!O10+Ago!O10),IF(Config!$C$6=9,SUM(+Ene!O10+Feb!O10+Mar!O10+Abr!O10+May!O10+Jun!O10+Jul!O10+Ago!O10+Set!O10),IF(Config!$C$6=10,SUM(+Ene!O10+Feb!O10+Mar!O10+Abr!O10+May!O10+Jun!O10+Jul!O10+Ago!O10+Set!O10+Oct!O10),IF(Config!$C$6=11,SUM(+Ene!O10+Feb!O10+Mar!O10+Abr!O10+May!O10+Jun!O10+Jul!O10+Ago!O10+Set!O10+Oct!O10+Nov!O10),IF(Config!$C$6=12,SUM(+Ene!O10+Feb!O10+Mar!O10+Abr!O10+May!O10+Jun!O10+Jul!O10+Ago!O10+Set!O10+Oct!O10+Nov!O10+Dic!O10)))))))))))))</f>
        <v>0</v>
      </c>
      <c r="P10" s="429">
        <f>IF(Config!$C$6=1,SUM(+Ene!P10),IF(Config!$C$6=2,SUM(+Ene!P10+Feb!P10),IF(Config!$C$6=3,SUM(+Ene!P10+Feb!P10+Mar!P10),IF(Config!$C$6=4,SUM(+Ene!P10+Feb!P10+Mar!P10+Abr!P10),IF(Config!$C$6=5,SUM(Ene!P10+Feb!P10+Mar!P10+Abr!P10+May!P10),IF(Config!$C$6=6,SUM(+Ene!P10+Feb!P10+Mar!P10+Abr!P10+May!P10+Jun!P10),IF(Config!$C$6=7,SUM(Ene!P10+Feb!P10+Mar!P10+Abr!P10+May!P10+Jun!P10+Jul!P10),IF(Config!$C$6=8,SUM(+Ene!P10+Feb!P10+Mar!P10+Abr!P10+May!P10+Jun!P10+Jul!P10+Ago!P10),IF(Config!$C$6=9,SUM(+Ene!P10+Feb!P10+Mar!P10+Abr!P10+May!P10+Jun!P10+Jul!P10+Ago!P10+Set!P10),IF(Config!$C$6=10,SUM(+Ene!P10+Feb!P10+Mar!P10+Abr!P10+May!P10+Jun!P10+Jul!P10+Ago!P10+Set!P10+Oct!P10),IF(Config!$C$6=11,SUM(+Ene!P10+Feb!P10+Mar!P10+Abr!P10+May!P10+Jun!P10+Jul!P10+Ago!P10+Set!P10+Oct!P10+Nov!P10),IF(Config!$C$6=12,SUM(+Ene!P10+Feb!P10+Mar!P10+Abr!P10+May!P10+Jun!P10+Jul!P10+Ago!P10+Set!P10+Oct!P10+Nov!P10+Dic!P10)))))))))))))</f>
        <v>0</v>
      </c>
      <c r="Q10" s="429">
        <f>IF(Config!$C$6=1,SUM(+Ene!Q10),IF(Config!$C$6=2,SUM(+Ene!Q10+Feb!Q10),IF(Config!$C$6=3,SUM(+Ene!Q10+Feb!Q10+Mar!Q10),IF(Config!$C$6=4,SUM(+Ene!Q10+Feb!Q10+Mar!Q10+Abr!Q10),IF(Config!$C$6=5,SUM(Ene!Q10+Feb!Q10+Mar!Q10+Abr!Q10+May!Q10),IF(Config!$C$6=6,SUM(+Ene!Q10+Feb!Q10+Mar!Q10+Abr!Q10+May!Q10+Jun!Q10),IF(Config!$C$6=7,SUM(Ene!Q10+Feb!Q10+Mar!Q10+Abr!Q10+May!Q10+Jun!Q10+Jul!Q10),IF(Config!$C$6=8,SUM(+Ene!Q10+Feb!Q10+Mar!Q10+Abr!Q10+May!Q10+Jun!Q10+Jul!Q10+Ago!Q10),IF(Config!$C$6=9,SUM(+Ene!Q10+Feb!Q10+Mar!Q10+Abr!Q10+May!Q10+Jun!Q10+Jul!Q10+Ago!Q10+Set!Q10),IF(Config!$C$6=10,SUM(+Ene!Q10+Feb!Q10+Mar!Q10+Abr!Q10+May!Q10+Jun!Q10+Jul!Q10+Ago!Q10+Set!Q10+Oct!Q10),IF(Config!$C$6=11,SUM(+Ene!Q10+Feb!Q10+Mar!Q10+Abr!Q10+May!Q10+Jun!Q10+Jul!Q10+Ago!Q10+Set!Q10+Oct!Q10+Nov!Q10),IF(Config!$C$6=12,SUM(+Ene!Q10+Feb!Q10+Mar!Q10+Abr!Q10+May!Q10+Jun!Q10+Jul!Q10+Ago!Q10+Set!Q10+Oct!Q10+Nov!Q10+Dic!Q10)))))))))))))</f>
        <v>45</v>
      </c>
      <c r="R10" s="429">
        <f>IF(Config!$C$6=1,SUM(+Ene!R10),IF(Config!$C$6=2,SUM(+Ene!R10+Feb!R10),IF(Config!$C$6=3,SUM(+Ene!R10+Feb!R10+Mar!R10),IF(Config!$C$6=4,SUM(+Ene!R10+Feb!R10+Mar!R10+Abr!R10),IF(Config!$C$6=5,SUM(Ene!R10+Feb!R10+Mar!R10+Abr!R10+May!R10),IF(Config!$C$6=6,SUM(+Ene!R10+Feb!R10+Mar!R10+Abr!R10+May!R10+Jun!R10),IF(Config!$C$6=7,SUM(Ene!R10+Feb!R10+Mar!R10+Abr!R10+May!R10+Jun!R10+Jul!R10),IF(Config!$C$6=8,SUM(+Ene!R10+Feb!R10+Mar!R10+Abr!R10+May!R10+Jun!R10+Jul!R10+Ago!R10),IF(Config!$C$6=9,SUM(+Ene!R10+Feb!R10+Mar!R10+Abr!R10+May!R10+Jun!R10+Jul!R10+Ago!R10+Set!R10),IF(Config!$C$6=10,SUM(+Ene!R10+Feb!R10+Mar!R10+Abr!R10+May!R10+Jun!R10+Jul!R10+Ago!R10+Set!R10+Oct!R10),IF(Config!$C$6=11,SUM(+Ene!R10+Feb!R10+Mar!R10+Abr!R10+May!R10+Jun!R10+Jul!R10+Ago!R10+Set!R10+Oct!R10+Nov!R10),IF(Config!$C$6=12,SUM(+Ene!R10+Feb!R10+Mar!R10+Abr!R10+May!R10+Jun!R10+Jul!R10+Ago!R10+Set!R10+Oct!R10+Nov!R10+Dic!R10)))))))))))))</f>
        <v>18</v>
      </c>
      <c r="S10" s="429">
        <f>IF(Config!$C$6=1,SUM(+Ene!S10),IF(Config!$C$6=2,SUM(+Ene!S10+Feb!S10),IF(Config!$C$6=3,SUM(+Ene!S10+Feb!S10+Mar!S10),IF(Config!$C$6=4,SUM(+Ene!S10+Feb!S10+Mar!S10+Abr!S10),IF(Config!$C$6=5,SUM(Ene!S10+Feb!S10+Mar!S10+Abr!S10+May!S10),IF(Config!$C$6=6,SUM(+Ene!S10+Feb!S10+Mar!S10+Abr!S10+May!S10+Jun!S10),IF(Config!$C$6=7,SUM(Ene!S10+Feb!S10+Mar!S10+Abr!S10+May!S10+Jun!S10+Jul!S10),IF(Config!$C$6=8,SUM(+Ene!S10+Feb!S10+Mar!S10+Abr!S10+May!S10+Jun!S10+Jul!S10+Ago!S10),IF(Config!$C$6=9,SUM(+Ene!S10+Feb!S10+Mar!S10+Abr!S10+May!S10+Jun!S10+Jul!S10+Ago!S10+Set!S10),IF(Config!$C$6=10,SUM(+Ene!S10+Feb!S10+Mar!S10+Abr!S10+May!S10+Jun!S10+Jul!S10+Ago!S10+Set!S10+Oct!S10),IF(Config!$C$6=11,SUM(+Ene!S10+Feb!S10+Mar!S10+Abr!S10+May!S10+Jun!S10+Jul!S10+Ago!S10+Set!S10+Oct!S10+Nov!S10),IF(Config!$C$6=12,SUM(+Ene!S10+Feb!S10+Mar!S10+Abr!S10+May!S10+Jun!S10+Jul!S10+Ago!S10+Set!S10+Oct!S10+Nov!S10+Dic!S10)))))))))))))</f>
        <v>50</v>
      </c>
      <c r="T10" s="429">
        <f>IF(Config!$C$6=1,SUM(+Ene!T10),IF(Config!$C$6=2,SUM(+Ene!T10+Feb!T10),IF(Config!$C$6=3,SUM(+Ene!T10+Feb!T10+Mar!T10),IF(Config!$C$6=4,SUM(+Ene!T10+Feb!T10+Mar!T10+Abr!T10),IF(Config!$C$6=5,SUM(Ene!T10+Feb!T10+Mar!T10+Abr!T10+May!T10),IF(Config!$C$6=6,SUM(+Ene!T10+Feb!T10+Mar!T10+Abr!T10+May!T10+Jun!T10),IF(Config!$C$6=7,SUM(Ene!T10+Feb!T10+Mar!T10+Abr!T10+May!T10+Jun!T10+Jul!T10),IF(Config!$C$6=8,SUM(+Ene!T10+Feb!T10+Mar!T10+Abr!T10+May!T10+Jun!T10+Jul!T10+Ago!T10),IF(Config!$C$6=9,SUM(+Ene!T10+Feb!T10+Mar!T10+Abr!T10+May!T10+Jun!T10+Jul!T10+Ago!T10+Set!T10),IF(Config!$C$6=10,SUM(+Ene!T10+Feb!T10+Mar!T10+Abr!T10+May!T10+Jun!T10+Jul!T10+Ago!T10+Set!T10+Oct!T10),IF(Config!$C$6=11,SUM(+Ene!T10+Feb!T10+Mar!T10+Abr!T10+May!T10+Jun!T10+Jul!T10+Ago!T10+Set!T10+Oct!T10+Nov!T10),IF(Config!$C$6=12,SUM(+Ene!T10+Feb!T10+Mar!T10+Abr!T10+May!T10+Jun!T10+Jul!T10+Ago!T10+Set!T10+Oct!T10+Nov!T10+Dic!T10)))))))))))))</f>
        <v>86</v>
      </c>
      <c r="U10" s="429">
        <f>IF(Config!$C$6=1,SUM(+Ene!U10),IF(Config!$C$6=2,SUM(+Ene!U10+Feb!U10),IF(Config!$C$6=3,SUM(+Ene!U10+Feb!U10+Mar!U10),IF(Config!$C$6=4,SUM(+Ene!U10+Feb!U10+Mar!U10+Abr!U10),IF(Config!$C$6=5,SUM(Ene!U10+Feb!U10+Mar!U10+Abr!U10+May!U10),IF(Config!$C$6=6,SUM(+Ene!U10+Feb!U10+Mar!U10+Abr!U10+May!U10+Jun!U10),IF(Config!$C$6=7,SUM(Ene!U10+Feb!U10+Mar!U10+Abr!U10+May!U10+Jun!U10+Jul!U10),IF(Config!$C$6=8,SUM(+Ene!U10+Feb!U10+Mar!U10+Abr!U10+May!U10+Jun!U10+Jul!U10+Ago!U10),IF(Config!$C$6=9,SUM(+Ene!U10+Feb!U10+Mar!U10+Abr!U10+May!U10+Jun!U10+Jul!U10+Ago!U10+Set!U10),IF(Config!$C$6=10,SUM(+Ene!U10+Feb!U10+Mar!U10+Abr!U10+May!U10+Jun!U10+Jul!U10+Ago!U10+Set!U10+Oct!U10),IF(Config!$C$6=11,SUM(+Ene!U10+Feb!U10+Mar!U10+Abr!U10+May!U10+Jun!U10+Jul!U10+Ago!U10+Set!U10+Oct!U10+Nov!U10),IF(Config!$C$6=12,SUM(+Ene!U10+Feb!U10+Mar!U10+Abr!U10+May!U10+Jun!U10+Jul!U10+Ago!U10+Set!U10+Oct!U10+Nov!U10+Dic!U10)))))))))))))</f>
        <v>12</v>
      </c>
      <c r="V10" s="429">
        <f>IF(Config!$C$6=1,SUM(+Ene!V10),IF(Config!$C$6=2,SUM(+Ene!V10+Feb!V10),IF(Config!$C$6=3,SUM(+Ene!V10+Feb!V10+Mar!V10),IF(Config!$C$6=4,SUM(+Ene!V10+Feb!V10+Mar!V10+Abr!V10),IF(Config!$C$6=5,SUM(Ene!V10+Feb!V10+Mar!V10+Abr!V10+May!V10),IF(Config!$C$6=6,SUM(+Ene!V10+Feb!V10+Mar!V10+Abr!V10+May!V10+Jun!V10),IF(Config!$C$6=7,SUM(Ene!V10+Feb!V10+Mar!V10+Abr!V10+May!V10+Jun!V10+Jul!V10),IF(Config!$C$6=8,SUM(+Ene!V10+Feb!V10+Mar!V10+Abr!V10+May!V10+Jun!V10+Jul!V10+Ago!V10),IF(Config!$C$6=9,SUM(+Ene!V10+Feb!V10+Mar!V10+Abr!V10+May!V10+Jun!V10+Jul!V10+Ago!V10+Set!V10),IF(Config!$C$6=10,SUM(+Ene!V10+Feb!V10+Mar!V10+Abr!V10+May!V10+Jun!V10+Jul!V10+Ago!V10+Set!V10+Oct!V10),IF(Config!$C$6=11,SUM(+Ene!V10+Feb!V10+Mar!V10+Abr!V10+May!V10+Jun!V10+Jul!V10+Ago!V10+Set!V10+Oct!V10+Nov!V10),IF(Config!$C$6=12,SUM(+Ene!V10+Feb!V10+Mar!V10+Abr!V10+May!V10+Jun!V10+Jul!V10+Ago!V10+Set!V10+Oct!V10+Nov!V10+Dic!V10)))))))))))))</f>
        <v>15</v>
      </c>
      <c r="W10" s="429">
        <f>IF(Config!$C$6=1,SUM(+Ene!W10),IF(Config!$C$6=2,SUM(+Ene!W10+Feb!W10),IF(Config!$C$6=3,SUM(+Ene!W10+Feb!W10+Mar!W10),IF(Config!$C$6=4,SUM(+Ene!W10+Feb!W10+Mar!W10+Abr!W10),IF(Config!$C$6=5,SUM(Ene!W10+Feb!W10+Mar!W10+Abr!W10+May!W10),IF(Config!$C$6=6,SUM(+Ene!W10+Feb!W10+Mar!W10+Abr!W10+May!W10+Jun!W10),IF(Config!$C$6=7,SUM(Ene!W10+Feb!W10+Mar!W10+Abr!W10+May!W10+Jun!W10+Jul!W10),IF(Config!$C$6=8,SUM(+Ene!W10+Feb!W10+Mar!W10+Abr!W10+May!W10+Jun!W10+Jul!W10+Ago!W10),IF(Config!$C$6=9,SUM(+Ene!W10+Feb!W10+Mar!W10+Abr!W10+May!W10+Jun!W10+Jul!W10+Ago!W10+Set!W10),IF(Config!$C$6=10,SUM(+Ene!W10+Feb!W10+Mar!W10+Abr!W10+May!W10+Jun!W10+Jul!W10+Ago!W10+Set!W10+Oct!W10),IF(Config!$C$6=11,SUM(+Ene!W10+Feb!W10+Mar!W10+Abr!W10+May!W10+Jun!W10+Jul!W10+Ago!W10+Set!W10+Oct!W10+Nov!W10),IF(Config!$C$6=12,SUM(+Ene!W10+Feb!W10+Mar!W10+Abr!W10+May!W10+Jun!W10+Jul!W10+Ago!W10+Set!W10+Oct!W10+Nov!W10+Dic!W10)))))))))))))</f>
        <v>28</v>
      </c>
      <c r="X10" s="429">
        <f>IF(Config!$C$6=1,SUM(+Ene!X10),IF(Config!$C$6=2,SUM(+Ene!X10+Feb!X10),IF(Config!$C$6=3,SUM(+Ene!X10+Feb!X10+Mar!X10),IF(Config!$C$6=4,SUM(+Ene!X10+Feb!X10+Mar!X10+Abr!X10),IF(Config!$C$6=5,SUM(Ene!X10+Feb!X10+Mar!X10+Abr!X10+May!X10),IF(Config!$C$6=6,SUM(+Ene!X10+Feb!X10+Mar!X10+Abr!X10+May!X10+Jun!X10),IF(Config!$C$6=7,SUM(Ene!X10+Feb!X10+Mar!X10+Abr!X10+May!X10+Jun!X10+Jul!X10),IF(Config!$C$6=8,SUM(+Ene!X10+Feb!X10+Mar!X10+Abr!X10+May!X10+Jun!X10+Jul!X10+Ago!X10),IF(Config!$C$6=9,SUM(+Ene!X10+Feb!X10+Mar!X10+Abr!X10+May!X10+Jun!X10+Jul!X10+Ago!X10+Set!X10),IF(Config!$C$6=10,SUM(+Ene!X10+Feb!X10+Mar!X10+Abr!X10+May!X10+Jun!X10+Jul!X10+Ago!X10+Set!X10+Oct!X10),IF(Config!$C$6=11,SUM(+Ene!X10+Feb!X10+Mar!X10+Abr!X10+May!X10+Jun!X10+Jul!X10+Ago!X10+Set!X10+Oct!X10+Nov!X10),IF(Config!$C$6=12,SUM(+Ene!X10+Feb!X10+Mar!X10+Abr!X10+May!X10+Jun!X10+Jul!X10+Ago!X10+Set!X10+Oct!X10+Nov!X10+Dic!X10)))))))))))))</f>
        <v>24</v>
      </c>
      <c r="Y10" s="429">
        <f>IF(Config!$C$6=1,SUM(+Ene!Y10),IF(Config!$C$6=2,SUM(+Ene!Y10+Feb!Y10),IF(Config!$C$6=3,SUM(+Ene!Y10+Feb!Y10+Mar!Y10),IF(Config!$C$6=4,SUM(+Ene!Y10+Feb!Y10+Mar!Y10+Abr!Y10),IF(Config!$C$6=5,SUM(Ene!Y10+Feb!Y10+Mar!Y10+Abr!Y10+May!Y10),IF(Config!$C$6=6,SUM(+Ene!Y10+Feb!Y10+Mar!Y10+Abr!Y10+May!Y10+Jun!Y10),IF(Config!$C$6=7,SUM(Ene!Y10+Feb!Y10+Mar!Y10+Abr!Y10+May!Y10+Jun!Y10+Jul!Y10),IF(Config!$C$6=8,SUM(+Ene!Y10+Feb!Y10+Mar!Y10+Abr!Y10+May!Y10+Jun!Y10+Jul!Y10+Ago!Y10),IF(Config!$C$6=9,SUM(+Ene!Y10+Feb!Y10+Mar!Y10+Abr!Y10+May!Y10+Jun!Y10+Jul!Y10+Ago!Y10+Set!Y10),IF(Config!$C$6=10,SUM(+Ene!Y10+Feb!Y10+Mar!Y10+Abr!Y10+May!Y10+Jun!Y10+Jul!Y10+Ago!Y10+Set!Y10+Oct!Y10),IF(Config!$C$6=11,SUM(+Ene!Y10+Feb!Y10+Mar!Y10+Abr!Y10+May!Y10+Jun!Y10+Jul!Y10+Ago!Y10+Set!Y10+Oct!Y10+Nov!Y10),IF(Config!$C$6=12,SUM(+Ene!Y10+Feb!Y10+Mar!Y10+Abr!Y10+May!Y10+Jun!Y10+Jul!Y10+Ago!Y10+Set!Y10+Oct!Y10+Nov!Y10+Dic!Y10)))))))))))))</f>
        <v>70</v>
      </c>
      <c r="Z10" s="429">
        <f>IF(Config!$C$6=1,SUM(+Ene!Z10),IF(Config!$C$6=2,SUM(+Ene!Z10+Feb!Z10),IF(Config!$C$6=3,SUM(+Ene!Z10+Feb!Z10+Mar!Z10),IF(Config!$C$6=4,SUM(+Ene!Z10+Feb!Z10+Mar!Z10+Abr!Z10),IF(Config!$C$6=5,SUM(Ene!Z10+Feb!Z10+Mar!Z10+Abr!Z10+May!Z10),IF(Config!$C$6=6,SUM(+Ene!Z10+Feb!Z10+Mar!Z10+Abr!Z10+May!Z10+Jun!Z10),IF(Config!$C$6=7,SUM(Ene!Z10+Feb!Z10+Mar!Z10+Abr!Z10+May!Z10+Jun!Z10+Jul!Z10),IF(Config!$C$6=8,SUM(+Ene!Z10+Feb!Z10+Mar!Z10+Abr!Z10+May!Z10+Jun!Z10+Jul!Z10+Ago!Z10),IF(Config!$C$6=9,SUM(+Ene!Z10+Feb!Z10+Mar!Z10+Abr!Z10+May!Z10+Jun!Z10+Jul!Z10+Ago!Z10+Set!Z10),IF(Config!$C$6=10,SUM(+Ene!Z10+Feb!Z10+Mar!Z10+Abr!Z10+May!Z10+Jun!Z10+Jul!Z10+Ago!Z10+Set!Z10+Oct!Z10),IF(Config!$C$6=11,SUM(+Ene!Z10+Feb!Z10+Mar!Z10+Abr!Z10+May!Z10+Jun!Z10+Jul!Z10+Ago!Z10+Set!Z10+Oct!Z10+Nov!Z10),IF(Config!$C$6=12,SUM(+Ene!Z10+Feb!Z10+Mar!Z10+Abr!Z10+May!Z10+Jun!Z10+Jul!Z10+Ago!Z10+Set!Z10+Oct!Z10+Nov!Z10+Dic!Z10)))))))))))))</f>
        <v>7</v>
      </c>
      <c r="AA10" s="429">
        <f>IF(Config!$C$6=1,SUM(+Ene!AA10),IF(Config!$C$6=2,SUM(+Ene!AA10+Feb!AA10),IF(Config!$C$6=3,SUM(+Ene!AA10+Feb!AA10+Mar!AA10),IF(Config!$C$6=4,SUM(+Ene!AA10+Feb!AA10+Mar!AA10+Abr!AA10),IF(Config!$C$6=5,SUM(Ene!AA10+Feb!AA10+Mar!AA10+Abr!AA10+May!AA10),IF(Config!$C$6=6,SUM(+Ene!AA10+Feb!AA10+Mar!AA10+Abr!AA10+May!AA10+Jun!AA10),IF(Config!$C$6=7,SUM(Ene!AA10+Feb!AA10+Mar!AA10+Abr!AA10+May!AA10+Jun!AA10+Jul!AA10),IF(Config!$C$6=8,SUM(+Ene!AA10+Feb!AA10+Mar!AA10+Abr!AA10+May!AA10+Jun!AA10+Jul!AA10+Ago!AA10),IF(Config!$C$6=9,SUM(+Ene!AA10+Feb!AA10+Mar!AA10+Abr!AA10+May!AA10+Jun!AA10+Jul!AA10+Ago!AA10+Set!AA10),IF(Config!$C$6=10,SUM(+Ene!AA10+Feb!AA10+Mar!AA10+Abr!AA10+May!AA10+Jun!AA10+Jul!AA10+Ago!AA10+Set!AA10+Oct!AA10),IF(Config!$C$6=11,SUM(+Ene!AA10+Feb!AA10+Mar!AA10+Abr!AA10+May!AA10+Jun!AA10+Jul!AA10+Ago!AA10+Set!AA10+Oct!AA10+Nov!AA10),IF(Config!$C$6=12,SUM(+Ene!AA10+Feb!AA10+Mar!AA10+Abr!AA10+May!AA10+Jun!AA10+Jul!AA10+Ago!AA10+Set!AA10+Oct!AA10+Nov!AA10+Dic!AA10)))))))))))))</f>
        <v>22</v>
      </c>
      <c r="AB10" s="429">
        <f>IF(Config!$C$6=1,SUM(+Ene!AB10),IF(Config!$C$6=2,SUM(+Ene!AB10+Feb!AB10),IF(Config!$C$6=3,SUM(+Ene!AB10+Feb!AB10+Mar!AB10),IF(Config!$C$6=4,SUM(+Ene!AB10+Feb!AB10+Mar!AB10+Abr!AB10),IF(Config!$C$6=5,SUM(Ene!AB10+Feb!AB10+Mar!AB10+Abr!AB10+May!AB10),IF(Config!$C$6=6,SUM(+Ene!AB10+Feb!AB10+Mar!AB10+Abr!AB10+May!AB10+Jun!AB10),IF(Config!$C$6=7,SUM(Ene!AB10+Feb!AB10+Mar!AB10+Abr!AB10+May!AB10+Jun!AB10+Jul!AB10),IF(Config!$C$6=8,SUM(+Ene!AB10+Feb!AB10+Mar!AB10+Abr!AB10+May!AB10+Jun!AB10+Jul!AB10+Ago!AB10),IF(Config!$C$6=9,SUM(+Ene!AB10+Feb!AB10+Mar!AB10+Abr!AB10+May!AB10+Jun!AB10+Jul!AB10+Ago!AB10+Set!AB10),IF(Config!$C$6=10,SUM(+Ene!AB10+Feb!AB10+Mar!AB10+Abr!AB10+May!AB10+Jun!AB10+Jul!AB10+Ago!AB10+Set!AB10+Oct!AB10),IF(Config!$C$6=11,SUM(+Ene!AB10+Feb!AB10+Mar!AB10+Abr!AB10+May!AB10+Jun!AB10+Jul!AB10+Ago!AB10+Set!AB10+Oct!AB10+Nov!AB10),IF(Config!$C$6=12,SUM(+Ene!AB10+Feb!AB10+Mar!AB10+Abr!AB10+May!AB10+Jun!AB10+Jul!AB10+Ago!AB10+Set!AB10+Oct!AB10+Nov!AB10+Dic!AB10)))))))))))))</f>
        <v>14</v>
      </c>
      <c r="AC10" s="429">
        <f>IF(Config!$C$6=1,SUM(+Ene!AC10),IF(Config!$C$6=2,SUM(+Ene!AC10+Feb!AC10),IF(Config!$C$6=3,SUM(+Ene!AC10+Feb!AC10+Mar!AC10),IF(Config!$C$6=4,SUM(+Ene!AC10+Feb!AC10+Mar!AC10+Abr!AC10),IF(Config!$C$6=5,SUM(Ene!AC10+Feb!AC10+Mar!AC10+Abr!AC10+May!AC10),IF(Config!$C$6=6,SUM(+Ene!AC10+Feb!AC10+Mar!AC10+Abr!AC10+May!AC10+Jun!AC10),IF(Config!$C$6=7,SUM(Ene!AC10+Feb!AC10+Mar!AC10+Abr!AC10+May!AC10+Jun!AC10+Jul!AC10),IF(Config!$C$6=8,SUM(+Ene!AC10+Feb!AC10+Mar!AC10+Abr!AC10+May!AC10+Jun!AC10+Jul!AC10+Ago!AC10),IF(Config!$C$6=9,SUM(+Ene!AC10+Feb!AC10+Mar!AC10+Abr!AC10+May!AC10+Jun!AC10+Jul!AC10+Ago!AC10+Set!AC10),IF(Config!$C$6=10,SUM(+Ene!AC10+Feb!AC10+Mar!AC10+Abr!AC10+May!AC10+Jun!AC10+Jul!AC10+Ago!AC10+Set!AC10+Oct!AC10),IF(Config!$C$6=11,SUM(+Ene!AC10+Feb!AC10+Mar!AC10+Abr!AC10+May!AC10+Jun!AC10+Jul!AC10+Ago!AC10+Set!AC10+Oct!AC10+Nov!AC10),IF(Config!$C$6=12,SUM(+Ene!AC10+Feb!AC10+Mar!AC10+Abr!AC10+May!AC10+Jun!AC10+Jul!AC10+Ago!AC10+Set!AC10+Oct!AC10+Nov!AC10+Dic!AC10)))))))))))))</f>
        <v>18</v>
      </c>
      <c r="AD10" s="429">
        <f>IF(Config!$C$6=1,SUM(+Ene!AD10),IF(Config!$C$6=2,SUM(+Ene!AD10+Feb!AD10),IF(Config!$C$6=3,SUM(+Ene!AD10+Feb!AD10+Mar!AD10),IF(Config!$C$6=4,SUM(+Ene!AD10+Feb!AD10+Mar!AD10+Abr!AD10),IF(Config!$C$6=5,SUM(Ene!AD10+Feb!AD10+Mar!AD10+Abr!AD10+May!AD10),IF(Config!$C$6=6,SUM(+Ene!AD10+Feb!AD10+Mar!AD10+Abr!AD10+May!AD10+Jun!AD10),IF(Config!$C$6=7,SUM(Ene!AD10+Feb!AD10+Mar!AD10+Abr!AD10+May!AD10+Jun!AD10+Jul!AD10),IF(Config!$C$6=8,SUM(+Ene!AD10+Feb!AD10+Mar!AD10+Abr!AD10+May!AD10+Jun!AD10+Jul!AD10+Ago!AD10),IF(Config!$C$6=9,SUM(+Ene!AD10+Feb!AD10+Mar!AD10+Abr!AD10+May!AD10+Jun!AD10+Jul!AD10+Ago!AD10+Set!AD10),IF(Config!$C$6=10,SUM(+Ene!AD10+Feb!AD10+Mar!AD10+Abr!AD10+May!AD10+Jun!AD10+Jul!AD10+Ago!AD10+Set!AD10+Oct!AD10),IF(Config!$C$6=11,SUM(+Ene!AD10+Feb!AD10+Mar!AD10+Abr!AD10+May!AD10+Jun!AD10+Jul!AD10+Ago!AD10+Set!AD10+Oct!AD10+Nov!AD10),IF(Config!$C$6=12,SUM(+Ene!AD10+Feb!AD10+Mar!AD10+Abr!AD10+May!AD10+Jun!AD10+Jul!AD10+Ago!AD10+Set!AD10+Oct!AD10+Nov!AD10+Dic!AD10)))))))))))))</f>
        <v>88</v>
      </c>
      <c r="AE10" s="429">
        <f>IF(Config!$C$6=1,SUM(+Ene!AE10),IF(Config!$C$6=2,SUM(+Ene!AE10+Feb!AE10),IF(Config!$C$6=3,SUM(+Ene!AE10+Feb!AE10+Mar!AE10),IF(Config!$C$6=4,SUM(+Ene!AE10+Feb!AE10+Mar!AE10+Abr!AE10),IF(Config!$C$6=5,SUM(Ene!AE10+Feb!AE10+Mar!AE10+Abr!AE10+May!AE10),IF(Config!$C$6=6,SUM(+Ene!AE10+Feb!AE10+Mar!AE10+Abr!AE10+May!AE10+Jun!AE10),IF(Config!$C$6=7,SUM(Ene!AE10+Feb!AE10+Mar!AE10+Abr!AE10+May!AE10+Jun!AE10+Jul!AE10),IF(Config!$C$6=8,SUM(+Ene!AE10+Feb!AE10+Mar!AE10+Abr!AE10+May!AE10+Jun!AE10+Jul!AE10+Ago!AE10),IF(Config!$C$6=9,SUM(+Ene!AE10+Feb!AE10+Mar!AE10+Abr!AE10+May!AE10+Jun!AE10+Jul!AE10+Ago!AE10+Set!AE10),IF(Config!$C$6=10,SUM(+Ene!AE10+Feb!AE10+Mar!AE10+Abr!AE10+May!AE10+Jun!AE10+Jul!AE10+Ago!AE10+Set!AE10+Oct!AE10),IF(Config!$C$6=11,SUM(+Ene!AE10+Feb!AE10+Mar!AE10+Abr!AE10+May!AE10+Jun!AE10+Jul!AE10+Ago!AE10+Set!AE10+Oct!AE10+Nov!AE10),IF(Config!$C$6=12,SUM(+Ene!AE10+Feb!AE10+Mar!AE10+Abr!AE10+May!AE10+Jun!AE10+Jul!AE10+Ago!AE10+Set!AE10+Oct!AE10+Nov!AE10+Dic!AE10)))))))))))))</f>
        <v>21</v>
      </c>
      <c r="AF10" s="429">
        <f>IF(Config!$C$6=1,SUM(+Ene!AF10),IF(Config!$C$6=2,SUM(+Ene!AF10+Feb!AF10),IF(Config!$C$6=3,SUM(+Ene!AF10+Feb!AF10+Mar!AF10),IF(Config!$C$6=4,SUM(+Ene!AF10+Feb!AF10+Mar!AF10+Abr!AF10),IF(Config!$C$6=5,SUM(Ene!AF10+Feb!AF10+Mar!AF10+Abr!AF10+May!AF10),IF(Config!$C$6=6,SUM(+Ene!AF10+Feb!AF10+Mar!AF10+Abr!AF10+May!AF10+Jun!AF10),IF(Config!$C$6=7,SUM(Ene!AF10+Feb!AF10+Mar!AF10+Abr!AF10+May!AF10+Jun!AF10+Jul!AF10),IF(Config!$C$6=8,SUM(+Ene!AF10+Feb!AF10+Mar!AF10+Abr!AF10+May!AF10+Jun!AF10+Jul!AF10+Ago!AF10),IF(Config!$C$6=9,SUM(+Ene!AF10+Feb!AF10+Mar!AF10+Abr!AF10+May!AF10+Jun!AF10+Jul!AF10+Ago!AF10+Set!AF10),IF(Config!$C$6=10,SUM(+Ene!AF10+Feb!AF10+Mar!AF10+Abr!AF10+May!AF10+Jun!AF10+Jul!AF10+Ago!AF10+Set!AF10+Oct!AF10),IF(Config!$C$6=11,SUM(+Ene!AF10+Feb!AF10+Mar!AF10+Abr!AF10+May!AF10+Jun!AF10+Jul!AF10+Ago!AF10+Set!AF10+Oct!AF10+Nov!AF10),IF(Config!$C$6=12,SUM(+Ene!AF10+Feb!AF10+Mar!AF10+Abr!AF10+May!AF10+Jun!AF10+Jul!AF10+Ago!AF10+Set!AF10+Oct!AF10+Nov!AF10+Dic!AF10)))))))))))))</f>
        <v>55</v>
      </c>
      <c r="AG10" s="429">
        <f>IF(Config!$C$6=1,SUM(+Ene!AG10),IF(Config!$C$6=2,SUM(+Ene!AG10+Feb!AG10),IF(Config!$C$6=3,SUM(+Ene!AG10+Feb!AG10+Mar!AG10),IF(Config!$C$6=4,SUM(+Ene!AG10+Feb!AG10+Mar!AG10+Abr!AG10),IF(Config!$C$6=5,SUM(Ene!AG10+Feb!AG10+Mar!AG10+Abr!AG10+May!AG10),IF(Config!$C$6=6,SUM(+Ene!AG10+Feb!AG10+Mar!AG10+Abr!AG10+May!AG10+Jun!AG10),IF(Config!$C$6=7,SUM(Ene!AG10+Feb!AG10+Mar!AG10+Abr!AG10+May!AG10+Jun!AG10+Jul!AG10),IF(Config!$C$6=8,SUM(+Ene!AG10+Feb!AG10+Mar!AG10+Abr!AG10+May!AG10+Jun!AG10+Jul!AG10+Ago!AG10),IF(Config!$C$6=9,SUM(+Ene!AG10+Feb!AG10+Mar!AG10+Abr!AG10+May!AG10+Jun!AG10+Jul!AG10+Ago!AG10+Set!AG10),IF(Config!$C$6=10,SUM(+Ene!AG10+Feb!AG10+Mar!AG10+Abr!AG10+May!AG10+Jun!AG10+Jul!AG10+Ago!AG10+Set!AG10+Oct!AG10),IF(Config!$C$6=11,SUM(+Ene!AG10+Feb!AG10+Mar!AG10+Abr!AG10+May!AG10+Jun!AG10+Jul!AG10+Ago!AG10+Set!AG10+Oct!AG10+Nov!AG10),IF(Config!$C$6=12,SUM(+Ene!AG10+Feb!AG10+Mar!AG10+Abr!AG10+May!AG10+Jun!AG10+Jul!AG10+Ago!AG10+Set!AG10+Oct!AG10+Nov!AG10+Dic!AG10)))))))))))))</f>
        <v>20</v>
      </c>
      <c r="AH10" s="429">
        <f>IF(Config!$C$6=1,SUM(+Ene!AH10),IF(Config!$C$6=2,SUM(+Ene!AH10+Feb!AH10),IF(Config!$C$6=3,SUM(+Ene!AH10+Feb!AH10+Mar!AH10),IF(Config!$C$6=4,SUM(+Ene!AH10+Feb!AH10+Mar!AH10+Abr!AH10),IF(Config!$C$6=5,SUM(Ene!AH10+Feb!AH10+Mar!AH10+Abr!AH10+May!AH10),IF(Config!$C$6=6,SUM(+Ene!AH10+Feb!AH10+Mar!AH10+Abr!AH10+May!AH10+Jun!AH10),IF(Config!$C$6=7,SUM(Ene!AH10+Feb!AH10+Mar!AH10+Abr!AH10+May!AH10+Jun!AH10+Jul!AH10),IF(Config!$C$6=8,SUM(+Ene!AH10+Feb!AH10+Mar!AH10+Abr!AH10+May!AH10+Jun!AH10+Jul!AH10+Ago!AH10),IF(Config!$C$6=9,SUM(+Ene!AH10+Feb!AH10+Mar!AH10+Abr!AH10+May!AH10+Jun!AH10+Jul!AH10+Ago!AH10+Set!AH10),IF(Config!$C$6=10,SUM(+Ene!AH10+Feb!AH10+Mar!AH10+Abr!AH10+May!AH10+Jun!AH10+Jul!AH10+Ago!AH10+Set!AH10+Oct!AH10),IF(Config!$C$6=11,SUM(+Ene!AH10+Feb!AH10+Mar!AH10+Abr!AH10+May!AH10+Jun!AH10+Jul!AH10+Ago!AH10+Set!AH10+Oct!AH10+Nov!AH10),IF(Config!$C$6=12,SUM(+Ene!AH10+Feb!AH10+Mar!AH10+Abr!AH10+May!AH10+Jun!AH10+Jul!AH10+Ago!AH10+Set!AH10+Oct!AH10+Nov!AH10+Dic!AH10)))))))))))))</f>
        <v>0</v>
      </c>
      <c r="AI10" s="429">
        <f>IF(Config!$C$6=1,SUM(+Ene!AI10),IF(Config!$C$6=2,SUM(+Ene!AI10+Feb!AI10),IF(Config!$C$6=3,SUM(+Ene!AI10+Feb!AI10+Mar!AI10),IF(Config!$C$6=4,SUM(+Ene!AI10+Feb!AI10+Mar!AI10+Abr!AI10),IF(Config!$C$6=5,SUM(Ene!AI10+Feb!AI10+Mar!AI10+Abr!AI10+May!AI10),IF(Config!$C$6=6,SUM(+Ene!AI10+Feb!AI10+Mar!AI10+Abr!AI10+May!AI10+Jun!AI10),IF(Config!$C$6=7,SUM(Ene!AI10+Feb!AI10+Mar!AI10+Abr!AI10+May!AI10+Jun!AI10+Jul!AI10),IF(Config!$C$6=8,SUM(+Ene!AI10+Feb!AI10+Mar!AI10+Abr!AI10+May!AI10+Jun!AI10+Jul!AI10+Ago!AI10),IF(Config!$C$6=9,SUM(+Ene!AI10+Feb!AI10+Mar!AI10+Abr!AI10+May!AI10+Jun!AI10+Jul!AI10+Ago!AI10+Set!AI10),IF(Config!$C$6=10,SUM(+Ene!AI10+Feb!AI10+Mar!AI10+Abr!AI10+May!AI10+Jun!AI10+Jul!AI10+Ago!AI10+Set!AI10+Oct!AI10),IF(Config!$C$6=11,SUM(+Ene!AI10+Feb!AI10+Mar!AI10+Abr!AI10+May!AI10+Jun!AI10+Jul!AI10+Ago!AI10+Set!AI10+Oct!AI10+Nov!AI10),IF(Config!$C$6=12,SUM(+Ene!AI10+Feb!AI10+Mar!AI10+Abr!AI10+May!AI10+Jun!AI10+Jul!AI10+Ago!AI10+Set!AI10+Oct!AI10+Nov!AI10+Dic!AI10)))))))))))))</f>
        <v>0</v>
      </c>
      <c r="AJ10" s="429">
        <f>IF(Config!$C$6=1,SUM(+Ene!AJ10),IF(Config!$C$6=2,SUM(+Ene!AJ10+Feb!AJ10),IF(Config!$C$6=3,SUM(+Ene!AJ10+Feb!AJ10+Mar!AJ10),IF(Config!$C$6=4,SUM(+Ene!AJ10+Feb!AJ10+Mar!AJ10+Abr!AJ10),IF(Config!$C$6=5,SUM(Ene!AJ10+Feb!AJ10+Mar!AJ10+Abr!AJ10+May!AJ10),IF(Config!$C$6=6,SUM(+Ene!AJ10+Feb!AJ10+Mar!AJ10+Abr!AJ10+May!AJ10+Jun!AJ10),IF(Config!$C$6=7,SUM(Ene!AJ10+Feb!AJ10+Mar!AJ10+Abr!AJ10+May!AJ10+Jun!AJ10+Jul!AJ10),IF(Config!$C$6=8,SUM(+Ene!AJ10+Feb!AJ10+Mar!AJ10+Abr!AJ10+May!AJ10+Jun!AJ10+Jul!AJ10+Ago!AJ10),IF(Config!$C$6=9,SUM(+Ene!AJ10+Feb!AJ10+Mar!AJ10+Abr!AJ10+May!AJ10+Jun!AJ10+Jul!AJ10+Ago!AJ10+Set!AJ10),IF(Config!$C$6=10,SUM(+Ene!AJ10+Feb!AJ10+Mar!AJ10+Abr!AJ10+May!AJ10+Jun!AJ10+Jul!AJ10+Ago!AJ10+Set!AJ10+Oct!AJ10),IF(Config!$C$6=11,SUM(+Ene!AJ10+Feb!AJ10+Mar!AJ10+Abr!AJ10+May!AJ10+Jun!AJ10+Jul!AJ10+Ago!AJ10+Set!AJ10+Oct!AJ10+Nov!AJ10),IF(Config!$C$6=12,SUM(+Ene!AJ10+Feb!AJ10+Mar!AJ10+Abr!AJ10+May!AJ10+Jun!AJ10+Jul!AJ10+Ago!AJ10+Set!AJ10+Oct!AJ10+Nov!AJ10+Dic!AJ10)))))))))))))</f>
        <v>8</v>
      </c>
      <c r="AK10" s="429">
        <f>IF(Config!$C$6=1,SUM(+Ene!AK10),IF(Config!$C$6=2,SUM(+Ene!AK10+Feb!AK10),IF(Config!$C$6=3,SUM(+Ene!AK10+Feb!AK10+Mar!AK10),IF(Config!$C$6=4,SUM(+Ene!AK10+Feb!AK10+Mar!AK10+Abr!AK10),IF(Config!$C$6=5,SUM(Ene!AK10+Feb!AK10+Mar!AK10+Abr!AK10+May!AK10),IF(Config!$C$6=6,SUM(+Ene!AK10+Feb!AK10+Mar!AK10+Abr!AK10+May!AK10+Jun!AK10),IF(Config!$C$6=7,SUM(Ene!AK10+Feb!AK10+Mar!AK10+Abr!AK10+May!AK10+Jun!AK10+Jul!AK10),IF(Config!$C$6=8,SUM(+Ene!AK10+Feb!AK10+Mar!AK10+Abr!AK10+May!AK10+Jun!AK10+Jul!AK10+Ago!AK10),IF(Config!$C$6=9,SUM(+Ene!AK10+Feb!AK10+Mar!AK10+Abr!AK10+May!AK10+Jun!AK10+Jul!AK10+Ago!AK10+Set!AK10),IF(Config!$C$6=10,SUM(+Ene!AK10+Feb!AK10+Mar!AK10+Abr!AK10+May!AK10+Jun!AK10+Jul!AK10+Ago!AK10+Set!AK10+Oct!AK10),IF(Config!$C$6=11,SUM(+Ene!AK10+Feb!AK10+Mar!AK10+Abr!AK10+May!AK10+Jun!AK10+Jul!AK10+Ago!AK10+Set!AK10+Oct!AK10+Nov!AK10),IF(Config!$C$6=12,SUM(+Ene!AK10+Feb!AK10+Mar!AK10+Abr!AK10+May!AK10+Jun!AK10+Jul!AK10+Ago!AK10+Set!AK10+Oct!AK10+Nov!AK10+Dic!AK10)))))))))))))</f>
        <v>0</v>
      </c>
      <c r="AL10" s="429">
        <f>IF(Config!$C$6=1,SUM(+Ene!AL10),IF(Config!$C$6=2,SUM(+Ene!AL10+Feb!AL10),IF(Config!$C$6=3,SUM(+Ene!AL10+Feb!AL10+Mar!AL10),IF(Config!$C$6=4,SUM(+Ene!AL10+Feb!AL10+Mar!AL10+Abr!AL10),IF(Config!$C$6=5,SUM(Ene!AL10+Feb!AL10+Mar!AL10+Abr!AL10+May!AL10),IF(Config!$C$6=6,SUM(+Ene!AL10+Feb!AL10+Mar!AL10+Abr!AL10+May!AL10+Jun!AL10),IF(Config!$C$6=7,SUM(Ene!AL10+Feb!AL10+Mar!AL10+Abr!AL10+May!AL10+Jun!AL10+Jul!AL10),IF(Config!$C$6=8,SUM(+Ene!AL10+Feb!AL10+Mar!AL10+Abr!AL10+May!AL10+Jun!AL10+Jul!AL10+Ago!AL10),IF(Config!$C$6=9,SUM(+Ene!AL10+Feb!AL10+Mar!AL10+Abr!AL10+May!AL10+Jun!AL10+Jul!AL10+Ago!AL10+Set!AL10),IF(Config!$C$6=10,SUM(+Ene!AL10+Feb!AL10+Mar!AL10+Abr!AL10+May!AL10+Jun!AL10+Jul!AL10+Ago!AL10+Set!AL10+Oct!AL10),IF(Config!$C$6=11,SUM(+Ene!AL10+Feb!AL10+Mar!AL10+Abr!AL10+May!AL10+Jun!AL10+Jul!AL10+Ago!AL10+Set!AL10+Oct!AL10+Nov!AL10),IF(Config!$C$6=12,SUM(+Ene!AL10+Feb!AL10+Mar!AL10+Abr!AL10+May!AL10+Jun!AL10+Jul!AL10+Ago!AL10+Set!AL10+Oct!AL10+Nov!AL10+Dic!AL10)))))))))))))</f>
        <v>0</v>
      </c>
      <c r="AM10" s="429">
        <f>IF(Config!$C$6=1,SUM(+Ene!AM10),IF(Config!$C$6=2,SUM(+Ene!AM10+Feb!AM10),IF(Config!$C$6=3,SUM(+Ene!AM10+Feb!AM10+Mar!AM10),IF(Config!$C$6=4,SUM(+Ene!AM10+Feb!AM10+Mar!AM10+Abr!AM10),IF(Config!$C$6=5,SUM(Ene!AM10+Feb!AM10+Mar!AM10+Abr!AM10+May!AM10),IF(Config!$C$6=6,SUM(+Ene!AM10+Feb!AM10+Mar!AM10+Abr!AM10+May!AM10+Jun!AM10),IF(Config!$C$6=7,SUM(Ene!AM10+Feb!AM10+Mar!AM10+Abr!AM10+May!AM10+Jun!AM10+Jul!AM10),IF(Config!$C$6=8,SUM(+Ene!AM10+Feb!AM10+Mar!AM10+Abr!AM10+May!AM10+Jun!AM10+Jul!AM10+Ago!AM10),IF(Config!$C$6=9,SUM(+Ene!AM10+Feb!AM10+Mar!AM10+Abr!AM10+May!AM10+Jun!AM10+Jul!AM10+Ago!AM10+Set!AM10),IF(Config!$C$6=10,SUM(+Ene!AM10+Feb!AM10+Mar!AM10+Abr!AM10+May!AM10+Jun!AM10+Jul!AM10+Ago!AM10+Set!AM10+Oct!AM10),IF(Config!$C$6=11,SUM(+Ene!AM10+Feb!AM10+Mar!AM10+Abr!AM10+May!AM10+Jun!AM10+Jul!AM10+Ago!AM10+Set!AM10+Oct!AM10+Nov!AM10),IF(Config!$C$6=12,SUM(+Ene!AM10+Feb!AM10+Mar!AM10+Abr!AM10+May!AM10+Jun!AM10+Jul!AM10+Ago!AM10+Set!AM10+Oct!AM10+Nov!AM10+Dic!AM10)))))))))))))</f>
        <v>81</v>
      </c>
      <c r="AN10" s="429">
        <f>IF(Config!$C$6=1,SUM(+Ene!AN10),IF(Config!$C$6=2,SUM(+Ene!AN10+Feb!AN10),IF(Config!$C$6=3,SUM(+Ene!AN10+Feb!AN10+Mar!AN10),IF(Config!$C$6=4,SUM(+Ene!AN10+Feb!AN10+Mar!AN10+Abr!AN10),IF(Config!$C$6=5,SUM(Ene!AN10+Feb!AN10+Mar!AN10+Abr!AN10+May!AN10),IF(Config!$C$6=6,SUM(+Ene!AN10+Feb!AN10+Mar!AN10+Abr!AN10+May!AN10+Jun!AN10),IF(Config!$C$6=7,SUM(Ene!AN10+Feb!AN10+Mar!AN10+Abr!AN10+May!AN10+Jun!AN10+Jul!AN10),IF(Config!$C$6=8,SUM(+Ene!AN10+Feb!AN10+Mar!AN10+Abr!AN10+May!AN10+Jun!AN10+Jul!AN10+Ago!AN10),IF(Config!$C$6=9,SUM(+Ene!AN10+Feb!AN10+Mar!AN10+Abr!AN10+May!AN10+Jun!AN10+Jul!AN10+Ago!AN10+Set!AN10),IF(Config!$C$6=10,SUM(+Ene!AN10+Feb!AN10+Mar!AN10+Abr!AN10+May!AN10+Jun!AN10+Jul!AN10+Ago!AN10+Set!AN10+Oct!AN10),IF(Config!$C$6=11,SUM(+Ene!AN10+Feb!AN10+Mar!AN10+Abr!AN10+May!AN10+Jun!AN10+Jul!AN10+Ago!AN10+Set!AN10+Oct!AN10+Nov!AN10),IF(Config!$C$6=12,SUM(+Ene!AN10+Feb!AN10+Mar!AN10+Abr!AN10+May!AN10+Jun!AN10+Jul!AN10+Ago!AN10+Set!AN10+Oct!AN10+Nov!AN10+Dic!AN10)))))))))))))</f>
        <v>0</v>
      </c>
      <c r="AO10" s="429">
        <f>IF(Config!$C$6=1,SUM(+Ene!AO10),IF(Config!$C$6=2,SUM(+Ene!AO10+Feb!AO10),IF(Config!$C$6=3,SUM(+Ene!AO10+Feb!AO10+Mar!AO10),IF(Config!$C$6=4,SUM(+Ene!AO10+Feb!AO10+Mar!AO10+Abr!AO10),IF(Config!$C$6=5,SUM(Ene!AO10+Feb!AO10+Mar!AO10+Abr!AO10+May!AO10),IF(Config!$C$6=6,SUM(+Ene!AO10+Feb!AO10+Mar!AO10+Abr!AO10+May!AO10+Jun!AO10),IF(Config!$C$6=7,SUM(Ene!AO10+Feb!AO10+Mar!AO10+Abr!AO10+May!AO10+Jun!AO10+Jul!AO10),IF(Config!$C$6=8,SUM(+Ene!AO10+Feb!AO10+Mar!AO10+Abr!AO10+May!AO10+Jun!AO10+Jul!AO10+Ago!AO10),IF(Config!$C$6=9,SUM(+Ene!AO10+Feb!AO10+Mar!AO10+Abr!AO10+May!AO10+Jun!AO10+Jul!AO10+Ago!AO10+Set!AO10),IF(Config!$C$6=10,SUM(+Ene!AO10+Feb!AO10+Mar!AO10+Abr!AO10+May!AO10+Jun!AO10+Jul!AO10+Ago!AO10+Set!AO10+Oct!AO10),IF(Config!$C$6=11,SUM(+Ene!AO10+Feb!AO10+Mar!AO10+Abr!AO10+May!AO10+Jun!AO10+Jul!AO10+Ago!AO10+Set!AO10+Oct!AO10+Nov!AO10),IF(Config!$C$6=12,SUM(+Ene!AO10+Feb!AO10+Mar!AO10+Abr!AO10+May!AO10+Jun!AO10+Jul!AO10+Ago!AO10+Set!AO10+Oct!AO10+Nov!AO10+Dic!AO10)))))))))))))</f>
        <v>0</v>
      </c>
      <c r="AP10" s="429">
        <f>IF(Config!$C$6=1,SUM(+Ene!AP10),IF(Config!$C$6=2,SUM(+Ene!AP10+Feb!AP10),IF(Config!$C$6=3,SUM(+Ene!AP10+Feb!AP10+Mar!AP10),IF(Config!$C$6=4,SUM(+Ene!AP10+Feb!AP10+Mar!AP10+Abr!AP10),IF(Config!$C$6=5,SUM(Ene!AP10+Feb!AP10+Mar!AP10+Abr!AP10+May!AP10),IF(Config!$C$6=6,SUM(+Ene!AP10+Feb!AP10+Mar!AP10+Abr!AP10+May!AP10+Jun!AP10),IF(Config!$C$6=7,SUM(Ene!AP10+Feb!AP10+Mar!AP10+Abr!AP10+May!AP10+Jun!AP10+Jul!AP10),IF(Config!$C$6=8,SUM(+Ene!AP10+Feb!AP10+Mar!AP10+Abr!AP10+May!AP10+Jun!AP10+Jul!AP10+Ago!AP10),IF(Config!$C$6=9,SUM(+Ene!AP10+Feb!AP10+Mar!AP10+Abr!AP10+May!AP10+Jun!AP10+Jul!AP10+Ago!AP10+Set!AP10),IF(Config!$C$6=10,SUM(+Ene!AP10+Feb!AP10+Mar!AP10+Abr!AP10+May!AP10+Jun!AP10+Jul!AP10+Ago!AP10+Set!AP10+Oct!AP10),IF(Config!$C$6=11,SUM(+Ene!AP10+Feb!AP10+Mar!AP10+Abr!AP10+May!AP10+Jun!AP10+Jul!AP10+Ago!AP10+Set!AP10+Oct!AP10+Nov!AP10),IF(Config!$C$6=12,SUM(+Ene!AP10+Feb!AP10+Mar!AP10+Abr!AP10+May!AP10+Jun!AP10+Jul!AP10+Ago!AP10+Set!AP10+Oct!AP10+Nov!AP10+Dic!AP10)))))))))))))</f>
        <v>0</v>
      </c>
      <c r="AQ10" s="429">
        <f>IF(Config!$C$6=1,SUM(+Ene!AQ10),IF(Config!$C$6=2,SUM(+Ene!AQ10+Feb!AQ10),IF(Config!$C$6=3,SUM(+Ene!AQ10+Feb!AQ10+Mar!AQ10),IF(Config!$C$6=4,SUM(+Ene!AQ10+Feb!AQ10+Mar!AQ10+Abr!AQ10),IF(Config!$C$6=5,SUM(Ene!AQ10+Feb!AQ10+Mar!AQ10+Abr!AQ10+May!AQ10),IF(Config!$C$6=6,SUM(+Ene!AQ10+Feb!AQ10+Mar!AQ10+Abr!AQ10+May!AQ10+Jun!AQ10),IF(Config!$C$6=7,SUM(Ene!AQ10+Feb!AQ10+Mar!AQ10+Abr!AQ10+May!AQ10+Jun!AQ10+Jul!AQ10),IF(Config!$C$6=8,SUM(+Ene!AQ10+Feb!AQ10+Mar!AQ10+Abr!AQ10+May!AQ10+Jun!AQ10+Jul!AQ10+Ago!AQ10),IF(Config!$C$6=9,SUM(+Ene!AQ10+Feb!AQ10+Mar!AQ10+Abr!AQ10+May!AQ10+Jun!AQ10+Jul!AQ10+Ago!AQ10+Set!AQ10),IF(Config!$C$6=10,SUM(+Ene!AQ10+Feb!AQ10+Mar!AQ10+Abr!AQ10+May!AQ10+Jun!AQ10+Jul!AQ10+Ago!AQ10+Set!AQ10+Oct!AQ10),IF(Config!$C$6=11,SUM(+Ene!AQ10+Feb!AQ10+Mar!AQ10+Abr!AQ10+May!AQ10+Jun!AQ10+Jul!AQ10+Ago!AQ10+Set!AQ10+Oct!AQ10+Nov!AQ10),IF(Config!$C$6=12,SUM(+Ene!AQ10+Feb!AQ10+Mar!AQ10+Abr!AQ10+May!AQ10+Jun!AQ10+Jul!AQ10+Ago!AQ10+Set!AQ10+Oct!AQ10+Nov!AQ10+Dic!AQ10)))))))))))))</f>
        <v>18</v>
      </c>
      <c r="AR10" s="429">
        <f>IF(Config!$C$6=1,SUM(+Ene!AR10),IF(Config!$C$6=2,SUM(+Ene!AR10+Feb!AR10),IF(Config!$C$6=3,SUM(+Ene!AR10+Feb!AR10+Mar!AR10),IF(Config!$C$6=4,SUM(+Ene!AR10+Feb!AR10+Mar!AR10+Abr!AR10),IF(Config!$C$6=5,SUM(Ene!AR10+Feb!AR10+Mar!AR10+Abr!AR10+May!AR10),IF(Config!$C$6=6,SUM(+Ene!AR10+Feb!AR10+Mar!AR10+Abr!AR10+May!AR10+Jun!AR10),IF(Config!$C$6=7,SUM(Ene!AR10+Feb!AR10+Mar!AR10+Abr!AR10+May!AR10+Jun!AR10+Jul!AR10),IF(Config!$C$6=8,SUM(+Ene!AR10+Feb!AR10+Mar!AR10+Abr!AR10+May!AR10+Jun!AR10+Jul!AR10+Ago!AR10),IF(Config!$C$6=9,SUM(+Ene!AR10+Feb!AR10+Mar!AR10+Abr!AR10+May!AR10+Jun!AR10+Jul!AR10+Ago!AR10+Set!AR10),IF(Config!$C$6=10,SUM(+Ene!AR10+Feb!AR10+Mar!AR10+Abr!AR10+May!AR10+Jun!AR10+Jul!AR10+Ago!AR10+Set!AR10+Oct!AR10),IF(Config!$C$6=11,SUM(+Ene!AR10+Feb!AR10+Mar!AR10+Abr!AR10+May!AR10+Jun!AR10+Jul!AR10+Ago!AR10+Set!AR10+Oct!AR10+Nov!AR10),IF(Config!$C$6=12,SUM(+Ene!AR10+Feb!AR10+Mar!AR10+Abr!AR10+May!AR10+Jun!AR10+Jul!AR10+Ago!AR10+Set!AR10+Oct!AR10+Nov!AR10+Dic!AR10)))))))))))))</f>
        <v>15</v>
      </c>
      <c r="AS10" s="429">
        <f>IF(Config!$C$6=1,SUM(+Ene!AS10),IF(Config!$C$6=2,SUM(+Ene!AS10+Feb!AS10),IF(Config!$C$6=3,SUM(+Ene!AS10+Feb!AS10+Mar!AS10),IF(Config!$C$6=4,SUM(+Ene!AS10+Feb!AS10+Mar!AS10+Abr!AS10),IF(Config!$C$6=5,SUM(Ene!AS10+Feb!AS10+Mar!AS10+Abr!AS10+May!AS10),IF(Config!$C$6=6,SUM(+Ene!AS10+Feb!AS10+Mar!AS10+Abr!AS10+May!AS10+Jun!AS10),IF(Config!$C$6=7,SUM(Ene!AS10+Feb!AS10+Mar!AS10+Abr!AS10+May!AS10+Jun!AS10+Jul!AS10),IF(Config!$C$6=8,SUM(+Ene!AS10+Feb!AS10+Mar!AS10+Abr!AS10+May!AS10+Jun!AS10+Jul!AS10+Ago!AS10),IF(Config!$C$6=9,SUM(+Ene!AS10+Feb!AS10+Mar!AS10+Abr!AS10+May!AS10+Jun!AS10+Jul!AS10+Ago!AS10+Set!AS10),IF(Config!$C$6=10,SUM(+Ene!AS10+Feb!AS10+Mar!AS10+Abr!AS10+May!AS10+Jun!AS10+Jul!AS10+Ago!AS10+Set!AS10+Oct!AS10),IF(Config!$C$6=11,SUM(+Ene!AS10+Feb!AS10+Mar!AS10+Abr!AS10+May!AS10+Jun!AS10+Jul!AS10+Ago!AS10+Set!AS10+Oct!AS10+Nov!AS10),IF(Config!$C$6=12,SUM(+Ene!AS10+Feb!AS10+Mar!AS10+Abr!AS10+May!AS10+Jun!AS10+Jul!AS10+Ago!AS10+Set!AS10+Oct!AS10+Nov!AS10+Dic!AS10)))))))))))))</f>
        <v>6</v>
      </c>
      <c r="AT10" s="429">
        <f>IF(Config!$C$6=1,SUM(+Ene!AT10),IF(Config!$C$6=2,SUM(+Ene!AT10+Feb!AT10),IF(Config!$C$6=3,SUM(+Ene!AT10+Feb!AT10+Mar!AT10),IF(Config!$C$6=4,SUM(+Ene!AT10+Feb!AT10+Mar!AT10+Abr!AT10),IF(Config!$C$6=5,SUM(Ene!AT10+Feb!AT10+Mar!AT10+Abr!AT10+May!AT10),IF(Config!$C$6=6,SUM(+Ene!AT10+Feb!AT10+Mar!AT10+Abr!AT10+May!AT10+Jun!AT10),IF(Config!$C$6=7,SUM(Ene!AT10+Feb!AT10+Mar!AT10+Abr!AT10+May!AT10+Jun!AT10+Jul!AT10),IF(Config!$C$6=8,SUM(+Ene!AT10+Feb!AT10+Mar!AT10+Abr!AT10+May!AT10+Jun!AT10+Jul!AT10+Ago!AT10),IF(Config!$C$6=9,SUM(+Ene!AT10+Feb!AT10+Mar!AT10+Abr!AT10+May!AT10+Jun!AT10+Jul!AT10+Ago!AT10+Set!AT10),IF(Config!$C$6=10,SUM(+Ene!AT10+Feb!AT10+Mar!AT10+Abr!AT10+May!AT10+Jun!AT10+Jul!AT10+Ago!AT10+Set!AT10+Oct!AT10),IF(Config!$C$6=11,SUM(+Ene!AT10+Feb!AT10+Mar!AT10+Abr!AT10+May!AT10+Jun!AT10+Jul!AT10+Ago!AT10+Set!AT10+Oct!AT10+Nov!AT10),IF(Config!$C$6=12,SUM(+Ene!AT10+Feb!AT10+Mar!AT10+Abr!AT10+May!AT10+Jun!AT10+Jul!AT10+Ago!AT10+Set!AT10+Oct!AT10+Nov!AT10+Dic!AT10)))))))))))))</f>
        <v>0</v>
      </c>
      <c r="AU10" s="495">
        <f t="shared" si="9"/>
        <v>865</v>
      </c>
      <c r="AV10" s="37">
        <f t="shared" si="10"/>
        <v>102</v>
      </c>
      <c r="AW10" s="37">
        <f t="shared" si="11"/>
        <v>0</v>
      </c>
      <c r="AX10" s="37">
        <f t="shared" si="12"/>
        <v>42</v>
      </c>
      <c r="AY10" s="37">
        <f t="shared" si="13"/>
        <v>113</v>
      </c>
      <c r="AZ10" s="37">
        <f t="shared" si="14"/>
        <v>141</v>
      </c>
      <c r="BA10" s="37">
        <f t="shared" si="15"/>
        <v>155</v>
      </c>
      <c r="BB10" s="37">
        <f t="shared" si="16"/>
        <v>184</v>
      </c>
      <c r="BC10" s="37">
        <f t="shared" si="17"/>
        <v>8</v>
      </c>
      <c r="BD10" s="38">
        <f t="shared" si="18"/>
        <v>81</v>
      </c>
      <c r="BE10" s="37">
        <f t="shared" si="19"/>
        <v>39</v>
      </c>
      <c r="BF10" s="54">
        <f t="shared" si="20"/>
        <v>865</v>
      </c>
      <c r="BG10" t="str">
        <f t="shared" si="8"/>
        <v>OK</v>
      </c>
    </row>
    <row r="11" spans="1:71" x14ac:dyDescent="0.25">
      <c r="A11" s="400">
        <v>8</v>
      </c>
      <c r="B11" s="427" t="s">
        <v>525</v>
      </c>
      <c r="C11" s="496" t="s">
        <v>506</v>
      </c>
      <c r="D11" s="429">
        <f>IF(Config!$C$6=1,SUM(+Ene!D11),IF(Config!$C$6=2,SUM(+Ene!D11+Feb!D11),IF(Config!$C$6=3,SUM(+Ene!D11+Feb!D11+Mar!D11),IF(Config!$C$6=4,SUM(+Ene!D11+Feb!D11+Mar!D11+Abr!D11),IF(Config!$C$6=5,SUM(Ene!D11+Feb!D11+Mar!D11+Abr!D11+May!D11),IF(Config!$C$6=6,SUM(+Ene!D11+Feb!D11+Mar!D11+Abr!D11+May!D11+Jun!D11),IF(Config!$C$6=7,SUM(Ene!D11+Feb!D11+Mar!D11+Abr!D11+May!D11+Jun!D11+Jul!D11),IF(Config!$C$6=8,SUM(+Ene!D11+Feb!D11+Mar!D11+Abr!D11+May!D11+Jun!D11+Jul!D11+Ago!D11),IF(Config!$C$6=9,SUM(+Ene!D11+Feb!D11+Mar!D11+Abr!D11+May!D11+Jun!D11+Jul!D11+Ago!D11+Set!D11),IF(Config!$C$6=10,SUM(+Ene!D11+Feb!D11+Mar!D11+Abr!D11+May!D11+Jun!D11+Jul!D11+Ago!D11+Set!D11+Oct!D11),IF(Config!$C$6=11,SUM(+Ene!D11+Feb!D11+Mar!D11+Abr!D11+May!D11+Jun!D11+Jul!D11+Ago!D11+Set!D11+Oct!D11+Nov!D11),IF(Config!$C$6=12,SUM(+Ene!D11+Feb!D11+Mar!D11+Abr!D11+May!D11+Jun!D11+Jul!D11+Ago!D11+Set!D11+Oct!D11+Nov!D11+Dic!D11)))))))))))))</f>
        <v>0</v>
      </c>
      <c r="E11" s="429">
        <f>IF(Config!$C$6=1,SUM(+Ene!E11),IF(Config!$C$6=2,SUM(+Ene!E11+Feb!E11),IF(Config!$C$6=3,SUM(+Ene!E11+Feb!E11+Mar!E11),IF(Config!$C$6=4,SUM(+Ene!E11+Feb!E11+Mar!E11+Abr!E11),IF(Config!$C$6=5,SUM(Ene!E11+Feb!E11+Mar!E11+Abr!E11+May!E11),IF(Config!$C$6=6,SUM(+Ene!E11+Feb!E11+Mar!E11+Abr!E11+May!E11+Jun!E11),IF(Config!$C$6=7,SUM(Ene!E11+Feb!E11+Mar!E11+Abr!E11+May!E11+Jun!E11+Jul!E11),IF(Config!$C$6=8,SUM(+Ene!E11+Feb!E11+Mar!E11+Abr!E11+May!E11+Jun!E11+Jul!E11+Ago!E11),IF(Config!$C$6=9,SUM(+Ene!E11+Feb!E11+Mar!E11+Abr!E11+May!E11+Jun!E11+Jul!E11+Ago!E11+Set!E11),IF(Config!$C$6=10,SUM(+Ene!E11+Feb!E11+Mar!E11+Abr!E11+May!E11+Jun!E11+Jul!E11+Ago!E11+Set!E11+Oct!E11),IF(Config!$C$6=11,SUM(+Ene!E11+Feb!E11+Mar!E11+Abr!E11+May!E11+Jun!E11+Jul!E11+Ago!E11+Set!E11+Oct!E11+Nov!E11),IF(Config!$C$6=12,SUM(+Ene!E11+Feb!E11+Mar!E11+Abr!E11+May!E11+Jun!E11+Jul!E11+Ago!E11+Set!E11+Oct!E11+Nov!E11+Dic!E11)))))))))))))</f>
        <v>0</v>
      </c>
      <c r="F11" s="429">
        <f>IF(Config!$C$6=1,SUM(+Ene!F11),IF(Config!$C$6=2,SUM(+Ene!F11+Feb!F11),IF(Config!$C$6=3,SUM(+Ene!F11+Feb!F11+Mar!F11),IF(Config!$C$6=4,SUM(+Ene!F11+Feb!F11+Mar!F11+Abr!F11),IF(Config!$C$6=5,SUM(Ene!F11+Feb!F11+Mar!F11+Abr!F11+May!F11),IF(Config!$C$6=6,SUM(+Ene!F11+Feb!F11+Mar!F11+Abr!F11+May!F11+Jun!F11),IF(Config!$C$6=7,SUM(Ene!F11+Feb!F11+Mar!F11+Abr!F11+May!F11+Jun!F11+Jul!F11),IF(Config!$C$6=8,SUM(+Ene!F11+Feb!F11+Mar!F11+Abr!F11+May!F11+Jun!F11+Jul!F11+Ago!F11),IF(Config!$C$6=9,SUM(+Ene!F11+Feb!F11+Mar!F11+Abr!F11+May!F11+Jun!F11+Jul!F11+Ago!F11+Set!F11),IF(Config!$C$6=10,SUM(+Ene!F11+Feb!F11+Mar!F11+Abr!F11+May!F11+Jun!F11+Jul!F11+Ago!F11+Set!F11+Oct!F11),IF(Config!$C$6=11,SUM(+Ene!F11+Feb!F11+Mar!F11+Abr!F11+May!F11+Jun!F11+Jul!F11+Ago!F11+Set!F11+Oct!F11+Nov!F11),IF(Config!$C$6=12,SUM(+Ene!F11+Feb!F11+Mar!F11+Abr!F11+May!F11+Jun!F11+Jul!F11+Ago!F11+Set!F11+Oct!F11+Nov!F11+Dic!F11)))))))))))))</f>
        <v>0</v>
      </c>
      <c r="G11" s="429">
        <f>IF(Config!$C$6=1,SUM(+Ene!G11),IF(Config!$C$6=2,SUM(+Ene!G11+Feb!G11),IF(Config!$C$6=3,SUM(+Ene!G11+Feb!G11+Mar!G11),IF(Config!$C$6=4,SUM(+Ene!G11+Feb!G11+Mar!G11+Abr!G11),IF(Config!$C$6=5,SUM(Ene!G11+Feb!G11+Mar!G11+Abr!G11+May!G11),IF(Config!$C$6=6,SUM(+Ene!G11+Feb!G11+Mar!G11+Abr!G11+May!G11+Jun!G11),IF(Config!$C$6=7,SUM(Ene!G11+Feb!G11+Mar!G11+Abr!G11+May!G11+Jun!G11+Jul!G11),IF(Config!$C$6=8,SUM(+Ene!G11+Feb!G11+Mar!G11+Abr!G11+May!G11+Jun!G11+Jul!G11+Ago!G11),IF(Config!$C$6=9,SUM(+Ene!G11+Feb!G11+Mar!G11+Abr!G11+May!G11+Jun!G11+Jul!G11+Ago!G11+Set!G11),IF(Config!$C$6=10,SUM(+Ene!G11+Feb!G11+Mar!G11+Abr!G11+May!G11+Jun!G11+Jul!G11+Ago!G11+Set!G11+Oct!G11),IF(Config!$C$6=11,SUM(+Ene!G11+Feb!G11+Mar!G11+Abr!G11+May!G11+Jun!G11+Jul!G11+Ago!G11+Set!G11+Oct!G11+Nov!G11),IF(Config!$C$6=12,SUM(+Ene!G11+Feb!G11+Mar!G11+Abr!G11+May!G11+Jun!G11+Jul!G11+Ago!G11+Set!G11+Oct!G11+Nov!G11+Dic!G11)))))))))))))</f>
        <v>7</v>
      </c>
      <c r="H11" s="429">
        <f>IF(Config!$C$6=1,SUM(+Ene!H11),IF(Config!$C$6=2,SUM(+Ene!H11+Feb!H11),IF(Config!$C$6=3,SUM(+Ene!H11+Feb!H11+Mar!H11),IF(Config!$C$6=4,SUM(+Ene!H11+Feb!H11+Mar!H11+Abr!H11),IF(Config!$C$6=5,SUM(Ene!H11+Feb!H11+Mar!H11+Abr!H11+May!H11),IF(Config!$C$6=6,SUM(+Ene!H11+Feb!H11+Mar!H11+Abr!H11+May!H11+Jun!H11),IF(Config!$C$6=7,SUM(Ene!H11+Feb!H11+Mar!H11+Abr!H11+May!H11+Jun!H11+Jul!H11),IF(Config!$C$6=8,SUM(+Ene!H11+Feb!H11+Mar!H11+Abr!H11+May!H11+Jun!H11+Jul!H11+Ago!H11),IF(Config!$C$6=9,SUM(+Ene!H11+Feb!H11+Mar!H11+Abr!H11+May!H11+Jun!H11+Jul!H11+Ago!H11+Set!H11),IF(Config!$C$6=10,SUM(+Ene!H11+Feb!H11+Mar!H11+Abr!H11+May!H11+Jun!H11+Jul!H11+Ago!H11+Set!H11+Oct!H11),IF(Config!$C$6=11,SUM(+Ene!H11+Feb!H11+Mar!H11+Abr!H11+May!H11+Jun!H11+Jul!H11+Ago!H11+Set!H11+Oct!H11+Nov!H11),IF(Config!$C$6=12,SUM(+Ene!H11+Feb!H11+Mar!H11+Abr!H11+May!H11+Jun!H11+Jul!H11+Ago!H11+Set!H11+Oct!H11+Nov!H11+Dic!H11)))))))))))))</f>
        <v>0</v>
      </c>
      <c r="I11" s="429">
        <f>IF(Config!$C$6=1,SUM(+Ene!I11),IF(Config!$C$6=2,SUM(+Ene!I11+Feb!I11),IF(Config!$C$6=3,SUM(+Ene!I11+Feb!I11+Mar!I11),IF(Config!$C$6=4,SUM(+Ene!I11+Feb!I11+Mar!I11+Abr!I11),IF(Config!$C$6=5,SUM(Ene!I11+Feb!I11+Mar!I11+Abr!I11+May!I11),IF(Config!$C$6=6,SUM(+Ene!I11+Feb!I11+Mar!I11+Abr!I11+May!I11+Jun!I11),IF(Config!$C$6=7,SUM(Ene!I11+Feb!I11+Mar!I11+Abr!I11+May!I11+Jun!I11+Jul!I11),IF(Config!$C$6=8,SUM(+Ene!I11+Feb!I11+Mar!I11+Abr!I11+May!I11+Jun!I11+Jul!I11+Ago!I11),IF(Config!$C$6=9,SUM(+Ene!I11+Feb!I11+Mar!I11+Abr!I11+May!I11+Jun!I11+Jul!I11+Ago!I11+Set!I11),IF(Config!$C$6=10,SUM(+Ene!I11+Feb!I11+Mar!I11+Abr!I11+May!I11+Jun!I11+Jul!I11+Ago!I11+Set!I11+Oct!I11),IF(Config!$C$6=11,SUM(+Ene!I11+Feb!I11+Mar!I11+Abr!I11+May!I11+Jun!I11+Jul!I11+Ago!I11+Set!I11+Oct!I11+Nov!I11),IF(Config!$C$6=12,SUM(+Ene!I11+Feb!I11+Mar!I11+Abr!I11+May!I11+Jun!I11+Jul!I11+Ago!I11+Set!I11+Oct!I11+Nov!I11+Dic!I11)))))))))))))</f>
        <v>0</v>
      </c>
      <c r="J11" s="429">
        <f>IF(Config!$C$6=1,SUM(+Ene!J11),IF(Config!$C$6=2,SUM(+Ene!J11+Feb!J11),IF(Config!$C$6=3,SUM(+Ene!J11+Feb!J11+Mar!J11),IF(Config!$C$6=4,SUM(+Ene!J11+Feb!J11+Mar!J11+Abr!J11),IF(Config!$C$6=5,SUM(Ene!J11+Feb!J11+Mar!J11+Abr!J11+May!J11),IF(Config!$C$6=6,SUM(+Ene!J11+Feb!J11+Mar!J11+Abr!J11+May!J11+Jun!J11),IF(Config!$C$6=7,SUM(Ene!J11+Feb!J11+Mar!J11+Abr!J11+May!J11+Jun!J11+Jul!J11),IF(Config!$C$6=8,SUM(+Ene!J11+Feb!J11+Mar!J11+Abr!J11+May!J11+Jun!J11+Jul!J11+Ago!J11),IF(Config!$C$6=9,SUM(+Ene!J11+Feb!J11+Mar!J11+Abr!J11+May!J11+Jun!J11+Jul!J11+Ago!J11+Set!J11),IF(Config!$C$6=10,SUM(+Ene!J11+Feb!J11+Mar!J11+Abr!J11+May!J11+Jun!J11+Jul!J11+Ago!J11+Set!J11+Oct!J11),IF(Config!$C$6=11,SUM(+Ene!J11+Feb!J11+Mar!J11+Abr!J11+May!J11+Jun!J11+Jul!J11+Ago!J11+Set!J11+Oct!J11+Nov!J11),IF(Config!$C$6=12,SUM(+Ene!J11+Feb!J11+Mar!J11+Abr!J11+May!J11+Jun!J11+Jul!J11+Ago!J11+Set!J11+Oct!J11+Nov!J11+Dic!J11)))))))))))))</f>
        <v>0</v>
      </c>
      <c r="K11" s="429">
        <f>IF(Config!$C$6=1,SUM(+Ene!K11),IF(Config!$C$6=2,SUM(+Ene!K11+Feb!K11),IF(Config!$C$6=3,SUM(+Ene!K11+Feb!K11+Mar!K11),IF(Config!$C$6=4,SUM(+Ene!K11+Feb!K11+Mar!K11+Abr!K11),IF(Config!$C$6=5,SUM(Ene!K11+Feb!K11+Mar!K11+Abr!K11+May!K11),IF(Config!$C$6=6,SUM(+Ene!K11+Feb!K11+Mar!K11+Abr!K11+May!K11+Jun!K11),IF(Config!$C$6=7,SUM(Ene!K11+Feb!K11+Mar!K11+Abr!K11+May!K11+Jun!K11+Jul!K11),IF(Config!$C$6=8,SUM(+Ene!K11+Feb!K11+Mar!K11+Abr!K11+May!K11+Jun!K11+Jul!K11+Ago!K11),IF(Config!$C$6=9,SUM(+Ene!K11+Feb!K11+Mar!K11+Abr!K11+May!K11+Jun!K11+Jul!K11+Ago!K11+Set!K11),IF(Config!$C$6=10,SUM(+Ene!K11+Feb!K11+Mar!K11+Abr!K11+May!K11+Jun!K11+Jul!K11+Ago!K11+Set!K11+Oct!K11),IF(Config!$C$6=11,SUM(+Ene!K11+Feb!K11+Mar!K11+Abr!K11+May!K11+Jun!K11+Jul!K11+Ago!K11+Set!K11+Oct!K11+Nov!K11),IF(Config!$C$6=12,SUM(+Ene!K11+Feb!K11+Mar!K11+Abr!K11+May!K11+Jun!K11+Jul!K11+Ago!K11+Set!K11+Oct!K11+Nov!K11+Dic!K11)))))))))))))</f>
        <v>0</v>
      </c>
      <c r="L11" s="429">
        <f>IF(Config!$C$6=1,SUM(+Ene!L11),IF(Config!$C$6=2,SUM(+Ene!L11+Feb!L11),IF(Config!$C$6=3,SUM(+Ene!L11+Feb!L11+Mar!L11),IF(Config!$C$6=4,SUM(+Ene!L11+Feb!L11+Mar!L11+Abr!L11),IF(Config!$C$6=5,SUM(Ene!L11+Feb!L11+Mar!L11+Abr!L11+May!L11),IF(Config!$C$6=6,SUM(+Ene!L11+Feb!L11+Mar!L11+Abr!L11+May!L11+Jun!L11),IF(Config!$C$6=7,SUM(Ene!L11+Feb!L11+Mar!L11+Abr!L11+May!L11+Jun!L11+Jul!L11),IF(Config!$C$6=8,SUM(+Ene!L11+Feb!L11+Mar!L11+Abr!L11+May!L11+Jun!L11+Jul!L11+Ago!L11),IF(Config!$C$6=9,SUM(+Ene!L11+Feb!L11+Mar!L11+Abr!L11+May!L11+Jun!L11+Jul!L11+Ago!L11+Set!L11),IF(Config!$C$6=10,SUM(+Ene!L11+Feb!L11+Mar!L11+Abr!L11+May!L11+Jun!L11+Jul!L11+Ago!L11+Set!L11+Oct!L11),IF(Config!$C$6=11,SUM(+Ene!L11+Feb!L11+Mar!L11+Abr!L11+May!L11+Jun!L11+Jul!L11+Ago!L11+Set!L11+Oct!L11+Nov!L11),IF(Config!$C$6=12,SUM(+Ene!L11+Feb!L11+Mar!L11+Abr!L11+May!L11+Jun!L11+Jul!L11+Ago!L11+Set!L11+Oct!L11+Nov!L11+Dic!L11)))))))))))))</f>
        <v>0</v>
      </c>
      <c r="M11" s="429">
        <f>IF(Config!$C$6=1,SUM(+Ene!M11),IF(Config!$C$6=2,SUM(+Ene!M11+Feb!M11),IF(Config!$C$6=3,SUM(+Ene!M11+Feb!M11+Mar!M11),IF(Config!$C$6=4,SUM(+Ene!M11+Feb!M11+Mar!M11+Abr!M11),IF(Config!$C$6=5,SUM(Ene!M11+Feb!M11+Mar!M11+Abr!M11+May!M11),IF(Config!$C$6=6,SUM(+Ene!M11+Feb!M11+Mar!M11+Abr!M11+May!M11+Jun!M11),IF(Config!$C$6=7,SUM(Ene!M11+Feb!M11+Mar!M11+Abr!M11+May!M11+Jun!M11+Jul!M11),IF(Config!$C$6=8,SUM(+Ene!M11+Feb!M11+Mar!M11+Abr!M11+May!M11+Jun!M11+Jul!M11+Ago!M11),IF(Config!$C$6=9,SUM(+Ene!M11+Feb!M11+Mar!M11+Abr!M11+May!M11+Jun!M11+Jul!M11+Ago!M11+Set!M11),IF(Config!$C$6=10,SUM(+Ene!M11+Feb!M11+Mar!M11+Abr!M11+May!M11+Jun!M11+Jul!M11+Ago!M11+Set!M11+Oct!M11),IF(Config!$C$6=11,SUM(+Ene!M11+Feb!M11+Mar!M11+Abr!M11+May!M11+Jun!M11+Jul!M11+Ago!M11+Set!M11+Oct!M11+Nov!M11),IF(Config!$C$6=12,SUM(+Ene!M11+Feb!M11+Mar!M11+Abr!M11+May!M11+Jun!M11+Jul!M11+Ago!M11+Set!M11+Oct!M11+Nov!M11+Dic!M11)))))))))))))</f>
        <v>0</v>
      </c>
      <c r="N11" s="429">
        <f>IF(Config!$C$6=1,SUM(+Ene!N11),IF(Config!$C$6=2,SUM(+Ene!N11+Feb!N11),IF(Config!$C$6=3,SUM(+Ene!N11+Feb!N11+Mar!N11),IF(Config!$C$6=4,SUM(+Ene!N11+Feb!N11+Mar!N11+Abr!N11),IF(Config!$C$6=5,SUM(Ene!N11+Feb!N11+Mar!N11+Abr!N11+May!N11),IF(Config!$C$6=6,SUM(+Ene!N11+Feb!N11+Mar!N11+Abr!N11+May!N11+Jun!N11),IF(Config!$C$6=7,SUM(Ene!N11+Feb!N11+Mar!N11+Abr!N11+May!N11+Jun!N11+Jul!N11),IF(Config!$C$6=8,SUM(+Ene!N11+Feb!N11+Mar!N11+Abr!N11+May!N11+Jun!N11+Jul!N11+Ago!N11),IF(Config!$C$6=9,SUM(+Ene!N11+Feb!N11+Mar!N11+Abr!N11+May!N11+Jun!N11+Jul!N11+Ago!N11+Set!N11),IF(Config!$C$6=10,SUM(+Ene!N11+Feb!N11+Mar!N11+Abr!N11+May!N11+Jun!N11+Jul!N11+Ago!N11+Set!N11+Oct!N11),IF(Config!$C$6=11,SUM(+Ene!N11+Feb!N11+Mar!N11+Abr!N11+May!N11+Jun!N11+Jul!N11+Ago!N11+Set!N11+Oct!N11+Nov!N11),IF(Config!$C$6=12,SUM(+Ene!N11+Feb!N11+Mar!N11+Abr!N11+May!N11+Jun!N11+Jul!N11+Ago!N11+Set!N11+Oct!N11+Nov!N11+Dic!N11)))))))))))))</f>
        <v>0</v>
      </c>
      <c r="O11" s="429">
        <f>IF(Config!$C$6=1,SUM(+Ene!O11),IF(Config!$C$6=2,SUM(+Ene!O11+Feb!O11),IF(Config!$C$6=3,SUM(+Ene!O11+Feb!O11+Mar!O11),IF(Config!$C$6=4,SUM(+Ene!O11+Feb!O11+Mar!O11+Abr!O11),IF(Config!$C$6=5,SUM(Ene!O11+Feb!O11+Mar!O11+Abr!O11+May!O11),IF(Config!$C$6=6,SUM(+Ene!O11+Feb!O11+Mar!O11+Abr!O11+May!O11+Jun!O11),IF(Config!$C$6=7,SUM(Ene!O11+Feb!O11+Mar!O11+Abr!O11+May!O11+Jun!O11+Jul!O11),IF(Config!$C$6=8,SUM(+Ene!O11+Feb!O11+Mar!O11+Abr!O11+May!O11+Jun!O11+Jul!O11+Ago!O11),IF(Config!$C$6=9,SUM(+Ene!O11+Feb!O11+Mar!O11+Abr!O11+May!O11+Jun!O11+Jul!O11+Ago!O11+Set!O11),IF(Config!$C$6=10,SUM(+Ene!O11+Feb!O11+Mar!O11+Abr!O11+May!O11+Jun!O11+Jul!O11+Ago!O11+Set!O11+Oct!O11),IF(Config!$C$6=11,SUM(+Ene!O11+Feb!O11+Mar!O11+Abr!O11+May!O11+Jun!O11+Jul!O11+Ago!O11+Set!O11+Oct!O11+Nov!O11),IF(Config!$C$6=12,SUM(+Ene!O11+Feb!O11+Mar!O11+Abr!O11+May!O11+Jun!O11+Jul!O11+Ago!O11+Set!O11+Oct!O11+Nov!O11+Dic!O11)))))))))))))</f>
        <v>0</v>
      </c>
      <c r="P11" s="429">
        <f>IF(Config!$C$6=1,SUM(+Ene!P11),IF(Config!$C$6=2,SUM(+Ene!P11+Feb!P11),IF(Config!$C$6=3,SUM(+Ene!P11+Feb!P11+Mar!P11),IF(Config!$C$6=4,SUM(+Ene!P11+Feb!P11+Mar!P11+Abr!P11),IF(Config!$C$6=5,SUM(Ene!P11+Feb!P11+Mar!P11+Abr!P11+May!P11),IF(Config!$C$6=6,SUM(+Ene!P11+Feb!P11+Mar!P11+Abr!P11+May!P11+Jun!P11),IF(Config!$C$6=7,SUM(Ene!P11+Feb!P11+Mar!P11+Abr!P11+May!P11+Jun!P11+Jul!P11),IF(Config!$C$6=8,SUM(+Ene!P11+Feb!P11+Mar!P11+Abr!P11+May!P11+Jun!P11+Jul!P11+Ago!P11),IF(Config!$C$6=9,SUM(+Ene!P11+Feb!P11+Mar!P11+Abr!P11+May!P11+Jun!P11+Jul!P11+Ago!P11+Set!P11),IF(Config!$C$6=10,SUM(+Ene!P11+Feb!P11+Mar!P11+Abr!P11+May!P11+Jun!P11+Jul!P11+Ago!P11+Set!P11+Oct!P11),IF(Config!$C$6=11,SUM(+Ene!P11+Feb!P11+Mar!P11+Abr!P11+May!P11+Jun!P11+Jul!P11+Ago!P11+Set!P11+Oct!P11+Nov!P11),IF(Config!$C$6=12,SUM(+Ene!P11+Feb!P11+Mar!P11+Abr!P11+May!P11+Jun!P11+Jul!P11+Ago!P11+Set!P11+Oct!P11+Nov!P11+Dic!P11)))))))))))))</f>
        <v>0</v>
      </c>
      <c r="Q11" s="429">
        <f>IF(Config!$C$6=1,SUM(+Ene!Q11),IF(Config!$C$6=2,SUM(+Ene!Q11+Feb!Q11),IF(Config!$C$6=3,SUM(+Ene!Q11+Feb!Q11+Mar!Q11),IF(Config!$C$6=4,SUM(+Ene!Q11+Feb!Q11+Mar!Q11+Abr!Q11),IF(Config!$C$6=5,SUM(Ene!Q11+Feb!Q11+Mar!Q11+Abr!Q11+May!Q11),IF(Config!$C$6=6,SUM(+Ene!Q11+Feb!Q11+Mar!Q11+Abr!Q11+May!Q11+Jun!Q11),IF(Config!$C$6=7,SUM(Ene!Q11+Feb!Q11+Mar!Q11+Abr!Q11+May!Q11+Jun!Q11+Jul!Q11),IF(Config!$C$6=8,SUM(+Ene!Q11+Feb!Q11+Mar!Q11+Abr!Q11+May!Q11+Jun!Q11+Jul!Q11+Ago!Q11),IF(Config!$C$6=9,SUM(+Ene!Q11+Feb!Q11+Mar!Q11+Abr!Q11+May!Q11+Jun!Q11+Jul!Q11+Ago!Q11+Set!Q11),IF(Config!$C$6=10,SUM(+Ene!Q11+Feb!Q11+Mar!Q11+Abr!Q11+May!Q11+Jun!Q11+Jul!Q11+Ago!Q11+Set!Q11+Oct!Q11),IF(Config!$C$6=11,SUM(+Ene!Q11+Feb!Q11+Mar!Q11+Abr!Q11+May!Q11+Jun!Q11+Jul!Q11+Ago!Q11+Set!Q11+Oct!Q11+Nov!Q11),IF(Config!$C$6=12,SUM(+Ene!Q11+Feb!Q11+Mar!Q11+Abr!Q11+May!Q11+Jun!Q11+Jul!Q11+Ago!Q11+Set!Q11+Oct!Q11+Nov!Q11+Dic!Q11)))))))))))))</f>
        <v>0</v>
      </c>
      <c r="R11" s="429">
        <f>IF(Config!$C$6=1,SUM(+Ene!R11),IF(Config!$C$6=2,SUM(+Ene!R11+Feb!R11),IF(Config!$C$6=3,SUM(+Ene!R11+Feb!R11+Mar!R11),IF(Config!$C$6=4,SUM(+Ene!R11+Feb!R11+Mar!R11+Abr!R11),IF(Config!$C$6=5,SUM(Ene!R11+Feb!R11+Mar!R11+Abr!R11+May!R11),IF(Config!$C$6=6,SUM(+Ene!R11+Feb!R11+Mar!R11+Abr!R11+May!R11+Jun!R11),IF(Config!$C$6=7,SUM(Ene!R11+Feb!R11+Mar!R11+Abr!R11+May!R11+Jun!R11+Jul!R11),IF(Config!$C$6=8,SUM(+Ene!R11+Feb!R11+Mar!R11+Abr!R11+May!R11+Jun!R11+Jul!R11+Ago!R11),IF(Config!$C$6=9,SUM(+Ene!R11+Feb!R11+Mar!R11+Abr!R11+May!R11+Jun!R11+Jul!R11+Ago!R11+Set!R11),IF(Config!$C$6=10,SUM(+Ene!R11+Feb!R11+Mar!R11+Abr!R11+May!R11+Jun!R11+Jul!R11+Ago!R11+Set!R11+Oct!R11),IF(Config!$C$6=11,SUM(+Ene!R11+Feb!R11+Mar!R11+Abr!R11+May!R11+Jun!R11+Jul!R11+Ago!R11+Set!R11+Oct!R11+Nov!R11),IF(Config!$C$6=12,SUM(+Ene!R11+Feb!R11+Mar!R11+Abr!R11+May!R11+Jun!R11+Jul!R11+Ago!R11+Set!R11+Oct!R11+Nov!R11+Dic!R11)))))))))))))</f>
        <v>0</v>
      </c>
      <c r="S11" s="429">
        <f>IF(Config!$C$6=1,SUM(+Ene!S11),IF(Config!$C$6=2,SUM(+Ene!S11+Feb!S11),IF(Config!$C$6=3,SUM(+Ene!S11+Feb!S11+Mar!S11),IF(Config!$C$6=4,SUM(+Ene!S11+Feb!S11+Mar!S11+Abr!S11),IF(Config!$C$6=5,SUM(Ene!S11+Feb!S11+Mar!S11+Abr!S11+May!S11),IF(Config!$C$6=6,SUM(+Ene!S11+Feb!S11+Mar!S11+Abr!S11+May!S11+Jun!S11),IF(Config!$C$6=7,SUM(Ene!S11+Feb!S11+Mar!S11+Abr!S11+May!S11+Jun!S11+Jul!S11),IF(Config!$C$6=8,SUM(+Ene!S11+Feb!S11+Mar!S11+Abr!S11+May!S11+Jun!S11+Jul!S11+Ago!S11),IF(Config!$C$6=9,SUM(+Ene!S11+Feb!S11+Mar!S11+Abr!S11+May!S11+Jun!S11+Jul!S11+Ago!S11+Set!S11),IF(Config!$C$6=10,SUM(+Ene!S11+Feb!S11+Mar!S11+Abr!S11+May!S11+Jun!S11+Jul!S11+Ago!S11+Set!S11+Oct!S11),IF(Config!$C$6=11,SUM(+Ene!S11+Feb!S11+Mar!S11+Abr!S11+May!S11+Jun!S11+Jul!S11+Ago!S11+Set!S11+Oct!S11+Nov!S11),IF(Config!$C$6=12,SUM(+Ene!S11+Feb!S11+Mar!S11+Abr!S11+May!S11+Jun!S11+Jul!S11+Ago!S11+Set!S11+Oct!S11+Nov!S11+Dic!S11)))))))))))))</f>
        <v>0</v>
      </c>
      <c r="T11" s="429">
        <f>IF(Config!$C$6=1,SUM(+Ene!T11),IF(Config!$C$6=2,SUM(+Ene!T11+Feb!T11),IF(Config!$C$6=3,SUM(+Ene!T11+Feb!T11+Mar!T11),IF(Config!$C$6=4,SUM(+Ene!T11+Feb!T11+Mar!T11+Abr!T11),IF(Config!$C$6=5,SUM(Ene!T11+Feb!T11+Mar!T11+Abr!T11+May!T11),IF(Config!$C$6=6,SUM(+Ene!T11+Feb!T11+Mar!T11+Abr!T11+May!T11+Jun!T11),IF(Config!$C$6=7,SUM(Ene!T11+Feb!T11+Mar!T11+Abr!T11+May!T11+Jun!T11+Jul!T11),IF(Config!$C$6=8,SUM(+Ene!T11+Feb!T11+Mar!T11+Abr!T11+May!T11+Jun!T11+Jul!T11+Ago!T11),IF(Config!$C$6=9,SUM(+Ene!T11+Feb!T11+Mar!T11+Abr!T11+May!T11+Jun!T11+Jul!T11+Ago!T11+Set!T11),IF(Config!$C$6=10,SUM(+Ene!T11+Feb!T11+Mar!T11+Abr!T11+May!T11+Jun!T11+Jul!T11+Ago!T11+Set!T11+Oct!T11),IF(Config!$C$6=11,SUM(+Ene!T11+Feb!T11+Mar!T11+Abr!T11+May!T11+Jun!T11+Jul!T11+Ago!T11+Set!T11+Oct!T11+Nov!T11),IF(Config!$C$6=12,SUM(+Ene!T11+Feb!T11+Mar!T11+Abr!T11+May!T11+Jun!T11+Jul!T11+Ago!T11+Set!T11+Oct!T11+Nov!T11+Dic!T11)))))))))))))</f>
        <v>0</v>
      </c>
      <c r="U11" s="429">
        <f>IF(Config!$C$6=1,SUM(+Ene!U11),IF(Config!$C$6=2,SUM(+Ene!U11+Feb!U11),IF(Config!$C$6=3,SUM(+Ene!U11+Feb!U11+Mar!U11),IF(Config!$C$6=4,SUM(+Ene!U11+Feb!U11+Mar!U11+Abr!U11),IF(Config!$C$6=5,SUM(Ene!U11+Feb!U11+Mar!U11+Abr!U11+May!U11),IF(Config!$C$6=6,SUM(+Ene!U11+Feb!U11+Mar!U11+Abr!U11+May!U11+Jun!U11),IF(Config!$C$6=7,SUM(Ene!U11+Feb!U11+Mar!U11+Abr!U11+May!U11+Jun!U11+Jul!U11),IF(Config!$C$6=8,SUM(+Ene!U11+Feb!U11+Mar!U11+Abr!U11+May!U11+Jun!U11+Jul!U11+Ago!U11),IF(Config!$C$6=9,SUM(+Ene!U11+Feb!U11+Mar!U11+Abr!U11+May!U11+Jun!U11+Jul!U11+Ago!U11+Set!U11),IF(Config!$C$6=10,SUM(+Ene!U11+Feb!U11+Mar!U11+Abr!U11+May!U11+Jun!U11+Jul!U11+Ago!U11+Set!U11+Oct!U11),IF(Config!$C$6=11,SUM(+Ene!U11+Feb!U11+Mar!U11+Abr!U11+May!U11+Jun!U11+Jul!U11+Ago!U11+Set!U11+Oct!U11+Nov!U11),IF(Config!$C$6=12,SUM(+Ene!U11+Feb!U11+Mar!U11+Abr!U11+May!U11+Jun!U11+Jul!U11+Ago!U11+Set!U11+Oct!U11+Nov!U11+Dic!U11)))))))))))))</f>
        <v>0</v>
      </c>
      <c r="V11" s="429">
        <f>IF(Config!$C$6=1,SUM(+Ene!V11),IF(Config!$C$6=2,SUM(+Ene!V11+Feb!V11),IF(Config!$C$6=3,SUM(+Ene!V11+Feb!V11+Mar!V11),IF(Config!$C$6=4,SUM(+Ene!V11+Feb!V11+Mar!V11+Abr!V11),IF(Config!$C$6=5,SUM(Ene!V11+Feb!V11+Mar!V11+Abr!V11+May!V11),IF(Config!$C$6=6,SUM(+Ene!V11+Feb!V11+Mar!V11+Abr!V11+May!V11+Jun!V11),IF(Config!$C$6=7,SUM(Ene!V11+Feb!V11+Mar!V11+Abr!V11+May!V11+Jun!V11+Jul!V11),IF(Config!$C$6=8,SUM(+Ene!V11+Feb!V11+Mar!V11+Abr!V11+May!V11+Jun!V11+Jul!V11+Ago!V11),IF(Config!$C$6=9,SUM(+Ene!V11+Feb!V11+Mar!V11+Abr!V11+May!V11+Jun!V11+Jul!V11+Ago!V11+Set!V11),IF(Config!$C$6=10,SUM(+Ene!V11+Feb!V11+Mar!V11+Abr!V11+May!V11+Jun!V11+Jul!V11+Ago!V11+Set!V11+Oct!V11),IF(Config!$C$6=11,SUM(+Ene!V11+Feb!V11+Mar!V11+Abr!V11+May!V11+Jun!V11+Jul!V11+Ago!V11+Set!V11+Oct!V11+Nov!V11),IF(Config!$C$6=12,SUM(+Ene!V11+Feb!V11+Mar!V11+Abr!V11+May!V11+Jun!V11+Jul!V11+Ago!V11+Set!V11+Oct!V11+Nov!V11+Dic!V11)))))))))))))</f>
        <v>0</v>
      </c>
      <c r="W11" s="429">
        <f>IF(Config!$C$6=1,SUM(+Ene!W11),IF(Config!$C$6=2,SUM(+Ene!W11+Feb!W11),IF(Config!$C$6=3,SUM(+Ene!W11+Feb!W11+Mar!W11),IF(Config!$C$6=4,SUM(+Ene!W11+Feb!W11+Mar!W11+Abr!W11),IF(Config!$C$6=5,SUM(Ene!W11+Feb!W11+Mar!W11+Abr!W11+May!W11),IF(Config!$C$6=6,SUM(+Ene!W11+Feb!W11+Mar!W11+Abr!W11+May!W11+Jun!W11),IF(Config!$C$6=7,SUM(Ene!W11+Feb!W11+Mar!W11+Abr!W11+May!W11+Jun!W11+Jul!W11),IF(Config!$C$6=8,SUM(+Ene!W11+Feb!W11+Mar!W11+Abr!W11+May!W11+Jun!W11+Jul!W11+Ago!W11),IF(Config!$C$6=9,SUM(+Ene!W11+Feb!W11+Mar!W11+Abr!W11+May!W11+Jun!W11+Jul!W11+Ago!W11+Set!W11),IF(Config!$C$6=10,SUM(+Ene!W11+Feb!W11+Mar!W11+Abr!W11+May!W11+Jun!W11+Jul!W11+Ago!W11+Set!W11+Oct!W11),IF(Config!$C$6=11,SUM(+Ene!W11+Feb!W11+Mar!W11+Abr!W11+May!W11+Jun!W11+Jul!W11+Ago!W11+Set!W11+Oct!W11+Nov!W11),IF(Config!$C$6=12,SUM(+Ene!W11+Feb!W11+Mar!W11+Abr!W11+May!W11+Jun!W11+Jul!W11+Ago!W11+Set!W11+Oct!W11+Nov!W11+Dic!W11)))))))))))))</f>
        <v>0</v>
      </c>
      <c r="X11" s="429">
        <f>IF(Config!$C$6=1,SUM(+Ene!X11),IF(Config!$C$6=2,SUM(+Ene!X11+Feb!X11),IF(Config!$C$6=3,SUM(+Ene!X11+Feb!X11+Mar!X11),IF(Config!$C$6=4,SUM(+Ene!X11+Feb!X11+Mar!X11+Abr!X11),IF(Config!$C$6=5,SUM(Ene!X11+Feb!X11+Mar!X11+Abr!X11+May!X11),IF(Config!$C$6=6,SUM(+Ene!X11+Feb!X11+Mar!X11+Abr!X11+May!X11+Jun!X11),IF(Config!$C$6=7,SUM(Ene!X11+Feb!X11+Mar!X11+Abr!X11+May!X11+Jun!X11+Jul!X11),IF(Config!$C$6=8,SUM(+Ene!X11+Feb!X11+Mar!X11+Abr!X11+May!X11+Jun!X11+Jul!X11+Ago!X11),IF(Config!$C$6=9,SUM(+Ene!X11+Feb!X11+Mar!X11+Abr!X11+May!X11+Jun!X11+Jul!X11+Ago!X11+Set!X11),IF(Config!$C$6=10,SUM(+Ene!X11+Feb!X11+Mar!X11+Abr!X11+May!X11+Jun!X11+Jul!X11+Ago!X11+Set!X11+Oct!X11),IF(Config!$C$6=11,SUM(+Ene!X11+Feb!X11+Mar!X11+Abr!X11+May!X11+Jun!X11+Jul!X11+Ago!X11+Set!X11+Oct!X11+Nov!X11),IF(Config!$C$6=12,SUM(+Ene!X11+Feb!X11+Mar!X11+Abr!X11+May!X11+Jun!X11+Jul!X11+Ago!X11+Set!X11+Oct!X11+Nov!X11+Dic!X11)))))))))))))</f>
        <v>0</v>
      </c>
      <c r="Y11" s="429">
        <f>IF(Config!$C$6=1,SUM(+Ene!Y11),IF(Config!$C$6=2,SUM(+Ene!Y11+Feb!Y11),IF(Config!$C$6=3,SUM(+Ene!Y11+Feb!Y11+Mar!Y11),IF(Config!$C$6=4,SUM(+Ene!Y11+Feb!Y11+Mar!Y11+Abr!Y11),IF(Config!$C$6=5,SUM(Ene!Y11+Feb!Y11+Mar!Y11+Abr!Y11+May!Y11),IF(Config!$C$6=6,SUM(+Ene!Y11+Feb!Y11+Mar!Y11+Abr!Y11+May!Y11+Jun!Y11),IF(Config!$C$6=7,SUM(Ene!Y11+Feb!Y11+Mar!Y11+Abr!Y11+May!Y11+Jun!Y11+Jul!Y11),IF(Config!$C$6=8,SUM(+Ene!Y11+Feb!Y11+Mar!Y11+Abr!Y11+May!Y11+Jun!Y11+Jul!Y11+Ago!Y11),IF(Config!$C$6=9,SUM(+Ene!Y11+Feb!Y11+Mar!Y11+Abr!Y11+May!Y11+Jun!Y11+Jul!Y11+Ago!Y11+Set!Y11),IF(Config!$C$6=10,SUM(+Ene!Y11+Feb!Y11+Mar!Y11+Abr!Y11+May!Y11+Jun!Y11+Jul!Y11+Ago!Y11+Set!Y11+Oct!Y11),IF(Config!$C$6=11,SUM(+Ene!Y11+Feb!Y11+Mar!Y11+Abr!Y11+May!Y11+Jun!Y11+Jul!Y11+Ago!Y11+Set!Y11+Oct!Y11+Nov!Y11),IF(Config!$C$6=12,SUM(+Ene!Y11+Feb!Y11+Mar!Y11+Abr!Y11+May!Y11+Jun!Y11+Jul!Y11+Ago!Y11+Set!Y11+Oct!Y11+Nov!Y11+Dic!Y11)))))))))))))</f>
        <v>8</v>
      </c>
      <c r="Z11" s="429">
        <f>IF(Config!$C$6=1,SUM(+Ene!Z11),IF(Config!$C$6=2,SUM(+Ene!Z11+Feb!Z11),IF(Config!$C$6=3,SUM(+Ene!Z11+Feb!Z11+Mar!Z11),IF(Config!$C$6=4,SUM(+Ene!Z11+Feb!Z11+Mar!Z11+Abr!Z11),IF(Config!$C$6=5,SUM(Ene!Z11+Feb!Z11+Mar!Z11+Abr!Z11+May!Z11),IF(Config!$C$6=6,SUM(+Ene!Z11+Feb!Z11+Mar!Z11+Abr!Z11+May!Z11+Jun!Z11),IF(Config!$C$6=7,SUM(Ene!Z11+Feb!Z11+Mar!Z11+Abr!Z11+May!Z11+Jun!Z11+Jul!Z11),IF(Config!$C$6=8,SUM(+Ene!Z11+Feb!Z11+Mar!Z11+Abr!Z11+May!Z11+Jun!Z11+Jul!Z11+Ago!Z11),IF(Config!$C$6=9,SUM(+Ene!Z11+Feb!Z11+Mar!Z11+Abr!Z11+May!Z11+Jun!Z11+Jul!Z11+Ago!Z11+Set!Z11),IF(Config!$C$6=10,SUM(+Ene!Z11+Feb!Z11+Mar!Z11+Abr!Z11+May!Z11+Jun!Z11+Jul!Z11+Ago!Z11+Set!Z11+Oct!Z11),IF(Config!$C$6=11,SUM(+Ene!Z11+Feb!Z11+Mar!Z11+Abr!Z11+May!Z11+Jun!Z11+Jul!Z11+Ago!Z11+Set!Z11+Oct!Z11+Nov!Z11),IF(Config!$C$6=12,SUM(+Ene!Z11+Feb!Z11+Mar!Z11+Abr!Z11+May!Z11+Jun!Z11+Jul!Z11+Ago!Z11+Set!Z11+Oct!Z11+Nov!Z11+Dic!Z11)))))))))))))</f>
        <v>0</v>
      </c>
      <c r="AA11" s="429">
        <f>IF(Config!$C$6=1,SUM(+Ene!AA11),IF(Config!$C$6=2,SUM(+Ene!AA11+Feb!AA11),IF(Config!$C$6=3,SUM(+Ene!AA11+Feb!AA11+Mar!AA11),IF(Config!$C$6=4,SUM(+Ene!AA11+Feb!AA11+Mar!AA11+Abr!AA11),IF(Config!$C$6=5,SUM(Ene!AA11+Feb!AA11+Mar!AA11+Abr!AA11+May!AA11),IF(Config!$C$6=6,SUM(+Ene!AA11+Feb!AA11+Mar!AA11+Abr!AA11+May!AA11+Jun!AA11),IF(Config!$C$6=7,SUM(Ene!AA11+Feb!AA11+Mar!AA11+Abr!AA11+May!AA11+Jun!AA11+Jul!AA11),IF(Config!$C$6=8,SUM(+Ene!AA11+Feb!AA11+Mar!AA11+Abr!AA11+May!AA11+Jun!AA11+Jul!AA11+Ago!AA11),IF(Config!$C$6=9,SUM(+Ene!AA11+Feb!AA11+Mar!AA11+Abr!AA11+May!AA11+Jun!AA11+Jul!AA11+Ago!AA11+Set!AA11),IF(Config!$C$6=10,SUM(+Ene!AA11+Feb!AA11+Mar!AA11+Abr!AA11+May!AA11+Jun!AA11+Jul!AA11+Ago!AA11+Set!AA11+Oct!AA11),IF(Config!$C$6=11,SUM(+Ene!AA11+Feb!AA11+Mar!AA11+Abr!AA11+May!AA11+Jun!AA11+Jul!AA11+Ago!AA11+Set!AA11+Oct!AA11+Nov!AA11),IF(Config!$C$6=12,SUM(+Ene!AA11+Feb!AA11+Mar!AA11+Abr!AA11+May!AA11+Jun!AA11+Jul!AA11+Ago!AA11+Set!AA11+Oct!AA11+Nov!AA11+Dic!AA11)))))))))))))</f>
        <v>0</v>
      </c>
      <c r="AB11" s="429">
        <f>IF(Config!$C$6=1,SUM(+Ene!AB11),IF(Config!$C$6=2,SUM(+Ene!AB11+Feb!AB11),IF(Config!$C$6=3,SUM(+Ene!AB11+Feb!AB11+Mar!AB11),IF(Config!$C$6=4,SUM(+Ene!AB11+Feb!AB11+Mar!AB11+Abr!AB11),IF(Config!$C$6=5,SUM(Ene!AB11+Feb!AB11+Mar!AB11+Abr!AB11+May!AB11),IF(Config!$C$6=6,SUM(+Ene!AB11+Feb!AB11+Mar!AB11+Abr!AB11+May!AB11+Jun!AB11),IF(Config!$C$6=7,SUM(Ene!AB11+Feb!AB11+Mar!AB11+Abr!AB11+May!AB11+Jun!AB11+Jul!AB11),IF(Config!$C$6=8,SUM(+Ene!AB11+Feb!AB11+Mar!AB11+Abr!AB11+May!AB11+Jun!AB11+Jul!AB11+Ago!AB11),IF(Config!$C$6=9,SUM(+Ene!AB11+Feb!AB11+Mar!AB11+Abr!AB11+May!AB11+Jun!AB11+Jul!AB11+Ago!AB11+Set!AB11),IF(Config!$C$6=10,SUM(+Ene!AB11+Feb!AB11+Mar!AB11+Abr!AB11+May!AB11+Jun!AB11+Jul!AB11+Ago!AB11+Set!AB11+Oct!AB11),IF(Config!$C$6=11,SUM(+Ene!AB11+Feb!AB11+Mar!AB11+Abr!AB11+May!AB11+Jun!AB11+Jul!AB11+Ago!AB11+Set!AB11+Oct!AB11+Nov!AB11),IF(Config!$C$6=12,SUM(+Ene!AB11+Feb!AB11+Mar!AB11+Abr!AB11+May!AB11+Jun!AB11+Jul!AB11+Ago!AB11+Set!AB11+Oct!AB11+Nov!AB11+Dic!AB11)))))))))))))</f>
        <v>0</v>
      </c>
      <c r="AC11" s="429">
        <f>IF(Config!$C$6=1,SUM(+Ene!AC11),IF(Config!$C$6=2,SUM(+Ene!AC11+Feb!AC11),IF(Config!$C$6=3,SUM(+Ene!AC11+Feb!AC11+Mar!AC11),IF(Config!$C$6=4,SUM(+Ene!AC11+Feb!AC11+Mar!AC11+Abr!AC11),IF(Config!$C$6=5,SUM(Ene!AC11+Feb!AC11+Mar!AC11+Abr!AC11+May!AC11),IF(Config!$C$6=6,SUM(+Ene!AC11+Feb!AC11+Mar!AC11+Abr!AC11+May!AC11+Jun!AC11),IF(Config!$C$6=7,SUM(Ene!AC11+Feb!AC11+Mar!AC11+Abr!AC11+May!AC11+Jun!AC11+Jul!AC11),IF(Config!$C$6=8,SUM(+Ene!AC11+Feb!AC11+Mar!AC11+Abr!AC11+May!AC11+Jun!AC11+Jul!AC11+Ago!AC11),IF(Config!$C$6=9,SUM(+Ene!AC11+Feb!AC11+Mar!AC11+Abr!AC11+May!AC11+Jun!AC11+Jul!AC11+Ago!AC11+Set!AC11),IF(Config!$C$6=10,SUM(+Ene!AC11+Feb!AC11+Mar!AC11+Abr!AC11+May!AC11+Jun!AC11+Jul!AC11+Ago!AC11+Set!AC11+Oct!AC11),IF(Config!$C$6=11,SUM(+Ene!AC11+Feb!AC11+Mar!AC11+Abr!AC11+May!AC11+Jun!AC11+Jul!AC11+Ago!AC11+Set!AC11+Oct!AC11+Nov!AC11),IF(Config!$C$6=12,SUM(+Ene!AC11+Feb!AC11+Mar!AC11+Abr!AC11+May!AC11+Jun!AC11+Jul!AC11+Ago!AC11+Set!AC11+Oct!AC11+Nov!AC11+Dic!AC11)))))))))))))</f>
        <v>0</v>
      </c>
      <c r="AD11" s="429">
        <f>IF(Config!$C$6=1,SUM(+Ene!AD11),IF(Config!$C$6=2,SUM(+Ene!AD11+Feb!AD11),IF(Config!$C$6=3,SUM(+Ene!AD11+Feb!AD11+Mar!AD11),IF(Config!$C$6=4,SUM(+Ene!AD11+Feb!AD11+Mar!AD11+Abr!AD11),IF(Config!$C$6=5,SUM(Ene!AD11+Feb!AD11+Mar!AD11+Abr!AD11+May!AD11),IF(Config!$C$6=6,SUM(+Ene!AD11+Feb!AD11+Mar!AD11+Abr!AD11+May!AD11+Jun!AD11),IF(Config!$C$6=7,SUM(Ene!AD11+Feb!AD11+Mar!AD11+Abr!AD11+May!AD11+Jun!AD11+Jul!AD11),IF(Config!$C$6=8,SUM(+Ene!AD11+Feb!AD11+Mar!AD11+Abr!AD11+May!AD11+Jun!AD11+Jul!AD11+Ago!AD11),IF(Config!$C$6=9,SUM(+Ene!AD11+Feb!AD11+Mar!AD11+Abr!AD11+May!AD11+Jun!AD11+Jul!AD11+Ago!AD11+Set!AD11),IF(Config!$C$6=10,SUM(+Ene!AD11+Feb!AD11+Mar!AD11+Abr!AD11+May!AD11+Jun!AD11+Jul!AD11+Ago!AD11+Set!AD11+Oct!AD11),IF(Config!$C$6=11,SUM(+Ene!AD11+Feb!AD11+Mar!AD11+Abr!AD11+May!AD11+Jun!AD11+Jul!AD11+Ago!AD11+Set!AD11+Oct!AD11+Nov!AD11),IF(Config!$C$6=12,SUM(+Ene!AD11+Feb!AD11+Mar!AD11+Abr!AD11+May!AD11+Jun!AD11+Jul!AD11+Ago!AD11+Set!AD11+Oct!AD11+Nov!AD11+Dic!AD11)))))))))))))</f>
        <v>0</v>
      </c>
      <c r="AE11" s="429">
        <f>IF(Config!$C$6=1,SUM(+Ene!AE11),IF(Config!$C$6=2,SUM(+Ene!AE11+Feb!AE11),IF(Config!$C$6=3,SUM(+Ene!AE11+Feb!AE11+Mar!AE11),IF(Config!$C$6=4,SUM(+Ene!AE11+Feb!AE11+Mar!AE11+Abr!AE11),IF(Config!$C$6=5,SUM(Ene!AE11+Feb!AE11+Mar!AE11+Abr!AE11+May!AE11),IF(Config!$C$6=6,SUM(+Ene!AE11+Feb!AE11+Mar!AE11+Abr!AE11+May!AE11+Jun!AE11),IF(Config!$C$6=7,SUM(Ene!AE11+Feb!AE11+Mar!AE11+Abr!AE11+May!AE11+Jun!AE11+Jul!AE11),IF(Config!$C$6=8,SUM(+Ene!AE11+Feb!AE11+Mar!AE11+Abr!AE11+May!AE11+Jun!AE11+Jul!AE11+Ago!AE11),IF(Config!$C$6=9,SUM(+Ene!AE11+Feb!AE11+Mar!AE11+Abr!AE11+May!AE11+Jun!AE11+Jul!AE11+Ago!AE11+Set!AE11),IF(Config!$C$6=10,SUM(+Ene!AE11+Feb!AE11+Mar!AE11+Abr!AE11+May!AE11+Jun!AE11+Jul!AE11+Ago!AE11+Set!AE11+Oct!AE11),IF(Config!$C$6=11,SUM(+Ene!AE11+Feb!AE11+Mar!AE11+Abr!AE11+May!AE11+Jun!AE11+Jul!AE11+Ago!AE11+Set!AE11+Oct!AE11+Nov!AE11),IF(Config!$C$6=12,SUM(+Ene!AE11+Feb!AE11+Mar!AE11+Abr!AE11+May!AE11+Jun!AE11+Jul!AE11+Ago!AE11+Set!AE11+Oct!AE11+Nov!AE11+Dic!AE11)))))))))))))</f>
        <v>0</v>
      </c>
      <c r="AF11" s="429">
        <f>IF(Config!$C$6=1,SUM(+Ene!AF11),IF(Config!$C$6=2,SUM(+Ene!AF11+Feb!AF11),IF(Config!$C$6=3,SUM(+Ene!AF11+Feb!AF11+Mar!AF11),IF(Config!$C$6=4,SUM(+Ene!AF11+Feb!AF11+Mar!AF11+Abr!AF11),IF(Config!$C$6=5,SUM(Ene!AF11+Feb!AF11+Mar!AF11+Abr!AF11+May!AF11),IF(Config!$C$6=6,SUM(+Ene!AF11+Feb!AF11+Mar!AF11+Abr!AF11+May!AF11+Jun!AF11),IF(Config!$C$6=7,SUM(Ene!AF11+Feb!AF11+Mar!AF11+Abr!AF11+May!AF11+Jun!AF11+Jul!AF11),IF(Config!$C$6=8,SUM(+Ene!AF11+Feb!AF11+Mar!AF11+Abr!AF11+May!AF11+Jun!AF11+Jul!AF11+Ago!AF11),IF(Config!$C$6=9,SUM(+Ene!AF11+Feb!AF11+Mar!AF11+Abr!AF11+May!AF11+Jun!AF11+Jul!AF11+Ago!AF11+Set!AF11),IF(Config!$C$6=10,SUM(+Ene!AF11+Feb!AF11+Mar!AF11+Abr!AF11+May!AF11+Jun!AF11+Jul!AF11+Ago!AF11+Set!AF11+Oct!AF11),IF(Config!$C$6=11,SUM(+Ene!AF11+Feb!AF11+Mar!AF11+Abr!AF11+May!AF11+Jun!AF11+Jul!AF11+Ago!AF11+Set!AF11+Oct!AF11+Nov!AF11),IF(Config!$C$6=12,SUM(+Ene!AF11+Feb!AF11+Mar!AF11+Abr!AF11+May!AF11+Jun!AF11+Jul!AF11+Ago!AF11+Set!AF11+Oct!AF11+Nov!AF11+Dic!AF11)))))))))))))</f>
        <v>0</v>
      </c>
      <c r="AG11" s="429">
        <f>IF(Config!$C$6=1,SUM(+Ene!AG11),IF(Config!$C$6=2,SUM(+Ene!AG11+Feb!AG11),IF(Config!$C$6=3,SUM(+Ene!AG11+Feb!AG11+Mar!AG11),IF(Config!$C$6=4,SUM(+Ene!AG11+Feb!AG11+Mar!AG11+Abr!AG11),IF(Config!$C$6=5,SUM(Ene!AG11+Feb!AG11+Mar!AG11+Abr!AG11+May!AG11),IF(Config!$C$6=6,SUM(+Ene!AG11+Feb!AG11+Mar!AG11+Abr!AG11+May!AG11+Jun!AG11),IF(Config!$C$6=7,SUM(Ene!AG11+Feb!AG11+Mar!AG11+Abr!AG11+May!AG11+Jun!AG11+Jul!AG11),IF(Config!$C$6=8,SUM(+Ene!AG11+Feb!AG11+Mar!AG11+Abr!AG11+May!AG11+Jun!AG11+Jul!AG11+Ago!AG11),IF(Config!$C$6=9,SUM(+Ene!AG11+Feb!AG11+Mar!AG11+Abr!AG11+May!AG11+Jun!AG11+Jul!AG11+Ago!AG11+Set!AG11),IF(Config!$C$6=10,SUM(+Ene!AG11+Feb!AG11+Mar!AG11+Abr!AG11+May!AG11+Jun!AG11+Jul!AG11+Ago!AG11+Set!AG11+Oct!AG11),IF(Config!$C$6=11,SUM(+Ene!AG11+Feb!AG11+Mar!AG11+Abr!AG11+May!AG11+Jun!AG11+Jul!AG11+Ago!AG11+Set!AG11+Oct!AG11+Nov!AG11),IF(Config!$C$6=12,SUM(+Ene!AG11+Feb!AG11+Mar!AG11+Abr!AG11+May!AG11+Jun!AG11+Jul!AG11+Ago!AG11+Set!AG11+Oct!AG11+Nov!AG11+Dic!AG11)))))))))))))</f>
        <v>0</v>
      </c>
      <c r="AH11" s="429">
        <f>IF(Config!$C$6=1,SUM(+Ene!AH11),IF(Config!$C$6=2,SUM(+Ene!AH11+Feb!AH11),IF(Config!$C$6=3,SUM(+Ene!AH11+Feb!AH11+Mar!AH11),IF(Config!$C$6=4,SUM(+Ene!AH11+Feb!AH11+Mar!AH11+Abr!AH11),IF(Config!$C$6=5,SUM(Ene!AH11+Feb!AH11+Mar!AH11+Abr!AH11+May!AH11),IF(Config!$C$6=6,SUM(+Ene!AH11+Feb!AH11+Mar!AH11+Abr!AH11+May!AH11+Jun!AH11),IF(Config!$C$6=7,SUM(Ene!AH11+Feb!AH11+Mar!AH11+Abr!AH11+May!AH11+Jun!AH11+Jul!AH11),IF(Config!$C$6=8,SUM(+Ene!AH11+Feb!AH11+Mar!AH11+Abr!AH11+May!AH11+Jun!AH11+Jul!AH11+Ago!AH11),IF(Config!$C$6=9,SUM(+Ene!AH11+Feb!AH11+Mar!AH11+Abr!AH11+May!AH11+Jun!AH11+Jul!AH11+Ago!AH11+Set!AH11),IF(Config!$C$6=10,SUM(+Ene!AH11+Feb!AH11+Mar!AH11+Abr!AH11+May!AH11+Jun!AH11+Jul!AH11+Ago!AH11+Set!AH11+Oct!AH11),IF(Config!$C$6=11,SUM(+Ene!AH11+Feb!AH11+Mar!AH11+Abr!AH11+May!AH11+Jun!AH11+Jul!AH11+Ago!AH11+Set!AH11+Oct!AH11+Nov!AH11),IF(Config!$C$6=12,SUM(+Ene!AH11+Feb!AH11+Mar!AH11+Abr!AH11+May!AH11+Jun!AH11+Jul!AH11+Ago!AH11+Set!AH11+Oct!AH11+Nov!AH11+Dic!AH11)))))))))))))</f>
        <v>0</v>
      </c>
      <c r="AI11" s="429">
        <f>IF(Config!$C$6=1,SUM(+Ene!AI11),IF(Config!$C$6=2,SUM(+Ene!AI11+Feb!AI11),IF(Config!$C$6=3,SUM(+Ene!AI11+Feb!AI11+Mar!AI11),IF(Config!$C$6=4,SUM(+Ene!AI11+Feb!AI11+Mar!AI11+Abr!AI11),IF(Config!$C$6=5,SUM(Ene!AI11+Feb!AI11+Mar!AI11+Abr!AI11+May!AI11),IF(Config!$C$6=6,SUM(+Ene!AI11+Feb!AI11+Mar!AI11+Abr!AI11+May!AI11+Jun!AI11),IF(Config!$C$6=7,SUM(Ene!AI11+Feb!AI11+Mar!AI11+Abr!AI11+May!AI11+Jun!AI11+Jul!AI11),IF(Config!$C$6=8,SUM(+Ene!AI11+Feb!AI11+Mar!AI11+Abr!AI11+May!AI11+Jun!AI11+Jul!AI11+Ago!AI11),IF(Config!$C$6=9,SUM(+Ene!AI11+Feb!AI11+Mar!AI11+Abr!AI11+May!AI11+Jun!AI11+Jul!AI11+Ago!AI11+Set!AI11),IF(Config!$C$6=10,SUM(+Ene!AI11+Feb!AI11+Mar!AI11+Abr!AI11+May!AI11+Jun!AI11+Jul!AI11+Ago!AI11+Set!AI11+Oct!AI11),IF(Config!$C$6=11,SUM(+Ene!AI11+Feb!AI11+Mar!AI11+Abr!AI11+May!AI11+Jun!AI11+Jul!AI11+Ago!AI11+Set!AI11+Oct!AI11+Nov!AI11),IF(Config!$C$6=12,SUM(+Ene!AI11+Feb!AI11+Mar!AI11+Abr!AI11+May!AI11+Jun!AI11+Jul!AI11+Ago!AI11+Set!AI11+Oct!AI11+Nov!AI11+Dic!AI11)))))))))))))</f>
        <v>0</v>
      </c>
      <c r="AJ11" s="429">
        <f>IF(Config!$C$6=1,SUM(+Ene!AJ11),IF(Config!$C$6=2,SUM(+Ene!AJ11+Feb!AJ11),IF(Config!$C$6=3,SUM(+Ene!AJ11+Feb!AJ11+Mar!AJ11),IF(Config!$C$6=4,SUM(+Ene!AJ11+Feb!AJ11+Mar!AJ11+Abr!AJ11),IF(Config!$C$6=5,SUM(Ene!AJ11+Feb!AJ11+Mar!AJ11+Abr!AJ11+May!AJ11),IF(Config!$C$6=6,SUM(+Ene!AJ11+Feb!AJ11+Mar!AJ11+Abr!AJ11+May!AJ11+Jun!AJ11),IF(Config!$C$6=7,SUM(Ene!AJ11+Feb!AJ11+Mar!AJ11+Abr!AJ11+May!AJ11+Jun!AJ11+Jul!AJ11),IF(Config!$C$6=8,SUM(+Ene!AJ11+Feb!AJ11+Mar!AJ11+Abr!AJ11+May!AJ11+Jun!AJ11+Jul!AJ11+Ago!AJ11),IF(Config!$C$6=9,SUM(+Ene!AJ11+Feb!AJ11+Mar!AJ11+Abr!AJ11+May!AJ11+Jun!AJ11+Jul!AJ11+Ago!AJ11+Set!AJ11),IF(Config!$C$6=10,SUM(+Ene!AJ11+Feb!AJ11+Mar!AJ11+Abr!AJ11+May!AJ11+Jun!AJ11+Jul!AJ11+Ago!AJ11+Set!AJ11+Oct!AJ11),IF(Config!$C$6=11,SUM(+Ene!AJ11+Feb!AJ11+Mar!AJ11+Abr!AJ11+May!AJ11+Jun!AJ11+Jul!AJ11+Ago!AJ11+Set!AJ11+Oct!AJ11+Nov!AJ11),IF(Config!$C$6=12,SUM(+Ene!AJ11+Feb!AJ11+Mar!AJ11+Abr!AJ11+May!AJ11+Jun!AJ11+Jul!AJ11+Ago!AJ11+Set!AJ11+Oct!AJ11+Nov!AJ11+Dic!AJ11)))))))))))))</f>
        <v>0</v>
      </c>
      <c r="AK11" s="429">
        <f>IF(Config!$C$6=1,SUM(+Ene!AK11),IF(Config!$C$6=2,SUM(+Ene!AK11+Feb!AK11),IF(Config!$C$6=3,SUM(+Ene!AK11+Feb!AK11+Mar!AK11),IF(Config!$C$6=4,SUM(+Ene!AK11+Feb!AK11+Mar!AK11+Abr!AK11),IF(Config!$C$6=5,SUM(Ene!AK11+Feb!AK11+Mar!AK11+Abr!AK11+May!AK11),IF(Config!$C$6=6,SUM(+Ene!AK11+Feb!AK11+Mar!AK11+Abr!AK11+May!AK11+Jun!AK11),IF(Config!$C$6=7,SUM(Ene!AK11+Feb!AK11+Mar!AK11+Abr!AK11+May!AK11+Jun!AK11+Jul!AK11),IF(Config!$C$6=8,SUM(+Ene!AK11+Feb!AK11+Mar!AK11+Abr!AK11+May!AK11+Jun!AK11+Jul!AK11+Ago!AK11),IF(Config!$C$6=9,SUM(+Ene!AK11+Feb!AK11+Mar!AK11+Abr!AK11+May!AK11+Jun!AK11+Jul!AK11+Ago!AK11+Set!AK11),IF(Config!$C$6=10,SUM(+Ene!AK11+Feb!AK11+Mar!AK11+Abr!AK11+May!AK11+Jun!AK11+Jul!AK11+Ago!AK11+Set!AK11+Oct!AK11),IF(Config!$C$6=11,SUM(+Ene!AK11+Feb!AK11+Mar!AK11+Abr!AK11+May!AK11+Jun!AK11+Jul!AK11+Ago!AK11+Set!AK11+Oct!AK11+Nov!AK11),IF(Config!$C$6=12,SUM(+Ene!AK11+Feb!AK11+Mar!AK11+Abr!AK11+May!AK11+Jun!AK11+Jul!AK11+Ago!AK11+Set!AK11+Oct!AK11+Nov!AK11+Dic!AK11)))))))))))))</f>
        <v>0</v>
      </c>
      <c r="AL11" s="429">
        <f>IF(Config!$C$6=1,SUM(+Ene!AL11),IF(Config!$C$6=2,SUM(+Ene!AL11+Feb!AL11),IF(Config!$C$6=3,SUM(+Ene!AL11+Feb!AL11+Mar!AL11),IF(Config!$C$6=4,SUM(+Ene!AL11+Feb!AL11+Mar!AL11+Abr!AL11),IF(Config!$C$6=5,SUM(Ene!AL11+Feb!AL11+Mar!AL11+Abr!AL11+May!AL11),IF(Config!$C$6=6,SUM(+Ene!AL11+Feb!AL11+Mar!AL11+Abr!AL11+May!AL11+Jun!AL11),IF(Config!$C$6=7,SUM(Ene!AL11+Feb!AL11+Mar!AL11+Abr!AL11+May!AL11+Jun!AL11+Jul!AL11),IF(Config!$C$6=8,SUM(+Ene!AL11+Feb!AL11+Mar!AL11+Abr!AL11+May!AL11+Jun!AL11+Jul!AL11+Ago!AL11),IF(Config!$C$6=9,SUM(+Ene!AL11+Feb!AL11+Mar!AL11+Abr!AL11+May!AL11+Jun!AL11+Jul!AL11+Ago!AL11+Set!AL11),IF(Config!$C$6=10,SUM(+Ene!AL11+Feb!AL11+Mar!AL11+Abr!AL11+May!AL11+Jun!AL11+Jul!AL11+Ago!AL11+Set!AL11+Oct!AL11),IF(Config!$C$6=11,SUM(+Ene!AL11+Feb!AL11+Mar!AL11+Abr!AL11+May!AL11+Jun!AL11+Jul!AL11+Ago!AL11+Set!AL11+Oct!AL11+Nov!AL11),IF(Config!$C$6=12,SUM(+Ene!AL11+Feb!AL11+Mar!AL11+Abr!AL11+May!AL11+Jun!AL11+Jul!AL11+Ago!AL11+Set!AL11+Oct!AL11+Nov!AL11+Dic!AL11)))))))))))))</f>
        <v>0</v>
      </c>
      <c r="AM11" s="429">
        <f>IF(Config!$C$6=1,SUM(+Ene!AM11),IF(Config!$C$6=2,SUM(+Ene!AM11+Feb!AM11),IF(Config!$C$6=3,SUM(+Ene!AM11+Feb!AM11+Mar!AM11),IF(Config!$C$6=4,SUM(+Ene!AM11+Feb!AM11+Mar!AM11+Abr!AM11),IF(Config!$C$6=5,SUM(Ene!AM11+Feb!AM11+Mar!AM11+Abr!AM11+May!AM11),IF(Config!$C$6=6,SUM(+Ene!AM11+Feb!AM11+Mar!AM11+Abr!AM11+May!AM11+Jun!AM11),IF(Config!$C$6=7,SUM(Ene!AM11+Feb!AM11+Mar!AM11+Abr!AM11+May!AM11+Jun!AM11+Jul!AM11),IF(Config!$C$6=8,SUM(+Ene!AM11+Feb!AM11+Mar!AM11+Abr!AM11+May!AM11+Jun!AM11+Jul!AM11+Ago!AM11),IF(Config!$C$6=9,SUM(+Ene!AM11+Feb!AM11+Mar!AM11+Abr!AM11+May!AM11+Jun!AM11+Jul!AM11+Ago!AM11+Set!AM11),IF(Config!$C$6=10,SUM(+Ene!AM11+Feb!AM11+Mar!AM11+Abr!AM11+May!AM11+Jun!AM11+Jul!AM11+Ago!AM11+Set!AM11+Oct!AM11),IF(Config!$C$6=11,SUM(+Ene!AM11+Feb!AM11+Mar!AM11+Abr!AM11+May!AM11+Jun!AM11+Jul!AM11+Ago!AM11+Set!AM11+Oct!AM11+Nov!AM11),IF(Config!$C$6=12,SUM(+Ene!AM11+Feb!AM11+Mar!AM11+Abr!AM11+May!AM11+Jun!AM11+Jul!AM11+Ago!AM11+Set!AM11+Oct!AM11+Nov!AM11+Dic!AM11)))))))))))))</f>
        <v>0</v>
      </c>
      <c r="AN11" s="429">
        <f>IF(Config!$C$6=1,SUM(+Ene!AN11),IF(Config!$C$6=2,SUM(+Ene!AN11+Feb!AN11),IF(Config!$C$6=3,SUM(+Ene!AN11+Feb!AN11+Mar!AN11),IF(Config!$C$6=4,SUM(+Ene!AN11+Feb!AN11+Mar!AN11+Abr!AN11),IF(Config!$C$6=5,SUM(Ene!AN11+Feb!AN11+Mar!AN11+Abr!AN11+May!AN11),IF(Config!$C$6=6,SUM(+Ene!AN11+Feb!AN11+Mar!AN11+Abr!AN11+May!AN11+Jun!AN11),IF(Config!$C$6=7,SUM(Ene!AN11+Feb!AN11+Mar!AN11+Abr!AN11+May!AN11+Jun!AN11+Jul!AN11),IF(Config!$C$6=8,SUM(+Ene!AN11+Feb!AN11+Mar!AN11+Abr!AN11+May!AN11+Jun!AN11+Jul!AN11+Ago!AN11),IF(Config!$C$6=9,SUM(+Ene!AN11+Feb!AN11+Mar!AN11+Abr!AN11+May!AN11+Jun!AN11+Jul!AN11+Ago!AN11+Set!AN11),IF(Config!$C$6=10,SUM(+Ene!AN11+Feb!AN11+Mar!AN11+Abr!AN11+May!AN11+Jun!AN11+Jul!AN11+Ago!AN11+Set!AN11+Oct!AN11),IF(Config!$C$6=11,SUM(+Ene!AN11+Feb!AN11+Mar!AN11+Abr!AN11+May!AN11+Jun!AN11+Jul!AN11+Ago!AN11+Set!AN11+Oct!AN11+Nov!AN11),IF(Config!$C$6=12,SUM(+Ene!AN11+Feb!AN11+Mar!AN11+Abr!AN11+May!AN11+Jun!AN11+Jul!AN11+Ago!AN11+Set!AN11+Oct!AN11+Nov!AN11+Dic!AN11)))))))))))))</f>
        <v>0</v>
      </c>
      <c r="AO11" s="429">
        <f>IF(Config!$C$6=1,SUM(+Ene!AO11),IF(Config!$C$6=2,SUM(+Ene!AO11+Feb!AO11),IF(Config!$C$6=3,SUM(+Ene!AO11+Feb!AO11+Mar!AO11),IF(Config!$C$6=4,SUM(+Ene!AO11+Feb!AO11+Mar!AO11+Abr!AO11),IF(Config!$C$6=5,SUM(Ene!AO11+Feb!AO11+Mar!AO11+Abr!AO11+May!AO11),IF(Config!$C$6=6,SUM(+Ene!AO11+Feb!AO11+Mar!AO11+Abr!AO11+May!AO11+Jun!AO11),IF(Config!$C$6=7,SUM(Ene!AO11+Feb!AO11+Mar!AO11+Abr!AO11+May!AO11+Jun!AO11+Jul!AO11),IF(Config!$C$6=8,SUM(+Ene!AO11+Feb!AO11+Mar!AO11+Abr!AO11+May!AO11+Jun!AO11+Jul!AO11+Ago!AO11),IF(Config!$C$6=9,SUM(+Ene!AO11+Feb!AO11+Mar!AO11+Abr!AO11+May!AO11+Jun!AO11+Jul!AO11+Ago!AO11+Set!AO11),IF(Config!$C$6=10,SUM(+Ene!AO11+Feb!AO11+Mar!AO11+Abr!AO11+May!AO11+Jun!AO11+Jul!AO11+Ago!AO11+Set!AO11+Oct!AO11),IF(Config!$C$6=11,SUM(+Ene!AO11+Feb!AO11+Mar!AO11+Abr!AO11+May!AO11+Jun!AO11+Jul!AO11+Ago!AO11+Set!AO11+Oct!AO11+Nov!AO11),IF(Config!$C$6=12,SUM(+Ene!AO11+Feb!AO11+Mar!AO11+Abr!AO11+May!AO11+Jun!AO11+Jul!AO11+Ago!AO11+Set!AO11+Oct!AO11+Nov!AO11+Dic!AO11)))))))))))))</f>
        <v>0</v>
      </c>
      <c r="AP11" s="429">
        <f>IF(Config!$C$6=1,SUM(+Ene!AP11),IF(Config!$C$6=2,SUM(+Ene!AP11+Feb!AP11),IF(Config!$C$6=3,SUM(+Ene!AP11+Feb!AP11+Mar!AP11),IF(Config!$C$6=4,SUM(+Ene!AP11+Feb!AP11+Mar!AP11+Abr!AP11),IF(Config!$C$6=5,SUM(Ene!AP11+Feb!AP11+Mar!AP11+Abr!AP11+May!AP11),IF(Config!$C$6=6,SUM(+Ene!AP11+Feb!AP11+Mar!AP11+Abr!AP11+May!AP11+Jun!AP11),IF(Config!$C$6=7,SUM(Ene!AP11+Feb!AP11+Mar!AP11+Abr!AP11+May!AP11+Jun!AP11+Jul!AP11),IF(Config!$C$6=8,SUM(+Ene!AP11+Feb!AP11+Mar!AP11+Abr!AP11+May!AP11+Jun!AP11+Jul!AP11+Ago!AP11),IF(Config!$C$6=9,SUM(+Ene!AP11+Feb!AP11+Mar!AP11+Abr!AP11+May!AP11+Jun!AP11+Jul!AP11+Ago!AP11+Set!AP11),IF(Config!$C$6=10,SUM(+Ene!AP11+Feb!AP11+Mar!AP11+Abr!AP11+May!AP11+Jun!AP11+Jul!AP11+Ago!AP11+Set!AP11+Oct!AP11),IF(Config!$C$6=11,SUM(+Ene!AP11+Feb!AP11+Mar!AP11+Abr!AP11+May!AP11+Jun!AP11+Jul!AP11+Ago!AP11+Set!AP11+Oct!AP11+Nov!AP11),IF(Config!$C$6=12,SUM(+Ene!AP11+Feb!AP11+Mar!AP11+Abr!AP11+May!AP11+Jun!AP11+Jul!AP11+Ago!AP11+Set!AP11+Oct!AP11+Nov!AP11+Dic!AP11)))))))))))))</f>
        <v>0</v>
      </c>
      <c r="AQ11" s="429">
        <f>IF(Config!$C$6=1,SUM(+Ene!AQ11),IF(Config!$C$6=2,SUM(+Ene!AQ11+Feb!AQ11),IF(Config!$C$6=3,SUM(+Ene!AQ11+Feb!AQ11+Mar!AQ11),IF(Config!$C$6=4,SUM(+Ene!AQ11+Feb!AQ11+Mar!AQ11+Abr!AQ11),IF(Config!$C$6=5,SUM(Ene!AQ11+Feb!AQ11+Mar!AQ11+Abr!AQ11+May!AQ11),IF(Config!$C$6=6,SUM(+Ene!AQ11+Feb!AQ11+Mar!AQ11+Abr!AQ11+May!AQ11+Jun!AQ11),IF(Config!$C$6=7,SUM(Ene!AQ11+Feb!AQ11+Mar!AQ11+Abr!AQ11+May!AQ11+Jun!AQ11+Jul!AQ11),IF(Config!$C$6=8,SUM(+Ene!AQ11+Feb!AQ11+Mar!AQ11+Abr!AQ11+May!AQ11+Jun!AQ11+Jul!AQ11+Ago!AQ11),IF(Config!$C$6=9,SUM(+Ene!AQ11+Feb!AQ11+Mar!AQ11+Abr!AQ11+May!AQ11+Jun!AQ11+Jul!AQ11+Ago!AQ11+Set!AQ11),IF(Config!$C$6=10,SUM(+Ene!AQ11+Feb!AQ11+Mar!AQ11+Abr!AQ11+May!AQ11+Jun!AQ11+Jul!AQ11+Ago!AQ11+Set!AQ11+Oct!AQ11),IF(Config!$C$6=11,SUM(+Ene!AQ11+Feb!AQ11+Mar!AQ11+Abr!AQ11+May!AQ11+Jun!AQ11+Jul!AQ11+Ago!AQ11+Set!AQ11+Oct!AQ11+Nov!AQ11),IF(Config!$C$6=12,SUM(+Ene!AQ11+Feb!AQ11+Mar!AQ11+Abr!AQ11+May!AQ11+Jun!AQ11+Jul!AQ11+Ago!AQ11+Set!AQ11+Oct!AQ11+Nov!AQ11+Dic!AQ11)))))))))))))</f>
        <v>0</v>
      </c>
      <c r="AR11" s="429">
        <f>IF(Config!$C$6=1,SUM(+Ene!AR11),IF(Config!$C$6=2,SUM(+Ene!AR11+Feb!AR11),IF(Config!$C$6=3,SUM(+Ene!AR11+Feb!AR11+Mar!AR11),IF(Config!$C$6=4,SUM(+Ene!AR11+Feb!AR11+Mar!AR11+Abr!AR11),IF(Config!$C$6=5,SUM(Ene!AR11+Feb!AR11+Mar!AR11+Abr!AR11+May!AR11),IF(Config!$C$6=6,SUM(+Ene!AR11+Feb!AR11+Mar!AR11+Abr!AR11+May!AR11+Jun!AR11),IF(Config!$C$6=7,SUM(Ene!AR11+Feb!AR11+Mar!AR11+Abr!AR11+May!AR11+Jun!AR11+Jul!AR11),IF(Config!$C$6=8,SUM(+Ene!AR11+Feb!AR11+Mar!AR11+Abr!AR11+May!AR11+Jun!AR11+Jul!AR11+Ago!AR11),IF(Config!$C$6=9,SUM(+Ene!AR11+Feb!AR11+Mar!AR11+Abr!AR11+May!AR11+Jun!AR11+Jul!AR11+Ago!AR11+Set!AR11),IF(Config!$C$6=10,SUM(+Ene!AR11+Feb!AR11+Mar!AR11+Abr!AR11+May!AR11+Jun!AR11+Jul!AR11+Ago!AR11+Set!AR11+Oct!AR11),IF(Config!$C$6=11,SUM(+Ene!AR11+Feb!AR11+Mar!AR11+Abr!AR11+May!AR11+Jun!AR11+Jul!AR11+Ago!AR11+Set!AR11+Oct!AR11+Nov!AR11),IF(Config!$C$6=12,SUM(+Ene!AR11+Feb!AR11+Mar!AR11+Abr!AR11+May!AR11+Jun!AR11+Jul!AR11+Ago!AR11+Set!AR11+Oct!AR11+Nov!AR11+Dic!AR11)))))))))))))</f>
        <v>0</v>
      </c>
      <c r="AS11" s="429">
        <f>IF(Config!$C$6=1,SUM(+Ene!AS11),IF(Config!$C$6=2,SUM(+Ene!AS11+Feb!AS11),IF(Config!$C$6=3,SUM(+Ene!AS11+Feb!AS11+Mar!AS11),IF(Config!$C$6=4,SUM(+Ene!AS11+Feb!AS11+Mar!AS11+Abr!AS11),IF(Config!$C$6=5,SUM(Ene!AS11+Feb!AS11+Mar!AS11+Abr!AS11+May!AS11),IF(Config!$C$6=6,SUM(+Ene!AS11+Feb!AS11+Mar!AS11+Abr!AS11+May!AS11+Jun!AS11),IF(Config!$C$6=7,SUM(Ene!AS11+Feb!AS11+Mar!AS11+Abr!AS11+May!AS11+Jun!AS11+Jul!AS11),IF(Config!$C$6=8,SUM(+Ene!AS11+Feb!AS11+Mar!AS11+Abr!AS11+May!AS11+Jun!AS11+Jul!AS11+Ago!AS11),IF(Config!$C$6=9,SUM(+Ene!AS11+Feb!AS11+Mar!AS11+Abr!AS11+May!AS11+Jun!AS11+Jul!AS11+Ago!AS11+Set!AS11),IF(Config!$C$6=10,SUM(+Ene!AS11+Feb!AS11+Mar!AS11+Abr!AS11+May!AS11+Jun!AS11+Jul!AS11+Ago!AS11+Set!AS11+Oct!AS11),IF(Config!$C$6=11,SUM(+Ene!AS11+Feb!AS11+Mar!AS11+Abr!AS11+May!AS11+Jun!AS11+Jul!AS11+Ago!AS11+Set!AS11+Oct!AS11+Nov!AS11),IF(Config!$C$6=12,SUM(+Ene!AS11+Feb!AS11+Mar!AS11+Abr!AS11+May!AS11+Jun!AS11+Jul!AS11+Ago!AS11+Set!AS11+Oct!AS11+Nov!AS11+Dic!AS11)))))))))))))</f>
        <v>0</v>
      </c>
      <c r="AT11" s="429">
        <f>IF(Config!$C$6=1,SUM(+Ene!AT11),IF(Config!$C$6=2,SUM(+Ene!AT11+Feb!AT11),IF(Config!$C$6=3,SUM(+Ene!AT11+Feb!AT11+Mar!AT11),IF(Config!$C$6=4,SUM(+Ene!AT11+Feb!AT11+Mar!AT11+Abr!AT11),IF(Config!$C$6=5,SUM(Ene!AT11+Feb!AT11+Mar!AT11+Abr!AT11+May!AT11),IF(Config!$C$6=6,SUM(+Ene!AT11+Feb!AT11+Mar!AT11+Abr!AT11+May!AT11+Jun!AT11),IF(Config!$C$6=7,SUM(Ene!AT11+Feb!AT11+Mar!AT11+Abr!AT11+May!AT11+Jun!AT11+Jul!AT11),IF(Config!$C$6=8,SUM(+Ene!AT11+Feb!AT11+Mar!AT11+Abr!AT11+May!AT11+Jun!AT11+Jul!AT11+Ago!AT11),IF(Config!$C$6=9,SUM(+Ene!AT11+Feb!AT11+Mar!AT11+Abr!AT11+May!AT11+Jun!AT11+Jul!AT11+Ago!AT11+Set!AT11),IF(Config!$C$6=10,SUM(+Ene!AT11+Feb!AT11+Mar!AT11+Abr!AT11+May!AT11+Jun!AT11+Jul!AT11+Ago!AT11+Set!AT11+Oct!AT11),IF(Config!$C$6=11,SUM(+Ene!AT11+Feb!AT11+Mar!AT11+Abr!AT11+May!AT11+Jun!AT11+Jul!AT11+Ago!AT11+Set!AT11+Oct!AT11+Nov!AT11),IF(Config!$C$6=12,SUM(+Ene!AT11+Feb!AT11+Mar!AT11+Abr!AT11+May!AT11+Jun!AT11+Jul!AT11+Ago!AT11+Set!AT11+Oct!AT11+Nov!AT11+Dic!AT11)))))))))))))</f>
        <v>0</v>
      </c>
      <c r="AU11" s="495">
        <f t="shared" si="9"/>
        <v>15</v>
      </c>
      <c r="AV11" s="37">
        <f t="shared" si="10"/>
        <v>0</v>
      </c>
      <c r="AW11" s="37">
        <f t="shared" si="11"/>
        <v>0</v>
      </c>
      <c r="AX11" s="37">
        <f t="shared" si="12"/>
        <v>7</v>
      </c>
      <c r="AY11" s="37">
        <f t="shared" si="13"/>
        <v>0</v>
      </c>
      <c r="AZ11" s="37">
        <f t="shared" si="14"/>
        <v>0</v>
      </c>
      <c r="BA11" s="37">
        <f t="shared" si="15"/>
        <v>8</v>
      </c>
      <c r="BB11" s="37">
        <f t="shared" si="16"/>
        <v>0</v>
      </c>
      <c r="BC11" s="37">
        <f t="shared" si="17"/>
        <v>0</v>
      </c>
      <c r="BD11" s="38">
        <f t="shared" si="18"/>
        <v>0</v>
      </c>
      <c r="BE11" s="37">
        <f t="shared" si="19"/>
        <v>0</v>
      </c>
      <c r="BF11" s="54">
        <f t="shared" si="20"/>
        <v>15</v>
      </c>
      <c r="BG11" t="str">
        <f t="shared" si="8"/>
        <v>OK</v>
      </c>
    </row>
    <row r="12" spans="1:71" x14ac:dyDescent="0.25">
      <c r="A12" s="400">
        <v>9</v>
      </c>
      <c r="B12" s="427" t="s">
        <v>514</v>
      </c>
      <c r="C12" s="496" t="s">
        <v>506</v>
      </c>
      <c r="D12" s="429">
        <f>IF(Config!$C$6=1,SUM(+Ene!D12),IF(Config!$C$6=2,SUM(+Ene!D12+Feb!D12),IF(Config!$C$6=3,SUM(+Ene!D12+Feb!D12+Mar!D12),IF(Config!$C$6=4,SUM(+Ene!D12+Feb!D12+Mar!D12+Abr!D12),IF(Config!$C$6=5,SUM(Ene!D12+Feb!D12+Mar!D12+Abr!D12+May!D12),IF(Config!$C$6=6,SUM(+Ene!D12+Feb!D12+Mar!D12+Abr!D12+May!D12+Jun!D12),IF(Config!$C$6=7,SUM(Ene!D12+Feb!D12+Mar!D12+Abr!D12+May!D12+Jun!D12+Jul!D12),IF(Config!$C$6=8,SUM(+Ene!D12+Feb!D12+Mar!D12+Abr!D12+May!D12+Jun!D12+Jul!D12+Ago!D12),IF(Config!$C$6=9,SUM(+Ene!D12+Feb!D12+Mar!D12+Abr!D12+May!D12+Jun!D12+Jul!D12+Ago!D12+Set!D12),IF(Config!$C$6=10,SUM(+Ene!D12+Feb!D12+Mar!D12+Abr!D12+May!D12+Jun!D12+Jul!D12+Ago!D12+Set!D12+Oct!D12),IF(Config!$C$6=11,SUM(+Ene!D12+Feb!D12+Mar!D12+Abr!D12+May!D12+Jun!D12+Jul!D12+Ago!D12+Set!D12+Oct!D12+Nov!D12),IF(Config!$C$6=12,SUM(+Ene!D12+Feb!D12+Mar!D12+Abr!D12+May!D12+Jun!D12+Jul!D12+Ago!D12+Set!D12+Oct!D12+Nov!D12+Dic!D12)))))))))))))</f>
        <v>0</v>
      </c>
      <c r="E12" s="429">
        <f>IF(Config!$C$6=1,SUM(+Ene!E12),IF(Config!$C$6=2,SUM(+Ene!E12+Feb!E12),IF(Config!$C$6=3,SUM(+Ene!E12+Feb!E12+Mar!E12),IF(Config!$C$6=4,SUM(+Ene!E12+Feb!E12+Mar!E12+Abr!E12),IF(Config!$C$6=5,SUM(Ene!E12+Feb!E12+Mar!E12+Abr!E12+May!E12),IF(Config!$C$6=6,SUM(+Ene!E12+Feb!E12+Mar!E12+Abr!E12+May!E12+Jun!E12),IF(Config!$C$6=7,SUM(Ene!E12+Feb!E12+Mar!E12+Abr!E12+May!E12+Jun!E12+Jul!E12),IF(Config!$C$6=8,SUM(+Ene!E12+Feb!E12+Mar!E12+Abr!E12+May!E12+Jun!E12+Jul!E12+Ago!E12),IF(Config!$C$6=9,SUM(+Ene!E12+Feb!E12+Mar!E12+Abr!E12+May!E12+Jun!E12+Jul!E12+Ago!E12+Set!E12),IF(Config!$C$6=10,SUM(+Ene!E12+Feb!E12+Mar!E12+Abr!E12+May!E12+Jun!E12+Jul!E12+Ago!E12+Set!E12+Oct!E12),IF(Config!$C$6=11,SUM(+Ene!E12+Feb!E12+Mar!E12+Abr!E12+May!E12+Jun!E12+Jul!E12+Ago!E12+Set!E12+Oct!E12+Nov!E12),IF(Config!$C$6=12,SUM(+Ene!E12+Feb!E12+Mar!E12+Abr!E12+May!E12+Jun!E12+Jul!E12+Ago!E12+Set!E12+Oct!E12+Nov!E12+Dic!E12)))))))))))))</f>
        <v>0</v>
      </c>
      <c r="F12" s="429">
        <f>IF(Config!$C$6=1,SUM(+Ene!F12),IF(Config!$C$6=2,SUM(+Ene!F12+Feb!F12),IF(Config!$C$6=3,SUM(+Ene!F12+Feb!F12+Mar!F12),IF(Config!$C$6=4,SUM(+Ene!F12+Feb!F12+Mar!F12+Abr!F12),IF(Config!$C$6=5,SUM(Ene!F12+Feb!F12+Mar!F12+Abr!F12+May!F12),IF(Config!$C$6=6,SUM(+Ene!F12+Feb!F12+Mar!F12+Abr!F12+May!F12+Jun!F12),IF(Config!$C$6=7,SUM(Ene!F12+Feb!F12+Mar!F12+Abr!F12+May!F12+Jun!F12+Jul!F12),IF(Config!$C$6=8,SUM(+Ene!F12+Feb!F12+Mar!F12+Abr!F12+May!F12+Jun!F12+Jul!F12+Ago!F12),IF(Config!$C$6=9,SUM(+Ene!F12+Feb!F12+Mar!F12+Abr!F12+May!F12+Jun!F12+Jul!F12+Ago!F12+Set!F12),IF(Config!$C$6=10,SUM(+Ene!F12+Feb!F12+Mar!F12+Abr!F12+May!F12+Jun!F12+Jul!F12+Ago!F12+Set!F12+Oct!F12),IF(Config!$C$6=11,SUM(+Ene!F12+Feb!F12+Mar!F12+Abr!F12+May!F12+Jun!F12+Jul!F12+Ago!F12+Set!F12+Oct!F12+Nov!F12),IF(Config!$C$6=12,SUM(+Ene!F12+Feb!F12+Mar!F12+Abr!F12+May!F12+Jun!F12+Jul!F12+Ago!F12+Set!F12+Oct!F12+Nov!F12+Dic!F12)))))))))))))</f>
        <v>0</v>
      </c>
      <c r="G12" s="429">
        <f>IF(Config!$C$6=1,SUM(+Ene!G12),IF(Config!$C$6=2,SUM(+Ene!G12+Feb!G12),IF(Config!$C$6=3,SUM(+Ene!G12+Feb!G12+Mar!G12),IF(Config!$C$6=4,SUM(+Ene!G12+Feb!G12+Mar!G12+Abr!G12),IF(Config!$C$6=5,SUM(Ene!G12+Feb!G12+Mar!G12+Abr!G12+May!G12),IF(Config!$C$6=6,SUM(+Ene!G12+Feb!G12+Mar!G12+Abr!G12+May!G12+Jun!G12),IF(Config!$C$6=7,SUM(Ene!G12+Feb!G12+Mar!G12+Abr!G12+May!G12+Jun!G12+Jul!G12),IF(Config!$C$6=8,SUM(+Ene!G12+Feb!G12+Mar!G12+Abr!G12+May!G12+Jun!G12+Jul!G12+Ago!G12),IF(Config!$C$6=9,SUM(+Ene!G12+Feb!G12+Mar!G12+Abr!G12+May!G12+Jun!G12+Jul!G12+Ago!G12+Set!G12),IF(Config!$C$6=10,SUM(+Ene!G12+Feb!G12+Mar!G12+Abr!G12+May!G12+Jun!G12+Jul!G12+Ago!G12+Set!G12+Oct!G12),IF(Config!$C$6=11,SUM(+Ene!G12+Feb!G12+Mar!G12+Abr!G12+May!G12+Jun!G12+Jul!G12+Ago!G12+Set!G12+Oct!G12+Nov!G12),IF(Config!$C$6=12,SUM(+Ene!G12+Feb!G12+Mar!G12+Abr!G12+May!G12+Jun!G12+Jul!G12+Ago!G12+Set!G12+Oct!G12+Nov!G12+Dic!G12)))))))))))))</f>
        <v>0</v>
      </c>
      <c r="H12" s="429">
        <f>IF(Config!$C$6=1,SUM(+Ene!H12),IF(Config!$C$6=2,SUM(+Ene!H12+Feb!H12),IF(Config!$C$6=3,SUM(+Ene!H12+Feb!H12+Mar!H12),IF(Config!$C$6=4,SUM(+Ene!H12+Feb!H12+Mar!H12+Abr!H12),IF(Config!$C$6=5,SUM(Ene!H12+Feb!H12+Mar!H12+Abr!H12+May!H12),IF(Config!$C$6=6,SUM(+Ene!H12+Feb!H12+Mar!H12+Abr!H12+May!H12+Jun!H12),IF(Config!$C$6=7,SUM(Ene!H12+Feb!H12+Mar!H12+Abr!H12+May!H12+Jun!H12+Jul!H12),IF(Config!$C$6=8,SUM(+Ene!H12+Feb!H12+Mar!H12+Abr!H12+May!H12+Jun!H12+Jul!H12+Ago!H12),IF(Config!$C$6=9,SUM(+Ene!H12+Feb!H12+Mar!H12+Abr!H12+May!H12+Jun!H12+Jul!H12+Ago!H12+Set!H12),IF(Config!$C$6=10,SUM(+Ene!H12+Feb!H12+Mar!H12+Abr!H12+May!H12+Jun!H12+Jul!H12+Ago!H12+Set!H12+Oct!H12),IF(Config!$C$6=11,SUM(+Ene!H12+Feb!H12+Mar!H12+Abr!H12+May!H12+Jun!H12+Jul!H12+Ago!H12+Set!H12+Oct!H12+Nov!H12),IF(Config!$C$6=12,SUM(+Ene!H12+Feb!H12+Mar!H12+Abr!H12+May!H12+Jun!H12+Jul!H12+Ago!H12+Set!H12+Oct!H12+Nov!H12+Dic!H12)))))))))))))</f>
        <v>0</v>
      </c>
      <c r="I12" s="429">
        <f>IF(Config!$C$6=1,SUM(+Ene!I12),IF(Config!$C$6=2,SUM(+Ene!I12+Feb!I12),IF(Config!$C$6=3,SUM(+Ene!I12+Feb!I12+Mar!I12),IF(Config!$C$6=4,SUM(+Ene!I12+Feb!I12+Mar!I12+Abr!I12),IF(Config!$C$6=5,SUM(Ene!I12+Feb!I12+Mar!I12+Abr!I12+May!I12),IF(Config!$C$6=6,SUM(+Ene!I12+Feb!I12+Mar!I12+Abr!I12+May!I12+Jun!I12),IF(Config!$C$6=7,SUM(Ene!I12+Feb!I12+Mar!I12+Abr!I12+May!I12+Jun!I12+Jul!I12),IF(Config!$C$6=8,SUM(+Ene!I12+Feb!I12+Mar!I12+Abr!I12+May!I12+Jun!I12+Jul!I12+Ago!I12),IF(Config!$C$6=9,SUM(+Ene!I12+Feb!I12+Mar!I12+Abr!I12+May!I12+Jun!I12+Jul!I12+Ago!I12+Set!I12),IF(Config!$C$6=10,SUM(+Ene!I12+Feb!I12+Mar!I12+Abr!I12+May!I12+Jun!I12+Jul!I12+Ago!I12+Set!I12+Oct!I12),IF(Config!$C$6=11,SUM(+Ene!I12+Feb!I12+Mar!I12+Abr!I12+May!I12+Jun!I12+Jul!I12+Ago!I12+Set!I12+Oct!I12+Nov!I12),IF(Config!$C$6=12,SUM(+Ene!I12+Feb!I12+Mar!I12+Abr!I12+May!I12+Jun!I12+Jul!I12+Ago!I12+Set!I12+Oct!I12+Nov!I12+Dic!I12)))))))))))))</f>
        <v>0</v>
      </c>
      <c r="J12" s="429">
        <f>IF(Config!$C$6=1,SUM(+Ene!J12),IF(Config!$C$6=2,SUM(+Ene!J12+Feb!J12),IF(Config!$C$6=3,SUM(+Ene!J12+Feb!J12+Mar!J12),IF(Config!$C$6=4,SUM(+Ene!J12+Feb!J12+Mar!J12+Abr!J12),IF(Config!$C$6=5,SUM(Ene!J12+Feb!J12+Mar!J12+Abr!J12+May!J12),IF(Config!$C$6=6,SUM(+Ene!J12+Feb!J12+Mar!J12+Abr!J12+May!J12+Jun!J12),IF(Config!$C$6=7,SUM(Ene!J12+Feb!J12+Mar!J12+Abr!J12+May!J12+Jun!J12+Jul!J12),IF(Config!$C$6=8,SUM(+Ene!J12+Feb!J12+Mar!J12+Abr!J12+May!J12+Jun!J12+Jul!J12+Ago!J12),IF(Config!$C$6=9,SUM(+Ene!J12+Feb!J12+Mar!J12+Abr!J12+May!J12+Jun!J12+Jul!J12+Ago!J12+Set!J12),IF(Config!$C$6=10,SUM(+Ene!J12+Feb!J12+Mar!J12+Abr!J12+May!J12+Jun!J12+Jul!J12+Ago!J12+Set!J12+Oct!J12),IF(Config!$C$6=11,SUM(+Ene!J12+Feb!J12+Mar!J12+Abr!J12+May!J12+Jun!J12+Jul!J12+Ago!J12+Set!J12+Oct!J12+Nov!J12),IF(Config!$C$6=12,SUM(+Ene!J12+Feb!J12+Mar!J12+Abr!J12+May!J12+Jun!J12+Jul!J12+Ago!J12+Set!J12+Oct!J12+Nov!J12+Dic!J12)))))))))))))</f>
        <v>0</v>
      </c>
      <c r="K12" s="429">
        <f>IF(Config!$C$6=1,SUM(+Ene!K12),IF(Config!$C$6=2,SUM(+Ene!K12+Feb!K12),IF(Config!$C$6=3,SUM(+Ene!K12+Feb!K12+Mar!K12),IF(Config!$C$6=4,SUM(+Ene!K12+Feb!K12+Mar!K12+Abr!K12),IF(Config!$C$6=5,SUM(Ene!K12+Feb!K12+Mar!K12+Abr!K12+May!K12),IF(Config!$C$6=6,SUM(+Ene!K12+Feb!K12+Mar!K12+Abr!K12+May!K12+Jun!K12),IF(Config!$C$6=7,SUM(Ene!K12+Feb!K12+Mar!K12+Abr!K12+May!K12+Jun!K12+Jul!K12),IF(Config!$C$6=8,SUM(+Ene!K12+Feb!K12+Mar!K12+Abr!K12+May!K12+Jun!K12+Jul!K12+Ago!K12),IF(Config!$C$6=9,SUM(+Ene!K12+Feb!K12+Mar!K12+Abr!K12+May!K12+Jun!K12+Jul!K12+Ago!K12+Set!K12),IF(Config!$C$6=10,SUM(+Ene!K12+Feb!K12+Mar!K12+Abr!K12+May!K12+Jun!K12+Jul!K12+Ago!K12+Set!K12+Oct!K12),IF(Config!$C$6=11,SUM(+Ene!K12+Feb!K12+Mar!K12+Abr!K12+May!K12+Jun!K12+Jul!K12+Ago!K12+Set!K12+Oct!K12+Nov!K12),IF(Config!$C$6=12,SUM(+Ene!K12+Feb!K12+Mar!K12+Abr!K12+May!K12+Jun!K12+Jul!K12+Ago!K12+Set!K12+Oct!K12+Nov!K12+Dic!K12)))))))))))))</f>
        <v>0</v>
      </c>
      <c r="L12" s="429">
        <f>IF(Config!$C$6=1,SUM(+Ene!L12),IF(Config!$C$6=2,SUM(+Ene!L12+Feb!L12),IF(Config!$C$6=3,SUM(+Ene!L12+Feb!L12+Mar!L12),IF(Config!$C$6=4,SUM(+Ene!L12+Feb!L12+Mar!L12+Abr!L12),IF(Config!$C$6=5,SUM(Ene!L12+Feb!L12+Mar!L12+Abr!L12+May!L12),IF(Config!$C$6=6,SUM(+Ene!L12+Feb!L12+Mar!L12+Abr!L12+May!L12+Jun!L12),IF(Config!$C$6=7,SUM(Ene!L12+Feb!L12+Mar!L12+Abr!L12+May!L12+Jun!L12+Jul!L12),IF(Config!$C$6=8,SUM(+Ene!L12+Feb!L12+Mar!L12+Abr!L12+May!L12+Jun!L12+Jul!L12+Ago!L12),IF(Config!$C$6=9,SUM(+Ene!L12+Feb!L12+Mar!L12+Abr!L12+May!L12+Jun!L12+Jul!L12+Ago!L12+Set!L12),IF(Config!$C$6=10,SUM(+Ene!L12+Feb!L12+Mar!L12+Abr!L12+May!L12+Jun!L12+Jul!L12+Ago!L12+Set!L12+Oct!L12),IF(Config!$C$6=11,SUM(+Ene!L12+Feb!L12+Mar!L12+Abr!L12+May!L12+Jun!L12+Jul!L12+Ago!L12+Set!L12+Oct!L12+Nov!L12),IF(Config!$C$6=12,SUM(+Ene!L12+Feb!L12+Mar!L12+Abr!L12+May!L12+Jun!L12+Jul!L12+Ago!L12+Set!L12+Oct!L12+Nov!L12+Dic!L12)))))))))))))</f>
        <v>0</v>
      </c>
      <c r="M12" s="429">
        <f>IF(Config!$C$6=1,SUM(+Ene!M12),IF(Config!$C$6=2,SUM(+Ene!M12+Feb!M12),IF(Config!$C$6=3,SUM(+Ene!M12+Feb!M12+Mar!M12),IF(Config!$C$6=4,SUM(+Ene!M12+Feb!M12+Mar!M12+Abr!M12),IF(Config!$C$6=5,SUM(Ene!M12+Feb!M12+Mar!M12+Abr!M12+May!M12),IF(Config!$C$6=6,SUM(+Ene!M12+Feb!M12+Mar!M12+Abr!M12+May!M12+Jun!M12),IF(Config!$C$6=7,SUM(Ene!M12+Feb!M12+Mar!M12+Abr!M12+May!M12+Jun!M12+Jul!M12),IF(Config!$C$6=8,SUM(+Ene!M12+Feb!M12+Mar!M12+Abr!M12+May!M12+Jun!M12+Jul!M12+Ago!M12),IF(Config!$C$6=9,SUM(+Ene!M12+Feb!M12+Mar!M12+Abr!M12+May!M12+Jun!M12+Jul!M12+Ago!M12+Set!M12),IF(Config!$C$6=10,SUM(+Ene!M12+Feb!M12+Mar!M12+Abr!M12+May!M12+Jun!M12+Jul!M12+Ago!M12+Set!M12+Oct!M12),IF(Config!$C$6=11,SUM(+Ene!M12+Feb!M12+Mar!M12+Abr!M12+May!M12+Jun!M12+Jul!M12+Ago!M12+Set!M12+Oct!M12+Nov!M12),IF(Config!$C$6=12,SUM(+Ene!M12+Feb!M12+Mar!M12+Abr!M12+May!M12+Jun!M12+Jul!M12+Ago!M12+Set!M12+Oct!M12+Nov!M12+Dic!M12)))))))))))))</f>
        <v>0</v>
      </c>
      <c r="N12" s="429">
        <f>IF(Config!$C$6=1,SUM(+Ene!N12),IF(Config!$C$6=2,SUM(+Ene!N12+Feb!N12),IF(Config!$C$6=3,SUM(+Ene!N12+Feb!N12+Mar!N12),IF(Config!$C$6=4,SUM(+Ene!N12+Feb!N12+Mar!N12+Abr!N12),IF(Config!$C$6=5,SUM(Ene!N12+Feb!N12+Mar!N12+Abr!N12+May!N12),IF(Config!$C$6=6,SUM(+Ene!N12+Feb!N12+Mar!N12+Abr!N12+May!N12+Jun!N12),IF(Config!$C$6=7,SUM(Ene!N12+Feb!N12+Mar!N12+Abr!N12+May!N12+Jun!N12+Jul!N12),IF(Config!$C$6=8,SUM(+Ene!N12+Feb!N12+Mar!N12+Abr!N12+May!N12+Jun!N12+Jul!N12+Ago!N12),IF(Config!$C$6=9,SUM(+Ene!N12+Feb!N12+Mar!N12+Abr!N12+May!N12+Jun!N12+Jul!N12+Ago!N12+Set!N12),IF(Config!$C$6=10,SUM(+Ene!N12+Feb!N12+Mar!N12+Abr!N12+May!N12+Jun!N12+Jul!N12+Ago!N12+Set!N12+Oct!N12),IF(Config!$C$6=11,SUM(+Ene!N12+Feb!N12+Mar!N12+Abr!N12+May!N12+Jun!N12+Jul!N12+Ago!N12+Set!N12+Oct!N12+Nov!N12),IF(Config!$C$6=12,SUM(+Ene!N12+Feb!N12+Mar!N12+Abr!N12+May!N12+Jun!N12+Jul!N12+Ago!N12+Set!N12+Oct!N12+Nov!N12+Dic!N12)))))))))))))</f>
        <v>0</v>
      </c>
      <c r="O12" s="429">
        <f>IF(Config!$C$6=1,SUM(+Ene!O12),IF(Config!$C$6=2,SUM(+Ene!O12+Feb!O12),IF(Config!$C$6=3,SUM(+Ene!O12+Feb!O12+Mar!O12),IF(Config!$C$6=4,SUM(+Ene!O12+Feb!O12+Mar!O12+Abr!O12),IF(Config!$C$6=5,SUM(Ene!O12+Feb!O12+Mar!O12+Abr!O12+May!O12),IF(Config!$C$6=6,SUM(+Ene!O12+Feb!O12+Mar!O12+Abr!O12+May!O12+Jun!O12),IF(Config!$C$6=7,SUM(Ene!O12+Feb!O12+Mar!O12+Abr!O12+May!O12+Jun!O12+Jul!O12),IF(Config!$C$6=8,SUM(+Ene!O12+Feb!O12+Mar!O12+Abr!O12+May!O12+Jun!O12+Jul!O12+Ago!O12),IF(Config!$C$6=9,SUM(+Ene!O12+Feb!O12+Mar!O12+Abr!O12+May!O12+Jun!O12+Jul!O12+Ago!O12+Set!O12),IF(Config!$C$6=10,SUM(+Ene!O12+Feb!O12+Mar!O12+Abr!O12+May!O12+Jun!O12+Jul!O12+Ago!O12+Set!O12+Oct!O12),IF(Config!$C$6=11,SUM(+Ene!O12+Feb!O12+Mar!O12+Abr!O12+May!O12+Jun!O12+Jul!O12+Ago!O12+Set!O12+Oct!O12+Nov!O12),IF(Config!$C$6=12,SUM(+Ene!O12+Feb!O12+Mar!O12+Abr!O12+May!O12+Jun!O12+Jul!O12+Ago!O12+Set!O12+Oct!O12+Nov!O12+Dic!O12)))))))))))))</f>
        <v>0</v>
      </c>
      <c r="P12" s="429">
        <f>IF(Config!$C$6=1,SUM(+Ene!P12),IF(Config!$C$6=2,SUM(+Ene!P12+Feb!P12),IF(Config!$C$6=3,SUM(+Ene!P12+Feb!P12+Mar!P12),IF(Config!$C$6=4,SUM(+Ene!P12+Feb!P12+Mar!P12+Abr!P12),IF(Config!$C$6=5,SUM(Ene!P12+Feb!P12+Mar!P12+Abr!P12+May!P12),IF(Config!$C$6=6,SUM(+Ene!P12+Feb!P12+Mar!P12+Abr!P12+May!P12+Jun!P12),IF(Config!$C$6=7,SUM(Ene!P12+Feb!P12+Mar!P12+Abr!P12+May!P12+Jun!P12+Jul!P12),IF(Config!$C$6=8,SUM(+Ene!P12+Feb!P12+Mar!P12+Abr!P12+May!P12+Jun!P12+Jul!P12+Ago!P12),IF(Config!$C$6=9,SUM(+Ene!P12+Feb!P12+Mar!P12+Abr!P12+May!P12+Jun!P12+Jul!P12+Ago!P12+Set!P12),IF(Config!$C$6=10,SUM(+Ene!P12+Feb!P12+Mar!P12+Abr!P12+May!P12+Jun!P12+Jul!P12+Ago!P12+Set!P12+Oct!P12),IF(Config!$C$6=11,SUM(+Ene!P12+Feb!P12+Mar!P12+Abr!P12+May!P12+Jun!P12+Jul!P12+Ago!P12+Set!P12+Oct!P12+Nov!P12),IF(Config!$C$6=12,SUM(+Ene!P12+Feb!P12+Mar!P12+Abr!P12+May!P12+Jun!P12+Jul!P12+Ago!P12+Set!P12+Oct!P12+Nov!P12+Dic!P12)))))))))))))</f>
        <v>0</v>
      </c>
      <c r="Q12" s="429">
        <f>IF(Config!$C$6=1,SUM(+Ene!Q12),IF(Config!$C$6=2,SUM(+Ene!Q12+Feb!Q12),IF(Config!$C$6=3,SUM(+Ene!Q12+Feb!Q12+Mar!Q12),IF(Config!$C$6=4,SUM(+Ene!Q12+Feb!Q12+Mar!Q12+Abr!Q12),IF(Config!$C$6=5,SUM(Ene!Q12+Feb!Q12+Mar!Q12+Abr!Q12+May!Q12),IF(Config!$C$6=6,SUM(+Ene!Q12+Feb!Q12+Mar!Q12+Abr!Q12+May!Q12+Jun!Q12),IF(Config!$C$6=7,SUM(Ene!Q12+Feb!Q12+Mar!Q12+Abr!Q12+May!Q12+Jun!Q12+Jul!Q12),IF(Config!$C$6=8,SUM(+Ene!Q12+Feb!Q12+Mar!Q12+Abr!Q12+May!Q12+Jun!Q12+Jul!Q12+Ago!Q12),IF(Config!$C$6=9,SUM(+Ene!Q12+Feb!Q12+Mar!Q12+Abr!Q12+May!Q12+Jun!Q12+Jul!Q12+Ago!Q12+Set!Q12),IF(Config!$C$6=10,SUM(+Ene!Q12+Feb!Q12+Mar!Q12+Abr!Q12+May!Q12+Jun!Q12+Jul!Q12+Ago!Q12+Set!Q12+Oct!Q12),IF(Config!$C$6=11,SUM(+Ene!Q12+Feb!Q12+Mar!Q12+Abr!Q12+May!Q12+Jun!Q12+Jul!Q12+Ago!Q12+Set!Q12+Oct!Q12+Nov!Q12),IF(Config!$C$6=12,SUM(+Ene!Q12+Feb!Q12+Mar!Q12+Abr!Q12+May!Q12+Jun!Q12+Jul!Q12+Ago!Q12+Set!Q12+Oct!Q12+Nov!Q12+Dic!Q12)))))))))))))</f>
        <v>0</v>
      </c>
      <c r="R12" s="429">
        <f>IF(Config!$C$6=1,SUM(+Ene!R12),IF(Config!$C$6=2,SUM(+Ene!R12+Feb!R12),IF(Config!$C$6=3,SUM(+Ene!R12+Feb!R12+Mar!R12),IF(Config!$C$6=4,SUM(+Ene!R12+Feb!R12+Mar!R12+Abr!R12),IF(Config!$C$6=5,SUM(Ene!R12+Feb!R12+Mar!R12+Abr!R12+May!R12),IF(Config!$C$6=6,SUM(+Ene!R12+Feb!R12+Mar!R12+Abr!R12+May!R12+Jun!R12),IF(Config!$C$6=7,SUM(Ene!R12+Feb!R12+Mar!R12+Abr!R12+May!R12+Jun!R12+Jul!R12),IF(Config!$C$6=8,SUM(+Ene!R12+Feb!R12+Mar!R12+Abr!R12+May!R12+Jun!R12+Jul!R12+Ago!R12),IF(Config!$C$6=9,SUM(+Ene!R12+Feb!R12+Mar!R12+Abr!R12+May!R12+Jun!R12+Jul!R12+Ago!R12+Set!R12),IF(Config!$C$6=10,SUM(+Ene!R12+Feb!R12+Mar!R12+Abr!R12+May!R12+Jun!R12+Jul!R12+Ago!R12+Set!R12+Oct!R12),IF(Config!$C$6=11,SUM(+Ene!R12+Feb!R12+Mar!R12+Abr!R12+May!R12+Jun!R12+Jul!R12+Ago!R12+Set!R12+Oct!R12+Nov!R12),IF(Config!$C$6=12,SUM(+Ene!R12+Feb!R12+Mar!R12+Abr!R12+May!R12+Jun!R12+Jul!R12+Ago!R12+Set!R12+Oct!R12+Nov!R12+Dic!R12)))))))))))))</f>
        <v>0</v>
      </c>
      <c r="S12" s="429">
        <f>IF(Config!$C$6=1,SUM(+Ene!S12),IF(Config!$C$6=2,SUM(+Ene!S12+Feb!S12),IF(Config!$C$6=3,SUM(+Ene!S12+Feb!S12+Mar!S12),IF(Config!$C$6=4,SUM(+Ene!S12+Feb!S12+Mar!S12+Abr!S12),IF(Config!$C$6=5,SUM(Ene!S12+Feb!S12+Mar!S12+Abr!S12+May!S12),IF(Config!$C$6=6,SUM(+Ene!S12+Feb!S12+Mar!S12+Abr!S12+May!S12+Jun!S12),IF(Config!$C$6=7,SUM(Ene!S12+Feb!S12+Mar!S12+Abr!S12+May!S12+Jun!S12+Jul!S12),IF(Config!$C$6=8,SUM(+Ene!S12+Feb!S12+Mar!S12+Abr!S12+May!S12+Jun!S12+Jul!S12+Ago!S12),IF(Config!$C$6=9,SUM(+Ene!S12+Feb!S12+Mar!S12+Abr!S12+May!S12+Jun!S12+Jul!S12+Ago!S12+Set!S12),IF(Config!$C$6=10,SUM(+Ene!S12+Feb!S12+Mar!S12+Abr!S12+May!S12+Jun!S12+Jul!S12+Ago!S12+Set!S12+Oct!S12),IF(Config!$C$6=11,SUM(+Ene!S12+Feb!S12+Mar!S12+Abr!S12+May!S12+Jun!S12+Jul!S12+Ago!S12+Set!S12+Oct!S12+Nov!S12),IF(Config!$C$6=12,SUM(+Ene!S12+Feb!S12+Mar!S12+Abr!S12+May!S12+Jun!S12+Jul!S12+Ago!S12+Set!S12+Oct!S12+Nov!S12+Dic!S12)))))))))))))</f>
        <v>0</v>
      </c>
      <c r="T12" s="429">
        <f>IF(Config!$C$6=1,SUM(+Ene!T12),IF(Config!$C$6=2,SUM(+Ene!T12+Feb!T12),IF(Config!$C$6=3,SUM(+Ene!T12+Feb!T12+Mar!T12),IF(Config!$C$6=4,SUM(+Ene!T12+Feb!T12+Mar!T12+Abr!T12),IF(Config!$C$6=5,SUM(Ene!T12+Feb!T12+Mar!T12+Abr!T12+May!T12),IF(Config!$C$6=6,SUM(+Ene!T12+Feb!T12+Mar!T12+Abr!T12+May!T12+Jun!T12),IF(Config!$C$6=7,SUM(Ene!T12+Feb!T12+Mar!T12+Abr!T12+May!T12+Jun!T12+Jul!T12),IF(Config!$C$6=8,SUM(+Ene!T12+Feb!T12+Mar!T12+Abr!T12+May!T12+Jun!T12+Jul!T12+Ago!T12),IF(Config!$C$6=9,SUM(+Ene!T12+Feb!T12+Mar!T12+Abr!T12+May!T12+Jun!T12+Jul!T12+Ago!T12+Set!T12),IF(Config!$C$6=10,SUM(+Ene!T12+Feb!T12+Mar!T12+Abr!T12+May!T12+Jun!T12+Jul!T12+Ago!T12+Set!T12+Oct!T12),IF(Config!$C$6=11,SUM(+Ene!T12+Feb!T12+Mar!T12+Abr!T12+May!T12+Jun!T12+Jul!T12+Ago!T12+Set!T12+Oct!T12+Nov!T12),IF(Config!$C$6=12,SUM(+Ene!T12+Feb!T12+Mar!T12+Abr!T12+May!T12+Jun!T12+Jul!T12+Ago!T12+Set!T12+Oct!T12+Nov!T12+Dic!T12)))))))))))))</f>
        <v>0</v>
      </c>
      <c r="U12" s="429">
        <f>IF(Config!$C$6=1,SUM(+Ene!U12),IF(Config!$C$6=2,SUM(+Ene!U12+Feb!U12),IF(Config!$C$6=3,SUM(+Ene!U12+Feb!U12+Mar!U12),IF(Config!$C$6=4,SUM(+Ene!U12+Feb!U12+Mar!U12+Abr!U12),IF(Config!$C$6=5,SUM(Ene!U12+Feb!U12+Mar!U12+Abr!U12+May!U12),IF(Config!$C$6=6,SUM(+Ene!U12+Feb!U12+Mar!U12+Abr!U12+May!U12+Jun!U12),IF(Config!$C$6=7,SUM(Ene!U12+Feb!U12+Mar!U12+Abr!U12+May!U12+Jun!U12+Jul!U12),IF(Config!$C$6=8,SUM(+Ene!U12+Feb!U12+Mar!U12+Abr!U12+May!U12+Jun!U12+Jul!U12+Ago!U12),IF(Config!$C$6=9,SUM(+Ene!U12+Feb!U12+Mar!U12+Abr!U12+May!U12+Jun!U12+Jul!U12+Ago!U12+Set!U12),IF(Config!$C$6=10,SUM(+Ene!U12+Feb!U12+Mar!U12+Abr!U12+May!U12+Jun!U12+Jul!U12+Ago!U12+Set!U12+Oct!U12),IF(Config!$C$6=11,SUM(+Ene!U12+Feb!U12+Mar!U12+Abr!U12+May!U12+Jun!U12+Jul!U12+Ago!U12+Set!U12+Oct!U12+Nov!U12),IF(Config!$C$6=12,SUM(+Ene!U12+Feb!U12+Mar!U12+Abr!U12+May!U12+Jun!U12+Jul!U12+Ago!U12+Set!U12+Oct!U12+Nov!U12+Dic!U12)))))))))))))</f>
        <v>0</v>
      </c>
      <c r="V12" s="429">
        <f>IF(Config!$C$6=1,SUM(+Ene!V12),IF(Config!$C$6=2,SUM(+Ene!V12+Feb!V12),IF(Config!$C$6=3,SUM(+Ene!V12+Feb!V12+Mar!V12),IF(Config!$C$6=4,SUM(+Ene!V12+Feb!V12+Mar!V12+Abr!V12),IF(Config!$C$6=5,SUM(Ene!V12+Feb!V12+Mar!V12+Abr!V12+May!V12),IF(Config!$C$6=6,SUM(+Ene!V12+Feb!V12+Mar!V12+Abr!V12+May!V12+Jun!V12),IF(Config!$C$6=7,SUM(Ene!V12+Feb!V12+Mar!V12+Abr!V12+May!V12+Jun!V12+Jul!V12),IF(Config!$C$6=8,SUM(+Ene!V12+Feb!V12+Mar!V12+Abr!V12+May!V12+Jun!V12+Jul!V12+Ago!V12),IF(Config!$C$6=9,SUM(+Ene!V12+Feb!V12+Mar!V12+Abr!V12+May!V12+Jun!V12+Jul!V12+Ago!V12+Set!V12),IF(Config!$C$6=10,SUM(+Ene!V12+Feb!V12+Mar!V12+Abr!V12+May!V12+Jun!V12+Jul!V12+Ago!V12+Set!V12+Oct!V12),IF(Config!$C$6=11,SUM(+Ene!V12+Feb!V12+Mar!V12+Abr!V12+May!V12+Jun!V12+Jul!V12+Ago!V12+Set!V12+Oct!V12+Nov!V12),IF(Config!$C$6=12,SUM(+Ene!V12+Feb!V12+Mar!V12+Abr!V12+May!V12+Jun!V12+Jul!V12+Ago!V12+Set!V12+Oct!V12+Nov!V12+Dic!V12)))))))))))))</f>
        <v>0</v>
      </c>
      <c r="W12" s="429">
        <f>IF(Config!$C$6=1,SUM(+Ene!W12),IF(Config!$C$6=2,SUM(+Ene!W12+Feb!W12),IF(Config!$C$6=3,SUM(+Ene!W12+Feb!W12+Mar!W12),IF(Config!$C$6=4,SUM(+Ene!W12+Feb!W12+Mar!W12+Abr!W12),IF(Config!$C$6=5,SUM(Ene!W12+Feb!W12+Mar!W12+Abr!W12+May!W12),IF(Config!$C$6=6,SUM(+Ene!W12+Feb!W12+Mar!W12+Abr!W12+May!W12+Jun!W12),IF(Config!$C$6=7,SUM(Ene!W12+Feb!W12+Mar!W12+Abr!W12+May!W12+Jun!W12+Jul!W12),IF(Config!$C$6=8,SUM(+Ene!W12+Feb!W12+Mar!W12+Abr!W12+May!W12+Jun!W12+Jul!W12+Ago!W12),IF(Config!$C$6=9,SUM(+Ene!W12+Feb!W12+Mar!W12+Abr!W12+May!W12+Jun!W12+Jul!W12+Ago!W12+Set!W12),IF(Config!$C$6=10,SUM(+Ene!W12+Feb!W12+Mar!W12+Abr!W12+May!W12+Jun!W12+Jul!W12+Ago!W12+Set!W12+Oct!W12),IF(Config!$C$6=11,SUM(+Ene!W12+Feb!W12+Mar!W12+Abr!W12+May!W12+Jun!W12+Jul!W12+Ago!W12+Set!W12+Oct!W12+Nov!W12),IF(Config!$C$6=12,SUM(+Ene!W12+Feb!W12+Mar!W12+Abr!W12+May!W12+Jun!W12+Jul!W12+Ago!W12+Set!W12+Oct!W12+Nov!W12+Dic!W12)))))))))))))</f>
        <v>0</v>
      </c>
      <c r="X12" s="429">
        <f>IF(Config!$C$6=1,SUM(+Ene!X12),IF(Config!$C$6=2,SUM(+Ene!X12+Feb!X12),IF(Config!$C$6=3,SUM(+Ene!X12+Feb!X12+Mar!X12),IF(Config!$C$6=4,SUM(+Ene!X12+Feb!X12+Mar!X12+Abr!X12),IF(Config!$C$6=5,SUM(Ene!X12+Feb!X12+Mar!X12+Abr!X12+May!X12),IF(Config!$C$6=6,SUM(+Ene!X12+Feb!X12+Mar!X12+Abr!X12+May!X12+Jun!X12),IF(Config!$C$6=7,SUM(Ene!X12+Feb!X12+Mar!X12+Abr!X12+May!X12+Jun!X12+Jul!X12),IF(Config!$C$6=8,SUM(+Ene!X12+Feb!X12+Mar!X12+Abr!X12+May!X12+Jun!X12+Jul!X12+Ago!X12),IF(Config!$C$6=9,SUM(+Ene!X12+Feb!X12+Mar!X12+Abr!X12+May!X12+Jun!X12+Jul!X12+Ago!X12+Set!X12),IF(Config!$C$6=10,SUM(+Ene!X12+Feb!X12+Mar!X12+Abr!X12+May!X12+Jun!X12+Jul!X12+Ago!X12+Set!X12+Oct!X12),IF(Config!$C$6=11,SUM(+Ene!X12+Feb!X12+Mar!X12+Abr!X12+May!X12+Jun!X12+Jul!X12+Ago!X12+Set!X12+Oct!X12+Nov!X12),IF(Config!$C$6=12,SUM(+Ene!X12+Feb!X12+Mar!X12+Abr!X12+May!X12+Jun!X12+Jul!X12+Ago!X12+Set!X12+Oct!X12+Nov!X12+Dic!X12)))))))))))))</f>
        <v>0</v>
      </c>
      <c r="Y12" s="429">
        <f>IF(Config!$C$6=1,SUM(+Ene!Y12),IF(Config!$C$6=2,SUM(+Ene!Y12+Feb!Y12),IF(Config!$C$6=3,SUM(+Ene!Y12+Feb!Y12+Mar!Y12),IF(Config!$C$6=4,SUM(+Ene!Y12+Feb!Y12+Mar!Y12+Abr!Y12),IF(Config!$C$6=5,SUM(Ene!Y12+Feb!Y12+Mar!Y12+Abr!Y12+May!Y12),IF(Config!$C$6=6,SUM(+Ene!Y12+Feb!Y12+Mar!Y12+Abr!Y12+May!Y12+Jun!Y12),IF(Config!$C$6=7,SUM(Ene!Y12+Feb!Y12+Mar!Y12+Abr!Y12+May!Y12+Jun!Y12+Jul!Y12),IF(Config!$C$6=8,SUM(+Ene!Y12+Feb!Y12+Mar!Y12+Abr!Y12+May!Y12+Jun!Y12+Jul!Y12+Ago!Y12),IF(Config!$C$6=9,SUM(+Ene!Y12+Feb!Y12+Mar!Y12+Abr!Y12+May!Y12+Jun!Y12+Jul!Y12+Ago!Y12+Set!Y12),IF(Config!$C$6=10,SUM(+Ene!Y12+Feb!Y12+Mar!Y12+Abr!Y12+May!Y12+Jun!Y12+Jul!Y12+Ago!Y12+Set!Y12+Oct!Y12),IF(Config!$C$6=11,SUM(+Ene!Y12+Feb!Y12+Mar!Y12+Abr!Y12+May!Y12+Jun!Y12+Jul!Y12+Ago!Y12+Set!Y12+Oct!Y12+Nov!Y12),IF(Config!$C$6=12,SUM(+Ene!Y12+Feb!Y12+Mar!Y12+Abr!Y12+May!Y12+Jun!Y12+Jul!Y12+Ago!Y12+Set!Y12+Oct!Y12+Nov!Y12+Dic!Y12)))))))))))))</f>
        <v>8</v>
      </c>
      <c r="Z12" s="429">
        <f>IF(Config!$C$6=1,SUM(+Ene!Z12),IF(Config!$C$6=2,SUM(+Ene!Z12+Feb!Z12),IF(Config!$C$6=3,SUM(+Ene!Z12+Feb!Z12+Mar!Z12),IF(Config!$C$6=4,SUM(+Ene!Z12+Feb!Z12+Mar!Z12+Abr!Z12),IF(Config!$C$6=5,SUM(Ene!Z12+Feb!Z12+Mar!Z12+Abr!Z12+May!Z12),IF(Config!$C$6=6,SUM(+Ene!Z12+Feb!Z12+Mar!Z12+Abr!Z12+May!Z12+Jun!Z12),IF(Config!$C$6=7,SUM(Ene!Z12+Feb!Z12+Mar!Z12+Abr!Z12+May!Z12+Jun!Z12+Jul!Z12),IF(Config!$C$6=8,SUM(+Ene!Z12+Feb!Z12+Mar!Z12+Abr!Z12+May!Z12+Jun!Z12+Jul!Z12+Ago!Z12),IF(Config!$C$6=9,SUM(+Ene!Z12+Feb!Z12+Mar!Z12+Abr!Z12+May!Z12+Jun!Z12+Jul!Z12+Ago!Z12+Set!Z12),IF(Config!$C$6=10,SUM(+Ene!Z12+Feb!Z12+Mar!Z12+Abr!Z12+May!Z12+Jun!Z12+Jul!Z12+Ago!Z12+Set!Z12+Oct!Z12),IF(Config!$C$6=11,SUM(+Ene!Z12+Feb!Z12+Mar!Z12+Abr!Z12+May!Z12+Jun!Z12+Jul!Z12+Ago!Z12+Set!Z12+Oct!Z12+Nov!Z12),IF(Config!$C$6=12,SUM(+Ene!Z12+Feb!Z12+Mar!Z12+Abr!Z12+May!Z12+Jun!Z12+Jul!Z12+Ago!Z12+Set!Z12+Oct!Z12+Nov!Z12+Dic!Z12)))))))))))))</f>
        <v>0</v>
      </c>
      <c r="AA12" s="429">
        <f>IF(Config!$C$6=1,SUM(+Ene!AA12),IF(Config!$C$6=2,SUM(+Ene!AA12+Feb!AA12),IF(Config!$C$6=3,SUM(+Ene!AA12+Feb!AA12+Mar!AA12),IF(Config!$C$6=4,SUM(+Ene!AA12+Feb!AA12+Mar!AA12+Abr!AA12),IF(Config!$C$6=5,SUM(Ene!AA12+Feb!AA12+Mar!AA12+Abr!AA12+May!AA12),IF(Config!$C$6=6,SUM(+Ene!AA12+Feb!AA12+Mar!AA12+Abr!AA12+May!AA12+Jun!AA12),IF(Config!$C$6=7,SUM(Ene!AA12+Feb!AA12+Mar!AA12+Abr!AA12+May!AA12+Jun!AA12+Jul!AA12),IF(Config!$C$6=8,SUM(+Ene!AA12+Feb!AA12+Mar!AA12+Abr!AA12+May!AA12+Jun!AA12+Jul!AA12+Ago!AA12),IF(Config!$C$6=9,SUM(+Ene!AA12+Feb!AA12+Mar!AA12+Abr!AA12+May!AA12+Jun!AA12+Jul!AA12+Ago!AA12+Set!AA12),IF(Config!$C$6=10,SUM(+Ene!AA12+Feb!AA12+Mar!AA12+Abr!AA12+May!AA12+Jun!AA12+Jul!AA12+Ago!AA12+Set!AA12+Oct!AA12),IF(Config!$C$6=11,SUM(+Ene!AA12+Feb!AA12+Mar!AA12+Abr!AA12+May!AA12+Jun!AA12+Jul!AA12+Ago!AA12+Set!AA12+Oct!AA12+Nov!AA12),IF(Config!$C$6=12,SUM(+Ene!AA12+Feb!AA12+Mar!AA12+Abr!AA12+May!AA12+Jun!AA12+Jul!AA12+Ago!AA12+Set!AA12+Oct!AA12+Nov!AA12+Dic!AA12)))))))))))))</f>
        <v>0</v>
      </c>
      <c r="AB12" s="429">
        <f>IF(Config!$C$6=1,SUM(+Ene!AB12),IF(Config!$C$6=2,SUM(+Ene!AB12+Feb!AB12),IF(Config!$C$6=3,SUM(+Ene!AB12+Feb!AB12+Mar!AB12),IF(Config!$C$6=4,SUM(+Ene!AB12+Feb!AB12+Mar!AB12+Abr!AB12),IF(Config!$C$6=5,SUM(Ene!AB12+Feb!AB12+Mar!AB12+Abr!AB12+May!AB12),IF(Config!$C$6=6,SUM(+Ene!AB12+Feb!AB12+Mar!AB12+Abr!AB12+May!AB12+Jun!AB12),IF(Config!$C$6=7,SUM(Ene!AB12+Feb!AB12+Mar!AB12+Abr!AB12+May!AB12+Jun!AB12+Jul!AB12),IF(Config!$C$6=8,SUM(+Ene!AB12+Feb!AB12+Mar!AB12+Abr!AB12+May!AB12+Jun!AB12+Jul!AB12+Ago!AB12),IF(Config!$C$6=9,SUM(+Ene!AB12+Feb!AB12+Mar!AB12+Abr!AB12+May!AB12+Jun!AB12+Jul!AB12+Ago!AB12+Set!AB12),IF(Config!$C$6=10,SUM(+Ene!AB12+Feb!AB12+Mar!AB12+Abr!AB12+May!AB12+Jun!AB12+Jul!AB12+Ago!AB12+Set!AB12+Oct!AB12),IF(Config!$C$6=11,SUM(+Ene!AB12+Feb!AB12+Mar!AB12+Abr!AB12+May!AB12+Jun!AB12+Jul!AB12+Ago!AB12+Set!AB12+Oct!AB12+Nov!AB12),IF(Config!$C$6=12,SUM(+Ene!AB12+Feb!AB12+Mar!AB12+Abr!AB12+May!AB12+Jun!AB12+Jul!AB12+Ago!AB12+Set!AB12+Oct!AB12+Nov!AB12+Dic!AB12)))))))))))))</f>
        <v>0</v>
      </c>
      <c r="AC12" s="429">
        <f>IF(Config!$C$6=1,SUM(+Ene!AC12),IF(Config!$C$6=2,SUM(+Ene!AC12+Feb!AC12),IF(Config!$C$6=3,SUM(+Ene!AC12+Feb!AC12+Mar!AC12),IF(Config!$C$6=4,SUM(+Ene!AC12+Feb!AC12+Mar!AC12+Abr!AC12),IF(Config!$C$6=5,SUM(Ene!AC12+Feb!AC12+Mar!AC12+Abr!AC12+May!AC12),IF(Config!$C$6=6,SUM(+Ene!AC12+Feb!AC12+Mar!AC12+Abr!AC12+May!AC12+Jun!AC12),IF(Config!$C$6=7,SUM(Ene!AC12+Feb!AC12+Mar!AC12+Abr!AC12+May!AC12+Jun!AC12+Jul!AC12),IF(Config!$C$6=8,SUM(+Ene!AC12+Feb!AC12+Mar!AC12+Abr!AC12+May!AC12+Jun!AC12+Jul!AC12+Ago!AC12),IF(Config!$C$6=9,SUM(+Ene!AC12+Feb!AC12+Mar!AC12+Abr!AC12+May!AC12+Jun!AC12+Jul!AC12+Ago!AC12+Set!AC12),IF(Config!$C$6=10,SUM(+Ene!AC12+Feb!AC12+Mar!AC12+Abr!AC12+May!AC12+Jun!AC12+Jul!AC12+Ago!AC12+Set!AC12+Oct!AC12),IF(Config!$C$6=11,SUM(+Ene!AC12+Feb!AC12+Mar!AC12+Abr!AC12+May!AC12+Jun!AC12+Jul!AC12+Ago!AC12+Set!AC12+Oct!AC12+Nov!AC12),IF(Config!$C$6=12,SUM(+Ene!AC12+Feb!AC12+Mar!AC12+Abr!AC12+May!AC12+Jun!AC12+Jul!AC12+Ago!AC12+Set!AC12+Oct!AC12+Nov!AC12+Dic!AC12)))))))))))))</f>
        <v>0</v>
      </c>
      <c r="AD12" s="429">
        <f>IF(Config!$C$6=1,SUM(+Ene!AD12),IF(Config!$C$6=2,SUM(+Ene!AD12+Feb!AD12),IF(Config!$C$6=3,SUM(+Ene!AD12+Feb!AD12+Mar!AD12),IF(Config!$C$6=4,SUM(+Ene!AD12+Feb!AD12+Mar!AD12+Abr!AD12),IF(Config!$C$6=5,SUM(Ene!AD12+Feb!AD12+Mar!AD12+Abr!AD12+May!AD12),IF(Config!$C$6=6,SUM(+Ene!AD12+Feb!AD12+Mar!AD12+Abr!AD12+May!AD12+Jun!AD12),IF(Config!$C$6=7,SUM(Ene!AD12+Feb!AD12+Mar!AD12+Abr!AD12+May!AD12+Jun!AD12+Jul!AD12),IF(Config!$C$6=8,SUM(+Ene!AD12+Feb!AD12+Mar!AD12+Abr!AD12+May!AD12+Jun!AD12+Jul!AD12+Ago!AD12),IF(Config!$C$6=9,SUM(+Ene!AD12+Feb!AD12+Mar!AD12+Abr!AD12+May!AD12+Jun!AD12+Jul!AD12+Ago!AD12+Set!AD12),IF(Config!$C$6=10,SUM(+Ene!AD12+Feb!AD12+Mar!AD12+Abr!AD12+May!AD12+Jun!AD12+Jul!AD12+Ago!AD12+Set!AD12+Oct!AD12),IF(Config!$C$6=11,SUM(+Ene!AD12+Feb!AD12+Mar!AD12+Abr!AD12+May!AD12+Jun!AD12+Jul!AD12+Ago!AD12+Set!AD12+Oct!AD12+Nov!AD12),IF(Config!$C$6=12,SUM(+Ene!AD12+Feb!AD12+Mar!AD12+Abr!AD12+May!AD12+Jun!AD12+Jul!AD12+Ago!AD12+Set!AD12+Oct!AD12+Nov!AD12+Dic!AD12)))))))))))))</f>
        <v>0</v>
      </c>
      <c r="AE12" s="429">
        <f>IF(Config!$C$6=1,SUM(+Ene!AE12),IF(Config!$C$6=2,SUM(+Ene!AE12+Feb!AE12),IF(Config!$C$6=3,SUM(+Ene!AE12+Feb!AE12+Mar!AE12),IF(Config!$C$6=4,SUM(+Ene!AE12+Feb!AE12+Mar!AE12+Abr!AE12),IF(Config!$C$6=5,SUM(Ene!AE12+Feb!AE12+Mar!AE12+Abr!AE12+May!AE12),IF(Config!$C$6=6,SUM(+Ene!AE12+Feb!AE12+Mar!AE12+Abr!AE12+May!AE12+Jun!AE12),IF(Config!$C$6=7,SUM(Ene!AE12+Feb!AE12+Mar!AE12+Abr!AE12+May!AE12+Jun!AE12+Jul!AE12),IF(Config!$C$6=8,SUM(+Ene!AE12+Feb!AE12+Mar!AE12+Abr!AE12+May!AE12+Jun!AE12+Jul!AE12+Ago!AE12),IF(Config!$C$6=9,SUM(+Ene!AE12+Feb!AE12+Mar!AE12+Abr!AE12+May!AE12+Jun!AE12+Jul!AE12+Ago!AE12+Set!AE12),IF(Config!$C$6=10,SUM(+Ene!AE12+Feb!AE12+Mar!AE12+Abr!AE12+May!AE12+Jun!AE12+Jul!AE12+Ago!AE12+Set!AE12+Oct!AE12),IF(Config!$C$6=11,SUM(+Ene!AE12+Feb!AE12+Mar!AE12+Abr!AE12+May!AE12+Jun!AE12+Jul!AE12+Ago!AE12+Set!AE12+Oct!AE12+Nov!AE12),IF(Config!$C$6=12,SUM(+Ene!AE12+Feb!AE12+Mar!AE12+Abr!AE12+May!AE12+Jun!AE12+Jul!AE12+Ago!AE12+Set!AE12+Oct!AE12+Nov!AE12+Dic!AE12)))))))))))))</f>
        <v>0</v>
      </c>
      <c r="AF12" s="429">
        <f>IF(Config!$C$6=1,SUM(+Ene!AF12),IF(Config!$C$6=2,SUM(+Ene!AF12+Feb!AF12),IF(Config!$C$6=3,SUM(+Ene!AF12+Feb!AF12+Mar!AF12),IF(Config!$C$6=4,SUM(+Ene!AF12+Feb!AF12+Mar!AF12+Abr!AF12),IF(Config!$C$6=5,SUM(Ene!AF12+Feb!AF12+Mar!AF12+Abr!AF12+May!AF12),IF(Config!$C$6=6,SUM(+Ene!AF12+Feb!AF12+Mar!AF12+Abr!AF12+May!AF12+Jun!AF12),IF(Config!$C$6=7,SUM(Ene!AF12+Feb!AF12+Mar!AF12+Abr!AF12+May!AF12+Jun!AF12+Jul!AF12),IF(Config!$C$6=8,SUM(+Ene!AF12+Feb!AF12+Mar!AF12+Abr!AF12+May!AF12+Jun!AF12+Jul!AF12+Ago!AF12),IF(Config!$C$6=9,SUM(+Ene!AF12+Feb!AF12+Mar!AF12+Abr!AF12+May!AF12+Jun!AF12+Jul!AF12+Ago!AF12+Set!AF12),IF(Config!$C$6=10,SUM(+Ene!AF12+Feb!AF12+Mar!AF12+Abr!AF12+May!AF12+Jun!AF12+Jul!AF12+Ago!AF12+Set!AF12+Oct!AF12),IF(Config!$C$6=11,SUM(+Ene!AF12+Feb!AF12+Mar!AF12+Abr!AF12+May!AF12+Jun!AF12+Jul!AF12+Ago!AF12+Set!AF12+Oct!AF12+Nov!AF12),IF(Config!$C$6=12,SUM(+Ene!AF12+Feb!AF12+Mar!AF12+Abr!AF12+May!AF12+Jun!AF12+Jul!AF12+Ago!AF12+Set!AF12+Oct!AF12+Nov!AF12+Dic!AF12)))))))))))))</f>
        <v>0</v>
      </c>
      <c r="AG12" s="429">
        <f>IF(Config!$C$6=1,SUM(+Ene!AG12),IF(Config!$C$6=2,SUM(+Ene!AG12+Feb!AG12),IF(Config!$C$6=3,SUM(+Ene!AG12+Feb!AG12+Mar!AG12),IF(Config!$C$6=4,SUM(+Ene!AG12+Feb!AG12+Mar!AG12+Abr!AG12),IF(Config!$C$6=5,SUM(Ene!AG12+Feb!AG12+Mar!AG12+Abr!AG12+May!AG12),IF(Config!$C$6=6,SUM(+Ene!AG12+Feb!AG12+Mar!AG12+Abr!AG12+May!AG12+Jun!AG12),IF(Config!$C$6=7,SUM(Ene!AG12+Feb!AG12+Mar!AG12+Abr!AG12+May!AG12+Jun!AG12+Jul!AG12),IF(Config!$C$6=8,SUM(+Ene!AG12+Feb!AG12+Mar!AG12+Abr!AG12+May!AG12+Jun!AG12+Jul!AG12+Ago!AG12),IF(Config!$C$6=9,SUM(+Ene!AG12+Feb!AG12+Mar!AG12+Abr!AG12+May!AG12+Jun!AG12+Jul!AG12+Ago!AG12+Set!AG12),IF(Config!$C$6=10,SUM(+Ene!AG12+Feb!AG12+Mar!AG12+Abr!AG12+May!AG12+Jun!AG12+Jul!AG12+Ago!AG12+Set!AG12+Oct!AG12),IF(Config!$C$6=11,SUM(+Ene!AG12+Feb!AG12+Mar!AG12+Abr!AG12+May!AG12+Jun!AG12+Jul!AG12+Ago!AG12+Set!AG12+Oct!AG12+Nov!AG12),IF(Config!$C$6=12,SUM(+Ene!AG12+Feb!AG12+Mar!AG12+Abr!AG12+May!AG12+Jun!AG12+Jul!AG12+Ago!AG12+Set!AG12+Oct!AG12+Nov!AG12+Dic!AG12)))))))))))))</f>
        <v>0</v>
      </c>
      <c r="AH12" s="429">
        <f>IF(Config!$C$6=1,SUM(+Ene!AH12),IF(Config!$C$6=2,SUM(+Ene!AH12+Feb!AH12),IF(Config!$C$6=3,SUM(+Ene!AH12+Feb!AH12+Mar!AH12),IF(Config!$C$6=4,SUM(+Ene!AH12+Feb!AH12+Mar!AH12+Abr!AH12),IF(Config!$C$6=5,SUM(Ene!AH12+Feb!AH12+Mar!AH12+Abr!AH12+May!AH12),IF(Config!$C$6=6,SUM(+Ene!AH12+Feb!AH12+Mar!AH12+Abr!AH12+May!AH12+Jun!AH12),IF(Config!$C$6=7,SUM(Ene!AH12+Feb!AH12+Mar!AH12+Abr!AH12+May!AH12+Jun!AH12+Jul!AH12),IF(Config!$C$6=8,SUM(+Ene!AH12+Feb!AH12+Mar!AH12+Abr!AH12+May!AH12+Jun!AH12+Jul!AH12+Ago!AH12),IF(Config!$C$6=9,SUM(+Ene!AH12+Feb!AH12+Mar!AH12+Abr!AH12+May!AH12+Jun!AH12+Jul!AH12+Ago!AH12+Set!AH12),IF(Config!$C$6=10,SUM(+Ene!AH12+Feb!AH12+Mar!AH12+Abr!AH12+May!AH12+Jun!AH12+Jul!AH12+Ago!AH12+Set!AH12+Oct!AH12),IF(Config!$C$6=11,SUM(+Ene!AH12+Feb!AH12+Mar!AH12+Abr!AH12+May!AH12+Jun!AH12+Jul!AH12+Ago!AH12+Set!AH12+Oct!AH12+Nov!AH12),IF(Config!$C$6=12,SUM(+Ene!AH12+Feb!AH12+Mar!AH12+Abr!AH12+May!AH12+Jun!AH12+Jul!AH12+Ago!AH12+Set!AH12+Oct!AH12+Nov!AH12+Dic!AH12)))))))))))))</f>
        <v>0</v>
      </c>
      <c r="AI12" s="429">
        <f>IF(Config!$C$6=1,SUM(+Ene!AI12),IF(Config!$C$6=2,SUM(+Ene!AI12+Feb!AI12),IF(Config!$C$6=3,SUM(+Ene!AI12+Feb!AI12+Mar!AI12),IF(Config!$C$6=4,SUM(+Ene!AI12+Feb!AI12+Mar!AI12+Abr!AI12),IF(Config!$C$6=5,SUM(Ene!AI12+Feb!AI12+Mar!AI12+Abr!AI12+May!AI12),IF(Config!$C$6=6,SUM(+Ene!AI12+Feb!AI12+Mar!AI12+Abr!AI12+May!AI12+Jun!AI12),IF(Config!$C$6=7,SUM(Ene!AI12+Feb!AI12+Mar!AI12+Abr!AI12+May!AI12+Jun!AI12+Jul!AI12),IF(Config!$C$6=8,SUM(+Ene!AI12+Feb!AI12+Mar!AI12+Abr!AI12+May!AI12+Jun!AI12+Jul!AI12+Ago!AI12),IF(Config!$C$6=9,SUM(+Ene!AI12+Feb!AI12+Mar!AI12+Abr!AI12+May!AI12+Jun!AI12+Jul!AI12+Ago!AI12+Set!AI12),IF(Config!$C$6=10,SUM(+Ene!AI12+Feb!AI12+Mar!AI12+Abr!AI12+May!AI12+Jun!AI12+Jul!AI12+Ago!AI12+Set!AI12+Oct!AI12),IF(Config!$C$6=11,SUM(+Ene!AI12+Feb!AI12+Mar!AI12+Abr!AI12+May!AI12+Jun!AI12+Jul!AI12+Ago!AI12+Set!AI12+Oct!AI12+Nov!AI12),IF(Config!$C$6=12,SUM(+Ene!AI12+Feb!AI12+Mar!AI12+Abr!AI12+May!AI12+Jun!AI12+Jul!AI12+Ago!AI12+Set!AI12+Oct!AI12+Nov!AI12+Dic!AI12)))))))))))))</f>
        <v>0</v>
      </c>
      <c r="AJ12" s="429">
        <f>IF(Config!$C$6=1,SUM(+Ene!AJ12),IF(Config!$C$6=2,SUM(+Ene!AJ12+Feb!AJ12),IF(Config!$C$6=3,SUM(+Ene!AJ12+Feb!AJ12+Mar!AJ12),IF(Config!$C$6=4,SUM(+Ene!AJ12+Feb!AJ12+Mar!AJ12+Abr!AJ12),IF(Config!$C$6=5,SUM(Ene!AJ12+Feb!AJ12+Mar!AJ12+Abr!AJ12+May!AJ12),IF(Config!$C$6=6,SUM(+Ene!AJ12+Feb!AJ12+Mar!AJ12+Abr!AJ12+May!AJ12+Jun!AJ12),IF(Config!$C$6=7,SUM(Ene!AJ12+Feb!AJ12+Mar!AJ12+Abr!AJ12+May!AJ12+Jun!AJ12+Jul!AJ12),IF(Config!$C$6=8,SUM(+Ene!AJ12+Feb!AJ12+Mar!AJ12+Abr!AJ12+May!AJ12+Jun!AJ12+Jul!AJ12+Ago!AJ12),IF(Config!$C$6=9,SUM(+Ene!AJ12+Feb!AJ12+Mar!AJ12+Abr!AJ12+May!AJ12+Jun!AJ12+Jul!AJ12+Ago!AJ12+Set!AJ12),IF(Config!$C$6=10,SUM(+Ene!AJ12+Feb!AJ12+Mar!AJ12+Abr!AJ12+May!AJ12+Jun!AJ12+Jul!AJ12+Ago!AJ12+Set!AJ12+Oct!AJ12),IF(Config!$C$6=11,SUM(+Ene!AJ12+Feb!AJ12+Mar!AJ12+Abr!AJ12+May!AJ12+Jun!AJ12+Jul!AJ12+Ago!AJ12+Set!AJ12+Oct!AJ12+Nov!AJ12),IF(Config!$C$6=12,SUM(+Ene!AJ12+Feb!AJ12+Mar!AJ12+Abr!AJ12+May!AJ12+Jun!AJ12+Jul!AJ12+Ago!AJ12+Set!AJ12+Oct!AJ12+Nov!AJ12+Dic!AJ12)))))))))))))</f>
        <v>0</v>
      </c>
      <c r="AK12" s="429">
        <f>IF(Config!$C$6=1,SUM(+Ene!AK12),IF(Config!$C$6=2,SUM(+Ene!AK12+Feb!AK12),IF(Config!$C$6=3,SUM(+Ene!AK12+Feb!AK12+Mar!AK12),IF(Config!$C$6=4,SUM(+Ene!AK12+Feb!AK12+Mar!AK12+Abr!AK12),IF(Config!$C$6=5,SUM(Ene!AK12+Feb!AK12+Mar!AK12+Abr!AK12+May!AK12),IF(Config!$C$6=6,SUM(+Ene!AK12+Feb!AK12+Mar!AK12+Abr!AK12+May!AK12+Jun!AK12),IF(Config!$C$6=7,SUM(Ene!AK12+Feb!AK12+Mar!AK12+Abr!AK12+May!AK12+Jun!AK12+Jul!AK12),IF(Config!$C$6=8,SUM(+Ene!AK12+Feb!AK12+Mar!AK12+Abr!AK12+May!AK12+Jun!AK12+Jul!AK12+Ago!AK12),IF(Config!$C$6=9,SUM(+Ene!AK12+Feb!AK12+Mar!AK12+Abr!AK12+May!AK12+Jun!AK12+Jul!AK12+Ago!AK12+Set!AK12),IF(Config!$C$6=10,SUM(+Ene!AK12+Feb!AK12+Mar!AK12+Abr!AK12+May!AK12+Jun!AK12+Jul!AK12+Ago!AK12+Set!AK12+Oct!AK12),IF(Config!$C$6=11,SUM(+Ene!AK12+Feb!AK12+Mar!AK12+Abr!AK12+May!AK12+Jun!AK12+Jul!AK12+Ago!AK12+Set!AK12+Oct!AK12+Nov!AK12),IF(Config!$C$6=12,SUM(+Ene!AK12+Feb!AK12+Mar!AK12+Abr!AK12+May!AK12+Jun!AK12+Jul!AK12+Ago!AK12+Set!AK12+Oct!AK12+Nov!AK12+Dic!AK12)))))))))))))</f>
        <v>0</v>
      </c>
      <c r="AL12" s="429">
        <f>IF(Config!$C$6=1,SUM(+Ene!AL12),IF(Config!$C$6=2,SUM(+Ene!AL12+Feb!AL12),IF(Config!$C$6=3,SUM(+Ene!AL12+Feb!AL12+Mar!AL12),IF(Config!$C$6=4,SUM(+Ene!AL12+Feb!AL12+Mar!AL12+Abr!AL12),IF(Config!$C$6=5,SUM(Ene!AL12+Feb!AL12+Mar!AL12+Abr!AL12+May!AL12),IF(Config!$C$6=6,SUM(+Ene!AL12+Feb!AL12+Mar!AL12+Abr!AL12+May!AL12+Jun!AL12),IF(Config!$C$6=7,SUM(Ene!AL12+Feb!AL12+Mar!AL12+Abr!AL12+May!AL12+Jun!AL12+Jul!AL12),IF(Config!$C$6=8,SUM(+Ene!AL12+Feb!AL12+Mar!AL12+Abr!AL12+May!AL12+Jun!AL12+Jul!AL12+Ago!AL12),IF(Config!$C$6=9,SUM(+Ene!AL12+Feb!AL12+Mar!AL12+Abr!AL12+May!AL12+Jun!AL12+Jul!AL12+Ago!AL12+Set!AL12),IF(Config!$C$6=10,SUM(+Ene!AL12+Feb!AL12+Mar!AL12+Abr!AL12+May!AL12+Jun!AL12+Jul!AL12+Ago!AL12+Set!AL12+Oct!AL12),IF(Config!$C$6=11,SUM(+Ene!AL12+Feb!AL12+Mar!AL12+Abr!AL12+May!AL12+Jun!AL12+Jul!AL12+Ago!AL12+Set!AL12+Oct!AL12+Nov!AL12),IF(Config!$C$6=12,SUM(+Ene!AL12+Feb!AL12+Mar!AL12+Abr!AL12+May!AL12+Jun!AL12+Jul!AL12+Ago!AL12+Set!AL12+Oct!AL12+Nov!AL12+Dic!AL12)))))))))))))</f>
        <v>0</v>
      </c>
      <c r="AM12" s="429">
        <f>IF(Config!$C$6=1,SUM(+Ene!AM12),IF(Config!$C$6=2,SUM(+Ene!AM12+Feb!AM12),IF(Config!$C$6=3,SUM(+Ene!AM12+Feb!AM12+Mar!AM12),IF(Config!$C$6=4,SUM(+Ene!AM12+Feb!AM12+Mar!AM12+Abr!AM12),IF(Config!$C$6=5,SUM(Ene!AM12+Feb!AM12+Mar!AM12+Abr!AM12+May!AM12),IF(Config!$C$6=6,SUM(+Ene!AM12+Feb!AM12+Mar!AM12+Abr!AM12+May!AM12+Jun!AM12),IF(Config!$C$6=7,SUM(Ene!AM12+Feb!AM12+Mar!AM12+Abr!AM12+May!AM12+Jun!AM12+Jul!AM12),IF(Config!$C$6=8,SUM(+Ene!AM12+Feb!AM12+Mar!AM12+Abr!AM12+May!AM12+Jun!AM12+Jul!AM12+Ago!AM12),IF(Config!$C$6=9,SUM(+Ene!AM12+Feb!AM12+Mar!AM12+Abr!AM12+May!AM12+Jun!AM12+Jul!AM12+Ago!AM12+Set!AM12),IF(Config!$C$6=10,SUM(+Ene!AM12+Feb!AM12+Mar!AM12+Abr!AM12+May!AM12+Jun!AM12+Jul!AM12+Ago!AM12+Set!AM12+Oct!AM12),IF(Config!$C$6=11,SUM(+Ene!AM12+Feb!AM12+Mar!AM12+Abr!AM12+May!AM12+Jun!AM12+Jul!AM12+Ago!AM12+Set!AM12+Oct!AM12+Nov!AM12),IF(Config!$C$6=12,SUM(+Ene!AM12+Feb!AM12+Mar!AM12+Abr!AM12+May!AM12+Jun!AM12+Jul!AM12+Ago!AM12+Set!AM12+Oct!AM12+Nov!AM12+Dic!AM12)))))))))))))</f>
        <v>0</v>
      </c>
      <c r="AN12" s="429">
        <f>IF(Config!$C$6=1,SUM(+Ene!AN12),IF(Config!$C$6=2,SUM(+Ene!AN12+Feb!AN12),IF(Config!$C$6=3,SUM(+Ene!AN12+Feb!AN12+Mar!AN12),IF(Config!$C$6=4,SUM(+Ene!AN12+Feb!AN12+Mar!AN12+Abr!AN12),IF(Config!$C$6=5,SUM(Ene!AN12+Feb!AN12+Mar!AN12+Abr!AN12+May!AN12),IF(Config!$C$6=6,SUM(+Ene!AN12+Feb!AN12+Mar!AN12+Abr!AN12+May!AN12+Jun!AN12),IF(Config!$C$6=7,SUM(Ene!AN12+Feb!AN12+Mar!AN12+Abr!AN12+May!AN12+Jun!AN12+Jul!AN12),IF(Config!$C$6=8,SUM(+Ene!AN12+Feb!AN12+Mar!AN12+Abr!AN12+May!AN12+Jun!AN12+Jul!AN12+Ago!AN12),IF(Config!$C$6=9,SUM(+Ene!AN12+Feb!AN12+Mar!AN12+Abr!AN12+May!AN12+Jun!AN12+Jul!AN12+Ago!AN12+Set!AN12),IF(Config!$C$6=10,SUM(+Ene!AN12+Feb!AN12+Mar!AN12+Abr!AN12+May!AN12+Jun!AN12+Jul!AN12+Ago!AN12+Set!AN12+Oct!AN12),IF(Config!$C$6=11,SUM(+Ene!AN12+Feb!AN12+Mar!AN12+Abr!AN12+May!AN12+Jun!AN12+Jul!AN12+Ago!AN12+Set!AN12+Oct!AN12+Nov!AN12),IF(Config!$C$6=12,SUM(+Ene!AN12+Feb!AN12+Mar!AN12+Abr!AN12+May!AN12+Jun!AN12+Jul!AN12+Ago!AN12+Set!AN12+Oct!AN12+Nov!AN12+Dic!AN12)))))))))))))</f>
        <v>0</v>
      </c>
      <c r="AO12" s="429">
        <f>IF(Config!$C$6=1,SUM(+Ene!AO12),IF(Config!$C$6=2,SUM(+Ene!AO12+Feb!AO12),IF(Config!$C$6=3,SUM(+Ene!AO12+Feb!AO12+Mar!AO12),IF(Config!$C$6=4,SUM(+Ene!AO12+Feb!AO12+Mar!AO12+Abr!AO12),IF(Config!$C$6=5,SUM(Ene!AO12+Feb!AO12+Mar!AO12+Abr!AO12+May!AO12),IF(Config!$C$6=6,SUM(+Ene!AO12+Feb!AO12+Mar!AO12+Abr!AO12+May!AO12+Jun!AO12),IF(Config!$C$6=7,SUM(Ene!AO12+Feb!AO12+Mar!AO12+Abr!AO12+May!AO12+Jun!AO12+Jul!AO12),IF(Config!$C$6=8,SUM(+Ene!AO12+Feb!AO12+Mar!AO12+Abr!AO12+May!AO12+Jun!AO12+Jul!AO12+Ago!AO12),IF(Config!$C$6=9,SUM(+Ene!AO12+Feb!AO12+Mar!AO12+Abr!AO12+May!AO12+Jun!AO12+Jul!AO12+Ago!AO12+Set!AO12),IF(Config!$C$6=10,SUM(+Ene!AO12+Feb!AO12+Mar!AO12+Abr!AO12+May!AO12+Jun!AO12+Jul!AO12+Ago!AO12+Set!AO12+Oct!AO12),IF(Config!$C$6=11,SUM(+Ene!AO12+Feb!AO12+Mar!AO12+Abr!AO12+May!AO12+Jun!AO12+Jul!AO12+Ago!AO12+Set!AO12+Oct!AO12+Nov!AO12),IF(Config!$C$6=12,SUM(+Ene!AO12+Feb!AO12+Mar!AO12+Abr!AO12+May!AO12+Jun!AO12+Jul!AO12+Ago!AO12+Set!AO12+Oct!AO12+Nov!AO12+Dic!AO12)))))))))))))</f>
        <v>0</v>
      </c>
      <c r="AP12" s="429">
        <f>IF(Config!$C$6=1,SUM(+Ene!AP12),IF(Config!$C$6=2,SUM(+Ene!AP12+Feb!AP12),IF(Config!$C$6=3,SUM(+Ene!AP12+Feb!AP12+Mar!AP12),IF(Config!$C$6=4,SUM(+Ene!AP12+Feb!AP12+Mar!AP12+Abr!AP12),IF(Config!$C$6=5,SUM(Ene!AP12+Feb!AP12+Mar!AP12+Abr!AP12+May!AP12),IF(Config!$C$6=6,SUM(+Ene!AP12+Feb!AP12+Mar!AP12+Abr!AP12+May!AP12+Jun!AP12),IF(Config!$C$6=7,SUM(Ene!AP12+Feb!AP12+Mar!AP12+Abr!AP12+May!AP12+Jun!AP12+Jul!AP12),IF(Config!$C$6=8,SUM(+Ene!AP12+Feb!AP12+Mar!AP12+Abr!AP12+May!AP12+Jun!AP12+Jul!AP12+Ago!AP12),IF(Config!$C$6=9,SUM(+Ene!AP12+Feb!AP12+Mar!AP12+Abr!AP12+May!AP12+Jun!AP12+Jul!AP12+Ago!AP12+Set!AP12),IF(Config!$C$6=10,SUM(+Ene!AP12+Feb!AP12+Mar!AP12+Abr!AP12+May!AP12+Jun!AP12+Jul!AP12+Ago!AP12+Set!AP12+Oct!AP12),IF(Config!$C$6=11,SUM(+Ene!AP12+Feb!AP12+Mar!AP12+Abr!AP12+May!AP12+Jun!AP12+Jul!AP12+Ago!AP12+Set!AP12+Oct!AP12+Nov!AP12),IF(Config!$C$6=12,SUM(+Ene!AP12+Feb!AP12+Mar!AP12+Abr!AP12+May!AP12+Jun!AP12+Jul!AP12+Ago!AP12+Set!AP12+Oct!AP12+Nov!AP12+Dic!AP12)))))))))))))</f>
        <v>0</v>
      </c>
      <c r="AQ12" s="429">
        <f>IF(Config!$C$6=1,SUM(+Ene!AQ12),IF(Config!$C$6=2,SUM(+Ene!AQ12+Feb!AQ12),IF(Config!$C$6=3,SUM(+Ene!AQ12+Feb!AQ12+Mar!AQ12),IF(Config!$C$6=4,SUM(+Ene!AQ12+Feb!AQ12+Mar!AQ12+Abr!AQ12),IF(Config!$C$6=5,SUM(Ene!AQ12+Feb!AQ12+Mar!AQ12+Abr!AQ12+May!AQ12),IF(Config!$C$6=6,SUM(+Ene!AQ12+Feb!AQ12+Mar!AQ12+Abr!AQ12+May!AQ12+Jun!AQ12),IF(Config!$C$6=7,SUM(Ene!AQ12+Feb!AQ12+Mar!AQ12+Abr!AQ12+May!AQ12+Jun!AQ12+Jul!AQ12),IF(Config!$C$6=8,SUM(+Ene!AQ12+Feb!AQ12+Mar!AQ12+Abr!AQ12+May!AQ12+Jun!AQ12+Jul!AQ12+Ago!AQ12),IF(Config!$C$6=9,SUM(+Ene!AQ12+Feb!AQ12+Mar!AQ12+Abr!AQ12+May!AQ12+Jun!AQ12+Jul!AQ12+Ago!AQ12+Set!AQ12),IF(Config!$C$6=10,SUM(+Ene!AQ12+Feb!AQ12+Mar!AQ12+Abr!AQ12+May!AQ12+Jun!AQ12+Jul!AQ12+Ago!AQ12+Set!AQ12+Oct!AQ12),IF(Config!$C$6=11,SUM(+Ene!AQ12+Feb!AQ12+Mar!AQ12+Abr!AQ12+May!AQ12+Jun!AQ12+Jul!AQ12+Ago!AQ12+Set!AQ12+Oct!AQ12+Nov!AQ12),IF(Config!$C$6=12,SUM(+Ene!AQ12+Feb!AQ12+Mar!AQ12+Abr!AQ12+May!AQ12+Jun!AQ12+Jul!AQ12+Ago!AQ12+Set!AQ12+Oct!AQ12+Nov!AQ12+Dic!AQ12)))))))))))))</f>
        <v>0</v>
      </c>
      <c r="AR12" s="429">
        <f>IF(Config!$C$6=1,SUM(+Ene!AR12),IF(Config!$C$6=2,SUM(+Ene!AR12+Feb!AR12),IF(Config!$C$6=3,SUM(+Ene!AR12+Feb!AR12+Mar!AR12),IF(Config!$C$6=4,SUM(+Ene!AR12+Feb!AR12+Mar!AR12+Abr!AR12),IF(Config!$C$6=5,SUM(Ene!AR12+Feb!AR12+Mar!AR12+Abr!AR12+May!AR12),IF(Config!$C$6=6,SUM(+Ene!AR12+Feb!AR12+Mar!AR12+Abr!AR12+May!AR12+Jun!AR12),IF(Config!$C$6=7,SUM(Ene!AR12+Feb!AR12+Mar!AR12+Abr!AR12+May!AR12+Jun!AR12+Jul!AR12),IF(Config!$C$6=8,SUM(+Ene!AR12+Feb!AR12+Mar!AR12+Abr!AR12+May!AR12+Jun!AR12+Jul!AR12+Ago!AR12),IF(Config!$C$6=9,SUM(+Ene!AR12+Feb!AR12+Mar!AR12+Abr!AR12+May!AR12+Jun!AR12+Jul!AR12+Ago!AR12+Set!AR12),IF(Config!$C$6=10,SUM(+Ene!AR12+Feb!AR12+Mar!AR12+Abr!AR12+May!AR12+Jun!AR12+Jul!AR12+Ago!AR12+Set!AR12+Oct!AR12),IF(Config!$C$6=11,SUM(+Ene!AR12+Feb!AR12+Mar!AR12+Abr!AR12+May!AR12+Jun!AR12+Jul!AR12+Ago!AR12+Set!AR12+Oct!AR12+Nov!AR12),IF(Config!$C$6=12,SUM(+Ene!AR12+Feb!AR12+Mar!AR12+Abr!AR12+May!AR12+Jun!AR12+Jul!AR12+Ago!AR12+Set!AR12+Oct!AR12+Nov!AR12+Dic!AR12)))))))))))))</f>
        <v>0</v>
      </c>
      <c r="AS12" s="429">
        <f>IF(Config!$C$6=1,SUM(+Ene!AS12),IF(Config!$C$6=2,SUM(+Ene!AS12+Feb!AS12),IF(Config!$C$6=3,SUM(+Ene!AS12+Feb!AS12+Mar!AS12),IF(Config!$C$6=4,SUM(+Ene!AS12+Feb!AS12+Mar!AS12+Abr!AS12),IF(Config!$C$6=5,SUM(Ene!AS12+Feb!AS12+Mar!AS12+Abr!AS12+May!AS12),IF(Config!$C$6=6,SUM(+Ene!AS12+Feb!AS12+Mar!AS12+Abr!AS12+May!AS12+Jun!AS12),IF(Config!$C$6=7,SUM(Ene!AS12+Feb!AS12+Mar!AS12+Abr!AS12+May!AS12+Jun!AS12+Jul!AS12),IF(Config!$C$6=8,SUM(+Ene!AS12+Feb!AS12+Mar!AS12+Abr!AS12+May!AS12+Jun!AS12+Jul!AS12+Ago!AS12),IF(Config!$C$6=9,SUM(+Ene!AS12+Feb!AS12+Mar!AS12+Abr!AS12+May!AS12+Jun!AS12+Jul!AS12+Ago!AS12+Set!AS12),IF(Config!$C$6=10,SUM(+Ene!AS12+Feb!AS12+Mar!AS12+Abr!AS12+May!AS12+Jun!AS12+Jul!AS12+Ago!AS12+Set!AS12+Oct!AS12),IF(Config!$C$6=11,SUM(+Ene!AS12+Feb!AS12+Mar!AS12+Abr!AS12+May!AS12+Jun!AS12+Jul!AS12+Ago!AS12+Set!AS12+Oct!AS12+Nov!AS12),IF(Config!$C$6=12,SUM(+Ene!AS12+Feb!AS12+Mar!AS12+Abr!AS12+May!AS12+Jun!AS12+Jul!AS12+Ago!AS12+Set!AS12+Oct!AS12+Nov!AS12+Dic!AS12)))))))))))))</f>
        <v>0</v>
      </c>
      <c r="AT12" s="429">
        <f>IF(Config!$C$6=1,SUM(+Ene!AT12),IF(Config!$C$6=2,SUM(+Ene!AT12+Feb!AT12),IF(Config!$C$6=3,SUM(+Ene!AT12+Feb!AT12+Mar!AT12),IF(Config!$C$6=4,SUM(+Ene!AT12+Feb!AT12+Mar!AT12+Abr!AT12),IF(Config!$C$6=5,SUM(Ene!AT12+Feb!AT12+Mar!AT12+Abr!AT12+May!AT12),IF(Config!$C$6=6,SUM(+Ene!AT12+Feb!AT12+Mar!AT12+Abr!AT12+May!AT12+Jun!AT12),IF(Config!$C$6=7,SUM(Ene!AT12+Feb!AT12+Mar!AT12+Abr!AT12+May!AT12+Jun!AT12+Jul!AT12),IF(Config!$C$6=8,SUM(+Ene!AT12+Feb!AT12+Mar!AT12+Abr!AT12+May!AT12+Jun!AT12+Jul!AT12+Ago!AT12),IF(Config!$C$6=9,SUM(+Ene!AT12+Feb!AT12+Mar!AT12+Abr!AT12+May!AT12+Jun!AT12+Jul!AT12+Ago!AT12+Set!AT12),IF(Config!$C$6=10,SUM(+Ene!AT12+Feb!AT12+Mar!AT12+Abr!AT12+May!AT12+Jun!AT12+Jul!AT12+Ago!AT12+Set!AT12+Oct!AT12),IF(Config!$C$6=11,SUM(+Ene!AT12+Feb!AT12+Mar!AT12+Abr!AT12+May!AT12+Jun!AT12+Jul!AT12+Ago!AT12+Set!AT12+Oct!AT12+Nov!AT12),IF(Config!$C$6=12,SUM(+Ene!AT12+Feb!AT12+Mar!AT12+Abr!AT12+May!AT12+Jun!AT12+Jul!AT12+Ago!AT12+Set!AT12+Oct!AT12+Nov!AT12+Dic!AT12)))))))))))))</f>
        <v>0</v>
      </c>
      <c r="AU12" s="495">
        <f t="shared" si="9"/>
        <v>8</v>
      </c>
      <c r="AV12" s="37">
        <f t="shared" si="10"/>
        <v>0</v>
      </c>
      <c r="AW12" s="37">
        <f t="shared" si="11"/>
        <v>0</v>
      </c>
      <c r="AX12" s="37">
        <f t="shared" si="12"/>
        <v>0</v>
      </c>
      <c r="AY12" s="37">
        <f t="shared" si="13"/>
        <v>0</v>
      </c>
      <c r="AZ12" s="37">
        <f t="shared" si="14"/>
        <v>0</v>
      </c>
      <c r="BA12" s="37">
        <f t="shared" si="15"/>
        <v>8</v>
      </c>
      <c r="BB12" s="37">
        <f t="shared" si="16"/>
        <v>0</v>
      </c>
      <c r="BC12" s="37">
        <f t="shared" si="17"/>
        <v>0</v>
      </c>
      <c r="BD12" s="38">
        <f t="shared" si="18"/>
        <v>0</v>
      </c>
      <c r="BE12" s="37">
        <f t="shared" si="19"/>
        <v>0</v>
      </c>
      <c r="BF12" s="54">
        <f t="shared" si="20"/>
        <v>8</v>
      </c>
      <c r="BG12" t="str">
        <f t="shared" si="8"/>
        <v>OK</v>
      </c>
    </row>
    <row r="13" spans="1:71" x14ac:dyDescent="0.25">
      <c r="A13" s="400">
        <v>10</v>
      </c>
      <c r="B13" s="427" t="s">
        <v>513</v>
      </c>
      <c r="C13" s="496" t="s">
        <v>506</v>
      </c>
      <c r="D13" s="429">
        <f>IF(Config!$C$6=1,SUM(+Ene!D13),IF(Config!$C$6=2,SUM(+Ene!D13+Feb!D13),IF(Config!$C$6=3,SUM(+Ene!D13+Feb!D13+Mar!D13),IF(Config!$C$6=4,SUM(+Ene!D13+Feb!D13+Mar!D13+Abr!D13),IF(Config!$C$6=5,SUM(Ene!D13+Feb!D13+Mar!D13+Abr!D13+May!D13),IF(Config!$C$6=6,SUM(+Ene!D13+Feb!D13+Mar!D13+Abr!D13+May!D13+Jun!D13),IF(Config!$C$6=7,SUM(Ene!D13+Feb!D13+Mar!D13+Abr!D13+May!D13+Jun!D13+Jul!D13),IF(Config!$C$6=8,SUM(+Ene!D13+Feb!D13+Mar!D13+Abr!D13+May!D13+Jun!D13+Jul!D13+Ago!D13),IF(Config!$C$6=9,SUM(+Ene!D13+Feb!D13+Mar!D13+Abr!D13+May!D13+Jun!D13+Jul!D13+Ago!D13+Set!D13),IF(Config!$C$6=10,SUM(+Ene!D13+Feb!D13+Mar!D13+Abr!D13+May!D13+Jun!D13+Jul!D13+Ago!D13+Set!D13+Oct!D13),IF(Config!$C$6=11,SUM(+Ene!D13+Feb!D13+Mar!D13+Abr!D13+May!D13+Jun!D13+Jul!D13+Ago!D13+Set!D13+Oct!D13+Nov!D13),IF(Config!$C$6=12,SUM(+Ene!D13+Feb!D13+Mar!D13+Abr!D13+May!D13+Jun!D13+Jul!D13+Ago!D13+Set!D13+Oct!D13+Nov!D13+Dic!D13)))))))))))))</f>
        <v>1</v>
      </c>
      <c r="E13" s="429">
        <f>IF(Config!$C$6=1,SUM(+Ene!E13),IF(Config!$C$6=2,SUM(+Ene!E13+Feb!E13),IF(Config!$C$6=3,SUM(+Ene!E13+Feb!E13+Mar!E13),IF(Config!$C$6=4,SUM(+Ene!E13+Feb!E13+Mar!E13+Abr!E13),IF(Config!$C$6=5,SUM(Ene!E13+Feb!E13+Mar!E13+Abr!E13+May!E13),IF(Config!$C$6=6,SUM(+Ene!E13+Feb!E13+Mar!E13+Abr!E13+May!E13+Jun!E13),IF(Config!$C$6=7,SUM(Ene!E13+Feb!E13+Mar!E13+Abr!E13+May!E13+Jun!E13+Jul!E13),IF(Config!$C$6=8,SUM(+Ene!E13+Feb!E13+Mar!E13+Abr!E13+May!E13+Jun!E13+Jul!E13+Ago!E13),IF(Config!$C$6=9,SUM(+Ene!E13+Feb!E13+Mar!E13+Abr!E13+May!E13+Jun!E13+Jul!E13+Ago!E13+Set!E13),IF(Config!$C$6=10,SUM(+Ene!E13+Feb!E13+Mar!E13+Abr!E13+May!E13+Jun!E13+Jul!E13+Ago!E13+Set!E13+Oct!E13),IF(Config!$C$6=11,SUM(+Ene!E13+Feb!E13+Mar!E13+Abr!E13+May!E13+Jun!E13+Jul!E13+Ago!E13+Set!E13+Oct!E13+Nov!E13),IF(Config!$C$6=12,SUM(+Ene!E13+Feb!E13+Mar!E13+Abr!E13+May!E13+Jun!E13+Jul!E13+Ago!E13+Set!E13+Oct!E13+Nov!E13+Dic!E13)))))))))))))</f>
        <v>0</v>
      </c>
      <c r="F13" s="429">
        <f>IF(Config!$C$6=1,SUM(+Ene!F13),IF(Config!$C$6=2,SUM(+Ene!F13+Feb!F13),IF(Config!$C$6=3,SUM(+Ene!F13+Feb!F13+Mar!F13),IF(Config!$C$6=4,SUM(+Ene!F13+Feb!F13+Mar!F13+Abr!F13),IF(Config!$C$6=5,SUM(Ene!F13+Feb!F13+Mar!F13+Abr!F13+May!F13),IF(Config!$C$6=6,SUM(+Ene!F13+Feb!F13+Mar!F13+Abr!F13+May!F13+Jun!F13),IF(Config!$C$6=7,SUM(Ene!F13+Feb!F13+Mar!F13+Abr!F13+May!F13+Jun!F13+Jul!F13),IF(Config!$C$6=8,SUM(+Ene!F13+Feb!F13+Mar!F13+Abr!F13+May!F13+Jun!F13+Jul!F13+Ago!F13),IF(Config!$C$6=9,SUM(+Ene!F13+Feb!F13+Mar!F13+Abr!F13+May!F13+Jun!F13+Jul!F13+Ago!F13+Set!F13),IF(Config!$C$6=10,SUM(+Ene!F13+Feb!F13+Mar!F13+Abr!F13+May!F13+Jun!F13+Jul!F13+Ago!F13+Set!F13+Oct!F13),IF(Config!$C$6=11,SUM(+Ene!F13+Feb!F13+Mar!F13+Abr!F13+May!F13+Jun!F13+Jul!F13+Ago!F13+Set!F13+Oct!F13+Nov!F13),IF(Config!$C$6=12,SUM(+Ene!F13+Feb!F13+Mar!F13+Abr!F13+May!F13+Jun!F13+Jul!F13+Ago!F13+Set!F13+Oct!F13+Nov!F13+Dic!F13)))))))))))))</f>
        <v>0</v>
      </c>
      <c r="G13" s="429">
        <f>IF(Config!$C$6=1,SUM(+Ene!G13),IF(Config!$C$6=2,SUM(+Ene!G13+Feb!G13),IF(Config!$C$6=3,SUM(+Ene!G13+Feb!G13+Mar!G13),IF(Config!$C$6=4,SUM(+Ene!G13+Feb!G13+Mar!G13+Abr!G13),IF(Config!$C$6=5,SUM(Ene!G13+Feb!G13+Mar!G13+Abr!G13+May!G13),IF(Config!$C$6=6,SUM(+Ene!G13+Feb!G13+Mar!G13+Abr!G13+May!G13+Jun!G13),IF(Config!$C$6=7,SUM(Ene!G13+Feb!G13+Mar!G13+Abr!G13+May!G13+Jun!G13+Jul!G13),IF(Config!$C$6=8,SUM(+Ene!G13+Feb!G13+Mar!G13+Abr!G13+May!G13+Jun!G13+Jul!G13+Ago!G13),IF(Config!$C$6=9,SUM(+Ene!G13+Feb!G13+Mar!G13+Abr!G13+May!G13+Jun!G13+Jul!G13+Ago!G13+Set!G13),IF(Config!$C$6=10,SUM(+Ene!G13+Feb!G13+Mar!G13+Abr!G13+May!G13+Jun!G13+Jul!G13+Ago!G13+Set!G13+Oct!G13),IF(Config!$C$6=11,SUM(+Ene!G13+Feb!G13+Mar!G13+Abr!G13+May!G13+Jun!G13+Jul!G13+Ago!G13+Set!G13+Oct!G13+Nov!G13),IF(Config!$C$6=12,SUM(+Ene!G13+Feb!G13+Mar!G13+Abr!G13+May!G13+Jun!G13+Jul!G13+Ago!G13+Set!G13+Oct!G13+Nov!G13+Dic!G13)))))))))))))</f>
        <v>0</v>
      </c>
      <c r="H13" s="429">
        <f>IF(Config!$C$6=1,SUM(+Ene!H13),IF(Config!$C$6=2,SUM(+Ene!H13+Feb!H13),IF(Config!$C$6=3,SUM(+Ene!H13+Feb!H13+Mar!H13),IF(Config!$C$6=4,SUM(+Ene!H13+Feb!H13+Mar!H13+Abr!H13),IF(Config!$C$6=5,SUM(Ene!H13+Feb!H13+Mar!H13+Abr!H13+May!H13),IF(Config!$C$6=6,SUM(+Ene!H13+Feb!H13+Mar!H13+Abr!H13+May!H13+Jun!H13),IF(Config!$C$6=7,SUM(Ene!H13+Feb!H13+Mar!H13+Abr!H13+May!H13+Jun!H13+Jul!H13),IF(Config!$C$6=8,SUM(+Ene!H13+Feb!H13+Mar!H13+Abr!H13+May!H13+Jun!H13+Jul!H13+Ago!H13),IF(Config!$C$6=9,SUM(+Ene!H13+Feb!H13+Mar!H13+Abr!H13+May!H13+Jun!H13+Jul!H13+Ago!H13+Set!H13),IF(Config!$C$6=10,SUM(+Ene!H13+Feb!H13+Mar!H13+Abr!H13+May!H13+Jun!H13+Jul!H13+Ago!H13+Set!H13+Oct!H13),IF(Config!$C$6=11,SUM(+Ene!H13+Feb!H13+Mar!H13+Abr!H13+May!H13+Jun!H13+Jul!H13+Ago!H13+Set!H13+Oct!H13+Nov!H13),IF(Config!$C$6=12,SUM(+Ene!H13+Feb!H13+Mar!H13+Abr!H13+May!H13+Jun!H13+Jul!H13+Ago!H13+Set!H13+Oct!H13+Nov!H13+Dic!H13)))))))))))))</f>
        <v>0</v>
      </c>
      <c r="I13" s="429">
        <f>IF(Config!$C$6=1,SUM(+Ene!I13),IF(Config!$C$6=2,SUM(+Ene!I13+Feb!I13),IF(Config!$C$6=3,SUM(+Ene!I13+Feb!I13+Mar!I13),IF(Config!$C$6=4,SUM(+Ene!I13+Feb!I13+Mar!I13+Abr!I13),IF(Config!$C$6=5,SUM(Ene!I13+Feb!I13+Mar!I13+Abr!I13+May!I13),IF(Config!$C$6=6,SUM(+Ene!I13+Feb!I13+Mar!I13+Abr!I13+May!I13+Jun!I13),IF(Config!$C$6=7,SUM(Ene!I13+Feb!I13+Mar!I13+Abr!I13+May!I13+Jun!I13+Jul!I13),IF(Config!$C$6=8,SUM(+Ene!I13+Feb!I13+Mar!I13+Abr!I13+May!I13+Jun!I13+Jul!I13+Ago!I13),IF(Config!$C$6=9,SUM(+Ene!I13+Feb!I13+Mar!I13+Abr!I13+May!I13+Jun!I13+Jul!I13+Ago!I13+Set!I13),IF(Config!$C$6=10,SUM(+Ene!I13+Feb!I13+Mar!I13+Abr!I13+May!I13+Jun!I13+Jul!I13+Ago!I13+Set!I13+Oct!I13),IF(Config!$C$6=11,SUM(+Ene!I13+Feb!I13+Mar!I13+Abr!I13+May!I13+Jun!I13+Jul!I13+Ago!I13+Set!I13+Oct!I13+Nov!I13),IF(Config!$C$6=12,SUM(+Ene!I13+Feb!I13+Mar!I13+Abr!I13+May!I13+Jun!I13+Jul!I13+Ago!I13+Set!I13+Oct!I13+Nov!I13+Dic!I13)))))))))))))</f>
        <v>0</v>
      </c>
      <c r="J13" s="429">
        <f>IF(Config!$C$6=1,SUM(+Ene!J13),IF(Config!$C$6=2,SUM(+Ene!J13+Feb!J13),IF(Config!$C$6=3,SUM(+Ene!J13+Feb!J13+Mar!J13),IF(Config!$C$6=4,SUM(+Ene!J13+Feb!J13+Mar!J13+Abr!J13),IF(Config!$C$6=5,SUM(Ene!J13+Feb!J13+Mar!J13+Abr!J13+May!J13),IF(Config!$C$6=6,SUM(+Ene!J13+Feb!J13+Mar!J13+Abr!J13+May!J13+Jun!J13),IF(Config!$C$6=7,SUM(Ene!J13+Feb!J13+Mar!J13+Abr!J13+May!J13+Jun!J13+Jul!J13),IF(Config!$C$6=8,SUM(+Ene!J13+Feb!J13+Mar!J13+Abr!J13+May!J13+Jun!J13+Jul!J13+Ago!J13),IF(Config!$C$6=9,SUM(+Ene!J13+Feb!J13+Mar!J13+Abr!J13+May!J13+Jun!J13+Jul!J13+Ago!J13+Set!J13),IF(Config!$C$6=10,SUM(+Ene!J13+Feb!J13+Mar!J13+Abr!J13+May!J13+Jun!J13+Jul!J13+Ago!J13+Set!J13+Oct!J13),IF(Config!$C$6=11,SUM(+Ene!J13+Feb!J13+Mar!J13+Abr!J13+May!J13+Jun!J13+Jul!J13+Ago!J13+Set!J13+Oct!J13+Nov!J13),IF(Config!$C$6=12,SUM(+Ene!J13+Feb!J13+Mar!J13+Abr!J13+May!J13+Jun!J13+Jul!J13+Ago!J13+Set!J13+Oct!J13+Nov!J13+Dic!J13)))))))))))))</f>
        <v>0</v>
      </c>
      <c r="K13" s="429">
        <f>IF(Config!$C$6=1,SUM(+Ene!K13),IF(Config!$C$6=2,SUM(+Ene!K13+Feb!K13),IF(Config!$C$6=3,SUM(+Ene!K13+Feb!K13+Mar!K13),IF(Config!$C$6=4,SUM(+Ene!K13+Feb!K13+Mar!K13+Abr!K13),IF(Config!$C$6=5,SUM(Ene!K13+Feb!K13+Mar!K13+Abr!K13+May!K13),IF(Config!$C$6=6,SUM(+Ene!K13+Feb!K13+Mar!K13+Abr!K13+May!K13+Jun!K13),IF(Config!$C$6=7,SUM(Ene!K13+Feb!K13+Mar!K13+Abr!K13+May!K13+Jun!K13+Jul!K13),IF(Config!$C$6=8,SUM(+Ene!K13+Feb!K13+Mar!K13+Abr!K13+May!K13+Jun!K13+Jul!K13+Ago!K13),IF(Config!$C$6=9,SUM(+Ene!K13+Feb!K13+Mar!K13+Abr!K13+May!K13+Jun!K13+Jul!K13+Ago!K13+Set!K13),IF(Config!$C$6=10,SUM(+Ene!K13+Feb!K13+Mar!K13+Abr!K13+May!K13+Jun!K13+Jul!K13+Ago!K13+Set!K13+Oct!K13),IF(Config!$C$6=11,SUM(+Ene!K13+Feb!K13+Mar!K13+Abr!K13+May!K13+Jun!K13+Jul!K13+Ago!K13+Set!K13+Oct!K13+Nov!K13),IF(Config!$C$6=12,SUM(+Ene!K13+Feb!K13+Mar!K13+Abr!K13+May!K13+Jun!K13+Jul!K13+Ago!K13+Set!K13+Oct!K13+Nov!K13+Dic!K13)))))))))))))</f>
        <v>0</v>
      </c>
      <c r="L13" s="429">
        <f>IF(Config!$C$6=1,SUM(+Ene!L13),IF(Config!$C$6=2,SUM(+Ene!L13+Feb!L13),IF(Config!$C$6=3,SUM(+Ene!L13+Feb!L13+Mar!L13),IF(Config!$C$6=4,SUM(+Ene!L13+Feb!L13+Mar!L13+Abr!L13),IF(Config!$C$6=5,SUM(Ene!L13+Feb!L13+Mar!L13+Abr!L13+May!L13),IF(Config!$C$6=6,SUM(+Ene!L13+Feb!L13+Mar!L13+Abr!L13+May!L13+Jun!L13),IF(Config!$C$6=7,SUM(Ene!L13+Feb!L13+Mar!L13+Abr!L13+May!L13+Jun!L13+Jul!L13),IF(Config!$C$6=8,SUM(+Ene!L13+Feb!L13+Mar!L13+Abr!L13+May!L13+Jun!L13+Jul!L13+Ago!L13),IF(Config!$C$6=9,SUM(+Ene!L13+Feb!L13+Mar!L13+Abr!L13+May!L13+Jun!L13+Jul!L13+Ago!L13+Set!L13),IF(Config!$C$6=10,SUM(+Ene!L13+Feb!L13+Mar!L13+Abr!L13+May!L13+Jun!L13+Jul!L13+Ago!L13+Set!L13+Oct!L13),IF(Config!$C$6=11,SUM(+Ene!L13+Feb!L13+Mar!L13+Abr!L13+May!L13+Jun!L13+Jul!L13+Ago!L13+Set!L13+Oct!L13+Nov!L13),IF(Config!$C$6=12,SUM(+Ene!L13+Feb!L13+Mar!L13+Abr!L13+May!L13+Jun!L13+Jul!L13+Ago!L13+Set!L13+Oct!L13+Nov!L13+Dic!L13)))))))))))))</f>
        <v>0</v>
      </c>
      <c r="M13" s="429">
        <f>IF(Config!$C$6=1,SUM(+Ene!M13),IF(Config!$C$6=2,SUM(+Ene!M13+Feb!M13),IF(Config!$C$6=3,SUM(+Ene!M13+Feb!M13+Mar!M13),IF(Config!$C$6=4,SUM(+Ene!M13+Feb!M13+Mar!M13+Abr!M13),IF(Config!$C$6=5,SUM(Ene!M13+Feb!M13+Mar!M13+Abr!M13+May!M13),IF(Config!$C$6=6,SUM(+Ene!M13+Feb!M13+Mar!M13+Abr!M13+May!M13+Jun!M13),IF(Config!$C$6=7,SUM(Ene!M13+Feb!M13+Mar!M13+Abr!M13+May!M13+Jun!M13+Jul!M13),IF(Config!$C$6=8,SUM(+Ene!M13+Feb!M13+Mar!M13+Abr!M13+May!M13+Jun!M13+Jul!M13+Ago!M13),IF(Config!$C$6=9,SUM(+Ene!M13+Feb!M13+Mar!M13+Abr!M13+May!M13+Jun!M13+Jul!M13+Ago!M13+Set!M13),IF(Config!$C$6=10,SUM(+Ene!M13+Feb!M13+Mar!M13+Abr!M13+May!M13+Jun!M13+Jul!M13+Ago!M13+Set!M13+Oct!M13),IF(Config!$C$6=11,SUM(+Ene!M13+Feb!M13+Mar!M13+Abr!M13+May!M13+Jun!M13+Jul!M13+Ago!M13+Set!M13+Oct!M13+Nov!M13),IF(Config!$C$6=12,SUM(+Ene!M13+Feb!M13+Mar!M13+Abr!M13+May!M13+Jun!M13+Jul!M13+Ago!M13+Set!M13+Oct!M13+Nov!M13+Dic!M13)))))))))))))</f>
        <v>0</v>
      </c>
      <c r="N13" s="429">
        <f>IF(Config!$C$6=1,SUM(+Ene!N13),IF(Config!$C$6=2,SUM(+Ene!N13+Feb!N13),IF(Config!$C$6=3,SUM(+Ene!N13+Feb!N13+Mar!N13),IF(Config!$C$6=4,SUM(+Ene!N13+Feb!N13+Mar!N13+Abr!N13),IF(Config!$C$6=5,SUM(Ene!N13+Feb!N13+Mar!N13+Abr!N13+May!N13),IF(Config!$C$6=6,SUM(+Ene!N13+Feb!N13+Mar!N13+Abr!N13+May!N13+Jun!N13),IF(Config!$C$6=7,SUM(Ene!N13+Feb!N13+Mar!N13+Abr!N13+May!N13+Jun!N13+Jul!N13),IF(Config!$C$6=8,SUM(+Ene!N13+Feb!N13+Mar!N13+Abr!N13+May!N13+Jun!N13+Jul!N13+Ago!N13),IF(Config!$C$6=9,SUM(+Ene!N13+Feb!N13+Mar!N13+Abr!N13+May!N13+Jun!N13+Jul!N13+Ago!N13+Set!N13),IF(Config!$C$6=10,SUM(+Ene!N13+Feb!N13+Mar!N13+Abr!N13+May!N13+Jun!N13+Jul!N13+Ago!N13+Set!N13+Oct!N13),IF(Config!$C$6=11,SUM(+Ene!N13+Feb!N13+Mar!N13+Abr!N13+May!N13+Jun!N13+Jul!N13+Ago!N13+Set!N13+Oct!N13+Nov!N13),IF(Config!$C$6=12,SUM(+Ene!N13+Feb!N13+Mar!N13+Abr!N13+May!N13+Jun!N13+Jul!N13+Ago!N13+Set!N13+Oct!N13+Nov!N13+Dic!N13)))))))))))))</f>
        <v>0</v>
      </c>
      <c r="O13" s="429">
        <f>IF(Config!$C$6=1,SUM(+Ene!O13),IF(Config!$C$6=2,SUM(+Ene!O13+Feb!O13),IF(Config!$C$6=3,SUM(+Ene!O13+Feb!O13+Mar!O13),IF(Config!$C$6=4,SUM(+Ene!O13+Feb!O13+Mar!O13+Abr!O13),IF(Config!$C$6=5,SUM(Ene!O13+Feb!O13+Mar!O13+Abr!O13+May!O13),IF(Config!$C$6=6,SUM(+Ene!O13+Feb!O13+Mar!O13+Abr!O13+May!O13+Jun!O13),IF(Config!$C$6=7,SUM(Ene!O13+Feb!O13+Mar!O13+Abr!O13+May!O13+Jun!O13+Jul!O13),IF(Config!$C$6=8,SUM(+Ene!O13+Feb!O13+Mar!O13+Abr!O13+May!O13+Jun!O13+Jul!O13+Ago!O13),IF(Config!$C$6=9,SUM(+Ene!O13+Feb!O13+Mar!O13+Abr!O13+May!O13+Jun!O13+Jul!O13+Ago!O13+Set!O13),IF(Config!$C$6=10,SUM(+Ene!O13+Feb!O13+Mar!O13+Abr!O13+May!O13+Jun!O13+Jul!O13+Ago!O13+Set!O13+Oct!O13),IF(Config!$C$6=11,SUM(+Ene!O13+Feb!O13+Mar!O13+Abr!O13+May!O13+Jun!O13+Jul!O13+Ago!O13+Set!O13+Oct!O13+Nov!O13),IF(Config!$C$6=12,SUM(+Ene!O13+Feb!O13+Mar!O13+Abr!O13+May!O13+Jun!O13+Jul!O13+Ago!O13+Set!O13+Oct!O13+Nov!O13+Dic!O13)))))))))))))</f>
        <v>0</v>
      </c>
      <c r="P13" s="429">
        <f>IF(Config!$C$6=1,SUM(+Ene!P13),IF(Config!$C$6=2,SUM(+Ene!P13+Feb!P13),IF(Config!$C$6=3,SUM(+Ene!P13+Feb!P13+Mar!P13),IF(Config!$C$6=4,SUM(+Ene!P13+Feb!P13+Mar!P13+Abr!P13),IF(Config!$C$6=5,SUM(Ene!P13+Feb!P13+Mar!P13+Abr!P13+May!P13),IF(Config!$C$6=6,SUM(+Ene!P13+Feb!P13+Mar!P13+Abr!P13+May!P13+Jun!P13),IF(Config!$C$6=7,SUM(Ene!P13+Feb!P13+Mar!P13+Abr!P13+May!P13+Jun!P13+Jul!P13),IF(Config!$C$6=8,SUM(+Ene!P13+Feb!P13+Mar!P13+Abr!P13+May!P13+Jun!P13+Jul!P13+Ago!P13),IF(Config!$C$6=9,SUM(+Ene!P13+Feb!P13+Mar!P13+Abr!P13+May!P13+Jun!P13+Jul!P13+Ago!P13+Set!P13),IF(Config!$C$6=10,SUM(+Ene!P13+Feb!P13+Mar!P13+Abr!P13+May!P13+Jun!P13+Jul!P13+Ago!P13+Set!P13+Oct!P13),IF(Config!$C$6=11,SUM(+Ene!P13+Feb!P13+Mar!P13+Abr!P13+May!P13+Jun!P13+Jul!P13+Ago!P13+Set!P13+Oct!P13+Nov!P13),IF(Config!$C$6=12,SUM(+Ene!P13+Feb!P13+Mar!P13+Abr!P13+May!P13+Jun!P13+Jul!P13+Ago!P13+Set!P13+Oct!P13+Nov!P13+Dic!P13)))))))))))))</f>
        <v>0</v>
      </c>
      <c r="Q13" s="429">
        <f>IF(Config!$C$6=1,SUM(+Ene!Q13),IF(Config!$C$6=2,SUM(+Ene!Q13+Feb!Q13),IF(Config!$C$6=3,SUM(+Ene!Q13+Feb!Q13+Mar!Q13),IF(Config!$C$6=4,SUM(+Ene!Q13+Feb!Q13+Mar!Q13+Abr!Q13),IF(Config!$C$6=5,SUM(Ene!Q13+Feb!Q13+Mar!Q13+Abr!Q13+May!Q13),IF(Config!$C$6=6,SUM(+Ene!Q13+Feb!Q13+Mar!Q13+Abr!Q13+May!Q13+Jun!Q13),IF(Config!$C$6=7,SUM(Ene!Q13+Feb!Q13+Mar!Q13+Abr!Q13+May!Q13+Jun!Q13+Jul!Q13),IF(Config!$C$6=8,SUM(+Ene!Q13+Feb!Q13+Mar!Q13+Abr!Q13+May!Q13+Jun!Q13+Jul!Q13+Ago!Q13),IF(Config!$C$6=9,SUM(+Ene!Q13+Feb!Q13+Mar!Q13+Abr!Q13+May!Q13+Jun!Q13+Jul!Q13+Ago!Q13+Set!Q13),IF(Config!$C$6=10,SUM(+Ene!Q13+Feb!Q13+Mar!Q13+Abr!Q13+May!Q13+Jun!Q13+Jul!Q13+Ago!Q13+Set!Q13+Oct!Q13),IF(Config!$C$6=11,SUM(+Ene!Q13+Feb!Q13+Mar!Q13+Abr!Q13+May!Q13+Jun!Q13+Jul!Q13+Ago!Q13+Set!Q13+Oct!Q13+Nov!Q13),IF(Config!$C$6=12,SUM(+Ene!Q13+Feb!Q13+Mar!Q13+Abr!Q13+May!Q13+Jun!Q13+Jul!Q13+Ago!Q13+Set!Q13+Oct!Q13+Nov!Q13+Dic!Q13)))))))))))))</f>
        <v>0</v>
      </c>
      <c r="R13" s="429">
        <f>IF(Config!$C$6=1,SUM(+Ene!R13),IF(Config!$C$6=2,SUM(+Ene!R13+Feb!R13),IF(Config!$C$6=3,SUM(+Ene!R13+Feb!R13+Mar!R13),IF(Config!$C$6=4,SUM(+Ene!R13+Feb!R13+Mar!R13+Abr!R13),IF(Config!$C$6=5,SUM(Ene!R13+Feb!R13+Mar!R13+Abr!R13+May!R13),IF(Config!$C$6=6,SUM(+Ene!R13+Feb!R13+Mar!R13+Abr!R13+May!R13+Jun!R13),IF(Config!$C$6=7,SUM(Ene!R13+Feb!R13+Mar!R13+Abr!R13+May!R13+Jun!R13+Jul!R13),IF(Config!$C$6=8,SUM(+Ene!R13+Feb!R13+Mar!R13+Abr!R13+May!R13+Jun!R13+Jul!R13+Ago!R13),IF(Config!$C$6=9,SUM(+Ene!R13+Feb!R13+Mar!R13+Abr!R13+May!R13+Jun!R13+Jul!R13+Ago!R13+Set!R13),IF(Config!$C$6=10,SUM(+Ene!R13+Feb!R13+Mar!R13+Abr!R13+May!R13+Jun!R13+Jul!R13+Ago!R13+Set!R13+Oct!R13),IF(Config!$C$6=11,SUM(+Ene!R13+Feb!R13+Mar!R13+Abr!R13+May!R13+Jun!R13+Jul!R13+Ago!R13+Set!R13+Oct!R13+Nov!R13),IF(Config!$C$6=12,SUM(+Ene!R13+Feb!R13+Mar!R13+Abr!R13+May!R13+Jun!R13+Jul!R13+Ago!R13+Set!R13+Oct!R13+Nov!R13+Dic!R13)))))))))))))</f>
        <v>0</v>
      </c>
      <c r="S13" s="429">
        <f>IF(Config!$C$6=1,SUM(+Ene!S13),IF(Config!$C$6=2,SUM(+Ene!S13+Feb!S13),IF(Config!$C$6=3,SUM(+Ene!S13+Feb!S13+Mar!S13),IF(Config!$C$6=4,SUM(+Ene!S13+Feb!S13+Mar!S13+Abr!S13),IF(Config!$C$6=5,SUM(Ene!S13+Feb!S13+Mar!S13+Abr!S13+May!S13),IF(Config!$C$6=6,SUM(+Ene!S13+Feb!S13+Mar!S13+Abr!S13+May!S13+Jun!S13),IF(Config!$C$6=7,SUM(Ene!S13+Feb!S13+Mar!S13+Abr!S13+May!S13+Jun!S13+Jul!S13),IF(Config!$C$6=8,SUM(+Ene!S13+Feb!S13+Mar!S13+Abr!S13+May!S13+Jun!S13+Jul!S13+Ago!S13),IF(Config!$C$6=9,SUM(+Ene!S13+Feb!S13+Mar!S13+Abr!S13+May!S13+Jun!S13+Jul!S13+Ago!S13+Set!S13),IF(Config!$C$6=10,SUM(+Ene!S13+Feb!S13+Mar!S13+Abr!S13+May!S13+Jun!S13+Jul!S13+Ago!S13+Set!S13+Oct!S13),IF(Config!$C$6=11,SUM(+Ene!S13+Feb!S13+Mar!S13+Abr!S13+May!S13+Jun!S13+Jul!S13+Ago!S13+Set!S13+Oct!S13+Nov!S13),IF(Config!$C$6=12,SUM(+Ene!S13+Feb!S13+Mar!S13+Abr!S13+May!S13+Jun!S13+Jul!S13+Ago!S13+Set!S13+Oct!S13+Nov!S13+Dic!S13)))))))))))))</f>
        <v>0</v>
      </c>
      <c r="T13" s="429">
        <f>IF(Config!$C$6=1,SUM(+Ene!T13),IF(Config!$C$6=2,SUM(+Ene!T13+Feb!T13),IF(Config!$C$6=3,SUM(+Ene!T13+Feb!T13+Mar!T13),IF(Config!$C$6=4,SUM(+Ene!T13+Feb!T13+Mar!T13+Abr!T13),IF(Config!$C$6=5,SUM(Ene!T13+Feb!T13+Mar!T13+Abr!T13+May!T13),IF(Config!$C$6=6,SUM(+Ene!T13+Feb!T13+Mar!T13+Abr!T13+May!T13+Jun!T13),IF(Config!$C$6=7,SUM(Ene!T13+Feb!T13+Mar!T13+Abr!T13+May!T13+Jun!T13+Jul!T13),IF(Config!$C$6=8,SUM(+Ene!T13+Feb!T13+Mar!T13+Abr!T13+May!T13+Jun!T13+Jul!T13+Ago!T13),IF(Config!$C$6=9,SUM(+Ene!T13+Feb!T13+Mar!T13+Abr!T13+May!T13+Jun!T13+Jul!T13+Ago!T13+Set!T13),IF(Config!$C$6=10,SUM(+Ene!T13+Feb!T13+Mar!T13+Abr!T13+May!T13+Jun!T13+Jul!T13+Ago!T13+Set!T13+Oct!T13),IF(Config!$C$6=11,SUM(+Ene!T13+Feb!T13+Mar!T13+Abr!T13+May!T13+Jun!T13+Jul!T13+Ago!T13+Set!T13+Oct!T13+Nov!T13),IF(Config!$C$6=12,SUM(+Ene!T13+Feb!T13+Mar!T13+Abr!T13+May!T13+Jun!T13+Jul!T13+Ago!T13+Set!T13+Oct!T13+Nov!T13+Dic!T13)))))))))))))</f>
        <v>0</v>
      </c>
      <c r="U13" s="429">
        <f>IF(Config!$C$6=1,SUM(+Ene!U13),IF(Config!$C$6=2,SUM(+Ene!U13+Feb!U13),IF(Config!$C$6=3,SUM(+Ene!U13+Feb!U13+Mar!U13),IF(Config!$C$6=4,SUM(+Ene!U13+Feb!U13+Mar!U13+Abr!U13),IF(Config!$C$6=5,SUM(Ene!U13+Feb!U13+Mar!U13+Abr!U13+May!U13),IF(Config!$C$6=6,SUM(+Ene!U13+Feb!U13+Mar!U13+Abr!U13+May!U13+Jun!U13),IF(Config!$C$6=7,SUM(Ene!U13+Feb!U13+Mar!U13+Abr!U13+May!U13+Jun!U13+Jul!U13),IF(Config!$C$6=8,SUM(+Ene!U13+Feb!U13+Mar!U13+Abr!U13+May!U13+Jun!U13+Jul!U13+Ago!U13),IF(Config!$C$6=9,SUM(+Ene!U13+Feb!U13+Mar!U13+Abr!U13+May!U13+Jun!U13+Jul!U13+Ago!U13+Set!U13),IF(Config!$C$6=10,SUM(+Ene!U13+Feb!U13+Mar!U13+Abr!U13+May!U13+Jun!U13+Jul!U13+Ago!U13+Set!U13+Oct!U13),IF(Config!$C$6=11,SUM(+Ene!U13+Feb!U13+Mar!U13+Abr!U13+May!U13+Jun!U13+Jul!U13+Ago!U13+Set!U13+Oct!U13+Nov!U13),IF(Config!$C$6=12,SUM(+Ene!U13+Feb!U13+Mar!U13+Abr!U13+May!U13+Jun!U13+Jul!U13+Ago!U13+Set!U13+Oct!U13+Nov!U13+Dic!U13)))))))))))))</f>
        <v>0</v>
      </c>
      <c r="V13" s="429">
        <f>IF(Config!$C$6=1,SUM(+Ene!V13),IF(Config!$C$6=2,SUM(+Ene!V13+Feb!V13),IF(Config!$C$6=3,SUM(+Ene!V13+Feb!V13+Mar!V13),IF(Config!$C$6=4,SUM(+Ene!V13+Feb!V13+Mar!V13+Abr!V13),IF(Config!$C$6=5,SUM(Ene!V13+Feb!V13+Mar!V13+Abr!V13+May!V13),IF(Config!$C$6=6,SUM(+Ene!V13+Feb!V13+Mar!V13+Abr!V13+May!V13+Jun!V13),IF(Config!$C$6=7,SUM(Ene!V13+Feb!V13+Mar!V13+Abr!V13+May!V13+Jun!V13+Jul!V13),IF(Config!$C$6=8,SUM(+Ene!V13+Feb!V13+Mar!V13+Abr!V13+May!V13+Jun!V13+Jul!V13+Ago!V13),IF(Config!$C$6=9,SUM(+Ene!V13+Feb!V13+Mar!V13+Abr!V13+May!V13+Jun!V13+Jul!V13+Ago!V13+Set!V13),IF(Config!$C$6=10,SUM(+Ene!V13+Feb!V13+Mar!V13+Abr!V13+May!V13+Jun!V13+Jul!V13+Ago!V13+Set!V13+Oct!V13),IF(Config!$C$6=11,SUM(+Ene!V13+Feb!V13+Mar!V13+Abr!V13+May!V13+Jun!V13+Jul!V13+Ago!V13+Set!V13+Oct!V13+Nov!V13),IF(Config!$C$6=12,SUM(+Ene!V13+Feb!V13+Mar!V13+Abr!V13+May!V13+Jun!V13+Jul!V13+Ago!V13+Set!V13+Oct!V13+Nov!V13+Dic!V13)))))))))))))</f>
        <v>0</v>
      </c>
      <c r="W13" s="429">
        <f>IF(Config!$C$6=1,SUM(+Ene!W13),IF(Config!$C$6=2,SUM(+Ene!W13+Feb!W13),IF(Config!$C$6=3,SUM(+Ene!W13+Feb!W13+Mar!W13),IF(Config!$C$6=4,SUM(+Ene!W13+Feb!W13+Mar!W13+Abr!W13),IF(Config!$C$6=5,SUM(Ene!W13+Feb!W13+Mar!W13+Abr!W13+May!W13),IF(Config!$C$6=6,SUM(+Ene!W13+Feb!W13+Mar!W13+Abr!W13+May!W13+Jun!W13),IF(Config!$C$6=7,SUM(Ene!W13+Feb!W13+Mar!W13+Abr!W13+May!W13+Jun!W13+Jul!W13),IF(Config!$C$6=8,SUM(+Ene!W13+Feb!W13+Mar!W13+Abr!W13+May!W13+Jun!W13+Jul!W13+Ago!W13),IF(Config!$C$6=9,SUM(+Ene!W13+Feb!W13+Mar!W13+Abr!W13+May!W13+Jun!W13+Jul!W13+Ago!W13+Set!W13),IF(Config!$C$6=10,SUM(+Ene!W13+Feb!W13+Mar!W13+Abr!W13+May!W13+Jun!W13+Jul!W13+Ago!W13+Set!W13+Oct!W13),IF(Config!$C$6=11,SUM(+Ene!W13+Feb!W13+Mar!W13+Abr!W13+May!W13+Jun!W13+Jul!W13+Ago!W13+Set!W13+Oct!W13+Nov!W13),IF(Config!$C$6=12,SUM(+Ene!W13+Feb!W13+Mar!W13+Abr!W13+May!W13+Jun!W13+Jul!W13+Ago!W13+Set!W13+Oct!W13+Nov!W13+Dic!W13)))))))))))))</f>
        <v>0</v>
      </c>
      <c r="X13" s="429">
        <f>IF(Config!$C$6=1,SUM(+Ene!X13),IF(Config!$C$6=2,SUM(+Ene!X13+Feb!X13),IF(Config!$C$6=3,SUM(+Ene!X13+Feb!X13+Mar!X13),IF(Config!$C$6=4,SUM(+Ene!X13+Feb!X13+Mar!X13+Abr!X13),IF(Config!$C$6=5,SUM(Ene!X13+Feb!X13+Mar!X13+Abr!X13+May!X13),IF(Config!$C$6=6,SUM(+Ene!X13+Feb!X13+Mar!X13+Abr!X13+May!X13+Jun!X13),IF(Config!$C$6=7,SUM(Ene!X13+Feb!X13+Mar!X13+Abr!X13+May!X13+Jun!X13+Jul!X13),IF(Config!$C$6=8,SUM(+Ene!X13+Feb!X13+Mar!X13+Abr!X13+May!X13+Jun!X13+Jul!X13+Ago!X13),IF(Config!$C$6=9,SUM(+Ene!X13+Feb!X13+Mar!X13+Abr!X13+May!X13+Jun!X13+Jul!X13+Ago!X13+Set!X13),IF(Config!$C$6=10,SUM(+Ene!X13+Feb!X13+Mar!X13+Abr!X13+May!X13+Jun!X13+Jul!X13+Ago!X13+Set!X13+Oct!X13),IF(Config!$C$6=11,SUM(+Ene!X13+Feb!X13+Mar!X13+Abr!X13+May!X13+Jun!X13+Jul!X13+Ago!X13+Set!X13+Oct!X13+Nov!X13),IF(Config!$C$6=12,SUM(+Ene!X13+Feb!X13+Mar!X13+Abr!X13+May!X13+Jun!X13+Jul!X13+Ago!X13+Set!X13+Oct!X13+Nov!X13+Dic!X13)))))))))))))</f>
        <v>0</v>
      </c>
      <c r="Y13" s="429">
        <f>IF(Config!$C$6=1,SUM(+Ene!Y13),IF(Config!$C$6=2,SUM(+Ene!Y13+Feb!Y13),IF(Config!$C$6=3,SUM(+Ene!Y13+Feb!Y13+Mar!Y13),IF(Config!$C$6=4,SUM(+Ene!Y13+Feb!Y13+Mar!Y13+Abr!Y13),IF(Config!$C$6=5,SUM(Ene!Y13+Feb!Y13+Mar!Y13+Abr!Y13+May!Y13),IF(Config!$C$6=6,SUM(+Ene!Y13+Feb!Y13+Mar!Y13+Abr!Y13+May!Y13+Jun!Y13),IF(Config!$C$6=7,SUM(Ene!Y13+Feb!Y13+Mar!Y13+Abr!Y13+May!Y13+Jun!Y13+Jul!Y13),IF(Config!$C$6=8,SUM(+Ene!Y13+Feb!Y13+Mar!Y13+Abr!Y13+May!Y13+Jun!Y13+Jul!Y13+Ago!Y13),IF(Config!$C$6=9,SUM(+Ene!Y13+Feb!Y13+Mar!Y13+Abr!Y13+May!Y13+Jun!Y13+Jul!Y13+Ago!Y13+Set!Y13),IF(Config!$C$6=10,SUM(+Ene!Y13+Feb!Y13+Mar!Y13+Abr!Y13+May!Y13+Jun!Y13+Jul!Y13+Ago!Y13+Set!Y13+Oct!Y13),IF(Config!$C$6=11,SUM(+Ene!Y13+Feb!Y13+Mar!Y13+Abr!Y13+May!Y13+Jun!Y13+Jul!Y13+Ago!Y13+Set!Y13+Oct!Y13+Nov!Y13),IF(Config!$C$6=12,SUM(+Ene!Y13+Feb!Y13+Mar!Y13+Abr!Y13+May!Y13+Jun!Y13+Jul!Y13+Ago!Y13+Set!Y13+Oct!Y13+Nov!Y13+Dic!Y13)))))))))))))</f>
        <v>2</v>
      </c>
      <c r="Z13" s="429">
        <f>IF(Config!$C$6=1,SUM(+Ene!Z13),IF(Config!$C$6=2,SUM(+Ene!Z13+Feb!Z13),IF(Config!$C$6=3,SUM(+Ene!Z13+Feb!Z13+Mar!Z13),IF(Config!$C$6=4,SUM(+Ene!Z13+Feb!Z13+Mar!Z13+Abr!Z13),IF(Config!$C$6=5,SUM(Ene!Z13+Feb!Z13+Mar!Z13+Abr!Z13+May!Z13),IF(Config!$C$6=6,SUM(+Ene!Z13+Feb!Z13+Mar!Z13+Abr!Z13+May!Z13+Jun!Z13),IF(Config!$C$6=7,SUM(Ene!Z13+Feb!Z13+Mar!Z13+Abr!Z13+May!Z13+Jun!Z13+Jul!Z13),IF(Config!$C$6=8,SUM(+Ene!Z13+Feb!Z13+Mar!Z13+Abr!Z13+May!Z13+Jun!Z13+Jul!Z13+Ago!Z13),IF(Config!$C$6=9,SUM(+Ene!Z13+Feb!Z13+Mar!Z13+Abr!Z13+May!Z13+Jun!Z13+Jul!Z13+Ago!Z13+Set!Z13),IF(Config!$C$6=10,SUM(+Ene!Z13+Feb!Z13+Mar!Z13+Abr!Z13+May!Z13+Jun!Z13+Jul!Z13+Ago!Z13+Set!Z13+Oct!Z13),IF(Config!$C$6=11,SUM(+Ene!Z13+Feb!Z13+Mar!Z13+Abr!Z13+May!Z13+Jun!Z13+Jul!Z13+Ago!Z13+Set!Z13+Oct!Z13+Nov!Z13),IF(Config!$C$6=12,SUM(+Ene!Z13+Feb!Z13+Mar!Z13+Abr!Z13+May!Z13+Jun!Z13+Jul!Z13+Ago!Z13+Set!Z13+Oct!Z13+Nov!Z13+Dic!Z13)))))))))))))</f>
        <v>0</v>
      </c>
      <c r="AA13" s="429">
        <f>IF(Config!$C$6=1,SUM(+Ene!AA13),IF(Config!$C$6=2,SUM(+Ene!AA13+Feb!AA13),IF(Config!$C$6=3,SUM(+Ene!AA13+Feb!AA13+Mar!AA13),IF(Config!$C$6=4,SUM(+Ene!AA13+Feb!AA13+Mar!AA13+Abr!AA13),IF(Config!$C$6=5,SUM(Ene!AA13+Feb!AA13+Mar!AA13+Abr!AA13+May!AA13),IF(Config!$C$6=6,SUM(+Ene!AA13+Feb!AA13+Mar!AA13+Abr!AA13+May!AA13+Jun!AA13),IF(Config!$C$6=7,SUM(Ene!AA13+Feb!AA13+Mar!AA13+Abr!AA13+May!AA13+Jun!AA13+Jul!AA13),IF(Config!$C$6=8,SUM(+Ene!AA13+Feb!AA13+Mar!AA13+Abr!AA13+May!AA13+Jun!AA13+Jul!AA13+Ago!AA13),IF(Config!$C$6=9,SUM(+Ene!AA13+Feb!AA13+Mar!AA13+Abr!AA13+May!AA13+Jun!AA13+Jul!AA13+Ago!AA13+Set!AA13),IF(Config!$C$6=10,SUM(+Ene!AA13+Feb!AA13+Mar!AA13+Abr!AA13+May!AA13+Jun!AA13+Jul!AA13+Ago!AA13+Set!AA13+Oct!AA13),IF(Config!$C$6=11,SUM(+Ene!AA13+Feb!AA13+Mar!AA13+Abr!AA13+May!AA13+Jun!AA13+Jul!AA13+Ago!AA13+Set!AA13+Oct!AA13+Nov!AA13),IF(Config!$C$6=12,SUM(+Ene!AA13+Feb!AA13+Mar!AA13+Abr!AA13+May!AA13+Jun!AA13+Jul!AA13+Ago!AA13+Set!AA13+Oct!AA13+Nov!AA13+Dic!AA13)))))))))))))</f>
        <v>0</v>
      </c>
      <c r="AB13" s="429">
        <f>IF(Config!$C$6=1,SUM(+Ene!AB13),IF(Config!$C$6=2,SUM(+Ene!AB13+Feb!AB13),IF(Config!$C$6=3,SUM(+Ene!AB13+Feb!AB13+Mar!AB13),IF(Config!$C$6=4,SUM(+Ene!AB13+Feb!AB13+Mar!AB13+Abr!AB13),IF(Config!$C$6=5,SUM(Ene!AB13+Feb!AB13+Mar!AB13+Abr!AB13+May!AB13),IF(Config!$C$6=6,SUM(+Ene!AB13+Feb!AB13+Mar!AB13+Abr!AB13+May!AB13+Jun!AB13),IF(Config!$C$6=7,SUM(Ene!AB13+Feb!AB13+Mar!AB13+Abr!AB13+May!AB13+Jun!AB13+Jul!AB13),IF(Config!$C$6=8,SUM(+Ene!AB13+Feb!AB13+Mar!AB13+Abr!AB13+May!AB13+Jun!AB13+Jul!AB13+Ago!AB13),IF(Config!$C$6=9,SUM(+Ene!AB13+Feb!AB13+Mar!AB13+Abr!AB13+May!AB13+Jun!AB13+Jul!AB13+Ago!AB13+Set!AB13),IF(Config!$C$6=10,SUM(+Ene!AB13+Feb!AB13+Mar!AB13+Abr!AB13+May!AB13+Jun!AB13+Jul!AB13+Ago!AB13+Set!AB13+Oct!AB13),IF(Config!$C$6=11,SUM(+Ene!AB13+Feb!AB13+Mar!AB13+Abr!AB13+May!AB13+Jun!AB13+Jul!AB13+Ago!AB13+Set!AB13+Oct!AB13+Nov!AB13),IF(Config!$C$6=12,SUM(+Ene!AB13+Feb!AB13+Mar!AB13+Abr!AB13+May!AB13+Jun!AB13+Jul!AB13+Ago!AB13+Set!AB13+Oct!AB13+Nov!AB13+Dic!AB13)))))))))))))</f>
        <v>0</v>
      </c>
      <c r="AC13" s="429">
        <f>IF(Config!$C$6=1,SUM(+Ene!AC13),IF(Config!$C$6=2,SUM(+Ene!AC13+Feb!AC13),IF(Config!$C$6=3,SUM(+Ene!AC13+Feb!AC13+Mar!AC13),IF(Config!$C$6=4,SUM(+Ene!AC13+Feb!AC13+Mar!AC13+Abr!AC13),IF(Config!$C$6=5,SUM(Ene!AC13+Feb!AC13+Mar!AC13+Abr!AC13+May!AC13),IF(Config!$C$6=6,SUM(+Ene!AC13+Feb!AC13+Mar!AC13+Abr!AC13+May!AC13+Jun!AC13),IF(Config!$C$6=7,SUM(Ene!AC13+Feb!AC13+Mar!AC13+Abr!AC13+May!AC13+Jun!AC13+Jul!AC13),IF(Config!$C$6=8,SUM(+Ene!AC13+Feb!AC13+Mar!AC13+Abr!AC13+May!AC13+Jun!AC13+Jul!AC13+Ago!AC13),IF(Config!$C$6=9,SUM(+Ene!AC13+Feb!AC13+Mar!AC13+Abr!AC13+May!AC13+Jun!AC13+Jul!AC13+Ago!AC13+Set!AC13),IF(Config!$C$6=10,SUM(+Ene!AC13+Feb!AC13+Mar!AC13+Abr!AC13+May!AC13+Jun!AC13+Jul!AC13+Ago!AC13+Set!AC13+Oct!AC13),IF(Config!$C$6=11,SUM(+Ene!AC13+Feb!AC13+Mar!AC13+Abr!AC13+May!AC13+Jun!AC13+Jul!AC13+Ago!AC13+Set!AC13+Oct!AC13+Nov!AC13),IF(Config!$C$6=12,SUM(+Ene!AC13+Feb!AC13+Mar!AC13+Abr!AC13+May!AC13+Jun!AC13+Jul!AC13+Ago!AC13+Set!AC13+Oct!AC13+Nov!AC13+Dic!AC13)))))))))))))</f>
        <v>0</v>
      </c>
      <c r="AD13" s="429">
        <f>IF(Config!$C$6=1,SUM(+Ene!AD13),IF(Config!$C$6=2,SUM(+Ene!AD13+Feb!AD13),IF(Config!$C$6=3,SUM(+Ene!AD13+Feb!AD13+Mar!AD13),IF(Config!$C$6=4,SUM(+Ene!AD13+Feb!AD13+Mar!AD13+Abr!AD13),IF(Config!$C$6=5,SUM(Ene!AD13+Feb!AD13+Mar!AD13+Abr!AD13+May!AD13),IF(Config!$C$6=6,SUM(+Ene!AD13+Feb!AD13+Mar!AD13+Abr!AD13+May!AD13+Jun!AD13),IF(Config!$C$6=7,SUM(Ene!AD13+Feb!AD13+Mar!AD13+Abr!AD13+May!AD13+Jun!AD13+Jul!AD13),IF(Config!$C$6=8,SUM(+Ene!AD13+Feb!AD13+Mar!AD13+Abr!AD13+May!AD13+Jun!AD13+Jul!AD13+Ago!AD13),IF(Config!$C$6=9,SUM(+Ene!AD13+Feb!AD13+Mar!AD13+Abr!AD13+May!AD13+Jun!AD13+Jul!AD13+Ago!AD13+Set!AD13),IF(Config!$C$6=10,SUM(+Ene!AD13+Feb!AD13+Mar!AD13+Abr!AD13+May!AD13+Jun!AD13+Jul!AD13+Ago!AD13+Set!AD13+Oct!AD13),IF(Config!$C$6=11,SUM(+Ene!AD13+Feb!AD13+Mar!AD13+Abr!AD13+May!AD13+Jun!AD13+Jul!AD13+Ago!AD13+Set!AD13+Oct!AD13+Nov!AD13),IF(Config!$C$6=12,SUM(+Ene!AD13+Feb!AD13+Mar!AD13+Abr!AD13+May!AD13+Jun!AD13+Jul!AD13+Ago!AD13+Set!AD13+Oct!AD13+Nov!AD13+Dic!AD13)))))))))))))</f>
        <v>0</v>
      </c>
      <c r="AE13" s="429">
        <f>IF(Config!$C$6=1,SUM(+Ene!AE13),IF(Config!$C$6=2,SUM(+Ene!AE13+Feb!AE13),IF(Config!$C$6=3,SUM(+Ene!AE13+Feb!AE13+Mar!AE13),IF(Config!$C$6=4,SUM(+Ene!AE13+Feb!AE13+Mar!AE13+Abr!AE13),IF(Config!$C$6=5,SUM(Ene!AE13+Feb!AE13+Mar!AE13+Abr!AE13+May!AE13),IF(Config!$C$6=6,SUM(+Ene!AE13+Feb!AE13+Mar!AE13+Abr!AE13+May!AE13+Jun!AE13),IF(Config!$C$6=7,SUM(Ene!AE13+Feb!AE13+Mar!AE13+Abr!AE13+May!AE13+Jun!AE13+Jul!AE13),IF(Config!$C$6=8,SUM(+Ene!AE13+Feb!AE13+Mar!AE13+Abr!AE13+May!AE13+Jun!AE13+Jul!AE13+Ago!AE13),IF(Config!$C$6=9,SUM(+Ene!AE13+Feb!AE13+Mar!AE13+Abr!AE13+May!AE13+Jun!AE13+Jul!AE13+Ago!AE13+Set!AE13),IF(Config!$C$6=10,SUM(+Ene!AE13+Feb!AE13+Mar!AE13+Abr!AE13+May!AE13+Jun!AE13+Jul!AE13+Ago!AE13+Set!AE13+Oct!AE13),IF(Config!$C$6=11,SUM(+Ene!AE13+Feb!AE13+Mar!AE13+Abr!AE13+May!AE13+Jun!AE13+Jul!AE13+Ago!AE13+Set!AE13+Oct!AE13+Nov!AE13),IF(Config!$C$6=12,SUM(+Ene!AE13+Feb!AE13+Mar!AE13+Abr!AE13+May!AE13+Jun!AE13+Jul!AE13+Ago!AE13+Set!AE13+Oct!AE13+Nov!AE13+Dic!AE13)))))))))))))</f>
        <v>0</v>
      </c>
      <c r="AF13" s="429">
        <f>IF(Config!$C$6=1,SUM(+Ene!AF13),IF(Config!$C$6=2,SUM(+Ene!AF13+Feb!AF13),IF(Config!$C$6=3,SUM(+Ene!AF13+Feb!AF13+Mar!AF13),IF(Config!$C$6=4,SUM(+Ene!AF13+Feb!AF13+Mar!AF13+Abr!AF13),IF(Config!$C$6=5,SUM(Ene!AF13+Feb!AF13+Mar!AF13+Abr!AF13+May!AF13),IF(Config!$C$6=6,SUM(+Ene!AF13+Feb!AF13+Mar!AF13+Abr!AF13+May!AF13+Jun!AF13),IF(Config!$C$6=7,SUM(Ene!AF13+Feb!AF13+Mar!AF13+Abr!AF13+May!AF13+Jun!AF13+Jul!AF13),IF(Config!$C$6=8,SUM(+Ene!AF13+Feb!AF13+Mar!AF13+Abr!AF13+May!AF13+Jun!AF13+Jul!AF13+Ago!AF13),IF(Config!$C$6=9,SUM(+Ene!AF13+Feb!AF13+Mar!AF13+Abr!AF13+May!AF13+Jun!AF13+Jul!AF13+Ago!AF13+Set!AF13),IF(Config!$C$6=10,SUM(+Ene!AF13+Feb!AF13+Mar!AF13+Abr!AF13+May!AF13+Jun!AF13+Jul!AF13+Ago!AF13+Set!AF13+Oct!AF13),IF(Config!$C$6=11,SUM(+Ene!AF13+Feb!AF13+Mar!AF13+Abr!AF13+May!AF13+Jun!AF13+Jul!AF13+Ago!AF13+Set!AF13+Oct!AF13+Nov!AF13),IF(Config!$C$6=12,SUM(+Ene!AF13+Feb!AF13+Mar!AF13+Abr!AF13+May!AF13+Jun!AF13+Jul!AF13+Ago!AF13+Set!AF13+Oct!AF13+Nov!AF13+Dic!AF13)))))))))))))</f>
        <v>0</v>
      </c>
      <c r="AG13" s="429">
        <f>IF(Config!$C$6=1,SUM(+Ene!AG13),IF(Config!$C$6=2,SUM(+Ene!AG13+Feb!AG13),IF(Config!$C$6=3,SUM(+Ene!AG13+Feb!AG13+Mar!AG13),IF(Config!$C$6=4,SUM(+Ene!AG13+Feb!AG13+Mar!AG13+Abr!AG13),IF(Config!$C$6=5,SUM(Ene!AG13+Feb!AG13+Mar!AG13+Abr!AG13+May!AG13),IF(Config!$C$6=6,SUM(+Ene!AG13+Feb!AG13+Mar!AG13+Abr!AG13+May!AG13+Jun!AG13),IF(Config!$C$6=7,SUM(Ene!AG13+Feb!AG13+Mar!AG13+Abr!AG13+May!AG13+Jun!AG13+Jul!AG13),IF(Config!$C$6=8,SUM(+Ene!AG13+Feb!AG13+Mar!AG13+Abr!AG13+May!AG13+Jun!AG13+Jul!AG13+Ago!AG13),IF(Config!$C$6=9,SUM(+Ene!AG13+Feb!AG13+Mar!AG13+Abr!AG13+May!AG13+Jun!AG13+Jul!AG13+Ago!AG13+Set!AG13),IF(Config!$C$6=10,SUM(+Ene!AG13+Feb!AG13+Mar!AG13+Abr!AG13+May!AG13+Jun!AG13+Jul!AG13+Ago!AG13+Set!AG13+Oct!AG13),IF(Config!$C$6=11,SUM(+Ene!AG13+Feb!AG13+Mar!AG13+Abr!AG13+May!AG13+Jun!AG13+Jul!AG13+Ago!AG13+Set!AG13+Oct!AG13+Nov!AG13),IF(Config!$C$6=12,SUM(+Ene!AG13+Feb!AG13+Mar!AG13+Abr!AG13+May!AG13+Jun!AG13+Jul!AG13+Ago!AG13+Set!AG13+Oct!AG13+Nov!AG13+Dic!AG13)))))))))))))</f>
        <v>0</v>
      </c>
      <c r="AH13" s="429">
        <f>IF(Config!$C$6=1,SUM(+Ene!AH13),IF(Config!$C$6=2,SUM(+Ene!AH13+Feb!AH13),IF(Config!$C$6=3,SUM(+Ene!AH13+Feb!AH13+Mar!AH13),IF(Config!$C$6=4,SUM(+Ene!AH13+Feb!AH13+Mar!AH13+Abr!AH13),IF(Config!$C$6=5,SUM(Ene!AH13+Feb!AH13+Mar!AH13+Abr!AH13+May!AH13),IF(Config!$C$6=6,SUM(+Ene!AH13+Feb!AH13+Mar!AH13+Abr!AH13+May!AH13+Jun!AH13),IF(Config!$C$6=7,SUM(Ene!AH13+Feb!AH13+Mar!AH13+Abr!AH13+May!AH13+Jun!AH13+Jul!AH13),IF(Config!$C$6=8,SUM(+Ene!AH13+Feb!AH13+Mar!AH13+Abr!AH13+May!AH13+Jun!AH13+Jul!AH13+Ago!AH13),IF(Config!$C$6=9,SUM(+Ene!AH13+Feb!AH13+Mar!AH13+Abr!AH13+May!AH13+Jun!AH13+Jul!AH13+Ago!AH13+Set!AH13),IF(Config!$C$6=10,SUM(+Ene!AH13+Feb!AH13+Mar!AH13+Abr!AH13+May!AH13+Jun!AH13+Jul!AH13+Ago!AH13+Set!AH13+Oct!AH13),IF(Config!$C$6=11,SUM(+Ene!AH13+Feb!AH13+Mar!AH13+Abr!AH13+May!AH13+Jun!AH13+Jul!AH13+Ago!AH13+Set!AH13+Oct!AH13+Nov!AH13),IF(Config!$C$6=12,SUM(+Ene!AH13+Feb!AH13+Mar!AH13+Abr!AH13+May!AH13+Jun!AH13+Jul!AH13+Ago!AH13+Set!AH13+Oct!AH13+Nov!AH13+Dic!AH13)))))))))))))</f>
        <v>0</v>
      </c>
      <c r="AI13" s="429">
        <f>IF(Config!$C$6=1,SUM(+Ene!AI13),IF(Config!$C$6=2,SUM(+Ene!AI13+Feb!AI13),IF(Config!$C$6=3,SUM(+Ene!AI13+Feb!AI13+Mar!AI13),IF(Config!$C$6=4,SUM(+Ene!AI13+Feb!AI13+Mar!AI13+Abr!AI13),IF(Config!$C$6=5,SUM(Ene!AI13+Feb!AI13+Mar!AI13+Abr!AI13+May!AI13),IF(Config!$C$6=6,SUM(+Ene!AI13+Feb!AI13+Mar!AI13+Abr!AI13+May!AI13+Jun!AI13),IF(Config!$C$6=7,SUM(Ene!AI13+Feb!AI13+Mar!AI13+Abr!AI13+May!AI13+Jun!AI13+Jul!AI13),IF(Config!$C$6=8,SUM(+Ene!AI13+Feb!AI13+Mar!AI13+Abr!AI13+May!AI13+Jun!AI13+Jul!AI13+Ago!AI13),IF(Config!$C$6=9,SUM(+Ene!AI13+Feb!AI13+Mar!AI13+Abr!AI13+May!AI13+Jun!AI13+Jul!AI13+Ago!AI13+Set!AI13),IF(Config!$C$6=10,SUM(+Ene!AI13+Feb!AI13+Mar!AI13+Abr!AI13+May!AI13+Jun!AI13+Jul!AI13+Ago!AI13+Set!AI13+Oct!AI13),IF(Config!$C$6=11,SUM(+Ene!AI13+Feb!AI13+Mar!AI13+Abr!AI13+May!AI13+Jun!AI13+Jul!AI13+Ago!AI13+Set!AI13+Oct!AI13+Nov!AI13),IF(Config!$C$6=12,SUM(+Ene!AI13+Feb!AI13+Mar!AI13+Abr!AI13+May!AI13+Jun!AI13+Jul!AI13+Ago!AI13+Set!AI13+Oct!AI13+Nov!AI13+Dic!AI13)))))))))))))</f>
        <v>0</v>
      </c>
      <c r="AJ13" s="429">
        <f>IF(Config!$C$6=1,SUM(+Ene!AJ13),IF(Config!$C$6=2,SUM(+Ene!AJ13+Feb!AJ13),IF(Config!$C$6=3,SUM(+Ene!AJ13+Feb!AJ13+Mar!AJ13),IF(Config!$C$6=4,SUM(+Ene!AJ13+Feb!AJ13+Mar!AJ13+Abr!AJ13),IF(Config!$C$6=5,SUM(Ene!AJ13+Feb!AJ13+Mar!AJ13+Abr!AJ13+May!AJ13),IF(Config!$C$6=6,SUM(+Ene!AJ13+Feb!AJ13+Mar!AJ13+Abr!AJ13+May!AJ13+Jun!AJ13),IF(Config!$C$6=7,SUM(Ene!AJ13+Feb!AJ13+Mar!AJ13+Abr!AJ13+May!AJ13+Jun!AJ13+Jul!AJ13),IF(Config!$C$6=8,SUM(+Ene!AJ13+Feb!AJ13+Mar!AJ13+Abr!AJ13+May!AJ13+Jun!AJ13+Jul!AJ13+Ago!AJ13),IF(Config!$C$6=9,SUM(+Ene!AJ13+Feb!AJ13+Mar!AJ13+Abr!AJ13+May!AJ13+Jun!AJ13+Jul!AJ13+Ago!AJ13+Set!AJ13),IF(Config!$C$6=10,SUM(+Ene!AJ13+Feb!AJ13+Mar!AJ13+Abr!AJ13+May!AJ13+Jun!AJ13+Jul!AJ13+Ago!AJ13+Set!AJ13+Oct!AJ13),IF(Config!$C$6=11,SUM(+Ene!AJ13+Feb!AJ13+Mar!AJ13+Abr!AJ13+May!AJ13+Jun!AJ13+Jul!AJ13+Ago!AJ13+Set!AJ13+Oct!AJ13+Nov!AJ13),IF(Config!$C$6=12,SUM(+Ene!AJ13+Feb!AJ13+Mar!AJ13+Abr!AJ13+May!AJ13+Jun!AJ13+Jul!AJ13+Ago!AJ13+Set!AJ13+Oct!AJ13+Nov!AJ13+Dic!AJ13)))))))))))))</f>
        <v>0</v>
      </c>
      <c r="AK13" s="429">
        <f>IF(Config!$C$6=1,SUM(+Ene!AK13),IF(Config!$C$6=2,SUM(+Ene!AK13+Feb!AK13),IF(Config!$C$6=3,SUM(+Ene!AK13+Feb!AK13+Mar!AK13),IF(Config!$C$6=4,SUM(+Ene!AK13+Feb!AK13+Mar!AK13+Abr!AK13),IF(Config!$C$6=5,SUM(Ene!AK13+Feb!AK13+Mar!AK13+Abr!AK13+May!AK13),IF(Config!$C$6=6,SUM(+Ene!AK13+Feb!AK13+Mar!AK13+Abr!AK13+May!AK13+Jun!AK13),IF(Config!$C$6=7,SUM(Ene!AK13+Feb!AK13+Mar!AK13+Abr!AK13+May!AK13+Jun!AK13+Jul!AK13),IF(Config!$C$6=8,SUM(+Ene!AK13+Feb!AK13+Mar!AK13+Abr!AK13+May!AK13+Jun!AK13+Jul!AK13+Ago!AK13),IF(Config!$C$6=9,SUM(+Ene!AK13+Feb!AK13+Mar!AK13+Abr!AK13+May!AK13+Jun!AK13+Jul!AK13+Ago!AK13+Set!AK13),IF(Config!$C$6=10,SUM(+Ene!AK13+Feb!AK13+Mar!AK13+Abr!AK13+May!AK13+Jun!AK13+Jul!AK13+Ago!AK13+Set!AK13+Oct!AK13),IF(Config!$C$6=11,SUM(+Ene!AK13+Feb!AK13+Mar!AK13+Abr!AK13+May!AK13+Jun!AK13+Jul!AK13+Ago!AK13+Set!AK13+Oct!AK13+Nov!AK13),IF(Config!$C$6=12,SUM(+Ene!AK13+Feb!AK13+Mar!AK13+Abr!AK13+May!AK13+Jun!AK13+Jul!AK13+Ago!AK13+Set!AK13+Oct!AK13+Nov!AK13+Dic!AK13)))))))))))))</f>
        <v>0</v>
      </c>
      <c r="AL13" s="429">
        <f>IF(Config!$C$6=1,SUM(+Ene!AL13),IF(Config!$C$6=2,SUM(+Ene!AL13+Feb!AL13),IF(Config!$C$6=3,SUM(+Ene!AL13+Feb!AL13+Mar!AL13),IF(Config!$C$6=4,SUM(+Ene!AL13+Feb!AL13+Mar!AL13+Abr!AL13),IF(Config!$C$6=5,SUM(Ene!AL13+Feb!AL13+Mar!AL13+Abr!AL13+May!AL13),IF(Config!$C$6=6,SUM(+Ene!AL13+Feb!AL13+Mar!AL13+Abr!AL13+May!AL13+Jun!AL13),IF(Config!$C$6=7,SUM(Ene!AL13+Feb!AL13+Mar!AL13+Abr!AL13+May!AL13+Jun!AL13+Jul!AL13),IF(Config!$C$6=8,SUM(+Ene!AL13+Feb!AL13+Mar!AL13+Abr!AL13+May!AL13+Jun!AL13+Jul!AL13+Ago!AL13),IF(Config!$C$6=9,SUM(+Ene!AL13+Feb!AL13+Mar!AL13+Abr!AL13+May!AL13+Jun!AL13+Jul!AL13+Ago!AL13+Set!AL13),IF(Config!$C$6=10,SUM(+Ene!AL13+Feb!AL13+Mar!AL13+Abr!AL13+May!AL13+Jun!AL13+Jul!AL13+Ago!AL13+Set!AL13+Oct!AL13),IF(Config!$C$6=11,SUM(+Ene!AL13+Feb!AL13+Mar!AL13+Abr!AL13+May!AL13+Jun!AL13+Jul!AL13+Ago!AL13+Set!AL13+Oct!AL13+Nov!AL13),IF(Config!$C$6=12,SUM(+Ene!AL13+Feb!AL13+Mar!AL13+Abr!AL13+May!AL13+Jun!AL13+Jul!AL13+Ago!AL13+Set!AL13+Oct!AL13+Nov!AL13+Dic!AL13)))))))))))))</f>
        <v>0</v>
      </c>
      <c r="AM13" s="429">
        <f>IF(Config!$C$6=1,SUM(+Ene!AM13),IF(Config!$C$6=2,SUM(+Ene!AM13+Feb!AM13),IF(Config!$C$6=3,SUM(+Ene!AM13+Feb!AM13+Mar!AM13),IF(Config!$C$6=4,SUM(+Ene!AM13+Feb!AM13+Mar!AM13+Abr!AM13),IF(Config!$C$6=5,SUM(Ene!AM13+Feb!AM13+Mar!AM13+Abr!AM13+May!AM13),IF(Config!$C$6=6,SUM(+Ene!AM13+Feb!AM13+Mar!AM13+Abr!AM13+May!AM13+Jun!AM13),IF(Config!$C$6=7,SUM(Ene!AM13+Feb!AM13+Mar!AM13+Abr!AM13+May!AM13+Jun!AM13+Jul!AM13),IF(Config!$C$6=8,SUM(+Ene!AM13+Feb!AM13+Mar!AM13+Abr!AM13+May!AM13+Jun!AM13+Jul!AM13+Ago!AM13),IF(Config!$C$6=9,SUM(+Ene!AM13+Feb!AM13+Mar!AM13+Abr!AM13+May!AM13+Jun!AM13+Jul!AM13+Ago!AM13+Set!AM13),IF(Config!$C$6=10,SUM(+Ene!AM13+Feb!AM13+Mar!AM13+Abr!AM13+May!AM13+Jun!AM13+Jul!AM13+Ago!AM13+Set!AM13+Oct!AM13),IF(Config!$C$6=11,SUM(+Ene!AM13+Feb!AM13+Mar!AM13+Abr!AM13+May!AM13+Jun!AM13+Jul!AM13+Ago!AM13+Set!AM13+Oct!AM13+Nov!AM13),IF(Config!$C$6=12,SUM(+Ene!AM13+Feb!AM13+Mar!AM13+Abr!AM13+May!AM13+Jun!AM13+Jul!AM13+Ago!AM13+Set!AM13+Oct!AM13+Nov!AM13+Dic!AM13)))))))))))))</f>
        <v>0</v>
      </c>
      <c r="AN13" s="429">
        <f>IF(Config!$C$6=1,SUM(+Ene!AN13),IF(Config!$C$6=2,SUM(+Ene!AN13+Feb!AN13),IF(Config!$C$6=3,SUM(+Ene!AN13+Feb!AN13+Mar!AN13),IF(Config!$C$6=4,SUM(+Ene!AN13+Feb!AN13+Mar!AN13+Abr!AN13),IF(Config!$C$6=5,SUM(Ene!AN13+Feb!AN13+Mar!AN13+Abr!AN13+May!AN13),IF(Config!$C$6=6,SUM(+Ene!AN13+Feb!AN13+Mar!AN13+Abr!AN13+May!AN13+Jun!AN13),IF(Config!$C$6=7,SUM(Ene!AN13+Feb!AN13+Mar!AN13+Abr!AN13+May!AN13+Jun!AN13+Jul!AN13),IF(Config!$C$6=8,SUM(+Ene!AN13+Feb!AN13+Mar!AN13+Abr!AN13+May!AN13+Jun!AN13+Jul!AN13+Ago!AN13),IF(Config!$C$6=9,SUM(+Ene!AN13+Feb!AN13+Mar!AN13+Abr!AN13+May!AN13+Jun!AN13+Jul!AN13+Ago!AN13+Set!AN13),IF(Config!$C$6=10,SUM(+Ene!AN13+Feb!AN13+Mar!AN13+Abr!AN13+May!AN13+Jun!AN13+Jul!AN13+Ago!AN13+Set!AN13+Oct!AN13),IF(Config!$C$6=11,SUM(+Ene!AN13+Feb!AN13+Mar!AN13+Abr!AN13+May!AN13+Jun!AN13+Jul!AN13+Ago!AN13+Set!AN13+Oct!AN13+Nov!AN13),IF(Config!$C$6=12,SUM(+Ene!AN13+Feb!AN13+Mar!AN13+Abr!AN13+May!AN13+Jun!AN13+Jul!AN13+Ago!AN13+Set!AN13+Oct!AN13+Nov!AN13+Dic!AN13)))))))))))))</f>
        <v>0</v>
      </c>
      <c r="AO13" s="429">
        <f>IF(Config!$C$6=1,SUM(+Ene!AO13),IF(Config!$C$6=2,SUM(+Ene!AO13+Feb!AO13),IF(Config!$C$6=3,SUM(+Ene!AO13+Feb!AO13+Mar!AO13),IF(Config!$C$6=4,SUM(+Ene!AO13+Feb!AO13+Mar!AO13+Abr!AO13),IF(Config!$C$6=5,SUM(Ene!AO13+Feb!AO13+Mar!AO13+Abr!AO13+May!AO13),IF(Config!$C$6=6,SUM(+Ene!AO13+Feb!AO13+Mar!AO13+Abr!AO13+May!AO13+Jun!AO13),IF(Config!$C$6=7,SUM(Ene!AO13+Feb!AO13+Mar!AO13+Abr!AO13+May!AO13+Jun!AO13+Jul!AO13),IF(Config!$C$6=8,SUM(+Ene!AO13+Feb!AO13+Mar!AO13+Abr!AO13+May!AO13+Jun!AO13+Jul!AO13+Ago!AO13),IF(Config!$C$6=9,SUM(+Ene!AO13+Feb!AO13+Mar!AO13+Abr!AO13+May!AO13+Jun!AO13+Jul!AO13+Ago!AO13+Set!AO13),IF(Config!$C$6=10,SUM(+Ene!AO13+Feb!AO13+Mar!AO13+Abr!AO13+May!AO13+Jun!AO13+Jul!AO13+Ago!AO13+Set!AO13+Oct!AO13),IF(Config!$C$6=11,SUM(+Ene!AO13+Feb!AO13+Mar!AO13+Abr!AO13+May!AO13+Jun!AO13+Jul!AO13+Ago!AO13+Set!AO13+Oct!AO13+Nov!AO13),IF(Config!$C$6=12,SUM(+Ene!AO13+Feb!AO13+Mar!AO13+Abr!AO13+May!AO13+Jun!AO13+Jul!AO13+Ago!AO13+Set!AO13+Oct!AO13+Nov!AO13+Dic!AO13)))))))))))))</f>
        <v>0</v>
      </c>
      <c r="AP13" s="429">
        <f>IF(Config!$C$6=1,SUM(+Ene!AP13),IF(Config!$C$6=2,SUM(+Ene!AP13+Feb!AP13),IF(Config!$C$6=3,SUM(+Ene!AP13+Feb!AP13+Mar!AP13),IF(Config!$C$6=4,SUM(+Ene!AP13+Feb!AP13+Mar!AP13+Abr!AP13),IF(Config!$C$6=5,SUM(Ene!AP13+Feb!AP13+Mar!AP13+Abr!AP13+May!AP13),IF(Config!$C$6=6,SUM(+Ene!AP13+Feb!AP13+Mar!AP13+Abr!AP13+May!AP13+Jun!AP13),IF(Config!$C$6=7,SUM(Ene!AP13+Feb!AP13+Mar!AP13+Abr!AP13+May!AP13+Jun!AP13+Jul!AP13),IF(Config!$C$6=8,SUM(+Ene!AP13+Feb!AP13+Mar!AP13+Abr!AP13+May!AP13+Jun!AP13+Jul!AP13+Ago!AP13),IF(Config!$C$6=9,SUM(+Ene!AP13+Feb!AP13+Mar!AP13+Abr!AP13+May!AP13+Jun!AP13+Jul!AP13+Ago!AP13+Set!AP13),IF(Config!$C$6=10,SUM(+Ene!AP13+Feb!AP13+Mar!AP13+Abr!AP13+May!AP13+Jun!AP13+Jul!AP13+Ago!AP13+Set!AP13+Oct!AP13),IF(Config!$C$6=11,SUM(+Ene!AP13+Feb!AP13+Mar!AP13+Abr!AP13+May!AP13+Jun!AP13+Jul!AP13+Ago!AP13+Set!AP13+Oct!AP13+Nov!AP13),IF(Config!$C$6=12,SUM(+Ene!AP13+Feb!AP13+Mar!AP13+Abr!AP13+May!AP13+Jun!AP13+Jul!AP13+Ago!AP13+Set!AP13+Oct!AP13+Nov!AP13+Dic!AP13)))))))))))))</f>
        <v>0</v>
      </c>
      <c r="AQ13" s="429">
        <f>IF(Config!$C$6=1,SUM(+Ene!AQ13),IF(Config!$C$6=2,SUM(+Ene!AQ13+Feb!AQ13),IF(Config!$C$6=3,SUM(+Ene!AQ13+Feb!AQ13+Mar!AQ13),IF(Config!$C$6=4,SUM(+Ene!AQ13+Feb!AQ13+Mar!AQ13+Abr!AQ13),IF(Config!$C$6=5,SUM(Ene!AQ13+Feb!AQ13+Mar!AQ13+Abr!AQ13+May!AQ13),IF(Config!$C$6=6,SUM(+Ene!AQ13+Feb!AQ13+Mar!AQ13+Abr!AQ13+May!AQ13+Jun!AQ13),IF(Config!$C$6=7,SUM(Ene!AQ13+Feb!AQ13+Mar!AQ13+Abr!AQ13+May!AQ13+Jun!AQ13+Jul!AQ13),IF(Config!$C$6=8,SUM(+Ene!AQ13+Feb!AQ13+Mar!AQ13+Abr!AQ13+May!AQ13+Jun!AQ13+Jul!AQ13+Ago!AQ13),IF(Config!$C$6=9,SUM(+Ene!AQ13+Feb!AQ13+Mar!AQ13+Abr!AQ13+May!AQ13+Jun!AQ13+Jul!AQ13+Ago!AQ13+Set!AQ13),IF(Config!$C$6=10,SUM(+Ene!AQ13+Feb!AQ13+Mar!AQ13+Abr!AQ13+May!AQ13+Jun!AQ13+Jul!AQ13+Ago!AQ13+Set!AQ13+Oct!AQ13),IF(Config!$C$6=11,SUM(+Ene!AQ13+Feb!AQ13+Mar!AQ13+Abr!AQ13+May!AQ13+Jun!AQ13+Jul!AQ13+Ago!AQ13+Set!AQ13+Oct!AQ13+Nov!AQ13),IF(Config!$C$6=12,SUM(+Ene!AQ13+Feb!AQ13+Mar!AQ13+Abr!AQ13+May!AQ13+Jun!AQ13+Jul!AQ13+Ago!AQ13+Set!AQ13+Oct!AQ13+Nov!AQ13+Dic!AQ13)))))))))))))</f>
        <v>0</v>
      </c>
      <c r="AR13" s="429">
        <f>IF(Config!$C$6=1,SUM(+Ene!AR13),IF(Config!$C$6=2,SUM(+Ene!AR13+Feb!AR13),IF(Config!$C$6=3,SUM(+Ene!AR13+Feb!AR13+Mar!AR13),IF(Config!$C$6=4,SUM(+Ene!AR13+Feb!AR13+Mar!AR13+Abr!AR13),IF(Config!$C$6=5,SUM(Ene!AR13+Feb!AR13+Mar!AR13+Abr!AR13+May!AR13),IF(Config!$C$6=6,SUM(+Ene!AR13+Feb!AR13+Mar!AR13+Abr!AR13+May!AR13+Jun!AR13),IF(Config!$C$6=7,SUM(Ene!AR13+Feb!AR13+Mar!AR13+Abr!AR13+May!AR13+Jun!AR13+Jul!AR13),IF(Config!$C$6=8,SUM(+Ene!AR13+Feb!AR13+Mar!AR13+Abr!AR13+May!AR13+Jun!AR13+Jul!AR13+Ago!AR13),IF(Config!$C$6=9,SUM(+Ene!AR13+Feb!AR13+Mar!AR13+Abr!AR13+May!AR13+Jun!AR13+Jul!AR13+Ago!AR13+Set!AR13),IF(Config!$C$6=10,SUM(+Ene!AR13+Feb!AR13+Mar!AR13+Abr!AR13+May!AR13+Jun!AR13+Jul!AR13+Ago!AR13+Set!AR13+Oct!AR13),IF(Config!$C$6=11,SUM(+Ene!AR13+Feb!AR13+Mar!AR13+Abr!AR13+May!AR13+Jun!AR13+Jul!AR13+Ago!AR13+Set!AR13+Oct!AR13+Nov!AR13),IF(Config!$C$6=12,SUM(+Ene!AR13+Feb!AR13+Mar!AR13+Abr!AR13+May!AR13+Jun!AR13+Jul!AR13+Ago!AR13+Set!AR13+Oct!AR13+Nov!AR13+Dic!AR13)))))))))))))</f>
        <v>0</v>
      </c>
      <c r="AS13" s="429">
        <f>IF(Config!$C$6=1,SUM(+Ene!AS13),IF(Config!$C$6=2,SUM(+Ene!AS13+Feb!AS13),IF(Config!$C$6=3,SUM(+Ene!AS13+Feb!AS13+Mar!AS13),IF(Config!$C$6=4,SUM(+Ene!AS13+Feb!AS13+Mar!AS13+Abr!AS13),IF(Config!$C$6=5,SUM(Ene!AS13+Feb!AS13+Mar!AS13+Abr!AS13+May!AS13),IF(Config!$C$6=6,SUM(+Ene!AS13+Feb!AS13+Mar!AS13+Abr!AS13+May!AS13+Jun!AS13),IF(Config!$C$6=7,SUM(Ene!AS13+Feb!AS13+Mar!AS13+Abr!AS13+May!AS13+Jun!AS13+Jul!AS13),IF(Config!$C$6=8,SUM(+Ene!AS13+Feb!AS13+Mar!AS13+Abr!AS13+May!AS13+Jun!AS13+Jul!AS13+Ago!AS13),IF(Config!$C$6=9,SUM(+Ene!AS13+Feb!AS13+Mar!AS13+Abr!AS13+May!AS13+Jun!AS13+Jul!AS13+Ago!AS13+Set!AS13),IF(Config!$C$6=10,SUM(+Ene!AS13+Feb!AS13+Mar!AS13+Abr!AS13+May!AS13+Jun!AS13+Jul!AS13+Ago!AS13+Set!AS13+Oct!AS13),IF(Config!$C$6=11,SUM(+Ene!AS13+Feb!AS13+Mar!AS13+Abr!AS13+May!AS13+Jun!AS13+Jul!AS13+Ago!AS13+Set!AS13+Oct!AS13+Nov!AS13),IF(Config!$C$6=12,SUM(+Ene!AS13+Feb!AS13+Mar!AS13+Abr!AS13+May!AS13+Jun!AS13+Jul!AS13+Ago!AS13+Set!AS13+Oct!AS13+Nov!AS13+Dic!AS13)))))))))))))</f>
        <v>0</v>
      </c>
      <c r="AT13" s="429">
        <f>IF(Config!$C$6=1,SUM(+Ene!AT13),IF(Config!$C$6=2,SUM(+Ene!AT13+Feb!AT13),IF(Config!$C$6=3,SUM(+Ene!AT13+Feb!AT13+Mar!AT13),IF(Config!$C$6=4,SUM(+Ene!AT13+Feb!AT13+Mar!AT13+Abr!AT13),IF(Config!$C$6=5,SUM(Ene!AT13+Feb!AT13+Mar!AT13+Abr!AT13+May!AT13),IF(Config!$C$6=6,SUM(+Ene!AT13+Feb!AT13+Mar!AT13+Abr!AT13+May!AT13+Jun!AT13),IF(Config!$C$6=7,SUM(Ene!AT13+Feb!AT13+Mar!AT13+Abr!AT13+May!AT13+Jun!AT13+Jul!AT13),IF(Config!$C$6=8,SUM(+Ene!AT13+Feb!AT13+Mar!AT13+Abr!AT13+May!AT13+Jun!AT13+Jul!AT13+Ago!AT13),IF(Config!$C$6=9,SUM(+Ene!AT13+Feb!AT13+Mar!AT13+Abr!AT13+May!AT13+Jun!AT13+Jul!AT13+Ago!AT13+Set!AT13),IF(Config!$C$6=10,SUM(+Ene!AT13+Feb!AT13+Mar!AT13+Abr!AT13+May!AT13+Jun!AT13+Jul!AT13+Ago!AT13+Set!AT13+Oct!AT13),IF(Config!$C$6=11,SUM(+Ene!AT13+Feb!AT13+Mar!AT13+Abr!AT13+May!AT13+Jun!AT13+Jul!AT13+Ago!AT13+Set!AT13+Oct!AT13+Nov!AT13),IF(Config!$C$6=12,SUM(+Ene!AT13+Feb!AT13+Mar!AT13+Abr!AT13+May!AT13+Jun!AT13+Jul!AT13+Ago!AT13+Set!AT13+Oct!AT13+Nov!AT13+Dic!AT13)))))))))))))</f>
        <v>0</v>
      </c>
      <c r="AU13" s="495">
        <f t="shared" si="9"/>
        <v>3</v>
      </c>
      <c r="AV13" s="37">
        <f t="shared" si="10"/>
        <v>1</v>
      </c>
      <c r="AW13" s="37">
        <f t="shared" si="11"/>
        <v>0</v>
      </c>
      <c r="AX13" s="37">
        <f t="shared" si="12"/>
        <v>0</v>
      </c>
      <c r="AY13" s="37">
        <f t="shared" si="13"/>
        <v>0</v>
      </c>
      <c r="AZ13" s="37">
        <f t="shared" si="14"/>
        <v>0</v>
      </c>
      <c r="BA13" s="37">
        <f t="shared" si="15"/>
        <v>2</v>
      </c>
      <c r="BB13" s="37">
        <f t="shared" si="16"/>
        <v>0</v>
      </c>
      <c r="BC13" s="37">
        <f t="shared" si="17"/>
        <v>0</v>
      </c>
      <c r="BD13" s="38">
        <f t="shared" si="18"/>
        <v>0</v>
      </c>
      <c r="BE13" s="37">
        <f t="shared" si="19"/>
        <v>0</v>
      </c>
      <c r="BF13" s="54">
        <f t="shared" si="20"/>
        <v>3</v>
      </c>
      <c r="BG13" t="str">
        <f t="shared" si="8"/>
        <v>OK</v>
      </c>
    </row>
    <row r="14" spans="1:71" x14ac:dyDescent="0.25">
      <c r="A14" s="400">
        <v>11</v>
      </c>
      <c r="B14" s="427" t="s">
        <v>515</v>
      </c>
      <c r="C14" s="496" t="s">
        <v>506</v>
      </c>
      <c r="D14" s="429">
        <f>IF(Config!$C$6=1,SUM(+Ene!D14),IF(Config!$C$6=2,SUM(+Ene!D14+Feb!D14),IF(Config!$C$6=3,SUM(+Ene!D14+Feb!D14+Mar!D14),IF(Config!$C$6=4,SUM(+Ene!D14+Feb!D14+Mar!D14+Abr!D14),IF(Config!$C$6=5,SUM(Ene!D14+Feb!D14+Mar!D14+Abr!D14+May!D14),IF(Config!$C$6=6,SUM(+Ene!D14+Feb!D14+Mar!D14+Abr!D14+May!D14+Jun!D14),IF(Config!$C$6=7,SUM(Ene!D14+Feb!D14+Mar!D14+Abr!D14+May!D14+Jun!D14+Jul!D14),IF(Config!$C$6=8,SUM(+Ene!D14+Feb!D14+Mar!D14+Abr!D14+May!D14+Jun!D14+Jul!D14+Ago!D14),IF(Config!$C$6=9,SUM(+Ene!D14+Feb!D14+Mar!D14+Abr!D14+May!D14+Jun!D14+Jul!D14+Ago!D14+Set!D14),IF(Config!$C$6=10,SUM(+Ene!D14+Feb!D14+Mar!D14+Abr!D14+May!D14+Jun!D14+Jul!D14+Ago!D14+Set!D14+Oct!D14),IF(Config!$C$6=11,SUM(+Ene!D14+Feb!D14+Mar!D14+Abr!D14+May!D14+Jun!D14+Jul!D14+Ago!D14+Set!D14+Oct!D14+Nov!D14),IF(Config!$C$6=12,SUM(+Ene!D14+Feb!D14+Mar!D14+Abr!D14+May!D14+Jun!D14+Jul!D14+Ago!D14+Set!D14+Oct!D14+Nov!D14+Dic!D14)))))))))))))</f>
        <v>3</v>
      </c>
      <c r="E14" s="429">
        <f>IF(Config!$C$6=1,SUM(+Ene!E14),IF(Config!$C$6=2,SUM(+Ene!E14+Feb!E14),IF(Config!$C$6=3,SUM(+Ene!E14+Feb!E14+Mar!E14),IF(Config!$C$6=4,SUM(+Ene!E14+Feb!E14+Mar!E14+Abr!E14),IF(Config!$C$6=5,SUM(Ene!E14+Feb!E14+Mar!E14+Abr!E14+May!E14),IF(Config!$C$6=6,SUM(+Ene!E14+Feb!E14+Mar!E14+Abr!E14+May!E14+Jun!E14),IF(Config!$C$6=7,SUM(Ene!E14+Feb!E14+Mar!E14+Abr!E14+May!E14+Jun!E14+Jul!E14),IF(Config!$C$6=8,SUM(+Ene!E14+Feb!E14+Mar!E14+Abr!E14+May!E14+Jun!E14+Jul!E14+Ago!E14),IF(Config!$C$6=9,SUM(+Ene!E14+Feb!E14+Mar!E14+Abr!E14+May!E14+Jun!E14+Jul!E14+Ago!E14+Set!E14),IF(Config!$C$6=10,SUM(+Ene!E14+Feb!E14+Mar!E14+Abr!E14+May!E14+Jun!E14+Jul!E14+Ago!E14+Set!E14+Oct!E14),IF(Config!$C$6=11,SUM(+Ene!E14+Feb!E14+Mar!E14+Abr!E14+May!E14+Jun!E14+Jul!E14+Ago!E14+Set!E14+Oct!E14+Nov!E14),IF(Config!$C$6=12,SUM(+Ene!E14+Feb!E14+Mar!E14+Abr!E14+May!E14+Jun!E14+Jul!E14+Ago!E14+Set!E14+Oct!E14+Nov!E14+Dic!E14)))))))))))))</f>
        <v>0</v>
      </c>
      <c r="F14" s="429">
        <f>IF(Config!$C$6=1,SUM(+Ene!F14),IF(Config!$C$6=2,SUM(+Ene!F14+Feb!F14),IF(Config!$C$6=3,SUM(+Ene!F14+Feb!F14+Mar!F14),IF(Config!$C$6=4,SUM(+Ene!F14+Feb!F14+Mar!F14+Abr!F14),IF(Config!$C$6=5,SUM(Ene!F14+Feb!F14+Mar!F14+Abr!F14+May!F14),IF(Config!$C$6=6,SUM(+Ene!F14+Feb!F14+Mar!F14+Abr!F14+May!F14+Jun!F14),IF(Config!$C$6=7,SUM(Ene!F14+Feb!F14+Mar!F14+Abr!F14+May!F14+Jun!F14+Jul!F14),IF(Config!$C$6=8,SUM(+Ene!F14+Feb!F14+Mar!F14+Abr!F14+May!F14+Jun!F14+Jul!F14+Ago!F14),IF(Config!$C$6=9,SUM(+Ene!F14+Feb!F14+Mar!F14+Abr!F14+May!F14+Jun!F14+Jul!F14+Ago!F14+Set!F14),IF(Config!$C$6=10,SUM(+Ene!F14+Feb!F14+Mar!F14+Abr!F14+May!F14+Jun!F14+Jul!F14+Ago!F14+Set!F14+Oct!F14),IF(Config!$C$6=11,SUM(+Ene!F14+Feb!F14+Mar!F14+Abr!F14+May!F14+Jun!F14+Jul!F14+Ago!F14+Set!F14+Oct!F14+Nov!F14),IF(Config!$C$6=12,SUM(+Ene!F14+Feb!F14+Mar!F14+Abr!F14+May!F14+Jun!F14+Jul!F14+Ago!F14+Set!F14+Oct!F14+Nov!F14+Dic!F14)))))))))))))</f>
        <v>0</v>
      </c>
      <c r="G14" s="429">
        <f>IF(Config!$C$6=1,SUM(+Ene!G14),IF(Config!$C$6=2,SUM(+Ene!G14+Feb!G14),IF(Config!$C$6=3,SUM(+Ene!G14+Feb!G14+Mar!G14),IF(Config!$C$6=4,SUM(+Ene!G14+Feb!G14+Mar!G14+Abr!G14),IF(Config!$C$6=5,SUM(Ene!G14+Feb!G14+Mar!G14+Abr!G14+May!G14),IF(Config!$C$6=6,SUM(+Ene!G14+Feb!G14+Mar!G14+Abr!G14+May!G14+Jun!G14),IF(Config!$C$6=7,SUM(Ene!G14+Feb!G14+Mar!G14+Abr!G14+May!G14+Jun!G14+Jul!G14),IF(Config!$C$6=8,SUM(+Ene!G14+Feb!G14+Mar!G14+Abr!G14+May!G14+Jun!G14+Jul!G14+Ago!G14),IF(Config!$C$6=9,SUM(+Ene!G14+Feb!G14+Mar!G14+Abr!G14+May!G14+Jun!G14+Jul!G14+Ago!G14+Set!G14),IF(Config!$C$6=10,SUM(+Ene!G14+Feb!G14+Mar!G14+Abr!G14+May!G14+Jun!G14+Jul!G14+Ago!G14+Set!G14+Oct!G14),IF(Config!$C$6=11,SUM(+Ene!G14+Feb!G14+Mar!G14+Abr!G14+May!G14+Jun!G14+Jul!G14+Ago!G14+Set!G14+Oct!G14+Nov!G14),IF(Config!$C$6=12,SUM(+Ene!G14+Feb!G14+Mar!G14+Abr!G14+May!G14+Jun!G14+Jul!G14+Ago!G14+Set!G14+Oct!G14+Nov!G14+Dic!G14)))))))))))))</f>
        <v>3</v>
      </c>
      <c r="H14" s="429">
        <f>IF(Config!$C$6=1,SUM(+Ene!H14),IF(Config!$C$6=2,SUM(+Ene!H14+Feb!H14),IF(Config!$C$6=3,SUM(+Ene!H14+Feb!H14+Mar!H14),IF(Config!$C$6=4,SUM(+Ene!H14+Feb!H14+Mar!H14+Abr!H14),IF(Config!$C$6=5,SUM(Ene!H14+Feb!H14+Mar!H14+Abr!H14+May!H14),IF(Config!$C$6=6,SUM(+Ene!H14+Feb!H14+Mar!H14+Abr!H14+May!H14+Jun!H14),IF(Config!$C$6=7,SUM(Ene!H14+Feb!H14+Mar!H14+Abr!H14+May!H14+Jun!H14+Jul!H14),IF(Config!$C$6=8,SUM(+Ene!H14+Feb!H14+Mar!H14+Abr!H14+May!H14+Jun!H14+Jul!H14+Ago!H14),IF(Config!$C$6=9,SUM(+Ene!H14+Feb!H14+Mar!H14+Abr!H14+May!H14+Jun!H14+Jul!H14+Ago!H14+Set!H14),IF(Config!$C$6=10,SUM(+Ene!H14+Feb!H14+Mar!H14+Abr!H14+May!H14+Jun!H14+Jul!H14+Ago!H14+Set!H14+Oct!H14),IF(Config!$C$6=11,SUM(+Ene!H14+Feb!H14+Mar!H14+Abr!H14+May!H14+Jun!H14+Jul!H14+Ago!H14+Set!H14+Oct!H14+Nov!H14),IF(Config!$C$6=12,SUM(+Ene!H14+Feb!H14+Mar!H14+Abr!H14+May!H14+Jun!H14+Jul!H14+Ago!H14+Set!H14+Oct!H14+Nov!H14+Dic!H14)))))))))))))</f>
        <v>0</v>
      </c>
      <c r="I14" s="429">
        <f>IF(Config!$C$6=1,SUM(+Ene!I14),IF(Config!$C$6=2,SUM(+Ene!I14+Feb!I14),IF(Config!$C$6=3,SUM(+Ene!I14+Feb!I14+Mar!I14),IF(Config!$C$6=4,SUM(+Ene!I14+Feb!I14+Mar!I14+Abr!I14),IF(Config!$C$6=5,SUM(Ene!I14+Feb!I14+Mar!I14+Abr!I14+May!I14),IF(Config!$C$6=6,SUM(+Ene!I14+Feb!I14+Mar!I14+Abr!I14+May!I14+Jun!I14),IF(Config!$C$6=7,SUM(Ene!I14+Feb!I14+Mar!I14+Abr!I14+May!I14+Jun!I14+Jul!I14),IF(Config!$C$6=8,SUM(+Ene!I14+Feb!I14+Mar!I14+Abr!I14+May!I14+Jun!I14+Jul!I14+Ago!I14),IF(Config!$C$6=9,SUM(+Ene!I14+Feb!I14+Mar!I14+Abr!I14+May!I14+Jun!I14+Jul!I14+Ago!I14+Set!I14),IF(Config!$C$6=10,SUM(+Ene!I14+Feb!I14+Mar!I14+Abr!I14+May!I14+Jun!I14+Jul!I14+Ago!I14+Set!I14+Oct!I14),IF(Config!$C$6=11,SUM(+Ene!I14+Feb!I14+Mar!I14+Abr!I14+May!I14+Jun!I14+Jul!I14+Ago!I14+Set!I14+Oct!I14+Nov!I14),IF(Config!$C$6=12,SUM(+Ene!I14+Feb!I14+Mar!I14+Abr!I14+May!I14+Jun!I14+Jul!I14+Ago!I14+Set!I14+Oct!I14+Nov!I14+Dic!I14)))))))))))))</f>
        <v>0</v>
      </c>
      <c r="J14" s="429">
        <f>IF(Config!$C$6=1,SUM(+Ene!J14),IF(Config!$C$6=2,SUM(+Ene!J14+Feb!J14),IF(Config!$C$6=3,SUM(+Ene!J14+Feb!J14+Mar!J14),IF(Config!$C$6=4,SUM(+Ene!J14+Feb!J14+Mar!J14+Abr!J14),IF(Config!$C$6=5,SUM(Ene!J14+Feb!J14+Mar!J14+Abr!J14+May!J14),IF(Config!$C$6=6,SUM(+Ene!J14+Feb!J14+Mar!J14+Abr!J14+May!J14+Jun!J14),IF(Config!$C$6=7,SUM(Ene!J14+Feb!J14+Mar!J14+Abr!J14+May!J14+Jun!J14+Jul!J14),IF(Config!$C$6=8,SUM(+Ene!J14+Feb!J14+Mar!J14+Abr!J14+May!J14+Jun!J14+Jul!J14+Ago!J14),IF(Config!$C$6=9,SUM(+Ene!J14+Feb!J14+Mar!J14+Abr!J14+May!J14+Jun!J14+Jul!J14+Ago!J14+Set!J14),IF(Config!$C$6=10,SUM(+Ene!J14+Feb!J14+Mar!J14+Abr!J14+May!J14+Jun!J14+Jul!J14+Ago!J14+Set!J14+Oct!J14),IF(Config!$C$6=11,SUM(+Ene!J14+Feb!J14+Mar!J14+Abr!J14+May!J14+Jun!J14+Jul!J14+Ago!J14+Set!J14+Oct!J14+Nov!J14),IF(Config!$C$6=12,SUM(+Ene!J14+Feb!J14+Mar!J14+Abr!J14+May!J14+Jun!J14+Jul!J14+Ago!J14+Set!J14+Oct!J14+Nov!J14+Dic!J14)))))))))))))</f>
        <v>0</v>
      </c>
      <c r="K14" s="429">
        <f>IF(Config!$C$6=1,SUM(+Ene!K14),IF(Config!$C$6=2,SUM(+Ene!K14+Feb!K14),IF(Config!$C$6=3,SUM(+Ene!K14+Feb!K14+Mar!K14),IF(Config!$C$6=4,SUM(+Ene!K14+Feb!K14+Mar!K14+Abr!K14),IF(Config!$C$6=5,SUM(Ene!K14+Feb!K14+Mar!K14+Abr!K14+May!K14),IF(Config!$C$6=6,SUM(+Ene!K14+Feb!K14+Mar!K14+Abr!K14+May!K14+Jun!K14),IF(Config!$C$6=7,SUM(Ene!K14+Feb!K14+Mar!K14+Abr!K14+May!K14+Jun!K14+Jul!K14),IF(Config!$C$6=8,SUM(+Ene!K14+Feb!K14+Mar!K14+Abr!K14+May!K14+Jun!K14+Jul!K14+Ago!K14),IF(Config!$C$6=9,SUM(+Ene!K14+Feb!K14+Mar!K14+Abr!K14+May!K14+Jun!K14+Jul!K14+Ago!K14+Set!K14),IF(Config!$C$6=10,SUM(+Ene!K14+Feb!K14+Mar!K14+Abr!K14+May!K14+Jun!K14+Jul!K14+Ago!K14+Set!K14+Oct!K14),IF(Config!$C$6=11,SUM(+Ene!K14+Feb!K14+Mar!K14+Abr!K14+May!K14+Jun!K14+Jul!K14+Ago!K14+Set!K14+Oct!K14+Nov!K14),IF(Config!$C$6=12,SUM(+Ene!K14+Feb!K14+Mar!K14+Abr!K14+May!K14+Jun!K14+Jul!K14+Ago!K14+Set!K14+Oct!K14+Nov!K14+Dic!K14)))))))))))))</f>
        <v>0</v>
      </c>
      <c r="L14" s="429">
        <f>IF(Config!$C$6=1,SUM(+Ene!L14),IF(Config!$C$6=2,SUM(+Ene!L14+Feb!L14),IF(Config!$C$6=3,SUM(+Ene!L14+Feb!L14+Mar!L14),IF(Config!$C$6=4,SUM(+Ene!L14+Feb!L14+Mar!L14+Abr!L14),IF(Config!$C$6=5,SUM(Ene!L14+Feb!L14+Mar!L14+Abr!L14+May!L14),IF(Config!$C$6=6,SUM(+Ene!L14+Feb!L14+Mar!L14+Abr!L14+May!L14+Jun!L14),IF(Config!$C$6=7,SUM(Ene!L14+Feb!L14+Mar!L14+Abr!L14+May!L14+Jun!L14+Jul!L14),IF(Config!$C$6=8,SUM(+Ene!L14+Feb!L14+Mar!L14+Abr!L14+May!L14+Jun!L14+Jul!L14+Ago!L14),IF(Config!$C$6=9,SUM(+Ene!L14+Feb!L14+Mar!L14+Abr!L14+May!L14+Jun!L14+Jul!L14+Ago!L14+Set!L14),IF(Config!$C$6=10,SUM(+Ene!L14+Feb!L14+Mar!L14+Abr!L14+May!L14+Jun!L14+Jul!L14+Ago!L14+Set!L14+Oct!L14),IF(Config!$C$6=11,SUM(+Ene!L14+Feb!L14+Mar!L14+Abr!L14+May!L14+Jun!L14+Jul!L14+Ago!L14+Set!L14+Oct!L14+Nov!L14),IF(Config!$C$6=12,SUM(+Ene!L14+Feb!L14+Mar!L14+Abr!L14+May!L14+Jun!L14+Jul!L14+Ago!L14+Set!L14+Oct!L14+Nov!L14+Dic!L14)))))))))))))</f>
        <v>0</v>
      </c>
      <c r="M14" s="429">
        <f>IF(Config!$C$6=1,SUM(+Ene!M14),IF(Config!$C$6=2,SUM(+Ene!M14+Feb!M14),IF(Config!$C$6=3,SUM(+Ene!M14+Feb!M14+Mar!M14),IF(Config!$C$6=4,SUM(+Ene!M14+Feb!M14+Mar!M14+Abr!M14),IF(Config!$C$6=5,SUM(Ene!M14+Feb!M14+Mar!M14+Abr!M14+May!M14),IF(Config!$C$6=6,SUM(+Ene!M14+Feb!M14+Mar!M14+Abr!M14+May!M14+Jun!M14),IF(Config!$C$6=7,SUM(Ene!M14+Feb!M14+Mar!M14+Abr!M14+May!M14+Jun!M14+Jul!M14),IF(Config!$C$6=8,SUM(+Ene!M14+Feb!M14+Mar!M14+Abr!M14+May!M14+Jun!M14+Jul!M14+Ago!M14),IF(Config!$C$6=9,SUM(+Ene!M14+Feb!M14+Mar!M14+Abr!M14+May!M14+Jun!M14+Jul!M14+Ago!M14+Set!M14),IF(Config!$C$6=10,SUM(+Ene!M14+Feb!M14+Mar!M14+Abr!M14+May!M14+Jun!M14+Jul!M14+Ago!M14+Set!M14+Oct!M14),IF(Config!$C$6=11,SUM(+Ene!M14+Feb!M14+Mar!M14+Abr!M14+May!M14+Jun!M14+Jul!M14+Ago!M14+Set!M14+Oct!M14+Nov!M14),IF(Config!$C$6=12,SUM(+Ene!M14+Feb!M14+Mar!M14+Abr!M14+May!M14+Jun!M14+Jul!M14+Ago!M14+Set!M14+Oct!M14+Nov!M14+Dic!M14)))))))))))))</f>
        <v>0</v>
      </c>
      <c r="N14" s="429">
        <f>IF(Config!$C$6=1,SUM(+Ene!N14),IF(Config!$C$6=2,SUM(+Ene!N14+Feb!N14),IF(Config!$C$6=3,SUM(+Ene!N14+Feb!N14+Mar!N14),IF(Config!$C$6=4,SUM(+Ene!N14+Feb!N14+Mar!N14+Abr!N14),IF(Config!$C$6=5,SUM(Ene!N14+Feb!N14+Mar!N14+Abr!N14+May!N14),IF(Config!$C$6=6,SUM(+Ene!N14+Feb!N14+Mar!N14+Abr!N14+May!N14+Jun!N14),IF(Config!$C$6=7,SUM(Ene!N14+Feb!N14+Mar!N14+Abr!N14+May!N14+Jun!N14+Jul!N14),IF(Config!$C$6=8,SUM(+Ene!N14+Feb!N14+Mar!N14+Abr!N14+May!N14+Jun!N14+Jul!N14+Ago!N14),IF(Config!$C$6=9,SUM(+Ene!N14+Feb!N14+Mar!N14+Abr!N14+May!N14+Jun!N14+Jul!N14+Ago!N14+Set!N14),IF(Config!$C$6=10,SUM(+Ene!N14+Feb!N14+Mar!N14+Abr!N14+May!N14+Jun!N14+Jul!N14+Ago!N14+Set!N14+Oct!N14),IF(Config!$C$6=11,SUM(+Ene!N14+Feb!N14+Mar!N14+Abr!N14+May!N14+Jun!N14+Jul!N14+Ago!N14+Set!N14+Oct!N14+Nov!N14),IF(Config!$C$6=12,SUM(+Ene!N14+Feb!N14+Mar!N14+Abr!N14+May!N14+Jun!N14+Jul!N14+Ago!N14+Set!N14+Oct!N14+Nov!N14+Dic!N14)))))))))))))</f>
        <v>0</v>
      </c>
      <c r="O14" s="429">
        <f>IF(Config!$C$6=1,SUM(+Ene!O14),IF(Config!$C$6=2,SUM(+Ene!O14+Feb!O14),IF(Config!$C$6=3,SUM(+Ene!O14+Feb!O14+Mar!O14),IF(Config!$C$6=4,SUM(+Ene!O14+Feb!O14+Mar!O14+Abr!O14),IF(Config!$C$6=5,SUM(Ene!O14+Feb!O14+Mar!O14+Abr!O14+May!O14),IF(Config!$C$6=6,SUM(+Ene!O14+Feb!O14+Mar!O14+Abr!O14+May!O14+Jun!O14),IF(Config!$C$6=7,SUM(Ene!O14+Feb!O14+Mar!O14+Abr!O14+May!O14+Jun!O14+Jul!O14),IF(Config!$C$6=8,SUM(+Ene!O14+Feb!O14+Mar!O14+Abr!O14+May!O14+Jun!O14+Jul!O14+Ago!O14),IF(Config!$C$6=9,SUM(+Ene!O14+Feb!O14+Mar!O14+Abr!O14+May!O14+Jun!O14+Jul!O14+Ago!O14+Set!O14),IF(Config!$C$6=10,SUM(+Ene!O14+Feb!O14+Mar!O14+Abr!O14+May!O14+Jun!O14+Jul!O14+Ago!O14+Set!O14+Oct!O14),IF(Config!$C$6=11,SUM(+Ene!O14+Feb!O14+Mar!O14+Abr!O14+May!O14+Jun!O14+Jul!O14+Ago!O14+Set!O14+Oct!O14+Nov!O14),IF(Config!$C$6=12,SUM(+Ene!O14+Feb!O14+Mar!O14+Abr!O14+May!O14+Jun!O14+Jul!O14+Ago!O14+Set!O14+Oct!O14+Nov!O14+Dic!O14)))))))))))))</f>
        <v>0</v>
      </c>
      <c r="P14" s="429">
        <f>IF(Config!$C$6=1,SUM(+Ene!P14),IF(Config!$C$6=2,SUM(+Ene!P14+Feb!P14),IF(Config!$C$6=3,SUM(+Ene!P14+Feb!P14+Mar!P14),IF(Config!$C$6=4,SUM(+Ene!P14+Feb!P14+Mar!P14+Abr!P14),IF(Config!$C$6=5,SUM(Ene!P14+Feb!P14+Mar!P14+Abr!P14+May!P14),IF(Config!$C$6=6,SUM(+Ene!P14+Feb!P14+Mar!P14+Abr!P14+May!P14+Jun!P14),IF(Config!$C$6=7,SUM(Ene!P14+Feb!P14+Mar!P14+Abr!P14+May!P14+Jun!P14+Jul!P14),IF(Config!$C$6=8,SUM(+Ene!P14+Feb!P14+Mar!P14+Abr!P14+May!P14+Jun!P14+Jul!P14+Ago!P14),IF(Config!$C$6=9,SUM(+Ene!P14+Feb!P14+Mar!P14+Abr!P14+May!P14+Jun!P14+Jul!P14+Ago!P14+Set!P14),IF(Config!$C$6=10,SUM(+Ene!P14+Feb!P14+Mar!P14+Abr!P14+May!P14+Jun!P14+Jul!P14+Ago!P14+Set!P14+Oct!P14),IF(Config!$C$6=11,SUM(+Ene!P14+Feb!P14+Mar!P14+Abr!P14+May!P14+Jun!P14+Jul!P14+Ago!P14+Set!P14+Oct!P14+Nov!P14),IF(Config!$C$6=12,SUM(+Ene!P14+Feb!P14+Mar!P14+Abr!P14+May!P14+Jun!P14+Jul!P14+Ago!P14+Set!P14+Oct!P14+Nov!P14+Dic!P14)))))))))))))</f>
        <v>0</v>
      </c>
      <c r="Q14" s="429">
        <f>IF(Config!$C$6=1,SUM(+Ene!Q14),IF(Config!$C$6=2,SUM(+Ene!Q14+Feb!Q14),IF(Config!$C$6=3,SUM(+Ene!Q14+Feb!Q14+Mar!Q14),IF(Config!$C$6=4,SUM(+Ene!Q14+Feb!Q14+Mar!Q14+Abr!Q14),IF(Config!$C$6=5,SUM(Ene!Q14+Feb!Q14+Mar!Q14+Abr!Q14+May!Q14),IF(Config!$C$6=6,SUM(+Ene!Q14+Feb!Q14+Mar!Q14+Abr!Q14+May!Q14+Jun!Q14),IF(Config!$C$6=7,SUM(Ene!Q14+Feb!Q14+Mar!Q14+Abr!Q14+May!Q14+Jun!Q14+Jul!Q14),IF(Config!$C$6=8,SUM(+Ene!Q14+Feb!Q14+Mar!Q14+Abr!Q14+May!Q14+Jun!Q14+Jul!Q14+Ago!Q14),IF(Config!$C$6=9,SUM(+Ene!Q14+Feb!Q14+Mar!Q14+Abr!Q14+May!Q14+Jun!Q14+Jul!Q14+Ago!Q14+Set!Q14),IF(Config!$C$6=10,SUM(+Ene!Q14+Feb!Q14+Mar!Q14+Abr!Q14+May!Q14+Jun!Q14+Jul!Q14+Ago!Q14+Set!Q14+Oct!Q14),IF(Config!$C$6=11,SUM(+Ene!Q14+Feb!Q14+Mar!Q14+Abr!Q14+May!Q14+Jun!Q14+Jul!Q14+Ago!Q14+Set!Q14+Oct!Q14+Nov!Q14),IF(Config!$C$6=12,SUM(+Ene!Q14+Feb!Q14+Mar!Q14+Abr!Q14+May!Q14+Jun!Q14+Jul!Q14+Ago!Q14+Set!Q14+Oct!Q14+Nov!Q14+Dic!Q14)))))))))))))</f>
        <v>0</v>
      </c>
      <c r="R14" s="429">
        <f>IF(Config!$C$6=1,SUM(+Ene!R14),IF(Config!$C$6=2,SUM(+Ene!R14+Feb!R14),IF(Config!$C$6=3,SUM(+Ene!R14+Feb!R14+Mar!R14),IF(Config!$C$6=4,SUM(+Ene!R14+Feb!R14+Mar!R14+Abr!R14),IF(Config!$C$6=5,SUM(Ene!R14+Feb!R14+Mar!R14+Abr!R14+May!R14),IF(Config!$C$6=6,SUM(+Ene!R14+Feb!R14+Mar!R14+Abr!R14+May!R14+Jun!R14),IF(Config!$C$6=7,SUM(Ene!R14+Feb!R14+Mar!R14+Abr!R14+May!R14+Jun!R14+Jul!R14),IF(Config!$C$6=8,SUM(+Ene!R14+Feb!R14+Mar!R14+Abr!R14+May!R14+Jun!R14+Jul!R14+Ago!R14),IF(Config!$C$6=9,SUM(+Ene!R14+Feb!R14+Mar!R14+Abr!R14+May!R14+Jun!R14+Jul!R14+Ago!R14+Set!R14),IF(Config!$C$6=10,SUM(+Ene!R14+Feb!R14+Mar!R14+Abr!R14+May!R14+Jun!R14+Jul!R14+Ago!R14+Set!R14+Oct!R14),IF(Config!$C$6=11,SUM(+Ene!R14+Feb!R14+Mar!R14+Abr!R14+May!R14+Jun!R14+Jul!R14+Ago!R14+Set!R14+Oct!R14+Nov!R14),IF(Config!$C$6=12,SUM(+Ene!R14+Feb!R14+Mar!R14+Abr!R14+May!R14+Jun!R14+Jul!R14+Ago!R14+Set!R14+Oct!R14+Nov!R14+Dic!R14)))))))))))))</f>
        <v>0</v>
      </c>
      <c r="S14" s="429">
        <f>IF(Config!$C$6=1,SUM(+Ene!S14),IF(Config!$C$6=2,SUM(+Ene!S14+Feb!S14),IF(Config!$C$6=3,SUM(+Ene!S14+Feb!S14+Mar!S14),IF(Config!$C$6=4,SUM(+Ene!S14+Feb!S14+Mar!S14+Abr!S14),IF(Config!$C$6=5,SUM(Ene!S14+Feb!S14+Mar!S14+Abr!S14+May!S14),IF(Config!$C$6=6,SUM(+Ene!S14+Feb!S14+Mar!S14+Abr!S14+May!S14+Jun!S14),IF(Config!$C$6=7,SUM(Ene!S14+Feb!S14+Mar!S14+Abr!S14+May!S14+Jun!S14+Jul!S14),IF(Config!$C$6=8,SUM(+Ene!S14+Feb!S14+Mar!S14+Abr!S14+May!S14+Jun!S14+Jul!S14+Ago!S14),IF(Config!$C$6=9,SUM(+Ene!S14+Feb!S14+Mar!S14+Abr!S14+May!S14+Jun!S14+Jul!S14+Ago!S14+Set!S14),IF(Config!$C$6=10,SUM(+Ene!S14+Feb!S14+Mar!S14+Abr!S14+May!S14+Jun!S14+Jul!S14+Ago!S14+Set!S14+Oct!S14),IF(Config!$C$6=11,SUM(+Ene!S14+Feb!S14+Mar!S14+Abr!S14+May!S14+Jun!S14+Jul!S14+Ago!S14+Set!S14+Oct!S14+Nov!S14),IF(Config!$C$6=12,SUM(+Ene!S14+Feb!S14+Mar!S14+Abr!S14+May!S14+Jun!S14+Jul!S14+Ago!S14+Set!S14+Oct!S14+Nov!S14+Dic!S14)))))))))))))</f>
        <v>0</v>
      </c>
      <c r="T14" s="429">
        <f>IF(Config!$C$6=1,SUM(+Ene!T14),IF(Config!$C$6=2,SUM(+Ene!T14+Feb!T14),IF(Config!$C$6=3,SUM(+Ene!T14+Feb!T14+Mar!T14),IF(Config!$C$6=4,SUM(+Ene!T14+Feb!T14+Mar!T14+Abr!T14),IF(Config!$C$6=5,SUM(Ene!T14+Feb!T14+Mar!T14+Abr!T14+May!T14),IF(Config!$C$6=6,SUM(+Ene!T14+Feb!T14+Mar!T14+Abr!T14+May!T14+Jun!T14),IF(Config!$C$6=7,SUM(Ene!T14+Feb!T14+Mar!T14+Abr!T14+May!T14+Jun!T14+Jul!T14),IF(Config!$C$6=8,SUM(+Ene!T14+Feb!T14+Mar!T14+Abr!T14+May!T14+Jun!T14+Jul!T14+Ago!T14),IF(Config!$C$6=9,SUM(+Ene!T14+Feb!T14+Mar!T14+Abr!T14+May!T14+Jun!T14+Jul!T14+Ago!T14+Set!T14),IF(Config!$C$6=10,SUM(+Ene!T14+Feb!T14+Mar!T14+Abr!T14+May!T14+Jun!T14+Jul!T14+Ago!T14+Set!T14+Oct!T14),IF(Config!$C$6=11,SUM(+Ene!T14+Feb!T14+Mar!T14+Abr!T14+May!T14+Jun!T14+Jul!T14+Ago!T14+Set!T14+Oct!T14+Nov!T14),IF(Config!$C$6=12,SUM(+Ene!T14+Feb!T14+Mar!T14+Abr!T14+May!T14+Jun!T14+Jul!T14+Ago!T14+Set!T14+Oct!T14+Nov!T14+Dic!T14)))))))))))))</f>
        <v>0</v>
      </c>
      <c r="U14" s="429">
        <f>IF(Config!$C$6=1,SUM(+Ene!U14),IF(Config!$C$6=2,SUM(+Ene!U14+Feb!U14),IF(Config!$C$6=3,SUM(+Ene!U14+Feb!U14+Mar!U14),IF(Config!$C$6=4,SUM(+Ene!U14+Feb!U14+Mar!U14+Abr!U14),IF(Config!$C$6=5,SUM(Ene!U14+Feb!U14+Mar!U14+Abr!U14+May!U14),IF(Config!$C$6=6,SUM(+Ene!U14+Feb!U14+Mar!U14+Abr!U14+May!U14+Jun!U14),IF(Config!$C$6=7,SUM(Ene!U14+Feb!U14+Mar!U14+Abr!U14+May!U14+Jun!U14+Jul!U14),IF(Config!$C$6=8,SUM(+Ene!U14+Feb!U14+Mar!U14+Abr!U14+May!U14+Jun!U14+Jul!U14+Ago!U14),IF(Config!$C$6=9,SUM(+Ene!U14+Feb!U14+Mar!U14+Abr!U14+May!U14+Jun!U14+Jul!U14+Ago!U14+Set!U14),IF(Config!$C$6=10,SUM(+Ene!U14+Feb!U14+Mar!U14+Abr!U14+May!U14+Jun!U14+Jul!U14+Ago!U14+Set!U14+Oct!U14),IF(Config!$C$6=11,SUM(+Ene!U14+Feb!U14+Mar!U14+Abr!U14+May!U14+Jun!U14+Jul!U14+Ago!U14+Set!U14+Oct!U14+Nov!U14),IF(Config!$C$6=12,SUM(+Ene!U14+Feb!U14+Mar!U14+Abr!U14+May!U14+Jun!U14+Jul!U14+Ago!U14+Set!U14+Oct!U14+Nov!U14+Dic!U14)))))))))))))</f>
        <v>0</v>
      </c>
      <c r="V14" s="429">
        <f>IF(Config!$C$6=1,SUM(+Ene!V14),IF(Config!$C$6=2,SUM(+Ene!V14+Feb!V14),IF(Config!$C$6=3,SUM(+Ene!V14+Feb!V14+Mar!V14),IF(Config!$C$6=4,SUM(+Ene!V14+Feb!V14+Mar!V14+Abr!V14),IF(Config!$C$6=5,SUM(Ene!V14+Feb!V14+Mar!V14+Abr!V14+May!V14),IF(Config!$C$6=6,SUM(+Ene!V14+Feb!V14+Mar!V14+Abr!V14+May!V14+Jun!V14),IF(Config!$C$6=7,SUM(Ene!V14+Feb!V14+Mar!V14+Abr!V14+May!V14+Jun!V14+Jul!V14),IF(Config!$C$6=8,SUM(+Ene!V14+Feb!V14+Mar!V14+Abr!V14+May!V14+Jun!V14+Jul!V14+Ago!V14),IF(Config!$C$6=9,SUM(+Ene!V14+Feb!V14+Mar!V14+Abr!V14+May!V14+Jun!V14+Jul!V14+Ago!V14+Set!V14),IF(Config!$C$6=10,SUM(+Ene!V14+Feb!V14+Mar!V14+Abr!V14+May!V14+Jun!V14+Jul!V14+Ago!V14+Set!V14+Oct!V14),IF(Config!$C$6=11,SUM(+Ene!V14+Feb!V14+Mar!V14+Abr!V14+May!V14+Jun!V14+Jul!V14+Ago!V14+Set!V14+Oct!V14+Nov!V14),IF(Config!$C$6=12,SUM(+Ene!V14+Feb!V14+Mar!V14+Abr!V14+May!V14+Jun!V14+Jul!V14+Ago!V14+Set!V14+Oct!V14+Nov!V14+Dic!V14)))))))))))))</f>
        <v>0</v>
      </c>
      <c r="W14" s="429">
        <f>IF(Config!$C$6=1,SUM(+Ene!W14),IF(Config!$C$6=2,SUM(+Ene!W14+Feb!W14),IF(Config!$C$6=3,SUM(+Ene!W14+Feb!W14+Mar!W14),IF(Config!$C$6=4,SUM(+Ene!W14+Feb!W14+Mar!W14+Abr!W14),IF(Config!$C$6=5,SUM(Ene!W14+Feb!W14+Mar!W14+Abr!W14+May!W14),IF(Config!$C$6=6,SUM(+Ene!W14+Feb!W14+Mar!W14+Abr!W14+May!W14+Jun!W14),IF(Config!$C$6=7,SUM(Ene!W14+Feb!W14+Mar!W14+Abr!W14+May!W14+Jun!W14+Jul!W14),IF(Config!$C$6=8,SUM(+Ene!W14+Feb!W14+Mar!W14+Abr!W14+May!W14+Jun!W14+Jul!W14+Ago!W14),IF(Config!$C$6=9,SUM(+Ene!W14+Feb!W14+Mar!W14+Abr!W14+May!W14+Jun!W14+Jul!W14+Ago!W14+Set!W14),IF(Config!$C$6=10,SUM(+Ene!W14+Feb!W14+Mar!W14+Abr!W14+May!W14+Jun!W14+Jul!W14+Ago!W14+Set!W14+Oct!W14),IF(Config!$C$6=11,SUM(+Ene!W14+Feb!W14+Mar!W14+Abr!W14+May!W14+Jun!W14+Jul!W14+Ago!W14+Set!W14+Oct!W14+Nov!W14),IF(Config!$C$6=12,SUM(+Ene!W14+Feb!W14+Mar!W14+Abr!W14+May!W14+Jun!W14+Jul!W14+Ago!W14+Set!W14+Oct!W14+Nov!W14+Dic!W14)))))))))))))</f>
        <v>0</v>
      </c>
      <c r="X14" s="429">
        <f>IF(Config!$C$6=1,SUM(+Ene!X14),IF(Config!$C$6=2,SUM(+Ene!X14+Feb!X14),IF(Config!$C$6=3,SUM(+Ene!X14+Feb!X14+Mar!X14),IF(Config!$C$6=4,SUM(+Ene!X14+Feb!X14+Mar!X14+Abr!X14),IF(Config!$C$6=5,SUM(Ene!X14+Feb!X14+Mar!X14+Abr!X14+May!X14),IF(Config!$C$6=6,SUM(+Ene!X14+Feb!X14+Mar!X14+Abr!X14+May!X14+Jun!X14),IF(Config!$C$6=7,SUM(Ene!X14+Feb!X14+Mar!X14+Abr!X14+May!X14+Jun!X14+Jul!X14),IF(Config!$C$6=8,SUM(+Ene!X14+Feb!X14+Mar!X14+Abr!X14+May!X14+Jun!X14+Jul!X14+Ago!X14),IF(Config!$C$6=9,SUM(+Ene!X14+Feb!X14+Mar!X14+Abr!X14+May!X14+Jun!X14+Jul!X14+Ago!X14+Set!X14),IF(Config!$C$6=10,SUM(+Ene!X14+Feb!X14+Mar!X14+Abr!X14+May!X14+Jun!X14+Jul!X14+Ago!X14+Set!X14+Oct!X14),IF(Config!$C$6=11,SUM(+Ene!X14+Feb!X14+Mar!X14+Abr!X14+May!X14+Jun!X14+Jul!X14+Ago!X14+Set!X14+Oct!X14+Nov!X14),IF(Config!$C$6=12,SUM(+Ene!X14+Feb!X14+Mar!X14+Abr!X14+May!X14+Jun!X14+Jul!X14+Ago!X14+Set!X14+Oct!X14+Nov!X14+Dic!X14)))))))))))))</f>
        <v>0</v>
      </c>
      <c r="Y14" s="429">
        <f>IF(Config!$C$6=1,SUM(+Ene!Y14),IF(Config!$C$6=2,SUM(+Ene!Y14+Feb!Y14),IF(Config!$C$6=3,SUM(+Ene!Y14+Feb!Y14+Mar!Y14),IF(Config!$C$6=4,SUM(+Ene!Y14+Feb!Y14+Mar!Y14+Abr!Y14),IF(Config!$C$6=5,SUM(Ene!Y14+Feb!Y14+Mar!Y14+Abr!Y14+May!Y14),IF(Config!$C$6=6,SUM(+Ene!Y14+Feb!Y14+Mar!Y14+Abr!Y14+May!Y14+Jun!Y14),IF(Config!$C$6=7,SUM(Ene!Y14+Feb!Y14+Mar!Y14+Abr!Y14+May!Y14+Jun!Y14+Jul!Y14),IF(Config!$C$6=8,SUM(+Ene!Y14+Feb!Y14+Mar!Y14+Abr!Y14+May!Y14+Jun!Y14+Jul!Y14+Ago!Y14),IF(Config!$C$6=9,SUM(+Ene!Y14+Feb!Y14+Mar!Y14+Abr!Y14+May!Y14+Jun!Y14+Jul!Y14+Ago!Y14+Set!Y14),IF(Config!$C$6=10,SUM(+Ene!Y14+Feb!Y14+Mar!Y14+Abr!Y14+May!Y14+Jun!Y14+Jul!Y14+Ago!Y14+Set!Y14+Oct!Y14),IF(Config!$C$6=11,SUM(+Ene!Y14+Feb!Y14+Mar!Y14+Abr!Y14+May!Y14+Jun!Y14+Jul!Y14+Ago!Y14+Set!Y14+Oct!Y14+Nov!Y14),IF(Config!$C$6=12,SUM(+Ene!Y14+Feb!Y14+Mar!Y14+Abr!Y14+May!Y14+Jun!Y14+Jul!Y14+Ago!Y14+Set!Y14+Oct!Y14+Nov!Y14+Dic!Y14)))))))))))))</f>
        <v>2</v>
      </c>
      <c r="Z14" s="429">
        <f>IF(Config!$C$6=1,SUM(+Ene!Z14),IF(Config!$C$6=2,SUM(+Ene!Z14+Feb!Z14),IF(Config!$C$6=3,SUM(+Ene!Z14+Feb!Z14+Mar!Z14),IF(Config!$C$6=4,SUM(+Ene!Z14+Feb!Z14+Mar!Z14+Abr!Z14),IF(Config!$C$6=5,SUM(Ene!Z14+Feb!Z14+Mar!Z14+Abr!Z14+May!Z14),IF(Config!$C$6=6,SUM(+Ene!Z14+Feb!Z14+Mar!Z14+Abr!Z14+May!Z14+Jun!Z14),IF(Config!$C$6=7,SUM(Ene!Z14+Feb!Z14+Mar!Z14+Abr!Z14+May!Z14+Jun!Z14+Jul!Z14),IF(Config!$C$6=8,SUM(+Ene!Z14+Feb!Z14+Mar!Z14+Abr!Z14+May!Z14+Jun!Z14+Jul!Z14+Ago!Z14),IF(Config!$C$6=9,SUM(+Ene!Z14+Feb!Z14+Mar!Z14+Abr!Z14+May!Z14+Jun!Z14+Jul!Z14+Ago!Z14+Set!Z14),IF(Config!$C$6=10,SUM(+Ene!Z14+Feb!Z14+Mar!Z14+Abr!Z14+May!Z14+Jun!Z14+Jul!Z14+Ago!Z14+Set!Z14+Oct!Z14),IF(Config!$C$6=11,SUM(+Ene!Z14+Feb!Z14+Mar!Z14+Abr!Z14+May!Z14+Jun!Z14+Jul!Z14+Ago!Z14+Set!Z14+Oct!Z14+Nov!Z14),IF(Config!$C$6=12,SUM(+Ene!Z14+Feb!Z14+Mar!Z14+Abr!Z14+May!Z14+Jun!Z14+Jul!Z14+Ago!Z14+Set!Z14+Oct!Z14+Nov!Z14+Dic!Z14)))))))))))))</f>
        <v>0</v>
      </c>
      <c r="AA14" s="429">
        <f>IF(Config!$C$6=1,SUM(+Ene!AA14),IF(Config!$C$6=2,SUM(+Ene!AA14+Feb!AA14),IF(Config!$C$6=3,SUM(+Ene!AA14+Feb!AA14+Mar!AA14),IF(Config!$C$6=4,SUM(+Ene!AA14+Feb!AA14+Mar!AA14+Abr!AA14),IF(Config!$C$6=5,SUM(Ene!AA14+Feb!AA14+Mar!AA14+Abr!AA14+May!AA14),IF(Config!$C$6=6,SUM(+Ene!AA14+Feb!AA14+Mar!AA14+Abr!AA14+May!AA14+Jun!AA14),IF(Config!$C$6=7,SUM(Ene!AA14+Feb!AA14+Mar!AA14+Abr!AA14+May!AA14+Jun!AA14+Jul!AA14),IF(Config!$C$6=8,SUM(+Ene!AA14+Feb!AA14+Mar!AA14+Abr!AA14+May!AA14+Jun!AA14+Jul!AA14+Ago!AA14),IF(Config!$C$6=9,SUM(+Ene!AA14+Feb!AA14+Mar!AA14+Abr!AA14+May!AA14+Jun!AA14+Jul!AA14+Ago!AA14+Set!AA14),IF(Config!$C$6=10,SUM(+Ene!AA14+Feb!AA14+Mar!AA14+Abr!AA14+May!AA14+Jun!AA14+Jul!AA14+Ago!AA14+Set!AA14+Oct!AA14),IF(Config!$C$6=11,SUM(+Ene!AA14+Feb!AA14+Mar!AA14+Abr!AA14+May!AA14+Jun!AA14+Jul!AA14+Ago!AA14+Set!AA14+Oct!AA14+Nov!AA14),IF(Config!$C$6=12,SUM(+Ene!AA14+Feb!AA14+Mar!AA14+Abr!AA14+May!AA14+Jun!AA14+Jul!AA14+Ago!AA14+Set!AA14+Oct!AA14+Nov!AA14+Dic!AA14)))))))))))))</f>
        <v>0</v>
      </c>
      <c r="AB14" s="429">
        <f>IF(Config!$C$6=1,SUM(+Ene!AB14),IF(Config!$C$6=2,SUM(+Ene!AB14+Feb!AB14),IF(Config!$C$6=3,SUM(+Ene!AB14+Feb!AB14+Mar!AB14),IF(Config!$C$6=4,SUM(+Ene!AB14+Feb!AB14+Mar!AB14+Abr!AB14),IF(Config!$C$6=5,SUM(Ene!AB14+Feb!AB14+Mar!AB14+Abr!AB14+May!AB14),IF(Config!$C$6=6,SUM(+Ene!AB14+Feb!AB14+Mar!AB14+Abr!AB14+May!AB14+Jun!AB14),IF(Config!$C$6=7,SUM(Ene!AB14+Feb!AB14+Mar!AB14+Abr!AB14+May!AB14+Jun!AB14+Jul!AB14),IF(Config!$C$6=8,SUM(+Ene!AB14+Feb!AB14+Mar!AB14+Abr!AB14+May!AB14+Jun!AB14+Jul!AB14+Ago!AB14),IF(Config!$C$6=9,SUM(+Ene!AB14+Feb!AB14+Mar!AB14+Abr!AB14+May!AB14+Jun!AB14+Jul!AB14+Ago!AB14+Set!AB14),IF(Config!$C$6=10,SUM(+Ene!AB14+Feb!AB14+Mar!AB14+Abr!AB14+May!AB14+Jun!AB14+Jul!AB14+Ago!AB14+Set!AB14+Oct!AB14),IF(Config!$C$6=11,SUM(+Ene!AB14+Feb!AB14+Mar!AB14+Abr!AB14+May!AB14+Jun!AB14+Jul!AB14+Ago!AB14+Set!AB14+Oct!AB14+Nov!AB14),IF(Config!$C$6=12,SUM(+Ene!AB14+Feb!AB14+Mar!AB14+Abr!AB14+May!AB14+Jun!AB14+Jul!AB14+Ago!AB14+Set!AB14+Oct!AB14+Nov!AB14+Dic!AB14)))))))))))))</f>
        <v>0</v>
      </c>
      <c r="AC14" s="429">
        <f>IF(Config!$C$6=1,SUM(+Ene!AC14),IF(Config!$C$6=2,SUM(+Ene!AC14+Feb!AC14),IF(Config!$C$6=3,SUM(+Ene!AC14+Feb!AC14+Mar!AC14),IF(Config!$C$6=4,SUM(+Ene!AC14+Feb!AC14+Mar!AC14+Abr!AC14),IF(Config!$C$6=5,SUM(Ene!AC14+Feb!AC14+Mar!AC14+Abr!AC14+May!AC14),IF(Config!$C$6=6,SUM(+Ene!AC14+Feb!AC14+Mar!AC14+Abr!AC14+May!AC14+Jun!AC14),IF(Config!$C$6=7,SUM(Ene!AC14+Feb!AC14+Mar!AC14+Abr!AC14+May!AC14+Jun!AC14+Jul!AC14),IF(Config!$C$6=8,SUM(+Ene!AC14+Feb!AC14+Mar!AC14+Abr!AC14+May!AC14+Jun!AC14+Jul!AC14+Ago!AC14),IF(Config!$C$6=9,SUM(+Ene!AC14+Feb!AC14+Mar!AC14+Abr!AC14+May!AC14+Jun!AC14+Jul!AC14+Ago!AC14+Set!AC14),IF(Config!$C$6=10,SUM(+Ene!AC14+Feb!AC14+Mar!AC14+Abr!AC14+May!AC14+Jun!AC14+Jul!AC14+Ago!AC14+Set!AC14+Oct!AC14),IF(Config!$C$6=11,SUM(+Ene!AC14+Feb!AC14+Mar!AC14+Abr!AC14+May!AC14+Jun!AC14+Jul!AC14+Ago!AC14+Set!AC14+Oct!AC14+Nov!AC14),IF(Config!$C$6=12,SUM(+Ene!AC14+Feb!AC14+Mar!AC14+Abr!AC14+May!AC14+Jun!AC14+Jul!AC14+Ago!AC14+Set!AC14+Oct!AC14+Nov!AC14+Dic!AC14)))))))))))))</f>
        <v>0</v>
      </c>
      <c r="AD14" s="429">
        <f>IF(Config!$C$6=1,SUM(+Ene!AD14),IF(Config!$C$6=2,SUM(+Ene!AD14+Feb!AD14),IF(Config!$C$6=3,SUM(+Ene!AD14+Feb!AD14+Mar!AD14),IF(Config!$C$6=4,SUM(+Ene!AD14+Feb!AD14+Mar!AD14+Abr!AD14),IF(Config!$C$6=5,SUM(Ene!AD14+Feb!AD14+Mar!AD14+Abr!AD14+May!AD14),IF(Config!$C$6=6,SUM(+Ene!AD14+Feb!AD14+Mar!AD14+Abr!AD14+May!AD14+Jun!AD14),IF(Config!$C$6=7,SUM(Ene!AD14+Feb!AD14+Mar!AD14+Abr!AD14+May!AD14+Jun!AD14+Jul!AD14),IF(Config!$C$6=8,SUM(+Ene!AD14+Feb!AD14+Mar!AD14+Abr!AD14+May!AD14+Jun!AD14+Jul!AD14+Ago!AD14),IF(Config!$C$6=9,SUM(+Ene!AD14+Feb!AD14+Mar!AD14+Abr!AD14+May!AD14+Jun!AD14+Jul!AD14+Ago!AD14+Set!AD14),IF(Config!$C$6=10,SUM(+Ene!AD14+Feb!AD14+Mar!AD14+Abr!AD14+May!AD14+Jun!AD14+Jul!AD14+Ago!AD14+Set!AD14+Oct!AD14),IF(Config!$C$6=11,SUM(+Ene!AD14+Feb!AD14+Mar!AD14+Abr!AD14+May!AD14+Jun!AD14+Jul!AD14+Ago!AD14+Set!AD14+Oct!AD14+Nov!AD14),IF(Config!$C$6=12,SUM(+Ene!AD14+Feb!AD14+Mar!AD14+Abr!AD14+May!AD14+Jun!AD14+Jul!AD14+Ago!AD14+Set!AD14+Oct!AD14+Nov!AD14+Dic!AD14)))))))))))))</f>
        <v>0</v>
      </c>
      <c r="AE14" s="429">
        <f>IF(Config!$C$6=1,SUM(+Ene!AE14),IF(Config!$C$6=2,SUM(+Ene!AE14+Feb!AE14),IF(Config!$C$6=3,SUM(+Ene!AE14+Feb!AE14+Mar!AE14),IF(Config!$C$6=4,SUM(+Ene!AE14+Feb!AE14+Mar!AE14+Abr!AE14),IF(Config!$C$6=5,SUM(Ene!AE14+Feb!AE14+Mar!AE14+Abr!AE14+May!AE14),IF(Config!$C$6=6,SUM(+Ene!AE14+Feb!AE14+Mar!AE14+Abr!AE14+May!AE14+Jun!AE14),IF(Config!$C$6=7,SUM(Ene!AE14+Feb!AE14+Mar!AE14+Abr!AE14+May!AE14+Jun!AE14+Jul!AE14),IF(Config!$C$6=8,SUM(+Ene!AE14+Feb!AE14+Mar!AE14+Abr!AE14+May!AE14+Jun!AE14+Jul!AE14+Ago!AE14),IF(Config!$C$6=9,SUM(+Ene!AE14+Feb!AE14+Mar!AE14+Abr!AE14+May!AE14+Jun!AE14+Jul!AE14+Ago!AE14+Set!AE14),IF(Config!$C$6=10,SUM(+Ene!AE14+Feb!AE14+Mar!AE14+Abr!AE14+May!AE14+Jun!AE14+Jul!AE14+Ago!AE14+Set!AE14+Oct!AE14),IF(Config!$C$6=11,SUM(+Ene!AE14+Feb!AE14+Mar!AE14+Abr!AE14+May!AE14+Jun!AE14+Jul!AE14+Ago!AE14+Set!AE14+Oct!AE14+Nov!AE14),IF(Config!$C$6=12,SUM(+Ene!AE14+Feb!AE14+Mar!AE14+Abr!AE14+May!AE14+Jun!AE14+Jul!AE14+Ago!AE14+Set!AE14+Oct!AE14+Nov!AE14+Dic!AE14)))))))))))))</f>
        <v>0</v>
      </c>
      <c r="AF14" s="429">
        <f>IF(Config!$C$6=1,SUM(+Ene!AF14),IF(Config!$C$6=2,SUM(+Ene!AF14+Feb!AF14),IF(Config!$C$6=3,SUM(+Ene!AF14+Feb!AF14+Mar!AF14),IF(Config!$C$6=4,SUM(+Ene!AF14+Feb!AF14+Mar!AF14+Abr!AF14),IF(Config!$C$6=5,SUM(Ene!AF14+Feb!AF14+Mar!AF14+Abr!AF14+May!AF14),IF(Config!$C$6=6,SUM(+Ene!AF14+Feb!AF14+Mar!AF14+Abr!AF14+May!AF14+Jun!AF14),IF(Config!$C$6=7,SUM(Ene!AF14+Feb!AF14+Mar!AF14+Abr!AF14+May!AF14+Jun!AF14+Jul!AF14),IF(Config!$C$6=8,SUM(+Ene!AF14+Feb!AF14+Mar!AF14+Abr!AF14+May!AF14+Jun!AF14+Jul!AF14+Ago!AF14),IF(Config!$C$6=9,SUM(+Ene!AF14+Feb!AF14+Mar!AF14+Abr!AF14+May!AF14+Jun!AF14+Jul!AF14+Ago!AF14+Set!AF14),IF(Config!$C$6=10,SUM(+Ene!AF14+Feb!AF14+Mar!AF14+Abr!AF14+May!AF14+Jun!AF14+Jul!AF14+Ago!AF14+Set!AF14+Oct!AF14),IF(Config!$C$6=11,SUM(+Ene!AF14+Feb!AF14+Mar!AF14+Abr!AF14+May!AF14+Jun!AF14+Jul!AF14+Ago!AF14+Set!AF14+Oct!AF14+Nov!AF14),IF(Config!$C$6=12,SUM(+Ene!AF14+Feb!AF14+Mar!AF14+Abr!AF14+May!AF14+Jun!AF14+Jul!AF14+Ago!AF14+Set!AF14+Oct!AF14+Nov!AF14+Dic!AF14)))))))))))))</f>
        <v>0</v>
      </c>
      <c r="AG14" s="429">
        <f>IF(Config!$C$6=1,SUM(+Ene!AG14),IF(Config!$C$6=2,SUM(+Ene!AG14+Feb!AG14),IF(Config!$C$6=3,SUM(+Ene!AG14+Feb!AG14+Mar!AG14),IF(Config!$C$6=4,SUM(+Ene!AG14+Feb!AG14+Mar!AG14+Abr!AG14),IF(Config!$C$6=5,SUM(Ene!AG14+Feb!AG14+Mar!AG14+Abr!AG14+May!AG14),IF(Config!$C$6=6,SUM(+Ene!AG14+Feb!AG14+Mar!AG14+Abr!AG14+May!AG14+Jun!AG14),IF(Config!$C$6=7,SUM(Ene!AG14+Feb!AG14+Mar!AG14+Abr!AG14+May!AG14+Jun!AG14+Jul!AG14),IF(Config!$C$6=8,SUM(+Ene!AG14+Feb!AG14+Mar!AG14+Abr!AG14+May!AG14+Jun!AG14+Jul!AG14+Ago!AG14),IF(Config!$C$6=9,SUM(+Ene!AG14+Feb!AG14+Mar!AG14+Abr!AG14+May!AG14+Jun!AG14+Jul!AG14+Ago!AG14+Set!AG14),IF(Config!$C$6=10,SUM(+Ene!AG14+Feb!AG14+Mar!AG14+Abr!AG14+May!AG14+Jun!AG14+Jul!AG14+Ago!AG14+Set!AG14+Oct!AG14),IF(Config!$C$6=11,SUM(+Ene!AG14+Feb!AG14+Mar!AG14+Abr!AG14+May!AG14+Jun!AG14+Jul!AG14+Ago!AG14+Set!AG14+Oct!AG14+Nov!AG14),IF(Config!$C$6=12,SUM(+Ene!AG14+Feb!AG14+Mar!AG14+Abr!AG14+May!AG14+Jun!AG14+Jul!AG14+Ago!AG14+Set!AG14+Oct!AG14+Nov!AG14+Dic!AG14)))))))))))))</f>
        <v>0</v>
      </c>
      <c r="AH14" s="429">
        <f>IF(Config!$C$6=1,SUM(+Ene!AH14),IF(Config!$C$6=2,SUM(+Ene!AH14+Feb!AH14),IF(Config!$C$6=3,SUM(+Ene!AH14+Feb!AH14+Mar!AH14),IF(Config!$C$6=4,SUM(+Ene!AH14+Feb!AH14+Mar!AH14+Abr!AH14),IF(Config!$C$6=5,SUM(Ene!AH14+Feb!AH14+Mar!AH14+Abr!AH14+May!AH14),IF(Config!$C$6=6,SUM(+Ene!AH14+Feb!AH14+Mar!AH14+Abr!AH14+May!AH14+Jun!AH14),IF(Config!$C$6=7,SUM(Ene!AH14+Feb!AH14+Mar!AH14+Abr!AH14+May!AH14+Jun!AH14+Jul!AH14),IF(Config!$C$6=8,SUM(+Ene!AH14+Feb!AH14+Mar!AH14+Abr!AH14+May!AH14+Jun!AH14+Jul!AH14+Ago!AH14),IF(Config!$C$6=9,SUM(+Ene!AH14+Feb!AH14+Mar!AH14+Abr!AH14+May!AH14+Jun!AH14+Jul!AH14+Ago!AH14+Set!AH14),IF(Config!$C$6=10,SUM(+Ene!AH14+Feb!AH14+Mar!AH14+Abr!AH14+May!AH14+Jun!AH14+Jul!AH14+Ago!AH14+Set!AH14+Oct!AH14),IF(Config!$C$6=11,SUM(+Ene!AH14+Feb!AH14+Mar!AH14+Abr!AH14+May!AH14+Jun!AH14+Jul!AH14+Ago!AH14+Set!AH14+Oct!AH14+Nov!AH14),IF(Config!$C$6=12,SUM(+Ene!AH14+Feb!AH14+Mar!AH14+Abr!AH14+May!AH14+Jun!AH14+Jul!AH14+Ago!AH14+Set!AH14+Oct!AH14+Nov!AH14+Dic!AH14)))))))))))))</f>
        <v>0</v>
      </c>
      <c r="AI14" s="429">
        <f>IF(Config!$C$6=1,SUM(+Ene!AI14),IF(Config!$C$6=2,SUM(+Ene!AI14+Feb!AI14),IF(Config!$C$6=3,SUM(+Ene!AI14+Feb!AI14+Mar!AI14),IF(Config!$C$6=4,SUM(+Ene!AI14+Feb!AI14+Mar!AI14+Abr!AI14),IF(Config!$C$6=5,SUM(Ene!AI14+Feb!AI14+Mar!AI14+Abr!AI14+May!AI14),IF(Config!$C$6=6,SUM(+Ene!AI14+Feb!AI14+Mar!AI14+Abr!AI14+May!AI14+Jun!AI14),IF(Config!$C$6=7,SUM(Ene!AI14+Feb!AI14+Mar!AI14+Abr!AI14+May!AI14+Jun!AI14+Jul!AI14),IF(Config!$C$6=8,SUM(+Ene!AI14+Feb!AI14+Mar!AI14+Abr!AI14+May!AI14+Jun!AI14+Jul!AI14+Ago!AI14),IF(Config!$C$6=9,SUM(+Ene!AI14+Feb!AI14+Mar!AI14+Abr!AI14+May!AI14+Jun!AI14+Jul!AI14+Ago!AI14+Set!AI14),IF(Config!$C$6=10,SUM(+Ene!AI14+Feb!AI14+Mar!AI14+Abr!AI14+May!AI14+Jun!AI14+Jul!AI14+Ago!AI14+Set!AI14+Oct!AI14),IF(Config!$C$6=11,SUM(+Ene!AI14+Feb!AI14+Mar!AI14+Abr!AI14+May!AI14+Jun!AI14+Jul!AI14+Ago!AI14+Set!AI14+Oct!AI14+Nov!AI14),IF(Config!$C$6=12,SUM(+Ene!AI14+Feb!AI14+Mar!AI14+Abr!AI14+May!AI14+Jun!AI14+Jul!AI14+Ago!AI14+Set!AI14+Oct!AI14+Nov!AI14+Dic!AI14)))))))))))))</f>
        <v>0</v>
      </c>
      <c r="AJ14" s="429">
        <f>IF(Config!$C$6=1,SUM(+Ene!AJ14),IF(Config!$C$6=2,SUM(+Ene!AJ14+Feb!AJ14),IF(Config!$C$6=3,SUM(+Ene!AJ14+Feb!AJ14+Mar!AJ14),IF(Config!$C$6=4,SUM(+Ene!AJ14+Feb!AJ14+Mar!AJ14+Abr!AJ14),IF(Config!$C$6=5,SUM(Ene!AJ14+Feb!AJ14+Mar!AJ14+Abr!AJ14+May!AJ14),IF(Config!$C$6=6,SUM(+Ene!AJ14+Feb!AJ14+Mar!AJ14+Abr!AJ14+May!AJ14+Jun!AJ14),IF(Config!$C$6=7,SUM(Ene!AJ14+Feb!AJ14+Mar!AJ14+Abr!AJ14+May!AJ14+Jun!AJ14+Jul!AJ14),IF(Config!$C$6=8,SUM(+Ene!AJ14+Feb!AJ14+Mar!AJ14+Abr!AJ14+May!AJ14+Jun!AJ14+Jul!AJ14+Ago!AJ14),IF(Config!$C$6=9,SUM(+Ene!AJ14+Feb!AJ14+Mar!AJ14+Abr!AJ14+May!AJ14+Jun!AJ14+Jul!AJ14+Ago!AJ14+Set!AJ14),IF(Config!$C$6=10,SUM(+Ene!AJ14+Feb!AJ14+Mar!AJ14+Abr!AJ14+May!AJ14+Jun!AJ14+Jul!AJ14+Ago!AJ14+Set!AJ14+Oct!AJ14),IF(Config!$C$6=11,SUM(+Ene!AJ14+Feb!AJ14+Mar!AJ14+Abr!AJ14+May!AJ14+Jun!AJ14+Jul!AJ14+Ago!AJ14+Set!AJ14+Oct!AJ14+Nov!AJ14),IF(Config!$C$6=12,SUM(+Ene!AJ14+Feb!AJ14+Mar!AJ14+Abr!AJ14+May!AJ14+Jun!AJ14+Jul!AJ14+Ago!AJ14+Set!AJ14+Oct!AJ14+Nov!AJ14+Dic!AJ14)))))))))))))</f>
        <v>0</v>
      </c>
      <c r="AK14" s="429">
        <f>IF(Config!$C$6=1,SUM(+Ene!AK14),IF(Config!$C$6=2,SUM(+Ene!AK14+Feb!AK14),IF(Config!$C$6=3,SUM(+Ene!AK14+Feb!AK14+Mar!AK14),IF(Config!$C$6=4,SUM(+Ene!AK14+Feb!AK14+Mar!AK14+Abr!AK14),IF(Config!$C$6=5,SUM(Ene!AK14+Feb!AK14+Mar!AK14+Abr!AK14+May!AK14),IF(Config!$C$6=6,SUM(+Ene!AK14+Feb!AK14+Mar!AK14+Abr!AK14+May!AK14+Jun!AK14),IF(Config!$C$6=7,SUM(Ene!AK14+Feb!AK14+Mar!AK14+Abr!AK14+May!AK14+Jun!AK14+Jul!AK14),IF(Config!$C$6=8,SUM(+Ene!AK14+Feb!AK14+Mar!AK14+Abr!AK14+May!AK14+Jun!AK14+Jul!AK14+Ago!AK14),IF(Config!$C$6=9,SUM(+Ene!AK14+Feb!AK14+Mar!AK14+Abr!AK14+May!AK14+Jun!AK14+Jul!AK14+Ago!AK14+Set!AK14),IF(Config!$C$6=10,SUM(+Ene!AK14+Feb!AK14+Mar!AK14+Abr!AK14+May!AK14+Jun!AK14+Jul!AK14+Ago!AK14+Set!AK14+Oct!AK14),IF(Config!$C$6=11,SUM(+Ene!AK14+Feb!AK14+Mar!AK14+Abr!AK14+May!AK14+Jun!AK14+Jul!AK14+Ago!AK14+Set!AK14+Oct!AK14+Nov!AK14),IF(Config!$C$6=12,SUM(+Ene!AK14+Feb!AK14+Mar!AK14+Abr!AK14+May!AK14+Jun!AK14+Jul!AK14+Ago!AK14+Set!AK14+Oct!AK14+Nov!AK14+Dic!AK14)))))))))))))</f>
        <v>0</v>
      </c>
      <c r="AL14" s="429">
        <f>IF(Config!$C$6=1,SUM(+Ene!AL14),IF(Config!$C$6=2,SUM(+Ene!AL14+Feb!AL14),IF(Config!$C$6=3,SUM(+Ene!AL14+Feb!AL14+Mar!AL14),IF(Config!$C$6=4,SUM(+Ene!AL14+Feb!AL14+Mar!AL14+Abr!AL14),IF(Config!$C$6=5,SUM(Ene!AL14+Feb!AL14+Mar!AL14+Abr!AL14+May!AL14),IF(Config!$C$6=6,SUM(+Ene!AL14+Feb!AL14+Mar!AL14+Abr!AL14+May!AL14+Jun!AL14),IF(Config!$C$6=7,SUM(Ene!AL14+Feb!AL14+Mar!AL14+Abr!AL14+May!AL14+Jun!AL14+Jul!AL14),IF(Config!$C$6=8,SUM(+Ene!AL14+Feb!AL14+Mar!AL14+Abr!AL14+May!AL14+Jun!AL14+Jul!AL14+Ago!AL14),IF(Config!$C$6=9,SUM(+Ene!AL14+Feb!AL14+Mar!AL14+Abr!AL14+May!AL14+Jun!AL14+Jul!AL14+Ago!AL14+Set!AL14),IF(Config!$C$6=10,SUM(+Ene!AL14+Feb!AL14+Mar!AL14+Abr!AL14+May!AL14+Jun!AL14+Jul!AL14+Ago!AL14+Set!AL14+Oct!AL14),IF(Config!$C$6=11,SUM(+Ene!AL14+Feb!AL14+Mar!AL14+Abr!AL14+May!AL14+Jun!AL14+Jul!AL14+Ago!AL14+Set!AL14+Oct!AL14+Nov!AL14),IF(Config!$C$6=12,SUM(+Ene!AL14+Feb!AL14+Mar!AL14+Abr!AL14+May!AL14+Jun!AL14+Jul!AL14+Ago!AL14+Set!AL14+Oct!AL14+Nov!AL14+Dic!AL14)))))))))))))</f>
        <v>0</v>
      </c>
      <c r="AM14" s="429">
        <f>IF(Config!$C$6=1,SUM(+Ene!AM14),IF(Config!$C$6=2,SUM(+Ene!AM14+Feb!AM14),IF(Config!$C$6=3,SUM(+Ene!AM14+Feb!AM14+Mar!AM14),IF(Config!$C$6=4,SUM(+Ene!AM14+Feb!AM14+Mar!AM14+Abr!AM14),IF(Config!$C$6=5,SUM(Ene!AM14+Feb!AM14+Mar!AM14+Abr!AM14+May!AM14),IF(Config!$C$6=6,SUM(+Ene!AM14+Feb!AM14+Mar!AM14+Abr!AM14+May!AM14+Jun!AM14),IF(Config!$C$6=7,SUM(Ene!AM14+Feb!AM14+Mar!AM14+Abr!AM14+May!AM14+Jun!AM14+Jul!AM14),IF(Config!$C$6=8,SUM(+Ene!AM14+Feb!AM14+Mar!AM14+Abr!AM14+May!AM14+Jun!AM14+Jul!AM14+Ago!AM14),IF(Config!$C$6=9,SUM(+Ene!AM14+Feb!AM14+Mar!AM14+Abr!AM14+May!AM14+Jun!AM14+Jul!AM14+Ago!AM14+Set!AM14),IF(Config!$C$6=10,SUM(+Ene!AM14+Feb!AM14+Mar!AM14+Abr!AM14+May!AM14+Jun!AM14+Jul!AM14+Ago!AM14+Set!AM14+Oct!AM14),IF(Config!$C$6=11,SUM(+Ene!AM14+Feb!AM14+Mar!AM14+Abr!AM14+May!AM14+Jun!AM14+Jul!AM14+Ago!AM14+Set!AM14+Oct!AM14+Nov!AM14),IF(Config!$C$6=12,SUM(+Ene!AM14+Feb!AM14+Mar!AM14+Abr!AM14+May!AM14+Jun!AM14+Jul!AM14+Ago!AM14+Set!AM14+Oct!AM14+Nov!AM14+Dic!AM14)))))))))))))</f>
        <v>0</v>
      </c>
      <c r="AN14" s="429">
        <f>IF(Config!$C$6=1,SUM(+Ene!AN14),IF(Config!$C$6=2,SUM(+Ene!AN14+Feb!AN14),IF(Config!$C$6=3,SUM(+Ene!AN14+Feb!AN14+Mar!AN14),IF(Config!$C$6=4,SUM(+Ene!AN14+Feb!AN14+Mar!AN14+Abr!AN14),IF(Config!$C$6=5,SUM(Ene!AN14+Feb!AN14+Mar!AN14+Abr!AN14+May!AN14),IF(Config!$C$6=6,SUM(+Ene!AN14+Feb!AN14+Mar!AN14+Abr!AN14+May!AN14+Jun!AN14),IF(Config!$C$6=7,SUM(Ene!AN14+Feb!AN14+Mar!AN14+Abr!AN14+May!AN14+Jun!AN14+Jul!AN14),IF(Config!$C$6=8,SUM(+Ene!AN14+Feb!AN14+Mar!AN14+Abr!AN14+May!AN14+Jun!AN14+Jul!AN14+Ago!AN14),IF(Config!$C$6=9,SUM(+Ene!AN14+Feb!AN14+Mar!AN14+Abr!AN14+May!AN14+Jun!AN14+Jul!AN14+Ago!AN14+Set!AN14),IF(Config!$C$6=10,SUM(+Ene!AN14+Feb!AN14+Mar!AN14+Abr!AN14+May!AN14+Jun!AN14+Jul!AN14+Ago!AN14+Set!AN14+Oct!AN14),IF(Config!$C$6=11,SUM(+Ene!AN14+Feb!AN14+Mar!AN14+Abr!AN14+May!AN14+Jun!AN14+Jul!AN14+Ago!AN14+Set!AN14+Oct!AN14+Nov!AN14),IF(Config!$C$6=12,SUM(+Ene!AN14+Feb!AN14+Mar!AN14+Abr!AN14+May!AN14+Jun!AN14+Jul!AN14+Ago!AN14+Set!AN14+Oct!AN14+Nov!AN14+Dic!AN14)))))))))))))</f>
        <v>0</v>
      </c>
      <c r="AO14" s="429">
        <f>IF(Config!$C$6=1,SUM(+Ene!AO14),IF(Config!$C$6=2,SUM(+Ene!AO14+Feb!AO14),IF(Config!$C$6=3,SUM(+Ene!AO14+Feb!AO14+Mar!AO14),IF(Config!$C$6=4,SUM(+Ene!AO14+Feb!AO14+Mar!AO14+Abr!AO14),IF(Config!$C$6=5,SUM(Ene!AO14+Feb!AO14+Mar!AO14+Abr!AO14+May!AO14),IF(Config!$C$6=6,SUM(+Ene!AO14+Feb!AO14+Mar!AO14+Abr!AO14+May!AO14+Jun!AO14),IF(Config!$C$6=7,SUM(Ene!AO14+Feb!AO14+Mar!AO14+Abr!AO14+May!AO14+Jun!AO14+Jul!AO14),IF(Config!$C$6=8,SUM(+Ene!AO14+Feb!AO14+Mar!AO14+Abr!AO14+May!AO14+Jun!AO14+Jul!AO14+Ago!AO14),IF(Config!$C$6=9,SUM(+Ene!AO14+Feb!AO14+Mar!AO14+Abr!AO14+May!AO14+Jun!AO14+Jul!AO14+Ago!AO14+Set!AO14),IF(Config!$C$6=10,SUM(+Ene!AO14+Feb!AO14+Mar!AO14+Abr!AO14+May!AO14+Jun!AO14+Jul!AO14+Ago!AO14+Set!AO14+Oct!AO14),IF(Config!$C$6=11,SUM(+Ene!AO14+Feb!AO14+Mar!AO14+Abr!AO14+May!AO14+Jun!AO14+Jul!AO14+Ago!AO14+Set!AO14+Oct!AO14+Nov!AO14),IF(Config!$C$6=12,SUM(+Ene!AO14+Feb!AO14+Mar!AO14+Abr!AO14+May!AO14+Jun!AO14+Jul!AO14+Ago!AO14+Set!AO14+Oct!AO14+Nov!AO14+Dic!AO14)))))))))))))</f>
        <v>0</v>
      </c>
      <c r="AP14" s="429">
        <f>IF(Config!$C$6=1,SUM(+Ene!AP14),IF(Config!$C$6=2,SUM(+Ene!AP14+Feb!AP14),IF(Config!$C$6=3,SUM(+Ene!AP14+Feb!AP14+Mar!AP14),IF(Config!$C$6=4,SUM(+Ene!AP14+Feb!AP14+Mar!AP14+Abr!AP14),IF(Config!$C$6=5,SUM(Ene!AP14+Feb!AP14+Mar!AP14+Abr!AP14+May!AP14),IF(Config!$C$6=6,SUM(+Ene!AP14+Feb!AP14+Mar!AP14+Abr!AP14+May!AP14+Jun!AP14),IF(Config!$C$6=7,SUM(Ene!AP14+Feb!AP14+Mar!AP14+Abr!AP14+May!AP14+Jun!AP14+Jul!AP14),IF(Config!$C$6=8,SUM(+Ene!AP14+Feb!AP14+Mar!AP14+Abr!AP14+May!AP14+Jun!AP14+Jul!AP14+Ago!AP14),IF(Config!$C$6=9,SUM(+Ene!AP14+Feb!AP14+Mar!AP14+Abr!AP14+May!AP14+Jun!AP14+Jul!AP14+Ago!AP14+Set!AP14),IF(Config!$C$6=10,SUM(+Ene!AP14+Feb!AP14+Mar!AP14+Abr!AP14+May!AP14+Jun!AP14+Jul!AP14+Ago!AP14+Set!AP14+Oct!AP14),IF(Config!$C$6=11,SUM(+Ene!AP14+Feb!AP14+Mar!AP14+Abr!AP14+May!AP14+Jun!AP14+Jul!AP14+Ago!AP14+Set!AP14+Oct!AP14+Nov!AP14),IF(Config!$C$6=12,SUM(+Ene!AP14+Feb!AP14+Mar!AP14+Abr!AP14+May!AP14+Jun!AP14+Jul!AP14+Ago!AP14+Set!AP14+Oct!AP14+Nov!AP14+Dic!AP14)))))))))))))</f>
        <v>0</v>
      </c>
      <c r="AQ14" s="429">
        <f>IF(Config!$C$6=1,SUM(+Ene!AQ14),IF(Config!$C$6=2,SUM(+Ene!AQ14+Feb!AQ14),IF(Config!$C$6=3,SUM(+Ene!AQ14+Feb!AQ14+Mar!AQ14),IF(Config!$C$6=4,SUM(+Ene!AQ14+Feb!AQ14+Mar!AQ14+Abr!AQ14),IF(Config!$C$6=5,SUM(Ene!AQ14+Feb!AQ14+Mar!AQ14+Abr!AQ14+May!AQ14),IF(Config!$C$6=6,SUM(+Ene!AQ14+Feb!AQ14+Mar!AQ14+Abr!AQ14+May!AQ14+Jun!AQ14),IF(Config!$C$6=7,SUM(Ene!AQ14+Feb!AQ14+Mar!AQ14+Abr!AQ14+May!AQ14+Jun!AQ14+Jul!AQ14),IF(Config!$C$6=8,SUM(+Ene!AQ14+Feb!AQ14+Mar!AQ14+Abr!AQ14+May!AQ14+Jun!AQ14+Jul!AQ14+Ago!AQ14),IF(Config!$C$6=9,SUM(+Ene!AQ14+Feb!AQ14+Mar!AQ14+Abr!AQ14+May!AQ14+Jun!AQ14+Jul!AQ14+Ago!AQ14+Set!AQ14),IF(Config!$C$6=10,SUM(+Ene!AQ14+Feb!AQ14+Mar!AQ14+Abr!AQ14+May!AQ14+Jun!AQ14+Jul!AQ14+Ago!AQ14+Set!AQ14+Oct!AQ14),IF(Config!$C$6=11,SUM(+Ene!AQ14+Feb!AQ14+Mar!AQ14+Abr!AQ14+May!AQ14+Jun!AQ14+Jul!AQ14+Ago!AQ14+Set!AQ14+Oct!AQ14+Nov!AQ14),IF(Config!$C$6=12,SUM(+Ene!AQ14+Feb!AQ14+Mar!AQ14+Abr!AQ14+May!AQ14+Jun!AQ14+Jul!AQ14+Ago!AQ14+Set!AQ14+Oct!AQ14+Nov!AQ14+Dic!AQ14)))))))))))))</f>
        <v>0</v>
      </c>
      <c r="AR14" s="429">
        <f>IF(Config!$C$6=1,SUM(+Ene!AR14),IF(Config!$C$6=2,SUM(+Ene!AR14+Feb!AR14),IF(Config!$C$6=3,SUM(+Ene!AR14+Feb!AR14+Mar!AR14),IF(Config!$C$6=4,SUM(+Ene!AR14+Feb!AR14+Mar!AR14+Abr!AR14),IF(Config!$C$6=5,SUM(Ene!AR14+Feb!AR14+Mar!AR14+Abr!AR14+May!AR14),IF(Config!$C$6=6,SUM(+Ene!AR14+Feb!AR14+Mar!AR14+Abr!AR14+May!AR14+Jun!AR14),IF(Config!$C$6=7,SUM(Ene!AR14+Feb!AR14+Mar!AR14+Abr!AR14+May!AR14+Jun!AR14+Jul!AR14),IF(Config!$C$6=8,SUM(+Ene!AR14+Feb!AR14+Mar!AR14+Abr!AR14+May!AR14+Jun!AR14+Jul!AR14+Ago!AR14),IF(Config!$C$6=9,SUM(+Ene!AR14+Feb!AR14+Mar!AR14+Abr!AR14+May!AR14+Jun!AR14+Jul!AR14+Ago!AR14+Set!AR14),IF(Config!$C$6=10,SUM(+Ene!AR14+Feb!AR14+Mar!AR14+Abr!AR14+May!AR14+Jun!AR14+Jul!AR14+Ago!AR14+Set!AR14+Oct!AR14),IF(Config!$C$6=11,SUM(+Ene!AR14+Feb!AR14+Mar!AR14+Abr!AR14+May!AR14+Jun!AR14+Jul!AR14+Ago!AR14+Set!AR14+Oct!AR14+Nov!AR14),IF(Config!$C$6=12,SUM(+Ene!AR14+Feb!AR14+Mar!AR14+Abr!AR14+May!AR14+Jun!AR14+Jul!AR14+Ago!AR14+Set!AR14+Oct!AR14+Nov!AR14+Dic!AR14)))))))))))))</f>
        <v>0</v>
      </c>
      <c r="AS14" s="429">
        <f>IF(Config!$C$6=1,SUM(+Ene!AS14),IF(Config!$C$6=2,SUM(+Ene!AS14+Feb!AS14),IF(Config!$C$6=3,SUM(+Ene!AS14+Feb!AS14+Mar!AS14),IF(Config!$C$6=4,SUM(+Ene!AS14+Feb!AS14+Mar!AS14+Abr!AS14),IF(Config!$C$6=5,SUM(Ene!AS14+Feb!AS14+Mar!AS14+Abr!AS14+May!AS14),IF(Config!$C$6=6,SUM(+Ene!AS14+Feb!AS14+Mar!AS14+Abr!AS14+May!AS14+Jun!AS14),IF(Config!$C$6=7,SUM(Ene!AS14+Feb!AS14+Mar!AS14+Abr!AS14+May!AS14+Jun!AS14+Jul!AS14),IF(Config!$C$6=8,SUM(+Ene!AS14+Feb!AS14+Mar!AS14+Abr!AS14+May!AS14+Jun!AS14+Jul!AS14+Ago!AS14),IF(Config!$C$6=9,SUM(+Ene!AS14+Feb!AS14+Mar!AS14+Abr!AS14+May!AS14+Jun!AS14+Jul!AS14+Ago!AS14+Set!AS14),IF(Config!$C$6=10,SUM(+Ene!AS14+Feb!AS14+Mar!AS14+Abr!AS14+May!AS14+Jun!AS14+Jul!AS14+Ago!AS14+Set!AS14+Oct!AS14),IF(Config!$C$6=11,SUM(+Ene!AS14+Feb!AS14+Mar!AS14+Abr!AS14+May!AS14+Jun!AS14+Jul!AS14+Ago!AS14+Set!AS14+Oct!AS14+Nov!AS14),IF(Config!$C$6=12,SUM(+Ene!AS14+Feb!AS14+Mar!AS14+Abr!AS14+May!AS14+Jun!AS14+Jul!AS14+Ago!AS14+Set!AS14+Oct!AS14+Nov!AS14+Dic!AS14)))))))))))))</f>
        <v>0</v>
      </c>
      <c r="AT14" s="429">
        <f>IF(Config!$C$6=1,SUM(+Ene!AT14),IF(Config!$C$6=2,SUM(+Ene!AT14+Feb!AT14),IF(Config!$C$6=3,SUM(+Ene!AT14+Feb!AT14+Mar!AT14),IF(Config!$C$6=4,SUM(+Ene!AT14+Feb!AT14+Mar!AT14+Abr!AT14),IF(Config!$C$6=5,SUM(Ene!AT14+Feb!AT14+Mar!AT14+Abr!AT14+May!AT14),IF(Config!$C$6=6,SUM(+Ene!AT14+Feb!AT14+Mar!AT14+Abr!AT14+May!AT14+Jun!AT14),IF(Config!$C$6=7,SUM(Ene!AT14+Feb!AT14+Mar!AT14+Abr!AT14+May!AT14+Jun!AT14+Jul!AT14),IF(Config!$C$6=8,SUM(+Ene!AT14+Feb!AT14+Mar!AT14+Abr!AT14+May!AT14+Jun!AT14+Jul!AT14+Ago!AT14),IF(Config!$C$6=9,SUM(+Ene!AT14+Feb!AT14+Mar!AT14+Abr!AT14+May!AT14+Jun!AT14+Jul!AT14+Ago!AT14+Set!AT14),IF(Config!$C$6=10,SUM(+Ene!AT14+Feb!AT14+Mar!AT14+Abr!AT14+May!AT14+Jun!AT14+Jul!AT14+Ago!AT14+Set!AT14+Oct!AT14),IF(Config!$C$6=11,SUM(+Ene!AT14+Feb!AT14+Mar!AT14+Abr!AT14+May!AT14+Jun!AT14+Jul!AT14+Ago!AT14+Set!AT14+Oct!AT14+Nov!AT14),IF(Config!$C$6=12,SUM(+Ene!AT14+Feb!AT14+Mar!AT14+Abr!AT14+May!AT14+Jun!AT14+Jul!AT14+Ago!AT14+Set!AT14+Oct!AT14+Nov!AT14+Dic!AT14)))))))))))))</f>
        <v>0</v>
      </c>
      <c r="AU14" s="495">
        <f t="shared" si="9"/>
        <v>8</v>
      </c>
      <c r="AV14" s="37">
        <f t="shared" si="10"/>
        <v>3</v>
      </c>
      <c r="AW14" s="37">
        <f t="shared" si="11"/>
        <v>0</v>
      </c>
      <c r="AX14" s="37">
        <f t="shared" si="12"/>
        <v>3</v>
      </c>
      <c r="AY14" s="37">
        <f t="shared" si="13"/>
        <v>0</v>
      </c>
      <c r="AZ14" s="37">
        <f t="shared" si="14"/>
        <v>0</v>
      </c>
      <c r="BA14" s="37">
        <f t="shared" si="15"/>
        <v>2</v>
      </c>
      <c r="BB14" s="37">
        <f t="shared" si="16"/>
        <v>0</v>
      </c>
      <c r="BC14" s="37">
        <f t="shared" si="17"/>
        <v>0</v>
      </c>
      <c r="BD14" s="38">
        <f t="shared" si="18"/>
        <v>0</v>
      </c>
      <c r="BE14" s="37">
        <f t="shared" si="19"/>
        <v>0</v>
      </c>
      <c r="BF14" s="54">
        <f t="shared" si="20"/>
        <v>8</v>
      </c>
      <c r="BG14" t="str">
        <f t="shared" si="8"/>
        <v>OK</v>
      </c>
    </row>
    <row r="15" spans="1:71" x14ac:dyDescent="0.25">
      <c r="A15" s="400">
        <v>12</v>
      </c>
      <c r="B15" s="427" t="s">
        <v>530</v>
      </c>
      <c r="C15" s="498" t="s">
        <v>144</v>
      </c>
      <c r="D15" s="429">
        <f>IF(Config!$C$6=1,SUM(+Ene!D15),IF(Config!$C$6=2,SUM(+Ene!D15+Feb!D15),IF(Config!$C$6=3,SUM(+Ene!D15+Feb!D15+Mar!D15),IF(Config!$C$6=4,SUM(+Ene!D15+Feb!D15+Mar!D15+Abr!D15),IF(Config!$C$6=5,SUM(Ene!D15+Feb!D15+Mar!D15+Abr!D15+May!D15),IF(Config!$C$6=6,SUM(+Ene!D15+Feb!D15+Mar!D15+Abr!D15+May!D15+Jun!D15),IF(Config!$C$6=7,SUM(Ene!D15+Feb!D15+Mar!D15+Abr!D15+May!D15+Jun!D15+Jul!D15),IF(Config!$C$6=8,SUM(+Ene!D15+Feb!D15+Mar!D15+Abr!D15+May!D15+Jun!D15+Jul!D15+Ago!D15),IF(Config!$C$6=9,SUM(+Ene!D15+Feb!D15+Mar!D15+Abr!D15+May!D15+Jun!D15+Jul!D15+Ago!D15+Set!D15),IF(Config!$C$6=10,SUM(+Ene!D15+Feb!D15+Mar!D15+Abr!D15+May!D15+Jun!D15+Jul!D15+Ago!D15+Set!D15+Oct!D15),IF(Config!$C$6=11,SUM(+Ene!D15+Feb!D15+Mar!D15+Abr!D15+May!D15+Jun!D15+Jul!D15+Ago!D15+Set!D15+Oct!D15+Nov!D15),IF(Config!$C$6=12,SUM(+Ene!D15+Feb!D15+Mar!D15+Abr!D15+May!D15+Jun!D15+Jul!D15+Ago!D15+Set!D15+Oct!D15+Nov!D15+Dic!D15)))))))))))))</f>
        <v>129</v>
      </c>
      <c r="E15" s="429">
        <f>IF(Config!$C$6=1,SUM(+Ene!E15),IF(Config!$C$6=2,SUM(+Ene!E15+Feb!E15),IF(Config!$C$6=3,SUM(+Ene!E15+Feb!E15+Mar!E15),IF(Config!$C$6=4,SUM(+Ene!E15+Feb!E15+Mar!E15+Abr!E15),IF(Config!$C$6=5,SUM(Ene!E15+Feb!E15+Mar!E15+Abr!E15+May!E15),IF(Config!$C$6=6,SUM(+Ene!E15+Feb!E15+Mar!E15+Abr!E15+May!E15+Jun!E15),IF(Config!$C$6=7,SUM(Ene!E15+Feb!E15+Mar!E15+Abr!E15+May!E15+Jun!E15+Jul!E15),IF(Config!$C$6=8,SUM(+Ene!E15+Feb!E15+Mar!E15+Abr!E15+May!E15+Jun!E15+Jul!E15+Ago!E15),IF(Config!$C$6=9,SUM(+Ene!E15+Feb!E15+Mar!E15+Abr!E15+May!E15+Jun!E15+Jul!E15+Ago!E15+Set!E15),IF(Config!$C$6=10,SUM(+Ene!E15+Feb!E15+Mar!E15+Abr!E15+May!E15+Jun!E15+Jul!E15+Ago!E15+Set!E15+Oct!E15),IF(Config!$C$6=11,SUM(+Ene!E15+Feb!E15+Mar!E15+Abr!E15+May!E15+Jun!E15+Jul!E15+Ago!E15+Set!E15+Oct!E15+Nov!E15),IF(Config!$C$6=12,SUM(+Ene!E15+Feb!E15+Mar!E15+Abr!E15+May!E15+Jun!E15+Jul!E15+Ago!E15+Set!E15+Oct!E15+Nov!E15+Dic!E15)))))))))))))</f>
        <v>0</v>
      </c>
      <c r="F15" s="429">
        <f>IF(Config!$C$6=1,SUM(+Ene!F15),IF(Config!$C$6=2,SUM(+Ene!F15+Feb!F15),IF(Config!$C$6=3,SUM(+Ene!F15+Feb!F15+Mar!F15),IF(Config!$C$6=4,SUM(+Ene!F15+Feb!F15+Mar!F15+Abr!F15),IF(Config!$C$6=5,SUM(Ene!F15+Feb!F15+Mar!F15+Abr!F15+May!F15),IF(Config!$C$6=6,SUM(+Ene!F15+Feb!F15+Mar!F15+Abr!F15+May!F15+Jun!F15),IF(Config!$C$6=7,SUM(Ene!F15+Feb!F15+Mar!F15+Abr!F15+May!F15+Jun!F15+Jul!F15),IF(Config!$C$6=8,SUM(+Ene!F15+Feb!F15+Mar!F15+Abr!F15+May!F15+Jun!F15+Jul!F15+Ago!F15),IF(Config!$C$6=9,SUM(+Ene!F15+Feb!F15+Mar!F15+Abr!F15+May!F15+Jun!F15+Jul!F15+Ago!F15+Set!F15),IF(Config!$C$6=10,SUM(+Ene!F15+Feb!F15+Mar!F15+Abr!F15+May!F15+Jun!F15+Jul!F15+Ago!F15+Set!F15+Oct!F15),IF(Config!$C$6=11,SUM(+Ene!F15+Feb!F15+Mar!F15+Abr!F15+May!F15+Jun!F15+Jul!F15+Ago!F15+Set!F15+Oct!F15+Nov!F15),IF(Config!$C$6=12,SUM(+Ene!F15+Feb!F15+Mar!F15+Abr!F15+May!F15+Jun!F15+Jul!F15+Ago!F15+Set!F15+Oct!F15+Nov!F15+Dic!F15)))))))))))))</f>
        <v>0</v>
      </c>
      <c r="G15" s="429">
        <f>IF(Config!$C$6=1,SUM(+Ene!G15),IF(Config!$C$6=2,SUM(+Ene!G15+Feb!G15),IF(Config!$C$6=3,SUM(+Ene!G15+Feb!G15+Mar!G15),IF(Config!$C$6=4,SUM(+Ene!G15+Feb!G15+Mar!G15+Abr!G15),IF(Config!$C$6=5,SUM(Ene!G15+Feb!G15+Mar!G15+Abr!G15+May!G15),IF(Config!$C$6=6,SUM(+Ene!G15+Feb!G15+Mar!G15+Abr!G15+May!G15+Jun!G15),IF(Config!$C$6=7,SUM(Ene!G15+Feb!G15+Mar!G15+Abr!G15+May!G15+Jun!G15+Jul!G15),IF(Config!$C$6=8,SUM(+Ene!G15+Feb!G15+Mar!G15+Abr!G15+May!G15+Jun!G15+Jul!G15+Ago!G15),IF(Config!$C$6=9,SUM(+Ene!G15+Feb!G15+Mar!G15+Abr!G15+May!G15+Jun!G15+Jul!G15+Ago!G15+Set!G15),IF(Config!$C$6=10,SUM(+Ene!G15+Feb!G15+Mar!G15+Abr!G15+May!G15+Jun!G15+Jul!G15+Ago!G15+Set!G15+Oct!G15),IF(Config!$C$6=11,SUM(+Ene!G15+Feb!G15+Mar!G15+Abr!G15+May!G15+Jun!G15+Jul!G15+Ago!G15+Set!G15+Oct!G15+Nov!G15),IF(Config!$C$6=12,SUM(+Ene!G15+Feb!G15+Mar!G15+Abr!G15+May!G15+Jun!G15+Jul!G15+Ago!G15+Set!G15+Oct!G15+Nov!G15+Dic!G15)))))))))))))</f>
        <v>242</v>
      </c>
      <c r="H15" s="429">
        <f>IF(Config!$C$6=1,SUM(+Ene!H15),IF(Config!$C$6=2,SUM(+Ene!H15+Feb!H15),IF(Config!$C$6=3,SUM(+Ene!H15+Feb!H15+Mar!H15),IF(Config!$C$6=4,SUM(+Ene!H15+Feb!H15+Mar!H15+Abr!H15),IF(Config!$C$6=5,SUM(Ene!H15+Feb!H15+Mar!H15+Abr!H15+May!H15),IF(Config!$C$6=6,SUM(+Ene!H15+Feb!H15+Mar!H15+Abr!H15+May!H15+Jun!H15),IF(Config!$C$6=7,SUM(Ene!H15+Feb!H15+Mar!H15+Abr!H15+May!H15+Jun!H15+Jul!H15),IF(Config!$C$6=8,SUM(+Ene!H15+Feb!H15+Mar!H15+Abr!H15+May!H15+Jun!H15+Jul!H15+Ago!H15),IF(Config!$C$6=9,SUM(+Ene!H15+Feb!H15+Mar!H15+Abr!H15+May!H15+Jun!H15+Jul!H15+Ago!H15+Set!H15),IF(Config!$C$6=10,SUM(+Ene!H15+Feb!H15+Mar!H15+Abr!H15+May!H15+Jun!H15+Jul!H15+Ago!H15+Set!H15+Oct!H15),IF(Config!$C$6=11,SUM(+Ene!H15+Feb!H15+Mar!H15+Abr!H15+May!H15+Jun!H15+Jul!H15+Ago!H15+Set!H15+Oct!H15+Nov!H15),IF(Config!$C$6=12,SUM(+Ene!H15+Feb!H15+Mar!H15+Abr!H15+May!H15+Jun!H15+Jul!H15+Ago!H15+Set!H15+Oct!H15+Nov!H15+Dic!H15)))))))))))))</f>
        <v>12</v>
      </c>
      <c r="I15" s="429">
        <f>IF(Config!$C$6=1,SUM(+Ene!I15),IF(Config!$C$6=2,SUM(+Ene!I15+Feb!I15),IF(Config!$C$6=3,SUM(+Ene!I15+Feb!I15+Mar!I15),IF(Config!$C$6=4,SUM(+Ene!I15+Feb!I15+Mar!I15+Abr!I15),IF(Config!$C$6=5,SUM(Ene!I15+Feb!I15+Mar!I15+Abr!I15+May!I15),IF(Config!$C$6=6,SUM(+Ene!I15+Feb!I15+Mar!I15+Abr!I15+May!I15+Jun!I15),IF(Config!$C$6=7,SUM(Ene!I15+Feb!I15+Mar!I15+Abr!I15+May!I15+Jun!I15+Jul!I15),IF(Config!$C$6=8,SUM(+Ene!I15+Feb!I15+Mar!I15+Abr!I15+May!I15+Jun!I15+Jul!I15+Ago!I15),IF(Config!$C$6=9,SUM(+Ene!I15+Feb!I15+Mar!I15+Abr!I15+May!I15+Jun!I15+Jul!I15+Ago!I15+Set!I15),IF(Config!$C$6=10,SUM(+Ene!I15+Feb!I15+Mar!I15+Abr!I15+May!I15+Jun!I15+Jul!I15+Ago!I15+Set!I15+Oct!I15),IF(Config!$C$6=11,SUM(+Ene!I15+Feb!I15+Mar!I15+Abr!I15+May!I15+Jun!I15+Jul!I15+Ago!I15+Set!I15+Oct!I15+Nov!I15),IF(Config!$C$6=12,SUM(+Ene!I15+Feb!I15+Mar!I15+Abr!I15+May!I15+Jun!I15+Jul!I15+Ago!I15+Set!I15+Oct!I15+Nov!I15+Dic!I15)))))))))))))</f>
        <v>7</v>
      </c>
      <c r="J15" s="429">
        <f>IF(Config!$C$6=1,SUM(+Ene!J15),IF(Config!$C$6=2,SUM(+Ene!J15+Feb!J15),IF(Config!$C$6=3,SUM(+Ene!J15+Feb!J15+Mar!J15),IF(Config!$C$6=4,SUM(+Ene!J15+Feb!J15+Mar!J15+Abr!J15),IF(Config!$C$6=5,SUM(Ene!J15+Feb!J15+Mar!J15+Abr!J15+May!J15),IF(Config!$C$6=6,SUM(+Ene!J15+Feb!J15+Mar!J15+Abr!J15+May!J15+Jun!J15),IF(Config!$C$6=7,SUM(Ene!J15+Feb!J15+Mar!J15+Abr!J15+May!J15+Jun!J15+Jul!J15),IF(Config!$C$6=8,SUM(+Ene!J15+Feb!J15+Mar!J15+Abr!J15+May!J15+Jun!J15+Jul!J15+Ago!J15),IF(Config!$C$6=9,SUM(+Ene!J15+Feb!J15+Mar!J15+Abr!J15+May!J15+Jun!J15+Jul!J15+Ago!J15+Set!J15),IF(Config!$C$6=10,SUM(+Ene!J15+Feb!J15+Mar!J15+Abr!J15+May!J15+Jun!J15+Jul!J15+Ago!J15+Set!J15+Oct!J15),IF(Config!$C$6=11,SUM(+Ene!J15+Feb!J15+Mar!J15+Abr!J15+May!J15+Jun!J15+Jul!J15+Ago!J15+Set!J15+Oct!J15+Nov!J15),IF(Config!$C$6=12,SUM(+Ene!J15+Feb!J15+Mar!J15+Abr!J15+May!J15+Jun!J15+Jul!J15+Ago!J15+Set!J15+Oct!J15+Nov!J15+Dic!J15)))))))))))))</f>
        <v>8</v>
      </c>
      <c r="K15" s="429">
        <f>IF(Config!$C$6=1,SUM(+Ene!K15),IF(Config!$C$6=2,SUM(+Ene!K15+Feb!K15),IF(Config!$C$6=3,SUM(+Ene!K15+Feb!K15+Mar!K15),IF(Config!$C$6=4,SUM(+Ene!K15+Feb!K15+Mar!K15+Abr!K15),IF(Config!$C$6=5,SUM(Ene!K15+Feb!K15+Mar!K15+Abr!K15+May!K15),IF(Config!$C$6=6,SUM(+Ene!K15+Feb!K15+Mar!K15+Abr!K15+May!K15+Jun!K15),IF(Config!$C$6=7,SUM(Ene!K15+Feb!K15+Mar!K15+Abr!K15+May!K15+Jun!K15+Jul!K15),IF(Config!$C$6=8,SUM(+Ene!K15+Feb!K15+Mar!K15+Abr!K15+May!K15+Jun!K15+Jul!K15+Ago!K15),IF(Config!$C$6=9,SUM(+Ene!K15+Feb!K15+Mar!K15+Abr!K15+May!K15+Jun!K15+Jul!K15+Ago!K15+Set!K15),IF(Config!$C$6=10,SUM(+Ene!K15+Feb!K15+Mar!K15+Abr!K15+May!K15+Jun!K15+Jul!K15+Ago!K15+Set!K15+Oct!K15),IF(Config!$C$6=11,SUM(+Ene!K15+Feb!K15+Mar!K15+Abr!K15+May!K15+Jun!K15+Jul!K15+Ago!K15+Set!K15+Oct!K15+Nov!K15),IF(Config!$C$6=12,SUM(+Ene!K15+Feb!K15+Mar!K15+Abr!K15+May!K15+Jun!K15+Jul!K15+Ago!K15+Set!K15+Oct!K15+Nov!K15+Dic!K15)))))))))))))</f>
        <v>15</v>
      </c>
      <c r="L15" s="429">
        <f>IF(Config!$C$6=1,SUM(+Ene!L15),IF(Config!$C$6=2,SUM(+Ene!L15+Feb!L15),IF(Config!$C$6=3,SUM(+Ene!L15+Feb!L15+Mar!L15),IF(Config!$C$6=4,SUM(+Ene!L15+Feb!L15+Mar!L15+Abr!L15),IF(Config!$C$6=5,SUM(Ene!L15+Feb!L15+Mar!L15+Abr!L15+May!L15),IF(Config!$C$6=6,SUM(+Ene!L15+Feb!L15+Mar!L15+Abr!L15+May!L15+Jun!L15),IF(Config!$C$6=7,SUM(Ene!L15+Feb!L15+Mar!L15+Abr!L15+May!L15+Jun!L15+Jul!L15),IF(Config!$C$6=8,SUM(+Ene!L15+Feb!L15+Mar!L15+Abr!L15+May!L15+Jun!L15+Jul!L15+Ago!L15),IF(Config!$C$6=9,SUM(+Ene!L15+Feb!L15+Mar!L15+Abr!L15+May!L15+Jun!L15+Jul!L15+Ago!L15+Set!L15),IF(Config!$C$6=10,SUM(+Ene!L15+Feb!L15+Mar!L15+Abr!L15+May!L15+Jun!L15+Jul!L15+Ago!L15+Set!L15+Oct!L15),IF(Config!$C$6=11,SUM(+Ene!L15+Feb!L15+Mar!L15+Abr!L15+May!L15+Jun!L15+Jul!L15+Ago!L15+Set!L15+Oct!L15+Nov!L15),IF(Config!$C$6=12,SUM(+Ene!L15+Feb!L15+Mar!L15+Abr!L15+May!L15+Jun!L15+Jul!L15+Ago!L15+Set!L15+Oct!L15+Nov!L15+Dic!L15)))))))))))))</f>
        <v>6</v>
      </c>
      <c r="M15" s="429">
        <f>IF(Config!$C$6=1,SUM(+Ene!M15),IF(Config!$C$6=2,SUM(+Ene!M15+Feb!M15),IF(Config!$C$6=3,SUM(+Ene!M15+Feb!M15+Mar!M15),IF(Config!$C$6=4,SUM(+Ene!M15+Feb!M15+Mar!M15+Abr!M15),IF(Config!$C$6=5,SUM(Ene!M15+Feb!M15+Mar!M15+Abr!M15+May!M15),IF(Config!$C$6=6,SUM(+Ene!M15+Feb!M15+Mar!M15+Abr!M15+May!M15+Jun!M15),IF(Config!$C$6=7,SUM(Ene!M15+Feb!M15+Mar!M15+Abr!M15+May!M15+Jun!M15+Jul!M15),IF(Config!$C$6=8,SUM(+Ene!M15+Feb!M15+Mar!M15+Abr!M15+May!M15+Jun!M15+Jul!M15+Ago!M15),IF(Config!$C$6=9,SUM(+Ene!M15+Feb!M15+Mar!M15+Abr!M15+May!M15+Jun!M15+Jul!M15+Ago!M15+Set!M15),IF(Config!$C$6=10,SUM(+Ene!M15+Feb!M15+Mar!M15+Abr!M15+May!M15+Jun!M15+Jul!M15+Ago!M15+Set!M15+Oct!M15),IF(Config!$C$6=11,SUM(+Ene!M15+Feb!M15+Mar!M15+Abr!M15+May!M15+Jun!M15+Jul!M15+Ago!M15+Set!M15+Oct!M15+Nov!M15),IF(Config!$C$6=12,SUM(+Ene!M15+Feb!M15+Mar!M15+Abr!M15+May!M15+Jun!M15+Jul!M15+Ago!M15+Set!M15+Oct!M15+Nov!M15+Dic!M15)))))))))))))</f>
        <v>12</v>
      </c>
      <c r="N15" s="429">
        <f>IF(Config!$C$6=1,SUM(+Ene!N15),IF(Config!$C$6=2,SUM(+Ene!N15+Feb!N15),IF(Config!$C$6=3,SUM(+Ene!N15+Feb!N15+Mar!N15),IF(Config!$C$6=4,SUM(+Ene!N15+Feb!N15+Mar!N15+Abr!N15),IF(Config!$C$6=5,SUM(Ene!N15+Feb!N15+Mar!N15+Abr!N15+May!N15),IF(Config!$C$6=6,SUM(+Ene!N15+Feb!N15+Mar!N15+Abr!N15+May!N15+Jun!N15),IF(Config!$C$6=7,SUM(Ene!N15+Feb!N15+Mar!N15+Abr!N15+May!N15+Jun!N15+Jul!N15),IF(Config!$C$6=8,SUM(+Ene!N15+Feb!N15+Mar!N15+Abr!N15+May!N15+Jun!N15+Jul!N15+Ago!N15),IF(Config!$C$6=9,SUM(+Ene!N15+Feb!N15+Mar!N15+Abr!N15+May!N15+Jun!N15+Jul!N15+Ago!N15+Set!N15),IF(Config!$C$6=10,SUM(+Ene!N15+Feb!N15+Mar!N15+Abr!N15+May!N15+Jun!N15+Jul!N15+Ago!N15+Set!N15+Oct!N15),IF(Config!$C$6=11,SUM(+Ene!N15+Feb!N15+Mar!N15+Abr!N15+May!N15+Jun!N15+Jul!N15+Ago!N15+Set!N15+Oct!N15+Nov!N15),IF(Config!$C$6=12,SUM(+Ene!N15+Feb!N15+Mar!N15+Abr!N15+May!N15+Jun!N15+Jul!N15+Ago!N15+Set!N15+Oct!N15+Nov!N15+Dic!N15)))))))))))))</f>
        <v>0</v>
      </c>
      <c r="O15" s="429">
        <f>IF(Config!$C$6=1,SUM(+Ene!O15),IF(Config!$C$6=2,SUM(+Ene!O15+Feb!O15),IF(Config!$C$6=3,SUM(+Ene!O15+Feb!O15+Mar!O15),IF(Config!$C$6=4,SUM(+Ene!O15+Feb!O15+Mar!O15+Abr!O15),IF(Config!$C$6=5,SUM(Ene!O15+Feb!O15+Mar!O15+Abr!O15+May!O15),IF(Config!$C$6=6,SUM(+Ene!O15+Feb!O15+Mar!O15+Abr!O15+May!O15+Jun!O15),IF(Config!$C$6=7,SUM(Ene!O15+Feb!O15+Mar!O15+Abr!O15+May!O15+Jun!O15+Jul!O15),IF(Config!$C$6=8,SUM(+Ene!O15+Feb!O15+Mar!O15+Abr!O15+May!O15+Jun!O15+Jul!O15+Ago!O15),IF(Config!$C$6=9,SUM(+Ene!O15+Feb!O15+Mar!O15+Abr!O15+May!O15+Jun!O15+Jul!O15+Ago!O15+Set!O15),IF(Config!$C$6=10,SUM(+Ene!O15+Feb!O15+Mar!O15+Abr!O15+May!O15+Jun!O15+Jul!O15+Ago!O15+Set!O15+Oct!O15),IF(Config!$C$6=11,SUM(+Ene!O15+Feb!O15+Mar!O15+Abr!O15+May!O15+Jun!O15+Jul!O15+Ago!O15+Set!O15+Oct!O15+Nov!O15),IF(Config!$C$6=12,SUM(+Ene!O15+Feb!O15+Mar!O15+Abr!O15+May!O15+Jun!O15+Jul!O15+Ago!O15+Set!O15+Oct!O15+Nov!O15+Dic!O15)))))))))))))</f>
        <v>13</v>
      </c>
      <c r="P15" s="429">
        <f>IF(Config!$C$6=1,SUM(+Ene!P15),IF(Config!$C$6=2,SUM(+Ene!P15+Feb!P15),IF(Config!$C$6=3,SUM(+Ene!P15+Feb!P15+Mar!P15),IF(Config!$C$6=4,SUM(+Ene!P15+Feb!P15+Mar!P15+Abr!P15),IF(Config!$C$6=5,SUM(Ene!P15+Feb!P15+Mar!P15+Abr!P15+May!P15),IF(Config!$C$6=6,SUM(+Ene!P15+Feb!P15+Mar!P15+Abr!P15+May!P15+Jun!P15),IF(Config!$C$6=7,SUM(Ene!P15+Feb!P15+Mar!P15+Abr!P15+May!P15+Jun!P15+Jul!P15),IF(Config!$C$6=8,SUM(+Ene!P15+Feb!P15+Mar!P15+Abr!P15+May!P15+Jun!P15+Jul!P15+Ago!P15),IF(Config!$C$6=9,SUM(+Ene!P15+Feb!P15+Mar!P15+Abr!P15+May!P15+Jun!P15+Jul!P15+Ago!P15+Set!P15),IF(Config!$C$6=10,SUM(+Ene!P15+Feb!P15+Mar!P15+Abr!P15+May!P15+Jun!P15+Jul!P15+Ago!P15+Set!P15+Oct!P15),IF(Config!$C$6=11,SUM(+Ene!P15+Feb!P15+Mar!P15+Abr!P15+May!P15+Jun!P15+Jul!P15+Ago!P15+Set!P15+Oct!P15+Nov!P15),IF(Config!$C$6=12,SUM(+Ene!P15+Feb!P15+Mar!P15+Abr!P15+May!P15+Jun!P15+Jul!P15+Ago!P15+Set!P15+Oct!P15+Nov!P15+Dic!P15)))))))))))))</f>
        <v>4</v>
      </c>
      <c r="Q15" s="429">
        <f>IF(Config!$C$6=1,SUM(+Ene!Q15),IF(Config!$C$6=2,SUM(+Ene!Q15+Feb!Q15),IF(Config!$C$6=3,SUM(+Ene!Q15+Feb!Q15+Mar!Q15),IF(Config!$C$6=4,SUM(+Ene!Q15+Feb!Q15+Mar!Q15+Abr!Q15),IF(Config!$C$6=5,SUM(Ene!Q15+Feb!Q15+Mar!Q15+Abr!Q15+May!Q15),IF(Config!$C$6=6,SUM(+Ene!Q15+Feb!Q15+Mar!Q15+Abr!Q15+May!Q15+Jun!Q15),IF(Config!$C$6=7,SUM(Ene!Q15+Feb!Q15+Mar!Q15+Abr!Q15+May!Q15+Jun!Q15+Jul!Q15),IF(Config!$C$6=8,SUM(+Ene!Q15+Feb!Q15+Mar!Q15+Abr!Q15+May!Q15+Jun!Q15+Jul!Q15+Ago!Q15),IF(Config!$C$6=9,SUM(+Ene!Q15+Feb!Q15+Mar!Q15+Abr!Q15+May!Q15+Jun!Q15+Jul!Q15+Ago!Q15+Set!Q15),IF(Config!$C$6=10,SUM(+Ene!Q15+Feb!Q15+Mar!Q15+Abr!Q15+May!Q15+Jun!Q15+Jul!Q15+Ago!Q15+Set!Q15+Oct!Q15),IF(Config!$C$6=11,SUM(+Ene!Q15+Feb!Q15+Mar!Q15+Abr!Q15+May!Q15+Jun!Q15+Jul!Q15+Ago!Q15+Set!Q15+Oct!Q15+Nov!Q15),IF(Config!$C$6=12,SUM(+Ene!Q15+Feb!Q15+Mar!Q15+Abr!Q15+May!Q15+Jun!Q15+Jul!Q15+Ago!Q15+Set!Q15+Oct!Q15+Nov!Q15+Dic!Q15)))))))))))))</f>
        <v>47</v>
      </c>
      <c r="R15" s="429">
        <f>IF(Config!$C$6=1,SUM(+Ene!R15),IF(Config!$C$6=2,SUM(+Ene!R15+Feb!R15),IF(Config!$C$6=3,SUM(+Ene!R15+Feb!R15+Mar!R15),IF(Config!$C$6=4,SUM(+Ene!R15+Feb!R15+Mar!R15+Abr!R15),IF(Config!$C$6=5,SUM(Ene!R15+Feb!R15+Mar!R15+Abr!R15+May!R15),IF(Config!$C$6=6,SUM(+Ene!R15+Feb!R15+Mar!R15+Abr!R15+May!R15+Jun!R15),IF(Config!$C$6=7,SUM(Ene!R15+Feb!R15+Mar!R15+Abr!R15+May!R15+Jun!R15+Jul!R15),IF(Config!$C$6=8,SUM(+Ene!R15+Feb!R15+Mar!R15+Abr!R15+May!R15+Jun!R15+Jul!R15+Ago!R15),IF(Config!$C$6=9,SUM(+Ene!R15+Feb!R15+Mar!R15+Abr!R15+May!R15+Jun!R15+Jul!R15+Ago!R15+Set!R15),IF(Config!$C$6=10,SUM(+Ene!R15+Feb!R15+Mar!R15+Abr!R15+May!R15+Jun!R15+Jul!R15+Ago!R15+Set!R15+Oct!R15),IF(Config!$C$6=11,SUM(+Ene!R15+Feb!R15+Mar!R15+Abr!R15+May!R15+Jun!R15+Jul!R15+Ago!R15+Set!R15+Oct!R15+Nov!R15),IF(Config!$C$6=12,SUM(+Ene!R15+Feb!R15+Mar!R15+Abr!R15+May!R15+Jun!R15+Jul!R15+Ago!R15+Set!R15+Oct!R15+Nov!R15+Dic!R15)))))))))))))</f>
        <v>2</v>
      </c>
      <c r="S15" s="429">
        <f>IF(Config!$C$6=1,SUM(+Ene!S15),IF(Config!$C$6=2,SUM(+Ene!S15+Feb!S15),IF(Config!$C$6=3,SUM(+Ene!S15+Feb!S15+Mar!S15),IF(Config!$C$6=4,SUM(+Ene!S15+Feb!S15+Mar!S15+Abr!S15),IF(Config!$C$6=5,SUM(Ene!S15+Feb!S15+Mar!S15+Abr!S15+May!S15),IF(Config!$C$6=6,SUM(+Ene!S15+Feb!S15+Mar!S15+Abr!S15+May!S15+Jun!S15),IF(Config!$C$6=7,SUM(Ene!S15+Feb!S15+Mar!S15+Abr!S15+May!S15+Jun!S15+Jul!S15),IF(Config!$C$6=8,SUM(+Ene!S15+Feb!S15+Mar!S15+Abr!S15+May!S15+Jun!S15+Jul!S15+Ago!S15),IF(Config!$C$6=9,SUM(+Ene!S15+Feb!S15+Mar!S15+Abr!S15+May!S15+Jun!S15+Jul!S15+Ago!S15+Set!S15),IF(Config!$C$6=10,SUM(+Ene!S15+Feb!S15+Mar!S15+Abr!S15+May!S15+Jun!S15+Jul!S15+Ago!S15+Set!S15+Oct!S15),IF(Config!$C$6=11,SUM(+Ene!S15+Feb!S15+Mar!S15+Abr!S15+May!S15+Jun!S15+Jul!S15+Ago!S15+Set!S15+Oct!S15+Nov!S15),IF(Config!$C$6=12,SUM(+Ene!S15+Feb!S15+Mar!S15+Abr!S15+May!S15+Jun!S15+Jul!S15+Ago!S15+Set!S15+Oct!S15+Nov!S15+Dic!S15)))))))))))))</f>
        <v>17</v>
      </c>
      <c r="T15" s="429">
        <f>IF(Config!$C$6=1,SUM(+Ene!T15),IF(Config!$C$6=2,SUM(+Ene!T15+Feb!T15),IF(Config!$C$6=3,SUM(+Ene!T15+Feb!T15+Mar!T15),IF(Config!$C$6=4,SUM(+Ene!T15+Feb!T15+Mar!T15+Abr!T15),IF(Config!$C$6=5,SUM(Ene!T15+Feb!T15+Mar!T15+Abr!T15+May!T15),IF(Config!$C$6=6,SUM(+Ene!T15+Feb!T15+Mar!T15+Abr!T15+May!T15+Jun!T15),IF(Config!$C$6=7,SUM(Ene!T15+Feb!T15+Mar!T15+Abr!T15+May!T15+Jun!T15+Jul!T15),IF(Config!$C$6=8,SUM(+Ene!T15+Feb!T15+Mar!T15+Abr!T15+May!T15+Jun!T15+Jul!T15+Ago!T15),IF(Config!$C$6=9,SUM(+Ene!T15+Feb!T15+Mar!T15+Abr!T15+May!T15+Jun!T15+Jul!T15+Ago!T15+Set!T15),IF(Config!$C$6=10,SUM(+Ene!T15+Feb!T15+Mar!T15+Abr!T15+May!T15+Jun!T15+Jul!T15+Ago!T15+Set!T15+Oct!T15),IF(Config!$C$6=11,SUM(+Ene!T15+Feb!T15+Mar!T15+Abr!T15+May!T15+Jun!T15+Jul!T15+Ago!T15+Set!T15+Oct!T15+Nov!T15),IF(Config!$C$6=12,SUM(+Ene!T15+Feb!T15+Mar!T15+Abr!T15+May!T15+Jun!T15+Jul!T15+Ago!T15+Set!T15+Oct!T15+Nov!T15+Dic!T15)))))))))))))</f>
        <v>20</v>
      </c>
      <c r="U15" s="429">
        <f>IF(Config!$C$6=1,SUM(+Ene!U15),IF(Config!$C$6=2,SUM(+Ene!U15+Feb!U15),IF(Config!$C$6=3,SUM(+Ene!U15+Feb!U15+Mar!U15),IF(Config!$C$6=4,SUM(+Ene!U15+Feb!U15+Mar!U15+Abr!U15),IF(Config!$C$6=5,SUM(Ene!U15+Feb!U15+Mar!U15+Abr!U15+May!U15),IF(Config!$C$6=6,SUM(+Ene!U15+Feb!U15+Mar!U15+Abr!U15+May!U15+Jun!U15),IF(Config!$C$6=7,SUM(Ene!U15+Feb!U15+Mar!U15+Abr!U15+May!U15+Jun!U15+Jul!U15),IF(Config!$C$6=8,SUM(+Ene!U15+Feb!U15+Mar!U15+Abr!U15+May!U15+Jun!U15+Jul!U15+Ago!U15),IF(Config!$C$6=9,SUM(+Ene!U15+Feb!U15+Mar!U15+Abr!U15+May!U15+Jun!U15+Jul!U15+Ago!U15+Set!U15),IF(Config!$C$6=10,SUM(+Ene!U15+Feb!U15+Mar!U15+Abr!U15+May!U15+Jun!U15+Jul!U15+Ago!U15+Set!U15+Oct!U15),IF(Config!$C$6=11,SUM(+Ene!U15+Feb!U15+Mar!U15+Abr!U15+May!U15+Jun!U15+Jul!U15+Ago!U15+Set!U15+Oct!U15+Nov!U15),IF(Config!$C$6=12,SUM(+Ene!U15+Feb!U15+Mar!U15+Abr!U15+May!U15+Jun!U15+Jul!U15+Ago!U15+Set!U15+Oct!U15+Nov!U15+Dic!U15)))))))))))))</f>
        <v>7</v>
      </c>
      <c r="V15" s="429">
        <f>IF(Config!$C$6=1,SUM(+Ene!V15),IF(Config!$C$6=2,SUM(+Ene!V15+Feb!V15),IF(Config!$C$6=3,SUM(+Ene!V15+Feb!V15+Mar!V15),IF(Config!$C$6=4,SUM(+Ene!V15+Feb!V15+Mar!V15+Abr!V15),IF(Config!$C$6=5,SUM(Ene!V15+Feb!V15+Mar!V15+Abr!V15+May!V15),IF(Config!$C$6=6,SUM(+Ene!V15+Feb!V15+Mar!V15+Abr!V15+May!V15+Jun!V15),IF(Config!$C$6=7,SUM(Ene!V15+Feb!V15+Mar!V15+Abr!V15+May!V15+Jun!V15+Jul!V15),IF(Config!$C$6=8,SUM(+Ene!V15+Feb!V15+Mar!V15+Abr!V15+May!V15+Jun!V15+Jul!V15+Ago!V15),IF(Config!$C$6=9,SUM(+Ene!V15+Feb!V15+Mar!V15+Abr!V15+May!V15+Jun!V15+Jul!V15+Ago!V15+Set!V15),IF(Config!$C$6=10,SUM(+Ene!V15+Feb!V15+Mar!V15+Abr!V15+May!V15+Jun!V15+Jul!V15+Ago!V15+Set!V15+Oct!V15),IF(Config!$C$6=11,SUM(+Ene!V15+Feb!V15+Mar!V15+Abr!V15+May!V15+Jun!V15+Jul!V15+Ago!V15+Set!V15+Oct!V15+Nov!V15),IF(Config!$C$6=12,SUM(+Ene!V15+Feb!V15+Mar!V15+Abr!V15+May!V15+Jun!V15+Jul!V15+Ago!V15+Set!V15+Oct!V15+Nov!V15+Dic!V15)))))))))))))</f>
        <v>1</v>
      </c>
      <c r="W15" s="429">
        <f>IF(Config!$C$6=1,SUM(+Ene!W15),IF(Config!$C$6=2,SUM(+Ene!W15+Feb!W15),IF(Config!$C$6=3,SUM(+Ene!W15+Feb!W15+Mar!W15),IF(Config!$C$6=4,SUM(+Ene!W15+Feb!W15+Mar!W15+Abr!W15),IF(Config!$C$6=5,SUM(Ene!W15+Feb!W15+Mar!W15+Abr!W15+May!W15),IF(Config!$C$6=6,SUM(+Ene!W15+Feb!W15+Mar!W15+Abr!W15+May!W15+Jun!W15),IF(Config!$C$6=7,SUM(Ene!W15+Feb!W15+Mar!W15+Abr!W15+May!W15+Jun!W15+Jul!W15),IF(Config!$C$6=8,SUM(+Ene!W15+Feb!W15+Mar!W15+Abr!W15+May!W15+Jun!W15+Jul!W15+Ago!W15),IF(Config!$C$6=9,SUM(+Ene!W15+Feb!W15+Mar!W15+Abr!W15+May!W15+Jun!W15+Jul!W15+Ago!W15+Set!W15),IF(Config!$C$6=10,SUM(+Ene!W15+Feb!W15+Mar!W15+Abr!W15+May!W15+Jun!W15+Jul!W15+Ago!W15+Set!W15+Oct!W15),IF(Config!$C$6=11,SUM(+Ene!W15+Feb!W15+Mar!W15+Abr!W15+May!W15+Jun!W15+Jul!W15+Ago!W15+Set!W15+Oct!W15+Nov!W15),IF(Config!$C$6=12,SUM(+Ene!W15+Feb!W15+Mar!W15+Abr!W15+May!W15+Jun!W15+Jul!W15+Ago!W15+Set!W15+Oct!W15+Nov!W15+Dic!W15)))))))))))))</f>
        <v>8</v>
      </c>
      <c r="X15" s="429">
        <f>IF(Config!$C$6=1,SUM(+Ene!X15),IF(Config!$C$6=2,SUM(+Ene!X15+Feb!X15),IF(Config!$C$6=3,SUM(+Ene!X15+Feb!X15+Mar!X15),IF(Config!$C$6=4,SUM(+Ene!X15+Feb!X15+Mar!X15+Abr!X15),IF(Config!$C$6=5,SUM(Ene!X15+Feb!X15+Mar!X15+Abr!X15+May!X15),IF(Config!$C$6=6,SUM(+Ene!X15+Feb!X15+Mar!X15+Abr!X15+May!X15+Jun!X15),IF(Config!$C$6=7,SUM(Ene!X15+Feb!X15+Mar!X15+Abr!X15+May!X15+Jun!X15+Jul!X15),IF(Config!$C$6=8,SUM(+Ene!X15+Feb!X15+Mar!X15+Abr!X15+May!X15+Jun!X15+Jul!X15+Ago!X15),IF(Config!$C$6=9,SUM(+Ene!X15+Feb!X15+Mar!X15+Abr!X15+May!X15+Jun!X15+Jul!X15+Ago!X15+Set!X15),IF(Config!$C$6=10,SUM(+Ene!X15+Feb!X15+Mar!X15+Abr!X15+May!X15+Jun!X15+Jul!X15+Ago!X15+Set!X15+Oct!X15),IF(Config!$C$6=11,SUM(+Ene!X15+Feb!X15+Mar!X15+Abr!X15+May!X15+Jun!X15+Jul!X15+Ago!X15+Set!X15+Oct!X15+Nov!X15),IF(Config!$C$6=12,SUM(+Ene!X15+Feb!X15+Mar!X15+Abr!X15+May!X15+Jun!X15+Jul!X15+Ago!X15+Set!X15+Oct!X15+Nov!X15+Dic!X15)))))))))))))</f>
        <v>0</v>
      </c>
      <c r="Y15" s="429">
        <f>IF(Config!$C$6=1,SUM(+Ene!Y15),IF(Config!$C$6=2,SUM(+Ene!Y15+Feb!Y15),IF(Config!$C$6=3,SUM(+Ene!Y15+Feb!Y15+Mar!Y15),IF(Config!$C$6=4,SUM(+Ene!Y15+Feb!Y15+Mar!Y15+Abr!Y15),IF(Config!$C$6=5,SUM(Ene!Y15+Feb!Y15+Mar!Y15+Abr!Y15+May!Y15),IF(Config!$C$6=6,SUM(+Ene!Y15+Feb!Y15+Mar!Y15+Abr!Y15+May!Y15+Jun!Y15),IF(Config!$C$6=7,SUM(Ene!Y15+Feb!Y15+Mar!Y15+Abr!Y15+May!Y15+Jun!Y15+Jul!Y15),IF(Config!$C$6=8,SUM(+Ene!Y15+Feb!Y15+Mar!Y15+Abr!Y15+May!Y15+Jun!Y15+Jul!Y15+Ago!Y15),IF(Config!$C$6=9,SUM(+Ene!Y15+Feb!Y15+Mar!Y15+Abr!Y15+May!Y15+Jun!Y15+Jul!Y15+Ago!Y15+Set!Y15),IF(Config!$C$6=10,SUM(+Ene!Y15+Feb!Y15+Mar!Y15+Abr!Y15+May!Y15+Jun!Y15+Jul!Y15+Ago!Y15+Set!Y15+Oct!Y15),IF(Config!$C$6=11,SUM(+Ene!Y15+Feb!Y15+Mar!Y15+Abr!Y15+May!Y15+Jun!Y15+Jul!Y15+Ago!Y15+Set!Y15+Oct!Y15+Nov!Y15),IF(Config!$C$6=12,SUM(+Ene!Y15+Feb!Y15+Mar!Y15+Abr!Y15+May!Y15+Jun!Y15+Jul!Y15+Ago!Y15+Set!Y15+Oct!Y15+Nov!Y15+Dic!Y15)))))))))))))</f>
        <v>10</v>
      </c>
      <c r="Z15" s="429">
        <f>IF(Config!$C$6=1,SUM(+Ene!Z15),IF(Config!$C$6=2,SUM(+Ene!Z15+Feb!Z15),IF(Config!$C$6=3,SUM(+Ene!Z15+Feb!Z15+Mar!Z15),IF(Config!$C$6=4,SUM(+Ene!Z15+Feb!Z15+Mar!Z15+Abr!Z15),IF(Config!$C$6=5,SUM(Ene!Z15+Feb!Z15+Mar!Z15+Abr!Z15+May!Z15),IF(Config!$C$6=6,SUM(+Ene!Z15+Feb!Z15+Mar!Z15+Abr!Z15+May!Z15+Jun!Z15),IF(Config!$C$6=7,SUM(Ene!Z15+Feb!Z15+Mar!Z15+Abr!Z15+May!Z15+Jun!Z15+Jul!Z15),IF(Config!$C$6=8,SUM(+Ene!Z15+Feb!Z15+Mar!Z15+Abr!Z15+May!Z15+Jun!Z15+Jul!Z15+Ago!Z15),IF(Config!$C$6=9,SUM(+Ene!Z15+Feb!Z15+Mar!Z15+Abr!Z15+May!Z15+Jun!Z15+Jul!Z15+Ago!Z15+Set!Z15),IF(Config!$C$6=10,SUM(+Ene!Z15+Feb!Z15+Mar!Z15+Abr!Z15+May!Z15+Jun!Z15+Jul!Z15+Ago!Z15+Set!Z15+Oct!Z15),IF(Config!$C$6=11,SUM(+Ene!Z15+Feb!Z15+Mar!Z15+Abr!Z15+May!Z15+Jun!Z15+Jul!Z15+Ago!Z15+Set!Z15+Oct!Z15+Nov!Z15),IF(Config!$C$6=12,SUM(+Ene!Z15+Feb!Z15+Mar!Z15+Abr!Z15+May!Z15+Jun!Z15+Jul!Z15+Ago!Z15+Set!Z15+Oct!Z15+Nov!Z15+Dic!Z15)))))))))))))</f>
        <v>0</v>
      </c>
      <c r="AA15" s="429">
        <f>IF(Config!$C$6=1,SUM(+Ene!AA15),IF(Config!$C$6=2,SUM(+Ene!AA15+Feb!AA15),IF(Config!$C$6=3,SUM(+Ene!AA15+Feb!AA15+Mar!AA15),IF(Config!$C$6=4,SUM(+Ene!AA15+Feb!AA15+Mar!AA15+Abr!AA15),IF(Config!$C$6=5,SUM(Ene!AA15+Feb!AA15+Mar!AA15+Abr!AA15+May!AA15),IF(Config!$C$6=6,SUM(+Ene!AA15+Feb!AA15+Mar!AA15+Abr!AA15+May!AA15+Jun!AA15),IF(Config!$C$6=7,SUM(Ene!AA15+Feb!AA15+Mar!AA15+Abr!AA15+May!AA15+Jun!AA15+Jul!AA15),IF(Config!$C$6=8,SUM(+Ene!AA15+Feb!AA15+Mar!AA15+Abr!AA15+May!AA15+Jun!AA15+Jul!AA15+Ago!AA15),IF(Config!$C$6=9,SUM(+Ene!AA15+Feb!AA15+Mar!AA15+Abr!AA15+May!AA15+Jun!AA15+Jul!AA15+Ago!AA15+Set!AA15),IF(Config!$C$6=10,SUM(+Ene!AA15+Feb!AA15+Mar!AA15+Abr!AA15+May!AA15+Jun!AA15+Jul!AA15+Ago!AA15+Set!AA15+Oct!AA15),IF(Config!$C$6=11,SUM(+Ene!AA15+Feb!AA15+Mar!AA15+Abr!AA15+May!AA15+Jun!AA15+Jul!AA15+Ago!AA15+Set!AA15+Oct!AA15+Nov!AA15),IF(Config!$C$6=12,SUM(+Ene!AA15+Feb!AA15+Mar!AA15+Abr!AA15+May!AA15+Jun!AA15+Jul!AA15+Ago!AA15+Set!AA15+Oct!AA15+Nov!AA15+Dic!AA15)))))))))))))</f>
        <v>0</v>
      </c>
      <c r="AB15" s="429">
        <f>IF(Config!$C$6=1,SUM(+Ene!AB15),IF(Config!$C$6=2,SUM(+Ene!AB15+Feb!AB15),IF(Config!$C$6=3,SUM(+Ene!AB15+Feb!AB15+Mar!AB15),IF(Config!$C$6=4,SUM(+Ene!AB15+Feb!AB15+Mar!AB15+Abr!AB15),IF(Config!$C$6=5,SUM(Ene!AB15+Feb!AB15+Mar!AB15+Abr!AB15+May!AB15),IF(Config!$C$6=6,SUM(+Ene!AB15+Feb!AB15+Mar!AB15+Abr!AB15+May!AB15+Jun!AB15),IF(Config!$C$6=7,SUM(Ene!AB15+Feb!AB15+Mar!AB15+Abr!AB15+May!AB15+Jun!AB15+Jul!AB15),IF(Config!$C$6=8,SUM(+Ene!AB15+Feb!AB15+Mar!AB15+Abr!AB15+May!AB15+Jun!AB15+Jul!AB15+Ago!AB15),IF(Config!$C$6=9,SUM(+Ene!AB15+Feb!AB15+Mar!AB15+Abr!AB15+May!AB15+Jun!AB15+Jul!AB15+Ago!AB15+Set!AB15),IF(Config!$C$6=10,SUM(+Ene!AB15+Feb!AB15+Mar!AB15+Abr!AB15+May!AB15+Jun!AB15+Jul!AB15+Ago!AB15+Set!AB15+Oct!AB15),IF(Config!$C$6=11,SUM(+Ene!AB15+Feb!AB15+Mar!AB15+Abr!AB15+May!AB15+Jun!AB15+Jul!AB15+Ago!AB15+Set!AB15+Oct!AB15+Nov!AB15),IF(Config!$C$6=12,SUM(+Ene!AB15+Feb!AB15+Mar!AB15+Abr!AB15+May!AB15+Jun!AB15+Jul!AB15+Ago!AB15+Set!AB15+Oct!AB15+Nov!AB15+Dic!AB15)))))))))))))</f>
        <v>0</v>
      </c>
      <c r="AC15" s="429">
        <f>IF(Config!$C$6=1,SUM(+Ene!AC15),IF(Config!$C$6=2,SUM(+Ene!AC15+Feb!AC15),IF(Config!$C$6=3,SUM(+Ene!AC15+Feb!AC15+Mar!AC15),IF(Config!$C$6=4,SUM(+Ene!AC15+Feb!AC15+Mar!AC15+Abr!AC15),IF(Config!$C$6=5,SUM(Ene!AC15+Feb!AC15+Mar!AC15+Abr!AC15+May!AC15),IF(Config!$C$6=6,SUM(+Ene!AC15+Feb!AC15+Mar!AC15+Abr!AC15+May!AC15+Jun!AC15),IF(Config!$C$6=7,SUM(Ene!AC15+Feb!AC15+Mar!AC15+Abr!AC15+May!AC15+Jun!AC15+Jul!AC15),IF(Config!$C$6=8,SUM(+Ene!AC15+Feb!AC15+Mar!AC15+Abr!AC15+May!AC15+Jun!AC15+Jul!AC15+Ago!AC15),IF(Config!$C$6=9,SUM(+Ene!AC15+Feb!AC15+Mar!AC15+Abr!AC15+May!AC15+Jun!AC15+Jul!AC15+Ago!AC15+Set!AC15),IF(Config!$C$6=10,SUM(+Ene!AC15+Feb!AC15+Mar!AC15+Abr!AC15+May!AC15+Jun!AC15+Jul!AC15+Ago!AC15+Set!AC15+Oct!AC15),IF(Config!$C$6=11,SUM(+Ene!AC15+Feb!AC15+Mar!AC15+Abr!AC15+May!AC15+Jun!AC15+Jul!AC15+Ago!AC15+Set!AC15+Oct!AC15+Nov!AC15),IF(Config!$C$6=12,SUM(+Ene!AC15+Feb!AC15+Mar!AC15+Abr!AC15+May!AC15+Jun!AC15+Jul!AC15+Ago!AC15+Set!AC15+Oct!AC15+Nov!AC15+Dic!AC15)))))))))))))</f>
        <v>8</v>
      </c>
      <c r="AD15" s="429">
        <f>IF(Config!$C$6=1,SUM(+Ene!AD15),IF(Config!$C$6=2,SUM(+Ene!AD15+Feb!AD15),IF(Config!$C$6=3,SUM(+Ene!AD15+Feb!AD15+Mar!AD15),IF(Config!$C$6=4,SUM(+Ene!AD15+Feb!AD15+Mar!AD15+Abr!AD15),IF(Config!$C$6=5,SUM(Ene!AD15+Feb!AD15+Mar!AD15+Abr!AD15+May!AD15),IF(Config!$C$6=6,SUM(+Ene!AD15+Feb!AD15+Mar!AD15+Abr!AD15+May!AD15+Jun!AD15),IF(Config!$C$6=7,SUM(Ene!AD15+Feb!AD15+Mar!AD15+Abr!AD15+May!AD15+Jun!AD15+Jul!AD15),IF(Config!$C$6=8,SUM(+Ene!AD15+Feb!AD15+Mar!AD15+Abr!AD15+May!AD15+Jun!AD15+Jul!AD15+Ago!AD15),IF(Config!$C$6=9,SUM(+Ene!AD15+Feb!AD15+Mar!AD15+Abr!AD15+May!AD15+Jun!AD15+Jul!AD15+Ago!AD15+Set!AD15),IF(Config!$C$6=10,SUM(+Ene!AD15+Feb!AD15+Mar!AD15+Abr!AD15+May!AD15+Jun!AD15+Jul!AD15+Ago!AD15+Set!AD15+Oct!AD15),IF(Config!$C$6=11,SUM(+Ene!AD15+Feb!AD15+Mar!AD15+Abr!AD15+May!AD15+Jun!AD15+Jul!AD15+Ago!AD15+Set!AD15+Oct!AD15+Nov!AD15),IF(Config!$C$6=12,SUM(+Ene!AD15+Feb!AD15+Mar!AD15+Abr!AD15+May!AD15+Jun!AD15+Jul!AD15+Ago!AD15+Set!AD15+Oct!AD15+Nov!AD15+Dic!AD15)))))))))))))</f>
        <v>7</v>
      </c>
      <c r="AE15" s="429">
        <f>IF(Config!$C$6=1,SUM(+Ene!AE15),IF(Config!$C$6=2,SUM(+Ene!AE15+Feb!AE15),IF(Config!$C$6=3,SUM(+Ene!AE15+Feb!AE15+Mar!AE15),IF(Config!$C$6=4,SUM(+Ene!AE15+Feb!AE15+Mar!AE15+Abr!AE15),IF(Config!$C$6=5,SUM(Ene!AE15+Feb!AE15+Mar!AE15+Abr!AE15+May!AE15),IF(Config!$C$6=6,SUM(+Ene!AE15+Feb!AE15+Mar!AE15+Abr!AE15+May!AE15+Jun!AE15),IF(Config!$C$6=7,SUM(Ene!AE15+Feb!AE15+Mar!AE15+Abr!AE15+May!AE15+Jun!AE15+Jul!AE15),IF(Config!$C$6=8,SUM(+Ene!AE15+Feb!AE15+Mar!AE15+Abr!AE15+May!AE15+Jun!AE15+Jul!AE15+Ago!AE15),IF(Config!$C$6=9,SUM(+Ene!AE15+Feb!AE15+Mar!AE15+Abr!AE15+May!AE15+Jun!AE15+Jul!AE15+Ago!AE15+Set!AE15),IF(Config!$C$6=10,SUM(+Ene!AE15+Feb!AE15+Mar!AE15+Abr!AE15+May!AE15+Jun!AE15+Jul!AE15+Ago!AE15+Set!AE15+Oct!AE15),IF(Config!$C$6=11,SUM(+Ene!AE15+Feb!AE15+Mar!AE15+Abr!AE15+May!AE15+Jun!AE15+Jul!AE15+Ago!AE15+Set!AE15+Oct!AE15+Nov!AE15),IF(Config!$C$6=12,SUM(+Ene!AE15+Feb!AE15+Mar!AE15+Abr!AE15+May!AE15+Jun!AE15+Jul!AE15+Ago!AE15+Set!AE15+Oct!AE15+Nov!AE15+Dic!AE15)))))))))))))</f>
        <v>10</v>
      </c>
      <c r="AF15" s="429">
        <f>IF(Config!$C$6=1,SUM(+Ene!AF15),IF(Config!$C$6=2,SUM(+Ene!AF15+Feb!AF15),IF(Config!$C$6=3,SUM(+Ene!AF15+Feb!AF15+Mar!AF15),IF(Config!$C$6=4,SUM(+Ene!AF15+Feb!AF15+Mar!AF15+Abr!AF15),IF(Config!$C$6=5,SUM(Ene!AF15+Feb!AF15+Mar!AF15+Abr!AF15+May!AF15),IF(Config!$C$6=6,SUM(+Ene!AF15+Feb!AF15+Mar!AF15+Abr!AF15+May!AF15+Jun!AF15),IF(Config!$C$6=7,SUM(Ene!AF15+Feb!AF15+Mar!AF15+Abr!AF15+May!AF15+Jun!AF15+Jul!AF15),IF(Config!$C$6=8,SUM(+Ene!AF15+Feb!AF15+Mar!AF15+Abr!AF15+May!AF15+Jun!AF15+Jul!AF15+Ago!AF15),IF(Config!$C$6=9,SUM(+Ene!AF15+Feb!AF15+Mar!AF15+Abr!AF15+May!AF15+Jun!AF15+Jul!AF15+Ago!AF15+Set!AF15),IF(Config!$C$6=10,SUM(+Ene!AF15+Feb!AF15+Mar!AF15+Abr!AF15+May!AF15+Jun!AF15+Jul!AF15+Ago!AF15+Set!AF15+Oct!AF15),IF(Config!$C$6=11,SUM(+Ene!AF15+Feb!AF15+Mar!AF15+Abr!AF15+May!AF15+Jun!AF15+Jul!AF15+Ago!AF15+Set!AF15+Oct!AF15+Nov!AF15),IF(Config!$C$6=12,SUM(+Ene!AF15+Feb!AF15+Mar!AF15+Abr!AF15+May!AF15+Jun!AF15+Jul!AF15+Ago!AF15+Set!AF15+Oct!AF15+Nov!AF15+Dic!AF15)))))))))))))</f>
        <v>67</v>
      </c>
      <c r="AG15" s="429">
        <f>IF(Config!$C$6=1,SUM(+Ene!AG15),IF(Config!$C$6=2,SUM(+Ene!AG15+Feb!AG15),IF(Config!$C$6=3,SUM(+Ene!AG15+Feb!AG15+Mar!AG15),IF(Config!$C$6=4,SUM(+Ene!AG15+Feb!AG15+Mar!AG15+Abr!AG15),IF(Config!$C$6=5,SUM(Ene!AG15+Feb!AG15+Mar!AG15+Abr!AG15+May!AG15),IF(Config!$C$6=6,SUM(+Ene!AG15+Feb!AG15+Mar!AG15+Abr!AG15+May!AG15+Jun!AG15),IF(Config!$C$6=7,SUM(Ene!AG15+Feb!AG15+Mar!AG15+Abr!AG15+May!AG15+Jun!AG15+Jul!AG15),IF(Config!$C$6=8,SUM(+Ene!AG15+Feb!AG15+Mar!AG15+Abr!AG15+May!AG15+Jun!AG15+Jul!AG15+Ago!AG15),IF(Config!$C$6=9,SUM(+Ene!AG15+Feb!AG15+Mar!AG15+Abr!AG15+May!AG15+Jun!AG15+Jul!AG15+Ago!AG15+Set!AG15),IF(Config!$C$6=10,SUM(+Ene!AG15+Feb!AG15+Mar!AG15+Abr!AG15+May!AG15+Jun!AG15+Jul!AG15+Ago!AG15+Set!AG15+Oct!AG15),IF(Config!$C$6=11,SUM(+Ene!AG15+Feb!AG15+Mar!AG15+Abr!AG15+May!AG15+Jun!AG15+Jul!AG15+Ago!AG15+Set!AG15+Oct!AG15+Nov!AG15),IF(Config!$C$6=12,SUM(+Ene!AG15+Feb!AG15+Mar!AG15+Abr!AG15+May!AG15+Jun!AG15+Jul!AG15+Ago!AG15+Set!AG15+Oct!AG15+Nov!AG15+Dic!AG15)))))))))))))</f>
        <v>15</v>
      </c>
      <c r="AH15" s="429">
        <f>IF(Config!$C$6=1,SUM(+Ene!AH15),IF(Config!$C$6=2,SUM(+Ene!AH15+Feb!AH15),IF(Config!$C$6=3,SUM(+Ene!AH15+Feb!AH15+Mar!AH15),IF(Config!$C$6=4,SUM(+Ene!AH15+Feb!AH15+Mar!AH15+Abr!AH15),IF(Config!$C$6=5,SUM(Ene!AH15+Feb!AH15+Mar!AH15+Abr!AH15+May!AH15),IF(Config!$C$6=6,SUM(+Ene!AH15+Feb!AH15+Mar!AH15+Abr!AH15+May!AH15+Jun!AH15),IF(Config!$C$6=7,SUM(Ene!AH15+Feb!AH15+Mar!AH15+Abr!AH15+May!AH15+Jun!AH15+Jul!AH15),IF(Config!$C$6=8,SUM(+Ene!AH15+Feb!AH15+Mar!AH15+Abr!AH15+May!AH15+Jun!AH15+Jul!AH15+Ago!AH15),IF(Config!$C$6=9,SUM(+Ene!AH15+Feb!AH15+Mar!AH15+Abr!AH15+May!AH15+Jun!AH15+Jul!AH15+Ago!AH15+Set!AH15),IF(Config!$C$6=10,SUM(+Ene!AH15+Feb!AH15+Mar!AH15+Abr!AH15+May!AH15+Jun!AH15+Jul!AH15+Ago!AH15+Set!AH15+Oct!AH15),IF(Config!$C$6=11,SUM(+Ene!AH15+Feb!AH15+Mar!AH15+Abr!AH15+May!AH15+Jun!AH15+Jul!AH15+Ago!AH15+Set!AH15+Oct!AH15+Nov!AH15),IF(Config!$C$6=12,SUM(+Ene!AH15+Feb!AH15+Mar!AH15+Abr!AH15+May!AH15+Jun!AH15+Jul!AH15+Ago!AH15+Set!AH15+Oct!AH15+Nov!AH15+Dic!AH15)))))))))))))</f>
        <v>6</v>
      </c>
      <c r="AI15" s="429">
        <f>IF(Config!$C$6=1,SUM(+Ene!AI15),IF(Config!$C$6=2,SUM(+Ene!AI15+Feb!AI15),IF(Config!$C$6=3,SUM(+Ene!AI15+Feb!AI15+Mar!AI15),IF(Config!$C$6=4,SUM(+Ene!AI15+Feb!AI15+Mar!AI15+Abr!AI15),IF(Config!$C$6=5,SUM(Ene!AI15+Feb!AI15+Mar!AI15+Abr!AI15+May!AI15),IF(Config!$C$6=6,SUM(+Ene!AI15+Feb!AI15+Mar!AI15+Abr!AI15+May!AI15+Jun!AI15),IF(Config!$C$6=7,SUM(Ene!AI15+Feb!AI15+Mar!AI15+Abr!AI15+May!AI15+Jun!AI15+Jul!AI15),IF(Config!$C$6=8,SUM(+Ene!AI15+Feb!AI15+Mar!AI15+Abr!AI15+May!AI15+Jun!AI15+Jul!AI15+Ago!AI15),IF(Config!$C$6=9,SUM(+Ene!AI15+Feb!AI15+Mar!AI15+Abr!AI15+May!AI15+Jun!AI15+Jul!AI15+Ago!AI15+Set!AI15),IF(Config!$C$6=10,SUM(+Ene!AI15+Feb!AI15+Mar!AI15+Abr!AI15+May!AI15+Jun!AI15+Jul!AI15+Ago!AI15+Set!AI15+Oct!AI15),IF(Config!$C$6=11,SUM(+Ene!AI15+Feb!AI15+Mar!AI15+Abr!AI15+May!AI15+Jun!AI15+Jul!AI15+Ago!AI15+Set!AI15+Oct!AI15+Nov!AI15),IF(Config!$C$6=12,SUM(+Ene!AI15+Feb!AI15+Mar!AI15+Abr!AI15+May!AI15+Jun!AI15+Jul!AI15+Ago!AI15+Set!AI15+Oct!AI15+Nov!AI15+Dic!AI15)))))))))))))</f>
        <v>0</v>
      </c>
      <c r="AJ15" s="429">
        <f>IF(Config!$C$6=1,SUM(+Ene!AJ15),IF(Config!$C$6=2,SUM(+Ene!AJ15+Feb!AJ15),IF(Config!$C$6=3,SUM(+Ene!AJ15+Feb!AJ15+Mar!AJ15),IF(Config!$C$6=4,SUM(+Ene!AJ15+Feb!AJ15+Mar!AJ15+Abr!AJ15),IF(Config!$C$6=5,SUM(Ene!AJ15+Feb!AJ15+Mar!AJ15+Abr!AJ15+May!AJ15),IF(Config!$C$6=6,SUM(+Ene!AJ15+Feb!AJ15+Mar!AJ15+Abr!AJ15+May!AJ15+Jun!AJ15),IF(Config!$C$6=7,SUM(Ene!AJ15+Feb!AJ15+Mar!AJ15+Abr!AJ15+May!AJ15+Jun!AJ15+Jul!AJ15),IF(Config!$C$6=8,SUM(+Ene!AJ15+Feb!AJ15+Mar!AJ15+Abr!AJ15+May!AJ15+Jun!AJ15+Jul!AJ15+Ago!AJ15),IF(Config!$C$6=9,SUM(+Ene!AJ15+Feb!AJ15+Mar!AJ15+Abr!AJ15+May!AJ15+Jun!AJ15+Jul!AJ15+Ago!AJ15+Set!AJ15),IF(Config!$C$6=10,SUM(+Ene!AJ15+Feb!AJ15+Mar!AJ15+Abr!AJ15+May!AJ15+Jun!AJ15+Jul!AJ15+Ago!AJ15+Set!AJ15+Oct!AJ15),IF(Config!$C$6=11,SUM(+Ene!AJ15+Feb!AJ15+Mar!AJ15+Abr!AJ15+May!AJ15+Jun!AJ15+Jul!AJ15+Ago!AJ15+Set!AJ15+Oct!AJ15+Nov!AJ15),IF(Config!$C$6=12,SUM(+Ene!AJ15+Feb!AJ15+Mar!AJ15+Abr!AJ15+May!AJ15+Jun!AJ15+Jul!AJ15+Ago!AJ15+Set!AJ15+Oct!AJ15+Nov!AJ15+Dic!AJ15)))))))))))))</f>
        <v>40</v>
      </c>
      <c r="AK15" s="429">
        <f>IF(Config!$C$6=1,SUM(+Ene!AK15),IF(Config!$C$6=2,SUM(+Ene!AK15+Feb!AK15),IF(Config!$C$6=3,SUM(+Ene!AK15+Feb!AK15+Mar!AK15),IF(Config!$C$6=4,SUM(+Ene!AK15+Feb!AK15+Mar!AK15+Abr!AK15),IF(Config!$C$6=5,SUM(Ene!AK15+Feb!AK15+Mar!AK15+Abr!AK15+May!AK15),IF(Config!$C$6=6,SUM(+Ene!AK15+Feb!AK15+Mar!AK15+Abr!AK15+May!AK15+Jun!AK15),IF(Config!$C$6=7,SUM(Ene!AK15+Feb!AK15+Mar!AK15+Abr!AK15+May!AK15+Jun!AK15+Jul!AK15),IF(Config!$C$6=8,SUM(+Ene!AK15+Feb!AK15+Mar!AK15+Abr!AK15+May!AK15+Jun!AK15+Jul!AK15+Ago!AK15),IF(Config!$C$6=9,SUM(+Ene!AK15+Feb!AK15+Mar!AK15+Abr!AK15+May!AK15+Jun!AK15+Jul!AK15+Ago!AK15+Set!AK15),IF(Config!$C$6=10,SUM(+Ene!AK15+Feb!AK15+Mar!AK15+Abr!AK15+May!AK15+Jun!AK15+Jul!AK15+Ago!AK15+Set!AK15+Oct!AK15),IF(Config!$C$6=11,SUM(+Ene!AK15+Feb!AK15+Mar!AK15+Abr!AK15+May!AK15+Jun!AK15+Jul!AK15+Ago!AK15+Set!AK15+Oct!AK15+Nov!AK15),IF(Config!$C$6=12,SUM(+Ene!AK15+Feb!AK15+Mar!AK15+Abr!AK15+May!AK15+Jun!AK15+Jul!AK15+Ago!AK15+Set!AK15+Oct!AK15+Nov!AK15+Dic!AK15)))))))))))))</f>
        <v>0</v>
      </c>
      <c r="AL15" s="429">
        <f>IF(Config!$C$6=1,SUM(+Ene!AL15),IF(Config!$C$6=2,SUM(+Ene!AL15+Feb!AL15),IF(Config!$C$6=3,SUM(+Ene!AL15+Feb!AL15+Mar!AL15),IF(Config!$C$6=4,SUM(+Ene!AL15+Feb!AL15+Mar!AL15+Abr!AL15),IF(Config!$C$6=5,SUM(Ene!AL15+Feb!AL15+Mar!AL15+Abr!AL15+May!AL15),IF(Config!$C$6=6,SUM(+Ene!AL15+Feb!AL15+Mar!AL15+Abr!AL15+May!AL15+Jun!AL15),IF(Config!$C$6=7,SUM(Ene!AL15+Feb!AL15+Mar!AL15+Abr!AL15+May!AL15+Jun!AL15+Jul!AL15),IF(Config!$C$6=8,SUM(+Ene!AL15+Feb!AL15+Mar!AL15+Abr!AL15+May!AL15+Jun!AL15+Jul!AL15+Ago!AL15),IF(Config!$C$6=9,SUM(+Ene!AL15+Feb!AL15+Mar!AL15+Abr!AL15+May!AL15+Jun!AL15+Jul!AL15+Ago!AL15+Set!AL15),IF(Config!$C$6=10,SUM(+Ene!AL15+Feb!AL15+Mar!AL15+Abr!AL15+May!AL15+Jun!AL15+Jul!AL15+Ago!AL15+Set!AL15+Oct!AL15),IF(Config!$C$6=11,SUM(+Ene!AL15+Feb!AL15+Mar!AL15+Abr!AL15+May!AL15+Jun!AL15+Jul!AL15+Ago!AL15+Set!AL15+Oct!AL15+Nov!AL15),IF(Config!$C$6=12,SUM(+Ene!AL15+Feb!AL15+Mar!AL15+Abr!AL15+May!AL15+Jun!AL15+Jul!AL15+Ago!AL15+Set!AL15+Oct!AL15+Nov!AL15+Dic!AL15)))))))))))))</f>
        <v>0</v>
      </c>
      <c r="AM15" s="429">
        <f>IF(Config!$C$6=1,SUM(+Ene!AM15),IF(Config!$C$6=2,SUM(+Ene!AM15+Feb!AM15),IF(Config!$C$6=3,SUM(+Ene!AM15+Feb!AM15+Mar!AM15),IF(Config!$C$6=4,SUM(+Ene!AM15+Feb!AM15+Mar!AM15+Abr!AM15),IF(Config!$C$6=5,SUM(Ene!AM15+Feb!AM15+Mar!AM15+Abr!AM15+May!AM15),IF(Config!$C$6=6,SUM(+Ene!AM15+Feb!AM15+Mar!AM15+Abr!AM15+May!AM15+Jun!AM15),IF(Config!$C$6=7,SUM(Ene!AM15+Feb!AM15+Mar!AM15+Abr!AM15+May!AM15+Jun!AM15+Jul!AM15),IF(Config!$C$6=8,SUM(+Ene!AM15+Feb!AM15+Mar!AM15+Abr!AM15+May!AM15+Jun!AM15+Jul!AM15+Ago!AM15),IF(Config!$C$6=9,SUM(+Ene!AM15+Feb!AM15+Mar!AM15+Abr!AM15+May!AM15+Jun!AM15+Jul!AM15+Ago!AM15+Set!AM15),IF(Config!$C$6=10,SUM(+Ene!AM15+Feb!AM15+Mar!AM15+Abr!AM15+May!AM15+Jun!AM15+Jul!AM15+Ago!AM15+Set!AM15+Oct!AM15),IF(Config!$C$6=11,SUM(+Ene!AM15+Feb!AM15+Mar!AM15+Abr!AM15+May!AM15+Jun!AM15+Jul!AM15+Ago!AM15+Set!AM15+Oct!AM15+Nov!AM15),IF(Config!$C$6=12,SUM(+Ene!AM15+Feb!AM15+Mar!AM15+Abr!AM15+May!AM15+Jun!AM15+Jul!AM15+Ago!AM15+Set!AM15+Oct!AM15+Nov!AM15+Dic!AM15)))))))))))))</f>
        <v>7</v>
      </c>
      <c r="AN15" s="429">
        <f>IF(Config!$C$6=1,SUM(+Ene!AN15),IF(Config!$C$6=2,SUM(+Ene!AN15+Feb!AN15),IF(Config!$C$6=3,SUM(+Ene!AN15+Feb!AN15+Mar!AN15),IF(Config!$C$6=4,SUM(+Ene!AN15+Feb!AN15+Mar!AN15+Abr!AN15),IF(Config!$C$6=5,SUM(Ene!AN15+Feb!AN15+Mar!AN15+Abr!AN15+May!AN15),IF(Config!$C$6=6,SUM(+Ene!AN15+Feb!AN15+Mar!AN15+Abr!AN15+May!AN15+Jun!AN15),IF(Config!$C$6=7,SUM(Ene!AN15+Feb!AN15+Mar!AN15+Abr!AN15+May!AN15+Jun!AN15+Jul!AN15),IF(Config!$C$6=8,SUM(+Ene!AN15+Feb!AN15+Mar!AN15+Abr!AN15+May!AN15+Jun!AN15+Jul!AN15+Ago!AN15),IF(Config!$C$6=9,SUM(+Ene!AN15+Feb!AN15+Mar!AN15+Abr!AN15+May!AN15+Jun!AN15+Jul!AN15+Ago!AN15+Set!AN15),IF(Config!$C$6=10,SUM(+Ene!AN15+Feb!AN15+Mar!AN15+Abr!AN15+May!AN15+Jun!AN15+Jul!AN15+Ago!AN15+Set!AN15+Oct!AN15),IF(Config!$C$6=11,SUM(+Ene!AN15+Feb!AN15+Mar!AN15+Abr!AN15+May!AN15+Jun!AN15+Jul!AN15+Ago!AN15+Set!AN15+Oct!AN15+Nov!AN15),IF(Config!$C$6=12,SUM(+Ene!AN15+Feb!AN15+Mar!AN15+Abr!AN15+May!AN15+Jun!AN15+Jul!AN15+Ago!AN15+Set!AN15+Oct!AN15+Nov!AN15+Dic!AN15)))))))))))))</f>
        <v>5</v>
      </c>
      <c r="AO15" s="429">
        <f>IF(Config!$C$6=1,SUM(+Ene!AO15),IF(Config!$C$6=2,SUM(+Ene!AO15+Feb!AO15),IF(Config!$C$6=3,SUM(+Ene!AO15+Feb!AO15+Mar!AO15),IF(Config!$C$6=4,SUM(+Ene!AO15+Feb!AO15+Mar!AO15+Abr!AO15),IF(Config!$C$6=5,SUM(Ene!AO15+Feb!AO15+Mar!AO15+Abr!AO15+May!AO15),IF(Config!$C$6=6,SUM(+Ene!AO15+Feb!AO15+Mar!AO15+Abr!AO15+May!AO15+Jun!AO15),IF(Config!$C$6=7,SUM(Ene!AO15+Feb!AO15+Mar!AO15+Abr!AO15+May!AO15+Jun!AO15+Jul!AO15),IF(Config!$C$6=8,SUM(+Ene!AO15+Feb!AO15+Mar!AO15+Abr!AO15+May!AO15+Jun!AO15+Jul!AO15+Ago!AO15),IF(Config!$C$6=9,SUM(+Ene!AO15+Feb!AO15+Mar!AO15+Abr!AO15+May!AO15+Jun!AO15+Jul!AO15+Ago!AO15+Set!AO15),IF(Config!$C$6=10,SUM(+Ene!AO15+Feb!AO15+Mar!AO15+Abr!AO15+May!AO15+Jun!AO15+Jul!AO15+Ago!AO15+Set!AO15+Oct!AO15),IF(Config!$C$6=11,SUM(+Ene!AO15+Feb!AO15+Mar!AO15+Abr!AO15+May!AO15+Jun!AO15+Jul!AO15+Ago!AO15+Set!AO15+Oct!AO15+Nov!AO15),IF(Config!$C$6=12,SUM(+Ene!AO15+Feb!AO15+Mar!AO15+Abr!AO15+May!AO15+Jun!AO15+Jul!AO15+Ago!AO15+Set!AO15+Oct!AO15+Nov!AO15+Dic!AO15)))))))))))))</f>
        <v>5</v>
      </c>
      <c r="AP15" s="429">
        <f>IF(Config!$C$6=1,SUM(+Ene!AP15),IF(Config!$C$6=2,SUM(+Ene!AP15+Feb!AP15),IF(Config!$C$6=3,SUM(+Ene!AP15+Feb!AP15+Mar!AP15),IF(Config!$C$6=4,SUM(+Ene!AP15+Feb!AP15+Mar!AP15+Abr!AP15),IF(Config!$C$6=5,SUM(Ene!AP15+Feb!AP15+Mar!AP15+Abr!AP15+May!AP15),IF(Config!$C$6=6,SUM(+Ene!AP15+Feb!AP15+Mar!AP15+Abr!AP15+May!AP15+Jun!AP15),IF(Config!$C$6=7,SUM(Ene!AP15+Feb!AP15+Mar!AP15+Abr!AP15+May!AP15+Jun!AP15+Jul!AP15),IF(Config!$C$6=8,SUM(+Ene!AP15+Feb!AP15+Mar!AP15+Abr!AP15+May!AP15+Jun!AP15+Jul!AP15+Ago!AP15),IF(Config!$C$6=9,SUM(+Ene!AP15+Feb!AP15+Mar!AP15+Abr!AP15+May!AP15+Jun!AP15+Jul!AP15+Ago!AP15+Set!AP15),IF(Config!$C$6=10,SUM(+Ene!AP15+Feb!AP15+Mar!AP15+Abr!AP15+May!AP15+Jun!AP15+Jul!AP15+Ago!AP15+Set!AP15+Oct!AP15),IF(Config!$C$6=11,SUM(+Ene!AP15+Feb!AP15+Mar!AP15+Abr!AP15+May!AP15+Jun!AP15+Jul!AP15+Ago!AP15+Set!AP15+Oct!AP15+Nov!AP15),IF(Config!$C$6=12,SUM(+Ene!AP15+Feb!AP15+Mar!AP15+Abr!AP15+May!AP15+Jun!AP15+Jul!AP15+Ago!AP15+Set!AP15+Oct!AP15+Nov!AP15+Dic!AP15)))))))))))))</f>
        <v>13</v>
      </c>
      <c r="AQ15" s="429">
        <f>IF(Config!$C$6=1,SUM(+Ene!AQ15),IF(Config!$C$6=2,SUM(+Ene!AQ15+Feb!AQ15),IF(Config!$C$6=3,SUM(+Ene!AQ15+Feb!AQ15+Mar!AQ15),IF(Config!$C$6=4,SUM(+Ene!AQ15+Feb!AQ15+Mar!AQ15+Abr!AQ15),IF(Config!$C$6=5,SUM(Ene!AQ15+Feb!AQ15+Mar!AQ15+Abr!AQ15+May!AQ15),IF(Config!$C$6=6,SUM(+Ene!AQ15+Feb!AQ15+Mar!AQ15+Abr!AQ15+May!AQ15+Jun!AQ15),IF(Config!$C$6=7,SUM(Ene!AQ15+Feb!AQ15+Mar!AQ15+Abr!AQ15+May!AQ15+Jun!AQ15+Jul!AQ15),IF(Config!$C$6=8,SUM(+Ene!AQ15+Feb!AQ15+Mar!AQ15+Abr!AQ15+May!AQ15+Jun!AQ15+Jul!AQ15+Ago!AQ15),IF(Config!$C$6=9,SUM(+Ene!AQ15+Feb!AQ15+Mar!AQ15+Abr!AQ15+May!AQ15+Jun!AQ15+Jul!AQ15+Ago!AQ15+Set!AQ15),IF(Config!$C$6=10,SUM(+Ene!AQ15+Feb!AQ15+Mar!AQ15+Abr!AQ15+May!AQ15+Jun!AQ15+Jul!AQ15+Ago!AQ15+Set!AQ15+Oct!AQ15),IF(Config!$C$6=11,SUM(+Ene!AQ15+Feb!AQ15+Mar!AQ15+Abr!AQ15+May!AQ15+Jun!AQ15+Jul!AQ15+Ago!AQ15+Set!AQ15+Oct!AQ15+Nov!AQ15),IF(Config!$C$6=12,SUM(+Ene!AQ15+Feb!AQ15+Mar!AQ15+Abr!AQ15+May!AQ15+Jun!AQ15+Jul!AQ15+Ago!AQ15+Set!AQ15+Oct!AQ15+Nov!AQ15+Dic!AQ15)))))))))))))</f>
        <v>15</v>
      </c>
      <c r="AR15" s="429">
        <f>IF(Config!$C$6=1,SUM(+Ene!AR15),IF(Config!$C$6=2,SUM(+Ene!AR15+Feb!AR15),IF(Config!$C$6=3,SUM(+Ene!AR15+Feb!AR15+Mar!AR15),IF(Config!$C$6=4,SUM(+Ene!AR15+Feb!AR15+Mar!AR15+Abr!AR15),IF(Config!$C$6=5,SUM(Ene!AR15+Feb!AR15+Mar!AR15+Abr!AR15+May!AR15),IF(Config!$C$6=6,SUM(+Ene!AR15+Feb!AR15+Mar!AR15+Abr!AR15+May!AR15+Jun!AR15),IF(Config!$C$6=7,SUM(Ene!AR15+Feb!AR15+Mar!AR15+Abr!AR15+May!AR15+Jun!AR15+Jul!AR15),IF(Config!$C$6=8,SUM(+Ene!AR15+Feb!AR15+Mar!AR15+Abr!AR15+May!AR15+Jun!AR15+Jul!AR15+Ago!AR15),IF(Config!$C$6=9,SUM(+Ene!AR15+Feb!AR15+Mar!AR15+Abr!AR15+May!AR15+Jun!AR15+Jul!AR15+Ago!AR15+Set!AR15),IF(Config!$C$6=10,SUM(+Ene!AR15+Feb!AR15+Mar!AR15+Abr!AR15+May!AR15+Jun!AR15+Jul!AR15+Ago!AR15+Set!AR15+Oct!AR15),IF(Config!$C$6=11,SUM(+Ene!AR15+Feb!AR15+Mar!AR15+Abr!AR15+May!AR15+Jun!AR15+Jul!AR15+Ago!AR15+Set!AR15+Oct!AR15+Nov!AR15),IF(Config!$C$6=12,SUM(+Ene!AR15+Feb!AR15+Mar!AR15+Abr!AR15+May!AR15+Jun!AR15+Jul!AR15+Ago!AR15+Set!AR15+Oct!AR15+Nov!AR15+Dic!AR15)))))))))))))</f>
        <v>0</v>
      </c>
      <c r="AS15" s="429">
        <f>IF(Config!$C$6=1,SUM(+Ene!AS15),IF(Config!$C$6=2,SUM(+Ene!AS15+Feb!AS15),IF(Config!$C$6=3,SUM(+Ene!AS15+Feb!AS15+Mar!AS15),IF(Config!$C$6=4,SUM(+Ene!AS15+Feb!AS15+Mar!AS15+Abr!AS15),IF(Config!$C$6=5,SUM(Ene!AS15+Feb!AS15+Mar!AS15+Abr!AS15+May!AS15),IF(Config!$C$6=6,SUM(+Ene!AS15+Feb!AS15+Mar!AS15+Abr!AS15+May!AS15+Jun!AS15),IF(Config!$C$6=7,SUM(Ene!AS15+Feb!AS15+Mar!AS15+Abr!AS15+May!AS15+Jun!AS15+Jul!AS15),IF(Config!$C$6=8,SUM(+Ene!AS15+Feb!AS15+Mar!AS15+Abr!AS15+May!AS15+Jun!AS15+Jul!AS15+Ago!AS15),IF(Config!$C$6=9,SUM(+Ene!AS15+Feb!AS15+Mar!AS15+Abr!AS15+May!AS15+Jun!AS15+Jul!AS15+Ago!AS15+Set!AS15),IF(Config!$C$6=10,SUM(+Ene!AS15+Feb!AS15+Mar!AS15+Abr!AS15+May!AS15+Jun!AS15+Jul!AS15+Ago!AS15+Set!AS15+Oct!AS15),IF(Config!$C$6=11,SUM(+Ene!AS15+Feb!AS15+Mar!AS15+Abr!AS15+May!AS15+Jun!AS15+Jul!AS15+Ago!AS15+Set!AS15+Oct!AS15+Nov!AS15),IF(Config!$C$6=12,SUM(+Ene!AS15+Feb!AS15+Mar!AS15+Abr!AS15+May!AS15+Jun!AS15+Jul!AS15+Ago!AS15+Set!AS15+Oct!AS15+Nov!AS15+Dic!AS15)))))))))))))</f>
        <v>0</v>
      </c>
      <c r="AT15" s="429">
        <f>IF(Config!$C$6=1,SUM(+Ene!AT15),IF(Config!$C$6=2,SUM(+Ene!AT15+Feb!AT15),IF(Config!$C$6=3,SUM(+Ene!AT15+Feb!AT15+Mar!AT15),IF(Config!$C$6=4,SUM(+Ene!AT15+Feb!AT15+Mar!AT15+Abr!AT15),IF(Config!$C$6=5,SUM(Ene!AT15+Feb!AT15+Mar!AT15+Abr!AT15+May!AT15),IF(Config!$C$6=6,SUM(+Ene!AT15+Feb!AT15+Mar!AT15+Abr!AT15+May!AT15+Jun!AT15),IF(Config!$C$6=7,SUM(Ene!AT15+Feb!AT15+Mar!AT15+Abr!AT15+May!AT15+Jun!AT15+Jul!AT15),IF(Config!$C$6=8,SUM(+Ene!AT15+Feb!AT15+Mar!AT15+Abr!AT15+May!AT15+Jun!AT15+Jul!AT15+Ago!AT15),IF(Config!$C$6=9,SUM(+Ene!AT15+Feb!AT15+Mar!AT15+Abr!AT15+May!AT15+Jun!AT15+Jul!AT15+Ago!AT15+Set!AT15),IF(Config!$C$6=10,SUM(+Ene!AT15+Feb!AT15+Mar!AT15+Abr!AT15+May!AT15+Jun!AT15+Jul!AT15+Ago!AT15+Set!AT15+Oct!AT15),IF(Config!$C$6=11,SUM(+Ene!AT15+Feb!AT15+Mar!AT15+Abr!AT15+May!AT15+Jun!AT15+Jul!AT15+Ago!AT15+Set!AT15+Oct!AT15+Nov!AT15),IF(Config!$C$6=12,SUM(+Ene!AT15+Feb!AT15+Mar!AT15+Abr!AT15+May!AT15+Jun!AT15+Jul!AT15+Ago!AT15+Set!AT15+Oct!AT15+Nov!AT15+Dic!AT15)))))))))))))</f>
        <v>0</v>
      </c>
      <c r="AU15" s="495">
        <f t="shared" si="9"/>
        <v>758</v>
      </c>
      <c r="AV15" s="37">
        <f t="shared" si="10"/>
        <v>129</v>
      </c>
      <c r="AW15" s="37">
        <f t="shared" si="11"/>
        <v>0</v>
      </c>
      <c r="AX15" s="37">
        <f t="shared" si="12"/>
        <v>319</v>
      </c>
      <c r="AY15" s="37">
        <f t="shared" si="13"/>
        <v>66</v>
      </c>
      <c r="AZ15" s="37">
        <f t="shared" si="14"/>
        <v>36</v>
      </c>
      <c r="BA15" s="37">
        <f t="shared" si="15"/>
        <v>18</v>
      </c>
      <c r="BB15" s="37">
        <f t="shared" si="16"/>
        <v>105</v>
      </c>
      <c r="BC15" s="37">
        <f t="shared" si="17"/>
        <v>40</v>
      </c>
      <c r="BD15" s="38">
        <f t="shared" si="18"/>
        <v>30</v>
      </c>
      <c r="BE15" s="37">
        <f t="shared" si="19"/>
        <v>15</v>
      </c>
      <c r="BF15" s="54">
        <f t="shared" si="20"/>
        <v>758</v>
      </c>
      <c r="BG15" t="str">
        <f t="shared" si="8"/>
        <v>OK</v>
      </c>
    </row>
    <row r="16" spans="1:71" x14ac:dyDescent="0.25">
      <c r="A16" s="400">
        <v>13</v>
      </c>
      <c r="B16" s="427" t="s">
        <v>531</v>
      </c>
      <c r="C16" s="498" t="s">
        <v>144</v>
      </c>
      <c r="D16" s="429">
        <f>IF(Config!$C$6=1,SUM(+Ene!D16),IF(Config!$C$6=2,SUM(+Ene!D16+Feb!D16),IF(Config!$C$6=3,SUM(+Ene!D16+Feb!D16+Mar!D16),IF(Config!$C$6=4,SUM(+Ene!D16+Feb!D16+Mar!D16+Abr!D16),IF(Config!$C$6=5,SUM(Ene!D16+Feb!D16+Mar!D16+Abr!D16+May!D16),IF(Config!$C$6=6,SUM(+Ene!D16+Feb!D16+Mar!D16+Abr!D16+May!D16+Jun!D16),IF(Config!$C$6=7,SUM(Ene!D16+Feb!D16+Mar!D16+Abr!D16+May!D16+Jun!D16+Jul!D16),IF(Config!$C$6=8,SUM(+Ene!D16+Feb!D16+Mar!D16+Abr!D16+May!D16+Jun!D16+Jul!D16+Ago!D16),IF(Config!$C$6=9,SUM(+Ene!D16+Feb!D16+Mar!D16+Abr!D16+May!D16+Jun!D16+Jul!D16+Ago!D16+Set!D16),IF(Config!$C$6=10,SUM(+Ene!D16+Feb!D16+Mar!D16+Abr!D16+May!D16+Jun!D16+Jul!D16+Ago!D16+Set!D16+Oct!D16),IF(Config!$C$6=11,SUM(+Ene!D16+Feb!D16+Mar!D16+Abr!D16+May!D16+Jun!D16+Jul!D16+Ago!D16+Set!D16+Oct!D16+Nov!D16),IF(Config!$C$6=12,SUM(+Ene!D16+Feb!D16+Mar!D16+Abr!D16+May!D16+Jun!D16+Jul!D16+Ago!D16+Set!D16+Oct!D16+Nov!D16+Dic!D16)))))))))))))</f>
        <v>124</v>
      </c>
      <c r="E16" s="429">
        <f>IF(Config!$C$6=1,SUM(+Ene!E16),IF(Config!$C$6=2,SUM(+Ene!E16+Feb!E16),IF(Config!$C$6=3,SUM(+Ene!E16+Feb!E16+Mar!E16),IF(Config!$C$6=4,SUM(+Ene!E16+Feb!E16+Mar!E16+Abr!E16),IF(Config!$C$6=5,SUM(Ene!E16+Feb!E16+Mar!E16+Abr!E16+May!E16),IF(Config!$C$6=6,SUM(+Ene!E16+Feb!E16+Mar!E16+Abr!E16+May!E16+Jun!E16),IF(Config!$C$6=7,SUM(Ene!E16+Feb!E16+Mar!E16+Abr!E16+May!E16+Jun!E16+Jul!E16),IF(Config!$C$6=8,SUM(+Ene!E16+Feb!E16+Mar!E16+Abr!E16+May!E16+Jun!E16+Jul!E16+Ago!E16),IF(Config!$C$6=9,SUM(+Ene!E16+Feb!E16+Mar!E16+Abr!E16+May!E16+Jun!E16+Jul!E16+Ago!E16+Set!E16),IF(Config!$C$6=10,SUM(+Ene!E16+Feb!E16+Mar!E16+Abr!E16+May!E16+Jun!E16+Jul!E16+Ago!E16+Set!E16+Oct!E16),IF(Config!$C$6=11,SUM(+Ene!E16+Feb!E16+Mar!E16+Abr!E16+May!E16+Jun!E16+Jul!E16+Ago!E16+Set!E16+Oct!E16+Nov!E16),IF(Config!$C$6=12,SUM(+Ene!E16+Feb!E16+Mar!E16+Abr!E16+May!E16+Jun!E16+Jul!E16+Ago!E16+Set!E16+Oct!E16+Nov!E16+Dic!E16)))))))))))))</f>
        <v>0</v>
      </c>
      <c r="F16" s="429">
        <f>IF(Config!$C$6=1,SUM(+Ene!F16),IF(Config!$C$6=2,SUM(+Ene!F16+Feb!F16),IF(Config!$C$6=3,SUM(+Ene!F16+Feb!F16+Mar!F16),IF(Config!$C$6=4,SUM(+Ene!F16+Feb!F16+Mar!F16+Abr!F16),IF(Config!$C$6=5,SUM(Ene!F16+Feb!F16+Mar!F16+Abr!F16+May!F16),IF(Config!$C$6=6,SUM(+Ene!F16+Feb!F16+Mar!F16+Abr!F16+May!F16+Jun!F16),IF(Config!$C$6=7,SUM(Ene!F16+Feb!F16+Mar!F16+Abr!F16+May!F16+Jun!F16+Jul!F16),IF(Config!$C$6=8,SUM(+Ene!F16+Feb!F16+Mar!F16+Abr!F16+May!F16+Jun!F16+Jul!F16+Ago!F16),IF(Config!$C$6=9,SUM(+Ene!F16+Feb!F16+Mar!F16+Abr!F16+May!F16+Jun!F16+Jul!F16+Ago!F16+Set!F16),IF(Config!$C$6=10,SUM(+Ene!F16+Feb!F16+Mar!F16+Abr!F16+May!F16+Jun!F16+Jul!F16+Ago!F16+Set!F16+Oct!F16),IF(Config!$C$6=11,SUM(+Ene!F16+Feb!F16+Mar!F16+Abr!F16+May!F16+Jun!F16+Jul!F16+Ago!F16+Set!F16+Oct!F16+Nov!F16),IF(Config!$C$6=12,SUM(+Ene!F16+Feb!F16+Mar!F16+Abr!F16+May!F16+Jun!F16+Jul!F16+Ago!F16+Set!F16+Oct!F16+Nov!F16+Dic!F16)))))))))))))</f>
        <v>0</v>
      </c>
      <c r="G16" s="429">
        <f>IF(Config!$C$6=1,SUM(+Ene!G16),IF(Config!$C$6=2,SUM(+Ene!G16+Feb!G16),IF(Config!$C$6=3,SUM(+Ene!G16+Feb!G16+Mar!G16),IF(Config!$C$6=4,SUM(+Ene!G16+Feb!G16+Mar!G16+Abr!G16),IF(Config!$C$6=5,SUM(Ene!G16+Feb!G16+Mar!G16+Abr!G16+May!G16),IF(Config!$C$6=6,SUM(+Ene!G16+Feb!G16+Mar!G16+Abr!G16+May!G16+Jun!G16),IF(Config!$C$6=7,SUM(Ene!G16+Feb!G16+Mar!G16+Abr!G16+May!G16+Jun!G16+Jul!G16),IF(Config!$C$6=8,SUM(+Ene!G16+Feb!G16+Mar!G16+Abr!G16+May!G16+Jun!G16+Jul!G16+Ago!G16),IF(Config!$C$6=9,SUM(+Ene!G16+Feb!G16+Mar!G16+Abr!G16+May!G16+Jun!G16+Jul!G16+Ago!G16+Set!G16),IF(Config!$C$6=10,SUM(+Ene!G16+Feb!G16+Mar!G16+Abr!G16+May!G16+Jun!G16+Jul!G16+Ago!G16+Set!G16+Oct!G16),IF(Config!$C$6=11,SUM(+Ene!G16+Feb!G16+Mar!G16+Abr!G16+May!G16+Jun!G16+Jul!G16+Ago!G16+Set!G16+Oct!G16+Nov!G16),IF(Config!$C$6=12,SUM(+Ene!G16+Feb!G16+Mar!G16+Abr!G16+May!G16+Jun!G16+Jul!G16+Ago!G16+Set!G16+Oct!G16+Nov!G16+Dic!G16)))))))))))))</f>
        <v>236</v>
      </c>
      <c r="H16" s="429">
        <f>IF(Config!$C$6=1,SUM(+Ene!H16),IF(Config!$C$6=2,SUM(+Ene!H16+Feb!H16),IF(Config!$C$6=3,SUM(+Ene!H16+Feb!H16+Mar!H16),IF(Config!$C$6=4,SUM(+Ene!H16+Feb!H16+Mar!H16+Abr!H16),IF(Config!$C$6=5,SUM(Ene!H16+Feb!H16+Mar!H16+Abr!H16+May!H16),IF(Config!$C$6=6,SUM(+Ene!H16+Feb!H16+Mar!H16+Abr!H16+May!H16+Jun!H16),IF(Config!$C$6=7,SUM(Ene!H16+Feb!H16+Mar!H16+Abr!H16+May!H16+Jun!H16+Jul!H16),IF(Config!$C$6=8,SUM(+Ene!H16+Feb!H16+Mar!H16+Abr!H16+May!H16+Jun!H16+Jul!H16+Ago!H16),IF(Config!$C$6=9,SUM(+Ene!H16+Feb!H16+Mar!H16+Abr!H16+May!H16+Jun!H16+Jul!H16+Ago!H16+Set!H16),IF(Config!$C$6=10,SUM(+Ene!H16+Feb!H16+Mar!H16+Abr!H16+May!H16+Jun!H16+Jul!H16+Ago!H16+Set!H16+Oct!H16),IF(Config!$C$6=11,SUM(+Ene!H16+Feb!H16+Mar!H16+Abr!H16+May!H16+Jun!H16+Jul!H16+Ago!H16+Set!H16+Oct!H16+Nov!H16),IF(Config!$C$6=12,SUM(+Ene!H16+Feb!H16+Mar!H16+Abr!H16+May!H16+Jun!H16+Jul!H16+Ago!H16+Set!H16+Oct!H16+Nov!H16+Dic!H16)))))))))))))</f>
        <v>12</v>
      </c>
      <c r="I16" s="429">
        <f>IF(Config!$C$6=1,SUM(+Ene!I16),IF(Config!$C$6=2,SUM(+Ene!I16+Feb!I16),IF(Config!$C$6=3,SUM(+Ene!I16+Feb!I16+Mar!I16),IF(Config!$C$6=4,SUM(+Ene!I16+Feb!I16+Mar!I16+Abr!I16),IF(Config!$C$6=5,SUM(Ene!I16+Feb!I16+Mar!I16+Abr!I16+May!I16),IF(Config!$C$6=6,SUM(+Ene!I16+Feb!I16+Mar!I16+Abr!I16+May!I16+Jun!I16),IF(Config!$C$6=7,SUM(Ene!I16+Feb!I16+Mar!I16+Abr!I16+May!I16+Jun!I16+Jul!I16),IF(Config!$C$6=8,SUM(+Ene!I16+Feb!I16+Mar!I16+Abr!I16+May!I16+Jun!I16+Jul!I16+Ago!I16),IF(Config!$C$6=9,SUM(+Ene!I16+Feb!I16+Mar!I16+Abr!I16+May!I16+Jun!I16+Jul!I16+Ago!I16+Set!I16),IF(Config!$C$6=10,SUM(+Ene!I16+Feb!I16+Mar!I16+Abr!I16+May!I16+Jun!I16+Jul!I16+Ago!I16+Set!I16+Oct!I16),IF(Config!$C$6=11,SUM(+Ene!I16+Feb!I16+Mar!I16+Abr!I16+May!I16+Jun!I16+Jul!I16+Ago!I16+Set!I16+Oct!I16+Nov!I16),IF(Config!$C$6=12,SUM(+Ene!I16+Feb!I16+Mar!I16+Abr!I16+May!I16+Jun!I16+Jul!I16+Ago!I16+Set!I16+Oct!I16+Nov!I16+Dic!I16)))))))))))))</f>
        <v>7</v>
      </c>
      <c r="J16" s="429">
        <f>IF(Config!$C$6=1,SUM(+Ene!J16),IF(Config!$C$6=2,SUM(+Ene!J16+Feb!J16),IF(Config!$C$6=3,SUM(+Ene!J16+Feb!J16+Mar!J16),IF(Config!$C$6=4,SUM(+Ene!J16+Feb!J16+Mar!J16+Abr!J16),IF(Config!$C$6=5,SUM(Ene!J16+Feb!J16+Mar!J16+Abr!J16+May!J16),IF(Config!$C$6=6,SUM(+Ene!J16+Feb!J16+Mar!J16+Abr!J16+May!J16+Jun!J16),IF(Config!$C$6=7,SUM(Ene!J16+Feb!J16+Mar!J16+Abr!J16+May!J16+Jun!J16+Jul!J16),IF(Config!$C$6=8,SUM(+Ene!J16+Feb!J16+Mar!J16+Abr!J16+May!J16+Jun!J16+Jul!J16+Ago!J16),IF(Config!$C$6=9,SUM(+Ene!J16+Feb!J16+Mar!J16+Abr!J16+May!J16+Jun!J16+Jul!J16+Ago!J16+Set!J16),IF(Config!$C$6=10,SUM(+Ene!J16+Feb!J16+Mar!J16+Abr!J16+May!J16+Jun!J16+Jul!J16+Ago!J16+Set!J16+Oct!J16),IF(Config!$C$6=11,SUM(+Ene!J16+Feb!J16+Mar!J16+Abr!J16+May!J16+Jun!J16+Jul!J16+Ago!J16+Set!J16+Oct!J16+Nov!J16),IF(Config!$C$6=12,SUM(+Ene!J16+Feb!J16+Mar!J16+Abr!J16+May!J16+Jun!J16+Jul!J16+Ago!J16+Set!J16+Oct!J16+Nov!J16+Dic!J16)))))))))))))</f>
        <v>7</v>
      </c>
      <c r="K16" s="429">
        <f>IF(Config!$C$6=1,SUM(+Ene!K16),IF(Config!$C$6=2,SUM(+Ene!K16+Feb!K16),IF(Config!$C$6=3,SUM(+Ene!K16+Feb!K16+Mar!K16),IF(Config!$C$6=4,SUM(+Ene!K16+Feb!K16+Mar!K16+Abr!K16),IF(Config!$C$6=5,SUM(Ene!K16+Feb!K16+Mar!K16+Abr!K16+May!K16),IF(Config!$C$6=6,SUM(+Ene!K16+Feb!K16+Mar!K16+Abr!K16+May!K16+Jun!K16),IF(Config!$C$6=7,SUM(Ene!K16+Feb!K16+Mar!K16+Abr!K16+May!K16+Jun!K16+Jul!K16),IF(Config!$C$6=8,SUM(+Ene!K16+Feb!K16+Mar!K16+Abr!K16+May!K16+Jun!K16+Jul!K16+Ago!K16),IF(Config!$C$6=9,SUM(+Ene!K16+Feb!K16+Mar!K16+Abr!K16+May!K16+Jun!K16+Jul!K16+Ago!K16+Set!K16),IF(Config!$C$6=10,SUM(+Ene!K16+Feb!K16+Mar!K16+Abr!K16+May!K16+Jun!K16+Jul!K16+Ago!K16+Set!K16+Oct!K16),IF(Config!$C$6=11,SUM(+Ene!K16+Feb!K16+Mar!K16+Abr!K16+May!K16+Jun!K16+Jul!K16+Ago!K16+Set!K16+Oct!K16+Nov!K16),IF(Config!$C$6=12,SUM(+Ene!K16+Feb!K16+Mar!K16+Abr!K16+May!K16+Jun!K16+Jul!K16+Ago!K16+Set!K16+Oct!K16+Nov!K16+Dic!K16)))))))))))))</f>
        <v>0</v>
      </c>
      <c r="L16" s="429">
        <f>IF(Config!$C$6=1,SUM(+Ene!L16),IF(Config!$C$6=2,SUM(+Ene!L16+Feb!L16),IF(Config!$C$6=3,SUM(+Ene!L16+Feb!L16+Mar!L16),IF(Config!$C$6=4,SUM(+Ene!L16+Feb!L16+Mar!L16+Abr!L16),IF(Config!$C$6=5,SUM(Ene!L16+Feb!L16+Mar!L16+Abr!L16+May!L16),IF(Config!$C$6=6,SUM(+Ene!L16+Feb!L16+Mar!L16+Abr!L16+May!L16+Jun!L16),IF(Config!$C$6=7,SUM(Ene!L16+Feb!L16+Mar!L16+Abr!L16+May!L16+Jun!L16+Jul!L16),IF(Config!$C$6=8,SUM(+Ene!L16+Feb!L16+Mar!L16+Abr!L16+May!L16+Jun!L16+Jul!L16+Ago!L16),IF(Config!$C$6=9,SUM(+Ene!L16+Feb!L16+Mar!L16+Abr!L16+May!L16+Jun!L16+Jul!L16+Ago!L16+Set!L16),IF(Config!$C$6=10,SUM(+Ene!L16+Feb!L16+Mar!L16+Abr!L16+May!L16+Jun!L16+Jul!L16+Ago!L16+Set!L16+Oct!L16),IF(Config!$C$6=11,SUM(+Ene!L16+Feb!L16+Mar!L16+Abr!L16+May!L16+Jun!L16+Jul!L16+Ago!L16+Set!L16+Oct!L16+Nov!L16),IF(Config!$C$6=12,SUM(+Ene!L16+Feb!L16+Mar!L16+Abr!L16+May!L16+Jun!L16+Jul!L16+Ago!L16+Set!L16+Oct!L16+Nov!L16+Dic!L16)))))))))))))</f>
        <v>6</v>
      </c>
      <c r="M16" s="429">
        <f>IF(Config!$C$6=1,SUM(+Ene!M16),IF(Config!$C$6=2,SUM(+Ene!M16+Feb!M16),IF(Config!$C$6=3,SUM(+Ene!M16+Feb!M16+Mar!M16),IF(Config!$C$6=4,SUM(+Ene!M16+Feb!M16+Mar!M16+Abr!M16),IF(Config!$C$6=5,SUM(Ene!M16+Feb!M16+Mar!M16+Abr!M16+May!M16),IF(Config!$C$6=6,SUM(+Ene!M16+Feb!M16+Mar!M16+Abr!M16+May!M16+Jun!M16),IF(Config!$C$6=7,SUM(Ene!M16+Feb!M16+Mar!M16+Abr!M16+May!M16+Jun!M16+Jul!M16),IF(Config!$C$6=8,SUM(+Ene!M16+Feb!M16+Mar!M16+Abr!M16+May!M16+Jun!M16+Jul!M16+Ago!M16),IF(Config!$C$6=9,SUM(+Ene!M16+Feb!M16+Mar!M16+Abr!M16+May!M16+Jun!M16+Jul!M16+Ago!M16+Set!M16),IF(Config!$C$6=10,SUM(+Ene!M16+Feb!M16+Mar!M16+Abr!M16+May!M16+Jun!M16+Jul!M16+Ago!M16+Set!M16+Oct!M16),IF(Config!$C$6=11,SUM(+Ene!M16+Feb!M16+Mar!M16+Abr!M16+May!M16+Jun!M16+Jul!M16+Ago!M16+Set!M16+Oct!M16+Nov!M16),IF(Config!$C$6=12,SUM(+Ene!M16+Feb!M16+Mar!M16+Abr!M16+May!M16+Jun!M16+Jul!M16+Ago!M16+Set!M16+Oct!M16+Nov!M16+Dic!M16)))))))))))))</f>
        <v>12</v>
      </c>
      <c r="N16" s="429">
        <f>IF(Config!$C$6=1,SUM(+Ene!N16),IF(Config!$C$6=2,SUM(+Ene!N16+Feb!N16),IF(Config!$C$6=3,SUM(+Ene!N16+Feb!N16+Mar!N16),IF(Config!$C$6=4,SUM(+Ene!N16+Feb!N16+Mar!N16+Abr!N16),IF(Config!$C$6=5,SUM(Ene!N16+Feb!N16+Mar!N16+Abr!N16+May!N16),IF(Config!$C$6=6,SUM(+Ene!N16+Feb!N16+Mar!N16+Abr!N16+May!N16+Jun!N16),IF(Config!$C$6=7,SUM(Ene!N16+Feb!N16+Mar!N16+Abr!N16+May!N16+Jun!N16+Jul!N16),IF(Config!$C$6=8,SUM(+Ene!N16+Feb!N16+Mar!N16+Abr!N16+May!N16+Jun!N16+Jul!N16+Ago!N16),IF(Config!$C$6=9,SUM(+Ene!N16+Feb!N16+Mar!N16+Abr!N16+May!N16+Jun!N16+Jul!N16+Ago!N16+Set!N16),IF(Config!$C$6=10,SUM(+Ene!N16+Feb!N16+Mar!N16+Abr!N16+May!N16+Jun!N16+Jul!N16+Ago!N16+Set!N16+Oct!N16),IF(Config!$C$6=11,SUM(+Ene!N16+Feb!N16+Mar!N16+Abr!N16+May!N16+Jun!N16+Jul!N16+Ago!N16+Set!N16+Oct!N16+Nov!N16),IF(Config!$C$6=12,SUM(+Ene!N16+Feb!N16+Mar!N16+Abr!N16+May!N16+Jun!N16+Jul!N16+Ago!N16+Set!N16+Oct!N16+Nov!N16+Dic!N16)))))))))))))</f>
        <v>0</v>
      </c>
      <c r="O16" s="429">
        <f>IF(Config!$C$6=1,SUM(+Ene!O16),IF(Config!$C$6=2,SUM(+Ene!O16+Feb!O16),IF(Config!$C$6=3,SUM(+Ene!O16+Feb!O16+Mar!O16),IF(Config!$C$6=4,SUM(+Ene!O16+Feb!O16+Mar!O16+Abr!O16),IF(Config!$C$6=5,SUM(Ene!O16+Feb!O16+Mar!O16+Abr!O16+May!O16),IF(Config!$C$6=6,SUM(+Ene!O16+Feb!O16+Mar!O16+Abr!O16+May!O16+Jun!O16),IF(Config!$C$6=7,SUM(Ene!O16+Feb!O16+Mar!O16+Abr!O16+May!O16+Jun!O16+Jul!O16),IF(Config!$C$6=8,SUM(+Ene!O16+Feb!O16+Mar!O16+Abr!O16+May!O16+Jun!O16+Jul!O16+Ago!O16),IF(Config!$C$6=9,SUM(+Ene!O16+Feb!O16+Mar!O16+Abr!O16+May!O16+Jun!O16+Jul!O16+Ago!O16+Set!O16),IF(Config!$C$6=10,SUM(+Ene!O16+Feb!O16+Mar!O16+Abr!O16+May!O16+Jun!O16+Jul!O16+Ago!O16+Set!O16+Oct!O16),IF(Config!$C$6=11,SUM(+Ene!O16+Feb!O16+Mar!O16+Abr!O16+May!O16+Jun!O16+Jul!O16+Ago!O16+Set!O16+Oct!O16+Nov!O16),IF(Config!$C$6=12,SUM(+Ene!O16+Feb!O16+Mar!O16+Abr!O16+May!O16+Jun!O16+Jul!O16+Ago!O16+Set!O16+Oct!O16+Nov!O16+Dic!O16)))))))))))))</f>
        <v>13</v>
      </c>
      <c r="P16" s="429">
        <f>IF(Config!$C$6=1,SUM(+Ene!P16),IF(Config!$C$6=2,SUM(+Ene!P16+Feb!P16),IF(Config!$C$6=3,SUM(+Ene!P16+Feb!P16+Mar!P16),IF(Config!$C$6=4,SUM(+Ene!P16+Feb!P16+Mar!P16+Abr!P16),IF(Config!$C$6=5,SUM(Ene!P16+Feb!P16+Mar!P16+Abr!P16+May!P16),IF(Config!$C$6=6,SUM(+Ene!P16+Feb!P16+Mar!P16+Abr!P16+May!P16+Jun!P16),IF(Config!$C$6=7,SUM(Ene!P16+Feb!P16+Mar!P16+Abr!P16+May!P16+Jun!P16+Jul!P16),IF(Config!$C$6=8,SUM(+Ene!P16+Feb!P16+Mar!P16+Abr!P16+May!P16+Jun!P16+Jul!P16+Ago!P16),IF(Config!$C$6=9,SUM(+Ene!P16+Feb!P16+Mar!P16+Abr!P16+May!P16+Jun!P16+Jul!P16+Ago!P16+Set!P16),IF(Config!$C$6=10,SUM(+Ene!P16+Feb!P16+Mar!P16+Abr!P16+May!P16+Jun!P16+Jul!P16+Ago!P16+Set!P16+Oct!P16),IF(Config!$C$6=11,SUM(+Ene!P16+Feb!P16+Mar!P16+Abr!P16+May!P16+Jun!P16+Jul!P16+Ago!P16+Set!P16+Oct!P16+Nov!P16),IF(Config!$C$6=12,SUM(+Ene!P16+Feb!P16+Mar!P16+Abr!P16+May!P16+Jun!P16+Jul!P16+Ago!P16+Set!P16+Oct!P16+Nov!P16+Dic!P16)))))))))))))</f>
        <v>3</v>
      </c>
      <c r="Q16" s="429">
        <f>IF(Config!$C$6=1,SUM(+Ene!Q16),IF(Config!$C$6=2,SUM(+Ene!Q16+Feb!Q16),IF(Config!$C$6=3,SUM(+Ene!Q16+Feb!Q16+Mar!Q16),IF(Config!$C$6=4,SUM(+Ene!Q16+Feb!Q16+Mar!Q16+Abr!Q16),IF(Config!$C$6=5,SUM(Ene!Q16+Feb!Q16+Mar!Q16+Abr!Q16+May!Q16),IF(Config!$C$6=6,SUM(+Ene!Q16+Feb!Q16+Mar!Q16+Abr!Q16+May!Q16+Jun!Q16),IF(Config!$C$6=7,SUM(Ene!Q16+Feb!Q16+Mar!Q16+Abr!Q16+May!Q16+Jun!Q16+Jul!Q16),IF(Config!$C$6=8,SUM(+Ene!Q16+Feb!Q16+Mar!Q16+Abr!Q16+May!Q16+Jun!Q16+Jul!Q16+Ago!Q16),IF(Config!$C$6=9,SUM(+Ene!Q16+Feb!Q16+Mar!Q16+Abr!Q16+May!Q16+Jun!Q16+Jul!Q16+Ago!Q16+Set!Q16),IF(Config!$C$6=10,SUM(+Ene!Q16+Feb!Q16+Mar!Q16+Abr!Q16+May!Q16+Jun!Q16+Jul!Q16+Ago!Q16+Set!Q16+Oct!Q16),IF(Config!$C$6=11,SUM(+Ene!Q16+Feb!Q16+Mar!Q16+Abr!Q16+May!Q16+Jun!Q16+Jul!Q16+Ago!Q16+Set!Q16+Oct!Q16+Nov!Q16),IF(Config!$C$6=12,SUM(+Ene!Q16+Feb!Q16+Mar!Q16+Abr!Q16+May!Q16+Jun!Q16+Jul!Q16+Ago!Q16+Set!Q16+Oct!Q16+Nov!Q16+Dic!Q16)))))))))))))</f>
        <v>46</v>
      </c>
      <c r="R16" s="429">
        <f>IF(Config!$C$6=1,SUM(+Ene!R16),IF(Config!$C$6=2,SUM(+Ene!R16+Feb!R16),IF(Config!$C$6=3,SUM(+Ene!R16+Feb!R16+Mar!R16),IF(Config!$C$6=4,SUM(+Ene!R16+Feb!R16+Mar!R16+Abr!R16),IF(Config!$C$6=5,SUM(Ene!R16+Feb!R16+Mar!R16+Abr!R16+May!R16),IF(Config!$C$6=6,SUM(+Ene!R16+Feb!R16+Mar!R16+Abr!R16+May!R16+Jun!R16),IF(Config!$C$6=7,SUM(Ene!R16+Feb!R16+Mar!R16+Abr!R16+May!R16+Jun!R16+Jul!R16),IF(Config!$C$6=8,SUM(+Ene!R16+Feb!R16+Mar!R16+Abr!R16+May!R16+Jun!R16+Jul!R16+Ago!R16),IF(Config!$C$6=9,SUM(+Ene!R16+Feb!R16+Mar!R16+Abr!R16+May!R16+Jun!R16+Jul!R16+Ago!R16+Set!R16),IF(Config!$C$6=10,SUM(+Ene!R16+Feb!R16+Mar!R16+Abr!R16+May!R16+Jun!R16+Jul!R16+Ago!R16+Set!R16+Oct!R16),IF(Config!$C$6=11,SUM(+Ene!R16+Feb!R16+Mar!R16+Abr!R16+May!R16+Jun!R16+Jul!R16+Ago!R16+Set!R16+Oct!R16+Nov!R16),IF(Config!$C$6=12,SUM(+Ene!R16+Feb!R16+Mar!R16+Abr!R16+May!R16+Jun!R16+Jul!R16+Ago!R16+Set!R16+Oct!R16+Nov!R16+Dic!R16)))))))))))))</f>
        <v>2</v>
      </c>
      <c r="S16" s="429">
        <f>IF(Config!$C$6=1,SUM(+Ene!S16),IF(Config!$C$6=2,SUM(+Ene!S16+Feb!S16),IF(Config!$C$6=3,SUM(+Ene!S16+Feb!S16+Mar!S16),IF(Config!$C$6=4,SUM(+Ene!S16+Feb!S16+Mar!S16+Abr!S16),IF(Config!$C$6=5,SUM(Ene!S16+Feb!S16+Mar!S16+Abr!S16+May!S16),IF(Config!$C$6=6,SUM(+Ene!S16+Feb!S16+Mar!S16+Abr!S16+May!S16+Jun!S16),IF(Config!$C$6=7,SUM(Ene!S16+Feb!S16+Mar!S16+Abr!S16+May!S16+Jun!S16+Jul!S16),IF(Config!$C$6=8,SUM(+Ene!S16+Feb!S16+Mar!S16+Abr!S16+May!S16+Jun!S16+Jul!S16+Ago!S16),IF(Config!$C$6=9,SUM(+Ene!S16+Feb!S16+Mar!S16+Abr!S16+May!S16+Jun!S16+Jul!S16+Ago!S16+Set!S16),IF(Config!$C$6=10,SUM(+Ene!S16+Feb!S16+Mar!S16+Abr!S16+May!S16+Jun!S16+Jul!S16+Ago!S16+Set!S16+Oct!S16),IF(Config!$C$6=11,SUM(+Ene!S16+Feb!S16+Mar!S16+Abr!S16+May!S16+Jun!S16+Jul!S16+Ago!S16+Set!S16+Oct!S16+Nov!S16),IF(Config!$C$6=12,SUM(+Ene!S16+Feb!S16+Mar!S16+Abr!S16+May!S16+Jun!S16+Jul!S16+Ago!S16+Set!S16+Oct!S16+Nov!S16+Dic!S16)))))))))))))</f>
        <v>17</v>
      </c>
      <c r="T16" s="429">
        <f>IF(Config!$C$6=1,SUM(+Ene!T16),IF(Config!$C$6=2,SUM(+Ene!T16+Feb!T16),IF(Config!$C$6=3,SUM(+Ene!T16+Feb!T16+Mar!T16),IF(Config!$C$6=4,SUM(+Ene!T16+Feb!T16+Mar!T16+Abr!T16),IF(Config!$C$6=5,SUM(Ene!T16+Feb!T16+Mar!T16+Abr!T16+May!T16),IF(Config!$C$6=6,SUM(+Ene!T16+Feb!T16+Mar!T16+Abr!T16+May!T16+Jun!T16),IF(Config!$C$6=7,SUM(Ene!T16+Feb!T16+Mar!T16+Abr!T16+May!T16+Jun!T16+Jul!T16),IF(Config!$C$6=8,SUM(+Ene!T16+Feb!T16+Mar!T16+Abr!T16+May!T16+Jun!T16+Jul!T16+Ago!T16),IF(Config!$C$6=9,SUM(+Ene!T16+Feb!T16+Mar!T16+Abr!T16+May!T16+Jun!T16+Jul!T16+Ago!T16+Set!T16),IF(Config!$C$6=10,SUM(+Ene!T16+Feb!T16+Mar!T16+Abr!T16+May!T16+Jun!T16+Jul!T16+Ago!T16+Set!T16+Oct!T16),IF(Config!$C$6=11,SUM(+Ene!T16+Feb!T16+Mar!T16+Abr!T16+May!T16+Jun!T16+Jul!T16+Ago!T16+Set!T16+Oct!T16+Nov!T16),IF(Config!$C$6=12,SUM(+Ene!T16+Feb!T16+Mar!T16+Abr!T16+May!T16+Jun!T16+Jul!T16+Ago!T16+Set!T16+Oct!T16+Nov!T16+Dic!T16)))))))))))))</f>
        <v>5</v>
      </c>
      <c r="U16" s="429">
        <f>IF(Config!$C$6=1,SUM(+Ene!U16),IF(Config!$C$6=2,SUM(+Ene!U16+Feb!U16),IF(Config!$C$6=3,SUM(+Ene!U16+Feb!U16+Mar!U16),IF(Config!$C$6=4,SUM(+Ene!U16+Feb!U16+Mar!U16+Abr!U16),IF(Config!$C$6=5,SUM(Ene!U16+Feb!U16+Mar!U16+Abr!U16+May!U16),IF(Config!$C$6=6,SUM(+Ene!U16+Feb!U16+Mar!U16+Abr!U16+May!U16+Jun!U16),IF(Config!$C$6=7,SUM(Ene!U16+Feb!U16+Mar!U16+Abr!U16+May!U16+Jun!U16+Jul!U16),IF(Config!$C$6=8,SUM(+Ene!U16+Feb!U16+Mar!U16+Abr!U16+May!U16+Jun!U16+Jul!U16+Ago!U16),IF(Config!$C$6=9,SUM(+Ene!U16+Feb!U16+Mar!U16+Abr!U16+May!U16+Jun!U16+Jul!U16+Ago!U16+Set!U16),IF(Config!$C$6=10,SUM(+Ene!U16+Feb!U16+Mar!U16+Abr!U16+May!U16+Jun!U16+Jul!U16+Ago!U16+Set!U16+Oct!U16),IF(Config!$C$6=11,SUM(+Ene!U16+Feb!U16+Mar!U16+Abr!U16+May!U16+Jun!U16+Jul!U16+Ago!U16+Set!U16+Oct!U16+Nov!U16),IF(Config!$C$6=12,SUM(+Ene!U16+Feb!U16+Mar!U16+Abr!U16+May!U16+Jun!U16+Jul!U16+Ago!U16+Set!U16+Oct!U16+Nov!U16+Dic!U16)))))))))))))</f>
        <v>7</v>
      </c>
      <c r="V16" s="429">
        <f>IF(Config!$C$6=1,SUM(+Ene!V16),IF(Config!$C$6=2,SUM(+Ene!V16+Feb!V16),IF(Config!$C$6=3,SUM(+Ene!V16+Feb!V16+Mar!V16),IF(Config!$C$6=4,SUM(+Ene!V16+Feb!V16+Mar!V16+Abr!V16),IF(Config!$C$6=5,SUM(Ene!V16+Feb!V16+Mar!V16+Abr!V16+May!V16),IF(Config!$C$6=6,SUM(+Ene!V16+Feb!V16+Mar!V16+Abr!V16+May!V16+Jun!V16),IF(Config!$C$6=7,SUM(Ene!V16+Feb!V16+Mar!V16+Abr!V16+May!V16+Jun!V16+Jul!V16),IF(Config!$C$6=8,SUM(+Ene!V16+Feb!V16+Mar!V16+Abr!V16+May!V16+Jun!V16+Jul!V16+Ago!V16),IF(Config!$C$6=9,SUM(+Ene!V16+Feb!V16+Mar!V16+Abr!V16+May!V16+Jun!V16+Jul!V16+Ago!V16+Set!V16),IF(Config!$C$6=10,SUM(+Ene!V16+Feb!V16+Mar!V16+Abr!V16+May!V16+Jun!V16+Jul!V16+Ago!V16+Set!V16+Oct!V16),IF(Config!$C$6=11,SUM(+Ene!V16+Feb!V16+Mar!V16+Abr!V16+May!V16+Jun!V16+Jul!V16+Ago!V16+Set!V16+Oct!V16+Nov!V16),IF(Config!$C$6=12,SUM(+Ene!V16+Feb!V16+Mar!V16+Abr!V16+May!V16+Jun!V16+Jul!V16+Ago!V16+Set!V16+Oct!V16+Nov!V16+Dic!V16)))))))))))))</f>
        <v>1</v>
      </c>
      <c r="W16" s="429">
        <f>IF(Config!$C$6=1,SUM(+Ene!W16),IF(Config!$C$6=2,SUM(+Ene!W16+Feb!W16),IF(Config!$C$6=3,SUM(+Ene!W16+Feb!W16+Mar!W16),IF(Config!$C$6=4,SUM(+Ene!W16+Feb!W16+Mar!W16+Abr!W16),IF(Config!$C$6=5,SUM(Ene!W16+Feb!W16+Mar!W16+Abr!W16+May!W16),IF(Config!$C$6=6,SUM(+Ene!W16+Feb!W16+Mar!W16+Abr!W16+May!W16+Jun!W16),IF(Config!$C$6=7,SUM(Ene!W16+Feb!W16+Mar!W16+Abr!W16+May!W16+Jun!W16+Jul!W16),IF(Config!$C$6=8,SUM(+Ene!W16+Feb!W16+Mar!W16+Abr!W16+May!W16+Jun!W16+Jul!W16+Ago!W16),IF(Config!$C$6=9,SUM(+Ene!W16+Feb!W16+Mar!W16+Abr!W16+May!W16+Jun!W16+Jul!W16+Ago!W16+Set!W16),IF(Config!$C$6=10,SUM(+Ene!W16+Feb!W16+Mar!W16+Abr!W16+May!W16+Jun!W16+Jul!W16+Ago!W16+Set!W16+Oct!W16),IF(Config!$C$6=11,SUM(+Ene!W16+Feb!W16+Mar!W16+Abr!W16+May!W16+Jun!W16+Jul!W16+Ago!W16+Set!W16+Oct!W16+Nov!W16),IF(Config!$C$6=12,SUM(+Ene!W16+Feb!W16+Mar!W16+Abr!W16+May!W16+Jun!W16+Jul!W16+Ago!W16+Set!W16+Oct!W16+Nov!W16+Dic!W16)))))))))))))</f>
        <v>8</v>
      </c>
      <c r="X16" s="429">
        <f>IF(Config!$C$6=1,SUM(+Ene!X16),IF(Config!$C$6=2,SUM(+Ene!X16+Feb!X16),IF(Config!$C$6=3,SUM(+Ene!X16+Feb!X16+Mar!X16),IF(Config!$C$6=4,SUM(+Ene!X16+Feb!X16+Mar!X16+Abr!X16),IF(Config!$C$6=5,SUM(Ene!X16+Feb!X16+Mar!X16+Abr!X16+May!X16),IF(Config!$C$6=6,SUM(+Ene!X16+Feb!X16+Mar!X16+Abr!X16+May!X16+Jun!X16),IF(Config!$C$6=7,SUM(Ene!X16+Feb!X16+Mar!X16+Abr!X16+May!X16+Jun!X16+Jul!X16),IF(Config!$C$6=8,SUM(+Ene!X16+Feb!X16+Mar!X16+Abr!X16+May!X16+Jun!X16+Jul!X16+Ago!X16),IF(Config!$C$6=9,SUM(+Ene!X16+Feb!X16+Mar!X16+Abr!X16+May!X16+Jun!X16+Jul!X16+Ago!X16+Set!X16),IF(Config!$C$6=10,SUM(+Ene!X16+Feb!X16+Mar!X16+Abr!X16+May!X16+Jun!X16+Jul!X16+Ago!X16+Set!X16+Oct!X16),IF(Config!$C$6=11,SUM(+Ene!X16+Feb!X16+Mar!X16+Abr!X16+May!X16+Jun!X16+Jul!X16+Ago!X16+Set!X16+Oct!X16+Nov!X16),IF(Config!$C$6=12,SUM(+Ene!X16+Feb!X16+Mar!X16+Abr!X16+May!X16+Jun!X16+Jul!X16+Ago!X16+Set!X16+Oct!X16+Nov!X16+Dic!X16)))))))))))))</f>
        <v>0</v>
      </c>
      <c r="Y16" s="429">
        <f>IF(Config!$C$6=1,SUM(+Ene!Y16),IF(Config!$C$6=2,SUM(+Ene!Y16+Feb!Y16),IF(Config!$C$6=3,SUM(+Ene!Y16+Feb!Y16+Mar!Y16),IF(Config!$C$6=4,SUM(+Ene!Y16+Feb!Y16+Mar!Y16+Abr!Y16),IF(Config!$C$6=5,SUM(Ene!Y16+Feb!Y16+Mar!Y16+Abr!Y16+May!Y16),IF(Config!$C$6=6,SUM(+Ene!Y16+Feb!Y16+Mar!Y16+Abr!Y16+May!Y16+Jun!Y16),IF(Config!$C$6=7,SUM(Ene!Y16+Feb!Y16+Mar!Y16+Abr!Y16+May!Y16+Jun!Y16+Jul!Y16),IF(Config!$C$6=8,SUM(+Ene!Y16+Feb!Y16+Mar!Y16+Abr!Y16+May!Y16+Jun!Y16+Jul!Y16+Ago!Y16),IF(Config!$C$6=9,SUM(+Ene!Y16+Feb!Y16+Mar!Y16+Abr!Y16+May!Y16+Jun!Y16+Jul!Y16+Ago!Y16+Set!Y16),IF(Config!$C$6=10,SUM(+Ene!Y16+Feb!Y16+Mar!Y16+Abr!Y16+May!Y16+Jun!Y16+Jul!Y16+Ago!Y16+Set!Y16+Oct!Y16),IF(Config!$C$6=11,SUM(+Ene!Y16+Feb!Y16+Mar!Y16+Abr!Y16+May!Y16+Jun!Y16+Jul!Y16+Ago!Y16+Set!Y16+Oct!Y16+Nov!Y16),IF(Config!$C$6=12,SUM(+Ene!Y16+Feb!Y16+Mar!Y16+Abr!Y16+May!Y16+Jun!Y16+Jul!Y16+Ago!Y16+Set!Y16+Oct!Y16+Nov!Y16+Dic!Y16)))))))))))))</f>
        <v>11</v>
      </c>
      <c r="Z16" s="429">
        <f>IF(Config!$C$6=1,SUM(+Ene!Z16),IF(Config!$C$6=2,SUM(+Ene!Z16+Feb!Z16),IF(Config!$C$6=3,SUM(+Ene!Z16+Feb!Z16+Mar!Z16),IF(Config!$C$6=4,SUM(+Ene!Z16+Feb!Z16+Mar!Z16+Abr!Z16),IF(Config!$C$6=5,SUM(Ene!Z16+Feb!Z16+Mar!Z16+Abr!Z16+May!Z16),IF(Config!$C$6=6,SUM(+Ene!Z16+Feb!Z16+Mar!Z16+Abr!Z16+May!Z16+Jun!Z16),IF(Config!$C$6=7,SUM(Ene!Z16+Feb!Z16+Mar!Z16+Abr!Z16+May!Z16+Jun!Z16+Jul!Z16),IF(Config!$C$6=8,SUM(+Ene!Z16+Feb!Z16+Mar!Z16+Abr!Z16+May!Z16+Jun!Z16+Jul!Z16+Ago!Z16),IF(Config!$C$6=9,SUM(+Ene!Z16+Feb!Z16+Mar!Z16+Abr!Z16+May!Z16+Jun!Z16+Jul!Z16+Ago!Z16+Set!Z16),IF(Config!$C$6=10,SUM(+Ene!Z16+Feb!Z16+Mar!Z16+Abr!Z16+May!Z16+Jun!Z16+Jul!Z16+Ago!Z16+Set!Z16+Oct!Z16),IF(Config!$C$6=11,SUM(+Ene!Z16+Feb!Z16+Mar!Z16+Abr!Z16+May!Z16+Jun!Z16+Jul!Z16+Ago!Z16+Set!Z16+Oct!Z16+Nov!Z16),IF(Config!$C$6=12,SUM(+Ene!Z16+Feb!Z16+Mar!Z16+Abr!Z16+May!Z16+Jun!Z16+Jul!Z16+Ago!Z16+Set!Z16+Oct!Z16+Nov!Z16+Dic!Z16)))))))))))))</f>
        <v>0</v>
      </c>
      <c r="AA16" s="429">
        <f>IF(Config!$C$6=1,SUM(+Ene!AA16),IF(Config!$C$6=2,SUM(+Ene!AA16+Feb!AA16),IF(Config!$C$6=3,SUM(+Ene!AA16+Feb!AA16+Mar!AA16),IF(Config!$C$6=4,SUM(+Ene!AA16+Feb!AA16+Mar!AA16+Abr!AA16),IF(Config!$C$6=5,SUM(Ene!AA16+Feb!AA16+Mar!AA16+Abr!AA16+May!AA16),IF(Config!$C$6=6,SUM(+Ene!AA16+Feb!AA16+Mar!AA16+Abr!AA16+May!AA16+Jun!AA16),IF(Config!$C$6=7,SUM(Ene!AA16+Feb!AA16+Mar!AA16+Abr!AA16+May!AA16+Jun!AA16+Jul!AA16),IF(Config!$C$6=8,SUM(+Ene!AA16+Feb!AA16+Mar!AA16+Abr!AA16+May!AA16+Jun!AA16+Jul!AA16+Ago!AA16),IF(Config!$C$6=9,SUM(+Ene!AA16+Feb!AA16+Mar!AA16+Abr!AA16+May!AA16+Jun!AA16+Jul!AA16+Ago!AA16+Set!AA16),IF(Config!$C$6=10,SUM(+Ene!AA16+Feb!AA16+Mar!AA16+Abr!AA16+May!AA16+Jun!AA16+Jul!AA16+Ago!AA16+Set!AA16+Oct!AA16),IF(Config!$C$6=11,SUM(+Ene!AA16+Feb!AA16+Mar!AA16+Abr!AA16+May!AA16+Jun!AA16+Jul!AA16+Ago!AA16+Set!AA16+Oct!AA16+Nov!AA16),IF(Config!$C$6=12,SUM(+Ene!AA16+Feb!AA16+Mar!AA16+Abr!AA16+May!AA16+Jun!AA16+Jul!AA16+Ago!AA16+Set!AA16+Oct!AA16+Nov!AA16+Dic!AA16)))))))))))))</f>
        <v>0</v>
      </c>
      <c r="AB16" s="429">
        <f>IF(Config!$C$6=1,SUM(+Ene!AB16),IF(Config!$C$6=2,SUM(+Ene!AB16+Feb!AB16),IF(Config!$C$6=3,SUM(+Ene!AB16+Feb!AB16+Mar!AB16),IF(Config!$C$6=4,SUM(+Ene!AB16+Feb!AB16+Mar!AB16+Abr!AB16),IF(Config!$C$6=5,SUM(Ene!AB16+Feb!AB16+Mar!AB16+Abr!AB16+May!AB16),IF(Config!$C$6=6,SUM(+Ene!AB16+Feb!AB16+Mar!AB16+Abr!AB16+May!AB16+Jun!AB16),IF(Config!$C$6=7,SUM(Ene!AB16+Feb!AB16+Mar!AB16+Abr!AB16+May!AB16+Jun!AB16+Jul!AB16),IF(Config!$C$6=8,SUM(+Ene!AB16+Feb!AB16+Mar!AB16+Abr!AB16+May!AB16+Jun!AB16+Jul!AB16+Ago!AB16),IF(Config!$C$6=9,SUM(+Ene!AB16+Feb!AB16+Mar!AB16+Abr!AB16+May!AB16+Jun!AB16+Jul!AB16+Ago!AB16+Set!AB16),IF(Config!$C$6=10,SUM(+Ene!AB16+Feb!AB16+Mar!AB16+Abr!AB16+May!AB16+Jun!AB16+Jul!AB16+Ago!AB16+Set!AB16+Oct!AB16),IF(Config!$C$6=11,SUM(+Ene!AB16+Feb!AB16+Mar!AB16+Abr!AB16+May!AB16+Jun!AB16+Jul!AB16+Ago!AB16+Set!AB16+Oct!AB16+Nov!AB16),IF(Config!$C$6=12,SUM(+Ene!AB16+Feb!AB16+Mar!AB16+Abr!AB16+May!AB16+Jun!AB16+Jul!AB16+Ago!AB16+Set!AB16+Oct!AB16+Nov!AB16+Dic!AB16)))))))))))))</f>
        <v>0</v>
      </c>
      <c r="AC16" s="429">
        <f>IF(Config!$C$6=1,SUM(+Ene!AC16),IF(Config!$C$6=2,SUM(+Ene!AC16+Feb!AC16),IF(Config!$C$6=3,SUM(+Ene!AC16+Feb!AC16+Mar!AC16),IF(Config!$C$6=4,SUM(+Ene!AC16+Feb!AC16+Mar!AC16+Abr!AC16),IF(Config!$C$6=5,SUM(Ene!AC16+Feb!AC16+Mar!AC16+Abr!AC16+May!AC16),IF(Config!$C$6=6,SUM(+Ene!AC16+Feb!AC16+Mar!AC16+Abr!AC16+May!AC16+Jun!AC16),IF(Config!$C$6=7,SUM(Ene!AC16+Feb!AC16+Mar!AC16+Abr!AC16+May!AC16+Jun!AC16+Jul!AC16),IF(Config!$C$6=8,SUM(+Ene!AC16+Feb!AC16+Mar!AC16+Abr!AC16+May!AC16+Jun!AC16+Jul!AC16+Ago!AC16),IF(Config!$C$6=9,SUM(+Ene!AC16+Feb!AC16+Mar!AC16+Abr!AC16+May!AC16+Jun!AC16+Jul!AC16+Ago!AC16+Set!AC16),IF(Config!$C$6=10,SUM(+Ene!AC16+Feb!AC16+Mar!AC16+Abr!AC16+May!AC16+Jun!AC16+Jul!AC16+Ago!AC16+Set!AC16+Oct!AC16),IF(Config!$C$6=11,SUM(+Ene!AC16+Feb!AC16+Mar!AC16+Abr!AC16+May!AC16+Jun!AC16+Jul!AC16+Ago!AC16+Set!AC16+Oct!AC16+Nov!AC16),IF(Config!$C$6=12,SUM(+Ene!AC16+Feb!AC16+Mar!AC16+Abr!AC16+May!AC16+Jun!AC16+Jul!AC16+Ago!AC16+Set!AC16+Oct!AC16+Nov!AC16+Dic!AC16)))))))))))))</f>
        <v>8</v>
      </c>
      <c r="AD16" s="429">
        <f>IF(Config!$C$6=1,SUM(+Ene!AD16),IF(Config!$C$6=2,SUM(+Ene!AD16+Feb!AD16),IF(Config!$C$6=3,SUM(+Ene!AD16+Feb!AD16+Mar!AD16),IF(Config!$C$6=4,SUM(+Ene!AD16+Feb!AD16+Mar!AD16+Abr!AD16),IF(Config!$C$6=5,SUM(Ene!AD16+Feb!AD16+Mar!AD16+Abr!AD16+May!AD16),IF(Config!$C$6=6,SUM(+Ene!AD16+Feb!AD16+Mar!AD16+Abr!AD16+May!AD16+Jun!AD16),IF(Config!$C$6=7,SUM(Ene!AD16+Feb!AD16+Mar!AD16+Abr!AD16+May!AD16+Jun!AD16+Jul!AD16),IF(Config!$C$6=8,SUM(+Ene!AD16+Feb!AD16+Mar!AD16+Abr!AD16+May!AD16+Jun!AD16+Jul!AD16+Ago!AD16),IF(Config!$C$6=9,SUM(+Ene!AD16+Feb!AD16+Mar!AD16+Abr!AD16+May!AD16+Jun!AD16+Jul!AD16+Ago!AD16+Set!AD16),IF(Config!$C$6=10,SUM(+Ene!AD16+Feb!AD16+Mar!AD16+Abr!AD16+May!AD16+Jun!AD16+Jul!AD16+Ago!AD16+Set!AD16+Oct!AD16),IF(Config!$C$6=11,SUM(+Ene!AD16+Feb!AD16+Mar!AD16+Abr!AD16+May!AD16+Jun!AD16+Jul!AD16+Ago!AD16+Set!AD16+Oct!AD16+Nov!AD16),IF(Config!$C$6=12,SUM(+Ene!AD16+Feb!AD16+Mar!AD16+Abr!AD16+May!AD16+Jun!AD16+Jul!AD16+Ago!AD16+Set!AD16+Oct!AD16+Nov!AD16+Dic!AD16)))))))))))))</f>
        <v>6</v>
      </c>
      <c r="AE16" s="429">
        <f>IF(Config!$C$6=1,SUM(+Ene!AE16),IF(Config!$C$6=2,SUM(+Ene!AE16+Feb!AE16),IF(Config!$C$6=3,SUM(+Ene!AE16+Feb!AE16+Mar!AE16),IF(Config!$C$6=4,SUM(+Ene!AE16+Feb!AE16+Mar!AE16+Abr!AE16),IF(Config!$C$6=5,SUM(Ene!AE16+Feb!AE16+Mar!AE16+Abr!AE16+May!AE16),IF(Config!$C$6=6,SUM(+Ene!AE16+Feb!AE16+Mar!AE16+Abr!AE16+May!AE16+Jun!AE16),IF(Config!$C$6=7,SUM(Ene!AE16+Feb!AE16+Mar!AE16+Abr!AE16+May!AE16+Jun!AE16+Jul!AE16),IF(Config!$C$6=8,SUM(+Ene!AE16+Feb!AE16+Mar!AE16+Abr!AE16+May!AE16+Jun!AE16+Jul!AE16+Ago!AE16),IF(Config!$C$6=9,SUM(+Ene!AE16+Feb!AE16+Mar!AE16+Abr!AE16+May!AE16+Jun!AE16+Jul!AE16+Ago!AE16+Set!AE16),IF(Config!$C$6=10,SUM(+Ene!AE16+Feb!AE16+Mar!AE16+Abr!AE16+May!AE16+Jun!AE16+Jul!AE16+Ago!AE16+Set!AE16+Oct!AE16),IF(Config!$C$6=11,SUM(+Ene!AE16+Feb!AE16+Mar!AE16+Abr!AE16+May!AE16+Jun!AE16+Jul!AE16+Ago!AE16+Set!AE16+Oct!AE16+Nov!AE16),IF(Config!$C$6=12,SUM(+Ene!AE16+Feb!AE16+Mar!AE16+Abr!AE16+May!AE16+Jun!AE16+Jul!AE16+Ago!AE16+Set!AE16+Oct!AE16+Nov!AE16+Dic!AE16)))))))))))))</f>
        <v>10</v>
      </c>
      <c r="AF16" s="429">
        <f>IF(Config!$C$6=1,SUM(+Ene!AF16),IF(Config!$C$6=2,SUM(+Ene!AF16+Feb!AF16),IF(Config!$C$6=3,SUM(+Ene!AF16+Feb!AF16+Mar!AF16),IF(Config!$C$6=4,SUM(+Ene!AF16+Feb!AF16+Mar!AF16+Abr!AF16),IF(Config!$C$6=5,SUM(Ene!AF16+Feb!AF16+Mar!AF16+Abr!AF16+May!AF16),IF(Config!$C$6=6,SUM(+Ene!AF16+Feb!AF16+Mar!AF16+Abr!AF16+May!AF16+Jun!AF16),IF(Config!$C$6=7,SUM(Ene!AF16+Feb!AF16+Mar!AF16+Abr!AF16+May!AF16+Jun!AF16+Jul!AF16),IF(Config!$C$6=8,SUM(+Ene!AF16+Feb!AF16+Mar!AF16+Abr!AF16+May!AF16+Jun!AF16+Jul!AF16+Ago!AF16),IF(Config!$C$6=9,SUM(+Ene!AF16+Feb!AF16+Mar!AF16+Abr!AF16+May!AF16+Jun!AF16+Jul!AF16+Ago!AF16+Set!AF16),IF(Config!$C$6=10,SUM(+Ene!AF16+Feb!AF16+Mar!AF16+Abr!AF16+May!AF16+Jun!AF16+Jul!AF16+Ago!AF16+Set!AF16+Oct!AF16),IF(Config!$C$6=11,SUM(+Ene!AF16+Feb!AF16+Mar!AF16+Abr!AF16+May!AF16+Jun!AF16+Jul!AF16+Ago!AF16+Set!AF16+Oct!AF16+Nov!AF16),IF(Config!$C$6=12,SUM(+Ene!AF16+Feb!AF16+Mar!AF16+Abr!AF16+May!AF16+Jun!AF16+Jul!AF16+Ago!AF16+Set!AF16+Oct!AF16+Nov!AF16+Dic!AF16)))))))))))))</f>
        <v>67</v>
      </c>
      <c r="AG16" s="429">
        <f>IF(Config!$C$6=1,SUM(+Ene!AG16),IF(Config!$C$6=2,SUM(+Ene!AG16+Feb!AG16),IF(Config!$C$6=3,SUM(+Ene!AG16+Feb!AG16+Mar!AG16),IF(Config!$C$6=4,SUM(+Ene!AG16+Feb!AG16+Mar!AG16+Abr!AG16),IF(Config!$C$6=5,SUM(Ene!AG16+Feb!AG16+Mar!AG16+Abr!AG16+May!AG16),IF(Config!$C$6=6,SUM(+Ene!AG16+Feb!AG16+Mar!AG16+Abr!AG16+May!AG16+Jun!AG16),IF(Config!$C$6=7,SUM(Ene!AG16+Feb!AG16+Mar!AG16+Abr!AG16+May!AG16+Jun!AG16+Jul!AG16),IF(Config!$C$6=8,SUM(+Ene!AG16+Feb!AG16+Mar!AG16+Abr!AG16+May!AG16+Jun!AG16+Jul!AG16+Ago!AG16),IF(Config!$C$6=9,SUM(+Ene!AG16+Feb!AG16+Mar!AG16+Abr!AG16+May!AG16+Jun!AG16+Jul!AG16+Ago!AG16+Set!AG16),IF(Config!$C$6=10,SUM(+Ene!AG16+Feb!AG16+Mar!AG16+Abr!AG16+May!AG16+Jun!AG16+Jul!AG16+Ago!AG16+Set!AG16+Oct!AG16),IF(Config!$C$6=11,SUM(+Ene!AG16+Feb!AG16+Mar!AG16+Abr!AG16+May!AG16+Jun!AG16+Jul!AG16+Ago!AG16+Set!AG16+Oct!AG16+Nov!AG16),IF(Config!$C$6=12,SUM(+Ene!AG16+Feb!AG16+Mar!AG16+Abr!AG16+May!AG16+Jun!AG16+Jul!AG16+Ago!AG16+Set!AG16+Oct!AG16+Nov!AG16+Dic!AG16)))))))))))))</f>
        <v>15</v>
      </c>
      <c r="AH16" s="429">
        <f>IF(Config!$C$6=1,SUM(+Ene!AH16),IF(Config!$C$6=2,SUM(+Ene!AH16+Feb!AH16),IF(Config!$C$6=3,SUM(+Ene!AH16+Feb!AH16+Mar!AH16),IF(Config!$C$6=4,SUM(+Ene!AH16+Feb!AH16+Mar!AH16+Abr!AH16),IF(Config!$C$6=5,SUM(Ene!AH16+Feb!AH16+Mar!AH16+Abr!AH16+May!AH16),IF(Config!$C$6=6,SUM(+Ene!AH16+Feb!AH16+Mar!AH16+Abr!AH16+May!AH16+Jun!AH16),IF(Config!$C$6=7,SUM(Ene!AH16+Feb!AH16+Mar!AH16+Abr!AH16+May!AH16+Jun!AH16+Jul!AH16),IF(Config!$C$6=8,SUM(+Ene!AH16+Feb!AH16+Mar!AH16+Abr!AH16+May!AH16+Jun!AH16+Jul!AH16+Ago!AH16),IF(Config!$C$6=9,SUM(+Ene!AH16+Feb!AH16+Mar!AH16+Abr!AH16+May!AH16+Jun!AH16+Jul!AH16+Ago!AH16+Set!AH16),IF(Config!$C$6=10,SUM(+Ene!AH16+Feb!AH16+Mar!AH16+Abr!AH16+May!AH16+Jun!AH16+Jul!AH16+Ago!AH16+Set!AH16+Oct!AH16),IF(Config!$C$6=11,SUM(+Ene!AH16+Feb!AH16+Mar!AH16+Abr!AH16+May!AH16+Jun!AH16+Jul!AH16+Ago!AH16+Set!AH16+Oct!AH16+Nov!AH16),IF(Config!$C$6=12,SUM(+Ene!AH16+Feb!AH16+Mar!AH16+Abr!AH16+May!AH16+Jun!AH16+Jul!AH16+Ago!AH16+Set!AH16+Oct!AH16+Nov!AH16+Dic!AH16)))))))))))))</f>
        <v>6</v>
      </c>
      <c r="AI16" s="429">
        <f>IF(Config!$C$6=1,SUM(+Ene!AI16),IF(Config!$C$6=2,SUM(+Ene!AI16+Feb!AI16),IF(Config!$C$6=3,SUM(+Ene!AI16+Feb!AI16+Mar!AI16),IF(Config!$C$6=4,SUM(+Ene!AI16+Feb!AI16+Mar!AI16+Abr!AI16),IF(Config!$C$6=5,SUM(Ene!AI16+Feb!AI16+Mar!AI16+Abr!AI16+May!AI16),IF(Config!$C$6=6,SUM(+Ene!AI16+Feb!AI16+Mar!AI16+Abr!AI16+May!AI16+Jun!AI16),IF(Config!$C$6=7,SUM(Ene!AI16+Feb!AI16+Mar!AI16+Abr!AI16+May!AI16+Jun!AI16+Jul!AI16),IF(Config!$C$6=8,SUM(+Ene!AI16+Feb!AI16+Mar!AI16+Abr!AI16+May!AI16+Jun!AI16+Jul!AI16+Ago!AI16),IF(Config!$C$6=9,SUM(+Ene!AI16+Feb!AI16+Mar!AI16+Abr!AI16+May!AI16+Jun!AI16+Jul!AI16+Ago!AI16+Set!AI16),IF(Config!$C$6=10,SUM(+Ene!AI16+Feb!AI16+Mar!AI16+Abr!AI16+May!AI16+Jun!AI16+Jul!AI16+Ago!AI16+Set!AI16+Oct!AI16),IF(Config!$C$6=11,SUM(+Ene!AI16+Feb!AI16+Mar!AI16+Abr!AI16+May!AI16+Jun!AI16+Jul!AI16+Ago!AI16+Set!AI16+Oct!AI16+Nov!AI16),IF(Config!$C$6=12,SUM(+Ene!AI16+Feb!AI16+Mar!AI16+Abr!AI16+May!AI16+Jun!AI16+Jul!AI16+Ago!AI16+Set!AI16+Oct!AI16+Nov!AI16+Dic!AI16)))))))))))))</f>
        <v>0</v>
      </c>
      <c r="AJ16" s="429">
        <f>IF(Config!$C$6=1,SUM(+Ene!AJ16),IF(Config!$C$6=2,SUM(+Ene!AJ16+Feb!AJ16),IF(Config!$C$6=3,SUM(+Ene!AJ16+Feb!AJ16+Mar!AJ16),IF(Config!$C$6=4,SUM(+Ene!AJ16+Feb!AJ16+Mar!AJ16+Abr!AJ16),IF(Config!$C$6=5,SUM(Ene!AJ16+Feb!AJ16+Mar!AJ16+Abr!AJ16+May!AJ16),IF(Config!$C$6=6,SUM(+Ene!AJ16+Feb!AJ16+Mar!AJ16+Abr!AJ16+May!AJ16+Jun!AJ16),IF(Config!$C$6=7,SUM(Ene!AJ16+Feb!AJ16+Mar!AJ16+Abr!AJ16+May!AJ16+Jun!AJ16+Jul!AJ16),IF(Config!$C$6=8,SUM(+Ene!AJ16+Feb!AJ16+Mar!AJ16+Abr!AJ16+May!AJ16+Jun!AJ16+Jul!AJ16+Ago!AJ16),IF(Config!$C$6=9,SUM(+Ene!AJ16+Feb!AJ16+Mar!AJ16+Abr!AJ16+May!AJ16+Jun!AJ16+Jul!AJ16+Ago!AJ16+Set!AJ16),IF(Config!$C$6=10,SUM(+Ene!AJ16+Feb!AJ16+Mar!AJ16+Abr!AJ16+May!AJ16+Jun!AJ16+Jul!AJ16+Ago!AJ16+Set!AJ16+Oct!AJ16),IF(Config!$C$6=11,SUM(+Ene!AJ16+Feb!AJ16+Mar!AJ16+Abr!AJ16+May!AJ16+Jun!AJ16+Jul!AJ16+Ago!AJ16+Set!AJ16+Oct!AJ16+Nov!AJ16),IF(Config!$C$6=12,SUM(+Ene!AJ16+Feb!AJ16+Mar!AJ16+Abr!AJ16+May!AJ16+Jun!AJ16+Jul!AJ16+Ago!AJ16+Set!AJ16+Oct!AJ16+Nov!AJ16+Dic!AJ16)))))))))))))</f>
        <v>40</v>
      </c>
      <c r="AK16" s="429">
        <f>IF(Config!$C$6=1,SUM(+Ene!AK16),IF(Config!$C$6=2,SUM(+Ene!AK16+Feb!AK16),IF(Config!$C$6=3,SUM(+Ene!AK16+Feb!AK16+Mar!AK16),IF(Config!$C$6=4,SUM(+Ene!AK16+Feb!AK16+Mar!AK16+Abr!AK16),IF(Config!$C$6=5,SUM(Ene!AK16+Feb!AK16+Mar!AK16+Abr!AK16+May!AK16),IF(Config!$C$6=6,SUM(+Ene!AK16+Feb!AK16+Mar!AK16+Abr!AK16+May!AK16+Jun!AK16),IF(Config!$C$6=7,SUM(Ene!AK16+Feb!AK16+Mar!AK16+Abr!AK16+May!AK16+Jun!AK16+Jul!AK16),IF(Config!$C$6=8,SUM(+Ene!AK16+Feb!AK16+Mar!AK16+Abr!AK16+May!AK16+Jun!AK16+Jul!AK16+Ago!AK16),IF(Config!$C$6=9,SUM(+Ene!AK16+Feb!AK16+Mar!AK16+Abr!AK16+May!AK16+Jun!AK16+Jul!AK16+Ago!AK16+Set!AK16),IF(Config!$C$6=10,SUM(+Ene!AK16+Feb!AK16+Mar!AK16+Abr!AK16+May!AK16+Jun!AK16+Jul!AK16+Ago!AK16+Set!AK16+Oct!AK16),IF(Config!$C$6=11,SUM(+Ene!AK16+Feb!AK16+Mar!AK16+Abr!AK16+May!AK16+Jun!AK16+Jul!AK16+Ago!AK16+Set!AK16+Oct!AK16+Nov!AK16),IF(Config!$C$6=12,SUM(+Ene!AK16+Feb!AK16+Mar!AK16+Abr!AK16+May!AK16+Jun!AK16+Jul!AK16+Ago!AK16+Set!AK16+Oct!AK16+Nov!AK16+Dic!AK16)))))))))))))</f>
        <v>0</v>
      </c>
      <c r="AL16" s="429">
        <f>IF(Config!$C$6=1,SUM(+Ene!AL16),IF(Config!$C$6=2,SUM(+Ene!AL16+Feb!AL16),IF(Config!$C$6=3,SUM(+Ene!AL16+Feb!AL16+Mar!AL16),IF(Config!$C$6=4,SUM(+Ene!AL16+Feb!AL16+Mar!AL16+Abr!AL16),IF(Config!$C$6=5,SUM(Ene!AL16+Feb!AL16+Mar!AL16+Abr!AL16+May!AL16),IF(Config!$C$6=6,SUM(+Ene!AL16+Feb!AL16+Mar!AL16+Abr!AL16+May!AL16+Jun!AL16),IF(Config!$C$6=7,SUM(Ene!AL16+Feb!AL16+Mar!AL16+Abr!AL16+May!AL16+Jun!AL16+Jul!AL16),IF(Config!$C$6=8,SUM(+Ene!AL16+Feb!AL16+Mar!AL16+Abr!AL16+May!AL16+Jun!AL16+Jul!AL16+Ago!AL16),IF(Config!$C$6=9,SUM(+Ene!AL16+Feb!AL16+Mar!AL16+Abr!AL16+May!AL16+Jun!AL16+Jul!AL16+Ago!AL16+Set!AL16),IF(Config!$C$6=10,SUM(+Ene!AL16+Feb!AL16+Mar!AL16+Abr!AL16+May!AL16+Jun!AL16+Jul!AL16+Ago!AL16+Set!AL16+Oct!AL16),IF(Config!$C$6=11,SUM(+Ene!AL16+Feb!AL16+Mar!AL16+Abr!AL16+May!AL16+Jun!AL16+Jul!AL16+Ago!AL16+Set!AL16+Oct!AL16+Nov!AL16),IF(Config!$C$6=12,SUM(+Ene!AL16+Feb!AL16+Mar!AL16+Abr!AL16+May!AL16+Jun!AL16+Jul!AL16+Ago!AL16+Set!AL16+Oct!AL16+Nov!AL16+Dic!AL16)))))))))))))</f>
        <v>0</v>
      </c>
      <c r="AM16" s="429">
        <f>IF(Config!$C$6=1,SUM(+Ene!AM16),IF(Config!$C$6=2,SUM(+Ene!AM16+Feb!AM16),IF(Config!$C$6=3,SUM(+Ene!AM16+Feb!AM16+Mar!AM16),IF(Config!$C$6=4,SUM(+Ene!AM16+Feb!AM16+Mar!AM16+Abr!AM16),IF(Config!$C$6=5,SUM(Ene!AM16+Feb!AM16+Mar!AM16+Abr!AM16+May!AM16),IF(Config!$C$6=6,SUM(+Ene!AM16+Feb!AM16+Mar!AM16+Abr!AM16+May!AM16+Jun!AM16),IF(Config!$C$6=7,SUM(Ene!AM16+Feb!AM16+Mar!AM16+Abr!AM16+May!AM16+Jun!AM16+Jul!AM16),IF(Config!$C$6=8,SUM(+Ene!AM16+Feb!AM16+Mar!AM16+Abr!AM16+May!AM16+Jun!AM16+Jul!AM16+Ago!AM16),IF(Config!$C$6=9,SUM(+Ene!AM16+Feb!AM16+Mar!AM16+Abr!AM16+May!AM16+Jun!AM16+Jul!AM16+Ago!AM16+Set!AM16),IF(Config!$C$6=10,SUM(+Ene!AM16+Feb!AM16+Mar!AM16+Abr!AM16+May!AM16+Jun!AM16+Jul!AM16+Ago!AM16+Set!AM16+Oct!AM16),IF(Config!$C$6=11,SUM(+Ene!AM16+Feb!AM16+Mar!AM16+Abr!AM16+May!AM16+Jun!AM16+Jul!AM16+Ago!AM16+Set!AM16+Oct!AM16+Nov!AM16),IF(Config!$C$6=12,SUM(+Ene!AM16+Feb!AM16+Mar!AM16+Abr!AM16+May!AM16+Jun!AM16+Jul!AM16+Ago!AM16+Set!AM16+Oct!AM16+Nov!AM16+Dic!AM16)))))))))))))</f>
        <v>0</v>
      </c>
      <c r="AN16" s="429">
        <f>IF(Config!$C$6=1,SUM(+Ene!AN16),IF(Config!$C$6=2,SUM(+Ene!AN16+Feb!AN16),IF(Config!$C$6=3,SUM(+Ene!AN16+Feb!AN16+Mar!AN16),IF(Config!$C$6=4,SUM(+Ene!AN16+Feb!AN16+Mar!AN16+Abr!AN16),IF(Config!$C$6=5,SUM(Ene!AN16+Feb!AN16+Mar!AN16+Abr!AN16+May!AN16),IF(Config!$C$6=6,SUM(+Ene!AN16+Feb!AN16+Mar!AN16+Abr!AN16+May!AN16+Jun!AN16),IF(Config!$C$6=7,SUM(Ene!AN16+Feb!AN16+Mar!AN16+Abr!AN16+May!AN16+Jun!AN16+Jul!AN16),IF(Config!$C$6=8,SUM(+Ene!AN16+Feb!AN16+Mar!AN16+Abr!AN16+May!AN16+Jun!AN16+Jul!AN16+Ago!AN16),IF(Config!$C$6=9,SUM(+Ene!AN16+Feb!AN16+Mar!AN16+Abr!AN16+May!AN16+Jun!AN16+Jul!AN16+Ago!AN16+Set!AN16),IF(Config!$C$6=10,SUM(+Ene!AN16+Feb!AN16+Mar!AN16+Abr!AN16+May!AN16+Jun!AN16+Jul!AN16+Ago!AN16+Set!AN16+Oct!AN16),IF(Config!$C$6=11,SUM(+Ene!AN16+Feb!AN16+Mar!AN16+Abr!AN16+May!AN16+Jun!AN16+Jul!AN16+Ago!AN16+Set!AN16+Oct!AN16+Nov!AN16),IF(Config!$C$6=12,SUM(+Ene!AN16+Feb!AN16+Mar!AN16+Abr!AN16+May!AN16+Jun!AN16+Jul!AN16+Ago!AN16+Set!AN16+Oct!AN16+Nov!AN16+Dic!AN16)))))))))))))</f>
        <v>5</v>
      </c>
      <c r="AO16" s="429">
        <f>IF(Config!$C$6=1,SUM(+Ene!AO16),IF(Config!$C$6=2,SUM(+Ene!AO16+Feb!AO16),IF(Config!$C$6=3,SUM(+Ene!AO16+Feb!AO16+Mar!AO16),IF(Config!$C$6=4,SUM(+Ene!AO16+Feb!AO16+Mar!AO16+Abr!AO16),IF(Config!$C$6=5,SUM(Ene!AO16+Feb!AO16+Mar!AO16+Abr!AO16+May!AO16),IF(Config!$C$6=6,SUM(+Ene!AO16+Feb!AO16+Mar!AO16+Abr!AO16+May!AO16+Jun!AO16),IF(Config!$C$6=7,SUM(Ene!AO16+Feb!AO16+Mar!AO16+Abr!AO16+May!AO16+Jun!AO16+Jul!AO16),IF(Config!$C$6=8,SUM(+Ene!AO16+Feb!AO16+Mar!AO16+Abr!AO16+May!AO16+Jun!AO16+Jul!AO16+Ago!AO16),IF(Config!$C$6=9,SUM(+Ene!AO16+Feb!AO16+Mar!AO16+Abr!AO16+May!AO16+Jun!AO16+Jul!AO16+Ago!AO16+Set!AO16),IF(Config!$C$6=10,SUM(+Ene!AO16+Feb!AO16+Mar!AO16+Abr!AO16+May!AO16+Jun!AO16+Jul!AO16+Ago!AO16+Set!AO16+Oct!AO16),IF(Config!$C$6=11,SUM(+Ene!AO16+Feb!AO16+Mar!AO16+Abr!AO16+May!AO16+Jun!AO16+Jul!AO16+Ago!AO16+Set!AO16+Oct!AO16+Nov!AO16),IF(Config!$C$6=12,SUM(+Ene!AO16+Feb!AO16+Mar!AO16+Abr!AO16+May!AO16+Jun!AO16+Jul!AO16+Ago!AO16+Set!AO16+Oct!AO16+Nov!AO16+Dic!AO16)))))))))))))</f>
        <v>5</v>
      </c>
      <c r="AP16" s="429">
        <f>IF(Config!$C$6=1,SUM(+Ene!AP16),IF(Config!$C$6=2,SUM(+Ene!AP16+Feb!AP16),IF(Config!$C$6=3,SUM(+Ene!AP16+Feb!AP16+Mar!AP16),IF(Config!$C$6=4,SUM(+Ene!AP16+Feb!AP16+Mar!AP16+Abr!AP16),IF(Config!$C$6=5,SUM(Ene!AP16+Feb!AP16+Mar!AP16+Abr!AP16+May!AP16),IF(Config!$C$6=6,SUM(+Ene!AP16+Feb!AP16+Mar!AP16+Abr!AP16+May!AP16+Jun!AP16),IF(Config!$C$6=7,SUM(Ene!AP16+Feb!AP16+Mar!AP16+Abr!AP16+May!AP16+Jun!AP16+Jul!AP16),IF(Config!$C$6=8,SUM(+Ene!AP16+Feb!AP16+Mar!AP16+Abr!AP16+May!AP16+Jun!AP16+Jul!AP16+Ago!AP16),IF(Config!$C$6=9,SUM(+Ene!AP16+Feb!AP16+Mar!AP16+Abr!AP16+May!AP16+Jun!AP16+Jul!AP16+Ago!AP16+Set!AP16),IF(Config!$C$6=10,SUM(+Ene!AP16+Feb!AP16+Mar!AP16+Abr!AP16+May!AP16+Jun!AP16+Jul!AP16+Ago!AP16+Set!AP16+Oct!AP16),IF(Config!$C$6=11,SUM(+Ene!AP16+Feb!AP16+Mar!AP16+Abr!AP16+May!AP16+Jun!AP16+Jul!AP16+Ago!AP16+Set!AP16+Oct!AP16+Nov!AP16),IF(Config!$C$6=12,SUM(+Ene!AP16+Feb!AP16+Mar!AP16+Abr!AP16+May!AP16+Jun!AP16+Jul!AP16+Ago!AP16+Set!AP16+Oct!AP16+Nov!AP16+Dic!AP16)))))))))))))</f>
        <v>9</v>
      </c>
      <c r="AQ16" s="429">
        <f>IF(Config!$C$6=1,SUM(+Ene!AQ16),IF(Config!$C$6=2,SUM(+Ene!AQ16+Feb!AQ16),IF(Config!$C$6=3,SUM(+Ene!AQ16+Feb!AQ16+Mar!AQ16),IF(Config!$C$6=4,SUM(+Ene!AQ16+Feb!AQ16+Mar!AQ16+Abr!AQ16),IF(Config!$C$6=5,SUM(Ene!AQ16+Feb!AQ16+Mar!AQ16+Abr!AQ16+May!AQ16),IF(Config!$C$6=6,SUM(+Ene!AQ16+Feb!AQ16+Mar!AQ16+Abr!AQ16+May!AQ16+Jun!AQ16),IF(Config!$C$6=7,SUM(Ene!AQ16+Feb!AQ16+Mar!AQ16+Abr!AQ16+May!AQ16+Jun!AQ16+Jul!AQ16),IF(Config!$C$6=8,SUM(+Ene!AQ16+Feb!AQ16+Mar!AQ16+Abr!AQ16+May!AQ16+Jun!AQ16+Jul!AQ16+Ago!AQ16),IF(Config!$C$6=9,SUM(+Ene!AQ16+Feb!AQ16+Mar!AQ16+Abr!AQ16+May!AQ16+Jun!AQ16+Jul!AQ16+Ago!AQ16+Set!AQ16),IF(Config!$C$6=10,SUM(+Ene!AQ16+Feb!AQ16+Mar!AQ16+Abr!AQ16+May!AQ16+Jun!AQ16+Jul!AQ16+Ago!AQ16+Set!AQ16+Oct!AQ16),IF(Config!$C$6=11,SUM(+Ene!AQ16+Feb!AQ16+Mar!AQ16+Abr!AQ16+May!AQ16+Jun!AQ16+Jul!AQ16+Ago!AQ16+Set!AQ16+Oct!AQ16+Nov!AQ16),IF(Config!$C$6=12,SUM(+Ene!AQ16+Feb!AQ16+Mar!AQ16+Abr!AQ16+May!AQ16+Jun!AQ16+Jul!AQ16+Ago!AQ16+Set!AQ16+Oct!AQ16+Nov!AQ16+Dic!AQ16)))))))))))))</f>
        <v>15</v>
      </c>
      <c r="AR16" s="429">
        <f>IF(Config!$C$6=1,SUM(+Ene!AR16),IF(Config!$C$6=2,SUM(+Ene!AR16+Feb!AR16),IF(Config!$C$6=3,SUM(+Ene!AR16+Feb!AR16+Mar!AR16),IF(Config!$C$6=4,SUM(+Ene!AR16+Feb!AR16+Mar!AR16+Abr!AR16),IF(Config!$C$6=5,SUM(Ene!AR16+Feb!AR16+Mar!AR16+Abr!AR16+May!AR16),IF(Config!$C$6=6,SUM(+Ene!AR16+Feb!AR16+Mar!AR16+Abr!AR16+May!AR16+Jun!AR16),IF(Config!$C$6=7,SUM(Ene!AR16+Feb!AR16+Mar!AR16+Abr!AR16+May!AR16+Jun!AR16+Jul!AR16),IF(Config!$C$6=8,SUM(+Ene!AR16+Feb!AR16+Mar!AR16+Abr!AR16+May!AR16+Jun!AR16+Jul!AR16+Ago!AR16),IF(Config!$C$6=9,SUM(+Ene!AR16+Feb!AR16+Mar!AR16+Abr!AR16+May!AR16+Jun!AR16+Jul!AR16+Ago!AR16+Set!AR16),IF(Config!$C$6=10,SUM(+Ene!AR16+Feb!AR16+Mar!AR16+Abr!AR16+May!AR16+Jun!AR16+Jul!AR16+Ago!AR16+Set!AR16+Oct!AR16),IF(Config!$C$6=11,SUM(+Ene!AR16+Feb!AR16+Mar!AR16+Abr!AR16+May!AR16+Jun!AR16+Jul!AR16+Ago!AR16+Set!AR16+Oct!AR16+Nov!AR16),IF(Config!$C$6=12,SUM(+Ene!AR16+Feb!AR16+Mar!AR16+Abr!AR16+May!AR16+Jun!AR16+Jul!AR16+Ago!AR16+Set!AR16+Oct!AR16+Nov!AR16+Dic!AR16)))))))))))))</f>
        <v>0</v>
      </c>
      <c r="AS16" s="429">
        <f>IF(Config!$C$6=1,SUM(+Ene!AS16),IF(Config!$C$6=2,SUM(+Ene!AS16+Feb!AS16),IF(Config!$C$6=3,SUM(+Ene!AS16+Feb!AS16+Mar!AS16),IF(Config!$C$6=4,SUM(+Ene!AS16+Feb!AS16+Mar!AS16+Abr!AS16),IF(Config!$C$6=5,SUM(Ene!AS16+Feb!AS16+Mar!AS16+Abr!AS16+May!AS16),IF(Config!$C$6=6,SUM(+Ene!AS16+Feb!AS16+Mar!AS16+Abr!AS16+May!AS16+Jun!AS16),IF(Config!$C$6=7,SUM(Ene!AS16+Feb!AS16+Mar!AS16+Abr!AS16+May!AS16+Jun!AS16+Jul!AS16),IF(Config!$C$6=8,SUM(+Ene!AS16+Feb!AS16+Mar!AS16+Abr!AS16+May!AS16+Jun!AS16+Jul!AS16+Ago!AS16),IF(Config!$C$6=9,SUM(+Ene!AS16+Feb!AS16+Mar!AS16+Abr!AS16+May!AS16+Jun!AS16+Jul!AS16+Ago!AS16+Set!AS16),IF(Config!$C$6=10,SUM(+Ene!AS16+Feb!AS16+Mar!AS16+Abr!AS16+May!AS16+Jun!AS16+Jul!AS16+Ago!AS16+Set!AS16+Oct!AS16),IF(Config!$C$6=11,SUM(+Ene!AS16+Feb!AS16+Mar!AS16+Abr!AS16+May!AS16+Jun!AS16+Jul!AS16+Ago!AS16+Set!AS16+Oct!AS16+Nov!AS16),IF(Config!$C$6=12,SUM(+Ene!AS16+Feb!AS16+Mar!AS16+Abr!AS16+May!AS16+Jun!AS16+Jul!AS16+Ago!AS16+Set!AS16+Oct!AS16+Nov!AS16+Dic!AS16)))))))))))))</f>
        <v>0</v>
      </c>
      <c r="AT16" s="429">
        <f>IF(Config!$C$6=1,SUM(+Ene!AT16),IF(Config!$C$6=2,SUM(+Ene!AT16+Feb!AT16),IF(Config!$C$6=3,SUM(+Ene!AT16+Feb!AT16+Mar!AT16),IF(Config!$C$6=4,SUM(+Ene!AT16+Feb!AT16+Mar!AT16+Abr!AT16),IF(Config!$C$6=5,SUM(Ene!AT16+Feb!AT16+Mar!AT16+Abr!AT16+May!AT16),IF(Config!$C$6=6,SUM(+Ene!AT16+Feb!AT16+Mar!AT16+Abr!AT16+May!AT16+Jun!AT16),IF(Config!$C$6=7,SUM(Ene!AT16+Feb!AT16+Mar!AT16+Abr!AT16+May!AT16+Jun!AT16+Jul!AT16),IF(Config!$C$6=8,SUM(+Ene!AT16+Feb!AT16+Mar!AT16+Abr!AT16+May!AT16+Jun!AT16+Jul!AT16+Ago!AT16),IF(Config!$C$6=9,SUM(+Ene!AT16+Feb!AT16+Mar!AT16+Abr!AT16+May!AT16+Jun!AT16+Jul!AT16+Ago!AT16+Set!AT16),IF(Config!$C$6=10,SUM(+Ene!AT16+Feb!AT16+Mar!AT16+Abr!AT16+May!AT16+Jun!AT16+Jul!AT16+Ago!AT16+Set!AT16+Oct!AT16),IF(Config!$C$6=11,SUM(+Ene!AT16+Feb!AT16+Mar!AT16+Abr!AT16+May!AT16+Jun!AT16+Jul!AT16+Ago!AT16+Set!AT16+Oct!AT16+Nov!AT16),IF(Config!$C$6=12,SUM(+Ene!AT16+Feb!AT16+Mar!AT16+Abr!AT16+May!AT16+Jun!AT16+Jul!AT16+Ago!AT16+Set!AT16+Oct!AT16+Nov!AT16+Dic!AT16)))))))))))))</f>
        <v>0</v>
      </c>
      <c r="AU16" s="495">
        <f t="shared" si="9"/>
        <v>703</v>
      </c>
      <c r="AV16" s="37">
        <f t="shared" si="10"/>
        <v>124</v>
      </c>
      <c r="AW16" s="37">
        <f t="shared" si="11"/>
        <v>0</v>
      </c>
      <c r="AX16" s="37">
        <f t="shared" si="12"/>
        <v>296</v>
      </c>
      <c r="AY16" s="37">
        <f t="shared" si="13"/>
        <v>65</v>
      </c>
      <c r="AZ16" s="37">
        <f t="shared" si="14"/>
        <v>21</v>
      </c>
      <c r="BA16" s="37">
        <f t="shared" si="15"/>
        <v>19</v>
      </c>
      <c r="BB16" s="37">
        <f t="shared" si="16"/>
        <v>104</v>
      </c>
      <c r="BC16" s="37">
        <f t="shared" si="17"/>
        <v>40</v>
      </c>
      <c r="BD16" s="38">
        <f t="shared" si="18"/>
        <v>19</v>
      </c>
      <c r="BE16" s="37">
        <f t="shared" si="19"/>
        <v>15</v>
      </c>
      <c r="BF16" s="54">
        <f t="shared" si="20"/>
        <v>703</v>
      </c>
      <c r="BG16" t="str">
        <f t="shared" si="8"/>
        <v>OK</v>
      </c>
    </row>
    <row r="17" spans="1:59" x14ac:dyDescent="0.25">
      <c r="A17" s="400">
        <v>14</v>
      </c>
      <c r="B17" s="427" t="s">
        <v>529</v>
      </c>
      <c r="C17" s="498" t="s">
        <v>144</v>
      </c>
      <c r="D17" s="429">
        <f>IF(Config!$C$6=1,SUM(+Ene!D17),IF(Config!$C$6=2,SUM(+Ene!D17+Feb!D17),IF(Config!$C$6=3,SUM(+Ene!D17+Feb!D17+Mar!D17),IF(Config!$C$6=4,SUM(+Ene!D17+Feb!D17+Mar!D17+Abr!D17),IF(Config!$C$6=5,SUM(Ene!D17+Feb!D17+Mar!D17+Abr!D17+May!D17),IF(Config!$C$6=6,SUM(+Ene!D17+Feb!D17+Mar!D17+Abr!D17+May!D17+Jun!D17),IF(Config!$C$6=7,SUM(Ene!D17+Feb!D17+Mar!D17+Abr!D17+May!D17+Jun!D17+Jul!D17),IF(Config!$C$6=8,SUM(+Ene!D17+Feb!D17+Mar!D17+Abr!D17+May!D17+Jun!D17+Jul!D17+Ago!D17),IF(Config!$C$6=9,SUM(+Ene!D17+Feb!D17+Mar!D17+Abr!D17+May!D17+Jun!D17+Jul!D17+Ago!D17+Set!D17),IF(Config!$C$6=10,SUM(+Ene!D17+Feb!D17+Mar!D17+Abr!D17+May!D17+Jun!D17+Jul!D17+Ago!D17+Set!D17+Oct!D17),IF(Config!$C$6=11,SUM(+Ene!D17+Feb!D17+Mar!D17+Abr!D17+May!D17+Jun!D17+Jul!D17+Ago!D17+Set!D17+Oct!D17+Nov!D17),IF(Config!$C$6=12,SUM(+Ene!D17+Feb!D17+Mar!D17+Abr!D17+May!D17+Jun!D17+Jul!D17+Ago!D17+Set!D17+Oct!D17+Nov!D17+Dic!D17)))))))))))))</f>
        <v>0</v>
      </c>
      <c r="E17" s="429">
        <f>IF(Config!$C$6=1,SUM(+Ene!E17),IF(Config!$C$6=2,SUM(+Ene!E17+Feb!E17),IF(Config!$C$6=3,SUM(+Ene!E17+Feb!E17+Mar!E17),IF(Config!$C$6=4,SUM(+Ene!E17+Feb!E17+Mar!E17+Abr!E17),IF(Config!$C$6=5,SUM(Ene!E17+Feb!E17+Mar!E17+Abr!E17+May!E17),IF(Config!$C$6=6,SUM(+Ene!E17+Feb!E17+Mar!E17+Abr!E17+May!E17+Jun!E17),IF(Config!$C$6=7,SUM(Ene!E17+Feb!E17+Mar!E17+Abr!E17+May!E17+Jun!E17+Jul!E17),IF(Config!$C$6=8,SUM(+Ene!E17+Feb!E17+Mar!E17+Abr!E17+May!E17+Jun!E17+Jul!E17+Ago!E17),IF(Config!$C$6=9,SUM(+Ene!E17+Feb!E17+Mar!E17+Abr!E17+May!E17+Jun!E17+Jul!E17+Ago!E17+Set!E17),IF(Config!$C$6=10,SUM(+Ene!E17+Feb!E17+Mar!E17+Abr!E17+May!E17+Jun!E17+Jul!E17+Ago!E17+Set!E17+Oct!E17),IF(Config!$C$6=11,SUM(+Ene!E17+Feb!E17+Mar!E17+Abr!E17+May!E17+Jun!E17+Jul!E17+Ago!E17+Set!E17+Oct!E17+Nov!E17),IF(Config!$C$6=12,SUM(+Ene!E17+Feb!E17+Mar!E17+Abr!E17+May!E17+Jun!E17+Jul!E17+Ago!E17+Set!E17+Oct!E17+Nov!E17+Dic!E17)))))))))))))</f>
        <v>0</v>
      </c>
      <c r="F17" s="429">
        <f>IF(Config!$C$6=1,SUM(+Ene!F17),IF(Config!$C$6=2,SUM(+Ene!F17+Feb!F17),IF(Config!$C$6=3,SUM(+Ene!F17+Feb!F17+Mar!F17),IF(Config!$C$6=4,SUM(+Ene!F17+Feb!F17+Mar!F17+Abr!F17),IF(Config!$C$6=5,SUM(Ene!F17+Feb!F17+Mar!F17+Abr!F17+May!F17),IF(Config!$C$6=6,SUM(+Ene!F17+Feb!F17+Mar!F17+Abr!F17+May!F17+Jun!F17),IF(Config!$C$6=7,SUM(Ene!F17+Feb!F17+Mar!F17+Abr!F17+May!F17+Jun!F17+Jul!F17),IF(Config!$C$6=8,SUM(+Ene!F17+Feb!F17+Mar!F17+Abr!F17+May!F17+Jun!F17+Jul!F17+Ago!F17),IF(Config!$C$6=9,SUM(+Ene!F17+Feb!F17+Mar!F17+Abr!F17+May!F17+Jun!F17+Jul!F17+Ago!F17+Set!F17),IF(Config!$C$6=10,SUM(+Ene!F17+Feb!F17+Mar!F17+Abr!F17+May!F17+Jun!F17+Jul!F17+Ago!F17+Set!F17+Oct!F17),IF(Config!$C$6=11,SUM(+Ene!F17+Feb!F17+Mar!F17+Abr!F17+May!F17+Jun!F17+Jul!F17+Ago!F17+Set!F17+Oct!F17+Nov!F17),IF(Config!$C$6=12,SUM(+Ene!F17+Feb!F17+Mar!F17+Abr!F17+May!F17+Jun!F17+Jul!F17+Ago!F17+Set!F17+Oct!F17+Nov!F17+Dic!F17)))))))))))))</f>
        <v>0</v>
      </c>
      <c r="G17" s="429">
        <f>IF(Config!$C$6=1,SUM(+Ene!G17),IF(Config!$C$6=2,SUM(+Ene!G17+Feb!G17),IF(Config!$C$6=3,SUM(+Ene!G17+Feb!G17+Mar!G17),IF(Config!$C$6=4,SUM(+Ene!G17+Feb!G17+Mar!G17+Abr!G17),IF(Config!$C$6=5,SUM(Ene!G17+Feb!G17+Mar!G17+Abr!G17+May!G17),IF(Config!$C$6=6,SUM(+Ene!G17+Feb!G17+Mar!G17+Abr!G17+May!G17+Jun!G17),IF(Config!$C$6=7,SUM(Ene!G17+Feb!G17+Mar!G17+Abr!G17+May!G17+Jun!G17+Jul!G17),IF(Config!$C$6=8,SUM(+Ene!G17+Feb!G17+Mar!G17+Abr!G17+May!G17+Jun!G17+Jul!G17+Ago!G17),IF(Config!$C$6=9,SUM(+Ene!G17+Feb!G17+Mar!G17+Abr!G17+May!G17+Jun!G17+Jul!G17+Ago!G17+Set!G17),IF(Config!$C$6=10,SUM(+Ene!G17+Feb!G17+Mar!G17+Abr!G17+May!G17+Jun!G17+Jul!G17+Ago!G17+Set!G17+Oct!G17),IF(Config!$C$6=11,SUM(+Ene!G17+Feb!G17+Mar!G17+Abr!G17+May!G17+Jun!G17+Jul!G17+Ago!G17+Set!G17+Oct!G17+Nov!G17),IF(Config!$C$6=12,SUM(+Ene!G17+Feb!G17+Mar!G17+Abr!G17+May!G17+Jun!G17+Jul!G17+Ago!G17+Set!G17+Oct!G17+Nov!G17+Dic!G17)))))))))))))</f>
        <v>0</v>
      </c>
      <c r="H17" s="429">
        <f>IF(Config!$C$6=1,SUM(+Ene!H17),IF(Config!$C$6=2,SUM(+Ene!H17+Feb!H17),IF(Config!$C$6=3,SUM(+Ene!H17+Feb!H17+Mar!H17),IF(Config!$C$6=4,SUM(+Ene!H17+Feb!H17+Mar!H17+Abr!H17),IF(Config!$C$6=5,SUM(Ene!H17+Feb!H17+Mar!H17+Abr!H17+May!H17),IF(Config!$C$6=6,SUM(+Ene!H17+Feb!H17+Mar!H17+Abr!H17+May!H17+Jun!H17),IF(Config!$C$6=7,SUM(Ene!H17+Feb!H17+Mar!H17+Abr!H17+May!H17+Jun!H17+Jul!H17),IF(Config!$C$6=8,SUM(+Ene!H17+Feb!H17+Mar!H17+Abr!H17+May!H17+Jun!H17+Jul!H17+Ago!H17),IF(Config!$C$6=9,SUM(+Ene!H17+Feb!H17+Mar!H17+Abr!H17+May!H17+Jun!H17+Jul!H17+Ago!H17+Set!H17),IF(Config!$C$6=10,SUM(+Ene!H17+Feb!H17+Mar!H17+Abr!H17+May!H17+Jun!H17+Jul!H17+Ago!H17+Set!H17+Oct!H17),IF(Config!$C$6=11,SUM(+Ene!H17+Feb!H17+Mar!H17+Abr!H17+May!H17+Jun!H17+Jul!H17+Ago!H17+Set!H17+Oct!H17+Nov!H17),IF(Config!$C$6=12,SUM(+Ene!H17+Feb!H17+Mar!H17+Abr!H17+May!H17+Jun!H17+Jul!H17+Ago!H17+Set!H17+Oct!H17+Nov!H17+Dic!H17)))))))))))))</f>
        <v>0</v>
      </c>
      <c r="I17" s="429">
        <f>IF(Config!$C$6=1,SUM(+Ene!I17),IF(Config!$C$6=2,SUM(+Ene!I17+Feb!I17),IF(Config!$C$6=3,SUM(+Ene!I17+Feb!I17+Mar!I17),IF(Config!$C$6=4,SUM(+Ene!I17+Feb!I17+Mar!I17+Abr!I17),IF(Config!$C$6=5,SUM(Ene!I17+Feb!I17+Mar!I17+Abr!I17+May!I17),IF(Config!$C$6=6,SUM(+Ene!I17+Feb!I17+Mar!I17+Abr!I17+May!I17+Jun!I17),IF(Config!$C$6=7,SUM(Ene!I17+Feb!I17+Mar!I17+Abr!I17+May!I17+Jun!I17+Jul!I17),IF(Config!$C$6=8,SUM(+Ene!I17+Feb!I17+Mar!I17+Abr!I17+May!I17+Jun!I17+Jul!I17+Ago!I17),IF(Config!$C$6=9,SUM(+Ene!I17+Feb!I17+Mar!I17+Abr!I17+May!I17+Jun!I17+Jul!I17+Ago!I17+Set!I17),IF(Config!$C$6=10,SUM(+Ene!I17+Feb!I17+Mar!I17+Abr!I17+May!I17+Jun!I17+Jul!I17+Ago!I17+Set!I17+Oct!I17),IF(Config!$C$6=11,SUM(+Ene!I17+Feb!I17+Mar!I17+Abr!I17+May!I17+Jun!I17+Jul!I17+Ago!I17+Set!I17+Oct!I17+Nov!I17),IF(Config!$C$6=12,SUM(+Ene!I17+Feb!I17+Mar!I17+Abr!I17+May!I17+Jun!I17+Jul!I17+Ago!I17+Set!I17+Oct!I17+Nov!I17+Dic!I17)))))))))))))</f>
        <v>0</v>
      </c>
      <c r="J17" s="429">
        <f>IF(Config!$C$6=1,SUM(+Ene!J17),IF(Config!$C$6=2,SUM(+Ene!J17+Feb!J17),IF(Config!$C$6=3,SUM(+Ene!J17+Feb!J17+Mar!J17),IF(Config!$C$6=4,SUM(+Ene!J17+Feb!J17+Mar!J17+Abr!J17),IF(Config!$C$6=5,SUM(Ene!J17+Feb!J17+Mar!J17+Abr!J17+May!J17),IF(Config!$C$6=6,SUM(+Ene!J17+Feb!J17+Mar!J17+Abr!J17+May!J17+Jun!J17),IF(Config!$C$6=7,SUM(Ene!J17+Feb!J17+Mar!J17+Abr!J17+May!J17+Jun!J17+Jul!J17),IF(Config!$C$6=8,SUM(+Ene!J17+Feb!J17+Mar!J17+Abr!J17+May!J17+Jun!J17+Jul!J17+Ago!J17),IF(Config!$C$6=9,SUM(+Ene!J17+Feb!J17+Mar!J17+Abr!J17+May!J17+Jun!J17+Jul!J17+Ago!J17+Set!J17),IF(Config!$C$6=10,SUM(+Ene!J17+Feb!J17+Mar!J17+Abr!J17+May!J17+Jun!J17+Jul!J17+Ago!J17+Set!J17+Oct!J17),IF(Config!$C$6=11,SUM(+Ene!J17+Feb!J17+Mar!J17+Abr!J17+May!J17+Jun!J17+Jul!J17+Ago!J17+Set!J17+Oct!J17+Nov!J17),IF(Config!$C$6=12,SUM(+Ene!J17+Feb!J17+Mar!J17+Abr!J17+May!J17+Jun!J17+Jul!J17+Ago!J17+Set!J17+Oct!J17+Nov!J17+Dic!J17)))))))))))))</f>
        <v>0</v>
      </c>
      <c r="K17" s="429">
        <f>IF(Config!$C$6=1,SUM(+Ene!K17),IF(Config!$C$6=2,SUM(+Ene!K17+Feb!K17),IF(Config!$C$6=3,SUM(+Ene!K17+Feb!K17+Mar!K17),IF(Config!$C$6=4,SUM(+Ene!K17+Feb!K17+Mar!K17+Abr!K17),IF(Config!$C$6=5,SUM(Ene!K17+Feb!K17+Mar!K17+Abr!K17+May!K17),IF(Config!$C$6=6,SUM(+Ene!K17+Feb!K17+Mar!K17+Abr!K17+May!K17+Jun!K17),IF(Config!$C$6=7,SUM(Ene!K17+Feb!K17+Mar!K17+Abr!K17+May!K17+Jun!K17+Jul!K17),IF(Config!$C$6=8,SUM(+Ene!K17+Feb!K17+Mar!K17+Abr!K17+May!K17+Jun!K17+Jul!K17+Ago!K17),IF(Config!$C$6=9,SUM(+Ene!K17+Feb!K17+Mar!K17+Abr!K17+May!K17+Jun!K17+Jul!K17+Ago!K17+Set!K17),IF(Config!$C$6=10,SUM(+Ene!K17+Feb!K17+Mar!K17+Abr!K17+May!K17+Jun!K17+Jul!K17+Ago!K17+Set!K17+Oct!K17),IF(Config!$C$6=11,SUM(+Ene!K17+Feb!K17+Mar!K17+Abr!K17+May!K17+Jun!K17+Jul!K17+Ago!K17+Set!K17+Oct!K17+Nov!K17),IF(Config!$C$6=12,SUM(+Ene!K17+Feb!K17+Mar!K17+Abr!K17+May!K17+Jun!K17+Jul!K17+Ago!K17+Set!K17+Oct!K17+Nov!K17+Dic!K17)))))))))))))</f>
        <v>0</v>
      </c>
      <c r="L17" s="429">
        <f>IF(Config!$C$6=1,SUM(+Ene!L17),IF(Config!$C$6=2,SUM(+Ene!L17+Feb!L17),IF(Config!$C$6=3,SUM(+Ene!L17+Feb!L17+Mar!L17),IF(Config!$C$6=4,SUM(+Ene!L17+Feb!L17+Mar!L17+Abr!L17),IF(Config!$C$6=5,SUM(Ene!L17+Feb!L17+Mar!L17+Abr!L17+May!L17),IF(Config!$C$6=6,SUM(+Ene!L17+Feb!L17+Mar!L17+Abr!L17+May!L17+Jun!L17),IF(Config!$C$6=7,SUM(Ene!L17+Feb!L17+Mar!L17+Abr!L17+May!L17+Jun!L17+Jul!L17),IF(Config!$C$6=8,SUM(+Ene!L17+Feb!L17+Mar!L17+Abr!L17+May!L17+Jun!L17+Jul!L17+Ago!L17),IF(Config!$C$6=9,SUM(+Ene!L17+Feb!L17+Mar!L17+Abr!L17+May!L17+Jun!L17+Jul!L17+Ago!L17+Set!L17),IF(Config!$C$6=10,SUM(+Ene!L17+Feb!L17+Mar!L17+Abr!L17+May!L17+Jun!L17+Jul!L17+Ago!L17+Set!L17+Oct!L17),IF(Config!$C$6=11,SUM(+Ene!L17+Feb!L17+Mar!L17+Abr!L17+May!L17+Jun!L17+Jul!L17+Ago!L17+Set!L17+Oct!L17+Nov!L17),IF(Config!$C$6=12,SUM(+Ene!L17+Feb!L17+Mar!L17+Abr!L17+May!L17+Jun!L17+Jul!L17+Ago!L17+Set!L17+Oct!L17+Nov!L17+Dic!L17)))))))))))))</f>
        <v>0</v>
      </c>
      <c r="M17" s="429">
        <f>IF(Config!$C$6=1,SUM(+Ene!M17),IF(Config!$C$6=2,SUM(+Ene!M17+Feb!M17),IF(Config!$C$6=3,SUM(+Ene!M17+Feb!M17+Mar!M17),IF(Config!$C$6=4,SUM(+Ene!M17+Feb!M17+Mar!M17+Abr!M17),IF(Config!$C$6=5,SUM(Ene!M17+Feb!M17+Mar!M17+Abr!M17+May!M17),IF(Config!$C$6=6,SUM(+Ene!M17+Feb!M17+Mar!M17+Abr!M17+May!M17+Jun!M17),IF(Config!$C$6=7,SUM(Ene!M17+Feb!M17+Mar!M17+Abr!M17+May!M17+Jun!M17+Jul!M17),IF(Config!$C$6=8,SUM(+Ene!M17+Feb!M17+Mar!M17+Abr!M17+May!M17+Jun!M17+Jul!M17+Ago!M17),IF(Config!$C$6=9,SUM(+Ene!M17+Feb!M17+Mar!M17+Abr!M17+May!M17+Jun!M17+Jul!M17+Ago!M17+Set!M17),IF(Config!$C$6=10,SUM(+Ene!M17+Feb!M17+Mar!M17+Abr!M17+May!M17+Jun!M17+Jul!M17+Ago!M17+Set!M17+Oct!M17),IF(Config!$C$6=11,SUM(+Ene!M17+Feb!M17+Mar!M17+Abr!M17+May!M17+Jun!M17+Jul!M17+Ago!M17+Set!M17+Oct!M17+Nov!M17),IF(Config!$C$6=12,SUM(+Ene!M17+Feb!M17+Mar!M17+Abr!M17+May!M17+Jun!M17+Jul!M17+Ago!M17+Set!M17+Oct!M17+Nov!M17+Dic!M17)))))))))))))</f>
        <v>0</v>
      </c>
      <c r="N17" s="429">
        <f>IF(Config!$C$6=1,SUM(+Ene!N17),IF(Config!$C$6=2,SUM(+Ene!N17+Feb!N17),IF(Config!$C$6=3,SUM(+Ene!N17+Feb!N17+Mar!N17),IF(Config!$C$6=4,SUM(+Ene!N17+Feb!N17+Mar!N17+Abr!N17),IF(Config!$C$6=5,SUM(Ene!N17+Feb!N17+Mar!N17+Abr!N17+May!N17),IF(Config!$C$6=6,SUM(+Ene!N17+Feb!N17+Mar!N17+Abr!N17+May!N17+Jun!N17),IF(Config!$C$6=7,SUM(Ene!N17+Feb!N17+Mar!N17+Abr!N17+May!N17+Jun!N17+Jul!N17),IF(Config!$C$6=8,SUM(+Ene!N17+Feb!N17+Mar!N17+Abr!N17+May!N17+Jun!N17+Jul!N17+Ago!N17),IF(Config!$C$6=9,SUM(+Ene!N17+Feb!N17+Mar!N17+Abr!N17+May!N17+Jun!N17+Jul!N17+Ago!N17+Set!N17),IF(Config!$C$6=10,SUM(+Ene!N17+Feb!N17+Mar!N17+Abr!N17+May!N17+Jun!N17+Jul!N17+Ago!N17+Set!N17+Oct!N17),IF(Config!$C$6=11,SUM(+Ene!N17+Feb!N17+Mar!N17+Abr!N17+May!N17+Jun!N17+Jul!N17+Ago!N17+Set!N17+Oct!N17+Nov!N17),IF(Config!$C$6=12,SUM(+Ene!N17+Feb!N17+Mar!N17+Abr!N17+May!N17+Jun!N17+Jul!N17+Ago!N17+Set!N17+Oct!N17+Nov!N17+Dic!N17)))))))))))))</f>
        <v>0</v>
      </c>
      <c r="O17" s="429">
        <f>IF(Config!$C$6=1,SUM(+Ene!O17),IF(Config!$C$6=2,SUM(+Ene!O17+Feb!O17),IF(Config!$C$6=3,SUM(+Ene!O17+Feb!O17+Mar!O17),IF(Config!$C$6=4,SUM(+Ene!O17+Feb!O17+Mar!O17+Abr!O17),IF(Config!$C$6=5,SUM(Ene!O17+Feb!O17+Mar!O17+Abr!O17+May!O17),IF(Config!$C$6=6,SUM(+Ene!O17+Feb!O17+Mar!O17+Abr!O17+May!O17+Jun!O17),IF(Config!$C$6=7,SUM(Ene!O17+Feb!O17+Mar!O17+Abr!O17+May!O17+Jun!O17+Jul!O17),IF(Config!$C$6=8,SUM(+Ene!O17+Feb!O17+Mar!O17+Abr!O17+May!O17+Jun!O17+Jul!O17+Ago!O17),IF(Config!$C$6=9,SUM(+Ene!O17+Feb!O17+Mar!O17+Abr!O17+May!O17+Jun!O17+Jul!O17+Ago!O17+Set!O17),IF(Config!$C$6=10,SUM(+Ene!O17+Feb!O17+Mar!O17+Abr!O17+May!O17+Jun!O17+Jul!O17+Ago!O17+Set!O17+Oct!O17),IF(Config!$C$6=11,SUM(+Ene!O17+Feb!O17+Mar!O17+Abr!O17+May!O17+Jun!O17+Jul!O17+Ago!O17+Set!O17+Oct!O17+Nov!O17),IF(Config!$C$6=12,SUM(+Ene!O17+Feb!O17+Mar!O17+Abr!O17+May!O17+Jun!O17+Jul!O17+Ago!O17+Set!O17+Oct!O17+Nov!O17+Dic!O17)))))))))))))</f>
        <v>0</v>
      </c>
      <c r="P17" s="429">
        <f>IF(Config!$C$6=1,SUM(+Ene!P17),IF(Config!$C$6=2,SUM(+Ene!P17+Feb!P17),IF(Config!$C$6=3,SUM(+Ene!P17+Feb!P17+Mar!P17),IF(Config!$C$6=4,SUM(+Ene!P17+Feb!P17+Mar!P17+Abr!P17),IF(Config!$C$6=5,SUM(Ene!P17+Feb!P17+Mar!P17+Abr!P17+May!P17),IF(Config!$C$6=6,SUM(+Ene!P17+Feb!P17+Mar!P17+Abr!P17+May!P17+Jun!P17),IF(Config!$C$6=7,SUM(Ene!P17+Feb!P17+Mar!P17+Abr!P17+May!P17+Jun!P17+Jul!P17),IF(Config!$C$6=8,SUM(+Ene!P17+Feb!P17+Mar!P17+Abr!P17+May!P17+Jun!P17+Jul!P17+Ago!P17),IF(Config!$C$6=9,SUM(+Ene!P17+Feb!P17+Mar!P17+Abr!P17+May!P17+Jun!P17+Jul!P17+Ago!P17+Set!P17),IF(Config!$C$6=10,SUM(+Ene!P17+Feb!P17+Mar!P17+Abr!P17+May!P17+Jun!P17+Jul!P17+Ago!P17+Set!P17+Oct!P17),IF(Config!$C$6=11,SUM(+Ene!P17+Feb!P17+Mar!P17+Abr!P17+May!P17+Jun!P17+Jul!P17+Ago!P17+Set!P17+Oct!P17+Nov!P17),IF(Config!$C$6=12,SUM(+Ene!P17+Feb!P17+Mar!P17+Abr!P17+May!P17+Jun!P17+Jul!P17+Ago!P17+Set!P17+Oct!P17+Nov!P17+Dic!P17)))))))))))))</f>
        <v>0</v>
      </c>
      <c r="Q17" s="429">
        <f>IF(Config!$C$6=1,SUM(+Ene!Q17),IF(Config!$C$6=2,SUM(+Ene!Q17+Feb!Q17),IF(Config!$C$6=3,SUM(+Ene!Q17+Feb!Q17+Mar!Q17),IF(Config!$C$6=4,SUM(+Ene!Q17+Feb!Q17+Mar!Q17+Abr!Q17),IF(Config!$C$6=5,SUM(Ene!Q17+Feb!Q17+Mar!Q17+Abr!Q17+May!Q17),IF(Config!$C$6=6,SUM(+Ene!Q17+Feb!Q17+Mar!Q17+Abr!Q17+May!Q17+Jun!Q17),IF(Config!$C$6=7,SUM(Ene!Q17+Feb!Q17+Mar!Q17+Abr!Q17+May!Q17+Jun!Q17+Jul!Q17),IF(Config!$C$6=8,SUM(+Ene!Q17+Feb!Q17+Mar!Q17+Abr!Q17+May!Q17+Jun!Q17+Jul!Q17+Ago!Q17),IF(Config!$C$6=9,SUM(+Ene!Q17+Feb!Q17+Mar!Q17+Abr!Q17+May!Q17+Jun!Q17+Jul!Q17+Ago!Q17+Set!Q17),IF(Config!$C$6=10,SUM(+Ene!Q17+Feb!Q17+Mar!Q17+Abr!Q17+May!Q17+Jun!Q17+Jul!Q17+Ago!Q17+Set!Q17+Oct!Q17),IF(Config!$C$6=11,SUM(+Ene!Q17+Feb!Q17+Mar!Q17+Abr!Q17+May!Q17+Jun!Q17+Jul!Q17+Ago!Q17+Set!Q17+Oct!Q17+Nov!Q17),IF(Config!$C$6=12,SUM(+Ene!Q17+Feb!Q17+Mar!Q17+Abr!Q17+May!Q17+Jun!Q17+Jul!Q17+Ago!Q17+Set!Q17+Oct!Q17+Nov!Q17+Dic!Q17)))))))))))))</f>
        <v>0</v>
      </c>
      <c r="R17" s="429">
        <f>IF(Config!$C$6=1,SUM(+Ene!R17),IF(Config!$C$6=2,SUM(+Ene!R17+Feb!R17),IF(Config!$C$6=3,SUM(+Ene!R17+Feb!R17+Mar!R17),IF(Config!$C$6=4,SUM(+Ene!R17+Feb!R17+Mar!R17+Abr!R17),IF(Config!$C$6=5,SUM(Ene!R17+Feb!R17+Mar!R17+Abr!R17+May!R17),IF(Config!$C$6=6,SUM(+Ene!R17+Feb!R17+Mar!R17+Abr!R17+May!R17+Jun!R17),IF(Config!$C$6=7,SUM(Ene!R17+Feb!R17+Mar!R17+Abr!R17+May!R17+Jun!R17+Jul!R17),IF(Config!$C$6=8,SUM(+Ene!R17+Feb!R17+Mar!R17+Abr!R17+May!R17+Jun!R17+Jul!R17+Ago!R17),IF(Config!$C$6=9,SUM(+Ene!R17+Feb!R17+Mar!R17+Abr!R17+May!R17+Jun!R17+Jul!R17+Ago!R17+Set!R17),IF(Config!$C$6=10,SUM(+Ene!R17+Feb!R17+Mar!R17+Abr!R17+May!R17+Jun!R17+Jul!R17+Ago!R17+Set!R17+Oct!R17),IF(Config!$C$6=11,SUM(+Ene!R17+Feb!R17+Mar!R17+Abr!R17+May!R17+Jun!R17+Jul!R17+Ago!R17+Set!R17+Oct!R17+Nov!R17),IF(Config!$C$6=12,SUM(+Ene!R17+Feb!R17+Mar!R17+Abr!R17+May!R17+Jun!R17+Jul!R17+Ago!R17+Set!R17+Oct!R17+Nov!R17+Dic!R17)))))))))))))</f>
        <v>0</v>
      </c>
      <c r="S17" s="429">
        <f>IF(Config!$C$6=1,SUM(+Ene!S17),IF(Config!$C$6=2,SUM(+Ene!S17+Feb!S17),IF(Config!$C$6=3,SUM(+Ene!S17+Feb!S17+Mar!S17),IF(Config!$C$6=4,SUM(+Ene!S17+Feb!S17+Mar!S17+Abr!S17),IF(Config!$C$6=5,SUM(Ene!S17+Feb!S17+Mar!S17+Abr!S17+May!S17),IF(Config!$C$6=6,SUM(+Ene!S17+Feb!S17+Mar!S17+Abr!S17+May!S17+Jun!S17),IF(Config!$C$6=7,SUM(Ene!S17+Feb!S17+Mar!S17+Abr!S17+May!S17+Jun!S17+Jul!S17),IF(Config!$C$6=8,SUM(+Ene!S17+Feb!S17+Mar!S17+Abr!S17+May!S17+Jun!S17+Jul!S17+Ago!S17),IF(Config!$C$6=9,SUM(+Ene!S17+Feb!S17+Mar!S17+Abr!S17+May!S17+Jun!S17+Jul!S17+Ago!S17+Set!S17),IF(Config!$C$6=10,SUM(+Ene!S17+Feb!S17+Mar!S17+Abr!S17+May!S17+Jun!S17+Jul!S17+Ago!S17+Set!S17+Oct!S17),IF(Config!$C$6=11,SUM(+Ene!S17+Feb!S17+Mar!S17+Abr!S17+May!S17+Jun!S17+Jul!S17+Ago!S17+Set!S17+Oct!S17+Nov!S17),IF(Config!$C$6=12,SUM(+Ene!S17+Feb!S17+Mar!S17+Abr!S17+May!S17+Jun!S17+Jul!S17+Ago!S17+Set!S17+Oct!S17+Nov!S17+Dic!S17)))))))))))))</f>
        <v>0</v>
      </c>
      <c r="T17" s="429">
        <f>IF(Config!$C$6=1,SUM(+Ene!T17),IF(Config!$C$6=2,SUM(+Ene!T17+Feb!T17),IF(Config!$C$6=3,SUM(+Ene!T17+Feb!T17+Mar!T17),IF(Config!$C$6=4,SUM(+Ene!T17+Feb!T17+Mar!T17+Abr!T17),IF(Config!$C$6=5,SUM(Ene!T17+Feb!T17+Mar!T17+Abr!T17+May!T17),IF(Config!$C$6=6,SUM(+Ene!T17+Feb!T17+Mar!T17+Abr!T17+May!T17+Jun!T17),IF(Config!$C$6=7,SUM(Ene!T17+Feb!T17+Mar!T17+Abr!T17+May!T17+Jun!T17+Jul!T17),IF(Config!$C$6=8,SUM(+Ene!T17+Feb!T17+Mar!T17+Abr!T17+May!T17+Jun!T17+Jul!T17+Ago!T17),IF(Config!$C$6=9,SUM(+Ene!T17+Feb!T17+Mar!T17+Abr!T17+May!T17+Jun!T17+Jul!T17+Ago!T17+Set!T17),IF(Config!$C$6=10,SUM(+Ene!T17+Feb!T17+Mar!T17+Abr!T17+May!T17+Jun!T17+Jul!T17+Ago!T17+Set!T17+Oct!T17),IF(Config!$C$6=11,SUM(+Ene!T17+Feb!T17+Mar!T17+Abr!T17+May!T17+Jun!T17+Jul!T17+Ago!T17+Set!T17+Oct!T17+Nov!T17),IF(Config!$C$6=12,SUM(+Ene!T17+Feb!T17+Mar!T17+Abr!T17+May!T17+Jun!T17+Jul!T17+Ago!T17+Set!T17+Oct!T17+Nov!T17+Dic!T17)))))))))))))</f>
        <v>0</v>
      </c>
      <c r="U17" s="429">
        <f>IF(Config!$C$6=1,SUM(+Ene!U17),IF(Config!$C$6=2,SUM(+Ene!U17+Feb!U17),IF(Config!$C$6=3,SUM(+Ene!U17+Feb!U17+Mar!U17),IF(Config!$C$6=4,SUM(+Ene!U17+Feb!U17+Mar!U17+Abr!U17),IF(Config!$C$6=5,SUM(Ene!U17+Feb!U17+Mar!U17+Abr!U17+May!U17),IF(Config!$C$6=6,SUM(+Ene!U17+Feb!U17+Mar!U17+Abr!U17+May!U17+Jun!U17),IF(Config!$C$6=7,SUM(Ene!U17+Feb!U17+Mar!U17+Abr!U17+May!U17+Jun!U17+Jul!U17),IF(Config!$C$6=8,SUM(+Ene!U17+Feb!U17+Mar!U17+Abr!U17+May!U17+Jun!U17+Jul!U17+Ago!U17),IF(Config!$C$6=9,SUM(+Ene!U17+Feb!U17+Mar!U17+Abr!U17+May!U17+Jun!U17+Jul!U17+Ago!U17+Set!U17),IF(Config!$C$6=10,SUM(+Ene!U17+Feb!U17+Mar!U17+Abr!U17+May!U17+Jun!U17+Jul!U17+Ago!U17+Set!U17+Oct!U17),IF(Config!$C$6=11,SUM(+Ene!U17+Feb!U17+Mar!U17+Abr!U17+May!U17+Jun!U17+Jul!U17+Ago!U17+Set!U17+Oct!U17+Nov!U17),IF(Config!$C$6=12,SUM(+Ene!U17+Feb!U17+Mar!U17+Abr!U17+May!U17+Jun!U17+Jul!U17+Ago!U17+Set!U17+Oct!U17+Nov!U17+Dic!U17)))))))))))))</f>
        <v>0</v>
      </c>
      <c r="V17" s="429">
        <f>IF(Config!$C$6=1,SUM(+Ene!V17),IF(Config!$C$6=2,SUM(+Ene!V17+Feb!V17),IF(Config!$C$6=3,SUM(+Ene!V17+Feb!V17+Mar!V17),IF(Config!$C$6=4,SUM(+Ene!V17+Feb!V17+Mar!V17+Abr!V17),IF(Config!$C$6=5,SUM(Ene!V17+Feb!V17+Mar!V17+Abr!V17+May!V17),IF(Config!$C$6=6,SUM(+Ene!V17+Feb!V17+Mar!V17+Abr!V17+May!V17+Jun!V17),IF(Config!$C$6=7,SUM(Ene!V17+Feb!V17+Mar!V17+Abr!V17+May!V17+Jun!V17+Jul!V17),IF(Config!$C$6=8,SUM(+Ene!V17+Feb!V17+Mar!V17+Abr!V17+May!V17+Jun!V17+Jul!V17+Ago!V17),IF(Config!$C$6=9,SUM(+Ene!V17+Feb!V17+Mar!V17+Abr!V17+May!V17+Jun!V17+Jul!V17+Ago!V17+Set!V17),IF(Config!$C$6=10,SUM(+Ene!V17+Feb!V17+Mar!V17+Abr!V17+May!V17+Jun!V17+Jul!V17+Ago!V17+Set!V17+Oct!V17),IF(Config!$C$6=11,SUM(+Ene!V17+Feb!V17+Mar!V17+Abr!V17+May!V17+Jun!V17+Jul!V17+Ago!V17+Set!V17+Oct!V17+Nov!V17),IF(Config!$C$6=12,SUM(+Ene!V17+Feb!V17+Mar!V17+Abr!V17+May!V17+Jun!V17+Jul!V17+Ago!V17+Set!V17+Oct!V17+Nov!V17+Dic!V17)))))))))))))</f>
        <v>0</v>
      </c>
      <c r="W17" s="429">
        <f>IF(Config!$C$6=1,SUM(+Ene!W17),IF(Config!$C$6=2,SUM(+Ene!W17+Feb!W17),IF(Config!$C$6=3,SUM(+Ene!W17+Feb!W17+Mar!W17),IF(Config!$C$6=4,SUM(+Ene!W17+Feb!W17+Mar!W17+Abr!W17),IF(Config!$C$6=5,SUM(Ene!W17+Feb!W17+Mar!W17+Abr!W17+May!W17),IF(Config!$C$6=6,SUM(+Ene!W17+Feb!W17+Mar!W17+Abr!W17+May!W17+Jun!W17),IF(Config!$C$6=7,SUM(Ene!W17+Feb!W17+Mar!W17+Abr!W17+May!W17+Jun!W17+Jul!W17),IF(Config!$C$6=8,SUM(+Ene!W17+Feb!W17+Mar!W17+Abr!W17+May!W17+Jun!W17+Jul!W17+Ago!W17),IF(Config!$C$6=9,SUM(+Ene!W17+Feb!W17+Mar!W17+Abr!W17+May!W17+Jun!W17+Jul!W17+Ago!W17+Set!W17),IF(Config!$C$6=10,SUM(+Ene!W17+Feb!W17+Mar!W17+Abr!W17+May!W17+Jun!W17+Jul!W17+Ago!W17+Set!W17+Oct!W17),IF(Config!$C$6=11,SUM(+Ene!W17+Feb!W17+Mar!W17+Abr!W17+May!W17+Jun!W17+Jul!W17+Ago!W17+Set!W17+Oct!W17+Nov!W17),IF(Config!$C$6=12,SUM(+Ene!W17+Feb!W17+Mar!W17+Abr!W17+May!W17+Jun!W17+Jul!W17+Ago!W17+Set!W17+Oct!W17+Nov!W17+Dic!W17)))))))))))))</f>
        <v>0</v>
      </c>
      <c r="X17" s="429">
        <f>IF(Config!$C$6=1,SUM(+Ene!X17),IF(Config!$C$6=2,SUM(+Ene!X17+Feb!X17),IF(Config!$C$6=3,SUM(+Ene!X17+Feb!X17+Mar!X17),IF(Config!$C$6=4,SUM(+Ene!X17+Feb!X17+Mar!X17+Abr!X17),IF(Config!$C$6=5,SUM(Ene!X17+Feb!X17+Mar!X17+Abr!X17+May!X17),IF(Config!$C$6=6,SUM(+Ene!X17+Feb!X17+Mar!X17+Abr!X17+May!X17+Jun!X17),IF(Config!$C$6=7,SUM(Ene!X17+Feb!X17+Mar!X17+Abr!X17+May!X17+Jun!X17+Jul!X17),IF(Config!$C$6=8,SUM(+Ene!X17+Feb!X17+Mar!X17+Abr!X17+May!X17+Jun!X17+Jul!X17+Ago!X17),IF(Config!$C$6=9,SUM(+Ene!X17+Feb!X17+Mar!X17+Abr!X17+May!X17+Jun!X17+Jul!X17+Ago!X17+Set!X17),IF(Config!$C$6=10,SUM(+Ene!X17+Feb!X17+Mar!X17+Abr!X17+May!X17+Jun!X17+Jul!X17+Ago!X17+Set!X17+Oct!X17),IF(Config!$C$6=11,SUM(+Ene!X17+Feb!X17+Mar!X17+Abr!X17+May!X17+Jun!X17+Jul!X17+Ago!X17+Set!X17+Oct!X17+Nov!X17),IF(Config!$C$6=12,SUM(+Ene!X17+Feb!X17+Mar!X17+Abr!X17+May!X17+Jun!X17+Jul!X17+Ago!X17+Set!X17+Oct!X17+Nov!X17+Dic!X17)))))))))))))</f>
        <v>0</v>
      </c>
      <c r="Y17" s="429">
        <f>IF(Config!$C$6=1,SUM(+Ene!Y17),IF(Config!$C$6=2,SUM(+Ene!Y17+Feb!Y17),IF(Config!$C$6=3,SUM(+Ene!Y17+Feb!Y17+Mar!Y17),IF(Config!$C$6=4,SUM(+Ene!Y17+Feb!Y17+Mar!Y17+Abr!Y17),IF(Config!$C$6=5,SUM(Ene!Y17+Feb!Y17+Mar!Y17+Abr!Y17+May!Y17),IF(Config!$C$6=6,SUM(+Ene!Y17+Feb!Y17+Mar!Y17+Abr!Y17+May!Y17+Jun!Y17),IF(Config!$C$6=7,SUM(Ene!Y17+Feb!Y17+Mar!Y17+Abr!Y17+May!Y17+Jun!Y17+Jul!Y17),IF(Config!$C$6=8,SUM(+Ene!Y17+Feb!Y17+Mar!Y17+Abr!Y17+May!Y17+Jun!Y17+Jul!Y17+Ago!Y17),IF(Config!$C$6=9,SUM(+Ene!Y17+Feb!Y17+Mar!Y17+Abr!Y17+May!Y17+Jun!Y17+Jul!Y17+Ago!Y17+Set!Y17),IF(Config!$C$6=10,SUM(+Ene!Y17+Feb!Y17+Mar!Y17+Abr!Y17+May!Y17+Jun!Y17+Jul!Y17+Ago!Y17+Set!Y17+Oct!Y17),IF(Config!$C$6=11,SUM(+Ene!Y17+Feb!Y17+Mar!Y17+Abr!Y17+May!Y17+Jun!Y17+Jul!Y17+Ago!Y17+Set!Y17+Oct!Y17+Nov!Y17),IF(Config!$C$6=12,SUM(+Ene!Y17+Feb!Y17+Mar!Y17+Abr!Y17+May!Y17+Jun!Y17+Jul!Y17+Ago!Y17+Set!Y17+Oct!Y17+Nov!Y17+Dic!Y17)))))))))))))</f>
        <v>2</v>
      </c>
      <c r="Z17" s="429">
        <f>IF(Config!$C$6=1,SUM(+Ene!Z17),IF(Config!$C$6=2,SUM(+Ene!Z17+Feb!Z17),IF(Config!$C$6=3,SUM(+Ene!Z17+Feb!Z17+Mar!Z17),IF(Config!$C$6=4,SUM(+Ene!Z17+Feb!Z17+Mar!Z17+Abr!Z17),IF(Config!$C$6=5,SUM(Ene!Z17+Feb!Z17+Mar!Z17+Abr!Z17+May!Z17),IF(Config!$C$6=6,SUM(+Ene!Z17+Feb!Z17+Mar!Z17+Abr!Z17+May!Z17+Jun!Z17),IF(Config!$C$6=7,SUM(Ene!Z17+Feb!Z17+Mar!Z17+Abr!Z17+May!Z17+Jun!Z17+Jul!Z17),IF(Config!$C$6=8,SUM(+Ene!Z17+Feb!Z17+Mar!Z17+Abr!Z17+May!Z17+Jun!Z17+Jul!Z17+Ago!Z17),IF(Config!$C$6=9,SUM(+Ene!Z17+Feb!Z17+Mar!Z17+Abr!Z17+May!Z17+Jun!Z17+Jul!Z17+Ago!Z17+Set!Z17),IF(Config!$C$6=10,SUM(+Ene!Z17+Feb!Z17+Mar!Z17+Abr!Z17+May!Z17+Jun!Z17+Jul!Z17+Ago!Z17+Set!Z17+Oct!Z17),IF(Config!$C$6=11,SUM(+Ene!Z17+Feb!Z17+Mar!Z17+Abr!Z17+May!Z17+Jun!Z17+Jul!Z17+Ago!Z17+Set!Z17+Oct!Z17+Nov!Z17),IF(Config!$C$6=12,SUM(+Ene!Z17+Feb!Z17+Mar!Z17+Abr!Z17+May!Z17+Jun!Z17+Jul!Z17+Ago!Z17+Set!Z17+Oct!Z17+Nov!Z17+Dic!Z17)))))))))))))</f>
        <v>0</v>
      </c>
      <c r="AA17" s="429">
        <f>IF(Config!$C$6=1,SUM(+Ene!AA17),IF(Config!$C$6=2,SUM(+Ene!AA17+Feb!AA17),IF(Config!$C$6=3,SUM(+Ene!AA17+Feb!AA17+Mar!AA17),IF(Config!$C$6=4,SUM(+Ene!AA17+Feb!AA17+Mar!AA17+Abr!AA17),IF(Config!$C$6=5,SUM(Ene!AA17+Feb!AA17+Mar!AA17+Abr!AA17+May!AA17),IF(Config!$C$6=6,SUM(+Ene!AA17+Feb!AA17+Mar!AA17+Abr!AA17+May!AA17+Jun!AA17),IF(Config!$C$6=7,SUM(Ene!AA17+Feb!AA17+Mar!AA17+Abr!AA17+May!AA17+Jun!AA17+Jul!AA17),IF(Config!$C$6=8,SUM(+Ene!AA17+Feb!AA17+Mar!AA17+Abr!AA17+May!AA17+Jun!AA17+Jul!AA17+Ago!AA17),IF(Config!$C$6=9,SUM(+Ene!AA17+Feb!AA17+Mar!AA17+Abr!AA17+May!AA17+Jun!AA17+Jul!AA17+Ago!AA17+Set!AA17),IF(Config!$C$6=10,SUM(+Ene!AA17+Feb!AA17+Mar!AA17+Abr!AA17+May!AA17+Jun!AA17+Jul!AA17+Ago!AA17+Set!AA17+Oct!AA17),IF(Config!$C$6=11,SUM(+Ene!AA17+Feb!AA17+Mar!AA17+Abr!AA17+May!AA17+Jun!AA17+Jul!AA17+Ago!AA17+Set!AA17+Oct!AA17+Nov!AA17),IF(Config!$C$6=12,SUM(+Ene!AA17+Feb!AA17+Mar!AA17+Abr!AA17+May!AA17+Jun!AA17+Jul!AA17+Ago!AA17+Set!AA17+Oct!AA17+Nov!AA17+Dic!AA17)))))))))))))</f>
        <v>0</v>
      </c>
      <c r="AB17" s="429">
        <f>IF(Config!$C$6=1,SUM(+Ene!AB17),IF(Config!$C$6=2,SUM(+Ene!AB17+Feb!AB17),IF(Config!$C$6=3,SUM(+Ene!AB17+Feb!AB17+Mar!AB17),IF(Config!$C$6=4,SUM(+Ene!AB17+Feb!AB17+Mar!AB17+Abr!AB17),IF(Config!$C$6=5,SUM(Ene!AB17+Feb!AB17+Mar!AB17+Abr!AB17+May!AB17),IF(Config!$C$6=6,SUM(+Ene!AB17+Feb!AB17+Mar!AB17+Abr!AB17+May!AB17+Jun!AB17),IF(Config!$C$6=7,SUM(Ene!AB17+Feb!AB17+Mar!AB17+Abr!AB17+May!AB17+Jun!AB17+Jul!AB17),IF(Config!$C$6=8,SUM(+Ene!AB17+Feb!AB17+Mar!AB17+Abr!AB17+May!AB17+Jun!AB17+Jul!AB17+Ago!AB17),IF(Config!$C$6=9,SUM(+Ene!AB17+Feb!AB17+Mar!AB17+Abr!AB17+May!AB17+Jun!AB17+Jul!AB17+Ago!AB17+Set!AB17),IF(Config!$C$6=10,SUM(+Ene!AB17+Feb!AB17+Mar!AB17+Abr!AB17+May!AB17+Jun!AB17+Jul!AB17+Ago!AB17+Set!AB17+Oct!AB17),IF(Config!$C$6=11,SUM(+Ene!AB17+Feb!AB17+Mar!AB17+Abr!AB17+May!AB17+Jun!AB17+Jul!AB17+Ago!AB17+Set!AB17+Oct!AB17+Nov!AB17),IF(Config!$C$6=12,SUM(+Ene!AB17+Feb!AB17+Mar!AB17+Abr!AB17+May!AB17+Jun!AB17+Jul!AB17+Ago!AB17+Set!AB17+Oct!AB17+Nov!AB17+Dic!AB17)))))))))))))</f>
        <v>0</v>
      </c>
      <c r="AC17" s="429">
        <f>IF(Config!$C$6=1,SUM(+Ene!AC17),IF(Config!$C$6=2,SUM(+Ene!AC17+Feb!AC17),IF(Config!$C$6=3,SUM(+Ene!AC17+Feb!AC17+Mar!AC17),IF(Config!$C$6=4,SUM(+Ene!AC17+Feb!AC17+Mar!AC17+Abr!AC17),IF(Config!$C$6=5,SUM(Ene!AC17+Feb!AC17+Mar!AC17+Abr!AC17+May!AC17),IF(Config!$C$6=6,SUM(+Ene!AC17+Feb!AC17+Mar!AC17+Abr!AC17+May!AC17+Jun!AC17),IF(Config!$C$6=7,SUM(Ene!AC17+Feb!AC17+Mar!AC17+Abr!AC17+May!AC17+Jun!AC17+Jul!AC17),IF(Config!$C$6=8,SUM(+Ene!AC17+Feb!AC17+Mar!AC17+Abr!AC17+May!AC17+Jun!AC17+Jul!AC17+Ago!AC17),IF(Config!$C$6=9,SUM(+Ene!AC17+Feb!AC17+Mar!AC17+Abr!AC17+May!AC17+Jun!AC17+Jul!AC17+Ago!AC17+Set!AC17),IF(Config!$C$6=10,SUM(+Ene!AC17+Feb!AC17+Mar!AC17+Abr!AC17+May!AC17+Jun!AC17+Jul!AC17+Ago!AC17+Set!AC17+Oct!AC17),IF(Config!$C$6=11,SUM(+Ene!AC17+Feb!AC17+Mar!AC17+Abr!AC17+May!AC17+Jun!AC17+Jul!AC17+Ago!AC17+Set!AC17+Oct!AC17+Nov!AC17),IF(Config!$C$6=12,SUM(+Ene!AC17+Feb!AC17+Mar!AC17+Abr!AC17+May!AC17+Jun!AC17+Jul!AC17+Ago!AC17+Set!AC17+Oct!AC17+Nov!AC17+Dic!AC17)))))))))))))</f>
        <v>0</v>
      </c>
      <c r="AD17" s="429">
        <f>IF(Config!$C$6=1,SUM(+Ene!AD17),IF(Config!$C$6=2,SUM(+Ene!AD17+Feb!AD17),IF(Config!$C$6=3,SUM(+Ene!AD17+Feb!AD17+Mar!AD17),IF(Config!$C$6=4,SUM(+Ene!AD17+Feb!AD17+Mar!AD17+Abr!AD17),IF(Config!$C$6=5,SUM(Ene!AD17+Feb!AD17+Mar!AD17+Abr!AD17+May!AD17),IF(Config!$C$6=6,SUM(+Ene!AD17+Feb!AD17+Mar!AD17+Abr!AD17+May!AD17+Jun!AD17),IF(Config!$C$6=7,SUM(Ene!AD17+Feb!AD17+Mar!AD17+Abr!AD17+May!AD17+Jun!AD17+Jul!AD17),IF(Config!$C$6=8,SUM(+Ene!AD17+Feb!AD17+Mar!AD17+Abr!AD17+May!AD17+Jun!AD17+Jul!AD17+Ago!AD17),IF(Config!$C$6=9,SUM(+Ene!AD17+Feb!AD17+Mar!AD17+Abr!AD17+May!AD17+Jun!AD17+Jul!AD17+Ago!AD17+Set!AD17),IF(Config!$C$6=10,SUM(+Ene!AD17+Feb!AD17+Mar!AD17+Abr!AD17+May!AD17+Jun!AD17+Jul!AD17+Ago!AD17+Set!AD17+Oct!AD17),IF(Config!$C$6=11,SUM(+Ene!AD17+Feb!AD17+Mar!AD17+Abr!AD17+May!AD17+Jun!AD17+Jul!AD17+Ago!AD17+Set!AD17+Oct!AD17+Nov!AD17),IF(Config!$C$6=12,SUM(+Ene!AD17+Feb!AD17+Mar!AD17+Abr!AD17+May!AD17+Jun!AD17+Jul!AD17+Ago!AD17+Set!AD17+Oct!AD17+Nov!AD17+Dic!AD17)))))))))))))</f>
        <v>0</v>
      </c>
      <c r="AE17" s="429">
        <f>IF(Config!$C$6=1,SUM(+Ene!AE17),IF(Config!$C$6=2,SUM(+Ene!AE17+Feb!AE17),IF(Config!$C$6=3,SUM(+Ene!AE17+Feb!AE17+Mar!AE17),IF(Config!$C$6=4,SUM(+Ene!AE17+Feb!AE17+Mar!AE17+Abr!AE17),IF(Config!$C$6=5,SUM(Ene!AE17+Feb!AE17+Mar!AE17+Abr!AE17+May!AE17),IF(Config!$C$6=6,SUM(+Ene!AE17+Feb!AE17+Mar!AE17+Abr!AE17+May!AE17+Jun!AE17),IF(Config!$C$6=7,SUM(Ene!AE17+Feb!AE17+Mar!AE17+Abr!AE17+May!AE17+Jun!AE17+Jul!AE17),IF(Config!$C$6=8,SUM(+Ene!AE17+Feb!AE17+Mar!AE17+Abr!AE17+May!AE17+Jun!AE17+Jul!AE17+Ago!AE17),IF(Config!$C$6=9,SUM(+Ene!AE17+Feb!AE17+Mar!AE17+Abr!AE17+May!AE17+Jun!AE17+Jul!AE17+Ago!AE17+Set!AE17),IF(Config!$C$6=10,SUM(+Ene!AE17+Feb!AE17+Mar!AE17+Abr!AE17+May!AE17+Jun!AE17+Jul!AE17+Ago!AE17+Set!AE17+Oct!AE17),IF(Config!$C$6=11,SUM(+Ene!AE17+Feb!AE17+Mar!AE17+Abr!AE17+May!AE17+Jun!AE17+Jul!AE17+Ago!AE17+Set!AE17+Oct!AE17+Nov!AE17),IF(Config!$C$6=12,SUM(+Ene!AE17+Feb!AE17+Mar!AE17+Abr!AE17+May!AE17+Jun!AE17+Jul!AE17+Ago!AE17+Set!AE17+Oct!AE17+Nov!AE17+Dic!AE17)))))))))))))</f>
        <v>0</v>
      </c>
      <c r="AF17" s="429">
        <f>IF(Config!$C$6=1,SUM(+Ene!AF17),IF(Config!$C$6=2,SUM(+Ene!AF17+Feb!AF17),IF(Config!$C$6=3,SUM(+Ene!AF17+Feb!AF17+Mar!AF17),IF(Config!$C$6=4,SUM(+Ene!AF17+Feb!AF17+Mar!AF17+Abr!AF17),IF(Config!$C$6=5,SUM(Ene!AF17+Feb!AF17+Mar!AF17+Abr!AF17+May!AF17),IF(Config!$C$6=6,SUM(+Ene!AF17+Feb!AF17+Mar!AF17+Abr!AF17+May!AF17+Jun!AF17),IF(Config!$C$6=7,SUM(Ene!AF17+Feb!AF17+Mar!AF17+Abr!AF17+May!AF17+Jun!AF17+Jul!AF17),IF(Config!$C$6=8,SUM(+Ene!AF17+Feb!AF17+Mar!AF17+Abr!AF17+May!AF17+Jun!AF17+Jul!AF17+Ago!AF17),IF(Config!$C$6=9,SUM(+Ene!AF17+Feb!AF17+Mar!AF17+Abr!AF17+May!AF17+Jun!AF17+Jul!AF17+Ago!AF17+Set!AF17),IF(Config!$C$6=10,SUM(+Ene!AF17+Feb!AF17+Mar!AF17+Abr!AF17+May!AF17+Jun!AF17+Jul!AF17+Ago!AF17+Set!AF17+Oct!AF17),IF(Config!$C$6=11,SUM(+Ene!AF17+Feb!AF17+Mar!AF17+Abr!AF17+May!AF17+Jun!AF17+Jul!AF17+Ago!AF17+Set!AF17+Oct!AF17+Nov!AF17),IF(Config!$C$6=12,SUM(+Ene!AF17+Feb!AF17+Mar!AF17+Abr!AF17+May!AF17+Jun!AF17+Jul!AF17+Ago!AF17+Set!AF17+Oct!AF17+Nov!AF17+Dic!AF17)))))))))))))</f>
        <v>0</v>
      </c>
      <c r="AG17" s="429">
        <f>IF(Config!$C$6=1,SUM(+Ene!AG17),IF(Config!$C$6=2,SUM(+Ene!AG17+Feb!AG17),IF(Config!$C$6=3,SUM(+Ene!AG17+Feb!AG17+Mar!AG17),IF(Config!$C$6=4,SUM(+Ene!AG17+Feb!AG17+Mar!AG17+Abr!AG17),IF(Config!$C$6=5,SUM(Ene!AG17+Feb!AG17+Mar!AG17+Abr!AG17+May!AG17),IF(Config!$C$6=6,SUM(+Ene!AG17+Feb!AG17+Mar!AG17+Abr!AG17+May!AG17+Jun!AG17),IF(Config!$C$6=7,SUM(Ene!AG17+Feb!AG17+Mar!AG17+Abr!AG17+May!AG17+Jun!AG17+Jul!AG17),IF(Config!$C$6=8,SUM(+Ene!AG17+Feb!AG17+Mar!AG17+Abr!AG17+May!AG17+Jun!AG17+Jul!AG17+Ago!AG17),IF(Config!$C$6=9,SUM(+Ene!AG17+Feb!AG17+Mar!AG17+Abr!AG17+May!AG17+Jun!AG17+Jul!AG17+Ago!AG17+Set!AG17),IF(Config!$C$6=10,SUM(+Ene!AG17+Feb!AG17+Mar!AG17+Abr!AG17+May!AG17+Jun!AG17+Jul!AG17+Ago!AG17+Set!AG17+Oct!AG17),IF(Config!$C$6=11,SUM(+Ene!AG17+Feb!AG17+Mar!AG17+Abr!AG17+May!AG17+Jun!AG17+Jul!AG17+Ago!AG17+Set!AG17+Oct!AG17+Nov!AG17),IF(Config!$C$6=12,SUM(+Ene!AG17+Feb!AG17+Mar!AG17+Abr!AG17+May!AG17+Jun!AG17+Jul!AG17+Ago!AG17+Set!AG17+Oct!AG17+Nov!AG17+Dic!AG17)))))))))))))</f>
        <v>0</v>
      </c>
      <c r="AH17" s="429">
        <f>IF(Config!$C$6=1,SUM(+Ene!AH17),IF(Config!$C$6=2,SUM(+Ene!AH17+Feb!AH17),IF(Config!$C$6=3,SUM(+Ene!AH17+Feb!AH17+Mar!AH17),IF(Config!$C$6=4,SUM(+Ene!AH17+Feb!AH17+Mar!AH17+Abr!AH17),IF(Config!$C$6=5,SUM(Ene!AH17+Feb!AH17+Mar!AH17+Abr!AH17+May!AH17),IF(Config!$C$6=6,SUM(+Ene!AH17+Feb!AH17+Mar!AH17+Abr!AH17+May!AH17+Jun!AH17),IF(Config!$C$6=7,SUM(Ene!AH17+Feb!AH17+Mar!AH17+Abr!AH17+May!AH17+Jun!AH17+Jul!AH17),IF(Config!$C$6=8,SUM(+Ene!AH17+Feb!AH17+Mar!AH17+Abr!AH17+May!AH17+Jun!AH17+Jul!AH17+Ago!AH17),IF(Config!$C$6=9,SUM(+Ene!AH17+Feb!AH17+Mar!AH17+Abr!AH17+May!AH17+Jun!AH17+Jul!AH17+Ago!AH17+Set!AH17),IF(Config!$C$6=10,SUM(+Ene!AH17+Feb!AH17+Mar!AH17+Abr!AH17+May!AH17+Jun!AH17+Jul!AH17+Ago!AH17+Set!AH17+Oct!AH17),IF(Config!$C$6=11,SUM(+Ene!AH17+Feb!AH17+Mar!AH17+Abr!AH17+May!AH17+Jun!AH17+Jul!AH17+Ago!AH17+Set!AH17+Oct!AH17+Nov!AH17),IF(Config!$C$6=12,SUM(+Ene!AH17+Feb!AH17+Mar!AH17+Abr!AH17+May!AH17+Jun!AH17+Jul!AH17+Ago!AH17+Set!AH17+Oct!AH17+Nov!AH17+Dic!AH17)))))))))))))</f>
        <v>0</v>
      </c>
      <c r="AI17" s="429">
        <f>IF(Config!$C$6=1,SUM(+Ene!AI17),IF(Config!$C$6=2,SUM(+Ene!AI17+Feb!AI17),IF(Config!$C$6=3,SUM(+Ene!AI17+Feb!AI17+Mar!AI17),IF(Config!$C$6=4,SUM(+Ene!AI17+Feb!AI17+Mar!AI17+Abr!AI17),IF(Config!$C$6=5,SUM(Ene!AI17+Feb!AI17+Mar!AI17+Abr!AI17+May!AI17),IF(Config!$C$6=6,SUM(+Ene!AI17+Feb!AI17+Mar!AI17+Abr!AI17+May!AI17+Jun!AI17),IF(Config!$C$6=7,SUM(Ene!AI17+Feb!AI17+Mar!AI17+Abr!AI17+May!AI17+Jun!AI17+Jul!AI17),IF(Config!$C$6=8,SUM(+Ene!AI17+Feb!AI17+Mar!AI17+Abr!AI17+May!AI17+Jun!AI17+Jul!AI17+Ago!AI17),IF(Config!$C$6=9,SUM(+Ene!AI17+Feb!AI17+Mar!AI17+Abr!AI17+May!AI17+Jun!AI17+Jul!AI17+Ago!AI17+Set!AI17),IF(Config!$C$6=10,SUM(+Ene!AI17+Feb!AI17+Mar!AI17+Abr!AI17+May!AI17+Jun!AI17+Jul!AI17+Ago!AI17+Set!AI17+Oct!AI17),IF(Config!$C$6=11,SUM(+Ene!AI17+Feb!AI17+Mar!AI17+Abr!AI17+May!AI17+Jun!AI17+Jul!AI17+Ago!AI17+Set!AI17+Oct!AI17+Nov!AI17),IF(Config!$C$6=12,SUM(+Ene!AI17+Feb!AI17+Mar!AI17+Abr!AI17+May!AI17+Jun!AI17+Jul!AI17+Ago!AI17+Set!AI17+Oct!AI17+Nov!AI17+Dic!AI17)))))))))))))</f>
        <v>0</v>
      </c>
      <c r="AJ17" s="429">
        <f>IF(Config!$C$6=1,SUM(+Ene!AJ17),IF(Config!$C$6=2,SUM(+Ene!AJ17+Feb!AJ17),IF(Config!$C$6=3,SUM(+Ene!AJ17+Feb!AJ17+Mar!AJ17),IF(Config!$C$6=4,SUM(+Ene!AJ17+Feb!AJ17+Mar!AJ17+Abr!AJ17),IF(Config!$C$6=5,SUM(Ene!AJ17+Feb!AJ17+Mar!AJ17+Abr!AJ17+May!AJ17),IF(Config!$C$6=6,SUM(+Ene!AJ17+Feb!AJ17+Mar!AJ17+Abr!AJ17+May!AJ17+Jun!AJ17),IF(Config!$C$6=7,SUM(Ene!AJ17+Feb!AJ17+Mar!AJ17+Abr!AJ17+May!AJ17+Jun!AJ17+Jul!AJ17),IF(Config!$C$6=8,SUM(+Ene!AJ17+Feb!AJ17+Mar!AJ17+Abr!AJ17+May!AJ17+Jun!AJ17+Jul!AJ17+Ago!AJ17),IF(Config!$C$6=9,SUM(+Ene!AJ17+Feb!AJ17+Mar!AJ17+Abr!AJ17+May!AJ17+Jun!AJ17+Jul!AJ17+Ago!AJ17+Set!AJ17),IF(Config!$C$6=10,SUM(+Ene!AJ17+Feb!AJ17+Mar!AJ17+Abr!AJ17+May!AJ17+Jun!AJ17+Jul!AJ17+Ago!AJ17+Set!AJ17+Oct!AJ17),IF(Config!$C$6=11,SUM(+Ene!AJ17+Feb!AJ17+Mar!AJ17+Abr!AJ17+May!AJ17+Jun!AJ17+Jul!AJ17+Ago!AJ17+Set!AJ17+Oct!AJ17+Nov!AJ17),IF(Config!$C$6=12,SUM(+Ene!AJ17+Feb!AJ17+Mar!AJ17+Abr!AJ17+May!AJ17+Jun!AJ17+Jul!AJ17+Ago!AJ17+Set!AJ17+Oct!AJ17+Nov!AJ17+Dic!AJ17)))))))))))))</f>
        <v>0</v>
      </c>
      <c r="AK17" s="429">
        <f>IF(Config!$C$6=1,SUM(+Ene!AK17),IF(Config!$C$6=2,SUM(+Ene!AK17+Feb!AK17),IF(Config!$C$6=3,SUM(+Ene!AK17+Feb!AK17+Mar!AK17),IF(Config!$C$6=4,SUM(+Ene!AK17+Feb!AK17+Mar!AK17+Abr!AK17),IF(Config!$C$6=5,SUM(Ene!AK17+Feb!AK17+Mar!AK17+Abr!AK17+May!AK17),IF(Config!$C$6=6,SUM(+Ene!AK17+Feb!AK17+Mar!AK17+Abr!AK17+May!AK17+Jun!AK17),IF(Config!$C$6=7,SUM(Ene!AK17+Feb!AK17+Mar!AK17+Abr!AK17+May!AK17+Jun!AK17+Jul!AK17),IF(Config!$C$6=8,SUM(+Ene!AK17+Feb!AK17+Mar!AK17+Abr!AK17+May!AK17+Jun!AK17+Jul!AK17+Ago!AK17),IF(Config!$C$6=9,SUM(+Ene!AK17+Feb!AK17+Mar!AK17+Abr!AK17+May!AK17+Jun!AK17+Jul!AK17+Ago!AK17+Set!AK17),IF(Config!$C$6=10,SUM(+Ene!AK17+Feb!AK17+Mar!AK17+Abr!AK17+May!AK17+Jun!AK17+Jul!AK17+Ago!AK17+Set!AK17+Oct!AK17),IF(Config!$C$6=11,SUM(+Ene!AK17+Feb!AK17+Mar!AK17+Abr!AK17+May!AK17+Jun!AK17+Jul!AK17+Ago!AK17+Set!AK17+Oct!AK17+Nov!AK17),IF(Config!$C$6=12,SUM(+Ene!AK17+Feb!AK17+Mar!AK17+Abr!AK17+May!AK17+Jun!AK17+Jul!AK17+Ago!AK17+Set!AK17+Oct!AK17+Nov!AK17+Dic!AK17)))))))))))))</f>
        <v>0</v>
      </c>
      <c r="AL17" s="429">
        <f>IF(Config!$C$6=1,SUM(+Ene!AL17),IF(Config!$C$6=2,SUM(+Ene!AL17+Feb!AL17),IF(Config!$C$6=3,SUM(+Ene!AL17+Feb!AL17+Mar!AL17),IF(Config!$C$6=4,SUM(+Ene!AL17+Feb!AL17+Mar!AL17+Abr!AL17),IF(Config!$C$6=5,SUM(Ene!AL17+Feb!AL17+Mar!AL17+Abr!AL17+May!AL17),IF(Config!$C$6=6,SUM(+Ene!AL17+Feb!AL17+Mar!AL17+Abr!AL17+May!AL17+Jun!AL17),IF(Config!$C$6=7,SUM(Ene!AL17+Feb!AL17+Mar!AL17+Abr!AL17+May!AL17+Jun!AL17+Jul!AL17),IF(Config!$C$6=8,SUM(+Ene!AL17+Feb!AL17+Mar!AL17+Abr!AL17+May!AL17+Jun!AL17+Jul!AL17+Ago!AL17),IF(Config!$C$6=9,SUM(+Ene!AL17+Feb!AL17+Mar!AL17+Abr!AL17+May!AL17+Jun!AL17+Jul!AL17+Ago!AL17+Set!AL17),IF(Config!$C$6=10,SUM(+Ene!AL17+Feb!AL17+Mar!AL17+Abr!AL17+May!AL17+Jun!AL17+Jul!AL17+Ago!AL17+Set!AL17+Oct!AL17),IF(Config!$C$6=11,SUM(+Ene!AL17+Feb!AL17+Mar!AL17+Abr!AL17+May!AL17+Jun!AL17+Jul!AL17+Ago!AL17+Set!AL17+Oct!AL17+Nov!AL17),IF(Config!$C$6=12,SUM(+Ene!AL17+Feb!AL17+Mar!AL17+Abr!AL17+May!AL17+Jun!AL17+Jul!AL17+Ago!AL17+Set!AL17+Oct!AL17+Nov!AL17+Dic!AL17)))))))))))))</f>
        <v>0</v>
      </c>
      <c r="AM17" s="429">
        <f>IF(Config!$C$6=1,SUM(+Ene!AM17),IF(Config!$C$6=2,SUM(+Ene!AM17+Feb!AM17),IF(Config!$C$6=3,SUM(+Ene!AM17+Feb!AM17+Mar!AM17),IF(Config!$C$6=4,SUM(+Ene!AM17+Feb!AM17+Mar!AM17+Abr!AM17),IF(Config!$C$6=5,SUM(Ene!AM17+Feb!AM17+Mar!AM17+Abr!AM17+May!AM17),IF(Config!$C$6=6,SUM(+Ene!AM17+Feb!AM17+Mar!AM17+Abr!AM17+May!AM17+Jun!AM17),IF(Config!$C$6=7,SUM(Ene!AM17+Feb!AM17+Mar!AM17+Abr!AM17+May!AM17+Jun!AM17+Jul!AM17),IF(Config!$C$6=8,SUM(+Ene!AM17+Feb!AM17+Mar!AM17+Abr!AM17+May!AM17+Jun!AM17+Jul!AM17+Ago!AM17),IF(Config!$C$6=9,SUM(+Ene!AM17+Feb!AM17+Mar!AM17+Abr!AM17+May!AM17+Jun!AM17+Jul!AM17+Ago!AM17+Set!AM17),IF(Config!$C$6=10,SUM(+Ene!AM17+Feb!AM17+Mar!AM17+Abr!AM17+May!AM17+Jun!AM17+Jul!AM17+Ago!AM17+Set!AM17+Oct!AM17),IF(Config!$C$6=11,SUM(+Ene!AM17+Feb!AM17+Mar!AM17+Abr!AM17+May!AM17+Jun!AM17+Jul!AM17+Ago!AM17+Set!AM17+Oct!AM17+Nov!AM17),IF(Config!$C$6=12,SUM(+Ene!AM17+Feb!AM17+Mar!AM17+Abr!AM17+May!AM17+Jun!AM17+Jul!AM17+Ago!AM17+Set!AM17+Oct!AM17+Nov!AM17+Dic!AM17)))))))))))))</f>
        <v>1</v>
      </c>
      <c r="AN17" s="429">
        <f>IF(Config!$C$6=1,SUM(+Ene!AN17),IF(Config!$C$6=2,SUM(+Ene!AN17+Feb!AN17),IF(Config!$C$6=3,SUM(+Ene!AN17+Feb!AN17+Mar!AN17),IF(Config!$C$6=4,SUM(+Ene!AN17+Feb!AN17+Mar!AN17+Abr!AN17),IF(Config!$C$6=5,SUM(Ene!AN17+Feb!AN17+Mar!AN17+Abr!AN17+May!AN17),IF(Config!$C$6=6,SUM(+Ene!AN17+Feb!AN17+Mar!AN17+Abr!AN17+May!AN17+Jun!AN17),IF(Config!$C$6=7,SUM(Ene!AN17+Feb!AN17+Mar!AN17+Abr!AN17+May!AN17+Jun!AN17+Jul!AN17),IF(Config!$C$6=8,SUM(+Ene!AN17+Feb!AN17+Mar!AN17+Abr!AN17+May!AN17+Jun!AN17+Jul!AN17+Ago!AN17),IF(Config!$C$6=9,SUM(+Ene!AN17+Feb!AN17+Mar!AN17+Abr!AN17+May!AN17+Jun!AN17+Jul!AN17+Ago!AN17+Set!AN17),IF(Config!$C$6=10,SUM(+Ene!AN17+Feb!AN17+Mar!AN17+Abr!AN17+May!AN17+Jun!AN17+Jul!AN17+Ago!AN17+Set!AN17+Oct!AN17),IF(Config!$C$6=11,SUM(+Ene!AN17+Feb!AN17+Mar!AN17+Abr!AN17+May!AN17+Jun!AN17+Jul!AN17+Ago!AN17+Set!AN17+Oct!AN17+Nov!AN17),IF(Config!$C$6=12,SUM(+Ene!AN17+Feb!AN17+Mar!AN17+Abr!AN17+May!AN17+Jun!AN17+Jul!AN17+Ago!AN17+Set!AN17+Oct!AN17+Nov!AN17+Dic!AN17)))))))))))))</f>
        <v>0</v>
      </c>
      <c r="AO17" s="429">
        <f>IF(Config!$C$6=1,SUM(+Ene!AO17),IF(Config!$C$6=2,SUM(+Ene!AO17+Feb!AO17),IF(Config!$C$6=3,SUM(+Ene!AO17+Feb!AO17+Mar!AO17),IF(Config!$C$6=4,SUM(+Ene!AO17+Feb!AO17+Mar!AO17+Abr!AO17),IF(Config!$C$6=5,SUM(Ene!AO17+Feb!AO17+Mar!AO17+Abr!AO17+May!AO17),IF(Config!$C$6=6,SUM(+Ene!AO17+Feb!AO17+Mar!AO17+Abr!AO17+May!AO17+Jun!AO17),IF(Config!$C$6=7,SUM(Ene!AO17+Feb!AO17+Mar!AO17+Abr!AO17+May!AO17+Jun!AO17+Jul!AO17),IF(Config!$C$6=8,SUM(+Ene!AO17+Feb!AO17+Mar!AO17+Abr!AO17+May!AO17+Jun!AO17+Jul!AO17+Ago!AO17),IF(Config!$C$6=9,SUM(+Ene!AO17+Feb!AO17+Mar!AO17+Abr!AO17+May!AO17+Jun!AO17+Jul!AO17+Ago!AO17+Set!AO17),IF(Config!$C$6=10,SUM(+Ene!AO17+Feb!AO17+Mar!AO17+Abr!AO17+May!AO17+Jun!AO17+Jul!AO17+Ago!AO17+Set!AO17+Oct!AO17),IF(Config!$C$6=11,SUM(+Ene!AO17+Feb!AO17+Mar!AO17+Abr!AO17+May!AO17+Jun!AO17+Jul!AO17+Ago!AO17+Set!AO17+Oct!AO17+Nov!AO17),IF(Config!$C$6=12,SUM(+Ene!AO17+Feb!AO17+Mar!AO17+Abr!AO17+May!AO17+Jun!AO17+Jul!AO17+Ago!AO17+Set!AO17+Oct!AO17+Nov!AO17+Dic!AO17)))))))))))))</f>
        <v>0</v>
      </c>
      <c r="AP17" s="429">
        <f>IF(Config!$C$6=1,SUM(+Ene!AP17),IF(Config!$C$6=2,SUM(+Ene!AP17+Feb!AP17),IF(Config!$C$6=3,SUM(+Ene!AP17+Feb!AP17+Mar!AP17),IF(Config!$C$6=4,SUM(+Ene!AP17+Feb!AP17+Mar!AP17+Abr!AP17),IF(Config!$C$6=5,SUM(Ene!AP17+Feb!AP17+Mar!AP17+Abr!AP17+May!AP17),IF(Config!$C$6=6,SUM(+Ene!AP17+Feb!AP17+Mar!AP17+Abr!AP17+May!AP17+Jun!AP17),IF(Config!$C$6=7,SUM(Ene!AP17+Feb!AP17+Mar!AP17+Abr!AP17+May!AP17+Jun!AP17+Jul!AP17),IF(Config!$C$6=8,SUM(+Ene!AP17+Feb!AP17+Mar!AP17+Abr!AP17+May!AP17+Jun!AP17+Jul!AP17+Ago!AP17),IF(Config!$C$6=9,SUM(+Ene!AP17+Feb!AP17+Mar!AP17+Abr!AP17+May!AP17+Jun!AP17+Jul!AP17+Ago!AP17+Set!AP17),IF(Config!$C$6=10,SUM(+Ene!AP17+Feb!AP17+Mar!AP17+Abr!AP17+May!AP17+Jun!AP17+Jul!AP17+Ago!AP17+Set!AP17+Oct!AP17),IF(Config!$C$6=11,SUM(+Ene!AP17+Feb!AP17+Mar!AP17+Abr!AP17+May!AP17+Jun!AP17+Jul!AP17+Ago!AP17+Set!AP17+Oct!AP17+Nov!AP17),IF(Config!$C$6=12,SUM(+Ene!AP17+Feb!AP17+Mar!AP17+Abr!AP17+May!AP17+Jun!AP17+Jul!AP17+Ago!AP17+Set!AP17+Oct!AP17+Nov!AP17+Dic!AP17)))))))))))))</f>
        <v>0</v>
      </c>
      <c r="AQ17" s="429">
        <f>IF(Config!$C$6=1,SUM(+Ene!AQ17),IF(Config!$C$6=2,SUM(+Ene!AQ17+Feb!AQ17),IF(Config!$C$6=3,SUM(+Ene!AQ17+Feb!AQ17+Mar!AQ17),IF(Config!$C$6=4,SUM(+Ene!AQ17+Feb!AQ17+Mar!AQ17+Abr!AQ17),IF(Config!$C$6=5,SUM(Ene!AQ17+Feb!AQ17+Mar!AQ17+Abr!AQ17+May!AQ17),IF(Config!$C$6=6,SUM(+Ene!AQ17+Feb!AQ17+Mar!AQ17+Abr!AQ17+May!AQ17+Jun!AQ17),IF(Config!$C$6=7,SUM(Ene!AQ17+Feb!AQ17+Mar!AQ17+Abr!AQ17+May!AQ17+Jun!AQ17+Jul!AQ17),IF(Config!$C$6=8,SUM(+Ene!AQ17+Feb!AQ17+Mar!AQ17+Abr!AQ17+May!AQ17+Jun!AQ17+Jul!AQ17+Ago!AQ17),IF(Config!$C$6=9,SUM(+Ene!AQ17+Feb!AQ17+Mar!AQ17+Abr!AQ17+May!AQ17+Jun!AQ17+Jul!AQ17+Ago!AQ17+Set!AQ17),IF(Config!$C$6=10,SUM(+Ene!AQ17+Feb!AQ17+Mar!AQ17+Abr!AQ17+May!AQ17+Jun!AQ17+Jul!AQ17+Ago!AQ17+Set!AQ17+Oct!AQ17),IF(Config!$C$6=11,SUM(+Ene!AQ17+Feb!AQ17+Mar!AQ17+Abr!AQ17+May!AQ17+Jun!AQ17+Jul!AQ17+Ago!AQ17+Set!AQ17+Oct!AQ17+Nov!AQ17),IF(Config!$C$6=12,SUM(+Ene!AQ17+Feb!AQ17+Mar!AQ17+Abr!AQ17+May!AQ17+Jun!AQ17+Jul!AQ17+Ago!AQ17+Set!AQ17+Oct!AQ17+Nov!AQ17+Dic!AQ17)))))))))))))</f>
        <v>0</v>
      </c>
      <c r="AR17" s="429">
        <f>IF(Config!$C$6=1,SUM(+Ene!AR17),IF(Config!$C$6=2,SUM(+Ene!AR17+Feb!AR17),IF(Config!$C$6=3,SUM(+Ene!AR17+Feb!AR17+Mar!AR17),IF(Config!$C$6=4,SUM(+Ene!AR17+Feb!AR17+Mar!AR17+Abr!AR17),IF(Config!$C$6=5,SUM(Ene!AR17+Feb!AR17+Mar!AR17+Abr!AR17+May!AR17),IF(Config!$C$6=6,SUM(+Ene!AR17+Feb!AR17+Mar!AR17+Abr!AR17+May!AR17+Jun!AR17),IF(Config!$C$6=7,SUM(Ene!AR17+Feb!AR17+Mar!AR17+Abr!AR17+May!AR17+Jun!AR17+Jul!AR17),IF(Config!$C$6=8,SUM(+Ene!AR17+Feb!AR17+Mar!AR17+Abr!AR17+May!AR17+Jun!AR17+Jul!AR17+Ago!AR17),IF(Config!$C$6=9,SUM(+Ene!AR17+Feb!AR17+Mar!AR17+Abr!AR17+May!AR17+Jun!AR17+Jul!AR17+Ago!AR17+Set!AR17),IF(Config!$C$6=10,SUM(+Ene!AR17+Feb!AR17+Mar!AR17+Abr!AR17+May!AR17+Jun!AR17+Jul!AR17+Ago!AR17+Set!AR17+Oct!AR17),IF(Config!$C$6=11,SUM(+Ene!AR17+Feb!AR17+Mar!AR17+Abr!AR17+May!AR17+Jun!AR17+Jul!AR17+Ago!AR17+Set!AR17+Oct!AR17+Nov!AR17),IF(Config!$C$6=12,SUM(+Ene!AR17+Feb!AR17+Mar!AR17+Abr!AR17+May!AR17+Jun!AR17+Jul!AR17+Ago!AR17+Set!AR17+Oct!AR17+Nov!AR17+Dic!AR17)))))))))))))</f>
        <v>0</v>
      </c>
      <c r="AS17" s="429">
        <f>IF(Config!$C$6=1,SUM(+Ene!AS17),IF(Config!$C$6=2,SUM(+Ene!AS17+Feb!AS17),IF(Config!$C$6=3,SUM(+Ene!AS17+Feb!AS17+Mar!AS17),IF(Config!$C$6=4,SUM(+Ene!AS17+Feb!AS17+Mar!AS17+Abr!AS17),IF(Config!$C$6=5,SUM(Ene!AS17+Feb!AS17+Mar!AS17+Abr!AS17+May!AS17),IF(Config!$C$6=6,SUM(+Ene!AS17+Feb!AS17+Mar!AS17+Abr!AS17+May!AS17+Jun!AS17),IF(Config!$C$6=7,SUM(Ene!AS17+Feb!AS17+Mar!AS17+Abr!AS17+May!AS17+Jun!AS17+Jul!AS17),IF(Config!$C$6=8,SUM(+Ene!AS17+Feb!AS17+Mar!AS17+Abr!AS17+May!AS17+Jun!AS17+Jul!AS17+Ago!AS17),IF(Config!$C$6=9,SUM(+Ene!AS17+Feb!AS17+Mar!AS17+Abr!AS17+May!AS17+Jun!AS17+Jul!AS17+Ago!AS17+Set!AS17),IF(Config!$C$6=10,SUM(+Ene!AS17+Feb!AS17+Mar!AS17+Abr!AS17+May!AS17+Jun!AS17+Jul!AS17+Ago!AS17+Set!AS17+Oct!AS17),IF(Config!$C$6=11,SUM(+Ene!AS17+Feb!AS17+Mar!AS17+Abr!AS17+May!AS17+Jun!AS17+Jul!AS17+Ago!AS17+Set!AS17+Oct!AS17+Nov!AS17),IF(Config!$C$6=12,SUM(+Ene!AS17+Feb!AS17+Mar!AS17+Abr!AS17+May!AS17+Jun!AS17+Jul!AS17+Ago!AS17+Set!AS17+Oct!AS17+Nov!AS17+Dic!AS17)))))))))))))</f>
        <v>0</v>
      </c>
      <c r="AT17" s="429">
        <f>IF(Config!$C$6=1,SUM(+Ene!AT17),IF(Config!$C$6=2,SUM(+Ene!AT17+Feb!AT17),IF(Config!$C$6=3,SUM(+Ene!AT17+Feb!AT17+Mar!AT17),IF(Config!$C$6=4,SUM(+Ene!AT17+Feb!AT17+Mar!AT17+Abr!AT17),IF(Config!$C$6=5,SUM(Ene!AT17+Feb!AT17+Mar!AT17+Abr!AT17+May!AT17),IF(Config!$C$6=6,SUM(+Ene!AT17+Feb!AT17+Mar!AT17+Abr!AT17+May!AT17+Jun!AT17),IF(Config!$C$6=7,SUM(Ene!AT17+Feb!AT17+Mar!AT17+Abr!AT17+May!AT17+Jun!AT17+Jul!AT17),IF(Config!$C$6=8,SUM(+Ene!AT17+Feb!AT17+Mar!AT17+Abr!AT17+May!AT17+Jun!AT17+Jul!AT17+Ago!AT17),IF(Config!$C$6=9,SUM(+Ene!AT17+Feb!AT17+Mar!AT17+Abr!AT17+May!AT17+Jun!AT17+Jul!AT17+Ago!AT17+Set!AT17),IF(Config!$C$6=10,SUM(+Ene!AT17+Feb!AT17+Mar!AT17+Abr!AT17+May!AT17+Jun!AT17+Jul!AT17+Ago!AT17+Set!AT17+Oct!AT17),IF(Config!$C$6=11,SUM(+Ene!AT17+Feb!AT17+Mar!AT17+Abr!AT17+May!AT17+Jun!AT17+Jul!AT17+Ago!AT17+Set!AT17+Oct!AT17+Nov!AT17),IF(Config!$C$6=12,SUM(+Ene!AT17+Feb!AT17+Mar!AT17+Abr!AT17+May!AT17+Jun!AT17+Jul!AT17+Ago!AT17+Set!AT17+Oct!AT17+Nov!AT17+Dic!AT17)))))))))))))</f>
        <v>0</v>
      </c>
      <c r="AU17" s="495">
        <f t="shared" si="9"/>
        <v>3</v>
      </c>
      <c r="AV17" s="37">
        <f t="shared" si="10"/>
        <v>0</v>
      </c>
      <c r="AW17" s="37">
        <f t="shared" si="11"/>
        <v>0</v>
      </c>
      <c r="AX17" s="37">
        <f t="shared" si="12"/>
        <v>0</v>
      </c>
      <c r="AY17" s="37">
        <f t="shared" si="13"/>
        <v>0</v>
      </c>
      <c r="AZ17" s="37">
        <f t="shared" si="14"/>
        <v>0</v>
      </c>
      <c r="BA17" s="37">
        <f t="shared" si="15"/>
        <v>2</v>
      </c>
      <c r="BB17" s="37">
        <f t="shared" si="16"/>
        <v>0</v>
      </c>
      <c r="BC17" s="37">
        <f t="shared" si="17"/>
        <v>0</v>
      </c>
      <c r="BD17" s="38">
        <f t="shared" si="18"/>
        <v>1</v>
      </c>
      <c r="BE17" s="37">
        <f t="shared" si="19"/>
        <v>0</v>
      </c>
      <c r="BF17" s="54">
        <f t="shared" si="20"/>
        <v>3</v>
      </c>
      <c r="BG17" t="str">
        <f t="shared" si="8"/>
        <v>OK</v>
      </c>
    </row>
    <row r="18" spans="1:59" x14ac:dyDescent="0.25">
      <c r="A18" s="400">
        <v>15</v>
      </c>
      <c r="B18" s="427" t="s">
        <v>532</v>
      </c>
      <c r="C18" s="498" t="s">
        <v>144</v>
      </c>
      <c r="D18" s="429">
        <f>IF(Config!$C$6=1,SUM(+Ene!D18),IF(Config!$C$6=2,SUM(+Ene!D18+Feb!D18),IF(Config!$C$6=3,SUM(+Ene!D18+Feb!D18+Mar!D18),IF(Config!$C$6=4,SUM(+Ene!D18+Feb!D18+Mar!D18+Abr!D18),IF(Config!$C$6=5,SUM(Ene!D18+Feb!D18+Mar!D18+Abr!D18+May!D18),IF(Config!$C$6=6,SUM(+Ene!D18+Feb!D18+Mar!D18+Abr!D18+May!D18+Jun!D18),IF(Config!$C$6=7,SUM(Ene!D18+Feb!D18+Mar!D18+Abr!D18+May!D18+Jun!D18+Jul!D18),IF(Config!$C$6=8,SUM(+Ene!D18+Feb!D18+Mar!D18+Abr!D18+May!D18+Jun!D18+Jul!D18+Ago!D18),IF(Config!$C$6=9,SUM(+Ene!D18+Feb!D18+Mar!D18+Abr!D18+May!D18+Jun!D18+Jul!D18+Ago!D18+Set!D18),IF(Config!$C$6=10,SUM(+Ene!D18+Feb!D18+Mar!D18+Abr!D18+May!D18+Jun!D18+Jul!D18+Ago!D18+Set!D18+Oct!D18),IF(Config!$C$6=11,SUM(+Ene!D18+Feb!D18+Mar!D18+Abr!D18+May!D18+Jun!D18+Jul!D18+Ago!D18+Set!D18+Oct!D18+Nov!D18),IF(Config!$C$6=12,SUM(+Ene!D18+Feb!D18+Mar!D18+Abr!D18+May!D18+Jun!D18+Jul!D18+Ago!D18+Set!D18+Oct!D18+Nov!D18+Dic!D18)))))))))))))</f>
        <v>0</v>
      </c>
      <c r="E18" s="429">
        <f>IF(Config!$C$6=1,SUM(+Ene!E18),IF(Config!$C$6=2,SUM(+Ene!E18+Feb!E18),IF(Config!$C$6=3,SUM(+Ene!E18+Feb!E18+Mar!E18),IF(Config!$C$6=4,SUM(+Ene!E18+Feb!E18+Mar!E18+Abr!E18),IF(Config!$C$6=5,SUM(Ene!E18+Feb!E18+Mar!E18+Abr!E18+May!E18),IF(Config!$C$6=6,SUM(+Ene!E18+Feb!E18+Mar!E18+Abr!E18+May!E18+Jun!E18),IF(Config!$C$6=7,SUM(Ene!E18+Feb!E18+Mar!E18+Abr!E18+May!E18+Jun!E18+Jul!E18),IF(Config!$C$6=8,SUM(+Ene!E18+Feb!E18+Mar!E18+Abr!E18+May!E18+Jun!E18+Jul!E18+Ago!E18),IF(Config!$C$6=9,SUM(+Ene!E18+Feb!E18+Mar!E18+Abr!E18+May!E18+Jun!E18+Jul!E18+Ago!E18+Set!E18),IF(Config!$C$6=10,SUM(+Ene!E18+Feb!E18+Mar!E18+Abr!E18+May!E18+Jun!E18+Jul!E18+Ago!E18+Set!E18+Oct!E18),IF(Config!$C$6=11,SUM(+Ene!E18+Feb!E18+Mar!E18+Abr!E18+May!E18+Jun!E18+Jul!E18+Ago!E18+Set!E18+Oct!E18+Nov!E18),IF(Config!$C$6=12,SUM(+Ene!E18+Feb!E18+Mar!E18+Abr!E18+May!E18+Jun!E18+Jul!E18+Ago!E18+Set!E18+Oct!E18+Nov!E18+Dic!E18)))))))))))))</f>
        <v>0</v>
      </c>
      <c r="F18" s="429">
        <f>IF(Config!$C$6=1,SUM(+Ene!F18),IF(Config!$C$6=2,SUM(+Ene!F18+Feb!F18),IF(Config!$C$6=3,SUM(+Ene!F18+Feb!F18+Mar!F18),IF(Config!$C$6=4,SUM(+Ene!F18+Feb!F18+Mar!F18+Abr!F18),IF(Config!$C$6=5,SUM(Ene!F18+Feb!F18+Mar!F18+Abr!F18+May!F18),IF(Config!$C$6=6,SUM(+Ene!F18+Feb!F18+Mar!F18+Abr!F18+May!F18+Jun!F18),IF(Config!$C$6=7,SUM(Ene!F18+Feb!F18+Mar!F18+Abr!F18+May!F18+Jun!F18+Jul!F18),IF(Config!$C$6=8,SUM(+Ene!F18+Feb!F18+Mar!F18+Abr!F18+May!F18+Jun!F18+Jul!F18+Ago!F18),IF(Config!$C$6=9,SUM(+Ene!F18+Feb!F18+Mar!F18+Abr!F18+May!F18+Jun!F18+Jul!F18+Ago!F18+Set!F18),IF(Config!$C$6=10,SUM(+Ene!F18+Feb!F18+Mar!F18+Abr!F18+May!F18+Jun!F18+Jul!F18+Ago!F18+Set!F18+Oct!F18),IF(Config!$C$6=11,SUM(+Ene!F18+Feb!F18+Mar!F18+Abr!F18+May!F18+Jun!F18+Jul!F18+Ago!F18+Set!F18+Oct!F18+Nov!F18),IF(Config!$C$6=12,SUM(+Ene!F18+Feb!F18+Mar!F18+Abr!F18+May!F18+Jun!F18+Jul!F18+Ago!F18+Set!F18+Oct!F18+Nov!F18+Dic!F18)))))))))))))</f>
        <v>0</v>
      </c>
      <c r="G18" s="429">
        <f>IF(Config!$C$6=1,SUM(+Ene!G18),IF(Config!$C$6=2,SUM(+Ene!G18+Feb!G18),IF(Config!$C$6=3,SUM(+Ene!G18+Feb!G18+Mar!G18),IF(Config!$C$6=4,SUM(+Ene!G18+Feb!G18+Mar!G18+Abr!G18),IF(Config!$C$6=5,SUM(Ene!G18+Feb!G18+Mar!G18+Abr!G18+May!G18),IF(Config!$C$6=6,SUM(+Ene!G18+Feb!G18+Mar!G18+Abr!G18+May!G18+Jun!G18),IF(Config!$C$6=7,SUM(Ene!G18+Feb!G18+Mar!G18+Abr!G18+May!G18+Jun!G18+Jul!G18),IF(Config!$C$6=8,SUM(+Ene!G18+Feb!G18+Mar!G18+Abr!G18+May!G18+Jun!G18+Jul!G18+Ago!G18),IF(Config!$C$6=9,SUM(+Ene!G18+Feb!G18+Mar!G18+Abr!G18+May!G18+Jun!G18+Jul!G18+Ago!G18+Set!G18),IF(Config!$C$6=10,SUM(+Ene!G18+Feb!G18+Mar!G18+Abr!G18+May!G18+Jun!G18+Jul!G18+Ago!G18+Set!G18+Oct!G18),IF(Config!$C$6=11,SUM(+Ene!G18+Feb!G18+Mar!G18+Abr!G18+May!G18+Jun!G18+Jul!G18+Ago!G18+Set!G18+Oct!G18+Nov!G18),IF(Config!$C$6=12,SUM(+Ene!G18+Feb!G18+Mar!G18+Abr!G18+May!G18+Jun!G18+Jul!G18+Ago!G18+Set!G18+Oct!G18+Nov!G18+Dic!G18)))))))))))))</f>
        <v>0</v>
      </c>
      <c r="H18" s="429">
        <f>IF(Config!$C$6=1,SUM(+Ene!H18),IF(Config!$C$6=2,SUM(+Ene!H18+Feb!H18),IF(Config!$C$6=3,SUM(+Ene!H18+Feb!H18+Mar!H18),IF(Config!$C$6=4,SUM(+Ene!H18+Feb!H18+Mar!H18+Abr!H18),IF(Config!$C$6=5,SUM(Ene!H18+Feb!H18+Mar!H18+Abr!H18+May!H18),IF(Config!$C$6=6,SUM(+Ene!H18+Feb!H18+Mar!H18+Abr!H18+May!H18+Jun!H18),IF(Config!$C$6=7,SUM(Ene!H18+Feb!H18+Mar!H18+Abr!H18+May!H18+Jun!H18+Jul!H18),IF(Config!$C$6=8,SUM(+Ene!H18+Feb!H18+Mar!H18+Abr!H18+May!H18+Jun!H18+Jul!H18+Ago!H18),IF(Config!$C$6=9,SUM(+Ene!H18+Feb!H18+Mar!H18+Abr!H18+May!H18+Jun!H18+Jul!H18+Ago!H18+Set!H18),IF(Config!$C$6=10,SUM(+Ene!H18+Feb!H18+Mar!H18+Abr!H18+May!H18+Jun!H18+Jul!H18+Ago!H18+Set!H18+Oct!H18),IF(Config!$C$6=11,SUM(+Ene!H18+Feb!H18+Mar!H18+Abr!H18+May!H18+Jun!H18+Jul!H18+Ago!H18+Set!H18+Oct!H18+Nov!H18),IF(Config!$C$6=12,SUM(+Ene!H18+Feb!H18+Mar!H18+Abr!H18+May!H18+Jun!H18+Jul!H18+Ago!H18+Set!H18+Oct!H18+Nov!H18+Dic!H18)))))))))))))</f>
        <v>0</v>
      </c>
      <c r="I18" s="429">
        <f>IF(Config!$C$6=1,SUM(+Ene!I18),IF(Config!$C$6=2,SUM(+Ene!I18+Feb!I18),IF(Config!$C$6=3,SUM(+Ene!I18+Feb!I18+Mar!I18),IF(Config!$C$6=4,SUM(+Ene!I18+Feb!I18+Mar!I18+Abr!I18),IF(Config!$C$6=5,SUM(Ene!I18+Feb!I18+Mar!I18+Abr!I18+May!I18),IF(Config!$C$6=6,SUM(+Ene!I18+Feb!I18+Mar!I18+Abr!I18+May!I18+Jun!I18),IF(Config!$C$6=7,SUM(Ene!I18+Feb!I18+Mar!I18+Abr!I18+May!I18+Jun!I18+Jul!I18),IF(Config!$C$6=8,SUM(+Ene!I18+Feb!I18+Mar!I18+Abr!I18+May!I18+Jun!I18+Jul!I18+Ago!I18),IF(Config!$C$6=9,SUM(+Ene!I18+Feb!I18+Mar!I18+Abr!I18+May!I18+Jun!I18+Jul!I18+Ago!I18+Set!I18),IF(Config!$C$6=10,SUM(+Ene!I18+Feb!I18+Mar!I18+Abr!I18+May!I18+Jun!I18+Jul!I18+Ago!I18+Set!I18+Oct!I18),IF(Config!$C$6=11,SUM(+Ene!I18+Feb!I18+Mar!I18+Abr!I18+May!I18+Jun!I18+Jul!I18+Ago!I18+Set!I18+Oct!I18+Nov!I18),IF(Config!$C$6=12,SUM(+Ene!I18+Feb!I18+Mar!I18+Abr!I18+May!I18+Jun!I18+Jul!I18+Ago!I18+Set!I18+Oct!I18+Nov!I18+Dic!I18)))))))))))))</f>
        <v>0</v>
      </c>
      <c r="J18" s="429">
        <f>IF(Config!$C$6=1,SUM(+Ene!J18),IF(Config!$C$6=2,SUM(+Ene!J18+Feb!J18),IF(Config!$C$6=3,SUM(+Ene!J18+Feb!J18+Mar!J18),IF(Config!$C$6=4,SUM(+Ene!J18+Feb!J18+Mar!J18+Abr!J18),IF(Config!$C$6=5,SUM(Ene!J18+Feb!J18+Mar!J18+Abr!J18+May!J18),IF(Config!$C$6=6,SUM(+Ene!J18+Feb!J18+Mar!J18+Abr!J18+May!J18+Jun!J18),IF(Config!$C$6=7,SUM(Ene!J18+Feb!J18+Mar!J18+Abr!J18+May!J18+Jun!J18+Jul!J18),IF(Config!$C$6=8,SUM(+Ene!J18+Feb!J18+Mar!J18+Abr!J18+May!J18+Jun!J18+Jul!J18+Ago!J18),IF(Config!$C$6=9,SUM(+Ene!J18+Feb!J18+Mar!J18+Abr!J18+May!J18+Jun!J18+Jul!J18+Ago!J18+Set!J18),IF(Config!$C$6=10,SUM(+Ene!J18+Feb!J18+Mar!J18+Abr!J18+May!J18+Jun!J18+Jul!J18+Ago!J18+Set!J18+Oct!J18),IF(Config!$C$6=11,SUM(+Ene!J18+Feb!J18+Mar!J18+Abr!J18+May!J18+Jun!J18+Jul!J18+Ago!J18+Set!J18+Oct!J18+Nov!J18),IF(Config!$C$6=12,SUM(+Ene!J18+Feb!J18+Mar!J18+Abr!J18+May!J18+Jun!J18+Jul!J18+Ago!J18+Set!J18+Oct!J18+Nov!J18+Dic!J18)))))))))))))</f>
        <v>0</v>
      </c>
      <c r="K18" s="429">
        <f>IF(Config!$C$6=1,SUM(+Ene!K18),IF(Config!$C$6=2,SUM(+Ene!K18+Feb!K18),IF(Config!$C$6=3,SUM(+Ene!K18+Feb!K18+Mar!K18),IF(Config!$C$6=4,SUM(+Ene!K18+Feb!K18+Mar!K18+Abr!K18),IF(Config!$C$6=5,SUM(Ene!K18+Feb!K18+Mar!K18+Abr!K18+May!K18),IF(Config!$C$6=6,SUM(+Ene!K18+Feb!K18+Mar!K18+Abr!K18+May!K18+Jun!K18),IF(Config!$C$6=7,SUM(Ene!K18+Feb!K18+Mar!K18+Abr!K18+May!K18+Jun!K18+Jul!K18),IF(Config!$C$6=8,SUM(+Ene!K18+Feb!K18+Mar!K18+Abr!K18+May!K18+Jun!K18+Jul!K18+Ago!K18),IF(Config!$C$6=9,SUM(+Ene!K18+Feb!K18+Mar!K18+Abr!K18+May!K18+Jun!K18+Jul!K18+Ago!K18+Set!K18),IF(Config!$C$6=10,SUM(+Ene!K18+Feb!K18+Mar!K18+Abr!K18+May!K18+Jun!K18+Jul!K18+Ago!K18+Set!K18+Oct!K18),IF(Config!$C$6=11,SUM(+Ene!K18+Feb!K18+Mar!K18+Abr!K18+May!K18+Jun!K18+Jul!K18+Ago!K18+Set!K18+Oct!K18+Nov!K18),IF(Config!$C$6=12,SUM(+Ene!K18+Feb!K18+Mar!K18+Abr!K18+May!K18+Jun!K18+Jul!K18+Ago!K18+Set!K18+Oct!K18+Nov!K18+Dic!K18)))))))))))))</f>
        <v>0</v>
      </c>
      <c r="L18" s="429">
        <f>IF(Config!$C$6=1,SUM(+Ene!L18),IF(Config!$C$6=2,SUM(+Ene!L18+Feb!L18),IF(Config!$C$6=3,SUM(+Ene!L18+Feb!L18+Mar!L18),IF(Config!$C$6=4,SUM(+Ene!L18+Feb!L18+Mar!L18+Abr!L18),IF(Config!$C$6=5,SUM(Ene!L18+Feb!L18+Mar!L18+Abr!L18+May!L18),IF(Config!$C$6=6,SUM(+Ene!L18+Feb!L18+Mar!L18+Abr!L18+May!L18+Jun!L18),IF(Config!$C$6=7,SUM(Ene!L18+Feb!L18+Mar!L18+Abr!L18+May!L18+Jun!L18+Jul!L18),IF(Config!$C$6=8,SUM(+Ene!L18+Feb!L18+Mar!L18+Abr!L18+May!L18+Jun!L18+Jul!L18+Ago!L18),IF(Config!$C$6=9,SUM(+Ene!L18+Feb!L18+Mar!L18+Abr!L18+May!L18+Jun!L18+Jul!L18+Ago!L18+Set!L18),IF(Config!$C$6=10,SUM(+Ene!L18+Feb!L18+Mar!L18+Abr!L18+May!L18+Jun!L18+Jul!L18+Ago!L18+Set!L18+Oct!L18),IF(Config!$C$6=11,SUM(+Ene!L18+Feb!L18+Mar!L18+Abr!L18+May!L18+Jun!L18+Jul!L18+Ago!L18+Set!L18+Oct!L18+Nov!L18),IF(Config!$C$6=12,SUM(+Ene!L18+Feb!L18+Mar!L18+Abr!L18+May!L18+Jun!L18+Jul!L18+Ago!L18+Set!L18+Oct!L18+Nov!L18+Dic!L18)))))))))))))</f>
        <v>0</v>
      </c>
      <c r="M18" s="429">
        <f>IF(Config!$C$6=1,SUM(+Ene!M18),IF(Config!$C$6=2,SUM(+Ene!M18+Feb!M18),IF(Config!$C$6=3,SUM(+Ene!M18+Feb!M18+Mar!M18),IF(Config!$C$6=4,SUM(+Ene!M18+Feb!M18+Mar!M18+Abr!M18),IF(Config!$C$6=5,SUM(Ene!M18+Feb!M18+Mar!M18+Abr!M18+May!M18),IF(Config!$C$6=6,SUM(+Ene!M18+Feb!M18+Mar!M18+Abr!M18+May!M18+Jun!M18),IF(Config!$C$6=7,SUM(Ene!M18+Feb!M18+Mar!M18+Abr!M18+May!M18+Jun!M18+Jul!M18),IF(Config!$C$6=8,SUM(+Ene!M18+Feb!M18+Mar!M18+Abr!M18+May!M18+Jun!M18+Jul!M18+Ago!M18),IF(Config!$C$6=9,SUM(+Ene!M18+Feb!M18+Mar!M18+Abr!M18+May!M18+Jun!M18+Jul!M18+Ago!M18+Set!M18),IF(Config!$C$6=10,SUM(+Ene!M18+Feb!M18+Mar!M18+Abr!M18+May!M18+Jun!M18+Jul!M18+Ago!M18+Set!M18+Oct!M18),IF(Config!$C$6=11,SUM(+Ene!M18+Feb!M18+Mar!M18+Abr!M18+May!M18+Jun!M18+Jul!M18+Ago!M18+Set!M18+Oct!M18+Nov!M18),IF(Config!$C$6=12,SUM(+Ene!M18+Feb!M18+Mar!M18+Abr!M18+May!M18+Jun!M18+Jul!M18+Ago!M18+Set!M18+Oct!M18+Nov!M18+Dic!M18)))))))))))))</f>
        <v>0</v>
      </c>
      <c r="N18" s="429">
        <f>IF(Config!$C$6=1,SUM(+Ene!N18),IF(Config!$C$6=2,SUM(+Ene!N18+Feb!N18),IF(Config!$C$6=3,SUM(+Ene!N18+Feb!N18+Mar!N18),IF(Config!$C$6=4,SUM(+Ene!N18+Feb!N18+Mar!N18+Abr!N18),IF(Config!$C$6=5,SUM(Ene!N18+Feb!N18+Mar!N18+Abr!N18+May!N18),IF(Config!$C$6=6,SUM(+Ene!N18+Feb!N18+Mar!N18+Abr!N18+May!N18+Jun!N18),IF(Config!$C$6=7,SUM(Ene!N18+Feb!N18+Mar!N18+Abr!N18+May!N18+Jun!N18+Jul!N18),IF(Config!$C$6=8,SUM(+Ene!N18+Feb!N18+Mar!N18+Abr!N18+May!N18+Jun!N18+Jul!N18+Ago!N18),IF(Config!$C$6=9,SUM(+Ene!N18+Feb!N18+Mar!N18+Abr!N18+May!N18+Jun!N18+Jul!N18+Ago!N18+Set!N18),IF(Config!$C$6=10,SUM(+Ene!N18+Feb!N18+Mar!N18+Abr!N18+May!N18+Jun!N18+Jul!N18+Ago!N18+Set!N18+Oct!N18),IF(Config!$C$6=11,SUM(+Ene!N18+Feb!N18+Mar!N18+Abr!N18+May!N18+Jun!N18+Jul!N18+Ago!N18+Set!N18+Oct!N18+Nov!N18),IF(Config!$C$6=12,SUM(+Ene!N18+Feb!N18+Mar!N18+Abr!N18+May!N18+Jun!N18+Jul!N18+Ago!N18+Set!N18+Oct!N18+Nov!N18+Dic!N18)))))))))))))</f>
        <v>0</v>
      </c>
      <c r="O18" s="429">
        <f>IF(Config!$C$6=1,SUM(+Ene!O18),IF(Config!$C$6=2,SUM(+Ene!O18+Feb!O18),IF(Config!$C$6=3,SUM(+Ene!O18+Feb!O18+Mar!O18),IF(Config!$C$6=4,SUM(+Ene!O18+Feb!O18+Mar!O18+Abr!O18),IF(Config!$C$6=5,SUM(Ene!O18+Feb!O18+Mar!O18+Abr!O18+May!O18),IF(Config!$C$6=6,SUM(+Ene!O18+Feb!O18+Mar!O18+Abr!O18+May!O18+Jun!O18),IF(Config!$C$6=7,SUM(Ene!O18+Feb!O18+Mar!O18+Abr!O18+May!O18+Jun!O18+Jul!O18),IF(Config!$C$6=8,SUM(+Ene!O18+Feb!O18+Mar!O18+Abr!O18+May!O18+Jun!O18+Jul!O18+Ago!O18),IF(Config!$C$6=9,SUM(+Ene!O18+Feb!O18+Mar!O18+Abr!O18+May!O18+Jun!O18+Jul!O18+Ago!O18+Set!O18),IF(Config!$C$6=10,SUM(+Ene!O18+Feb!O18+Mar!O18+Abr!O18+May!O18+Jun!O18+Jul!O18+Ago!O18+Set!O18+Oct!O18),IF(Config!$C$6=11,SUM(+Ene!O18+Feb!O18+Mar!O18+Abr!O18+May!O18+Jun!O18+Jul!O18+Ago!O18+Set!O18+Oct!O18+Nov!O18),IF(Config!$C$6=12,SUM(+Ene!O18+Feb!O18+Mar!O18+Abr!O18+May!O18+Jun!O18+Jul!O18+Ago!O18+Set!O18+Oct!O18+Nov!O18+Dic!O18)))))))))))))</f>
        <v>0</v>
      </c>
      <c r="P18" s="429">
        <f>IF(Config!$C$6=1,SUM(+Ene!P18),IF(Config!$C$6=2,SUM(+Ene!P18+Feb!P18),IF(Config!$C$6=3,SUM(+Ene!P18+Feb!P18+Mar!P18),IF(Config!$C$6=4,SUM(+Ene!P18+Feb!P18+Mar!P18+Abr!P18),IF(Config!$C$6=5,SUM(Ene!P18+Feb!P18+Mar!P18+Abr!P18+May!P18),IF(Config!$C$6=6,SUM(+Ene!P18+Feb!P18+Mar!P18+Abr!P18+May!P18+Jun!P18),IF(Config!$C$6=7,SUM(Ene!P18+Feb!P18+Mar!P18+Abr!P18+May!P18+Jun!P18+Jul!P18),IF(Config!$C$6=8,SUM(+Ene!P18+Feb!P18+Mar!P18+Abr!P18+May!P18+Jun!P18+Jul!P18+Ago!P18),IF(Config!$C$6=9,SUM(+Ene!P18+Feb!P18+Mar!P18+Abr!P18+May!P18+Jun!P18+Jul!P18+Ago!P18+Set!P18),IF(Config!$C$6=10,SUM(+Ene!P18+Feb!P18+Mar!P18+Abr!P18+May!P18+Jun!P18+Jul!P18+Ago!P18+Set!P18+Oct!P18),IF(Config!$C$6=11,SUM(+Ene!P18+Feb!P18+Mar!P18+Abr!P18+May!P18+Jun!P18+Jul!P18+Ago!P18+Set!P18+Oct!P18+Nov!P18),IF(Config!$C$6=12,SUM(+Ene!P18+Feb!P18+Mar!P18+Abr!P18+May!P18+Jun!P18+Jul!P18+Ago!P18+Set!P18+Oct!P18+Nov!P18+Dic!P18)))))))))))))</f>
        <v>0</v>
      </c>
      <c r="Q18" s="429">
        <f>IF(Config!$C$6=1,SUM(+Ene!Q18),IF(Config!$C$6=2,SUM(+Ene!Q18+Feb!Q18),IF(Config!$C$6=3,SUM(+Ene!Q18+Feb!Q18+Mar!Q18),IF(Config!$C$6=4,SUM(+Ene!Q18+Feb!Q18+Mar!Q18+Abr!Q18),IF(Config!$C$6=5,SUM(Ene!Q18+Feb!Q18+Mar!Q18+Abr!Q18+May!Q18),IF(Config!$C$6=6,SUM(+Ene!Q18+Feb!Q18+Mar!Q18+Abr!Q18+May!Q18+Jun!Q18),IF(Config!$C$6=7,SUM(Ene!Q18+Feb!Q18+Mar!Q18+Abr!Q18+May!Q18+Jun!Q18+Jul!Q18),IF(Config!$C$6=8,SUM(+Ene!Q18+Feb!Q18+Mar!Q18+Abr!Q18+May!Q18+Jun!Q18+Jul!Q18+Ago!Q18),IF(Config!$C$6=9,SUM(+Ene!Q18+Feb!Q18+Mar!Q18+Abr!Q18+May!Q18+Jun!Q18+Jul!Q18+Ago!Q18+Set!Q18),IF(Config!$C$6=10,SUM(+Ene!Q18+Feb!Q18+Mar!Q18+Abr!Q18+May!Q18+Jun!Q18+Jul!Q18+Ago!Q18+Set!Q18+Oct!Q18),IF(Config!$C$6=11,SUM(+Ene!Q18+Feb!Q18+Mar!Q18+Abr!Q18+May!Q18+Jun!Q18+Jul!Q18+Ago!Q18+Set!Q18+Oct!Q18+Nov!Q18),IF(Config!$C$6=12,SUM(+Ene!Q18+Feb!Q18+Mar!Q18+Abr!Q18+May!Q18+Jun!Q18+Jul!Q18+Ago!Q18+Set!Q18+Oct!Q18+Nov!Q18+Dic!Q18)))))))))))))</f>
        <v>0</v>
      </c>
      <c r="R18" s="429">
        <f>IF(Config!$C$6=1,SUM(+Ene!R18),IF(Config!$C$6=2,SUM(+Ene!R18+Feb!R18),IF(Config!$C$6=3,SUM(+Ene!R18+Feb!R18+Mar!R18),IF(Config!$C$6=4,SUM(+Ene!R18+Feb!R18+Mar!R18+Abr!R18),IF(Config!$C$6=5,SUM(Ene!R18+Feb!R18+Mar!R18+Abr!R18+May!R18),IF(Config!$C$6=6,SUM(+Ene!R18+Feb!R18+Mar!R18+Abr!R18+May!R18+Jun!R18),IF(Config!$C$6=7,SUM(Ene!R18+Feb!R18+Mar!R18+Abr!R18+May!R18+Jun!R18+Jul!R18),IF(Config!$C$6=8,SUM(+Ene!R18+Feb!R18+Mar!R18+Abr!R18+May!R18+Jun!R18+Jul!R18+Ago!R18),IF(Config!$C$6=9,SUM(+Ene!R18+Feb!R18+Mar!R18+Abr!R18+May!R18+Jun!R18+Jul!R18+Ago!R18+Set!R18),IF(Config!$C$6=10,SUM(+Ene!R18+Feb!R18+Mar!R18+Abr!R18+May!R18+Jun!R18+Jul!R18+Ago!R18+Set!R18+Oct!R18),IF(Config!$C$6=11,SUM(+Ene!R18+Feb!R18+Mar!R18+Abr!R18+May!R18+Jun!R18+Jul!R18+Ago!R18+Set!R18+Oct!R18+Nov!R18),IF(Config!$C$6=12,SUM(+Ene!R18+Feb!R18+Mar!R18+Abr!R18+May!R18+Jun!R18+Jul!R18+Ago!R18+Set!R18+Oct!R18+Nov!R18+Dic!R18)))))))))))))</f>
        <v>0</v>
      </c>
      <c r="S18" s="429">
        <f>IF(Config!$C$6=1,SUM(+Ene!S18),IF(Config!$C$6=2,SUM(+Ene!S18+Feb!S18),IF(Config!$C$6=3,SUM(+Ene!S18+Feb!S18+Mar!S18),IF(Config!$C$6=4,SUM(+Ene!S18+Feb!S18+Mar!S18+Abr!S18),IF(Config!$C$6=5,SUM(Ene!S18+Feb!S18+Mar!S18+Abr!S18+May!S18),IF(Config!$C$6=6,SUM(+Ene!S18+Feb!S18+Mar!S18+Abr!S18+May!S18+Jun!S18),IF(Config!$C$6=7,SUM(Ene!S18+Feb!S18+Mar!S18+Abr!S18+May!S18+Jun!S18+Jul!S18),IF(Config!$C$6=8,SUM(+Ene!S18+Feb!S18+Mar!S18+Abr!S18+May!S18+Jun!S18+Jul!S18+Ago!S18),IF(Config!$C$6=9,SUM(+Ene!S18+Feb!S18+Mar!S18+Abr!S18+May!S18+Jun!S18+Jul!S18+Ago!S18+Set!S18),IF(Config!$C$6=10,SUM(+Ene!S18+Feb!S18+Mar!S18+Abr!S18+May!S18+Jun!S18+Jul!S18+Ago!S18+Set!S18+Oct!S18),IF(Config!$C$6=11,SUM(+Ene!S18+Feb!S18+Mar!S18+Abr!S18+May!S18+Jun!S18+Jul!S18+Ago!S18+Set!S18+Oct!S18+Nov!S18),IF(Config!$C$6=12,SUM(+Ene!S18+Feb!S18+Mar!S18+Abr!S18+May!S18+Jun!S18+Jul!S18+Ago!S18+Set!S18+Oct!S18+Nov!S18+Dic!S18)))))))))))))</f>
        <v>0</v>
      </c>
      <c r="T18" s="429">
        <f>IF(Config!$C$6=1,SUM(+Ene!T18),IF(Config!$C$6=2,SUM(+Ene!T18+Feb!T18),IF(Config!$C$6=3,SUM(+Ene!T18+Feb!T18+Mar!T18),IF(Config!$C$6=4,SUM(+Ene!T18+Feb!T18+Mar!T18+Abr!T18),IF(Config!$C$6=5,SUM(Ene!T18+Feb!T18+Mar!T18+Abr!T18+May!T18),IF(Config!$C$6=6,SUM(+Ene!T18+Feb!T18+Mar!T18+Abr!T18+May!T18+Jun!T18),IF(Config!$C$6=7,SUM(Ene!T18+Feb!T18+Mar!T18+Abr!T18+May!T18+Jun!T18+Jul!T18),IF(Config!$C$6=8,SUM(+Ene!T18+Feb!T18+Mar!T18+Abr!T18+May!T18+Jun!T18+Jul!T18+Ago!T18),IF(Config!$C$6=9,SUM(+Ene!T18+Feb!T18+Mar!T18+Abr!T18+May!T18+Jun!T18+Jul!T18+Ago!T18+Set!T18),IF(Config!$C$6=10,SUM(+Ene!T18+Feb!T18+Mar!T18+Abr!T18+May!T18+Jun!T18+Jul!T18+Ago!T18+Set!T18+Oct!T18),IF(Config!$C$6=11,SUM(+Ene!T18+Feb!T18+Mar!T18+Abr!T18+May!T18+Jun!T18+Jul!T18+Ago!T18+Set!T18+Oct!T18+Nov!T18),IF(Config!$C$6=12,SUM(+Ene!T18+Feb!T18+Mar!T18+Abr!T18+May!T18+Jun!T18+Jul!T18+Ago!T18+Set!T18+Oct!T18+Nov!T18+Dic!T18)))))))))))))</f>
        <v>0</v>
      </c>
      <c r="U18" s="429">
        <f>IF(Config!$C$6=1,SUM(+Ene!U18),IF(Config!$C$6=2,SUM(+Ene!U18+Feb!U18),IF(Config!$C$6=3,SUM(+Ene!U18+Feb!U18+Mar!U18),IF(Config!$C$6=4,SUM(+Ene!U18+Feb!U18+Mar!U18+Abr!U18),IF(Config!$C$6=5,SUM(Ene!U18+Feb!U18+Mar!U18+Abr!U18+May!U18),IF(Config!$C$6=6,SUM(+Ene!U18+Feb!U18+Mar!U18+Abr!U18+May!U18+Jun!U18),IF(Config!$C$6=7,SUM(Ene!U18+Feb!U18+Mar!U18+Abr!U18+May!U18+Jun!U18+Jul!U18),IF(Config!$C$6=8,SUM(+Ene!U18+Feb!U18+Mar!U18+Abr!U18+May!U18+Jun!U18+Jul!U18+Ago!U18),IF(Config!$C$6=9,SUM(+Ene!U18+Feb!U18+Mar!U18+Abr!U18+May!U18+Jun!U18+Jul!U18+Ago!U18+Set!U18),IF(Config!$C$6=10,SUM(+Ene!U18+Feb!U18+Mar!U18+Abr!U18+May!U18+Jun!U18+Jul!U18+Ago!U18+Set!U18+Oct!U18),IF(Config!$C$6=11,SUM(+Ene!U18+Feb!U18+Mar!U18+Abr!U18+May!U18+Jun!U18+Jul!U18+Ago!U18+Set!U18+Oct!U18+Nov!U18),IF(Config!$C$6=12,SUM(+Ene!U18+Feb!U18+Mar!U18+Abr!U18+May!U18+Jun!U18+Jul!U18+Ago!U18+Set!U18+Oct!U18+Nov!U18+Dic!U18)))))))))))))</f>
        <v>0</v>
      </c>
      <c r="V18" s="429">
        <f>IF(Config!$C$6=1,SUM(+Ene!V18),IF(Config!$C$6=2,SUM(+Ene!V18+Feb!V18),IF(Config!$C$6=3,SUM(+Ene!V18+Feb!V18+Mar!V18),IF(Config!$C$6=4,SUM(+Ene!V18+Feb!V18+Mar!V18+Abr!V18),IF(Config!$C$6=5,SUM(Ene!V18+Feb!V18+Mar!V18+Abr!V18+May!V18),IF(Config!$C$6=6,SUM(+Ene!V18+Feb!V18+Mar!V18+Abr!V18+May!V18+Jun!V18),IF(Config!$C$6=7,SUM(Ene!V18+Feb!V18+Mar!V18+Abr!V18+May!V18+Jun!V18+Jul!V18),IF(Config!$C$6=8,SUM(+Ene!V18+Feb!V18+Mar!V18+Abr!V18+May!V18+Jun!V18+Jul!V18+Ago!V18),IF(Config!$C$6=9,SUM(+Ene!V18+Feb!V18+Mar!V18+Abr!V18+May!V18+Jun!V18+Jul!V18+Ago!V18+Set!V18),IF(Config!$C$6=10,SUM(+Ene!V18+Feb!V18+Mar!V18+Abr!V18+May!V18+Jun!V18+Jul!V18+Ago!V18+Set!V18+Oct!V18),IF(Config!$C$6=11,SUM(+Ene!V18+Feb!V18+Mar!V18+Abr!V18+May!V18+Jun!V18+Jul!V18+Ago!V18+Set!V18+Oct!V18+Nov!V18),IF(Config!$C$6=12,SUM(+Ene!V18+Feb!V18+Mar!V18+Abr!V18+May!V18+Jun!V18+Jul!V18+Ago!V18+Set!V18+Oct!V18+Nov!V18+Dic!V18)))))))))))))</f>
        <v>0</v>
      </c>
      <c r="W18" s="429">
        <f>IF(Config!$C$6=1,SUM(+Ene!W18),IF(Config!$C$6=2,SUM(+Ene!W18+Feb!W18),IF(Config!$C$6=3,SUM(+Ene!W18+Feb!W18+Mar!W18),IF(Config!$C$6=4,SUM(+Ene!W18+Feb!W18+Mar!W18+Abr!W18),IF(Config!$C$6=5,SUM(Ene!W18+Feb!W18+Mar!W18+Abr!W18+May!W18),IF(Config!$C$6=6,SUM(+Ene!W18+Feb!W18+Mar!W18+Abr!W18+May!W18+Jun!W18),IF(Config!$C$6=7,SUM(Ene!W18+Feb!W18+Mar!W18+Abr!W18+May!W18+Jun!W18+Jul!W18),IF(Config!$C$6=8,SUM(+Ene!W18+Feb!W18+Mar!W18+Abr!W18+May!W18+Jun!W18+Jul!W18+Ago!W18),IF(Config!$C$6=9,SUM(+Ene!W18+Feb!W18+Mar!W18+Abr!W18+May!W18+Jun!W18+Jul!W18+Ago!W18+Set!W18),IF(Config!$C$6=10,SUM(+Ene!W18+Feb!W18+Mar!W18+Abr!W18+May!W18+Jun!W18+Jul!W18+Ago!W18+Set!W18+Oct!W18),IF(Config!$C$6=11,SUM(+Ene!W18+Feb!W18+Mar!W18+Abr!W18+May!W18+Jun!W18+Jul!W18+Ago!W18+Set!W18+Oct!W18+Nov!W18),IF(Config!$C$6=12,SUM(+Ene!W18+Feb!W18+Mar!W18+Abr!W18+May!W18+Jun!W18+Jul!W18+Ago!W18+Set!W18+Oct!W18+Nov!W18+Dic!W18)))))))))))))</f>
        <v>0</v>
      </c>
      <c r="X18" s="429">
        <f>IF(Config!$C$6=1,SUM(+Ene!X18),IF(Config!$C$6=2,SUM(+Ene!X18+Feb!X18),IF(Config!$C$6=3,SUM(+Ene!X18+Feb!X18+Mar!X18),IF(Config!$C$6=4,SUM(+Ene!X18+Feb!X18+Mar!X18+Abr!X18),IF(Config!$C$6=5,SUM(Ene!X18+Feb!X18+Mar!X18+Abr!X18+May!X18),IF(Config!$C$6=6,SUM(+Ene!X18+Feb!X18+Mar!X18+Abr!X18+May!X18+Jun!X18),IF(Config!$C$6=7,SUM(Ene!X18+Feb!X18+Mar!X18+Abr!X18+May!X18+Jun!X18+Jul!X18),IF(Config!$C$6=8,SUM(+Ene!X18+Feb!X18+Mar!X18+Abr!X18+May!X18+Jun!X18+Jul!X18+Ago!X18),IF(Config!$C$6=9,SUM(+Ene!X18+Feb!X18+Mar!X18+Abr!X18+May!X18+Jun!X18+Jul!X18+Ago!X18+Set!X18),IF(Config!$C$6=10,SUM(+Ene!X18+Feb!X18+Mar!X18+Abr!X18+May!X18+Jun!X18+Jul!X18+Ago!X18+Set!X18+Oct!X18),IF(Config!$C$6=11,SUM(+Ene!X18+Feb!X18+Mar!X18+Abr!X18+May!X18+Jun!X18+Jul!X18+Ago!X18+Set!X18+Oct!X18+Nov!X18),IF(Config!$C$6=12,SUM(+Ene!X18+Feb!X18+Mar!X18+Abr!X18+May!X18+Jun!X18+Jul!X18+Ago!X18+Set!X18+Oct!X18+Nov!X18+Dic!X18)))))))))))))</f>
        <v>0</v>
      </c>
      <c r="Y18" s="429">
        <f>IF(Config!$C$6=1,SUM(+Ene!Y18),IF(Config!$C$6=2,SUM(+Ene!Y18+Feb!Y18),IF(Config!$C$6=3,SUM(+Ene!Y18+Feb!Y18+Mar!Y18),IF(Config!$C$6=4,SUM(+Ene!Y18+Feb!Y18+Mar!Y18+Abr!Y18),IF(Config!$C$6=5,SUM(Ene!Y18+Feb!Y18+Mar!Y18+Abr!Y18+May!Y18),IF(Config!$C$6=6,SUM(+Ene!Y18+Feb!Y18+Mar!Y18+Abr!Y18+May!Y18+Jun!Y18),IF(Config!$C$6=7,SUM(Ene!Y18+Feb!Y18+Mar!Y18+Abr!Y18+May!Y18+Jun!Y18+Jul!Y18),IF(Config!$C$6=8,SUM(+Ene!Y18+Feb!Y18+Mar!Y18+Abr!Y18+May!Y18+Jun!Y18+Jul!Y18+Ago!Y18),IF(Config!$C$6=9,SUM(+Ene!Y18+Feb!Y18+Mar!Y18+Abr!Y18+May!Y18+Jun!Y18+Jul!Y18+Ago!Y18+Set!Y18),IF(Config!$C$6=10,SUM(+Ene!Y18+Feb!Y18+Mar!Y18+Abr!Y18+May!Y18+Jun!Y18+Jul!Y18+Ago!Y18+Set!Y18+Oct!Y18),IF(Config!$C$6=11,SUM(+Ene!Y18+Feb!Y18+Mar!Y18+Abr!Y18+May!Y18+Jun!Y18+Jul!Y18+Ago!Y18+Set!Y18+Oct!Y18+Nov!Y18),IF(Config!$C$6=12,SUM(+Ene!Y18+Feb!Y18+Mar!Y18+Abr!Y18+May!Y18+Jun!Y18+Jul!Y18+Ago!Y18+Set!Y18+Oct!Y18+Nov!Y18+Dic!Y18)))))))))))))</f>
        <v>1</v>
      </c>
      <c r="Z18" s="429">
        <f>IF(Config!$C$6=1,SUM(+Ene!Z18),IF(Config!$C$6=2,SUM(+Ene!Z18+Feb!Z18),IF(Config!$C$6=3,SUM(+Ene!Z18+Feb!Z18+Mar!Z18),IF(Config!$C$6=4,SUM(+Ene!Z18+Feb!Z18+Mar!Z18+Abr!Z18),IF(Config!$C$6=5,SUM(Ene!Z18+Feb!Z18+Mar!Z18+Abr!Z18+May!Z18),IF(Config!$C$6=6,SUM(+Ene!Z18+Feb!Z18+Mar!Z18+Abr!Z18+May!Z18+Jun!Z18),IF(Config!$C$6=7,SUM(Ene!Z18+Feb!Z18+Mar!Z18+Abr!Z18+May!Z18+Jun!Z18+Jul!Z18),IF(Config!$C$6=8,SUM(+Ene!Z18+Feb!Z18+Mar!Z18+Abr!Z18+May!Z18+Jun!Z18+Jul!Z18+Ago!Z18),IF(Config!$C$6=9,SUM(+Ene!Z18+Feb!Z18+Mar!Z18+Abr!Z18+May!Z18+Jun!Z18+Jul!Z18+Ago!Z18+Set!Z18),IF(Config!$C$6=10,SUM(+Ene!Z18+Feb!Z18+Mar!Z18+Abr!Z18+May!Z18+Jun!Z18+Jul!Z18+Ago!Z18+Set!Z18+Oct!Z18),IF(Config!$C$6=11,SUM(+Ene!Z18+Feb!Z18+Mar!Z18+Abr!Z18+May!Z18+Jun!Z18+Jul!Z18+Ago!Z18+Set!Z18+Oct!Z18+Nov!Z18),IF(Config!$C$6=12,SUM(+Ene!Z18+Feb!Z18+Mar!Z18+Abr!Z18+May!Z18+Jun!Z18+Jul!Z18+Ago!Z18+Set!Z18+Oct!Z18+Nov!Z18+Dic!Z18)))))))))))))</f>
        <v>0</v>
      </c>
      <c r="AA18" s="429">
        <f>IF(Config!$C$6=1,SUM(+Ene!AA18),IF(Config!$C$6=2,SUM(+Ene!AA18+Feb!AA18),IF(Config!$C$6=3,SUM(+Ene!AA18+Feb!AA18+Mar!AA18),IF(Config!$C$6=4,SUM(+Ene!AA18+Feb!AA18+Mar!AA18+Abr!AA18),IF(Config!$C$6=5,SUM(Ene!AA18+Feb!AA18+Mar!AA18+Abr!AA18+May!AA18),IF(Config!$C$6=6,SUM(+Ene!AA18+Feb!AA18+Mar!AA18+Abr!AA18+May!AA18+Jun!AA18),IF(Config!$C$6=7,SUM(Ene!AA18+Feb!AA18+Mar!AA18+Abr!AA18+May!AA18+Jun!AA18+Jul!AA18),IF(Config!$C$6=8,SUM(+Ene!AA18+Feb!AA18+Mar!AA18+Abr!AA18+May!AA18+Jun!AA18+Jul!AA18+Ago!AA18),IF(Config!$C$6=9,SUM(+Ene!AA18+Feb!AA18+Mar!AA18+Abr!AA18+May!AA18+Jun!AA18+Jul!AA18+Ago!AA18+Set!AA18),IF(Config!$C$6=10,SUM(+Ene!AA18+Feb!AA18+Mar!AA18+Abr!AA18+May!AA18+Jun!AA18+Jul!AA18+Ago!AA18+Set!AA18+Oct!AA18),IF(Config!$C$6=11,SUM(+Ene!AA18+Feb!AA18+Mar!AA18+Abr!AA18+May!AA18+Jun!AA18+Jul!AA18+Ago!AA18+Set!AA18+Oct!AA18+Nov!AA18),IF(Config!$C$6=12,SUM(+Ene!AA18+Feb!AA18+Mar!AA18+Abr!AA18+May!AA18+Jun!AA18+Jul!AA18+Ago!AA18+Set!AA18+Oct!AA18+Nov!AA18+Dic!AA18)))))))))))))</f>
        <v>0</v>
      </c>
      <c r="AB18" s="429">
        <f>IF(Config!$C$6=1,SUM(+Ene!AB18),IF(Config!$C$6=2,SUM(+Ene!AB18+Feb!AB18),IF(Config!$C$6=3,SUM(+Ene!AB18+Feb!AB18+Mar!AB18),IF(Config!$C$6=4,SUM(+Ene!AB18+Feb!AB18+Mar!AB18+Abr!AB18),IF(Config!$C$6=5,SUM(Ene!AB18+Feb!AB18+Mar!AB18+Abr!AB18+May!AB18),IF(Config!$C$6=6,SUM(+Ene!AB18+Feb!AB18+Mar!AB18+Abr!AB18+May!AB18+Jun!AB18),IF(Config!$C$6=7,SUM(Ene!AB18+Feb!AB18+Mar!AB18+Abr!AB18+May!AB18+Jun!AB18+Jul!AB18),IF(Config!$C$6=8,SUM(+Ene!AB18+Feb!AB18+Mar!AB18+Abr!AB18+May!AB18+Jun!AB18+Jul!AB18+Ago!AB18),IF(Config!$C$6=9,SUM(+Ene!AB18+Feb!AB18+Mar!AB18+Abr!AB18+May!AB18+Jun!AB18+Jul!AB18+Ago!AB18+Set!AB18),IF(Config!$C$6=10,SUM(+Ene!AB18+Feb!AB18+Mar!AB18+Abr!AB18+May!AB18+Jun!AB18+Jul!AB18+Ago!AB18+Set!AB18+Oct!AB18),IF(Config!$C$6=11,SUM(+Ene!AB18+Feb!AB18+Mar!AB18+Abr!AB18+May!AB18+Jun!AB18+Jul!AB18+Ago!AB18+Set!AB18+Oct!AB18+Nov!AB18),IF(Config!$C$6=12,SUM(+Ene!AB18+Feb!AB18+Mar!AB18+Abr!AB18+May!AB18+Jun!AB18+Jul!AB18+Ago!AB18+Set!AB18+Oct!AB18+Nov!AB18+Dic!AB18)))))))))))))</f>
        <v>0</v>
      </c>
      <c r="AC18" s="429">
        <f>IF(Config!$C$6=1,SUM(+Ene!AC18),IF(Config!$C$6=2,SUM(+Ene!AC18+Feb!AC18),IF(Config!$C$6=3,SUM(+Ene!AC18+Feb!AC18+Mar!AC18),IF(Config!$C$6=4,SUM(+Ene!AC18+Feb!AC18+Mar!AC18+Abr!AC18),IF(Config!$C$6=5,SUM(Ene!AC18+Feb!AC18+Mar!AC18+Abr!AC18+May!AC18),IF(Config!$C$6=6,SUM(+Ene!AC18+Feb!AC18+Mar!AC18+Abr!AC18+May!AC18+Jun!AC18),IF(Config!$C$6=7,SUM(Ene!AC18+Feb!AC18+Mar!AC18+Abr!AC18+May!AC18+Jun!AC18+Jul!AC18),IF(Config!$C$6=8,SUM(+Ene!AC18+Feb!AC18+Mar!AC18+Abr!AC18+May!AC18+Jun!AC18+Jul!AC18+Ago!AC18),IF(Config!$C$6=9,SUM(+Ene!AC18+Feb!AC18+Mar!AC18+Abr!AC18+May!AC18+Jun!AC18+Jul!AC18+Ago!AC18+Set!AC18),IF(Config!$C$6=10,SUM(+Ene!AC18+Feb!AC18+Mar!AC18+Abr!AC18+May!AC18+Jun!AC18+Jul!AC18+Ago!AC18+Set!AC18+Oct!AC18),IF(Config!$C$6=11,SUM(+Ene!AC18+Feb!AC18+Mar!AC18+Abr!AC18+May!AC18+Jun!AC18+Jul!AC18+Ago!AC18+Set!AC18+Oct!AC18+Nov!AC18),IF(Config!$C$6=12,SUM(+Ene!AC18+Feb!AC18+Mar!AC18+Abr!AC18+May!AC18+Jun!AC18+Jul!AC18+Ago!AC18+Set!AC18+Oct!AC18+Nov!AC18+Dic!AC18)))))))))))))</f>
        <v>0</v>
      </c>
      <c r="AD18" s="429">
        <f>IF(Config!$C$6=1,SUM(+Ene!AD18),IF(Config!$C$6=2,SUM(+Ene!AD18+Feb!AD18),IF(Config!$C$6=3,SUM(+Ene!AD18+Feb!AD18+Mar!AD18),IF(Config!$C$6=4,SUM(+Ene!AD18+Feb!AD18+Mar!AD18+Abr!AD18),IF(Config!$C$6=5,SUM(Ene!AD18+Feb!AD18+Mar!AD18+Abr!AD18+May!AD18),IF(Config!$C$6=6,SUM(+Ene!AD18+Feb!AD18+Mar!AD18+Abr!AD18+May!AD18+Jun!AD18),IF(Config!$C$6=7,SUM(Ene!AD18+Feb!AD18+Mar!AD18+Abr!AD18+May!AD18+Jun!AD18+Jul!AD18),IF(Config!$C$6=8,SUM(+Ene!AD18+Feb!AD18+Mar!AD18+Abr!AD18+May!AD18+Jun!AD18+Jul!AD18+Ago!AD18),IF(Config!$C$6=9,SUM(+Ene!AD18+Feb!AD18+Mar!AD18+Abr!AD18+May!AD18+Jun!AD18+Jul!AD18+Ago!AD18+Set!AD18),IF(Config!$C$6=10,SUM(+Ene!AD18+Feb!AD18+Mar!AD18+Abr!AD18+May!AD18+Jun!AD18+Jul!AD18+Ago!AD18+Set!AD18+Oct!AD18),IF(Config!$C$6=11,SUM(+Ene!AD18+Feb!AD18+Mar!AD18+Abr!AD18+May!AD18+Jun!AD18+Jul!AD18+Ago!AD18+Set!AD18+Oct!AD18+Nov!AD18),IF(Config!$C$6=12,SUM(+Ene!AD18+Feb!AD18+Mar!AD18+Abr!AD18+May!AD18+Jun!AD18+Jul!AD18+Ago!AD18+Set!AD18+Oct!AD18+Nov!AD18+Dic!AD18)))))))))))))</f>
        <v>0</v>
      </c>
      <c r="AE18" s="429">
        <f>IF(Config!$C$6=1,SUM(+Ene!AE18),IF(Config!$C$6=2,SUM(+Ene!AE18+Feb!AE18),IF(Config!$C$6=3,SUM(+Ene!AE18+Feb!AE18+Mar!AE18),IF(Config!$C$6=4,SUM(+Ene!AE18+Feb!AE18+Mar!AE18+Abr!AE18),IF(Config!$C$6=5,SUM(Ene!AE18+Feb!AE18+Mar!AE18+Abr!AE18+May!AE18),IF(Config!$C$6=6,SUM(+Ene!AE18+Feb!AE18+Mar!AE18+Abr!AE18+May!AE18+Jun!AE18),IF(Config!$C$6=7,SUM(Ene!AE18+Feb!AE18+Mar!AE18+Abr!AE18+May!AE18+Jun!AE18+Jul!AE18),IF(Config!$C$6=8,SUM(+Ene!AE18+Feb!AE18+Mar!AE18+Abr!AE18+May!AE18+Jun!AE18+Jul!AE18+Ago!AE18),IF(Config!$C$6=9,SUM(+Ene!AE18+Feb!AE18+Mar!AE18+Abr!AE18+May!AE18+Jun!AE18+Jul!AE18+Ago!AE18+Set!AE18),IF(Config!$C$6=10,SUM(+Ene!AE18+Feb!AE18+Mar!AE18+Abr!AE18+May!AE18+Jun!AE18+Jul!AE18+Ago!AE18+Set!AE18+Oct!AE18),IF(Config!$C$6=11,SUM(+Ene!AE18+Feb!AE18+Mar!AE18+Abr!AE18+May!AE18+Jun!AE18+Jul!AE18+Ago!AE18+Set!AE18+Oct!AE18+Nov!AE18),IF(Config!$C$6=12,SUM(+Ene!AE18+Feb!AE18+Mar!AE18+Abr!AE18+May!AE18+Jun!AE18+Jul!AE18+Ago!AE18+Set!AE18+Oct!AE18+Nov!AE18+Dic!AE18)))))))))))))</f>
        <v>0</v>
      </c>
      <c r="AF18" s="429">
        <f>IF(Config!$C$6=1,SUM(+Ene!AF18),IF(Config!$C$6=2,SUM(+Ene!AF18+Feb!AF18),IF(Config!$C$6=3,SUM(+Ene!AF18+Feb!AF18+Mar!AF18),IF(Config!$C$6=4,SUM(+Ene!AF18+Feb!AF18+Mar!AF18+Abr!AF18),IF(Config!$C$6=5,SUM(Ene!AF18+Feb!AF18+Mar!AF18+Abr!AF18+May!AF18),IF(Config!$C$6=6,SUM(+Ene!AF18+Feb!AF18+Mar!AF18+Abr!AF18+May!AF18+Jun!AF18),IF(Config!$C$6=7,SUM(Ene!AF18+Feb!AF18+Mar!AF18+Abr!AF18+May!AF18+Jun!AF18+Jul!AF18),IF(Config!$C$6=8,SUM(+Ene!AF18+Feb!AF18+Mar!AF18+Abr!AF18+May!AF18+Jun!AF18+Jul!AF18+Ago!AF18),IF(Config!$C$6=9,SUM(+Ene!AF18+Feb!AF18+Mar!AF18+Abr!AF18+May!AF18+Jun!AF18+Jul!AF18+Ago!AF18+Set!AF18),IF(Config!$C$6=10,SUM(+Ene!AF18+Feb!AF18+Mar!AF18+Abr!AF18+May!AF18+Jun!AF18+Jul!AF18+Ago!AF18+Set!AF18+Oct!AF18),IF(Config!$C$6=11,SUM(+Ene!AF18+Feb!AF18+Mar!AF18+Abr!AF18+May!AF18+Jun!AF18+Jul!AF18+Ago!AF18+Set!AF18+Oct!AF18+Nov!AF18),IF(Config!$C$6=12,SUM(+Ene!AF18+Feb!AF18+Mar!AF18+Abr!AF18+May!AF18+Jun!AF18+Jul!AF18+Ago!AF18+Set!AF18+Oct!AF18+Nov!AF18+Dic!AF18)))))))))))))</f>
        <v>0</v>
      </c>
      <c r="AG18" s="429">
        <f>IF(Config!$C$6=1,SUM(+Ene!AG18),IF(Config!$C$6=2,SUM(+Ene!AG18+Feb!AG18),IF(Config!$C$6=3,SUM(+Ene!AG18+Feb!AG18+Mar!AG18),IF(Config!$C$6=4,SUM(+Ene!AG18+Feb!AG18+Mar!AG18+Abr!AG18),IF(Config!$C$6=5,SUM(Ene!AG18+Feb!AG18+Mar!AG18+Abr!AG18+May!AG18),IF(Config!$C$6=6,SUM(+Ene!AG18+Feb!AG18+Mar!AG18+Abr!AG18+May!AG18+Jun!AG18),IF(Config!$C$6=7,SUM(Ene!AG18+Feb!AG18+Mar!AG18+Abr!AG18+May!AG18+Jun!AG18+Jul!AG18),IF(Config!$C$6=8,SUM(+Ene!AG18+Feb!AG18+Mar!AG18+Abr!AG18+May!AG18+Jun!AG18+Jul!AG18+Ago!AG18),IF(Config!$C$6=9,SUM(+Ene!AG18+Feb!AG18+Mar!AG18+Abr!AG18+May!AG18+Jun!AG18+Jul!AG18+Ago!AG18+Set!AG18),IF(Config!$C$6=10,SUM(+Ene!AG18+Feb!AG18+Mar!AG18+Abr!AG18+May!AG18+Jun!AG18+Jul!AG18+Ago!AG18+Set!AG18+Oct!AG18),IF(Config!$C$6=11,SUM(+Ene!AG18+Feb!AG18+Mar!AG18+Abr!AG18+May!AG18+Jun!AG18+Jul!AG18+Ago!AG18+Set!AG18+Oct!AG18+Nov!AG18),IF(Config!$C$6=12,SUM(+Ene!AG18+Feb!AG18+Mar!AG18+Abr!AG18+May!AG18+Jun!AG18+Jul!AG18+Ago!AG18+Set!AG18+Oct!AG18+Nov!AG18+Dic!AG18)))))))))))))</f>
        <v>0</v>
      </c>
      <c r="AH18" s="429">
        <f>IF(Config!$C$6=1,SUM(+Ene!AH18),IF(Config!$C$6=2,SUM(+Ene!AH18+Feb!AH18),IF(Config!$C$6=3,SUM(+Ene!AH18+Feb!AH18+Mar!AH18),IF(Config!$C$6=4,SUM(+Ene!AH18+Feb!AH18+Mar!AH18+Abr!AH18),IF(Config!$C$6=5,SUM(Ene!AH18+Feb!AH18+Mar!AH18+Abr!AH18+May!AH18),IF(Config!$C$6=6,SUM(+Ene!AH18+Feb!AH18+Mar!AH18+Abr!AH18+May!AH18+Jun!AH18),IF(Config!$C$6=7,SUM(Ene!AH18+Feb!AH18+Mar!AH18+Abr!AH18+May!AH18+Jun!AH18+Jul!AH18),IF(Config!$C$6=8,SUM(+Ene!AH18+Feb!AH18+Mar!AH18+Abr!AH18+May!AH18+Jun!AH18+Jul!AH18+Ago!AH18),IF(Config!$C$6=9,SUM(+Ene!AH18+Feb!AH18+Mar!AH18+Abr!AH18+May!AH18+Jun!AH18+Jul!AH18+Ago!AH18+Set!AH18),IF(Config!$C$6=10,SUM(+Ene!AH18+Feb!AH18+Mar!AH18+Abr!AH18+May!AH18+Jun!AH18+Jul!AH18+Ago!AH18+Set!AH18+Oct!AH18),IF(Config!$C$6=11,SUM(+Ene!AH18+Feb!AH18+Mar!AH18+Abr!AH18+May!AH18+Jun!AH18+Jul!AH18+Ago!AH18+Set!AH18+Oct!AH18+Nov!AH18),IF(Config!$C$6=12,SUM(+Ene!AH18+Feb!AH18+Mar!AH18+Abr!AH18+May!AH18+Jun!AH18+Jul!AH18+Ago!AH18+Set!AH18+Oct!AH18+Nov!AH18+Dic!AH18)))))))))))))</f>
        <v>0</v>
      </c>
      <c r="AI18" s="429">
        <f>IF(Config!$C$6=1,SUM(+Ene!AI18),IF(Config!$C$6=2,SUM(+Ene!AI18+Feb!AI18),IF(Config!$C$6=3,SUM(+Ene!AI18+Feb!AI18+Mar!AI18),IF(Config!$C$6=4,SUM(+Ene!AI18+Feb!AI18+Mar!AI18+Abr!AI18),IF(Config!$C$6=5,SUM(Ene!AI18+Feb!AI18+Mar!AI18+Abr!AI18+May!AI18),IF(Config!$C$6=6,SUM(+Ene!AI18+Feb!AI18+Mar!AI18+Abr!AI18+May!AI18+Jun!AI18),IF(Config!$C$6=7,SUM(Ene!AI18+Feb!AI18+Mar!AI18+Abr!AI18+May!AI18+Jun!AI18+Jul!AI18),IF(Config!$C$6=8,SUM(+Ene!AI18+Feb!AI18+Mar!AI18+Abr!AI18+May!AI18+Jun!AI18+Jul!AI18+Ago!AI18),IF(Config!$C$6=9,SUM(+Ene!AI18+Feb!AI18+Mar!AI18+Abr!AI18+May!AI18+Jun!AI18+Jul!AI18+Ago!AI18+Set!AI18),IF(Config!$C$6=10,SUM(+Ene!AI18+Feb!AI18+Mar!AI18+Abr!AI18+May!AI18+Jun!AI18+Jul!AI18+Ago!AI18+Set!AI18+Oct!AI18),IF(Config!$C$6=11,SUM(+Ene!AI18+Feb!AI18+Mar!AI18+Abr!AI18+May!AI18+Jun!AI18+Jul!AI18+Ago!AI18+Set!AI18+Oct!AI18+Nov!AI18),IF(Config!$C$6=12,SUM(+Ene!AI18+Feb!AI18+Mar!AI18+Abr!AI18+May!AI18+Jun!AI18+Jul!AI18+Ago!AI18+Set!AI18+Oct!AI18+Nov!AI18+Dic!AI18)))))))))))))</f>
        <v>0</v>
      </c>
      <c r="AJ18" s="429">
        <f>IF(Config!$C$6=1,SUM(+Ene!AJ18),IF(Config!$C$6=2,SUM(+Ene!AJ18+Feb!AJ18),IF(Config!$C$6=3,SUM(+Ene!AJ18+Feb!AJ18+Mar!AJ18),IF(Config!$C$6=4,SUM(+Ene!AJ18+Feb!AJ18+Mar!AJ18+Abr!AJ18),IF(Config!$C$6=5,SUM(Ene!AJ18+Feb!AJ18+Mar!AJ18+Abr!AJ18+May!AJ18),IF(Config!$C$6=6,SUM(+Ene!AJ18+Feb!AJ18+Mar!AJ18+Abr!AJ18+May!AJ18+Jun!AJ18),IF(Config!$C$6=7,SUM(Ene!AJ18+Feb!AJ18+Mar!AJ18+Abr!AJ18+May!AJ18+Jun!AJ18+Jul!AJ18),IF(Config!$C$6=8,SUM(+Ene!AJ18+Feb!AJ18+Mar!AJ18+Abr!AJ18+May!AJ18+Jun!AJ18+Jul!AJ18+Ago!AJ18),IF(Config!$C$6=9,SUM(+Ene!AJ18+Feb!AJ18+Mar!AJ18+Abr!AJ18+May!AJ18+Jun!AJ18+Jul!AJ18+Ago!AJ18+Set!AJ18),IF(Config!$C$6=10,SUM(+Ene!AJ18+Feb!AJ18+Mar!AJ18+Abr!AJ18+May!AJ18+Jun!AJ18+Jul!AJ18+Ago!AJ18+Set!AJ18+Oct!AJ18),IF(Config!$C$6=11,SUM(+Ene!AJ18+Feb!AJ18+Mar!AJ18+Abr!AJ18+May!AJ18+Jun!AJ18+Jul!AJ18+Ago!AJ18+Set!AJ18+Oct!AJ18+Nov!AJ18),IF(Config!$C$6=12,SUM(+Ene!AJ18+Feb!AJ18+Mar!AJ18+Abr!AJ18+May!AJ18+Jun!AJ18+Jul!AJ18+Ago!AJ18+Set!AJ18+Oct!AJ18+Nov!AJ18+Dic!AJ18)))))))))))))</f>
        <v>0</v>
      </c>
      <c r="AK18" s="429">
        <f>IF(Config!$C$6=1,SUM(+Ene!AK18),IF(Config!$C$6=2,SUM(+Ene!AK18+Feb!AK18),IF(Config!$C$6=3,SUM(+Ene!AK18+Feb!AK18+Mar!AK18),IF(Config!$C$6=4,SUM(+Ene!AK18+Feb!AK18+Mar!AK18+Abr!AK18),IF(Config!$C$6=5,SUM(Ene!AK18+Feb!AK18+Mar!AK18+Abr!AK18+May!AK18),IF(Config!$C$6=6,SUM(+Ene!AK18+Feb!AK18+Mar!AK18+Abr!AK18+May!AK18+Jun!AK18),IF(Config!$C$6=7,SUM(Ene!AK18+Feb!AK18+Mar!AK18+Abr!AK18+May!AK18+Jun!AK18+Jul!AK18),IF(Config!$C$6=8,SUM(+Ene!AK18+Feb!AK18+Mar!AK18+Abr!AK18+May!AK18+Jun!AK18+Jul!AK18+Ago!AK18),IF(Config!$C$6=9,SUM(+Ene!AK18+Feb!AK18+Mar!AK18+Abr!AK18+May!AK18+Jun!AK18+Jul!AK18+Ago!AK18+Set!AK18),IF(Config!$C$6=10,SUM(+Ene!AK18+Feb!AK18+Mar!AK18+Abr!AK18+May!AK18+Jun!AK18+Jul!AK18+Ago!AK18+Set!AK18+Oct!AK18),IF(Config!$C$6=11,SUM(+Ene!AK18+Feb!AK18+Mar!AK18+Abr!AK18+May!AK18+Jun!AK18+Jul!AK18+Ago!AK18+Set!AK18+Oct!AK18+Nov!AK18),IF(Config!$C$6=12,SUM(+Ene!AK18+Feb!AK18+Mar!AK18+Abr!AK18+May!AK18+Jun!AK18+Jul!AK18+Ago!AK18+Set!AK18+Oct!AK18+Nov!AK18+Dic!AK18)))))))))))))</f>
        <v>0</v>
      </c>
      <c r="AL18" s="429">
        <f>IF(Config!$C$6=1,SUM(+Ene!AL18),IF(Config!$C$6=2,SUM(+Ene!AL18+Feb!AL18),IF(Config!$C$6=3,SUM(+Ene!AL18+Feb!AL18+Mar!AL18),IF(Config!$C$6=4,SUM(+Ene!AL18+Feb!AL18+Mar!AL18+Abr!AL18),IF(Config!$C$6=5,SUM(Ene!AL18+Feb!AL18+Mar!AL18+Abr!AL18+May!AL18),IF(Config!$C$6=6,SUM(+Ene!AL18+Feb!AL18+Mar!AL18+Abr!AL18+May!AL18+Jun!AL18),IF(Config!$C$6=7,SUM(Ene!AL18+Feb!AL18+Mar!AL18+Abr!AL18+May!AL18+Jun!AL18+Jul!AL18),IF(Config!$C$6=8,SUM(+Ene!AL18+Feb!AL18+Mar!AL18+Abr!AL18+May!AL18+Jun!AL18+Jul!AL18+Ago!AL18),IF(Config!$C$6=9,SUM(+Ene!AL18+Feb!AL18+Mar!AL18+Abr!AL18+May!AL18+Jun!AL18+Jul!AL18+Ago!AL18+Set!AL18),IF(Config!$C$6=10,SUM(+Ene!AL18+Feb!AL18+Mar!AL18+Abr!AL18+May!AL18+Jun!AL18+Jul!AL18+Ago!AL18+Set!AL18+Oct!AL18),IF(Config!$C$6=11,SUM(+Ene!AL18+Feb!AL18+Mar!AL18+Abr!AL18+May!AL18+Jun!AL18+Jul!AL18+Ago!AL18+Set!AL18+Oct!AL18+Nov!AL18),IF(Config!$C$6=12,SUM(+Ene!AL18+Feb!AL18+Mar!AL18+Abr!AL18+May!AL18+Jun!AL18+Jul!AL18+Ago!AL18+Set!AL18+Oct!AL18+Nov!AL18+Dic!AL18)))))))))))))</f>
        <v>0</v>
      </c>
      <c r="AM18" s="429">
        <f>IF(Config!$C$6=1,SUM(+Ene!AM18),IF(Config!$C$6=2,SUM(+Ene!AM18+Feb!AM18),IF(Config!$C$6=3,SUM(+Ene!AM18+Feb!AM18+Mar!AM18),IF(Config!$C$6=4,SUM(+Ene!AM18+Feb!AM18+Mar!AM18+Abr!AM18),IF(Config!$C$6=5,SUM(Ene!AM18+Feb!AM18+Mar!AM18+Abr!AM18+May!AM18),IF(Config!$C$6=6,SUM(+Ene!AM18+Feb!AM18+Mar!AM18+Abr!AM18+May!AM18+Jun!AM18),IF(Config!$C$6=7,SUM(Ene!AM18+Feb!AM18+Mar!AM18+Abr!AM18+May!AM18+Jun!AM18+Jul!AM18),IF(Config!$C$6=8,SUM(+Ene!AM18+Feb!AM18+Mar!AM18+Abr!AM18+May!AM18+Jun!AM18+Jul!AM18+Ago!AM18),IF(Config!$C$6=9,SUM(+Ene!AM18+Feb!AM18+Mar!AM18+Abr!AM18+May!AM18+Jun!AM18+Jul!AM18+Ago!AM18+Set!AM18),IF(Config!$C$6=10,SUM(+Ene!AM18+Feb!AM18+Mar!AM18+Abr!AM18+May!AM18+Jun!AM18+Jul!AM18+Ago!AM18+Set!AM18+Oct!AM18),IF(Config!$C$6=11,SUM(+Ene!AM18+Feb!AM18+Mar!AM18+Abr!AM18+May!AM18+Jun!AM18+Jul!AM18+Ago!AM18+Set!AM18+Oct!AM18+Nov!AM18),IF(Config!$C$6=12,SUM(+Ene!AM18+Feb!AM18+Mar!AM18+Abr!AM18+May!AM18+Jun!AM18+Jul!AM18+Ago!AM18+Set!AM18+Oct!AM18+Nov!AM18+Dic!AM18)))))))))))))</f>
        <v>0</v>
      </c>
      <c r="AN18" s="429">
        <f>IF(Config!$C$6=1,SUM(+Ene!AN18),IF(Config!$C$6=2,SUM(+Ene!AN18+Feb!AN18),IF(Config!$C$6=3,SUM(+Ene!AN18+Feb!AN18+Mar!AN18),IF(Config!$C$6=4,SUM(+Ene!AN18+Feb!AN18+Mar!AN18+Abr!AN18),IF(Config!$C$6=5,SUM(Ene!AN18+Feb!AN18+Mar!AN18+Abr!AN18+May!AN18),IF(Config!$C$6=6,SUM(+Ene!AN18+Feb!AN18+Mar!AN18+Abr!AN18+May!AN18+Jun!AN18),IF(Config!$C$6=7,SUM(Ene!AN18+Feb!AN18+Mar!AN18+Abr!AN18+May!AN18+Jun!AN18+Jul!AN18),IF(Config!$C$6=8,SUM(+Ene!AN18+Feb!AN18+Mar!AN18+Abr!AN18+May!AN18+Jun!AN18+Jul!AN18+Ago!AN18),IF(Config!$C$6=9,SUM(+Ene!AN18+Feb!AN18+Mar!AN18+Abr!AN18+May!AN18+Jun!AN18+Jul!AN18+Ago!AN18+Set!AN18),IF(Config!$C$6=10,SUM(+Ene!AN18+Feb!AN18+Mar!AN18+Abr!AN18+May!AN18+Jun!AN18+Jul!AN18+Ago!AN18+Set!AN18+Oct!AN18),IF(Config!$C$6=11,SUM(+Ene!AN18+Feb!AN18+Mar!AN18+Abr!AN18+May!AN18+Jun!AN18+Jul!AN18+Ago!AN18+Set!AN18+Oct!AN18+Nov!AN18),IF(Config!$C$6=12,SUM(+Ene!AN18+Feb!AN18+Mar!AN18+Abr!AN18+May!AN18+Jun!AN18+Jul!AN18+Ago!AN18+Set!AN18+Oct!AN18+Nov!AN18+Dic!AN18)))))))))))))</f>
        <v>0</v>
      </c>
      <c r="AO18" s="429">
        <f>IF(Config!$C$6=1,SUM(+Ene!AO18),IF(Config!$C$6=2,SUM(+Ene!AO18+Feb!AO18),IF(Config!$C$6=3,SUM(+Ene!AO18+Feb!AO18+Mar!AO18),IF(Config!$C$6=4,SUM(+Ene!AO18+Feb!AO18+Mar!AO18+Abr!AO18),IF(Config!$C$6=5,SUM(Ene!AO18+Feb!AO18+Mar!AO18+Abr!AO18+May!AO18),IF(Config!$C$6=6,SUM(+Ene!AO18+Feb!AO18+Mar!AO18+Abr!AO18+May!AO18+Jun!AO18),IF(Config!$C$6=7,SUM(Ene!AO18+Feb!AO18+Mar!AO18+Abr!AO18+May!AO18+Jun!AO18+Jul!AO18),IF(Config!$C$6=8,SUM(+Ene!AO18+Feb!AO18+Mar!AO18+Abr!AO18+May!AO18+Jun!AO18+Jul!AO18+Ago!AO18),IF(Config!$C$6=9,SUM(+Ene!AO18+Feb!AO18+Mar!AO18+Abr!AO18+May!AO18+Jun!AO18+Jul!AO18+Ago!AO18+Set!AO18),IF(Config!$C$6=10,SUM(+Ene!AO18+Feb!AO18+Mar!AO18+Abr!AO18+May!AO18+Jun!AO18+Jul!AO18+Ago!AO18+Set!AO18+Oct!AO18),IF(Config!$C$6=11,SUM(+Ene!AO18+Feb!AO18+Mar!AO18+Abr!AO18+May!AO18+Jun!AO18+Jul!AO18+Ago!AO18+Set!AO18+Oct!AO18+Nov!AO18),IF(Config!$C$6=12,SUM(+Ene!AO18+Feb!AO18+Mar!AO18+Abr!AO18+May!AO18+Jun!AO18+Jul!AO18+Ago!AO18+Set!AO18+Oct!AO18+Nov!AO18+Dic!AO18)))))))))))))</f>
        <v>0</v>
      </c>
      <c r="AP18" s="429">
        <f>IF(Config!$C$6=1,SUM(+Ene!AP18),IF(Config!$C$6=2,SUM(+Ene!AP18+Feb!AP18),IF(Config!$C$6=3,SUM(+Ene!AP18+Feb!AP18+Mar!AP18),IF(Config!$C$6=4,SUM(+Ene!AP18+Feb!AP18+Mar!AP18+Abr!AP18),IF(Config!$C$6=5,SUM(Ene!AP18+Feb!AP18+Mar!AP18+Abr!AP18+May!AP18),IF(Config!$C$6=6,SUM(+Ene!AP18+Feb!AP18+Mar!AP18+Abr!AP18+May!AP18+Jun!AP18),IF(Config!$C$6=7,SUM(Ene!AP18+Feb!AP18+Mar!AP18+Abr!AP18+May!AP18+Jun!AP18+Jul!AP18),IF(Config!$C$6=8,SUM(+Ene!AP18+Feb!AP18+Mar!AP18+Abr!AP18+May!AP18+Jun!AP18+Jul!AP18+Ago!AP18),IF(Config!$C$6=9,SUM(+Ene!AP18+Feb!AP18+Mar!AP18+Abr!AP18+May!AP18+Jun!AP18+Jul!AP18+Ago!AP18+Set!AP18),IF(Config!$C$6=10,SUM(+Ene!AP18+Feb!AP18+Mar!AP18+Abr!AP18+May!AP18+Jun!AP18+Jul!AP18+Ago!AP18+Set!AP18+Oct!AP18),IF(Config!$C$6=11,SUM(+Ene!AP18+Feb!AP18+Mar!AP18+Abr!AP18+May!AP18+Jun!AP18+Jul!AP18+Ago!AP18+Set!AP18+Oct!AP18+Nov!AP18),IF(Config!$C$6=12,SUM(+Ene!AP18+Feb!AP18+Mar!AP18+Abr!AP18+May!AP18+Jun!AP18+Jul!AP18+Ago!AP18+Set!AP18+Oct!AP18+Nov!AP18+Dic!AP18)))))))))))))</f>
        <v>0</v>
      </c>
      <c r="AQ18" s="429">
        <f>IF(Config!$C$6=1,SUM(+Ene!AQ18),IF(Config!$C$6=2,SUM(+Ene!AQ18+Feb!AQ18),IF(Config!$C$6=3,SUM(+Ene!AQ18+Feb!AQ18+Mar!AQ18),IF(Config!$C$6=4,SUM(+Ene!AQ18+Feb!AQ18+Mar!AQ18+Abr!AQ18),IF(Config!$C$6=5,SUM(Ene!AQ18+Feb!AQ18+Mar!AQ18+Abr!AQ18+May!AQ18),IF(Config!$C$6=6,SUM(+Ene!AQ18+Feb!AQ18+Mar!AQ18+Abr!AQ18+May!AQ18+Jun!AQ18),IF(Config!$C$6=7,SUM(Ene!AQ18+Feb!AQ18+Mar!AQ18+Abr!AQ18+May!AQ18+Jun!AQ18+Jul!AQ18),IF(Config!$C$6=8,SUM(+Ene!AQ18+Feb!AQ18+Mar!AQ18+Abr!AQ18+May!AQ18+Jun!AQ18+Jul!AQ18+Ago!AQ18),IF(Config!$C$6=9,SUM(+Ene!AQ18+Feb!AQ18+Mar!AQ18+Abr!AQ18+May!AQ18+Jun!AQ18+Jul!AQ18+Ago!AQ18+Set!AQ18),IF(Config!$C$6=10,SUM(+Ene!AQ18+Feb!AQ18+Mar!AQ18+Abr!AQ18+May!AQ18+Jun!AQ18+Jul!AQ18+Ago!AQ18+Set!AQ18+Oct!AQ18),IF(Config!$C$6=11,SUM(+Ene!AQ18+Feb!AQ18+Mar!AQ18+Abr!AQ18+May!AQ18+Jun!AQ18+Jul!AQ18+Ago!AQ18+Set!AQ18+Oct!AQ18+Nov!AQ18),IF(Config!$C$6=12,SUM(+Ene!AQ18+Feb!AQ18+Mar!AQ18+Abr!AQ18+May!AQ18+Jun!AQ18+Jul!AQ18+Ago!AQ18+Set!AQ18+Oct!AQ18+Nov!AQ18+Dic!AQ18)))))))))))))</f>
        <v>0</v>
      </c>
      <c r="AR18" s="429">
        <f>IF(Config!$C$6=1,SUM(+Ene!AR18),IF(Config!$C$6=2,SUM(+Ene!AR18+Feb!AR18),IF(Config!$C$6=3,SUM(+Ene!AR18+Feb!AR18+Mar!AR18),IF(Config!$C$6=4,SUM(+Ene!AR18+Feb!AR18+Mar!AR18+Abr!AR18),IF(Config!$C$6=5,SUM(Ene!AR18+Feb!AR18+Mar!AR18+Abr!AR18+May!AR18),IF(Config!$C$6=6,SUM(+Ene!AR18+Feb!AR18+Mar!AR18+Abr!AR18+May!AR18+Jun!AR18),IF(Config!$C$6=7,SUM(Ene!AR18+Feb!AR18+Mar!AR18+Abr!AR18+May!AR18+Jun!AR18+Jul!AR18),IF(Config!$C$6=8,SUM(+Ene!AR18+Feb!AR18+Mar!AR18+Abr!AR18+May!AR18+Jun!AR18+Jul!AR18+Ago!AR18),IF(Config!$C$6=9,SUM(+Ene!AR18+Feb!AR18+Mar!AR18+Abr!AR18+May!AR18+Jun!AR18+Jul!AR18+Ago!AR18+Set!AR18),IF(Config!$C$6=10,SUM(+Ene!AR18+Feb!AR18+Mar!AR18+Abr!AR18+May!AR18+Jun!AR18+Jul!AR18+Ago!AR18+Set!AR18+Oct!AR18),IF(Config!$C$6=11,SUM(+Ene!AR18+Feb!AR18+Mar!AR18+Abr!AR18+May!AR18+Jun!AR18+Jul!AR18+Ago!AR18+Set!AR18+Oct!AR18+Nov!AR18),IF(Config!$C$6=12,SUM(+Ene!AR18+Feb!AR18+Mar!AR18+Abr!AR18+May!AR18+Jun!AR18+Jul!AR18+Ago!AR18+Set!AR18+Oct!AR18+Nov!AR18+Dic!AR18)))))))))))))</f>
        <v>0</v>
      </c>
      <c r="AS18" s="429">
        <f>IF(Config!$C$6=1,SUM(+Ene!AS18),IF(Config!$C$6=2,SUM(+Ene!AS18+Feb!AS18),IF(Config!$C$6=3,SUM(+Ene!AS18+Feb!AS18+Mar!AS18),IF(Config!$C$6=4,SUM(+Ene!AS18+Feb!AS18+Mar!AS18+Abr!AS18),IF(Config!$C$6=5,SUM(Ene!AS18+Feb!AS18+Mar!AS18+Abr!AS18+May!AS18),IF(Config!$C$6=6,SUM(+Ene!AS18+Feb!AS18+Mar!AS18+Abr!AS18+May!AS18+Jun!AS18),IF(Config!$C$6=7,SUM(Ene!AS18+Feb!AS18+Mar!AS18+Abr!AS18+May!AS18+Jun!AS18+Jul!AS18),IF(Config!$C$6=8,SUM(+Ene!AS18+Feb!AS18+Mar!AS18+Abr!AS18+May!AS18+Jun!AS18+Jul!AS18+Ago!AS18),IF(Config!$C$6=9,SUM(+Ene!AS18+Feb!AS18+Mar!AS18+Abr!AS18+May!AS18+Jun!AS18+Jul!AS18+Ago!AS18+Set!AS18),IF(Config!$C$6=10,SUM(+Ene!AS18+Feb!AS18+Mar!AS18+Abr!AS18+May!AS18+Jun!AS18+Jul!AS18+Ago!AS18+Set!AS18+Oct!AS18),IF(Config!$C$6=11,SUM(+Ene!AS18+Feb!AS18+Mar!AS18+Abr!AS18+May!AS18+Jun!AS18+Jul!AS18+Ago!AS18+Set!AS18+Oct!AS18+Nov!AS18),IF(Config!$C$6=12,SUM(+Ene!AS18+Feb!AS18+Mar!AS18+Abr!AS18+May!AS18+Jun!AS18+Jul!AS18+Ago!AS18+Set!AS18+Oct!AS18+Nov!AS18+Dic!AS18)))))))))))))</f>
        <v>0</v>
      </c>
      <c r="AT18" s="429">
        <f>IF(Config!$C$6=1,SUM(+Ene!AT18),IF(Config!$C$6=2,SUM(+Ene!AT18+Feb!AT18),IF(Config!$C$6=3,SUM(+Ene!AT18+Feb!AT18+Mar!AT18),IF(Config!$C$6=4,SUM(+Ene!AT18+Feb!AT18+Mar!AT18+Abr!AT18),IF(Config!$C$6=5,SUM(Ene!AT18+Feb!AT18+Mar!AT18+Abr!AT18+May!AT18),IF(Config!$C$6=6,SUM(+Ene!AT18+Feb!AT18+Mar!AT18+Abr!AT18+May!AT18+Jun!AT18),IF(Config!$C$6=7,SUM(Ene!AT18+Feb!AT18+Mar!AT18+Abr!AT18+May!AT18+Jun!AT18+Jul!AT18),IF(Config!$C$6=8,SUM(+Ene!AT18+Feb!AT18+Mar!AT18+Abr!AT18+May!AT18+Jun!AT18+Jul!AT18+Ago!AT18),IF(Config!$C$6=9,SUM(+Ene!AT18+Feb!AT18+Mar!AT18+Abr!AT18+May!AT18+Jun!AT18+Jul!AT18+Ago!AT18+Set!AT18),IF(Config!$C$6=10,SUM(+Ene!AT18+Feb!AT18+Mar!AT18+Abr!AT18+May!AT18+Jun!AT18+Jul!AT18+Ago!AT18+Set!AT18+Oct!AT18),IF(Config!$C$6=11,SUM(+Ene!AT18+Feb!AT18+Mar!AT18+Abr!AT18+May!AT18+Jun!AT18+Jul!AT18+Ago!AT18+Set!AT18+Oct!AT18+Nov!AT18),IF(Config!$C$6=12,SUM(+Ene!AT18+Feb!AT18+Mar!AT18+Abr!AT18+May!AT18+Jun!AT18+Jul!AT18+Ago!AT18+Set!AT18+Oct!AT18+Nov!AT18+Dic!AT18)))))))))))))</f>
        <v>0</v>
      </c>
      <c r="AU18" s="495">
        <f t="shared" si="9"/>
        <v>1</v>
      </c>
      <c r="AV18" s="37">
        <f t="shared" si="10"/>
        <v>0</v>
      </c>
      <c r="AW18" s="37">
        <f t="shared" si="11"/>
        <v>0</v>
      </c>
      <c r="AX18" s="37">
        <f t="shared" si="12"/>
        <v>0</v>
      </c>
      <c r="AY18" s="37">
        <f t="shared" si="13"/>
        <v>0</v>
      </c>
      <c r="AZ18" s="37">
        <f t="shared" si="14"/>
        <v>0</v>
      </c>
      <c r="BA18" s="37">
        <f t="shared" si="15"/>
        <v>1</v>
      </c>
      <c r="BB18" s="37">
        <f t="shared" si="16"/>
        <v>0</v>
      </c>
      <c r="BC18" s="37">
        <f t="shared" si="17"/>
        <v>0</v>
      </c>
      <c r="BD18" s="38">
        <f t="shared" si="18"/>
        <v>0</v>
      </c>
      <c r="BE18" s="37">
        <f t="shared" si="19"/>
        <v>0</v>
      </c>
      <c r="BF18" s="54">
        <f t="shared" si="20"/>
        <v>1</v>
      </c>
      <c r="BG18" t="str">
        <f t="shared" si="8"/>
        <v>OK</v>
      </c>
    </row>
    <row r="19" spans="1:59" x14ac:dyDescent="0.25">
      <c r="A19" s="400">
        <v>16</v>
      </c>
      <c r="B19" s="427" t="s">
        <v>480</v>
      </c>
      <c r="C19" s="498" t="s">
        <v>144</v>
      </c>
      <c r="D19" s="429">
        <f>IF(Config!$C$6=1,SUM(+Ene!D19),IF(Config!$C$6=2,SUM(+Ene!D19+Feb!D19),IF(Config!$C$6=3,SUM(+Ene!D19+Feb!D19+Mar!D19),IF(Config!$C$6=4,SUM(+Ene!D19+Feb!D19+Mar!D19+Abr!D19),IF(Config!$C$6=5,SUM(Ene!D19+Feb!D19+Mar!D19+Abr!D19+May!D19),IF(Config!$C$6=6,SUM(+Ene!D19+Feb!D19+Mar!D19+Abr!D19+May!D19+Jun!D19),IF(Config!$C$6=7,SUM(Ene!D19+Feb!D19+Mar!D19+Abr!D19+May!D19+Jun!D19+Jul!D19),IF(Config!$C$6=8,SUM(+Ene!D19+Feb!D19+Mar!D19+Abr!D19+May!D19+Jun!D19+Jul!D19+Ago!D19),IF(Config!$C$6=9,SUM(+Ene!D19+Feb!D19+Mar!D19+Abr!D19+May!D19+Jun!D19+Jul!D19+Ago!D19+Set!D19),IF(Config!$C$6=10,SUM(+Ene!D19+Feb!D19+Mar!D19+Abr!D19+May!D19+Jun!D19+Jul!D19+Ago!D19+Set!D19+Oct!D19),IF(Config!$C$6=11,SUM(+Ene!D19+Feb!D19+Mar!D19+Abr!D19+May!D19+Jun!D19+Jul!D19+Ago!D19+Set!D19+Oct!D19+Nov!D19),IF(Config!$C$6=12,SUM(+Ene!D19+Feb!D19+Mar!D19+Abr!D19+May!D19+Jun!D19+Jul!D19+Ago!D19+Set!D19+Oct!D19+Nov!D19+Dic!D19)))))))))))))</f>
        <v>22</v>
      </c>
      <c r="E19" s="429">
        <f>IF(Config!$C$6=1,SUM(+Ene!E19),IF(Config!$C$6=2,SUM(+Ene!E19+Feb!E19),IF(Config!$C$6=3,SUM(+Ene!E19+Feb!E19+Mar!E19),IF(Config!$C$6=4,SUM(+Ene!E19+Feb!E19+Mar!E19+Abr!E19),IF(Config!$C$6=5,SUM(Ene!E19+Feb!E19+Mar!E19+Abr!E19+May!E19),IF(Config!$C$6=6,SUM(+Ene!E19+Feb!E19+Mar!E19+Abr!E19+May!E19+Jun!E19),IF(Config!$C$6=7,SUM(Ene!E19+Feb!E19+Mar!E19+Abr!E19+May!E19+Jun!E19+Jul!E19),IF(Config!$C$6=8,SUM(+Ene!E19+Feb!E19+Mar!E19+Abr!E19+May!E19+Jun!E19+Jul!E19+Ago!E19),IF(Config!$C$6=9,SUM(+Ene!E19+Feb!E19+Mar!E19+Abr!E19+May!E19+Jun!E19+Jul!E19+Ago!E19+Set!E19),IF(Config!$C$6=10,SUM(+Ene!E19+Feb!E19+Mar!E19+Abr!E19+May!E19+Jun!E19+Jul!E19+Ago!E19+Set!E19+Oct!E19),IF(Config!$C$6=11,SUM(+Ene!E19+Feb!E19+Mar!E19+Abr!E19+May!E19+Jun!E19+Jul!E19+Ago!E19+Set!E19+Oct!E19+Nov!E19),IF(Config!$C$6=12,SUM(+Ene!E19+Feb!E19+Mar!E19+Abr!E19+May!E19+Jun!E19+Jul!E19+Ago!E19+Set!E19+Oct!E19+Nov!E19+Dic!E19)))))))))))))</f>
        <v>0</v>
      </c>
      <c r="F19" s="429">
        <f>IF(Config!$C$6=1,SUM(+Ene!F19),IF(Config!$C$6=2,SUM(+Ene!F19+Feb!F19),IF(Config!$C$6=3,SUM(+Ene!F19+Feb!F19+Mar!F19),IF(Config!$C$6=4,SUM(+Ene!F19+Feb!F19+Mar!F19+Abr!F19),IF(Config!$C$6=5,SUM(Ene!F19+Feb!F19+Mar!F19+Abr!F19+May!F19),IF(Config!$C$6=6,SUM(+Ene!F19+Feb!F19+Mar!F19+Abr!F19+May!F19+Jun!F19),IF(Config!$C$6=7,SUM(Ene!F19+Feb!F19+Mar!F19+Abr!F19+May!F19+Jun!F19+Jul!F19),IF(Config!$C$6=8,SUM(+Ene!F19+Feb!F19+Mar!F19+Abr!F19+May!F19+Jun!F19+Jul!F19+Ago!F19),IF(Config!$C$6=9,SUM(+Ene!F19+Feb!F19+Mar!F19+Abr!F19+May!F19+Jun!F19+Jul!F19+Ago!F19+Set!F19),IF(Config!$C$6=10,SUM(+Ene!F19+Feb!F19+Mar!F19+Abr!F19+May!F19+Jun!F19+Jul!F19+Ago!F19+Set!F19+Oct!F19),IF(Config!$C$6=11,SUM(+Ene!F19+Feb!F19+Mar!F19+Abr!F19+May!F19+Jun!F19+Jul!F19+Ago!F19+Set!F19+Oct!F19+Nov!F19),IF(Config!$C$6=12,SUM(+Ene!F19+Feb!F19+Mar!F19+Abr!F19+May!F19+Jun!F19+Jul!F19+Ago!F19+Set!F19+Oct!F19+Nov!F19+Dic!F19)))))))))))))</f>
        <v>0</v>
      </c>
      <c r="G19" s="429">
        <f>IF(Config!$C$6=1,SUM(+Ene!G19),IF(Config!$C$6=2,SUM(+Ene!G19+Feb!G19),IF(Config!$C$6=3,SUM(+Ene!G19+Feb!G19+Mar!G19),IF(Config!$C$6=4,SUM(+Ene!G19+Feb!G19+Mar!G19+Abr!G19),IF(Config!$C$6=5,SUM(Ene!G19+Feb!G19+Mar!G19+Abr!G19+May!G19),IF(Config!$C$6=6,SUM(+Ene!G19+Feb!G19+Mar!G19+Abr!G19+May!G19+Jun!G19),IF(Config!$C$6=7,SUM(Ene!G19+Feb!G19+Mar!G19+Abr!G19+May!G19+Jun!G19+Jul!G19),IF(Config!$C$6=8,SUM(+Ene!G19+Feb!G19+Mar!G19+Abr!G19+May!G19+Jun!G19+Jul!G19+Ago!G19),IF(Config!$C$6=9,SUM(+Ene!G19+Feb!G19+Mar!G19+Abr!G19+May!G19+Jun!G19+Jul!G19+Ago!G19+Set!G19),IF(Config!$C$6=10,SUM(+Ene!G19+Feb!G19+Mar!G19+Abr!G19+May!G19+Jun!G19+Jul!G19+Ago!G19+Set!G19+Oct!G19),IF(Config!$C$6=11,SUM(+Ene!G19+Feb!G19+Mar!G19+Abr!G19+May!G19+Jun!G19+Jul!G19+Ago!G19+Set!G19+Oct!G19+Nov!G19),IF(Config!$C$6=12,SUM(+Ene!G19+Feb!G19+Mar!G19+Abr!G19+May!G19+Jun!G19+Jul!G19+Ago!G19+Set!G19+Oct!G19+Nov!G19+Dic!G19)))))))))))))</f>
        <v>0</v>
      </c>
      <c r="H19" s="429">
        <f>IF(Config!$C$6=1,SUM(+Ene!H19),IF(Config!$C$6=2,SUM(+Ene!H19+Feb!H19),IF(Config!$C$6=3,SUM(+Ene!H19+Feb!H19+Mar!H19),IF(Config!$C$6=4,SUM(+Ene!H19+Feb!H19+Mar!H19+Abr!H19),IF(Config!$C$6=5,SUM(Ene!H19+Feb!H19+Mar!H19+Abr!H19+May!H19),IF(Config!$C$6=6,SUM(+Ene!H19+Feb!H19+Mar!H19+Abr!H19+May!H19+Jun!H19),IF(Config!$C$6=7,SUM(Ene!H19+Feb!H19+Mar!H19+Abr!H19+May!H19+Jun!H19+Jul!H19),IF(Config!$C$6=8,SUM(+Ene!H19+Feb!H19+Mar!H19+Abr!H19+May!H19+Jun!H19+Jul!H19+Ago!H19),IF(Config!$C$6=9,SUM(+Ene!H19+Feb!H19+Mar!H19+Abr!H19+May!H19+Jun!H19+Jul!H19+Ago!H19+Set!H19),IF(Config!$C$6=10,SUM(+Ene!H19+Feb!H19+Mar!H19+Abr!H19+May!H19+Jun!H19+Jul!H19+Ago!H19+Set!H19+Oct!H19),IF(Config!$C$6=11,SUM(+Ene!H19+Feb!H19+Mar!H19+Abr!H19+May!H19+Jun!H19+Jul!H19+Ago!H19+Set!H19+Oct!H19+Nov!H19),IF(Config!$C$6=12,SUM(+Ene!H19+Feb!H19+Mar!H19+Abr!H19+May!H19+Jun!H19+Jul!H19+Ago!H19+Set!H19+Oct!H19+Nov!H19+Dic!H19)))))))))))))</f>
        <v>0</v>
      </c>
      <c r="I19" s="429">
        <f>IF(Config!$C$6=1,SUM(+Ene!I19),IF(Config!$C$6=2,SUM(+Ene!I19+Feb!I19),IF(Config!$C$6=3,SUM(+Ene!I19+Feb!I19+Mar!I19),IF(Config!$C$6=4,SUM(+Ene!I19+Feb!I19+Mar!I19+Abr!I19),IF(Config!$C$6=5,SUM(Ene!I19+Feb!I19+Mar!I19+Abr!I19+May!I19),IF(Config!$C$6=6,SUM(+Ene!I19+Feb!I19+Mar!I19+Abr!I19+May!I19+Jun!I19),IF(Config!$C$6=7,SUM(Ene!I19+Feb!I19+Mar!I19+Abr!I19+May!I19+Jun!I19+Jul!I19),IF(Config!$C$6=8,SUM(+Ene!I19+Feb!I19+Mar!I19+Abr!I19+May!I19+Jun!I19+Jul!I19+Ago!I19),IF(Config!$C$6=9,SUM(+Ene!I19+Feb!I19+Mar!I19+Abr!I19+May!I19+Jun!I19+Jul!I19+Ago!I19+Set!I19),IF(Config!$C$6=10,SUM(+Ene!I19+Feb!I19+Mar!I19+Abr!I19+May!I19+Jun!I19+Jul!I19+Ago!I19+Set!I19+Oct!I19),IF(Config!$C$6=11,SUM(+Ene!I19+Feb!I19+Mar!I19+Abr!I19+May!I19+Jun!I19+Jul!I19+Ago!I19+Set!I19+Oct!I19+Nov!I19),IF(Config!$C$6=12,SUM(+Ene!I19+Feb!I19+Mar!I19+Abr!I19+May!I19+Jun!I19+Jul!I19+Ago!I19+Set!I19+Oct!I19+Nov!I19+Dic!I19)))))))))))))</f>
        <v>0</v>
      </c>
      <c r="J19" s="429">
        <f>IF(Config!$C$6=1,SUM(+Ene!J19),IF(Config!$C$6=2,SUM(+Ene!J19+Feb!J19),IF(Config!$C$6=3,SUM(+Ene!J19+Feb!J19+Mar!J19),IF(Config!$C$6=4,SUM(+Ene!J19+Feb!J19+Mar!J19+Abr!J19),IF(Config!$C$6=5,SUM(Ene!J19+Feb!J19+Mar!J19+Abr!J19+May!J19),IF(Config!$C$6=6,SUM(+Ene!J19+Feb!J19+Mar!J19+Abr!J19+May!J19+Jun!J19),IF(Config!$C$6=7,SUM(Ene!J19+Feb!J19+Mar!J19+Abr!J19+May!J19+Jun!J19+Jul!J19),IF(Config!$C$6=8,SUM(+Ene!J19+Feb!J19+Mar!J19+Abr!J19+May!J19+Jun!J19+Jul!J19+Ago!J19),IF(Config!$C$6=9,SUM(+Ene!J19+Feb!J19+Mar!J19+Abr!J19+May!J19+Jun!J19+Jul!J19+Ago!J19+Set!J19),IF(Config!$C$6=10,SUM(+Ene!J19+Feb!J19+Mar!J19+Abr!J19+May!J19+Jun!J19+Jul!J19+Ago!J19+Set!J19+Oct!J19),IF(Config!$C$6=11,SUM(+Ene!J19+Feb!J19+Mar!J19+Abr!J19+May!J19+Jun!J19+Jul!J19+Ago!J19+Set!J19+Oct!J19+Nov!J19),IF(Config!$C$6=12,SUM(+Ene!J19+Feb!J19+Mar!J19+Abr!J19+May!J19+Jun!J19+Jul!J19+Ago!J19+Set!J19+Oct!J19+Nov!J19+Dic!J19)))))))))))))</f>
        <v>0</v>
      </c>
      <c r="K19" s="429">
        <f>IF(Config!$C$6=1,SUM(+Ene!K19),IF(Config!$C$6=2,SUM(+Ene!K19+Feb!K19),IF(Config!$C$6=3,SUM(+Ene!K19+Feb!K19+Mar!K19),IF(Config!$C$6=4,SUM(+Ene!K19+Feb!K19+Mar!K19+Abr!K19),IF(Config!$C$6=5,SUM(Ene!K19+Feb!K19+Mar!K19+Abr!K19+May!K19),IF(Config!$C$6=6,SUM(+Ene!K19+Feb!K19+Mar!K19+Abr!K19+May!K19+Jun!K19),IF(Config!$C$6=7,SUM(Ene!K19+Feb!K19+Mar!K19+Abr!K19+May!K19+Jun!K19+Jul!K19),IF(Config!$C$6=8,SUM(+Ene!K19+Feb!K19+Mar!K19+Abr!K19+May!K19+Jun!K19+Jul!K19+Ago!K19),IF(Config!$C$6=9,SUM(+Ene!K19+Feb!K19+Mar!K19+Abr!K19+May!K19+Jun!K19+Jul!K19+Ago!K19+Set!K19),IF(Config!$C$6=10,SUM(+Ene!K19+Feb!K19+Mar!K19+Abr!K19+May!K19+Jun!K19+Jul!K19+Ago!K19+Set!K19+Oct!K19),IF(Config!$C$6=11,SUM(+Ene!K19+Feb!K19+Mar!K19+Abr!K19+May!K19+Jun!K19+Jul!K19+Ago!K19+Set!K19+Oct!K19+Nov!K19),IF(Config!$C$6=12,SUM(+Ene!K19+Feb!K19+Mar!K19+Abr!K19+May!K19+Jun!K19+Jul!K19+Ago!K19+Set!K19+Oct!K19+Nov!K19+Dic!K19)))))))))))))</f>
        <v>0</v>
      </c>
      <c r="L19" s="429">
        <f>IF(Config!$C$6=1,SUM(+Ene!L19),IF(Config!$C$6=2,SUM(+Ene!L19+Feb!L19),IF(Config!$C$6=3,SUM(+Ene!L19+Feb!L19+Mar!L19),IF(Config!$C$6=4,SUM(+Ene!L19+Feb!L19+Mar!L19+Abr!L19),IF(Config!$C$6=5,SUM(Ene!L19+Feb!L19+Mar!L19+Abr!L19+May!L19),IF(Config!$C$6=6,SUM(+Ene!L19+Feb!L19+Mar!L19+Abr!L19+May!L19+Jun!L19),IF(Config!$C$6=7,SUM(Ene!L19+Feb!L19+Mar!L19+Abr!L19+May!L19+Jun!L19+Jul!L19),IF(Config!$C$6=8,SUM(+Ene!L19+Feb!L19+Mar!L19+Abr!L19+May!L19+Jun!L19+Jul!L19+Ago!L19),IF(Config!$C$6=9,SUM(+Ene!L19+Feb!L19+Mar!L19+Abr!L19+May!L19+Jun!L19+Jul!L19+Ago!L19+Set!L19),IF(Config!$C$6=10,SUM(+Ene!L19+Feb!L19+Mar!L19+Abr!L19+May!L19+Jun!L19+Jul!L19+Ago!L19+Set!L19+Oct!L19),IF(Config!$C$6=11,SUM(+Ene!L19+Feb!L19+Mar!L19+Abr!L19+May!L19+Jun!L19+Jul!L19+Ago!L19+Set!L19+Oct!L19+Nov!L19),IF(Config!$C$6=12,SUM(+Ene!L19+Feb!L19+Mar!L19+Abr!L19+May!L19+Jun!L19+Jul!L19+Ago!L19+Set!L19+Oct!L19+Nov!L19+Dic!L19)))))))))))))</f>
        <v>0</v>
      </c>
      <c r="M19" s="429">
        <f>IF(Config!$C$6=1,SUM(+Ene!M19),IF(Config!$C$6=2,SUM(+Ene!M19+Feb!M19),IF(Config!$C$6=3,SUM(+Ene!M19+Feb!M19+Mar!M19),IF(Config!$C$6=4,SUM(+Ene!M19+Feb!M19+Mar!M19+Abr!M19),IF(Config!$C$6=5,SUM(Ene!M19+Feb!M19+Mar!M19+Abr!M19+May!M19),IF(Config!$C$6=6,SUM(+Ene!M19+Feb!M19+Mar!M19+Abr!M19+May!M19+Jun!M19),IF(Config!$C$6=7,SUM(Ene!M19+Feb!M19+Mar!M19+Abr!M19+May!M19+Jun!M19+Jul!M19),IF(Config!$C$6=8,SUM(+Ene!M19+Feb!M19+Mar!M19+Abr!M19+May!M19+Jun!M19+Jul!M19+Ago!M19),IF(Config!$C$6=9,SUM(+Ene!M19+Feb!M19+Mar!M19+Abr!M19+May!M19+Jun!M19+Jul!M19+Ago!M19+Set!M19),IF(Config!$C$6=10,SUM(+Ene!M19+Feb!M19+Mar!M19+Abr!M19+May!M19+Jun!M19+Jul!M19+Ago!M19+Set!M19+Oct!M19),IF(Config!$C$6=11,SUM(+Ene!M19+Feb!M19+Mar!M19+Abr!M19+May!M19+Jun!M19+Jul!M19+Ago!M19+Set!M19+Oct!M19+Nov!M19),IF(Config!$C$6=12,SUM(+Ene!M19+Feb!M19+Mar!M19+Abr!M19+May!M19+Jun!M19+Jul!M19+Ago!M19+Set!M19+Oct!M19+Nov!M19+Dic!M19)))))))))))))</f>
        <v>0</v>
      </c>
      <c r="N19" s="429">
        <f>IF(Config!$C$6=1,SUM(+Ene!N19),IF(Config!$C$6=2,SUM(+Ene!N19+Feb!N19),IF(Config!$C$6=3,SUM(+Ene!N19+Feb!N19+Mar!N19),IF(Config!$C$6=4,SUM(+Ene!N19+Feb!N19+Mar!N19+Abr!N19),IF(Config!$C$6=5,SUM(Ene!N19+Feb!N19+Mar!N19+Abr!N19+May!N19),IF(Config!$C$6=6,SUM(+Ene!N19+Feb!N19+Mar!N19+Abr!N19+May!N19+Jun!N19),IF(Config!$C$6=7,SUM(Ene!N19+Feb!N19+Mar!N19+Abr!N19+May!N19+Jun!N19+Jul!N19),IF(Config!$C$6=8,SUM(+Ene!N19+Feb!N19+Mar!N19+Abr!N19+May!N19+Jun!N19+Jul!N19+Ago!N19),IF(Config!$C$6=9,SUM(+Ene!N19+Feb!N19+Mar!N19+Abr!N19+May!N19+Jun!N19+Jul!N19+Ago!N19+Set!N19),IF(Config!$C$6=10,SUM(+Ene!N19+Feb!N19+Mar!N19+Abr!N19+May!N19+Jun!N19+Jul!N19+Ago!N19+Set!N19+Oct!N19),IF(Config!$C$6=11,SUM(+Ene!N19+Feb!N19+Mar!N19+Abr!N19+May!N19+Jun!N19+Jul!N19+Ago!N19+Set!N19+Oct!N19+Nov!N19),IF(Config!$C$6=12,SUM(+Ene!N19+Feb!N19+Mar!N19+Abr!N19+May!N19+Jun!N19+Jul!N19+Ago!N19+Set!N19+Oct!N19+Nov!N19+Dic!N19)))))))))))))</f>
        <v>0</v>
      </c>
      <c r="O19" s="429">
        <f>IF(Config!$C$6=1,SUM(+Ene!O19),IF(Config!$C$6=2,SUM(+Ene!O19+Feb!O19),IF(Config!$C$6=3,SUM(+Ene!O19+Feb!O19+Mar!O19),IF(Config!$C$6=4,SUM(+Ene!O19+Feb!O19+Mar!O19+Abr!O19),IF(Config!$C$6=5,SUM(Ene!O19+Feb!O19+Mar!O19+Abr!O19+May!O19),IF(Config!$C$6=6,SUM(+Ene!O19+Feb!O19+Mar!O19+Abr!O19+May!O19+Jun!O19),IF(Config!$C$6=7,SUM(Ene!O19+Feb!O19+Mar!O19+Abr!O19+May!O19+Jun!O19+Jul!O19),IF(Config!$C$6=8,SUM(+Ene!O19+Feb!O19+Mar!O19+Abr!O19+May!O19+Jun!O19+Jul!O19+Ago!O19),IF(Config!$C$6=9,SUM(+Ene!O19+Feb!O19+Mar!O19+Abr!O19+May!O19+Jun!O19+Jul!O19+Ago!O19+Set!O19),IF(Config!$C$6=10,SUM(+Ene!O19+Feb!O19+Mar!O19+Abr!O19+May!O19+Jun!O19+Jul!O19+Ago!O19+Set!O19+Oct!O19),IF(Config!$C$6=11,SUM(+Ene!O19+Feb!O19+Mar!O19+Abr!O19+May!O19+Jun!O19+Jul!O19+Ago!O19+Set!O19+Oct!O19+Nov!O19),IF(Config!$C$6=12,SUM(+Ene!O19+Feb!O19+Mar!O19+Abr!O19+May!O19+Jun!O19+Jul!O19+Ago!O19+Set!O19+Oct!O19+Nov!O19+Dic!O19)))))))))))))</f>
        <v>0</v>
      </c>
      <c r="P19" s="429">
        <f>IF(Config!$C$6=1,SUM(+Ene!P19),IF(Config!$C$6=2,SUM(+Ene!P19+Feb!P19),IF(Config!$C$6=3,SUM(+Ene!P19+Feb!P19+Mar!P19),IF(Config!$C$6=4,SUM(+Ene!P19+Feb!P19+Mar!P19+Abr!P19),IF(Config!$C$6=5,SUM(Ene!P19+Feb!P19+Mar!P19+Abr!P19+May!P19),IF(Config!$C$6=6,SUM(+Ene!P19+Feb!P19+Mar!P19+Abr!P19+May!P19+Jun!P19),IF(Config!$C$6=7,SUM(Ene!P19+Feb!P19+Mar!P19+Abr!P19+May!P19+Jun!P19+Jul!P19),IF(Config!$C$6=8,SUM(+Ene!P19+Feb!P19+Mar!P19+Abr!P19+May!P19+Jun!P19+Jul!P19+Ago!P19),IF(Config!$C$6=9,SUM(+Ene!P19+Feb!P19+Mar!P19+Abr!P19+May!P19+Jun!P19+Jul!P19+Ago!P19+Set!P19),IF(Config!$C$6=10,SUM(+Ene!P19+Feb!P19+Mar!P19+Abr!P19+May!P19+Jun!P19+Jul!P19+Ago!P19+Set!P19+Oct!P19),IF(Config!$C$6=11,SUM(+Ene!P19+Feb!P19+Mar!P19+Abr!P19+May!P19+Jun!P19+Jul!P19+Ago!P19+Set!P19+Oct!P19+Nov!P19),IF(Config!$C$6=12,SUM(+Ene!P19+Feb!P19+Mar!P19+Abr!P19+May!P19+Jun!P19+Jul!P19+Ago!P19+Set!P19+Oct!P19+Nov!P19+Dic!P19)))))))))))))</f>
        <v>0</v>
      </c>
      <c r="Q19" s="429">
        <f>IF(Config!$C$6=1,SUM(+Ene!Q19),IF(Config!$C$6=2,SUM(+Ene!Q19+Feb!Q19),IF(Config!$C$6=3,SUM(+Ene!Q19+Feb!Q19+Mar!Q19),IF(Config!$C$6=4,SUM(+Ene!Q19+Feb!Q19+Mar!Q19+Abr!Q19),IF(Config!$C$6=5,SUM(Ene!Q19+Feb!Q19+Mar!Q19+Abr!Q19+May!Q19),IF(Config!$C$6=6,SUM(+Ene!Q19+Feb!Q19+Mar!Q19+Abr!Q19+May!Q19+Jun!Q19),IF(Config!$C$6=7,SUM(Ene!Q19+Feb!Q19+Mar!Q19+Abr!Q19+May!Q19+Jun!Q19+Jul!Q19),IF(Config!$C$6=8,SUM(+Ene!Q19+Feb!Q19+Mar!Q19+Abr!Q19+May!Q19+Jun!Q19+Jul!Q19+Ago!Q19),IF(Config!$C$6=9,SUM(+Ene!Q19+Feb!Q19+Mar!Q19+Abr!Q19+May!Q19+Jun!Q19+Jul!Q19+Ago!Q19+Set!Q19),IF(Config!$C$6=10,SUM(+Ene!Q19+Feb!Q19+Mar!Q19+Abr!Q19+May!Q19+Jun!Q19+Jul!Q19+Ago!Q19+Set!Q19+Oct!Q19),IF(Config!$C$6=11,SUM(+Ene!Q19+Feb!Q19+Mar!Q19+Abr!Q19+May!Q19+Jun!Q19+Jul!Q19+Ago!Q19+Set!Q19+Oct!Q19+Nov!Q19),IF(Config!$C$6=12,SUM(+Ene!Q19+Feb!Q19+Mar!Q19+Abr!Q19+May!Q19+Jun!Q19+Jul!Q19+Ago!Q19+Set!Q19+Oct!Q19+Nov!Q19+Dic!Q19)))))))))))))</f>
        <v>0</v>
      </c>
      <c r="R19" s="429">
        <f>IF(Config!$C$6=1,SUM(+Ene!R19),IF(Config!$C$6=2,SUM(+Ene!R19+Feb!R19),IF(Config!$C$6=3,SUM(+Ene!R19+Feb!R19+Mar!R19),IF(Config!$C$6=4,SUM(+Ene!R19+Feb!R19+Mar!R19+Abr!R19),IF(Config!$C$6=5,SUM(Ene!R19+Feb!R19+Mar!R19+Abr!R19+May!R19),IF(Config!$C$6=6,SUM(+Ene!R19+Feb!R19+Mar!R19+Abr!R19+May!R19+Jun!R19),IF(Config!$C$6=7,SUM(Ene!R19+Feb!R19+Mar!R19+Abr!R19+May!R19+Jun!R19+Jul!R19),IF(Config!$C$6=8,SUM(+Ene!R19+Feb!R19+Mar!R19+Abr!R19+May!R19+Jun!R19+Jul!R19+Ago!R19),IF(Config!$C$6=9,SUM(+Ene!R19+Feb!R19+Mar!R19+Abr!R19+May!R19+Jun!R19+Jul!R19+Ago!R19+Set!R19),IF(Config!$C$6=10,SUM(+Ene!R19+Feb!R19+Mar!R19+Abr!R19+May!R19+Jun!R19+Jul!R19+Ago!R19+Set!R19+Oct!R19),IF(Config!$C$6=11,SUM(+Ene!R19+Feb!R19+Mar!R19+Abr!R19+May!R19+Jun!R19+Jul!R19+Ago!R19+Set!R19+Oct!R19+Nov!R19),IF(Config!$C$6=12,SUM(+Ene!R19+Feb!R19+Mar!R19+Abr!R19+May!R19+Jun!R19+Jul!R19+Ago!R19+Set!R19+Oct!R19+Nov!R19+Dic!R19)))))))))))))</f>
        <v>0</v>
      </c>
      <c r="S19" s="429">
        <f>IF(Config!$C$6=1,SUM(+Ene!S19),IF(Config!$C$6=2,SUM(+Ene!S19+Feb!S19),IF(Config!$C$6=3,SUM(+Ene!S19+Feb!S19+Mar!S19),IF(Config!$C$6=4,SUM(+Ene!S19+Feb!S19+Mar!S19+Abr!S19),IF(Config!$C$6=5,SUM(Ene!S19+Feb!S19+Mar!S19+Abr!S19+May!S19),IF(Config!$C$6=6,SUM(+Ene!S19+Feb!S19+Mar!S19+Abr!S19+May!S19+Jun!S19),IF(Config!$C$6=7,SUM(Ene!S19+Feb!S19+Mar!S19+Abr!S19+May!S19+Jun!S19+Jul!S19),IF(Config!$C$6=8,SUM(+Ene!S19+Feb!S19+Mar!S19+Abr!S19+May!S19+Jun!S19+Jul!S19+Ago!S19),IF(Config!$C$6=9,SUM(+Ene!S19+Feb!S19+Mar!S19+Abr!S19+May!S19+Jun!S19+Jul!S19+Ago!S19+Set!S19),IF(Config!$C$6=10,SUM(+Ene!S19+Feb!S19+Mar!S19+Abr!S19+May!S19+Jun!S19+Jul!S19+Ago!S19+Set!S19+Oct!S19),IF(Config!$C$6=11,SUM(+Ene!S19+Feb!S19+Mar!S19+Abr!S19+May!S19+Jun!S19+Jul!S19+Ago!S19+Set!S19+Oct!S19+Nov!S19),IF(Config!$C$6=12,SUM(+Ene!S19+Feb!S19+Mar!S19+Abr!S19+May!S19+Jun!S19+Jul!S19+Ago!S19+Set!S19+Oct!S19+Nov!S19+Dic!S19)))))))))))))</f>
        <v>0</v>
      </c>
      <c r="T19" s="429">
        <f>IF(Config!$C$6=1,SUM(+Ene!T19),IF(Config!$C$6=2,SUM(+Ene!T19+Feb!T19),IF(Config!$C$6=3,SUM(+Ene!T19+Feb!T19+Mar!T19),IF(Config!$C$6=4,SUM(+Ene!T19+Feb!T19+Mar!T19+Abr!T19),IF(Config!$C$6=5,SUM(Ene!T19+Feb!T19+Mar!T19+Abr!T19+May!T19),IF(Config!$C$6=6,SUM(+Ene!T19+Feb!T19+Mar!T19+Abr!T19+May!T19+Jun!T19),IF(Config!$C$6=7,SUM(Ene!T19+Feb!T19+Mar!T19+Abr!T19+May!T19+Jun!T19+Jul!T19),IF(Config!$C$6=8,SUM(+Ene!T19+Feb!T19+Mar!T19+Abr!T19+May!T19+Jun!T19+Jul!T19+Ago!T19),IF(Config!$C$6=9,SUM(+Ene!T19+Feb!T19+Mar!T19+Abr!T19+May!T19+Jun!T19+Jul!T19+Ago!T19+Set!T19),IF(Config!$C$6=10,SUM(+Ene!T19+Feb!T19+Mar!T19+Abr!T19+May!T19+Jun!T19+Jul!T19+Ago!T19+Set!T19+Oct!T19),IF(Config!$C$6=11,SUM(+Ene!T19+Feb!T19+Mar!T19+Abr!T19+May!T19+Jun!T19+Jul!T19+Ago!T19+Set!T19+Oct!T19+Nov!T19),IF(Config!$C$6=12,SUM(+Ene!T19+Feb!T19+Mar!T19+Abr!T19+May!T19+Jun!T19+Jul!T19+Ago!T19+Set!T19+Oct!T19+Nov!T19+Dic!T19)))))))))))))</f>
        <v>0</v>
      </c>
      <c r="U19" s="429">
        <f>IF(Config!$C$6=1,SUM(+Ene!U19),IF(Config!$C$6=2,SUM(+Ene!U19+Feb!U19),IF(Config!$C$6=3,SUM(+Ene!U19+Feb!U19+Mar!U19),IF(Config!$C$6=4,SUM(+Ene!U19+Feb!U19+Mar!U19+Abr!U19),IF(Config!$C$6=5,SUM(Ene!U19+Feb!U19+Mar!U19+Abr!U19+May!U19),IF(Config!$C$6=6,SUM(+Ene!U19+Feb!U19+Mar!U19+Abr!U19+May!U19+Jun!U19),IF(Config!$C$6=7,SUM(Ene!U19+Feb!U19+Mar!U19+Abr!U19+May!U19+Jun!U19+Jul!U19),IF(Config!$C$6=8,SUM(+Ene!U19+Feb!U19+Mar!U19+Abr!U19+May!U19+Jun!U19+Jul!U19+Ago!U19),IF(Config!$C$6=9,SUM(+Ene!U19+Feb!U19+Mar!U19+Abr!U19+May!U19+Jun!U19+Jul!U19+Ago!U19+Set!U19),IF(Config!$C$6=10,SUM(+Ene!U19+Feb!U19+Mar!U19+Abr!U19+May!U19+Jun!U19+Jul!U19+Ago!U19+Set!U19+Oct!U19),IF(Config!$C$6=11,SUM(+Ene!U19+Feb!U19+Mar!U19+Abr!U19+May!U19+Jun!U19+Jul!U19+Ago!U19+Set!U19+Oct!U19+Nov!U19),IF(Config!$C$6=12,SUM(+Ene!U19+Feb!U19+Mar!U19+Abr!U19+May!U19+Jun!U19+Jul!U19+Ago!U19+Set!U19+Oct!U19+Nov!U19+Dic!U19)))))))))))))</f>
        <v>0</v>
      </c>
      <c r="V19" s="429">
        <f>IF(Config!$C$6=1,SUM(+Ene!V19),IF(Config!$C$6=2,SUM(+Ene!V19+Feb!V19),IF(Config!$C$6=3,SUM(+Ene!V19+Feb!V19+Mar!V19),IF(Config!$C$6=4,SUM(+Ene!V19+Feb!V19+Mar!V19+Abr!V19),IF(Config!$C$6=5,SUM(Ene!V19+Feb!V19+Mar!V19+Abr!V19+May!V19),IF(Config!$C$6=6,SUM(+Ene!V19+Feb!V19+Mar!V19+Abr!V19+May!V19+Jun!V19),IF(Config!$C$6=7,SUM(Ene!V19+Feb!V19+Mar!V19+Abr!V19+May!V19+Jun!V19+Jul!V19),IF(Config!$C$6=8,SUM(+Ene!V19+Feb!V19+Mar!V19+Abr!V19+May!V19+Jun!V19+Jul!V19+Ago!V19),IF(Config!$C$6=9,SUM(+Ene!V19+Feb!V19+Mar!V19+Abr!V19+May!V19+Jun!V19+Jul!V19+Ago!V19+Set!V19),IF(Config!$C$6=10,SUM(+Ene!V19+Feb!V19+Mar!V19+Abr!V19+May!V19+Jun!V19+Jul!V19+Ago!V19+Set!V19+Oct!V19),IF(Config!$C$6=11,SUM(+Ene!V19+Feb!V19+Mar!V19+Abr!V19+May!V19+Jun!V19+Jul!V19+Ago!V19+Set!V19+Oct!V19+Nov!V19),IF(Config!$C$6=12,SUM(+Ene!V19+Feb!V19+Mar!V19+Abr!V19+May!V19+Jun!V19+Jul!V19+Ago!V19+Set!V19+Oct!V19+Nov!V19+Dic!V19)))))))))))))</f>
        <v>0</v>
      </c>
      <c r="W19" s="429">
        <f>IF(Config!$C$6=1,SUM(+Ene!W19),IF(Config!$C$6=2,SUM(+Ene!W19+Feb!W19),IF(Config!$C$6=3,SUM(+Ene!W19+Feb!W19+Mar!W19),IF(Config!$C$6=4,SUM(+Ene!W19+Feb!W19+Mar!W19+Abr!W19),IF(Config!$C$6=5,SUM(Ene!W19+Feb!W19+Mar!W19+Abr!W19+May!W19),IF(Config!$C$6=6,SUM(+Ene!W19+Feb!W19+Mar!W19+Abr!W19+May!W19+Jun!W19),IF(Config!$C$6=7,SUM(Ene!W19+Feb!W19+Mar!W19+Abr!W19+May!W19+Jun!W19+Jul!W19),IF(Config!$C$6=8,SUM(+Ene!W19+Feb!W19+Mar!W19+Abr!W19+May!W19+Jun!W19+Jul!W19+Ago!W19),IF(Config!$C$6=9,SUM(+Ene!W19+Feb!W19+Mar!W19+Abr!W19+May!W19+Jun!W19+Jul!W19+Ago!W19+Set!W19),IF(Config!$C$6=10,SUM(+Ene!W19+Feb!W19+Mar!W19+Abr!W19+May!W19+Jun!W19+Jul!W19+Ago!W19+Set!W19+Oct!W19),IF(Config!$C$6=11,SUM(+Ene!W19+Feb!W19+Mar!W19+Abr!W19+May!W19+Jun!W19+Jul!W19+Ago!W19+Set!W19+Oct!W19+Nov!W19),IF(Config!$C$6=12,SUM(+Ene!W19+Feb!W19+Mar!W19+Abr!W19+May!W19+Jun!W19+Jul!W19+Ago!W19+Set!W19+Oct!W19+Nov!W19+Dic!W19)))))))))))))</f>
        <v>0</v>
      </c>
      <c r="X19" s="429">
        <f>IF(Config!$C$6=1,SUM(+Ene!X19),IF(Config!$C$6=2,SUM(+Ene!X19+Feb!X19),IF(Config!$C$6=3,SUM(+Ene!X19+Feb!X19+Mar!X19),IF(Config!$C$6=4,SUM(+Ene!X19+Feb!X19+Mar!X19+Abr!X19),IF(Config!$C$6=5,SUM(Ene!X19+Feb!X19+Mar!X19+Abr!X19+May!X19),IF(Config!$C$6=6,SUM(+Ene!X19+Feb!X19+Mar!X19+Abr!X19+May!X19+Jun!X19),IF(Config!$C$6=7,SUM(Ene!X19+Feb!X19+Mar!X19+Abr!X19+May!X19+Jun!X19+Jul!X19),IF(Config!$C$6=8,SUM(+Ene!X19+Feb!X19+Mar!X19+Abr!X19+May!X19+Jun!X19+Jul!X19+Ago!X19),IF(Config!$C$6=9,SUM(+Ene!X19+Feb!X19+Mar!X19+Abr!X19+May!X19+Jun!X19+Jul!X19+Ago!X19+Set!X19),IF(Config!$C$6=10,SUM(+Ene!X19+Feb!X19+Mar!X19+Abr!X19+May!X19+Jun!X19+Jul!X19+Ago!X19+Set!X19+Oct!X19),IF(Config!$C$6=11,SUM(+Ene!X19+Feb!X19+Mar!X19+Abr!X19+May!X19+Jun!X19+Jul!X19+Ago!X19+Set!X19+Oct!X19+Nov!X19),IF(Config!$C$6=12,SUM(+Ene!X19+Feb!X19+Mar!X19+Abr!X19+May!X19+Jun!X19+Jul!X19+Ago!X19+Set!X19+Oct!X19+Nov!X19+Dic!X19)))))))))))))</f>
        <v>0</v>
      </c>
      <c r="Y19" s="429">
        <f>IF(Config!$C$6=1,SUM(+Ene!Y19),IF(Config!$C$6=2,SUM(+Ene!Y19+Feb!Y19),IF(Config!$C$6=3,SUM(+Ene!Y19+Feb!Y19+Mar!Y19),IF(Config!$C$6=4,SUM(+Ene!Y19+Feb!Y19+Mar!Y19+Abr!Y19),IF(Config!$C$6=5,SUM(Ene!Y19+Feb!Y19+Mar!Y19+Abr!Y19+May!Y19),IF(Config!$C$6=6,SUM(+Ene!Y19+Feb!Y19+Mar!Y19+Abr!Y19+May!Y19+Jun!Y19),IF(Config!$C$6=7,SUM(Ene!Y19+Feb!Y19+Mar!Y19+Abr!Y19+May!Y19+Jun!Y19+Jul!Y19),IF(Config!$C$6=8,SUM(+Ene!Y19+Feb!Y19+Mar!Y19+Abr!Y19+May!Y19+Jun!Y19+Jul!Y19+Ago!Y19),IF(Config!$C$6=9,SUM(+Ene!Y19+Feb!Y19+Mar!Y19+Abr!Y19+May!Y19+Jun!Y19+Jul!Y19+Ago!Y19+Set!Y19),IF(Config!$C$6=10,SUM(+Ene!Y19+Feb!Y19+Mar!Y19+Abr!Y19+May!Y19+Jun!Y19+Jul!Y19+Ago!Y19+Set!Y19+Oct!Y19),IF(Config!$C$6=11,SUM(+Ene!Y19+Feb!Y19+Mar!Y19+Abr!Y19+May!Y19+Jun!Y19+Jul!Y19+Ago!Y19+Set!Y19+Oct!Y19+Nov!Y19),IF(Config!$C$6=12,SUM(+Ene!Y19+Feb!Y19+Mar!Y19+Abr!Y19+May!Y19+Jun!Y19+Jul!Y19+Ago!Y19+Set!Y19+Oct!Y19+Nov!Y19+Dic!Y19)))))))))))))</f>
        <v>0</v>
      </c>
      <c r="Z19" s="429">
        <f>IF(Config!$C$6=1,SUM(+Ene!Z19),IF(Config!$C$6=2,SUM(+Ene!Z19+Feb!Z19),IF(Config!$C$6=3,SUM(+Ene!Z19+Feb!Z19+Mar!Z19),IF(Config!$C$6=4,SUM(+Ene!Z19+Feb!Z19+Mar!Z19+Abr!Z19),IF(Config!$C$6=5,SUM(Ene!Z19+Feb!Z19+Mar!Z19+Abr!Z19+May!Z19),IF(Config!$C$6=6,SUM(+Ene!Z19+Feb!Z19+Mar!Z19+Abr!Z19+May!Z19+Jun!Z19),IF(Config!$C$6=7,SUM(Ene!Z19+Feb!Z19+Mar!Z19+Abr!Z19+May!Z19+Jun!Z19+Jul!Z19),IF(Config!$C$6=8,SUM(+Ene!Z19+Feb!Z19+Mar!Z19+Abr!Z19+May!Z19+Jun!Z19+Jul!Z19+Ago!Z19),IF(Config!$C$6=9,SUM(+Ene!Z19+Feb!Z19+Mar!Z19+Abr!Z19+May!Z19+Jun!Z19+Jul!Z19+Ago!Z19+Set!Z19),IF(Config!$C$6=10,SUM(+Ene!Z19+Feb!Z19+Mar!Z19+Abr!Z19+May!Z19+Jun!Z19+Jul!Z19+Ago!Z19+Set!Z19+Oct!Z19),IF(Config!$C$6=11,SUM(+Ene!Z19+Feb!Z19+Mar!Z19+Abr!Z19+May!Z19+Jun!Z19+Jul!Z19+Ago!Z19+Set!Z19+Oct!Z19+Nov!Z19),IF(Config!$C$6=12,SUM(+Ene!Z19+Feb!Z19+Mar!Z19+Abr!Z19+May!Z19+Jun!Z19+Jul!Z19+Ago!Z19+Set!Z19+Oct!Z19+Nov!Z19+Dic!Z19)))))))))))))</f>
        <v>0</v>
      </c>
      <c r="AA19" s="429">
        <f>IF(Config!$C$6=1,SUM(+Ene!AA19),IF(Config!$C$6=2,SUM(+Ene!AA19+Feb!AA19),IF(Config!$C$6=3,SUM(+Ene!AA19+Feb!AA19+Mar!AA19),IF(Config!$C$6=4,SUM(+Ene!AA19+Feb!AA19+Mar!AA19+Abr!AA19),IF(Config!$C$6=5,SUM(Ene!AA19+Feb!AA19+Mar!AA19+Abr!AA19+May!AA19),IF(Config!$C$6=6,SUM(+Ene!AA19+Feb!AA19+Mar!AA19+Abr!AA19+May!AA19+Jun!AA19),IF(Config!$C$6=7,SUM(Ene!AA19+Feb!AA19+Mar!AA19+Abr!AA19+May!AA19+Jun!AA19+Jul!AA19),IF(Config!$C$6=8,SUM(+Ene!AA19+Feb!AA19+Mar!AA19+Abr!AA19+May!AA19+Jun!AA19+Jul!AA19+Ago!AA19),IF(Config!$C$6=9,SUM(+Ene!AA19+Feb!AA19+Mar!AA19+Abr!AA19+May!AA19+Jun!AA19+Jul!AA19+Ago!AA19+Set!AA19),IF(Config!$C$6=10,SUM(+Ene!AA19+Feb!AA19+Mar!AA19+Abr!AA19+May!AA19+Jun!AA19+Jul!AA19+Ago!AA19+Set!AA19+Oct!AA19),IF(Config!$C$6=11,SUM(+Ene!AA19+Feb!AA19+Mar!AA19+Abr!AA19+May!AA19+Jun!AA19+Jul!AA19+Ago!AA19+Set!AA19+Oct!AA19+Nov!AA19),IF(Config!$C$6=12,SUM(+Ene!AA19+Feb!AA19+Mar!AA19+Abr!AA19+May!AA19+Jun!AA19+Jul!AA19+Ago!AA19+Set!AA19+Oct!AA19+Nov!AA19+Dic!AA19)))))))))))))</f>
        <v>0</v>
      </c>
      <c r="AB19" s="429">
        <f>IF(Config!$C$6=1,SUM(+Ene!AB19),IF(Config!$C$6=2,SUM(+Ene!AB19+Feb!AB19),IF(Config!$C$6=3,SUM(+Ene!AB19+Feb!AB19+Mar!AB19),IF(Config!$C$6=4,SUM(+Ene!AB19+Feb!AB19+Mar!AB19+Abr!AB19),IF(Config!$C$6=5,SUM(Ene!AB19+Feb!AB19+Mar!AB19+Abr!AB19+May!AB19),IF(Config!$C$6=6,SUM(+Ene!AB19+Feb!AB19+Mar!AB19+Abr!AB19+May!AB19+Jun!AB19),IF(Config!$C$6=7,SUM(Ene!AB19+Feb!AB19+Mar!AB19+Abr!AB19+May!AB19+Jun!AB19+Jul!AB19),IF(Config!$C$6=8,SUM(+Ene!AB19+Feb!AB19+Mar!AB19+Abr!AB19+May!AB19+Jun!AB19+Jul!AB19+Ago!AB19),IF(Config!$C$6=9,SUM(+Ene!AB19+Feb!AB19+Mar!AB19+Abr!AB19+May!AB19+Jun!AB19+Jul!AB19+Ago!AB19+Set!AB19),IF(Config!$C$6=10,SUM(+Ene!AB19+Feb!AB19+Mar!AB19+Abr!AB19+May!AB19+Jun!AB19+Jul!AB19+Ago!AB19+Set!AB19+Oct!AB19),IF(Config!$C$6=11,SUM(+Ene!AB19+Feb!AB19+Mar!AB19+Abr!AB19+May!AB19+Jun!AB19+Jul!AB19+Ago!AB19+Set!AB19+Oct!AB19+Nov!AB19),IF(Config!$C$6=12,SUM(+Ene!AB19+Feb!AB19+Mar!AB19+Abr!AB19+May!AB19+Jun!AB19+Jul!AB19+Ago!AB19+Set!AB19+Oct!AB19+Nov!AB19+Dic!AB19)))))))))))))</f>
        <v>0</v>
      </c>
      <c r="AC19" s="429">
        <f>IF(Config!$C$6=1,SUM(+Ene!AC19),IF(Config!$C$6=2,SUM(+Ene!AC19+Feb!AC19),IF(Config!$C$6=3,SUM(+Ene!AC19+Feb!AC19+Mar!AC19),IF(Config!$C$6=4,SUM(+Ene!AC19+Feb!AC19+Mar!AC19+Abr!AC19),IF(Config!$C$6=5,SUM(Ene!AC19+Feb!AC19+Mar!AC19+Abr!AC19+May!AC19),IF(Config!$C$6=6,SUM(+Ene!AC19+Feb!AC19+Mar!AC19+Abr!AC19+May!AC19+Jun!AC19),IF(Config!$C$6=7,SUM(Ene!AC19+Feb!AC19+Mar!AC19+Abr!AC19+May!AC19+Jun!AC19+Jul!AC19),IF(Config!$C$6=8,SUM(+Ene!AC19+Feb!AC19+Mar!AC19+Abr!AC19+May!AC19+Jun!AC19+Jul!AC19+Ago!AC19),IF(Config!$C$6=9,SUM(+Ene!AC19+Feb!AC19+Mar!AC19+Abr!AC19+May!AC19+Jun!AC19+Jul!AC19+Ago!AC19+Set!AC19),IF(Config!$C$6=10,SUM(+Ene!AC19+Feb!AC19+Mar!AC19+Abr!AC19+May!AC19+Jun!AC19+Jul!AC19+Ago!AC19+Set!AC19+Oct!AC19),IF(Config!$C$6=11,SUM(+Ene!AC19+Feb!AC19+Mar!AC19+Abr!AC19+May!AC19+Jun!AC19+Jul!AC19+Ago!AC19+Set!AC19+Oct!AC19+Nov!AC19),IF(Config!$C$6=12,SUM(+Ene!AC19+Feb!AC19+Mar!AC19+Abr!AC19+May!AC19+Jun!AC19+Jul!AC19+Ago!AC19+Set!AC19+Oct!AC19+Nov!AC19+Dic!AC19)))))))))))))</f>
        <v>0</v>
      </c>
      <c r="AD19" s="429">
        <f>IF(Config!$C$6=1,SUM(+Ene!AD19),IF(Config!$C$6=2,SUM(+Ene!AD19+Feb!AD19),IF(Config!$C$6=3,SUM(+Ene!AD19+Feb!AD19+Mar!AD19),IF(Config!$C$6=4,SUM(+Ene!AD19+Feb!AD19+Mar!AD19+Abr!AD19),IF(Config!$C$6=5,SUM(Ene!AD19+Feb!AD19+Mar!AD19+Abr!AD19+May!AD19),IF(Config!$C$6=6,SUM(+Ene!AD19+Feb!AD19+Mar!AD19+Abr!AD19+May!AD19+Jun!AD19),IF(Config!$C$6=7,SUM(Ene!AD19+Feb!AD19+Mar!AD19+Abr!AD19+May!AD19+Jun!AD19+Jul!AD19),IF(Config!$C$6=8,SUM(+Ene!AD19+Feb!AD19+Mar!AD19+Abr!AD19+May!AD19+Jun!AD19+Jul!AD19+Ago!AD19),IF(Config!$C$6=9,SUM(+Ene!AD19+Feb!AD19+Mar!AD19+Abr!AD19+May!AD19+Jun!AD19+Jul!AD19+Ago!AD19+Set!AD19),IF(Config!$C$6=10,SUM(+Ene!AD19+Feb!AD19+Mar!AD19+Abr!AD19+May!AD19+Jun!AD19+Jul!AD19+Ago!AD19+Set!AD19+Oct!AD19),IF(Config!$C$6=11,SUM(+Ene!AD19+Feb!AD19+Mar!AD19+Abr!AD19+May!AD19+Jun!AD19+Jul!AD19+Ago!AD19+Set!AD19+Oct!AD19+Nov!AD19),IF(Config!$C$6=12,SUM(+Ene!AD19+Feb!AD19+Mar!AD19+Abr!AD19+May!AD19+Jun!AD19+Jul!AD19+Ago!AD19+Set!AD19+Oct!AD19+Nov!AD19+Dic!AD19)))))))))))))</f>
        <v>0</v>
      </c>
      <c r="AE19" s="429">
        <f>IF(Config!$C$6=1,SUM(+Ene!AE19),IF(Config!$C$6=2,SUM(+Ene!AE19+Feb!AE19),IF(Config!$C$6=3,SUM(+Ene!AE19+Feb!AE19+Mar!AE19),IF(Config!$C$6=4,SUM(+Ene!AE19+Feb!AE19+Mar!AE19+Abr!AE19),IF(Config!$C$6=5,SUM(Ene!AE19+Feb!AE19+Mar!AE19+Abr!AE19+May!AE19),IF(Config!$C$6=6,SUM(+Ene!AE19+Feb!AE19+Mar!AE19+Abr!AE19+May!AE19+Jun!AE19),IF(Config!$C$6=7,SUM(Ene!AE19+Feb!AE19+Mar!AE19+Abr!AE19+May!AE19+Jun!AE19+Jul!AE19),IF(Config!$C$6=8,SUM(+Ene!AE19+Feb!AE19+Mar!AE19+Abr!AE19+May!AE19+Jun!AE19+Jul!AE19+Ago!AE19),IF(Config!$C$6=9,SUM(+Ene!AE19+Feb!AE19+Mar!AE19+Abr!AE19+May!AE19+Jun!AE19+Jul!AE19+Ago!AE19+Set!AE19),IF(Config!$C$6=10,SUM(+Ene!AE19+Feb!AE19+Mar!AE19+Abr!AE19+May!AE19+Jun!AE19+Jul!AE19+Ago!AE19+Set!AE19+Oct!AE19),IF(Config!$C$6=11,SUM(+Ene!AE19+Feb!AE19+Mar!AE19+Abr!AE19+May!AE19+Jun!AE19+Jul!AE19+Ago!AE19+Set!AE19+Oct!AE19+Nov!AE19),IF(Config!$C$6=12,SUM(+Ene!AE19+Feb!AE19+Mar!AE19+Abr!AE19+May!AE19+Jun!AE19+Jul!AE19+Ago!AE19+Set!AE19+Oct!AE19+Nov!AE19+Dic!AE19)))))))))))))</f>
        <v>0</v>
      </c>
      <c r="AF19" s="429">
        <f>IF(Config!$C$6=1,SUM(+Ene!AF19),IF(Config!$C$6=2,SUM(+Ene!AF19+Feb!AF19),IF(Config!$C$6=3,SUM(+Ene!AF19+Feb!AF19+Mar!AF19),IF(Config!$C$6=4,SUM(+Ene!AF19+Feb!AF19+Mar!AF19+Abr!AF19),IF(Config!$C$6=5,SUM(Ene!AF19+Feb!AF19+Mar!AF19+Abr!AF19+May!AF19),IF(Config!$C$6=6,SUM(+Ene!AF19+Feb!AF19+Mar!AF19+Abr!AF19+May!AF19+Jun!AF19),IF(Config!$C$6=7,SUM(Ene!AF19+Feb!AF19+Mar!AF19+Abr!AF19+May!AF19+Jun!AF19+Jul!AF19),IF(Config!$C$6=8,SUM(+Ene!AF19+Feb!AF19+Mar!AF19+Abr!AF19+May!AF19+Jun!AF19+Jul!AF19+Ago!AF19),IF(Config!$C$6=9,SUM(+Ene!AF19+Feb!AF19+Mar!AF19+Abr!AF19+May!AF19+Jun!AF19+Jul!AF19+Ago!AF19+Set!AF19),IF(Config!$C$6=10,SUM(+Ene!AF19+Feb!AF19+Mar!AF19+Abr!AF19+May!AF19+Jun!AF19+Jul!AF19+Ago!AF19+Set!AF19+Oct!AF19),IF(Config!$C$6=11,SUM(+Ene!AF19+Feb!AF19+Mar!AF19+Abr!AF19+May!AF19+Jun!AF19+Jul!AF19+Ago!AF19+Set!AF19+Oct!AF19+Nov!AF19),IF(Config!$C$6=12,SUM(+Ene!AF19+Feb!AF19+Mar!AF19+Abr!AF19+May!AF19+Jun!AF19+Jul!AF19+Ago!AF19+Set!AF19+Oct!AF19+Nov!AF19+Dic!AF19)))))))))))))</f>
        <v>0</v>
      </c>
      <c r="AG19" s="429">
        <f>IF(Config!$C$6=1,SUM(+Ene!AG19),IF(Config!$C$6=2,SUM(+Ene!AG19+Feb!AG19),IF(Config!$C$6=3,SUM(+Ene!AG19+Feb!AG19+Mar!AG19),IF(Config!$C$6=4,SUM(+Ene!AG19+Feb!AG19+Mar!AG19+Abr!AG19),IF(Config!$C$6=5,SUM(Ene!AG19+Feb!AG19+Mar!AG19+Abr!AG19+May!AG19),IF(Config!$C$6=6,SUM(+Ene!AG19+Feb!AG19+Mar!AG19+Abr!AG19+May!AG19+Jun!AG19),IF(Config!$C$6=7,SUM(Ene!AG19+Feb!AG19+Mar!AG19+Abr!AG19+May!AG19+Jun!AG19+Jul!AG19),IF(Config!$C$6=8,SUM(+Ene!AG19+Feb!AG19+Mar!AG19+Abr!AG19+May!AG19+Jun!AG19+Jul!AG19+Ago!AG19),IF(Config!$C$6=9,SUM(+Ene!AG19+Feb!AG19+Mar!AG19+Abr!AG19+May!AG19+Jun!AG19+Jul!AG19+Ago!AG19+Set!AG19),IF(Config!$C$6=10,SUM(+Ene!AG19+Feb!AG19+Mar!AG19+Abr!AG19+May!AG19+Jun!AG19+Jul!AG19+Ago!AG19+Set!AG19+Oct!AG19),IF(Config!$C$6=11,SUM(+Ene!AG19+Feb!AG19+Mar!AG19+Abr!AG19+May!AG19+Jun!AG19+Jul!AG19+Ago!AG19+Set!AG19+Oct!AG19+Nov!AG19),IF(Config!$C$6=12,SUM(+Ene!AG19+Feb!AG19+Mar!AG19+Abr!AG19+May!AG19+Jun!AG19+Jul!AG19+Ago!AG19+Set!AG19+Oct!AG19+Nov!AG19+Dic!AG19)))))))))))))</f>
        <v>0</v>
      </c>
      <c r="AH19" s="429">
        <f>IF(Config!$C$6=1,SUM(+Ene!AH19),IF(Config!$C$6=2,SUM(+Ene!AH19+Feb!AH19),IF(Config!$C$6=3,SUM(+Ene!AH19+Feb!AH19+Mar!AH19),IF(Config!$C$6=4,SUM(+Ene!AH19+Feb!AH19+Mar!AH19+Abr!AH19),IF(Config!$C$6=5,SUM(Ene!AH19+Feb!AH19+Mar!AH19+Abr!AH19+May!AH19),IF(Config!$C$6=6,SUM(+Ene!AH19+Feb!AH19+Mar!AH19+Abr!AH19+May!AH19+Jun!AH19),IF(Config!$C$6=7,SUM(Ene!AH19+Feb!AH19+Mar!AH19+Abr!AH19+May!AH19+Jun!AH19+Jul!AH19),IF(Config!$C$6=8,SUM(+Ene!AH19+Feb!AH19+Mar!AH19+Abr!AH19+May!AH19+Jun!AH19+Jul!AH19+Ago!AH19),IF(Config!$C$6=9,SUM(+Ene!AH19+Feb!AH19+Mar!AH19+Abr!AH19+May!AH19+Jun!AH19+Jul!AH19+Ago!AH19+Set!AH19),IF(Config!$C$6=10,SUM(+Ene!AH19+Feb!AH19+Mar!AH19+Abr!AH19+May!AH19+Jun!AH19+Jul!AH19+Ago!AH19+Set!AH19+Oct!AH19),IF(Config!$C$6=11,SUM(+Ene!AH19+Feb!AH19+Mar!AH19+Abr!AH19+May!AH19+Jun!AH19+Jul!AH19+Ago!AH19+Set!AH19+Oct!AH19+Nov!AH19),IF(Config!$C$6=12,SUM(+Ene!AH19+Feb!AH19+Mar!AH19+Abr!AH19+May!AH19+Jun!AH19+Jul!AH19+Ago!AH19+Set!AH19+Oct!AH19+Nov!AH19+Dic!AH19)))))))))))))</f>
        <v>0</v>
      </c>
      <c r="AI19" s="429">
        <f>IF(Config!$C$6=1,SUM(+Ene!AI19),IF(Config!$C$6=2,SUM(+Ene!AI19+Feb!AI19),IF(Config!$C$6=3,SUM(+Ene!AI19+Feb!AI19+Mar!AI19),IF(Config!$C$6=4,SUM(+Ene!AI19+Feb!AI19+Mar!AI19+Abr!AI19),IF(Config!$C$6=5,SUM(Ene!AI19+Feb!AI19+Mar!AI19+Abr!AI19+May!AI19),IF(Config!$C$6=6,SUM(+Ene!AI19+Feb!AI19+Mar!AI19+Abr!AI19+May!AI19+Jun!AI19),IF(Config!$C$6=7,SUM(Ene!AI19+Feb!AI19+Mar!AI19+Abr!AI19+May!AI19+Jun!AI19+Jul!AI19),IF(Config!$C$6=8,SUM(+Ene!AI19+Feb!AI19+Mar!AI19+Abr!AI19+May!AI19+Jun!AI19+Jul!AI19+Ago!AI19),IF(Config!$C$6=9,SUM(+Ene!AI19+Feb!AI19+Mar!AI19+Abr!AI19+May!AI19+Jun!AI19+Jul!AI19+Ago!AI19+Set!AI19),IF(Config!$C$6=10,SUM(+Ene!AI19+Feb!AI19+Mar!AI19+Abr!AI19+May!AI19+Jun!AI19+Jul!AI19+Ago!AI19+Set!AI19+Oct!AI19),IF(Config!$C$6=11,SUM(+Ene!AI19+Feb!AI19+Mar!AI19+Abr!AI19+May!AI19+Jun!AI19+Jul!AI19+Ago!AI19+Set!AI19+Oct!AI19+Nov!AI19),IF(Config!$C$6=12,SUM(+Ene!AI19+Feb!AI19+Mar!AI19+Abr!AI19+May!AI19+Jun!AI19+Jul!AI19+Ago!AI19+Set!AI19+Oct!AI19+Nov!AI19+Dic!AI19)))))))))))))</f>
        <v>0</v>
      </c>
      <c r="AJ19" s="429">
        <f>IF(Config!$C$6=1,SUM(+Ene!AJ19),IF(Config!$C$6=2,SUM(+Ene!AJ19+Feb!AJ19),IF(Config!$C$6=3,SUM(+Ene!AJ19+Feb!AJ19+Mar!AJ19),IF(Config!$C$6=4,SUM(+Ene!AJ19+Feb!AJ19+Mar!AJ19+Abr!AJ19),IF(Config!$C$6=5,SUM(Ene!AJ19+Feb!AJ19+Mar!AJ19+Abr!AJ19+May!AJ19),IF(Config!$C$6=6,SUM(+Ene!AJ19+Feb!AJ19+Mar!AJ19+Abr!AJ19+May!AJ19+Jun!AJ19),IF(Config!$C$6=7,SUM(Ene!AJ19+Feb!AJ19+Mar!AJ19+Abr!AJ19+May!AJ19+Jun!AJ19+Jul!AJ19),IF(Config!$C$6=8,SUM(+Ene!AJ19+Feb!AJ19+Mar!AJ19+Abr!AJ19+May!AJ19+Jun!AJ19+Jul!AJ19+Ago!AJ19),IF(Config!$C$6=9,SUM(+Ene!AJ19+Feb!AJ19+Mar!AJ19+Abr!AJ19+May!AJ19+Jun!AJ19+Jul!AJ19+Ago!AJ19+Set!AJ19),IF(Config!$C$6=10,SUM(+Ene!AJ19+Feb!AJ19+Mar!AJ19+Abr!AJ19+May!AJ19+Jun!AJ19+Jul!AJ19+Ago!AJ19+Set!AJ19+Oct!AJ19),IF(Config!$C$6=11,SUM(+Ene!AJ19+Feb!AJ19+Mar!AJ19+Abr!AJ19+May!AJ19+Jun!AJ19+Jul!AJ19+Ago!AJ19+Set!AJ19+Oct!AJ19+Nov!AJ19),IF(Config!$C$6=12,SUM(+Ene!AJ19+Feb!AJ19+Mar!AJ19+Abr!AJ19+May!AJ19+Jun!AJ19+Jul!AJ19+Ago!AJ19+Set!AJ19+Oct!AJ19+Nov!AJ19+Dic!AJ19)))))))))))))</f>
        <v>0</v>
      </c>
      <c r="AK19" s="429">
        <f>IF(Config!$C$6=1,SUM(+Ene!AK19),IF(Config!$C$6=2,SUM(+Ene!AK19+Feb!AK19),IF(Config!$C$6=3,SUM(+Ene!AK19+Feb!AK19+Mar!AK19),IF(Config!$C$6=4,SUM(+Ene!AK19+Feb!AK19+Mar!AK19+Abr!AK19),IF(Config!$C$6=5,SUM(Ene!AK19+Feb!AK19+Mar!AK19+Abr!AK19+May!AK19),IF(Config!$C$6=6,SUM(+Ene!AK19+Feb!AK19+Mar!AK19+Abr!AK19+May!AK19+Jun!AK19),IF(Config!$C$6=7,SUM(Ene!AK19+Feb!AK19+Mar!AK19+Abr!AK19+May!AK19+Jun!AK19+Jul!AK19),IF(Config!$C$6=8,SUM(+Ene!AK19+Feb!AK19+Mar!AK19+Abr!AK19+May!AK19+Jun!AK19+Jul!AK19+Ago!AK19),IF(Config!$C$6=9,SUM(+Ene!AK19+Feb!AK19+Mar!AK19+Abr!AK19+May!AK19+Jun!AK19+Jul!AK19+Ago!AK19+Set!AK19),IF(Config!$C$6=10,SUM(+Ene!AK19+Feb!AK19+Mar!AK19+Abr!AK19+May!AK19+Jun!AK19+Jul!AK19+Ago!AK19+Set!AK19+Oct!AK19),IF(Config!$C$6=11,SUM(+Ene!AK19+Feb!AK19+Mar!AK19+Abr!AK19+May!AK19+Jun!AK19+Jul!AK19+Ago!AK19+Set!AK19+Oct!AK19+Nov!AK19),IF(Config!$C$6=12,SUM(+Ene!AK19+Feb!AK19+Mar!AK19+Abr!AK19+May!AK19+Jun!AK19+Jul!AK19+Ago!AK19+Set!AK19+Oct!AK19+Nov!AK19+Dic!AK19)))))))))))))</f>
        <v>0</v>
      </c>
      <c r="AL19" s="429">
        <f>IF(Config!$C$6=1,SUM(+Ene!AL19),IF(Config!$C$6=2,SUM(+Ene!AL19+Feb!AL19),IF(Config!$C$6=3,SUM(+Ene!AL19+Feb!AL19+Mar!AL19),IF(Config!$C$6=4,SUM(+Ene!AL19+Feb!AL19+Mar!AL19+Abr!AL19),IF(Config!$C$6=5,SUM(Ene!AL19+Feb!AL19+Mar!AL19+Abr!AL19+May!AL19),IF(Config!$C$6=6,SUM(+Ene!AL19+Feb!AL19+Mar!AL19+Abr!AL19+May!AL19+Jun!AL19),IF(Config!$C$6=7,SUM(Ene!AL19+Feb!AL19+Mar!AL19+Abr!AL19+May!AL19+Jun!AL19+Jul!AL19),IF(Config!$C$6=8,SUM(+Ene!AL19+Feb!AL19+Mar!AL19+Abr!AL19+May!AL19+Jun!AL19+Jul!AL19+Ago!AL19),IF(Config!$C$6=9,SUM(+Ene!AL19+Feb!AL19+Mar!AL19+Abr!AL19+May!AL19+Jun!AL19+Jul!AL19+Ago!AL19+Set!AL19),IF(Config!$C$6=10,SUM(+Ene!AL19+Feb!AL19+Mar!AL19+Abr!AL19+May!AL19+Jun!AL19+Jul!AL19+Ago!AL19+Set!AL19+Oct!AL19),IF(Config!$C$6=11,SUM(+Ene!AL19+Feb!AL19+Mar!AL19+Abr!AL19+May!AL19+Jun!AL19+Jul!AL19+Ago!AL19+Set!AL19+Oct!AL19+Nov!AL19),IF(Config!$C$6=12,SUM(+Ene!AL19+Feb!AL19+Mar!AL19+Abr!AL19+May!AL19+Jun!AL19+Jul!AL19+Ago!AL19+Set!AL19+Oct!AL19+Nov!AL19+Dic!AL19)))))))))))))</f>
        <v>0</v>
      </c>
      <c r="AM19" s="429">
        <f>IF(Config!$C$6=1,SUM(+Ene!AM19),IF(Config!$C$6=2,SUM(+Ene!AM19+Feb!AM19),IF(Config!$C$6=3,SUM(+Ene!AM19+Feb!AM19+Mar!AM19),IF(Config!$C$6=4,SUM(+Ene!AM19+Feb!AM19+Mar!AM19+Abr!AM19),IF(Config!$C$6=5,SUM(Ene!AM19+Feb!AM19+Mar!AM19+Abr!AM19+May!AM19),IF(Config!$C$6=6,SUM(+Ene!AM19+Feb!AM19+Mar!AM19+Abr!AM19+May!AM19+Jun!AM19),IF(Config!$C$6=7,SUM(Ene!AM19+Feb!AM19+Mar!AM19+Abr!AM19+May!AM19+Jun!AM19+Jul!AM19),IF(Config!$C$6=8,SUM(+Ene!AM19+Feb!AM19+Mar!AM19+Abr!AM19+May!AM19+Jun!AM19+Jul!AM19+Ago!AM19),IF(Config!$C$6=9,SUM(+Ene!AM19+Feb!AM19+Mar!AM19+Abr!AM19+May!AM19+Jun!AM19+Jul!AM19+Ago!AM19+Set!AM19),IF(Config!$C$6=10,SUM(+Ene!AM19+Feb!AM19+Mar!AM19+Abr!AM19+May!AM19+Jun!AM19+Jul!AM19+Ago!AM19+Set!AM19+Oct!AM19),IF(Config!$C$6=11,SUM(+Ene!AM19+Feb!AM19+Mar!AM19+Abr!AM19+May!AM19+Jun!AM19+Jul!AM19+Ago!AM19+Set!AM19+Oct!AM19+Nov!AM19),IF(Config!$C$6=12,SUM(+Ene!AM19+Feb!AM19+Mar!AM19+Abr!AM19+May!AM19+Jun!AM19+Jul!AM19+Ago!AM19+Set!AM19+Oct!AM19+Nov!AM19+Dic!AM19)))))))))))))</f>
        <v>0</v>
      </c>
      <c r="AN19" s="429">
        <f>IF(Config!$C$6=1,SUM(+Ene!AN19),IF(Config!$C$6=2,SUM(+Ene!AN19+Feb!AN19),IF(Config!$C$6=3,SUM(+Ene!AN19+Feb!AN19+Mar!AN19),IF(Config!$C$6=4,SUM(+Ene!AN19+Feb!AN19+Mar!AN19+Abr!AN19),IF(Config!$C$6=5,SUM(Ene!AN19+Feb!AN19+Mar!AN19+Abr!AN19+May!AN19),IF(Config!$C$6=6,SUM(+Ene!AN19+Feb!AN19+Mar!AN19+Abr!AN19+May!AN19+Jun!AN19),IF(Config!$C$6=7,SUM(Ene!AN19+Feb!AN19+Mar!AN19+Abr!AN19+May!AN19+Jun!AN19+Jul!AN19),IF(Config!$C$6=8,SUM(+Ene!AN19+Feb!AN19+Mar!AN19+Abr!AN19+May!AN19+Jun!AN19+Jul!AN19+Ago!AN19),IF(Config!$C$6=9,SUM(+Ene!AN19+Feb!AN19+Mar!AN19+Abr!AN19+May!AN19+Jun!AN19+Jul!AN19+Ago!AN19+Set!AN19),IF(Config!$C$6=10,SUM(+Ene!AN19+Feb!AN19+Mar!AN19+Abr!AN19+May!AN19+Jun!AN19+Jul!AN19+Ago!AN19+Set!AN19+Oct!AN19),IF(Config!$C$6=11,SUM(+Ene!AN19+Feb!AN19+Mar!AN19+Abr!AN19+May!AN19+Jun!AN19+Jul!AN19+Ago!AN19+Set!AN19+Oct!AN19+Nov!AN19),IF(Config!$C$6=12,SUM(+Ene!AN19+Feb!AN19+Mar!AN19+Abr!AN19+May!AN19+Jun!AN19+Jul!AN19+Ago!AN19+Set!AN19+Oct!AN19+Nov!AN19+Dic!AN19)))))))))))))</f>
        <v>0</v>
      </c>
      <c r="AO19" s="429">
        <f>IF(Config!$C$6=1,SUM(+Ene!AO19),IF(Config!$C$6=2,SUM(+Ene!AO19+Feb!AO19),IF(Config!$C$6=3,SUM(+Ene!AO19+Feb!AO19+Mar!AO19),IF(Config!$C$6=4,SUM(+Ene!AO19+Feb!AO19+Mar!AO19+Abr!AO19),IF(Config!$C$6=5,SUM(Ene!AO19+Feb!AO19+Mar!AO19+Abr!AO19+May!AO19),IF(Config!$C$6=6,SUM(+Ene!AO19+Feb!AO19+Mar!AO19+Abr!AO19+May!AO19+Jun!AO19),IF(Config!$C$6=7,SUM(Ene!AO19+Feb!AO19+Mar!AO19+Abr!AO19+May!AO19+Jun!AO19+Jul!AO19),IF(Config!$C$6=8,SUM(+Ene!AO19+Feb!AO19+Mar!AO19+Abr!AO19+May!AO19+Jun!AO19+Jul!AO19+Ago!AO19),IF(Config!$C$6=9,SUM(+Ene!AO19+Feb!AO19+Mar!AO19+Abr!AO19+May!AO19+Jun!AO19+Jul!AO19+Ago!AO19+Set!AO19),IF(Config!$C$6=10,SUM(+Ene!AO19+Feb!AO19+Mar!AO19+Abr!AO19+May!AO19+Jun!AO19+Jul!AO19+Ago!AO19+Set!AO19+Oct!AO19),IF(Config!$C$6=11,SUM(+Ene!AO19+Feb!AO19+Mar!AO19+Abr!AO19+May!AO19+Jun!AO19+Jul!AO19+Ago!AO19+Set!AO19+Oct!AO19+Nov!AO19),IF(Config!$C$6=12,SUM(+Ene!AO19+Feb!AO19+Mar!AO19+Abr!AO19+May!AO19+Jun!AO19+Jul!AO19+Ago!AO19+Set!AO19+Oct!AO19+Nov!AO19+Dic!AO19)))))))))))))</f>
        <v>0</v>
      </c>
      <c r="AP19" s="429">
        <f>IF(Config!$C$6=1,SUM(+Ene!AP19),IF(Config!$C$6=2,SUM(+Ene!AP19+Feb!AP19),IF(Config!$C$6=3,SUM(+Ene!AP19+Feb!AP19+Mar!AP19),IF(Config!$C$6=4,SUM(+Ene!AP19+Feb!AP19+Mar!AP19+Abr!AP19),IF(Config!$C$6=5,SUM(Ene!AP19+Feb!AP19+Mar!AP19+Abr!AP19+May!AP19),IF(Config!$C$6=6,SUM(+Ene!AP19+Feb!AP19+Mar!AP19+Abr!AP19+May!AP19+Jun!AP19),IF(Config!$C$6=7,SUM(Ene!AP19+Feb!AP19+Mar!AP19+Abr!AP19+May!AP19+Jun!AP19+Jul!AP19),IF(Config!$C$6=8,SUM(+Ene!AP19+Feb!AP19+Mar!AP19+Abr!AP19+May!AP19+Jun!AP19+Jul!AP19+Ago!AP19),IF(Config!$C$6=9,SUM(+Ene!AP19+Feb!AP19+Mar!AP19+Abr!AP19+May!AP19+Jun!AP19+Jul!AP19+Ago!AP19+Set!AP19),IF(Config!$C$6=10,SUM(+Ene!AP19+Feb!AP19+Mar!AP19+Abr!AP19+May!AP19+Jun!AP19+Jul!AP19+Ago!AP19+Set!AP19+Oct!AP19),IF(Config!$C$6=11,SUM(+Ene!AP19+Feb!AP19+Mar!AP19+Abr!AP19+May!AP19+Jun!AP19+Jul!AP19+Ago!AP19+Set!AP19+Oct!AP19+Nov!AP19),IF(Config!$C$6=12,SUM(+Ene!AP19+Feb!AP19+Mar!AP19+Abr!AP19+May!AP19+Jun!AP19+Jul!AP19+Ago!AP19+Set!AP19+Oct!AP19+Nov!AP19+Dic!AP19)))))))))))))</f>
        <v>0</v>
      </c>
      <c r="AQ19" s="429">
        <f>IF(Config!$C$6=1,SUM(+Ene!AQ19),IF(Config!$C$6=2,SUM(+Ene!AQ19+Feb!AQ19),IF(Config!$C$6=3,SUM(+Ene!AQ19+Feb!AQ19+Mar!AQ19),IF(Config!$C$6=4,SUM(+Ene!AQ19+Feb!AQ19+Mar!AQ19+Abr!AQ19),IF(Config!$C$6=5,SUM(Ene!AQ19+Feb!AQ19+Mar!AQ19+Abr!AQ19+May!AQ19),IF(Config!$C$6=6,SUM(+Ene!AQ19+Feb!AQ19+Mar!AQ19+Abr!AQ19+May!AQ19+Jun!AQ19),IF(Config!$C$6=7,SUM(Ene!AQ19+Feb!AQ19+Mar!AQ19+Abr!AQ19+May!AQ19+Jun!AQ19+Jul!AQ19),IF(Config!$C$6=8,SUM(+Ene!AQ19+Feb!AQ19+Mar!AQ19+Abr!AQ19+May!AQ19+Jun!AQ19+Jul!AQ19+Ago!AQ19),IF(Config!$C$6=9,SUM(+Ene!AQ19+Feb!AQ19+Mar!AQ19+Abr!AQ19+May!AQ19+Jun!AQ19+Jul!AQ19+Ago!AQ19+Set!AQ19),IF(Config!$C$6=10,SUM(+Ene!AQ19+Feb!AQ19+Mar!AQ19+Abr!AQ19+May!AQ19+Jun!AQ19+Jul!AQ19+Ago!AQ19+Set!AQ19+Oct!AQ19),IF(Config!$C$6=11,SUM(+Ene!AQ19+Feb!AQ19+Mar!AQ19+Abr!AQ19+May!AQ19+Jun!AQ19+Jul!AQ19+Ago!AQ19+Set!AQ19+Oct!AQ19+Nov!AQ19),IF(Config!$C$6=12,SUM(+Ene!AQ19+Feb!AQ19+Mar!AQ19+Abr!AQ19+May!AQ19+Jun!AQ19+Jul!AQ19+Ago!AQ19+Set!AQ19+Oct!AQ19+Nov!AQ19+Dic!AQ19)))))))))))))</f>
        <v>0</v>
      </c>
      <c r="AR19" s="429">
        <f>IF(Config!$C$6=1,SUM(+Ene!AR19),IF(Config!$C$6=2,SUM(+Ene!AR19+Feb!AR19),IF(Config!$C$6=3,SUM(+Ene!AR19+Feb!AR19+Mar!AR19),IF(Config!$C$6=4,SUM(+Ene!AR19+Feb!AR19+Mar!AR19+Abr!AR19),IF(Config!$C$6=5,SUM(Ene!AR19+Feb!AR19+Mar!AR19+Abr!AR19+May!AR19),IF(Config!$C$6=6,SUM(+Ene!AR19+Feb!AR19+Mar!AR19+Abr!AR19+May!AR19+Jun!AR19),IF(Config!$C$6=7,SUM(Ene!AR19+Feb!AR19+Mar!AR19+Abr!AR19+May!AR19+Jun!AR19+Jul!AR19),IF(Config!$C$6=8,SUM(+Ene!AR19+Feb!AR19+Mar!AR19+Abr!AR19+May!AR19+Jun!AR19+Jul!AR19+Ago!AR19),IF(Config!$C$6=9,SUM(+Ene!AR19+Feb!AR19+Mar!AR19+Abr!AR19+May!AR19+Jun!AR19+Jul!AR19+Ago!AR19+Set!AR19),IF(Config!$C$6=10,SUM(+Ene!AR19+Feb!AR19+Mar!AR19+Abr!AR19+May!AR19+Jun!AR19+Jul!AR19+Ago!AR19+Set!AR19+Oct!AR19),IF(Config!$C$6=11,SUM(+Ene!AR19+Feb!AR19+Mar!AR19+Abr!AR19+May!AR19+Jun!AR19+Jul!AR19+Ago!AR19+Set!AR19+Oct!AR19+Nov!AR19),IF(Config!$C$6=12,SUM(+Ene!AR19+Feb!AR19+Mar!AR19+Abr!AR19+May!AR19+Jun!AR19+Jul!AR19+Ago!AR19+Set!AR19+Oct!AR19+Nov!AR19+Dic!AR19)))))))))))))</f>
        <v>0</v>
      </c>
      <c r="AS19" s="429">
        <f>IF(Config!$C$6=1,SUM(+Ene!AS19),IF(Config!$C$6=2,SUM(+Ene!AS19+Feb!AS19),IF(Config!$C$6=3,SUM(+Ene!AS19+Feb!AS19+Mar!AS19),IF(Config!$C$6=4,SUM(+Ene!AS19+Feb!AS19+Mar!AS19+Abr!AS19),IF(Config!$C$6=5,SUM(Ene!AS19+Feb!AS19+Mar!AS19+Abr!AS19+May!AS19),IF(Config!$C$6=6,SUM(+Ene!AS19+Feb!AS19+Mar!AS19+Abr!AS19+May!AS19+Jun!AS19),IF(Config!$C$6=7,SUM(Ene!AS19+Feb!AS19+Mar!AS19+Abr!AS19+May!AS19+Jun!AS19+Jul!AS19),IF(Config!$C$6=8,SUM(+Ene!AS19+Feb!AS19+Mar!AS19+Abr!AS19+May!AS19+Jun!AS19+Jul!AS19+Ago!AS19),IF(Config!$C$6=9,SUM(+Ene!AS19+Feb!AS19+Mar!AS19+Abr!AS19+May!AS19+Jun!AS19+Jul!AS19+Ago!AS19+Set!AS19),IF(Config!$C$6=10,SUM(+Ene!AS19+Feb!AS19+Mar!AS19+Abr!AS19+May!AS19+Jun!AS19+Jul!AS19+Ago!AS19+Set!AS19+Oct!AS19),IF(Config!$C$6=11,SUM(+Ene!AS19+Feb!AS19+Mar!AS19+Abr!AS19+May!AS19+Jun!AS19+Jul!AS19+Ago!AS19+Set!AS19+Oct!AS19+Nov!AS19),IF(Config!$C$6=12,SUM(+Ene!AS19+Feb!AS19+Mar!AS19+Abr!AS19+May!AS19+Jun!AS19+Jul!AS19+Ago!AS19+Set!AS19+Oct!AS19+Nov!AS19+Dic!AS19)))))))))))))</f>
        <v>0</v>
      </c>
      <c r="AT19" s="429">
        <f>IF(Config!$C$6=1,SUM(+Ene!AT19),IF(Config!$C$6=2,SUM(+Ene!AT19+Feb!AT19),IF(Config!$C$6=3,SUM(+Ene!AT19+Feb!AT19+Mar!AT19),IF(Config!$C$6=4,SUM(+Ene!AT19+Feb!AT19+Mar!AT19+Abr!AT19),IF(Config!$C$6=5,SUM(Ene!AT19+Feb!AT19+Mar!AT19+Abr!AT19+May!AT19),IF(Config!$C$6=6,SUM(+Ene!AT19+Feb!AT19+Mar!AT19+Abr!AT19+May!AT19+Jun!AT19),IF(Config!$C$6=7,SUM(Ene!AT19+Feb!AT19+Mar!AT19+Abr!AT19+May!AT19+Jun!AT19+Jul!AT19),IF(Config!$C$6=8,SUM(+Ene!AT19+Feb!AT19+Mar!AT19+Abr!AT19+May!AT19+Jun!AT19+Jul!AT19+Ago!AT19),IF(Config!$C$6=9,SUM(+Ene!AT19+Feb!AT19+Mar!AT19+Abr!AT19+May!AT19+Jun!AT19+Jul!AT19+Ago!AT19+Set!AT19),IF(Config!$C$6=10,SUM(+Ene!AT19+Feb!AT19+Mar!AT19+Abr!AT19+May!AT19+Jun!AT19+Jul!AT19+Ago!AT19+Set!AT19+Oct!AT19),IF(Config!$C$6=11,SUM(+Ene!AT19+Feb!AT19+Mar!AT19+Abr!AT19+May!AT19+Jun!AT19+Jul!AT19+Ago!AT19+Set!AT19+Oct!AT19+Nov!AT19),IF(Config!$C$6=12,SUM(+Ene!AT19+Feb!AT19+Mar!AT19+Abr!AT19+May!AT19+Jun!AT19+Jul!AT19+Ago!AT19+Set!AT19+Oct!AT19+Nov!AT19+Dic!AT19)))))))))))))</f>
        <v>0</v>
      </c>
      <c r="AU19" s="495">
        <f t="shared" si="9"/>
        <v>22</v>
      </c>
      <c r="AV19" s="37">
        <f t="shared" si="10"/>
        <v>22</v>
      </c>
      <c r="AW19" s="37">
        <f t="shared" si="11"/>
        <v>0</v>
      </c>
      <c r="AX19" s="37">
        <f t="shared" si="12"/>
        <v>0</v>
      </c>
      <c r="AY19" s="37">
        <f t="shared" si="13"/>
        <v>0</v>
      </c>
      <c r="AZ19" s="37">
        <f t="shared" si="14"/>
        <v>0</v>
      </c>
      <c r="BA19" s="37">
        <f t="shared" si="15"/>
        <v>0</v>
      </c>
      <c r="BB19" s="37">
        <f t="shared" si="16"/>
        <v>0</v>
      </c>
      <c r="BC19" s="37">
        <f t="shared" si="17"/>
        <v>0</v>
      </c>
      <c r="BD19" s="38">
        <f t="shared" si="18"/>
        <v>0</v>
      </c>
      <c r="BE19" s="37">
        <f t="shared" si="19"/>
        <v>0</v>
      </c>
      <c r="BF19" s="54">
        <f t="shared" si="20"/>
        <v>22</v>
      </c>
      <c r="BG19" t="str">
        <f t="shared" si="8"/>
        <v>OK</v>
      </c>
    </row>
    <row r="20" spans="1:59" ht="45" x14ac:dyDescent="0.25">
      <c r="A20" s="400">
        <v>17</v>
      </c>
      <c r="B20" s="427" t="s">
        <v>739</v>
      </c>
      <c r="C20" s="444" t="s">
        <v>145</v>
      </c>
      <c r="D20" s="429">
        <f>IF(Config!$C$6=1,SUM(+Ene!D20),IF(Config!$C$6=2,SUM(+Ene!D20+Feb!D20),IF(Config!$C$6=3,SUM(+Ene!D20+Feb!D20+Mar!D20),IF(Config!$C$6=4,SUM(+Ene!D20+Feb!D20+Mar!D20+Abr!D20),IF(Config!$C$6=5,SUM(Ene!D20+Feb!D20+Mar!D20+Abr!D20+May!D20),IF(Config!$C$6=6,SUM(+Ene!D20+Feb!D20+Mar!D20+Abr!D20+May!D20+Jun!D20),IF(Config!$C$6=7,SUM(Ene!D20+Feb!D20+Mar!D20+Abr!D20+May!D20+Jun!D20+Jul!D20),IF(Config!$C$6=8,SUM(+Ene!D20+Feb!D20+Mar!D20+Abr!D20+May!D20+Jun!D20+Jul!D20+Ago!D20),IF(Config!$C$6=9,SUM(+Ene!D20+Feb!D20+Mar!D20+Abr!D20+May!D20+Jun!D20+Jul!D20+Ago!D20+Set!D20),IF(Config!$C$6=10,SUM(+Ene!D20+Feb!D20+Mar!D20+Abr!D20+May!D20+Jun!D20+Jul!D20+Ago!D20+Set!D20+Oct!D20),IF(Config!$C$6=11,SUM(+Ene!D20+Feb!D20+Mar!D20+Abr!D20+May!D20+Jun!D20+Jul!D20+Ago!D20+Set!D20+Oct!D20+Nov!D20),IF(Config!$C$6=12,SUM(+Ene!D20+Feb!D20+Mar!D20+Abr!D20+May!D20+Jun!D20+Jul!D20+Ago!D20+Set!D20+Oct!D20+Nov!D20+Dic!D20)))))))))))))</f>
        <v>0</v>
      </c>
      <c r="E20" s="429">
        <f>IF(Config!$C$6=1,SUM(+Ene!E20),IF(Config!$C$6=2,SUM(+Ene!E20+Feb!E20),IF(Config!$C$6=3,SUM(+Ene!E20+Feb!E20+Mar!E20),IF(Config!$C$6=4,SUM(+Ene!E20+Feb!E20+Mar!E20+Abr!E20),IF(Config!$C$6=5,SUM(Ene!E20+Feb!E20+Mar!E20+Abr!E20+May!E20),IF(Config!$C$6=6,SUM(+Ene!E20+Feb!E20+Mar!E20+Abr!E20+May!E20+Jun!E20),IF(Config!$C$6=7,SUM(Ene!E20+Feb!E20+Mar!E20+Abr!E20+May!E20+Jun!E20+Jul!E20),IF(Config!$C$6=8,SUM(+Ene!E20+Feb!E20+Mar!E20+Abr!E20+May!E20+Jun!E20+Jul!E20+Ago!E20),IF(Config!$C$6=9,SUM(+Ene!E20+Feb!E20+Mar!E20+Abr!E20+May!E20+Jun!E20+Jul!E20+Ago!E20+Set!E20),IF(Config!$C$6=10,SUM(+Ene!E20+Feb!E20+Mar!E20+Abr!E20+May!E20+Jun!E20+Jul!E20+Ago!E20+Set!E20+Oct!E20),IF(Config!$C$6=11,SUM(+Ene!E20+Feb!E20+Mar!E20+Abr!E20+May!E20+Jun!E20+Jul!E20+Ago!E20+Set!E20+Oct!E20+Nov!E20),IF(Config!$C$6=12,SUM(+Ene!E20+Feb!E20+Mar!E20+Abr!E20+May!E20+Jun!E20+Jul!E20+Ago!E20+Set!E20+Oct!E20+Nov!E20+Dic!E20)))))))))))))</f>
        <v>0</v>
      </c>
      <c r="F20" s="429">
        <f>IF(Config!$C$6=1,SUM(+Ene!F20),IF(Config!$C$6=2,SUM(+Ene!F20+Feb!F20),IF(Config!$C$6=3,SUM(+Ene!F20+Feb!F20+Mar!F20),IF(Config!$C$6=4,SUM(+Ene!F20+Feb!F20+Mar!F20+Abr!F20),IF(Config!$C$6=5,SUM(Ene!F20+Feb!F20+Mar!F20+Abr!F20+May!F20),IF(Config!$C$6=6,SUM(+Ene!F20+Feb!F20+Mar!F20+Abr!F20+May!F20+Jun!F20),IF(Config!$C$6=7,SUM(Ene!F20+Feb!F20+Mar!F20+Abr!F20+May!F20+Jun!F20+Jul!F20),IF(Config!$C$6=8,SUM(+Ene!F20+Feb!F20+Mar!F20+Abr!F20+May!F20+Jun!F20+Jul!F20+Ago!F20),IF(Config!$C$6=9,SUM(+Ene!F20+Feb!F20+Mar!F20+Abr!F20+May!F20+Jun!F20+Jul!F20+Ago!F20+Set!F20),IF(Config!$C$6=10,SUM(+Ene!F20+Feb!F20+Mar!F20+Abr!F20+May!F20+Jun!F20+Jul!F20+Ago!F20+Set!F20+Oct!F20),IF(Config!$C$6=11,SUM(+Ene!F20+Feb!F20+Mar!F20+Abr!F20+May!F20+Jun!F20+Jul!F20+Ago!F20+Set!F20+Oct!F20+Nov!F20),IF(Config!$C$6=12,SUM(+Ene!F20+Feb!F20+Mar!F20+Abr!F20+May!F20+Jun!F20+Jul!F20+Ago!F20+Set!F20+Oct!F20+Nov!F20+Dic!F20)))))))))))))</f>
        <v>0</v>
      </c>
      <c r="G20" s="429">
        <f>IF(Config!$C$6=1,SUM(+Ene!G20),IF(Config!$C$6=2,SUM(+Ene!G20+Feb!G20),IF(Config!$C$6=3,SUM(+Ene!G20+Feb!G20+Mar!G20),IF(Config!$C$6=4,SUM(+Ene!G20+Feb!G20+Mar!G20+Abr!G20),IF(Config!$C$6=5,SUM(Ene!G20+Feb!G20+Mar!G20+Abr!G20+May!G20),IF(Config!$C$6=6,SUM(+Ene!G20+Feb!G20+Mar!G20+Abr!G20+May!G20+Jun!G20),IF(Config!$C$6=7,SUM(Ene!G20+Feb!G20+Mar!G20+Abr!G20+May!G20+Jun!G20+Jul!G20),IF(Config!$C$6=8,SUM(+Ene!G20+Feb!G20+Mar!G20+Abr!G20+May!G20+Jun!G20+Jul!G20+Ago!G20),IF(Config!$C$6=9,SUM(+Ene!G20+Feb!G20+Mar!G20+Abr!G20+May!G20+Jun!G20+Jul!G20+Ago!G20+Set!G20),IF(Config!$C$6=10,SUM(+Ene!G20+Feb!G20+Mar!G20+Abr!G20+May!G20+Jun!G20+Jul!G20+Ago!G20+Set!G20+Oct!G20),IF(Config!$C$6=11,SUM(+Ene!G20+Feb!G20+Mar!G20+Abr!G20+May!G20+Jun!G20+Jul!G20+Ago!G20+Set!G20+Oct!G20+Nov!G20),IF(Config!$C$6=12,SUM(+Ene!G20+Feb!G20+Mar!G20+Abr!G20+May!G20+Jun!G20+Jul!G20+Ago!G20+Set!G20+Oct!G20+Nov!G20+Dic!G20)))))))))))))</f>
        <v>64</v>
      </c>
      <c r="H20" s="429">
        <f>IF(Config!$C$6=1,SUM(+Ene!H20),IF(Config!$C$6=2,SUM(+Ene!H20+Feb!H20),IF(Config!$C$6=3,SUM(+Ene!H20+Feb!H20+Mar!H20),IF(Config!$C$6=4,SUM(+Ene!H20+Feb!H20+Mar!H20+Abr!H20),IF(Config!$C$6=5,SUM(Ene!H20+Feb!H20+Mar!H20+Abr!H20+May!H20),IF(Config!$C$6=6,SUM(+Ene!H20+Feb!H20+Mar!H20+Abr!H20+May!H20+Jun!H20),IF(Config!$C$6=7,SUM(Ene!H20+Feb!H20+Mar!H20+Abr!H20+May!H20+Jun!H20+Jul!H20),IF(Config!$C$6=8,SUM(+Ene!H20+Feb!H20+Mar!H20+Abr!H20+May!H20+Jun!H20+Jul!H20+Ago!H20),IF(Config!$C$6=9,SUM(+Ene!H20+Feb!H20+Mar!H20+Abr!H20+May!H20+Jun!H20+Jul!H20+Ago!H20+Set!H20),IF(Config!$C$6=10,SUM(+Ene!H20+Feb!H20+Mar!H20+Abr!H20+May!H20+Jun!H20+Jul!H20+Ago!H20+Set!H20+Oct!H20),IF(Config!$C$6=11,SUM(+Ene!H20+Feb!H20+Mar!H20+Abr!H20+May!H20+Jun!H20+Jul!H20+Ago!H20+Set!H20+Oct!H20+Nov!H20),IF(Config!$C$6=12,SUM(+Ene!H20+Feb!H20+Mar!H20+Abr!H20+May!H20+Jun!H20+Jul!H20+Ago!H20+Set!H20+Oct!H20+Nov!H20+Dic!H20)))))))))))))</f>
        <v>6</v>
      </c>
      <c r="I20" s="429">
        <f>IF(Config!$C$6=1,SUM(+Ene!I20),IF(Config!$C$6=2,SUM(+Ene!I20+Feb!I20),IF(Config!$C$6=3,SUM(+Ene!I20+Feb!I20+Mar!I20),IF(Config!$C$6=4,SUM(+Ene!I20+Feb!I20+Mar!I20+Abr!I20),IF(Config!$C$6=5,SUM(Ene!I20+Feb!I20+Mar!I20+Abr!I20+May!I20),IF(Config!$C$6=6,SUM(+Ene!I20+Feb!I20+Mar!I20+Abr!I20+May!I20+Jun!I20),IF(Config!$C$6=7,SUM(Ene!I20+Feb!I20+Mar!I20+Abr!I20+May!I20+Jun!I20+Jul!I20),IF(Config!$C$6=8,SUM(+Ene!I20+Feb!I20+Mar!I20+Abr!I20+May!I20+Jun!I20+Jul!I20+Ago!I20),IF(Config!$C$6=9,SUM(+Ene!I20+Feb!I20+Mar!I20+Abr!I20+May!I20+Jun!I20+Jul!I20+Ago!I20+Set!I20),IF(Config!$C$6=10,SUM(+Ene!I20+Feb!I20+Mar!I20+Abr!I20+May!I20+Jun!I20+Jul!I20+Ago!I20+Set!I20+Oct!I20),IF(Config!$C$6=11,SUM(+Ene!I20+Feb!I20+Mar!I20+Abr!I20+May!I20+Jun!I20+Jul!I20+Ago!I20+Set!I20+Oct!I20+Nov!I20),IF(Config!$C$6=12,SUM(+Ene!I20+Feb!I20+Mar!I20+Abr!I20+May!I20+Jun!I20+Jul!I20+Ago!I20+Set!I20+Oct!I20+Nov!I20+Dic!I20)))))))))))))</f>
        <v>1</v>
      </c>
      <c r="J20" s="429">
        <f>IF(Config!$C$6=1,SUM(+Ene!J20),IF(Config!$C$6=2,SUM(+Ene!J20+Feb!J20),IF(Config!$C$6=3,SUM(+Ene!J20+Feb!J20+Mar!J20),IF(Config!$C$6=4,SUM(+Ene!J20+Feb!J20+Mar!J20+Abr!J20),IF(Config!$C$6=5,SUM(Ene!J20+Feb!J20+Mar!J20+Abr!J20+May!J20),IF(Config!$C$6=6,SUM(+Ene!J20+Feb!J20+Mar!J20+Abr!J20+May!J20+Jun!J20),IF(Config!$C$6=7,SUM(Ene!J20+Feb!J20+Mar!J20+Abr!J20+May!J20+Jun!J20+Jul!J20),IF(Config!$C$6=8,SUM(+Ene!J20+Feb!J20+Mar!J20+Abr!J20+May!J20+Jun!J20+Jul!J20+Ago!J20),IF(Config!$C$6=9,SUM(+Ene!J20+Feb!J20+Mar!J20+Abr!J20+May!J20+Jun!J20+Jul!J20+Ago!J20+Set!J20),IF(Config!$C$6=10,SUM(+Ene!J20+Feb!J20+Mar!J20+Abr!J20+May!J20+Jun!J20+Jul!J20+Ago!J20+Set!J20+Oct!J20),IF(Config!$C$6=11,SUM(+Ene!J20+Feb!J20+Mar!J20+Abr!J20+May!J20+Jun!J20+Jul!J20+Ago!J20+Set!J20+Oct!J20+Nov!J20),IF(Config!$C$6=12,SUM(+Ene!J20+Feb!J20+Mar!J20+Abr!J20+May!J20+Jun!J20+Jul!J20+Ago!J20+Set!J20+Oct!J20+Nov!J20+Dic!J20)))))))))))))</f>
        <v>1</v>
      </c>
      <c r="K20" s="429">
        <f>IF(Config!$C$6=1,SUM(+Ene!K20),IF(Config!$C$6=2,SUM(+Ene!K20+Feb!K20),IF(Config!$C$6=3,SUM(+Ene!K20+Feb!K20+Mar!K20),IF(Config!$C$6=4,SUM(+Ene!K20+Feb!K20+Mar!K20+Abr!K20),IF(Config!$C$6=5,SUM(Ene!K20+Feb!K20+Mar!K20+Abr!K20+May!K20),IF(Config!$C$6=6,SUM(+Ene!K20+Feb!K20+Mar!K20+Abr!K20+May!K20+Jun!K20),IF(Config!$C$6=7,SUM(Ene!K20+Feb!K20+Mar!K20+Abr!K20+May!K20+Jun!K20+Jul!K20),IF(Config!$C$6=8,SUM(+Ene!K20+Feb!K20+Mar!K20+Abr!K20+May!K20+Jun!K20+Jul!K20+Ago!K20),IF(Config!$C$6=9,SUM(+Ene!K20+Feb!K20+Mar!K20+Abr!K20+May!K20+Jun!K20+Jul!K20+Ago!K20+Set!K20),IF(Config!$C$6=10,SUM(+Ene!K20+Feb!K20+Mar!K20+Abr!K20+May!K20+Jun!K20+Jul!K20+Ago!K20+Set!K20+Oct!K20),IF(Config!$C$6=11,SUM(+Ene!K20+Feb!K20+Mar!K20+Abr!K20+May!K20+Jun!K20+Jul!K20+Ago!K20+Set!K20+Oct!K20+Nov!K20),IF(Config!$C$6=12,SUM(+Ene!K20+Feb!K20+Mar!K20+Abr!K20+May!K20+Jun!K20+Jul!K20+Ago!K20+Set!K20+Oct!K20+Nov!K20+Dic!K20)))))))))))))</f>
        <v>4</v>
      </c>
      <c r="L20" s="429">
        <f>IF(Config!$C$6=1,SUM(+Ene!L20),IF(Config!$C$6=2,SUM(+Ene!L20+Feb!L20),IF(Config!$C$6=3,SUM(+Ene!L20+Feb!L20+Mar!L20),IF(Config!$C$6=4,SUM(+Ene!L20+Feb!L20+Mar!L20+Abr!L20),IF(Config!$C$6=5,SUM(Ene!L20+Feb!L20+Mar!L20+Abr!L20+May!L20),IF(Config!$C$6=6,SUM(+Ene!L20+Feb!L20+Mar!L20+Abr!L20+May!L20+Jun!L20),IF(Config!$C$6=7,SUM(Ene!L20+Feb!L20+Mar!L20+Abr!L20+May!L20+Jun!L20+Jul!L20),IF(Config!$C$6=8,SUM(+Ene!L20+Feb!L20+Mar!L20+Abr!L20+May!L20+Jun!L20+Jul!L20+Ago!L20),IF(Config!$C$6=9,SUM(+Ene!L20+Feb!L20+Mar!L20+Abr!L20+May!L20+Jun!L20+Jul!L20+Ago!L20+Set!L20),IF(Config!$C$6=10,SUM(+Ene!L20+Feb!L20+Mar!L20+Abr!L20+May!L20+Jun!L20+Jul!L20+Ago!L20+Set!L20+Oct!L20),IF(Config!$C$6=11,SUM(+Ene!L20+Feb!L20+Mar!L20+Abr!L20+May!L20+Jun!L20+Jul!L20+Ago!L20+Set!L20+Oct!L20+Nov!L20),IF(Config!$C$6=12,SUM(+Ene!L20+Feb!L20+Mar!L20+Abr!L20+May!L20+Jun!L20+Jul!L20+Ago!L20+Set!L20+Oct!L20+Nov!L20+Dic!L20)))))))))))))</f>
        <v>0</v>
      </c>
      <c r="M20" s="429">
        <f>IF(Config!$C$6=1,SUM(+Ene!M20),IF(Config!$C$6=2,SUM(+Ene!M20+Feb!M20),IF(Config!$C$6=3,SUM(+Ene!M20+Feb!M20+Mar!M20),IF(Config!$C$6=4,SUM(+Ene!M20+Feb!M20+Mar!M20+Abr!M20),IF(Config!$C$6=5,SUM(Ene!M20+Feb!M20+Mar!M20+Abr!M20+May!M20),IF(Config!$C$6=6,SUM(+Ene!M20+Feb!M20+Mar!M20+Abr!M20+May!M20+Jun!M20),IF(Config!$C$6=7,SUM(Ene!M20+Feb!M20+Mar!M20+Abr!M20+May!M20+Jun!M20+Jul!M20),IF(Config!$C$6=8,SUM(+Ene!M20+Feb!M20+Mar!M20+Abr!M20+May!M20+Jun!M20+Jul!M20+Ago!M20),IF(Config!$C$6=9,SUM(+Ene!M20+Feb!M20+Mar!M20+Abr!M20+May!M20+Jun!M20+Jul!M20+Ago!M20+Set!M20),IF(Config!$C$6=10,SUM(+Ene!M20+Feb!M20+Mar!M20+Abr!M20+May!M20+Jun!M20+Jul!M20+Ago!M20+Set!M20+Oct!M20),IF(Config!$C$6=11,SUM(+Ene!M20+Feb!M20+Mar!M20+Abr!M20+May!M20+Jun!M20+Jul!M20+Ago!M20+Set!M20+Oct!M20+Nov!M20),IF(Config!$C$6=12,SUM(+Ene!M20+Feb!M20+Mar!M20+Abr!M20+May!M20+Jun!M20+Jul!M20+Ago!M20+Set!M20+Oct!M20+Nov!M20+Dic!M20)))))))))))))</f>
        <v>0</v>
      </c>
      <c r="N20" s="429">
        <f>IF(Config!$C$6=1,SUM(+Ene!N20),IF(Config!$C$6=2,SUM(+Ene!N20+Feb!N20),IF(Config!$C$6=3,SUM(+Ene!N20+Feb!N20+Mar!N20),IF(Config!$C$6=4,SUM(+Ene!N20+Feb!N20+Mar!N20+Abr!N20),IF(Config!$C$6=5,SUM(Ene!N20+Feb!N20+Mar!N20+Abr!N20+May!N20),IF(Config!$C$6=6,SUM(+Ene!N20+Feb!N20+Mar!N20+Abr!N20+May!N20+Jun!N20),IF(Config!$C$6=7,SUM(Ene!N20+Feb!N20+Mar!N20+Abr!N20+May!N20+Jun!N20+Jul!N20),IF(Config!$C$6=8,SUM(+Ene!N20+Feb!N20+Mar!N20+Abr!N20+May!N20+Jun!N20+Jul!N20+Ago!N20),IF(Config!$C$6=9,SUM(+Ene!N20+Feb!N20+Mar!N20+Abr!N20+May!N20+Jun!N20+Jul!N20+Ago!N20+Set!N20),IF(Config!$C$6=10,SUM(+Ene!N20+Feb!N20+Mar!N20+Abr!N20+May!N20+Jun!N20+Jul!N20+Ago!N20+Set!N20+Oct!N20),IF(Config!$C$6=11,SUM(+Ene!N20+Feb!N20+Mar!N20+Abr!N20+May!N20+Jun!N20+Jul!N20+Ago!N20+Set!N20+Oct!N20+Nov!N20),IF(Config!$C$6=12,SUM(+Ene!N20+Feb!N20+Mar!N20+Abr!N20+May!N20+Jun!N20+Jul!N20+Ago!N20+Set!N20+Oct!N20+Nov!N20+Dic!N20)))))))))))))</f>
        <v>0</v>
      </c>
      <c r="O20" s="429">
        <f>IF(Config!$C$6=1,SUM(+Ene!O20),IF(Config!$C$6=2,SUM(+Ene!O20+Feb!O20),IF(Config!$C$6=3,SUM(+Ene!O20+Feb!O20+Mar!O20),IF(Config!$C$6=4,SUM(+Ene!O20+Feb!O20+Mar!O20+Abr!O20),IF(Config!$C$6=5,SUM(Ene!O20+Feb!O20+Mar!O20+Abr!O20+May!O20),IF(Config!$C$6=6,SUM(+Ene!O20+Feb!O20+Mar!O20+Abr!O20+May!O20+Jun!O20),IF(Config!$C$6=7,SUM(Ene!O20+Feb!O20+Mar!O20+Abr!O20+May!O20+Jun!O20+Jul!O20),IF(Config!$C$6=8,SUM(+Ene!O20+Feb!O20+Mar!O20+Abr!O20+May!O20+Jun!O20+Jul!O20+Ago!O20),IF(Config!$C$6=9,SUM(+Ene!O20+Feb!O20+Mar!O20+Abr!O20+May!O20+Jun!O20+Jul!O20+Ago!O20+Set!O20),IF(Config!$C$6=10,SUM(+Ene!O20+Feb!O20+Mar!O20+Abr!O20+May!O20+Jun!O20+Jul!O20+Ago!O20+Set!O20+Oct!O20),IF(Config!$C$6=11,SUM(+Ene!O20+Feb!O20+Mar!O20+Abr!O20+May!O20+Jun!O20+Jul!O20+Ago!O20+Set!O20+Oct!O20+Nov!O20),IF(Config!$C$6=12,SUM(+Ene!O20+Feb!O20+Mar!O20+Abr!O20+May!O20+Jun!O20+Jul!O20+Ago!O20+Set!O20+Oct!O20+Nov!O20+Dic!O20)))))))))))))</f>
        <v>9</v>
      </c>
      <c r="P20" s="429">
        <f>IF(Config!$C$6=1,SUM(+Ene!P20),IF(Config!$C$6=2,SUM(+Ene!P20+Feb!P20),IF(Config!$C$6=3,SUM(+Ene!P20+Feb!P20+Mar!P20),IF(Config!$C$6=4,SUM(+Ene!P20+Feb!P20+Mar!P20+Abr!P20),IF(Config!$C$6=5,SUM(Ene!P20+Feb!P20+Mar!P20+Abr!P20+May!P20),IF(Config!$C$6=6,SUM(+Ene!P20+Feb!P20+Mar!P20+Abr!P20+May!P20+Jun!P20),IF(Config!$C$6=7,SUM(Ene!P20+Feb!P20+Mar!P20+Abr!P20+May!P20+Jun!P20+Jul!P20),IF(Config!$C$6=8,SUM(+Ene!P20+Feb!P20+Mar!P20+Abr!P20+May!P20+Jun!P20+Jul!P20+Ago!P20),IF(Config!$C$6=9,SUM(+Ene!P20+Feb!P20+Mar!P20+Abr!P20+May!P20+Jun!P20+Jul!P20+Ago!P20+Set!P20),IF(Config!$C$6=10,SUM(+Ene!P20+Feb!P20+Mar!P20+Abr!P20+May!P20+Jun!P20+Jul!P20+Ago!P20+Set!P20+Oct!P20),IF(Config!$C$6=11,SUM(+Ene!P20+Feb!P20+Mar!P20+Abr!P20+May!P20+Jun!P20+Jul!P20+Ago!P20+Set!P20+Oct!P20+Nov!P20),IF(Config!$C$6=12,SUM(+Ene!P20+Feb!P20+Mar!P20+Abr!P20+May!P20+Jun!P20+Jul!P20+Ago!P20+Set!P20+Oct!P20+Nov!P20+Dic!P20)))))))))))))</f>
        <v>19</v>
      </c>
      <c r="Q20" s="429">
        <f>IF(Config!$C$6=1,SUM(+Ene!Q20),IF(Config!$C$6=2,SUM(+Ene!Q20+Feb!Q20),IF(Config!$C$6=3,SUM(+Ene!Q20+Feb!Q20+Mar!Q20),IF(Config!$C$6=4,SUM(+Ene!Q20+Feb!Q20+Mar!Q20+Abr!Q20),IF(Config!$C$6=5,SUM(Ene!Q20+Feb!Q20+Mar!Q20+Abr!Q20+May!Q20),IF(Config!$C$6=6,SUM(+Ene!Q20+Feb!Q20+Mar!Q20+Abr!Q20+May!Q20+Jun!Q20),IF(Config!$C$6=7,SUM(Ene!Q20+Feb!Q20+Mar!Q20+Abr!Q20+May!Q20+Jun!Q20+Jul!Q20),IF(Config!$C$6=8,SUM(+Ene!Q20+Feb!Q20+Mar!Q20+Abr!Q20+May!Q20+Jun!Q20+Jul!Q20+Ago!Q20),IF(Config!$C$6=9,SUM(+Ene!Q20+Feb!Q20+Mar!Q20+Abr!Q20+May!Q20+Jun!Q20+Jul!Q20+Ago!Q20+Set!Q20),IF(Config!$C$6=10,SUM(+Ene!Q20+Feb!Q20+Mar!Q20+Abr!Q20+May!Q20+Jun!Q20+Jul!Q20+Ago!Q20+Set!Q20+Oct!Q20),IF(Config!$C$6=11,SUM(+Ene!Q20+Feb!Q20+Mar!Q20+Abr!Q20+May!Q20+Jun!Q20+Jul!Q20+Ago!Q20+Set!Q20+Oct!Q20+Nov!Q20),IF(Config!$C$6=12,SUM(+Ene!Q20+Feb!Q20+Mar!Q20+Abr!Q20+May!Q20+Jun!Q20+Jul!Q20+Ago!Q20+Set!Q20+Oct!Q20+Nov!Q20+Dic!Q20)))))))))))))</f>
        <v>1</v>
      </c>
      <c r="R20" s="429">
        <f>IF(Config!$C$6=1,SUM(+Ene!R20),IF(Config!$C$6=2,SUM(+Ene!R20+Feb!R20),IF(Config!$C$6=3,SUM(+Ene!R20+Feb!R20+Mar!R20),IF(Config!$C$6=4,SUM(+Ene!R20+Feb!R20+Mar!R20+Abr!R20),IF(Config!$C$6=5,SUM(Ene!R20+Feb!R20+Mar!R20+Abr!R20+May!R20),IF(Config!$C$6=6,SUM(+Ene!R20+Feb!R20+Mar!R20+Abr!R20+May!R20+Jun!R20),IF(Config!$C$6=7,SUM(Ene!R20+Feb!R20+Mar!R20+Abr!R20+May!R20+Jun!R20+Jul!R20),IF(Config!$C$6=8,SUM(+Ene!R20+Feb!R20+Mar!R20+Abr!R20+May!R20+Jun!R20+Jul!R20+Ago!R20),IF(Config!$C$6=9,SUM(+Ene!R20+Feb!R20+Mar!R20+Abr!R20+May!R20+Jun!R20+Jul!R20+Ago!R20+Set!R20),IF(Config!$C$6=10,SUM(+Ene!R20+Feb!R20+Mar!R20+Abr!R20+May!R20+Jun!R20+Jul!R20+Ago!R20+Set!R20+Oct!R20),IF(Config!$C$6=11,SUM(+Ene!R20+Feb!R20+Mar!R20+Abr!R20+May!R20+Jun!R20+Jul!R20+Ago!R20+Set!R20+Oct!R20+Nov!R20),IF(Config!$C$6=12,SUM(+Ene!R20+Feb!R20+Mar!R20+Abr!R20+May!R20+Jun!R20+Jul!R20+Ago!R20+Set!R20+Oct!R20+Nov!R20+Dic!R20)))))))))))))</f>
        <v>0</v>
      </c>
      <c r="S20" s="429">
        <f>IF(Config!$C$6=1,SUM(+Ene!S20),IF(Config!$C$6=2,SUM(+Ene!S20+Feb!S20),IF(Config!$C$6=3,SUM(+Ene!S20+Feb!S20+Mar!S20),IF(Config!$C$6=4,SUM(+Ene!S20+Feb!S20+Mar!S20+Abr!S20),IF(Config!$C$6=5,SUM(Ene!S20+Feb!S20+Mar!S20+Abr!S20+May!S20),IF(Config!$C$6=6,SUM(+Ene!S20+Feb!S20+Mar!S20+Abr!S20+May!S20+Jun!S20),IF(Config!$C$6=7,SUM(Ene!S20+Feb!S20+Mar!S20+Abr!S20+May!S20+Jun!S20+Jul!S20),IF(Config!$C$6=8,SUM(+Ene!S20+Feb!S20+Mar!S20+Abr!S20+May!S20+Jun!S20+Jul!S20+Ago!S20),IF(Config!$C$6=9,SUM(+Ene!S20+Feb!S20+Mar!S20+Abr!S20+May!S20+Jun!S20+Jul!S20+Ago!S20+Set!S20),IF(Config!$C$6=10,SUM(+Ene!S20+Feb!S20+Mar!S20+Abr!S20+May!S20+Jun!S20+Jul!S20+Ago!S20+Set!S20+Oct!S20),IF(Config!$C$6=11,SUM(+Ene!S20+Feb!S20+Mar!S20+Abr!S20+May!S20+Jun!S20+Jul!S20+Ago!S20+Set!S20+Oct!S20+Nov!S20),IF(Config!$C$6=12,SUM(+Ene!S20+Feb!S20+Mar!S20+Abr!S20+May!S20+Jun!S20+Jul!S20+Ago!S20+Set!S20+Oct!S20+Nov!S20+Dic!S20)))))))))))))</f>
        <v>4</v>
      </c>
      <c r="T20" s="429">
        <f>IF(Config!$C$6=1,SUM(+Ene!T20),IF(Config!$C$6=2,SUM(+Ene!T20+Feb!T20),IF(Config!$C$6=3,SUM(+Ene!T20+Feb!T20+Mar!T20),IF(Config!$C$6=4,SUM(+Ene!T20+Feb!T20+Mar!T20+Abr!T20),IF(Config!$C$6=5,SUM(Ene!T20+Feb!T20+Mar!T20+Abr!T20+May!T20),IF(Config!$C$6=6,SUM(+Ene!T20+Feb!T20+Mar!T20+Abr!T20+May!T20+Jun!T20),IF(Config!$C$6=7,SUM(Ene!T20+Feb!T20+Mar!T20+Abr!T20+May!T20+Jun!T20+Jul!T20),IF(Config!$C$6=8,SUM(+Ene!T20+Feb!T20+Mar!T20+Abr!T20+May!T20+Jun!T20+Jul!T20+Ago!T20),IF(Config!$C$6=9,SUM(+Ene!T20+Feb!T20+Mar!T20+Abr!T20+May!T20+Jun!T20+Jul!T20+Ago!T20+Set!T20),IF(Config!$C$6=10,SUM(+Ene!T20+Feb!T20+Mar!T20+Abr!T20+May!T20+Jun!T20+Jul!T20+Ago!T20+Set!T20+Oct!T20),IF(Config!$C$6=11,SUM(+Ene!T20+Feb!T20+Mar!T20+Abr!T20+May!T20+Jun!T20+Jul!T20+Ago!T20+Set!T20+Oct!T20+Nov!T20),IF(Config!$C$6=12,SUM(+Ene!T20+Feb!T20+Mar!T20+Abr!T20+May!T20+Jun!T20+Jul!T20+Ago!T20+Set!T20+Oct!T20+Nov!T20+Dic!T20)))))))))))))</f>
        <v>5</v>
      </c>
      <c r="U20" s="429">
        <f>IF(Config!$C$6=1,SUM(+Ene!U20),IF(Config!$C$6=2,SUM(+Ene!U20+Feb!U20),IF(Config!$C$6=3,SUM(+Ene!U20+Feb!U20+Mar!U20),IF(Config!$C$6=4,SUM(+Ene!U20+Feb!U20+Mar!U20+Abr!U20),IF(Config!$C$6=5,SUM(Ene!U20+Feb!U20+Mar!U20+Abr!U20+May!U20),IF(Config!$C$6=6,SUM(+Ene!U20+Feb!U20+Mar!U20+Abr!U20+May!U20+Jun!U20),IF(Config!$C$6=7,SUM(Ene!U20+Feb!U20+Mar!U20+Abr!U20+May!U20+Jun!U20+Jul!U20),IF(Config!$C$6=8,SUM(+Ene!U20+Feb!U20+Mar!U20+Abr!U20+May!U20+Jun!U20+Jul!U20+Ago!U20),IF(Config!$C$6=9,SUM(+Ene!U20+Feb!U20+Mar!U20+Abr!U20+May!U20+Jun!U20+Jul!U20+Ago!U20+Set!U20),IF(Config!$C$6=10,SUM(+Ene!U20+Feb!U20+Mar!U20+Abr!U20+May!U20+Jun!U20+Jul!U20+Ago!U20+Set!U20+Oct!U20),IF(Config!$C$6=11,SUM(+Ene!U20+Feb!U20+Mar!U20+Abr!U20+May!U20+Jun!U20+Jul!U20+Ago!U20+Set!U20+Oct!U20+Nov!U20),IF(Config!$C$6=12,SUM(+Ene!U20+Feb!U20+Mar!U20+Abr!U20+May!U20+Jun!U20+Jul!U20+Ago!U20+Set!U20+Oct!U20+Nov!U20+Dic!U20)))))))))))))</f>
        <v>0</v>
      </c>
      <c r="V20" s="429">
        <f>IF(Config!$C$6=1,SUM(+Ene!V20),IF(Config!$C$6=2,SUM(+Ene!V20+Feb!V20),IF(Config!$C$6=3,SUM(+Ene!V20+Feb!V20+Mar!V20),IF(Config!$C$6=4,SUM(+Ene!V20+Feb!V20+Mar!V20+Abr!V20),IF(Config!$C$6=5,SUM(Ene!V20+Feb!V20+Mar!V20+Abr!V20+May!V20),IF(Config!$C$6=6,SUM(+Ene!V20+Feb!V20+Mar!V20+Abr!V20+May!V20+Jun!V20),IF(Config!$C$6=7,SUM(Ene!V20+Feb!V20+Mar!V20+Abr!V20+May!V20+Jun!V20+Jul!V20),IF(Config!$C$6=8,SUM(+Ene!V20+Feb!V20+Mar!V20+Abr!V20+May!V20+Jun!V20+Jul!V20+Ago!V20),IF(Config!$C$6=9,SUM(+Ene!V20+Feb!V20+Mar!V20+Abr!V20+May!V20+Jun!V20+Jul!V20+Ago!V20+Set!V20),IF(Config!$C$6=10,SUM(+Ene!V20+Feb!V20+Mar!V20+Abr!V20+May!V20+Jun!V20+Jul!V20+Ago!V20+Set!V20+Oct!V20),IF(Config!$C$6=11,SUM(+Ene!V20+Feb!V20+Mar!V20+Abr!V20+May!V20+Jun!V20+Jul!V20+Ago!V20+Set!V20+Oct!V20+Nov!V20),IF(Config!$C$6=12,SUM(+Ene!V20+Feb!V20+Mar!V20+Abr!V20+May!V20+Jun!V20+Jul!V20+Ago!V20+Set!V20+Oct!V20+Nov!V20+Dic!V20)))))))))))))</f>
        <v>0</v>
      </c>
      <c r="W20" s="429">
        <f>IF(Config!$C$6=1,SUM(+Ene!W20),IF(Config!$C$6=2,SUM(+Ene!W20+Feb!W20),IF(Config!$C$6=3,SUM(+Ene!W20+Feb!W20+Mar!W20),IF(Config!$C$6=4,SUM(+Ene!W20+Feb!W20+Mar!W20+Abr!W20),IF(Config!$C$6=5,SUM(Ene!W20+Feb!W20+Mar!W20+Abr!W20+May!W20),IF(Config!$C$6=6,SUM(+Ene!W20+Feb!W20+Mar!W20+Abr!W20+May!W20+Jun!W20),IF(Config!$C$6=7,SUM(Ene!W20+Feb!W20+Mar!W20+Abr!W20+May!W20+Jun!W20+Jul!W20),IF(Config!$C$6=8,SUM(+Ene!W20+Feb!W20+Mar!W20+Abr!W20+May!W20+Jun!W20+Jul!W20+Ago!W20),IF(Config!$C$6=9,SUM(+Ene!W20+Feb!W20+Mar!W20+Abr!W20+May!W20+Jun!W20+Jul!W20+Ago!W20+Set!W20),IF(Config!$C$6=10,SUM(+Ene!W20+Feb!W20+Mar!W20+Abr!W20+May!W20+Jun!W20+Jul!W20+Ago!W20+Set!W20+Oct!W20),IF(Config!$C$6=11,SUM(+Ene!W20+Feb!W20+Mar!W20+Abr!W20+May!W20+Jun!W20+Jul!W20+Ago!W20+Set!W20+Oct!W20+Nov!W20),IF(Config!$C$6=12,SUM(+Ene!W20+Feb!W20+Mar!W20+Abr!W20+May!W20+Jun!W20+Jul!W20+Ago!W20+Set!W20+Oct!W20+Nov!W20+Dic!W20)))))))))))))</f>
        <v>0</v>
      </c>
      <c r="X20" s="429">
        <f>IF(Config!$C$6=1,SUM(+Ene!X20),IF(Config!$C$6=2,SUM(+Ene!X20+Feb!X20),IF(Config!$C$6=3,SUM(+Ene!X20+Feb!X20+Mar!X20),IF(Config!$C$6=4,SUM(+Ene!X20+Feb!X20+Mar!X20+Abr!X20),IF(Config!$C$6=5,SUM(Ene!X20+Feb!X20+Mar!X20+Abr!X20+May!X20),IF(Config!$C$6=6,SUM(+Ene!X20+Feb!X20+Mar!X20+Abr!X20+May!X20+Jun!X20),IF(Config!$C$6=7,SUM(Ene!X20+Feb!X20+Mar!X20+Abr!X20+May!X20+Jun!X20+Jul!X20),IF(Config!$C$6=8,SUM(+Ene!X20+Feb!X20+Mar!X20+Abr!X20+May!X20+Jun!X20+Jul!X20+Ago!X20),IF(Config!$C$6=9,SUM(+Ene!X20+Feb!X20+Mar!X20+Abr!X20+May!X20+Jun!X20+Jul!X20+Ago!X20+Set!X20),IF(Config!$C$6=10,SUM(+Ene!X20+Feb!X20+Mar!X20+Abr!X20+May!X20+Jun!X20+Jul!X20+Ago!X20+Set!X20+Oct!X20),IF(Config!$C$6=11,SUM(+Ene!X20+Feb!X20+Mar!X20+Abr!X20+May!X20+Jun!X20+Jul!X20+Ago!X20+Set!X20+Oct!X20+Nov!X20),IF(Config!$C$6=12,SUM(+Ene!X20+Feb!X20+Mar!X20+Abr!X20+May!X20+Jun!X20+Jul!X20+Ago!X20+Set!X20+Oct!X20+Nov!X20+Dic!X20)))))))))))))</f>
        <v>0</v>
      </c>
      <c r="Y20" s="429">
        <f>IF(Config!$C$6=1,SUM(+Ene!Y20),IF(Config!$C$6=2,SUM(+Ene!Y20+Feb!Y20),IF(Config!$C$6=3,SUM(+Ene!Y20+Feb!Y20+Mar!Y20),IF(Config!$C$6=4,SUM(+Ene!Y20+Feb!Y20+Mar!Y20+Abr!Y20),IF(Config!$C$6=5,SUM(Ene!Y20+Feb!Y20+Mar!Y20+Abr!Y20+May!Y20),IF(Config!$C$6=6,SUM(+Ene!Y20+Feb!Y20+Mar!Y20+Abr!Y20+May!Y20+Jun!Y20),IF(Config!$C$6=7,SUM(Ene!Y20+Feb!Y20+Mar!Y20+Abr!Y20+May!Y20+Jun!Y20+Jul!Y20),IF(Config!$C$6=8,SUM(+Ene!Y20+Feb!Y20+Mar!Y20+Abr!Y20+May!Y20+Jun!Y20+Jul!Y20+Ago!Y20),IF(Config!$C$6=9,SUM(+Ene!Y20+Feb!Y20+Mar!Y20+Abr!Y20+May!Y20+Jun!Y20+Jul!Y20+Ago!Y20+Set!Y20),IF(Config!$C$6=10,SUM(+Ene!Y20+Feb!Y20+Mar!Y20+Abr!Y20+May!Y20+Jun!Y20+Jul!Y20+Ago!Y20+Set!Y20+Oct!Y20),IF(Config!$C$6=11,SUM(+Ene!Y20+Feb!Y20+Mar!Y20+Abr!Y20+May!Y20+Jun!Y20+Jul!Y20+Ago!Y20+Set!Y20+Oct!Y20+Nov!Y20),IF(Config!$C$6=12,SUM(+Ene!Y20+Feb!Y20+Mar!Y20+Abr!Y20+May!Y20+Jun!Y20+Jul!Y20+Ago!Y20+Set!Y20+Oct!Y20+Nov!Y20+Dic!Y20)))))))))))))</f>
        <v>7</v>
      </c>
      <c r="Z20" s="429">
        <f>IF(Config!$C$6=1,SUM(+Ene!Z20),IF(Config!$C$6=2,SUM(+Ene!Z20+Feb!Z20),IF(Config!$C$6=3,SUM(+Ene!Z20+Feb!Z20+Mar!Z20),IF(Config!$C$6=4,SUM(+Ene!Z20+Feb!Z20+Mar!Z20+Abr!Z20),IF(Config!$C$6=5,SUM(Ene!Z20+Feb!Z20+Mar!Z20+Abr!Z20+May!Z20),IF(Config!$C$6=6,SUM(+Ene!Z20+Feb!Z20+Mar!Z20+Abr!Z20+May!Z20+Jun!Z20),IF(Config!$C$6=7,SUM(Ene!Z20+Feb!Z20+Mar!Z20+Abr!Z20+May!Z20+Jun!Z20+Jul!Z20),IF(Config!$C$6=8,SUM(+Ene!Z20+Feb!Z20+Mar!Z20+Abr!Z20+May!Z20+Jun!Z20+Jul!Z20+Ago!Z20),IF(Config!$C$6=9,SUM(+Ene!Z20+Feb!Z20+Mar!Z20+Abr!Z20+May!Z20+Jun!Z20+Jul!Z20+Ago!Z20+Set!Z20),IF(Config!$C$6=10,SUM(+Ene!Z20+Feb!Z20+Mar!Z20+Abr!Z20+May!Z20+Jun!Z20+Jul!Z20+Ago!Z20+Set!Z20+Oct!Z20),IF(Config!$C$6=11,SUM(+Ene!Z20+Feb!Z20+Mar!Z20+Abr!Z20+May!Z20+Jun!Z20+Jul!Z20+Ago!Z20+Set!Z20+Oct!Z20+Nov!Z20),IF(Config!$C$6=12,SUM(+Ene!Z20+Feb!Z20+Mar!Z20+Abr!Z20+May!Z20+Jun!Z20+Jul!Z20+Ago!Z20+Set!Z20+Oct!Z20+Nov!Z20+Dic!Z20)))))))))))))</f>
        <v>0</v>
      </c>
      <c r="AA20" s="429">
        <f>IF(Config!$C$6=1,SUM(+Ene!AA20),IF(Config!$C$6=2,SUM(+Ene!AA20+Feb!AA20),IF(Config!$C$6=3,SUM(+Ene!AA20+Feb!AA20+Mar!AA20),IF(Config!$C$6=4,SUM(+Ene!AA20+Feb!AA20+Mar!AA20+Abr!AA20),IF(Config!$C$6=5,SUM(Ene!AA20+Feb!AA20+Mar!AA20+Abr!AA20+May!AA20),IF(Config!$C$6=6,SUM(+Ene!AA20+Feb!AA20+Mar!AA20+Abr!AA20+May!AA20+Jun!AA20),IF(Config!$C$6=7,SUM(Ene!AA20+Feb!AA20+Mar!AA20+Abr!AA20+May!AA20+Jun!AA20+Jul!AA20),IF(Config!$C$6=8,SUM(+Ene!AA20+Feb!AA20+Mar!AA20+Abr!AA20+May!AA20+Jun!AA20+Jul!AA20+Ago!AA20),IF(Config!$C$6=9,SUM(+Ene!AA20+Feb!AA20+Mar!AA20+Abr!AA20+May!AA20+Jun!AA20+Jul!AA20+Ago!AA20+Set!AA20),IF(Config!$C$6=10,SUM(+Ene!AA20+Feb!AA20+Mar!AA20+Abr!AA20+May!AA20+Jun!AA20+Jul!AA20+Ago!AA20+Set!AA20+Oct!AA20),IF(Config!$C$6=11,SUM(+Ene!AA20+Feb!AA20+Mar!AA20+Abr!AA20+May!AA20+Jun!AA20+Jul!AA20+Ago!AA20+Set!AA20+Oct!AA20+Nov!AA20),IF(Config!$C$6=12,SUM(+Ene!AA20+Feb!AA20+Mar!AA20+Abr!AA20+May!AA20+Jun!AA20+Jul!AA20+Ago!AA20+Set!AA20+Oct!AA20+Nov!AA20+Dic!AA20)))))))))))))</f>
        <v>0</v>
      </c>
      <c r="AB20" s="429">
        <f>IF(Config!$C$6=1,SUM(+Ene!AB20),IF(Config!$C$6=2,SUM(+Ene!AB20+Feb!AB20),IF(Config!$C$6=3,SUM(+Ene!AB20+Feb!AB20+Mar!AB20),IF(Config!$C$6=4,SUM(+Ene!AB20+Feb!AB20+Mar!AB20+Abr!AB20),IF(Config!$C$6=5,SUM(Ene!AB20+Feb!AB20+Mar!AB20+Abr!AB20+May!AB20),IF(Config!$C$6=6,SUM(+Ene!AB20+Feb!AB20+Mar!AB20+Abr!AB20+May!AB20+Jun!AB20),IF(Config!$C$6=7,SUM(Ene!AB20+Feb!AB20+Mar!AB20+Abr!AB20+May!AB20+Jun!AB20+Jul!AB20),IF(Config!$C$6=8,SUM(+Ene!AB20+Feb!AB20+Mar!AB20+Abr!AB20+May!AB20+Jun!AB20+Jul!AB20+Ago!AB20),IF(Config!$C$6=9,SUM(+Ene!AB20+Feb!AB20+Mar!AB20+Abr!AB20+May!AB20+Jun!AB20+Jul!AB20+Ago!AB20+Set!AB20),IF(Config!$C$6=10,SUM(+Ene!AB20+Feb!AB20+Mar!AB20+Abr!AB20+May!AB20+Jun!AB20+Jul!AB20+Ago!AB20+Set!AB20+Oct!AB20),IF(Config!$C$6=11,SUM(+Ene!AB20+Feb!AB20+Mar!AB20+Abr!AB20+May!AB20+Jun!AB20+Jul!AB20+Ago!AB20+Set!AB20+Oct!AB20+Nov!AB20),IF(Config!$C$6=12,SUM(+Ene!AB20+Feb!AB20+Mar!AB20+Abr!AB20+May!AB20+Jun!AB20+Jul!AB20+Ago!AB20+Set!AB20+Oct!AB20+Nov!AB20+Dic!AB20)))))))))))))</f>
        <v>0</v>
      </c>
      <c r="AC20" s="429">
        <f>IF(Config!$C$6=1,SUM(+Ene!AC20),IF(Config!$C$6=2,SUM(+Ene!AC20+Feb!AC20),IF(Config!$C$6=3,SUM(+Ene!AC20+Feb!AC20+Mar!AC20),IF(Config!$C$6=4,SUM(+Ene!AC20+Feb!AC20+Mar!AC20+Abr!AC20),IF(Config!$C$6=5,SUM(Ene!AC20+Feb!AC20+Mar!AC20+Abr!AC20+May!AC20),IF(Config!$C$6=6,SUM(+Ene!AC20+Feb!AC20+Mar!AC20+Abr!AC20+May!AC20+Jun!AC20),IF(Config!$C$6=7,SUM(Ene!AC20+Feb!AC20+Mar!AC20+Abr!AC20+May!AC20+Jun!AC20+Jul!AC20),IF(Config!$C$6=8,SUM(+Ene!AC20+Feb!AC20+Mar!AC20+Abr!AC20+May!AC20+Jun!AC20+Jul!AC20+Ago!AC20),IF(Config!$C$6=9,SUM(+Ene!AC20+Feb!AC20+Mar!AC20+Abr!AC20+May!AC20+Jun!AC20+Jul!AC20+Ago!AC20+Set!AC20),IF(Config!$C$6=10,SUM(+Ene!AC20+Feb!AC20+Mar!AC20+Abr!AC20+May!AC20+Jun!AC20+Jul!AC20+Ago!AC20+Set!AC20+Oct!AC20),IF(Config!$C$6=11,SUM(+Ene!AC20+Feb!AC20+Mar!AC20+Abr!AC20+May!AC20+Jun!AC20+Jul!AC20+Ago!AC20+Set!AC20+Oct!AC20+Nov!AC20),IF(Config!$C$6=12,SUM(+Ene!AC20+Feb!AC20+Mar!AC20+Abr!AC20+May!AC20+Jun!AC20+Jul!AC20+Ago!AC20+Set!AC20+Oct!AC20+Nov!AC20+Dic!AC20)))))))))))))</f>
        <v>0</v>
      </c>
      <c r="AD20" s="429">
        <f>IF(Config!$C$6=1,SUM(+Ene!AD20),IF(Config!$C$6=2,SUM(+Ene!AD20+Feb!AD20),IF(Config!$C$6=3,SUM(+Ene!AD20+Feb!AD20+Mar!AD20),IF(Config!$C$6=4,SUM(+Ene!AD20+Feb!AD20+Mar!AD20+Abr!AD20),IF(Config!$C$6=5,SUM(Ene!AD20+Feb!AD20+Mar!AD20+Abr!AD20+May!AD20),IF(Config!$C$6=6,SUM(+Ene!AD20+Feb!AD20+Mar!AD20+Abr!AD20+May!AD20+Jun!AD20),IF(Config!$C$6=7,SUM(Ene!AD20+Feb!AD20+Mar!AD20+Abr!AD20+May!AD20+Jun!AD20+Jul!AD20),IF(Config!$C$6=8,SUM(+Ene!AD20+Feb!AD20+Mar!AD20+Abr!AD20+May!AD20+Jun!AD20+Jul!AD20+Ago!AD20),IF(Config!$C$6=9,SUM(+Ene!AD20+Feb!AD20+Mar!AD20+Abr!AD20+May!AD20+Jun!AD20+Jul!AD20+Ago!AD20+Set!AD20),IF(Config!$C$6=10,SUM(+Ene!AD20+Feb!AD20+Mar!AD20+Abr!AD20+May!AD20+Jun!AD20+Jul!AD20+Ago!AD20+Set!AD20+Oct!AD20),IF(Config!$C$6=11,SUM(+Ene!AD20+Feb!AD20+Mar!AD20+Abr!AD20+May!AD20+Jun!AD20+Jul!AD20+Ago!AD20+Set!AD20+Oct!AD20+Nov!AD20),IF(Config!$C$6=12,SUM(+Ene!AD20+Feb!AD20+Mar!AD20+Abr!AD20+May!AD20+Jun!AD20+Jul!AD20+Ago!AD20+Set!AD20+Oct!AD20+Nov!AD20+Dic!AD20)))))))))))))</f>
        <v>0</v>
      </c>
      <c r="AE20" s="429">
        <f>IF(Config!$C$6=1,SUM(+Ene!AE20),IF(Config!$C$6=2,SUM(+Ene!AE20+Feb!AE20),IF(Config!$C$6=3,SUM(+Ene!AE20+Feb!AE20+Mar!AE20),IF(Config!$C$6=4,SUM(+Ene!AE20+Feb!AE20+Mar!AE20+Abr!AE20),IF(Config!$C$6=5,SUM(Ene!AE20+Feb!AE20+Mar!AE20+Abr!AE20+May!AE20),IF(Config!$C$6=6,SUM(+Ene!AE20+Feb!AE20+Mar!AE20+Abr!AE20+May!AE20+Jun!AE20),IF(Config!$C$6=7,SUM(Ene!AE20+Feb!AE20+Mar!AE20+Abr!AE20+May!AE20+Jun!AE20+Jul!AE20),IF(Config!$C$6=8,SUM(+Ene!AE20+Feb!AE20+Mar!AE20+Abr!AE20+May!AE20+Jun!AE20+Jul!AE20+Ago!AE20),IF(Config!$C$6=9,SUM(+Ene!AE20+Feb!AE20+Mar!AE20+Abr!AE20+May!AE20+Jun!AE20+Jul!AE20+Ago!AE20+Set!AE20),IF(Config!$C$6=10,SUM(+Ene!AE20+Feb!AE20+Mar!AE20+Abr!AE20+May!AE20+Jun!AE20+Jul!AE20+Ago!AE20+Set!AE20+Oct!AE20),IF(Config!$C$6=11,SUM(+Ene!AE20+Feb!AE20+Mar!AE20+Abr!AE20+May!AE20+Jun!AE20+Jul!AE20+Ago!AE20+Set!AE20+Oct!AE20+Nov!AE20),IF(Config!$C$6=12,SUM(+Ene!AE20+Feb!AE20+Mar!AE20+Abr!AE20+May!AE20+Jun!AE20+Jul!AE20+Ago!AE20+Set!AE20+Oct!AE20+Nov!AE20+Dic!AE20)))))))))))))</f>
        <v>3</v>
      </c>
      <c r="AF20" s="429">
        <f>IF(Config!$C$6=1,SUM(+Ene!AF20),IF(Config!$C$6=2,SUM(+Ene!AF20+Feb!AF20),IF(Config!$C$6=3,SUM(+Ene!AF20+Feb!AF20+Mar!AF20),IF(Config!$C$6=4,SUM(+Ene!AF20+Feb!AF20+Mar!AF20+Abr!AF20),IF(Config!$C$6=5,SUM(Ene!AF20+Feb!AF20+Mar!AF20+Abr!AF20+May!AF20),IF(Config!$C$6=6,SUM(+Ene!AF20+Feb!AF20+Mar!AF20+Abr!AF20+May!AF20+Jun!AF20),IF(Config!$C$6=7,SUM(Ene!AF20+Feb!AF20+Mar!AF20+Abr!AF20+May!AF20+Jun!AF20+Jul!AF20),IF(Config!$C$6=8,SUM(+Ene!AF20+Feb!AF20+Mar!AF20+Abr!AF20+May!AF20+Jun!AF20+Jul!AF20+Ago!AF20),IF(Config!$C$6=9,SUM(+Ene!AF20+Feb!AF20+Mar!AF20+Abr!AF20+May!AF20+Jun!AF20+Jul!AF20+Ago!AF20+Set!AF20),IF(Config!$C$6=10,SUM(+Ene!AF20+Feb!AF20+Mar!AF20+Abr!AF20+May!AF20+Jun!AF20+Jul!AF20+Ago!AF20+Set!AF20+Oct!AF20),IF(Config!$C$6=11,SUM(+Ene!AF20+Feb!AF20+Mar!AF20+Abr!AF20+May!AF20+Jun!AF20+Jul!AF20+Ago!AF20+Set!AF20+Oct!AF20+Nov!AF20),IF(Config!$C$6=12,SUM(+Ene!AF20+Feb!AF20+Mar!AF20+Abr!AF20+May!AF20+Jun!AF20+Jul!AF20+Ago!AF20+Set!AF20+Oct!AF20+Nov!AF20+Dic!AF20)))))))))))))</f>
        <v>3</v>
      </c>
      <c r="AG20" s="429">
        <f>IF(Config!$C$6=1,SUM(+Ene!AG20),IF(Config!$C$6=2,SUM(+Ene!AG20+Feb!AG20),IF(Config!$C$6=3,SUM(+Ene!AG20+Feb!AG20+Mar!AG20),IF(Config!$C$6=4,SUM(+Ene!AG20+Feb!AG20+Mar!AG20+Abr!AG20),IF(Config!$C$6=5,SUM(Ene!AG20+Feb!AG20+Mar!AG20+Abr!AG20+May!AG20),IF(Config!$C$6=6,SUM(+Ene!AG20+Feb!AG20+Mar!AG20+Abr!AG20+May!AG20+Jun!AG20),IF(Config!$C$6=7,SUM(Ene!AG20+Feb!AG20+Mar!AG20+Abr!AG20+May!AG20+Jun!AG20+Jul!AG20),IF(Config!$C$6=8,SUM(+Ene!AG20+Feb!AG20+Mar!AG20+Abr!AG20+May!AG20+Jun!AG20+Jul!AG20+Ago!AG20),IF(Config!$C$6=9,SUM(+Ene!AG20+Feb!AG20+Mar!AG20+Abr!AG20+May!AG20+Jun!AG20+Jul!AG20+Ago!AG20+Set!AG20),IF(Config!$C$6=10,SUM(+Ene!AG20+Feb!AG20+Mar!AG20+Abr!AG20+May!AG20+Jun!AG20+Jul!AG20+Ago!AG20+Set!AG20+Oct!AG20),IF(Config!$C$6=11,SUM(+Ene!AG20+Feb!AG20+Mar!AG20+Abr!AG20+May!AG20+Jun!AG20+Jul!AG20+Ago!AG20+Set!AG20+Oct!AG20+Nov!AG20),IF(Config!$C$6=12,SUM(+Ene!AG20+Feb!AG20+Mar!AG20+Abr!AG20+May!AG20+Jun!AG20+Jul!AG20+Ago!AG20+Set!AG20+Oct!AG20+Nov!AG20+Dic!AG20)))))))))))))</f>
        <v>3</v>
      </c>
      <c r="AH20" s="429">
        <f>IF(Config!$C$6=1,SUM(+Ene!AH20),IF(Config!$C$6=2,SUM(+Ene!AH20+Feb!AH20),IF(Config!$C$6=3,SUM(+Ene!AH20+Feb!AH20+Mar!AH20),IF(Config!$C$6=4,SUM(+Ene!AH20+Feb!AH20+Mar!AH20+Abr!AH20),IF(Config!$C$6=5,SUM(Ene!AH20+Feb!AH20+Mar!AH20+Abr!AH20+May!AH20),IF(Config!$C$6=6,SUM(+Ene!AH20+Feb!AH20+Mar!AH20+Abr!AH20+May!AH20+Jun!AH20),IF(Config!$C$6=7,SUM(Ene!AH20+Feb!AH20+Mar!AH20+Abr!AH20+May!AH20+Jun!AH20+Jul!AH20),IF(Config!$C$6=8,SUM(+Ene!AH20+Feb!AH20+Mar!AH20+Abr!AH20+May!AH20+Jun!AH20+Jul!AH20+Ago!AH20),IF(Config!$C$6=9,SUM(+Ene!AH20+Feb!AH20+Mar!AH20+Abr!AH20+May!AH20+Jun!AH20+Jul!AH20+Ago!AH20+Set!AH20),IF(Config!$C$6=10,SUM(+Ene!AH20+Feb!AH20+Mar!AH20+Abr!AH20+May!AH20+Jun!AH20+Jul!AH20+Ago!AH20+Set!AH20+Oct!AH20),IF(Config!$C$6=11,SUM(+Ene!AH20+Feb!AH20+Mar!AH20+Abr!AH20+May!AH20+Jun!AH20+Jul!AH20+Ago!AH20+Set!AH20+Oct!AH20+Nov!AH20),IF(Config!$C$6=12,SUM(+Ene!AH20+Feb!AH20+Mar!AH20+Abr!AH20+May!AH20+Jun!AH20+Jul!AH20+Ago!AH20+Set!AH20+Oct!AH20+Nov!AH20+Dic!AH20)))))))))))))</f>
        <v>0</v>
      </c>
      <c r="AI20" s="429">
        <f>IF(Config!$C$6=1,SUM(+Ene!AI20),IF(Config!$C$6=2,SUM(+Ene!AI20+Feb!AI20),IF(Config!$C$6=3,SUM(+Ene!AI20+Feb!AI20+Mar!AI20),IF(Config!$C$6=4,SUM(+Ene!AI20+Feb!AI20+Mar!AI20+Abr!AI20),IF(Config!$C$6=5,SUM(Ene!AI20+Feb!AI20+Mar!AI20+Abr!AI20+May!AI20),IF(Config!$C$6=6,SUM(+Ene!AI20+Feb!AI20+Mar!AI20+Abr!AI20+May!AI20+Jun!AI20),IF(Config!$C$6=7,SUM(Ene!AI20+Feb!AI20+Mar!AI20+Abr!AI20+May!AI20+Jun!AI20+Jul!AI20),IF(Config!$C$6=8,SUM(+Ene!AI20+Feb!AI20+Mar!AI20+Abr!AI20+May!AI20+Jun!AI20+Jul!AI20+Ago!AI20),IF(Config!$C$6=9,SUM(+Ene!AI20+Feb!AI20+Mar!AI20+Abr!AI20+May!AI20+Jun!AI20+Jul!AI20+Ago!AI20+Set!AI20),IF(Config!$C$6=10,SUM(+Ene!AI20+Feb!AI20+Mar!AI20+Abr!AI20+May!AI20+Jun!AI20+Jul!AI20+Ago!AI20+Set!AI20+Oct!AI20),IF(Config!$C$6=11,SUM(+Ene!AI20+Feb!AI20+Mar!AI20+Abr!AI20+May!AI20+Jun!AI20+Jul!AI20+Ago!AI20+Set!AI20+Oct!AI20+Nov!AI20),IF(Config!$C$6=12,SUM(+Ene!AI20+Feb!AI20+Mar!AI20+Abr!AI20+May!AI20+Jun!AI20+Jul!AI20+Ago!AI20+Set!AI20+Oct!AI20+Nov!AI20+Dic!AI20)))))))))))))</f>
        <v>0</v>
      </c>
      <c r="AJ20" s="429">
        <f>IF(Config!$C$6=1,SUM(+Ene!AJ20),IF(Config!$C$6=2,SUM(+Ene!AJ20+Feb!AJ20),IF(Config!$C$6=3,SUM(+Ene!AJ20+Feb!AJ20+Mar!AJ20),IF(Config!$C$6=4,SUM(+Ene!AJ20+Feb!AJ20+Mar!AJ20+Abr!AJ20),IF(Config!$C$6=5,SUM(Ene!AJ20+Feb!AJ20+Mar!AJ20+Abr!AJ20+May!AJ20),IF(Config!$C$6=6,SUM(+Ene!AJ20+Feb!AJ20+Mar!AJ20+Abr!AJ20+May!AJ20+Jun!AJ20),IF(Config!$C$6=7,SUM(Ene!AJ20+Feb!AJ20+Mar!AJ20+Abr!AJ20+May!AJ20+Jun!AJ20+Jul!AJ20),IF(Config!$C$6=8,SUM(+Ene!AJ20+Feb!AJ20+Mar!AJ20+Abr!AJ20+May!AJ20+Jun!AJ20+Jul!AJ20+Ago!AJ20),IF(Config!$C$6=9,SUM(+Ene!AJ20+Feb!AJ20+Mar!AJ20+Abr!AJ20+May!AJ20+Jun!AJ20+Jul!AJ20+Ago!AJ20+Set!AJ20),IF(Config!$C$6=10,SUM(+Ene!AJ20+Feb!AJ20+Mar!AJ20+Abr!AJ20+May!AJ20+Jun!AJ20+Jul!AJ20+Ago!AJ20+Set!AJ20+Oct!AJ20),IF(Config!$C$6=11,SUM(+Ene!AJ20+Feb!AJ20+Mar!AJ20+Abr!AJ20+May!AJ20+Jun!AJ20+Jul!AJ20+Ago!AJ20+Set!AJ20+Oct!AJ20+Nov!AJ20),IF(Config!$C$6=12,SUM(+Ene!AJ20+Feb!AJ20+Mar!AJ20+Abr!AJ20+May!AJ20+Jun!AJ20+Jul!AJ20+Ago!AJ20+Set!AJ20+Oct!AJ20+Nov!AJ20+Dic!AJ20)))))))))))))</f>
        <v>0</v>
      </c>
      <c r="AK20" s="429">
        <f>IF(Config!$C$6=1,SUM(+Ene!AK20),IF(Config!$C$6=2,SUM(+Ene!AK20+Feb!AK20),IF(Config!$C$6=3,SUM(+Ene!AK20+Feb!AK20+Mar!AK20),IF(Config!$C$6=4,SUM(+Ene!AK20+Feb!AK20+Mar!AK20+Abr!AK20),IF(Config!$C$6=5,SUM(Ene!AK20+Feb!AK20+Mar!AK20+Abr!AK20+May!AK20),IF(Config!$C$6=6,SUM(+Ene!AK20+Feb!AK20+Mar!AK20+Abr!AK20+May!AK20+Jun!AK20),IF(Config!$C$6=7,SUM(Ene!AK20+Feb!AK20+Mar!AK20+Abr!AK20+May!AK20+Jun!AK20+Jul!AK20),IF(Config!$C$6=8,SUM(+Ene!AK20+Feb!AK20+Mar!AK20+Abr!AK20+May!AK20+Jun!AK20+Jul!AK20+Ago!AK20),IF(Config!$C$6=9,SUM(+Ene!AK20+Feb!AK20+Mar!AK20+Abr!AK20+May!AK20+Jun!AK20+Jul!AK20+Ago!AK20+Set!AK20),IF(Config!$C$6=10,SUM(+Ene!AK20+Feb!AK20+Mar!AK20+Abr!AK20+May!AK20+Jun!AK20+Jul!AK20+Ago!AK20+Set!AK20+Oct!AK20),IF(Config!$C$6=11,SUM(+Ene!AK20+Feb!AK20+Mar!AK20+Abr!AK20+May!AK20+Jun!AK20+Jul!AK20+Ago!AK20+Set!AK20+Oct!AK20+Nov!AK20),IF(Config!$C$6=12,SUM(+Ene!AK20+Feb!AK20+Mar!AK20+Abr!AK20+May!AK20+Jun!AK20+Jul!AK20+Ago!AK20+Set!AK20+Oct!AK20+Nov!AK20+Dic!AK20)))))))))))))</f>
        <v>0</v>
      </c>
      <c r="AL20" s="429">
        <f>IF(Config!$C$6=1,SUM(+Ene!AL20),IF(Config!$C$6=2,SUM(+Ene!AL20+Feb!AL20),IF(Config!$C$6=3,SUM(+Ene!AL20+Feb!AL20+Mar!AL20),IF(Config!$C$6=4,SUM(+Ene!AL20+Feb!AL20+Mar!AL20+Abr!AL20),IF(Config!$C$6=5,SUM(Ene!AL20+Feb!AL20+Mar!AL20+Abr!AL20+May!AL20),IF(Config!$C$6=6,SUM(+Ene!AL20+Feb!AL20+Mar!AL20+Abr!AL20+May!AL20+Jun!AL20),IF(Config!$C$6=7,SUM(Ene!AL20+Feb!AL20+Mar!AL20+Abr!AL20+May!AL20+Jun!AL20+Jul!AL20),IF(Config!$C$6=8,SUM(+Ene!AL20+Feb!AL20+Mar!AL20+Abr!AL20+May!AL20+Jun!AL20+Jul!AL20+Ago!AL20),IF(Config!$C$6=9,SUM(+Ene!AL20+Feb!AL20+Mar!AL20+Abr!AL20+May!AL20+Jun!AL20+Jul!AL20+Ago!AL20+Set!AL20),IF(Config!$C$6=10,SUM(+Ene!AL20+Feb!AL20+Mar!AL20+Abr!AL20+May!AL20+Jun!AL20+Jul!AL20+Ago!AL20+Set!AL20+Oct!AL20),IF(Config!$C$6=11,SUM(+Ene!AL20+Feb!AL20+Mar!AL20+Abr!AL20+May!AL20+Jun!AL20+Jul!AL20+Ago!AL20+Set!AL20+Oct!AL20+Nov!AL20),IF(Config!$C$6=12,SUM(+Ene!AL20+Feb!AL20+Mar!AL20+Abr!AL20+May!AL20+Jun!AL20+Jul!AL20+Ago!AL20+Set!AL20+Oct!AL20+Nov!AL20+Dic!AL20)))))))))))))</f>
        <v>1</v>
      </c>
      <c r="AM20" s="429">
        <f>IF(Config!$C$6=1,SUM(+Ene!AM20),IF(Config!$C$6=2,SUM(+Ene!AM20+Feb!AM20),IF(Config!$C$6=3,SUM(+Ene!AM20+Feb!AM20+Mar!AM20),IF(Config!$C$6=4,SUM(+Ene!AM20+Feb!AM20+Mar!AM20+Abr!AM20),IF(Config!$C$6=5,SUM(Ene!AM20+Feb!AM20+Mar!AM20+Abr!AM20+May!AM20),IF(Config!$C$6=6,SUM(+Ene!AM20+Feb!AM20+Mar!AM20+Abr!AM20+May!AM20+Jun!AM20),IF(Config!$C$6=7,SUM(Ene!AM20+Feb!AM20+Mar!AM20+Abr!AM20+May!AM20+Jun!AM20+Jul!AM20),IF(Config!$C$6=8,SUM(+Ene!AM20+Feb!AM20+Mar!AM20+Abr!AM20+May!AM20+Jun!AM20+Jul!AM20+Ago!AM20),IF(Config!$C$6=9,SUM(+Ene!AM20+Feb!AM20+Mar!AM20+Abr!AM20+May!AM20+Jun!AM20+Jul!AM20+Ago!AM20+Set!AM20),IF(Config!$C$6=10,SUM(+Ene!AM20+Feb!AM20+Mar!AM20+Abr!AM20+May!AM20+Jun!AM20+Jul!AM20+Ago!AM20+Set!AM20+Oct!AM20),IF(Config!$C$6=11,SUM(+Ene!AM20+Feb!AM20+Mar!AM20+Abr!AM20+May!AM20+Jun!AM20+Jul!AM20+Ago!AM20+Set!AM20+Oct!AM20+Nov!AM20),IF(Config!$C$6=12,SUM(+Ene!AM20+Feb!AM20+Mar!AM20+Abr!AM20+May!AM20+Jun!AM20+Jul!AM20+Ago!AM20+Set!AM20+Oct!AM20+Nov!AM20+Dic!AM20)))))))))))))</f>
        <v>1</v>
      </c>
      <c r="AN20" s="429">
        <f>IF(Config!$C$6=1,SUM(+Ene!AN20),IF(Config!$C$6=2,SUM(+Ene!AN20+Feb!AN20),IF(Config!$C$6=3,SUM(+Ene!AN20+Feb!AN20+Mar!AN20),IF(Config!$C$6=4,SUM(+Ene!AN20+Feb!AN20+Mar!AN20+Abr!AN20),IF(Config!$C$6=5,SUM(Ene!AN20+Feb!AN20+Mar!AN20+Abr!AN20+May!AN20),IF(Config!$C$6=6,SUM(+Ene!AN20+Feb!AN20+Mar!AN20+Abr!AN20+May!AN20+Jun!AN20),IF(Config!$C$6=7,SUM(Ene!AN20+Feb!AN20+Mar!AN20+Abr!AN20+May!AN20+Jun!AN20+Jul!AN20),IF(Config!$C$6=8,SUM(+Ene!AN20+Feb!AN20+Mar!AN20+Abr!AN20+May!AN20+Jun!AN20+Jul!AN20+Ago!AN20),IF(Config!$C$6=9,SUM(+Ene!AN20+Feb!AN20+Mar!AN20+Abr!AN20+May!AN20+Jun!AN20+Jul!AN20+Ago!AN20+Set!AN20),IF(Config!$C$6=10,SUM(+Ene!AN20+Feb!AN20+Mar!AN20+Abr!AN20+May!AN20+Jun!AN20+Jul!AN20+Ago!AN20+Set!AN20+Oct!AN20),IF(Config!$C$6=11,SUM(+Ene!AN20+Feb!AN20+Mar!AN20+Abr!AN20+May!AN20+Jun!AN20+Jul!AN20+Ago!AN20+Set!AN20+Oct!AN20+Nov!AN20),IF(Config!$C$6=12,SUM(+Ene!AN20+Feb!AN20+Mar!AN20+Abr!AN20+May!AN20+Jun!AN20+Jul!AN20+Ago!AN20+Set!AN20+Oct!AN20+Nov!AN20+Dic!AN20)))))))))))))</f>
        <v>1</v>
      </c>
      <c r="AO20" s="429">
        <f>IF(Config!$C$6=1,SUM(+Ene!AO20),IF(Config!$C$6=2,SUM(+Ene!AO20+Feb!AO20),IF(Config!$C$6=3,SUM(+Ene!AO20+Feb!AO20+Mar!AO20),IF(Config!$C$6=4,SUM(+Ene!AO20+Feb!AO20+Mar!AO20+Abr!AO20),IF(Config!$C$6=5,SUM(Ene!AO20+Feb!AO20+Mar!AO20+Abr!AO20+May!AO20),IF(Config!$C$6=6,SUM(+Ene!AO20+Feb!AO20+Mar!AO20+Abr!AO20+May!AO20+Jun!AO20),IF(Config!$C$6=7,SUM(Ene!AO20+Feb!AO20+Mar!AO20+Abr!AO20+May!AO20+Jun!AO20+Jul!AO20),IF(Config!$C$6=8,SUM(+Ene!AO20+Feb!AO20+Mar!AO20+Abr!AO20+May!AO20+Jun!AO20+Jul!AO20+Ago!AO20),IF(Config!$C$6=9,SUM(+Ene!AO20+Feb!AO20+Mar!AO20+Abr!AO20+May!AO20+Jun!AO20+Jul!AO20+Ago!AO20+Set!AO20),IF(Config!$C$6=10,SUM(+Ene!AO20+Feb!AO20+Mar!AO20+Abr!AO20+May!AO20+Jun!AO20+Jul!AO20+Ago!AO20+Set!AO20+Oct!AO20),IF(Config!$C$6=11,SUM(+Ene!AO20+Feb!AO20+Mar!AO20+Abr!AO20+May!AO20+Jun!AO20+Jul!AO20+Ago!AO20+Set!AO20+Oct!AO20+Nov!AO20),IF(Config!$C$6=12,SUM(+Ene!AO20+Feb!AO20+Mar!AO20+Abr!AO20+May!AO20+Jun!AO20+Jul!AO20+Ago!AO20+Set!AO20+Oct!AO20+Nov!AO20+Dic!AO20)))))))))))))</f>
        <v>0</v>
      </c>
      <c r="AP20" s="429">
        <f>IF(Config!$C$6=1,SUM(+Ene!AP20),IF(Config!$C$6=2,SUM(+Ene!AP20+Feb!AP20),IF(Config!$C$6=3,SUM(+Ene!AP20+Feb!AP20+Mar!AP20),IF(Config!$C$6=4,SUM(+Ene!AP20+Feb!AP20+Mar!AP20+Abr!AP20),IF(Config!$C$6=5,SUM(Ene!AP20+Feb!AP20+Mar!AP20+Abr!AP20+May!AP20),IF(Config!$C$6=6,SUM(+Ene!AP20+Feb!AP20+Mar!AP20+Abr!AP20+May!AP20+Jun!AP20),IF(Config!$C$6=7,SUM(Ene!AP20+Feb!AP20+Mar!AP20+Abr!AP20+May!AP20+Jun!AP20+Jul!AP20),IF(Config!$C$6=8,SUM(+Ene!AP20+Feb!AP20+Mar!AP20+Abr!AP20+May!AP20+Jun!AP20+Jul!AP20+Ago!AP20),IF(Config!$C$6=9,SUM(+Ene!AP20+Feb!AP20+Mar!AP20+Abr!AP20+May!AP20+Jun!AP20+Jul!AP20+Ago!AP20+Set!AP20),IF(Config!$C$6=10,SUM(+Ene!AP20+Feb!AP20+Mar!AP20+Abr!AP20+May!AP20+Jun!AP20+Jul!AP20+Ago!AP20+Set!AP20+Oct!AP20),IF(Config!$C$6=11,SUM(+Ene!AP20+Feb!AP20+Mar!AP20+Abr!AP20+May!AP20+Jun!AP20+Jul!AP20+Ago!AP20+Set!AP20+Oct!AP20+Nov!AP20),IF(Config!$C$6=12,SUM(+Ene!AP20+Feb!AP20+Mar!AP20+Abr!AP20+May!AP20+Jun!AP20+Jul!AP20+Ago!AP20+Set!AP20+Oct!AP20+Nov!AP20+Dic!AP20)))))))))))))</f>
        <v>0</v>
      </c>
      <c r="AQ20" s="429">
        <f>IF(Config!$C$6=1,SUM(+Ene!AQ20),IF(Config!$C$6=2,SUM(+Ene!AQ20+Feb!AQ20),IF(Config!$C$6=3,SUM(+Ene!AQ20+Feb!AQ20+Mar!AQ20),IF(Config!$C$6=4,SUM(+Ene!AQ20+Feb!AQ20+Mar!AQ20+Abr!AQ20),IF(Config!$C$6=5,SUM(Ene!AQ20+Feb!AQ20+Mar!AQ20+Abr!AQ20+May!AQ20),IF(Config!$C$6=6,SUM(+Ene!AQ20+Feb!AQ20+Mar!AQ20+Abr!AQ20+May!AQ20+Jun!AQ20),IF(Config!$C$6=7,SUM(Ene!AQ20+Feb!AQ20+Mar!AQ20+Abr!AQ20+May!AQ20+Jun!AQ20+Jul!AQ20),IF(Config!$C$6=8,SUM(+Ene!AQ20+Feb!AQ20+Mar!AQ20+Abr!AQ20+May!AQ20+Jun!AQ20+Jul!AQ20+Ago!AQ20),IF(Config!$C$6=9,SUM(+Ene!AQ20+Feb!AQ20+Mar!AQ20+Abr!AQ20+May!AQ20+Jun!AQ20+Jul!AQ20+Ago!AQ20+Set!AQ20),IF(Config!$C$6=10,SUM(+Ene!AQ20+Feb!AQ20+Mar!AQ20+Abr!AQ20+May!AQ20+Jun!AQ20+Jul!AQ20+Ago!AQ20+Set!AQ20+Oct!AQ20),IF(Config!$C$6=11,SUM(+Ene!AQ20+Feb!AQ20+Mar!AQ20+Abr!AQ20+May!AQ20+Jun!AQ20+Jul!AQ20+Ago!AQ20+Set!AQ20+Oct!AQ20+Nov!AQ20),IF(Config!$C$6=12,SUM(+Ene!AQ20+Feb!AQ20+Mar!AQ20+Abr!AQ20+May!AQ20+Jun!AQ20+Jul!AQ20+Ago!AQ20+Set!AQ20+Oct!AQ20+Nov!AQ20+Dic!AQ20)))))))))))))</f>
        <v>5</v>
      </c>
      <c r="AR20" s="429">
        <f>IF(Config!$C$6=1,SUM(+Ene!AR20),IF(Config!$C$6=2,SUM(+Ene!AR20+Feb!AR20),IF(Config!$C$6=3,SUM(+Ene!AR20+Feb!AR20+Mar!AR20),IF(Config!$C$6=4,SUM(+Ene!AR20+Feb!AR20+Mar!AR20+Abr!AR20),IF(Config!$C$6=5,SUM(Ene!AR20+Feb!AR20+Mar!AR20+Abr!AR20+May!AR20),IF(Config!$C$6=6,SUM(+Ene!AR20+Feb!AR20+Mar!AR20+Abr!AR20+May!AR20+Jun!AR20),IF(Config!$C$6=7,SUM(Ene!AR20+Feb!AR20+Mar!AR20+Abr!AR20+May!AR20+Jun!AR20+Jul!AR20),IF(Config!$C$6=8,SUM(+Ene!AR20+Feb!AR20+Mar!AR20+Abr!AR20+May!AR20+Jun!AR20+Jul!AR20+Ago!AR20),IF(Config!$C$6=9,SUM(+Ene!AR20+Feb!AR20+Mar!AR20+Abr!AR20+May!AR20+Jun!AR20+Jul!AR20+Ago!AR20+Set!AR20),IF(Config!$C$6=10,SUM(+Ene!AR20+Feb!AR20+Mar!AR20+Abr!AR20+May!AR20+Jun!AR20+Jul!AR20+Ago!AR20+Set!AR20+Oct!AR20),IF(Config!$C$6=11,SUM(+Ene!AR20+Feb!AR20+Mar!AR20+Abr!AR20+May!AR20+Jun!AR20+Jul!AR20+Ago!AR20+Set!AR20+Oct!AR20+Nov!AR20),IF(Config!$C$6=12,SUM(+Ene!AR20+Feb!AR20+Mar!AR20+Abr!AR20+May!AR20+Jun!AR20+Jul!AR20+Ago!AR20+Set!AR20+Oct!AR20+Nov!AR20+Dic!AR20)))))))))))))</f>
        <v>0</v>
      </c>
      <c r="AS20" s="429">
        <f>IF(Config!$C$6=1,SUM(+Ene!AS20),IF(Config!$C$6=2,SUM(+Ene!AS20+Feb!AS20),IF(Config!$C$6=3,SUM(+Ene!AS20+Feb!AS20+Mar!AS20),IF(Config!$C$6=4,SUM(+Ene!AS20+Feb!AS20+Mar!AS20+Abr!AS20),IF(Config!$C$6=5,SUM(Ene!AS20+Feb!AS20+Mar!AS20+Abr!AS20+May!AS20),IF(Config!$C$6=6,SUM(+Ene!AS20+Feb!AS20+Mar!AS20+Abr!AS20+May!AS20+Jun!AS20),IF(Config!$C$6=7,SUM(Ene!AS20+Feb!AS20+Mar!AS20+Abr!AS20+May!AS20+Jun!AS20+Jul!AS20),IF(Config!$C$6=8,SUM(+Ene!AS20+Feb!AS20+Mar!AS20+Abr!AS20+May!AS20+Jun!AS20+Jul!AS20+Ago!AS20),IF(Config!$C$6=9,SUM(+Ene!AS20+Feb!AS20+Mar!AS20+Abr!AS20+May!AS20+Jun!AS20+Jul!AS20+Ago!AS20+Set!AS20),IF(Config!$C$6=10,SUM(+Ene!AS20+Feb!AS20+Mar!AS20+Abr!AS20+May!AS20+Jun!AS20+Jul!AS20+Ago!AS20+Set!AS20+Oct!AS20),IF(Config!$C$6=11,SUM(+Ene!AS20+Feb!AS20+Mar!AS20+Abr!AS20+May!AS20+Jun!AS20+Jul!AS20+Ago!AS20+Set!AS20+Oct!AS20+Nov!AS20),IF(Config!$C$6=12,SUM(+Ene!AS20+Feb!AS20+Mar!AS20+Abr!AS20+May!AS20+Jun!AS20+Jul!AS20+Ago!AS20+Set!AS20+Oct!AS20+Nov!AS20+Dic!AS20)))))))))))))</f>
        <v>0</v>
      </c>
      <c r="AT20" s="429">
        <f>IF(Config!$C$6=1,SUM(+Ene!AT20),IF(Config!$C$6=2,SUM(+Ene!AT20+Feb!AT20),IF(Config!$C$6=3,SUM(+Ene!AT20+Feb!AT20+Mar!AT20),IF(Config!$C$6=4,SUM(+Ene!AT20+Feb!AT20+Mar!AT20+Abr!AT20),IF(Config!$C$6=5,SUM(Ene!AT20+Feb!AT20+Mar!AT20+Abr!AT20+May!AT20),IF(Config!$C$6=6,SUM(+Ene!AT20+Feb!AT20+Mar!AT20+Abr!AT20+May!AT20+Jun!AT20),IF(Config!$C$6=7,SUM(Ene!AT20+Feb!AT20+Mar!AT20+Abr!AT20+May!AT20+Jun!AT20+Jul!AT20),IF(Config!$C$6=8,SUM(+Ene!AT20+Feb!AT20+Mar!AT20+Abr!AT20+May!AT20+Jun!AT20+Jul!AT20+Ago!AT20),IF(Config!$C$6=9,SUM(+Ene!AT20+Feb!AT20+Mar!AT20+Abr!AT20+May!AT20+Jun!AT20+Jul!AT20+Ago!AT20+Set!AT20),IF(Config!$C$6=10,SUM(+Ene!AT20+Feb!AT20+Mar!AT20+Abr!AT20+May!AT20+Jun!AT20+Jul!AT20+Ago!AT20+Set!AT20+Oct!AT20),IF(Config!$C$6=11,SUM(+Ene!AT20+Feb!AT20+Mar!AT20+Abr!AT20+May!AT20+Jun!AT20+Jul!AT20+Ago!AT20+Set!AT20+Oct!AT20+Nov!AT20),IF(Config!$C$6=12,SUM(+Ene!AT20+Feb!AT20+Mar!AT20+Abr!AT20+May!AT20+Jun!AT20+Jul!AT20+Ago!AT20+Set!AT20+Oct!AT20+Nov!AT20+Dic!AT20)))))))))))))</f>
        <v>0</v>
      </c>
      <c r="AU20" s="495">
        <f t="shared" si="9"/>
        <v>138</v>
      </c>
      <c r="AV20" s="37">
        <f t="shared" si="10"/>
        <v>0</v>
      </c>
      <c r="AW20" s="37">
        <f t="shared" si="11"/>
        <v>0</v>
      </c>
      <c r="AX20" s="37">
        <f t="shared" si="12"/>
        <v>104</v>
      </c>
      <c r="AY20" s="37">
        <f t="shared" si="13"/>
        <v>5</v>
      </c>
      <c r="AZ20" s="37">
        <f t="shared" si="14"/>
        <v>5</v>
      </c>
      <c r="BA20" s="37">
        <f t="shared" si="15"/>
        <v>7</v>
      </c>
      <c r="BB20" s="37">
        <f t="shared" si="16"/>
        <v>9</v>
      </c>
      <c r="BC20" s="37">
        <f t="shared" si="17"/>
        <v>1</v>
      </c>
      <c r="BD20" s="38">
        <f t="shared" si="18"/>
        <v>2</v>
      </c>
      <c r="BE20" s="37">
        <f t="shared" si="19"/>
        <v>5</v>
      </c>
      <c r="BF20" s="54">
        <f t="shared" si="20"/>
        <v>138</v>
      </c>
      <c r="BG20" t="str">
        <f t="shared" si="8"/>
        <v>OK</v>
      </c>
    </row>
    <row r="21" spans="1:59" ht="30" x14ac:dyDescent="0.25">
      <c r="A21" s="400">
        <v>18</v>
      </c>
      <c r="B21" s="427" t="s">
        <v>740</v>
      </c>
      <c r="C21" s="444" t="s">
        <v>145</v>
      </c>
      <c r="D21" s="429">
        <f>IF(Config!$C$6=1,SUM(+Ene!D21),IF(Config!$C$6=2,SUM(+Ene!D21+Feb!D21),IF(Config!$C$6=3,SUM(+Ene!D21+Feb!D21+Mar!D21),IF(Config!$C$6=4,SUM(+Ene!D21+Feb!D21+Mar!D21+Abr!D21),IF(Config!$C$6=5,SUM(Ene!D21+Feb!D21+Mar!D21+Abr!D21+May!D21),IF(Config!$C$6=6,SUM(+Ene!D21+Feb!D21+Mar!D21+Abr!D21+May!D21+Jun!D21),IF(Config!$C$6=7,SUM(Ene!D21+Feb!D21+Mar!D21+Abr!D21+May!D21+Jun!D21+Jul!D21),IF(Config!$C$6=8,SUM(+Ene!D21+Feb!D21+Mar!D21+Abr!D21+May!D21+Jun!D21+Jul!D21+Ago!D21),IF(Config!$C$6=9,SUM(+Ene!D21+Feb!D21+Mar!D21+Abr!D21+May!D21+Jun!D21+Jul!D21+Ago!D21+Set!D21),IF(Config!$C$6=10,SUM(+Ene!D21+Feb!D21+Mar!D21+Abr!D21+May!D21+Jun!D21+Jul!D21+Ago!D21+Set!D21+Oct!D21),IF(Config!$C$6=11,SUM(+Ene!D21+Feb!D21+Mar!D21+Abr!D21+May!D21+Jun!D21+Jul!D21+Ago!D21+Set!D21+Oct!D21+Nov!D21),IF(Config!$C$6=12,SUM(+Ene!D21+Feb!D21+Mar!D21+Abr!D21+May!D21+Jun!D21+Jul!D21+Ago!D21+Set!D21+Oct!D21+Nov!D21+Dic!D21)))))))))))))</f>
        <v>0</v>
      </c>
      <c r="E21" s="429">
        <f>IF(Config!$C$6=1,SUM(+Ene!E21),IF(Config!$C$6=2,SUM(+Ene!E21+Feb!E21),IF(Config!$C$6=3,SUM(+Ene!E21+Feb!E21+Mar!E21),IF(Config!$C$6=4,SUM(+Ene!E21+Feb!E21+Mar!E21+Abr!E21),IF(Config!$C$6=5,SUM(Ene!E21+Feb!E21+Mar!E21+Abr!E21+May!E21),IF(Config!$C$6=6,SUM(+Ene!E21+Feb!E21+Mar!E21+Abr!E21+May!E21+Jun!E21),IF(Config!$C$6=7,SUM(Ene!E21+Feb!E21+Mar!E21+Abr!E21+May!E21+Jun!E21+Jul!E21),IF(Config!$C$6=8,SUM(+Ene!E21+Feb!E21+Mar!E21+Abr!E21+May!E21+Jun!E21+Jul!E21+Ago!E21),IF(Config!$C$6=9,SUM(+Ene!E21+Feb!E21+Mar!E21+Abr!E21+May!E21+Jun!E21+Jul!E21+Ago!E21+Set!E21),IF(Config!$C$6=10,SUM(+Ene!E21+Feb!E21+Mar!E21+Abr!E21+May!E21+Jun!E21+Jul!E21+Ago!E21+Set!E21+Oct!E21),IF(Config!$C$6=11,SUM(+Ene!E21+Feb!E21+Mar!E21+Abr!E21+May!E21+Jun!E21+Jul!E21+Ago!E21+Set!E21+Oct!E21+Nov!E21),IF(Config!$C$6=12,SUM(+Ene!E21+Feb!E21+Mar!E21+Abr!E21+May!E21+Jun!E21+Jul!E21+Ago!E21+Set!E21+Oct!E21+Nov!E21+Dic!E21)))))))))))))</f>
        <v>0</v>
      </c>
      <c r="F21" s="429">
        <f>IF(Config!$C$6=1,SUM(+Ene!F21),IF(Config!$C$6=2,SUM(+Ene!F21+Feb!F21),IF(Config!$C$6=3,SUM(+Ene!F21+Feb!F21+Mar!F21),IF(Config!$C$6=4,SUM(+Ene!F21+Feb!F21+Mar!F21+Abr!F21),IF(Config!$C$6=5,SUM(Ene!F21+Feb!F21+Mar!F21+Abr!F21+May!F21),IF(Config!$C$6=6,SUM(+Ene!F21+Feb!F21+Mar!F21+Abr!F21+May!F21+Jun!F21),IF(Config!$C$6=7,SUM(Ene!F21+Feb!F21+Mar!F21+Abr!F21+May!F21+Jun!F21+Jul!F21),IF(Config!$C$6=8,SUM(+Ene!F21+Feb!F21+Mar!F21+Abr!F21+May!F21+Jun!F21+Jul!F21+Ago!F21),IF(Config!$C$6=9,SUM(+Ene!F21+Feb!F21+Mar!F21+Abr!F21+May!F21+Jun!F21+Jul!F21+Ago!F21+Set!F21),IF(Config!$C$6=10,SUM(+Ene!F21+Feb!F21+Mar!F21+Abr!F21+May!F21+Jun!F21+Jul!F21+Ago!F21+Set!F21+Oct!F21),IF(Config!$C$6=11,SUM(+Ene!F21+Feb!F21+Mar!F21+Abr!F21+May!F21+Jun!F21+Jul!F21+Ago!F21+Set!F21+Oct!F21+Nov!F21),IF(Config!$C$6=12,SUM(+Ene!F21+Feb!F21+Mar!F21+Abr!F21+May!F21+Jun!F21+Jul!F21+Ago!F21+Set!F21+Oct!F21+Nov!F21+Dic!F21)))))))))))))</f>
        <v>0</v>
      </c>
      <c r="G21" s="429">
        <f>IF(Config!$C$6=1,SUM(+Ene!G21),IF(Config!$C$6=2,SUM(+Ene!G21+Feb!G21),IF(Config!$C$6=3,SUM(+Ene!G21+Feb!G21+Mar!G21),IF(Config!$C$6=4,SUM(+Ene!G21+Feb!G21+Mar!G21+Abr!G21),IF(Config!$C$6=5,SUM(Ene!G21+Feb!G21+Mar!G21+Abr!G21+May!G21),IF(Config!$C$6=6,SUM(+Ene!G21+Feb!G21+Mar!G21+Abr!G21+May!G21+Jun!G21),IF(Config!$C$6=7,SUM(Ene!G21+Feb!G21+Mar!G21+Abr!G21+May!G21+Jun!G21+Jul!G21),IF(Config!$C$6=8,SUM(+Ene!G21+Feb!G21+Mar!G21+Abr!G21+May!G21+Jun!G21+Jul!G21+Ago!G21),IF(Config!$C$6=9,SUM(+Ene!G21+Feb!G21+Mar!G21+Abr!G21+May!G21+Jun!G21+Jul!G21+Ago!G21+Set!G21),IF(Config!$C$6=10,SUM(+Ene!G21+Feb!G21+Mar!G21+Abr!G21+May!G21+Jun!G21+Jul!G21+Ago!G21+Set!G21+Oct!G21),IF(Config!$C$6=11,SUM(+Ene!G21+Feb!G21+Mar!G21+Abr!G21+May!G21+Jun!G21+Jul!G21+Ago!G21+Set!G21+Oct!G21+Nov!G21),IF(Config!$C$6=12,SUM(+Ene!G21+Feb!G21+Mar!G21+Abr!G21+May!G21+Jun!G21+Jul!G21+Ago!G21+Set!G21+Oct!G21+Nov!G21+Dic!G21)))))))))))))</f>
        <v>0</v>
      </c>
      <c r="H21" s="429">
        <f>IF(Config!$C$6=1,SUM(+Ene!H21),IF(Config!$C$6=2,SUM(+Ene!H21+Feb!H21),IF(Config!$C$6=3,SUM(+Ene!H21+Feb!H21+Mar!H21),IF(Config!$C$6=4,SUM(+Ene!H21+Feb!H21+Mar!H21+Abr!H21),IF(Config!$C$6=5,SUM(Ene!H21+Feb!H21+Mar!H21+Abr!H21+May!H21),IF(Config!$C$6=6,SUM(+Ene!H21+Feb!H21+Mar!H21+Abr!H21+May!H21+Jun!H21),IF(Config!$C$6=7,SUM(Ene!H21+Feb!H21+Mar!H21+Abr!H21+May!H21+Jun!H21+Jul!H21),IF(Config!$C$6=8,SUM(+Ene!H21+Feb!H21+Mar!H21+Abr!H21+May!H21+Jun!H21+Jul!H21+Ago!H21),IF(Config!$C$6=9,SUM(+Ene!H21+Feb!H21+Mar!H21+Abr!H21+May!H21+Jun!H21+Jul!H21+Ago!H21+Set!H21),IF(Config!$C$6=10,SUM(+Ene!H21+Feb!H21+Mar!H21+Abr!H21+May!H21+Jun!H21+Jul!H21+Ago!H21+Set!H21+Oct!H21),IF(Config!$C$6=11,SUM(+Ene!H21+Feb!H21+Mar!H21+Abr!H21+May!H21+Jun!H21+Jul!H21+Ago!H21+Set!H21+Oct!H21+Nov!H21),IF(Config!$C$6=12,SUM(+Ene!H21+Feb!H21+Mar!H21+Abr!H21+May!H21+Jun!H21+Jul!H21+Ago!H21+Set!H21+Oct!H21+Nov!H21+Dic!H21)))))))))))))</f>
        <v>0</v>
      </c>
      <c r="I21" s="429">
        <f>IF(Config!$C$6=1,SUM(+Ene!I21),IF(Config!$C$6=2,SUM(+Ene!I21+Feb!I21),IF(Config!$C$6=3,SUM(+Ene!I21+Feb!I21+Mar!I21),IF(Config!$C$6=4,SUM(+Ene!I21+Feb!I21+Mar!I21+Abr!I21),IF(Config!$C$6=5,SUM(Ene!I21+Feb!I21+Mar!I21+Abr!I21+May!I21),IF(Config!$C$6=6,SUM(+Ene!I21+Feb!I21+Mar!I21+Abr!I21+May!I21+Jun!I21),IF(Config!$C$6=7,SUM(Ene!I21+Feb!I21+Mar!I21+Abr!I21+May!I21+Jun!I21+Jul!I21),IF(Config!$C$6=8,SUM(+Ene!I21+Feb!I21+Mar!I21+Abr!I21+May!I21+Jun!I21+Jul!I21+Ago!I21),IF(Config!$C$6=9,SUM(+Ene!I21+Feb!I21+Mar!I21+Abr!I21+May!I21+Jun!I21+Jul!I21+Ago!I21+Set!I21),IF(Config!$C$6=10,SUM(+Ene!I21+Feb!I21+Mar!I21+Abr!I21+May!I21+Jun!I21+Jul!I21+Ago!I21+Set!I21+Oct!I21),IF(Config!$C$6=11,SUM(+Ene!I21+Feb!I21+Mar!I21+Abr!I21+May!I21+Jun!I21+Jul!I21+Ago!I21+Set!I21+Oct!I21+Nov!I21),IF(Config!$C$6=12,SUM(+Ene!I21+Feb!I21+Mar!I21+Abr!I21+May!I21+Jun!I21+Jul!I21+Ago!I21+Set!I21+Oct!I21+Nov!I21+Dic!I21)))))))))))))</f>
        <v>0</v>
      </c>
      <c r="J21" s="429">
        <f>IF(Config!$C$6=1,SUM(+Ene!J21),IF(Config!$C$6=2,SUM(+Ene!J21+Feb!J21),IF(Config!$C$6=3,SUM(+Ene!J21+Feb!J21+Mar!J21),IF(Config!$C$6=4,SUM(+Ene!J21+Feb!J21+Mar!J21+Abr!J21),IF(Config!$C$6=5,SUM(Ene!J21+Feb!J21+Mar!J21+Abr!J21+May!J21),IF(Config!$C$6=6,SUM(+Ene!J21+Feb!J21+Mar!J21+Abr!J21+May!J21+Jun!J21),IF(Config!$C$6=7,SUM(Ene!J21+Feb!J21+Mar!J21+Abr!J21+May!J21+Jun!J21+Jul!J21),IF(Config!$C$6=8,SUM(+Ene!J21+Feb!J21+Mar!J21+Abr!J21+May!J21+Jun!J21+Jul!J21+Ago!J21),IF(Config!$C$6=9,SUM(+Ene!J21+Feb!J21+Mar!J21+Abr!J21+May!J21+Jun!J21+Jul!J21+Ago!J21+Set!J21),IF(Config!$C$6=10,SUM(+Ene!J21+Feb!J21+Mar!J21+Abr!J21+May!J21+Jun!J21+Jul!J21+Ago!J21+Set!J21+Oct!J21),IF(Config!$C$6=11,SUM(+Ene!J21+Feb!J21+Mar!J21+Abr!J21+May!J21+Jun!J21+Jul!J21+Ago!J21+Set!J21+Oct!J21+Nov!J21),IF(Config!$C$6=12,SUM(+Ene!J21+Feb!J21+Mar!J21+Abr!J21+May!J21+Jun!J21+Jul!J21+Ago!J21+Set!J21+Oct!J21+Nov!J21+Dic!J21)))))))))))))</f>
        <v>0</v>
      </c>
      <c r="K21" s="429">
        <f>IF(Config!$C$6=1,SUM(+Ene!K21),IF(Config!$C$6=2,SUM(+Ene!K21+Feb!K21),IF(Config!$C$6=3,SUM(+Ene!K21+Feb!K21+Mar!K21),IF(Config!$C$6=4,SUM(+Ene!K21+Feb!K21+Mar!K21+Abr!K21),IF(Config!$C$6=5,SUM(Ene!K21+Feb!K21+Mar!K21+Abr!K21+May!K21),IF(Config!$C$6=6,SUM(+Ene!K21+Feb!K21+Mar!K21+Abr!K21+May!K21+Jun!K21),IF(Config!$C$6=7,SUM(Ene!K21+Feb!K21+Mar!K21+Abr!K21+May!K21+Jun!K21+Jul!K21),IF(Config!$C$6=8,SUM(+Ene!K21+Feb!K21+Mar!K21+Abr!K21+May!K21+Jun!K21+Jul!K21+Ago!K21),IF(Config!$C$6=9,SUM(+Ene!K21+Feb!K21+Mar!K21+Abr!K21+May!K21+Jun!K21+Jul!K21+Ago!K21+Set!K21),IF(Config!$C$6=10,SUM(+Ene!K21+Feb!K21+Mar!K21+Abr!K21+May!K21+Jun!K21+Jul!K21+Ago!K21+Set!K21+Oct!K21),IF(Config!$C$6=11,SUM(+Ene!K21+Feb!K21+Mar!K21+Abr!K21+May!K21+Jun!K21+Jul!K21+Ago!K21+Set!K21+Oct!K21+Nov!K21),IF(Config!$C$6=12,SUM(+Ene!K21+Feb!K21+Mar!K21+Abr!K21+May!K21+Jun!K21+Jul!K21+Ago!K21+Set!K21+Oct!K21+Nov!K21+Dic!K21)))))))))))))</f>
        <v>0</v>
      </c>
      <c r="L21" s="429">
        <f>IF(Config!$C$6=1,SUM(+Ene!L21),IF(Config!$C$6=2,SUM(+Ene!L21+Feb!L21),IF(Config!$C$6=3,SUM(+Ene!L21+Feb!L21+Mar!L21),IF(Config!$C$6=4,SUM(+Ene!L21+Feb!L21+Mar!L21+Abr!L21),IF(Config!$C$6=5,SUM(Ene!L21+Feb!L21+Mar!L21+Abr!L21+May!L21),IF(Config!$C$6=6,SUM(+Ene!L21+Feb!L21+Mar!L21+Abr!L21+May!L21+Jun!L21),IF(Config!$C$6=7,SUM(Ene!L21+Feb!L21+Mar!L21+Abr!L21+May!L21+Jun!L21+Jul!L21),IF(Config!$C$6=8,SUM(+Ene!L21+Feb!L21+Mar!L21+Abr!L21+May!L21+Jun!L21+Jul!L21+Ago!L21),IF(Config!$C$6=9,SUM(+Ene!L21+Feb!L21+Mar!L21+Abr!L21+May!L21+Jun!L21+Jul!L21+Ago!L21+Set!L21),IF(Config!$C$6=10,SUM(+Ene!L21+Feb!L21+Mar!L21+Abr!L21+May!L21+Jun!L21+Jul!L21+Ago!L21+Set!L21+Oct!L21),IF(Config!$C$6=11,SUM(+Ene!L21+Feb!L21+Mar!L21+Abr!L21+May!L21+Jun!L21+Jul!L21+Ago!L21+Set!L21+Oct!L21+Nov!L21),IF(Config!$C$6=12,SUM(+Ene!L21+Feb!L21+Mar!L21+Abr!L21+May!L21+Jun!L21+Jul!L21+Ago!L21+Set!L21+Oct!L21+Nov!L21+Dic!L21)))))))))))))</f>
        <v>0</v>
      </c>
      <c r="M21" s="429">
        <f>IF(Config!$C$6=1,SUM(+Ene!M21),IF(Config!$C$6=2,SUM(+Ene!M21+Feb!M21),IF(Config!$C$6=3,SUM(+Ene!M21+Feb!M21+Mar!M21),IF(Config!$C$6=4,SUM(+Ene!M21+Feb!M21+Mar!M21+Abr!M21),IF(Config!$C$6=5,SUM(Ene!M21+Feb!M21+Mar!M21+Abr!M21+May!M21),IF(Config!$C$6=6,SUM(+Ene!M21+Feb!M21+Mar!M21+Abr!M21+May!M21+Jun!M21),IF(Config!$C$6=7,SUM(Ene!M21+Feb!M21+Mar!M21+Abr!M21+May!M21+Jun!M21+Jul!M21),IF(Config!$C$6=8,SUM(+Ene!M21+Feb!M21+Mar!M21+Abr!M21+May!M21+Jun!M21+Jul!M21+Ago!M21),IF(Config!$C$6=9,SUM(+Ene!M21+Feb!M21+Mar!M21+Abr!M21+May!M21+Jun!M21+Jul!M21+Ago!M21+Set!M21),IF(Config!$C$6=10,SUM(+Ene!M21+Feb!M21+Mar!M21+Abr!M21+May!M21+Jun!M21+Jul!M21+Ago!M21+Set!M21+Oct!M21),IF(Config!$C$6=11,SUM(+Ene!M21+Feb!M21+Mar!M21+Abr!M21+May!M21+Jun!M21+Jul!M21+Ago!M21+Set!M21+Oct!M21+Nov!M21),IF(Config!$C$6=12,SUM(+Ene!M21+Feb!M21+Mar!M21+Abr!M21+May!M21+Jun!M21+Jul!M21+Ago!M21+Set!M21+Oct!M21+Nov!M21+Dic!M21)))))))))))))</f>
        <v>0</v>
      </c>
      <c r="N21" s="429">
        <f>IF(Config!$C$6=1,SUM(+Ene!N21),IF(Config!$C$6=2,SUM(+Ene!N21+Feb!N21),IF(Config!$C$6=3,SUM(+Ene!N21+Feb!N21+Mar!N21),IF(Config!$C$6=4,SUM(+Ene!N21+Feb!N21+Mar!N21+Abr!N21),IF(Config!$C$6=5,SUM(Ene!N21+Feb!N21+Mar!N21+Abr!N21+May!N21),IF(Config!$C$6=6,SUM(+Ene!N21+Feb!N21+Mar!N21+Abr!N21+May!N21+Jun!N21),IF(Config!$C$6=7,SUM(Ene!N21+Feb!N21+Mar!N21+Abr!N21+May!N21+Jun!N21+Jul!N21),IF(Config!$C$6=8,SUM(+Ene!N21+Feb!N21+Mar!N21+Abr!N21+May!N21+Jun!N21+Jul!N21+Ago!N21),IF(Config!$C$6=9,SUM(+Ene!N21+Feb!N21+Mar!N21+Abr!N21+May!N21+Jun!N21+Jul!N21+Ago!N21+Set!N21),IF(Config!$C$6=10,SUM(+Ene!N21+Feb!N21+Mar!N21+Abr!N21+May!N21+Jun!N21+Jul!N21+Ago!N21+Set!N21+Oct!N21),IF(Config!$C$6=11,SUM(+Ene!N21+Feb!N21+Mar!N21+Abr!N21+May!N21+Jun!N21+Jul!N21+Ago!N21+Set!N21+Oct!N21+Nov!N21),IF(Config!$C$6=12,SUM(+Ene!N21+Feb!N21+Mar!N21+Abr!N21+May!N21+Jun!N21+Jul!N21+Ago!N21+Set!N21+Oct!N21+Nov!N21+Dic!N21)))))))))))))</f>
        <v>0</v>
      </c>
      <c r="O21" s="429">
        <f>IF(Config!$C$6=1,SUM(+Ene!O21),IF(Config!$C$6=2,SUM(+Ene!O21+Feb!O21),IF(Config!$C$6=3,SUM(+Ene!O21+Feb!O21+Mar!O21),IF(Config!$C$6=4,SUM(+Ene!O21+Feb!O21+Mar!O21+Abr!O21),IF(Config!$C$6=5,SUM(Ene!O21+Feb!O21+Mar!O21+Abr!O21+May!O21),IF(Config!$C$6=6,SUM(+Ene!O21+Feb!O21+Mar!O21+Abr!O21+May!O21+Jun!O21),IF(Config!$C$6=7,SUM(Ene!O21+Feb!O21+Mar!O21+Abr!O21+May!O21+Jun!O21+Jul!O21),IF(Config!$C$6=8,SUM(+Ene!O21+Feb!O21+Mar!O21+Abr!O21+May!O21+Jun!O21+Jul!O21+Ago!O21),IF(Config!$C$6=9,SUM(+Ene!O21+Feb!O21+Mar!O21+Abr!O21+May!O21+Jun!O21+Jul!O21+Ago!O21+Set!O21),IF(Config!$C$6=10,SUM(+Ene!O21+Feb!O21+Mar!O21+Abr!O21+May!O21+Jun!O21+Jul!O21+Ago!O21+Set!O21+Oct!O21),IF(Config!$C$6=11,SUM(+Ene!O21+Feb!O21+Mar!O21+Abr!O21+May!O21+Jun!O21+Jul!O21+Ago!O21+Set!O21+Oct!O21+Nov!O21),IF(Config!$C$6=12,SUM(+Ene!O21+Feb!O21+Mar!O21+Abr!O21+May!O21+Jun!O21+Jul!O21+Ago!O21+Set!O21+Oct!O21+Nov!O21+Dic!O21)))))))))))))</f>
        <v>0</v>
      </c>
      <c r="P21" s="429">
        <f>IF(Config!$C$6=1,SUM(+Ene!P21),IF(Config!$C$6=2,SUM(+Ene!P21+Feb!P21),IF(Config!$C$6=3,SUM(+Ene!P21+Feb!P21+Mar!P21),IF(Config!$C$6=4,SUM(+Ene!P21+Feb!P21+Mar!P21+Abr!P21),IF(Config!$C$6=5,SUM(Ene!P21+Feb!P21+Mar!P21+Abr!P21+May!P21),IF(Config!$C$6=6,SUM(+Ene!P21+Feb!P21+Mar!P21+Abr!P21+May!P21+Jun!P21),IF(Config!$C$6=7,SUM(Ene!P21+Feb!P21+Mar!P21+Abr!P21+May!P21+Jun!P21+Jul!P21),IF(Config!$C$6=8,SUM(+Ene!P21+Feb!P21+Mar!P21+Abr!P21+May!P21+Jun!P21+Jul!P21+Ago!P21),IF(Config!$C$6=9,SUM(+Ene!P21+Feb!P21+Mar!P21+Abr!P21+May!P21+Jun!P21+Jul!P21+Ago!P21+Set!P21),IF(Config!$C$6=10,SUM(+Ene!P21+Feb!P21+Mar!P21+Abr!P21+May!P21+Jun!P21+Jul!P21+Ago!P21+Set!P21+Oct!P21),IF(Config!$C$6=11,SUM(+Ene!P21+Feb!P21+Mar!P21+Abr!P21+May!P21+Jun!P21+Jul!P21+Ago!P21+Set!P21+Oct!P21+Nov!P21),IF(Config!$C$6=12,SUM(+Ene!P21+Feb!P21+Mar!P21+Abr!P21+May!P21+Jun!P21+Jul!P21+Ago!P21+Set!P21+Oct!P21+Nov!P21+Dic!P21)))))))))))))</f>
        <v>0</v>
      </c>
      <c r="Q21" s="429">
        <f>IF(Config!$C$6=1,SUM(+Ene!Q21),IF(Config!$C$6=2,SUM(+Ene!Q21+Feb!Q21),IF(Config!$C$6=3,SUM(+Ene!Q21+Feb!Q21+Mar!Q21),IF(Config!$C$6=4,SUM(+Ene!Q21+Feb!Q21+Mar!Q21+Abr!Q21),IF(Config!$C$6=5,SUM(Ene!Q21+Feb!Q21+Mar!Q21+Abr!Q21+May!Q21),IF(Config!$C$6=6,SUM(+Ene!Q21+Feb!Q21+Mar!Q21+Abr!Q21+May!Q21+Jun!Q21),IF(Config!$C$6=7,SUM(Ene!Q21+Feb!Q21+Mar!Q21+Abr!Q21+May!Q21+Jun!Q21+Jul!Q21),IF(Config!$C$6=8,SUM(+Ene!Q21+Feb!Q21+Mar!Q21+Abr!Q21+May!Q21+Jun!Q21+Jul!Q21+Ago!Q21),IF(Config!$C$6=9,SUM(+Ene!Q21+Feb!Q21+Mar!Q21+Abr!Q21+May!Q21+Jun!Q21+Jul!Q21+Ago!Q21+Set!Q21),IF(Config!$C$6=10,SUM(+Ene!Q21+Feb!Q21+Mar!Q21+Abr!Q21+May!Q21+Jun!Q21+Jul!Q21+Ago!Q21+Set!Q21+Oct!Q21),IF(Config!$C$6=11,SUM(+Ene!Q21+Feb!Q21+Mar!Q21+Abr!Q21+May!Q21+Jun!Q21+Jul!Q21+Ago!Q21+Set!Q21+Oct!Q21+Nov!Q21),IF(Config!$C$6=12,SUM(+Ene!Q21+Feb!Q21+Mar!Q21+Abr!Q21+May!Q21+Jun!Q21+Jul!Q21+Ago!Q21+Set!Q21+Oct!Q21+Nov!Q21+Dic!Q21)))))))))))))</f>
        <v>3</v>
      </c>
      <c r="R21" s="429">
        <f>IF(Config!$C$6=1,SUM(+Ene!R21),IF(Config!$C$6=2,SUM(+Ene!R21+Feb!R21),IF(Config!$C$6=3,SUM(+Ene!R21+Feb!R21+Mar!R21),IF(Config!$C$6=4,SUM(+Ene!R21+Feb!R21+Mar!R21+Abr!R21),IF(Config!$C$6=5,SUM(Ene!R21+Feb!R21+Mar!R21+Abr!R21+May!R21),IF(Config!$C$6=6,SUM(+Ene!R21+Feb!R21+Mar!R21+Abr!R21+May!R21+Jun!R21),IF(Config!$C$6=7,SUM(Ene!R21+Feb!R21+Mar!R21+Abr!R21+May!R21+Jun!R21+Jul!R21),IF(Config!$C$6=8,SUM(+Ene!R21+Feb!R21+Mar!R21+Abr!R21+May!R21+Jun!R21+Jul!R21+Ago!R21),IF(Config!$C$6=9,SUM(+Ene!R21+Feb!R21+Mar!R21+Abr!R21+May!R21+Jun!R21+Jul!R21+Ago!R21+Set!R21),IF(Config!$C$6=10,SUM(+Ene!R21+Feb!R21+Mar!R21+Abr!R21+May!R21+Jun!R21+Jul!R21+Ago!R21+Set!R21+Oct!R21),IF(Config!$C$6=11,SUM(+Ene!R21+Feb!R21+Mar!R21+Abr!R21+May!R21+Jun!R21+Jul!R21+Ago!R21+Set!R21+Oct!R21+Nov!R21),IF(Config!$C$6=12,SUM(+Ene!R21+Feb!R21+Mar!R21+Abr!R21+May!R21+Jun!R21+Jul!R21+Ago!R21+Set!R21+Oct!R21+Nov!R21+Dic!R21)))))))))))))</f>
        <v>0</v>
      </c>
      <c r="S21" s="429">
        <f>IF(Config!$C$6=1,SUM(+Ene!S21),IF(Config!$C$6=2,SUM(+Ene!S21+Feb!S21),IF(Config!$C$6=3,SUM(+Ene!S21+Feb!S21+Mar!S21),IF(Config!$C$6=4,SUM(+Ene!S21+Feb!S21+Mar!S21+Abr!S21),IF(Config!$C$6=5,SUM(Ene!S21+Feb!S21+Mar!S21+Abr!S21+May!S21),IF(Config!$C$6=6,SUM(+Ene!S21+Feb!S21+Mar!S21+Abr!S21+May!S21+Jun!S21),IF(Config!$C$6=7,SUM(Ene!S21+Feb!S21+Mar!S21+Abr!S21+May!S21+Jun!S21+Jul!S21),IF(Config!$C$6=8,SUM(+Ene!S21+Feb!S21+Mar!S21+Abr!S21+May!S21+Jun!S21+Jul!S21+Ago!S21),IF(Config!$C$6=9,SUM(+Ene!S21+Feb!S21+Mar!S21+Abr!S21+May!S21+Jun!S21+Jul!S21+Ago!S21+Set!S21),IF(Config!$C$6=10,SUM(+Ene!S21+Feb!S21+Mar!S21+Abr!S21+May!S21+Jun!S21+Jul!S21+Ago!S21+Set!S21+Oct!S21),IF(Config!$C$6=11,SUM(+Ene!S21+Feb!S21+Mar!S21+Abr!S21+May!S21+Jun!S21+Jul!S21+Ago!S21+Set!S21+Oct!S21+Nov!S21),IF(Config!$C$6=12,SUM(+Ene!S21+Feb!S21+Mar!S21+Abr!S21+May!S21+Jun!S21+Jul!S21+Ago!S21+Set!S21+Oct!S21+Nov!S21+Dic!S21)))))))))))))</f>
        <v>0</v>
      </c>
      <c r="T21" s="429">
        <f>IF(Config!$C$6=1,SUM(+Ene!T21),IF(Config!$C$6=2,SUM(+Ene!T21+Feb!T21),IF(Config!$C$6=3,SUM(+Ene!T21+Feb!T21+Mar!T21),IF(Config!$C$6=4,SUM(+Ene!T21+Feb!T21+Mar!T21+Abr!T21),IF(Config!$C$6=5,SUM(Ene!T21+Feb!T21+Mar!T21+Abr!T21+May!T21),IF(Config!$C$6=6,SUM(+Ene!T21+Feb!T21+Mar!T21+Abr!T21+May!T21+Jun!T21),IF(Config!$C$6=7,SUM(Ene!T21+Feb!T21+Mar!T21+Abr!T21+May!T21+Jun!T21+Jul!T21),IF(Config!$C$6=8,SUM(+Ene!T21+Feb!T21+Mar!T21+Abr!T21+May!T21+Jun!T21+Jul!T21+Ago!T21),IF(Config!$C$6=9,SUM(+Ene!T21+Feb!T21+Mar!T21+Abr!T21+May!T21+Jun!T21+Jul!T21+Ago!T21+Set!T21),IF(Config!$C$6=10,SUM(+Ene!T21+Feb!T21+Mar!T21+Abr!T21+May!T21+Jun!T21+Jul!T21+Ago!T21+Set!T21+Oct!T21),IF(Config!$C$6=11,SUM(+Ene!T21+Feb!T21+Mar!T21+Abr!T21+May!T21+Jun!T21+Jul!T21+Ago!T21+Set!T21+Oct!T21+Nov!T21),IF(Config!$C$6=12,SUM(+Ene!T21+Feb!T21+Mar!T21+Abr!T21+May!T21+Jun!T21+Jul!T21+Ago!T21+Set!T21+Oct!T21+Nov!T21+Dic!T21)))))))))))))</f>
        <v>0</v>
      </c>
      <c r="U21" s="429">
        <f>IF(Config!$C$6=1,SUM(+Ene!U21),IF(Config!$C$6=2,SUM(+Ene!U21+Feb!U21),IF(Config!$C$6=3,SUM(+Ene!U21+Feb!U21+Mar!U21),IF(Config!$C$6=4,SUM(+Ene!U21+Feb!U21+Mar!U21+Abr!U21),IF(Config!$C$6=5,SUM(Ene!U21+Feb!U21+Mar!U21+Abr!U21+May!U21),IF(Config!$C$6=6,SUM(+Ene!U21+Feb!U21+Mar!U21+Abr!U21+May!U21+Jun!U21),IF(Config!$C$6=7,SUM(Ene!U21+Feb!U21+Mar!U21+Abr!U21+May!U21+Jun!U21+Jul!U21),IF(Config!$C$6=8,SUM(+Ene!U21+Feb!U21+Mar!U21+Abr!U21+May!U21+Jun!U21+Jul!U21+Ago!U21),IF(Config!$C$6=9,SUM(+Ene!U21+Feb!U21+Mar!U21+Abr!U21+May!U21+Jun!U21+Jul!U21+Ago!U21+Set!U21),IF(Config!$C$6=10,SUM(+Ene!U21+Feb!U21+Mar!U21+Abr!U21+May!U21+Jun!U21+Jul!U21+Ago!U21+Set!U21+Oct!U21),IF(Config!$C$6=11,SUM(+Ene!U21+Feb!U21+Mar!U21+Abr!U21+May!U21+Jun!U21+Jul!U21+Ago!U21+Set!U21+Oct!U21+Nov!U21),IF(Config!$C$6=12,SUM(+Ene!U21+Feb!U21+Mar!U21+Abr!U21+May!U21+Jun!U21+Jul!U21+Ago!U21+Set!U21+Oct!U21+Nov!U21+Dic!U21)))))))))))))</f>
        <v>0</v>
      </c>
      <c r="V21" s="429">
        <f>IF(Config!$C$6=1,SUM(+Ene!V21),IF(Config!$C$6=2,SUM(+Ene!V21+Feb!V21),IF(Config!$C$6=3,SUM(+Ene!V21+Feb!V21+Mar!V21),IF(Config!$C$6=4,SUM(+Ene!V21+Feb!V21+Mar!V21+Abr!V21),IF(Config!$C$6=5,SUM(Ene!V21+Feb!V21+Mar!V21+Abr!V21+May!V21),IF(Config!$C$6=6,SUM(+Ene!V21+Feb!V21+Mar!V21+Abr!V21+May!V21+Jun!V21),IF(Config!$C$6=7,SUM(Ene!V21+Feb!V21+Mar!V21+Abr!V21+May!V21+Jun!V21+Jul!V21),IF(Config!$C$6=8,SUM(+Ene!V21+Feb!V21+Mar!V21+Abr!V21+May!V21+Jun!V21+Jul!V21+Ago!V21),IF(Config!$C$6=9,SUM(+Ene!V21+Feb!V21+Mar!V21+Abr!V21+May!V21+Jun!V21+Jul!V21+Ago!V21+Set!V21),IF(Config!$C$6=10,SUM(+Ene!V21+Feb!V21+Mar!V21+Abr!V21+May!V21+Jun!V21+Jul!V21+Ago!V21+Set!V21+Oct!V21),IF(Config!$C$6=11,SUM(+Ene!V21+Feb!V21+Mar!V21+Abr!V21+May!V21+Jun!V21+Jul!V21+Ago!V21+Set!V21+Oct!V21+Nov!V21),IF(Config!$C$6=12,SUM(+Ene!V21+Feb!V21+Mar!V21+Abr!V21+May!V21+Jun!V21+Jul!V21+Ago!V21+Set!V21+Oct!V21+Nov!V21+Dic!V21)))))))))))))</f>
        <v>0</v>
      </c>
      <c r="W21" s="429">
        <f>IF(Config!$C$6=1,SUM(+Ene!W21),IF(Config!$C$6=2,SUM(+Ene!W21+Feb!W21),IF(Config!$C$6=3,SUM(+Ene!W21+Feb!W21+Mar!W21),IF(Config!$C$6=4,SUM(+Ene!W21+Feb!W21+Mar!W21+Abr!W21),IF(Config!$C$6=5,SUM(Ene!W21+Feb!W21+Mar!W21+Abr!W21+May!W21),IF(Config!$C$6=6,SUM(+Ene!W21+Feb!W21+Mar!W21+Abr!W21+May!W21+Jun!W21),IF(Config!$C$6=7,SUM(Ene!W21+Feb!W21+Mar!W21+Abr!W21+May!W21+Jun!W21+Jul!W21),IF(Config!$C$6=8,SUM(+Ene!W21+Feb!W21+Mar!W21+Abr!W21+May!W21+Jun!W21+Jul!W21+Ago!W21),IF(Config!$C$6=9,SUM(+Ene!W21+Feb!W21+Mar!W21+Abr!W21+May!W21+Jun!W21+Jul!W21+Ago!W21+Set!W21),IF(Config!$C$6=10,SUM(+Ene!W21+Feb!W21+Mar!W21+Abr!W21+May!W21+Jun!W21+Jul!W21+Ago!W21+Set!W21+Oct!W21),IF(Config!$C$6=11,SUM(+Ene!W21+Feb!W21+Mar!W21+Abr!W21+May!W21+Jun!W21+Jul!W21+Ago!W21+Set!W21+Oct!W21+Nov!W21),IF(Config!$C$6=12,SUM(+Ene!W21+Feb!W21+Mar!W21+Abr!W21+May!W21+Jun!W21+Jul!W21+Ago!W21+Set!W21+Oct!W21+Nov!W21+Dic!W21)))))))))))))</f>
        <v>0</v>
      </c>
      <c r="X21" s="429">
        <f>IF(Config!$C$6=1,SUM(+Ene!X21),IF(Config!$C$6=2,SUM(+Ene!X21+Feb!X21),IF(Config!$C$6=3,SUM(+Ene!X21+Feb!X21+Mar!X21),IF(Config!$C$6=4,SUM(+Ene!X21+Feb!X21+Mar!X21+Abr!X21),IF(Config!$C$6=5,SUM(Ene!X21+Feb!X21+Mar!X21+Abr!X21+May!X21),IF(Config!$C$6=6,SUM(+Ene!X21+Feb!X21+Mar!X21+Abr!X21+May!X21+Jun!X21),IF(Config!$C$6=7,SUM(Ene!X21+Feb!X21+Mar!X21+Abr!X21+May!X21+Jun!X21+Jul!X21),IF(Config!$C$6=8,SUM(+Ene!X21+Feb!X21+Mar!X21+Abr!X21+May!X21+Jun!X21+Jul!X21+Ago!X21),IF(Config!$C$6=9,SUM(+Ene!X21+Feb!X21+Mar!X21+Abr!X21+May!X21+Jun!X21+Jul!X21+Ago!X21+Set!X21),IF(Config!$C$6=10,SUM(+Ene!X21+Feb!X21+Mar!X21+Abr!X21+May!X21+Jun!X21+Jul!X21+Ago!X21+Set!X21+Oct!X21),IF(Config!$C$6=11,SUM(+Ene!X21+Feb!X21+Mar!X21+Abr!X21+May!X21+Jun!X21+Jul!X21+Ago!X21+Set!X21+Oct!X21+Nov!X21),IF(Config!$C$6=12,SUM(+Ene!X21+Feb!X21+Mar!X21+Abr!X21+May!X21+Jun!X21+Jul!X21+Ago!X21+Set!X21+Oct!X21+Nov!X21+Dic!X21)))))))))))))</f>
        <v>0</v>
      </c>
      <c r="Y21" s="429">
        <f>IF(Config!$C$6=1,SUM(+Ene!Y21),IF(Config!$C$6=2,SUM(+Ene!Y21+Feb!Y21),IF(Config!$C$6=3,SUM(+Ene!Y21+Feb!Y21+Mar!Y21),IF(Config!$C$6=4,SUM(+Ene!Y21+Feb!Y21+Mar!Y21+Abr!Y21),IF(Config!$C$6=5,SUM(Ene!Y21+Feb!Y21+Mar!Y21+Abr!Y21+May!Y21),IF(Config!$C$6=6,SUM(+Ene!Y21+Feb!Y21+Mar!Y21+Abr!Y21+May!Y21+Jun!Y21),IF(Config!$C$6=7,SUM(Ene!Y21+Feb!Y21+Mar!Y21+Abr!Y21+May!Y21+Jun!Y21+Jul!Y21),IF(Config!$C$6=8,SUM(+Ene!Y21+Feb!Y21+Mar!Y21+Abr!Y21+May!Y21+Jun!Y21+Jul!Y21+Ago!Y21),IF(Config!$C$6=9,SUM(+Ene!Y21+Feb!Y21+Mar!Y21+Abr!Y21+May!Y21+Jun!Y21+Jul!Y21+Ago!Y21+Set!Y21),IF(Config!$C$6=10,SUM(+Ene!Y21+Feb!Y21+Mar!Y21+Abr!Y21+May!Y21+Jun!Y21+Jul!Y21+Ago!Y21+Set!Y21+Oct!Y21),IF(Config!$C$6=11,SUM(+Ene!Y21+Feb!Y21+Mar!Y21+Abr!Y21+May!Y21+Jun!Y21+Jul!Y21+Ago!Y21+Set!Y21+Oct!Y21+Nov!Y21),IF(Config!$C$6=12,SUM(+Ene!Y21+Feb!Y21+Mar!Y21+Abr!Y21+May!Y21+Jun!Y21+Jul!Y21+Ago!Y21+Set!Y21+Oct!Y21+Nov!Y21+Dic!Y21)))))))))))))</f>
        <v>0</v>
      </c>
      <c r="Z21" s="429">
        <f>IF(Config!$C$6=1,SUM(+Ene!Z21),IF(Config!$C$6=2,SUM(+Ene!Z21+Feb!Z21),IF(Config!$C$6=3,SUM(+Ene!Z21+Feb!Z21+Mar!Z21),IF(Config!$C$6=4,SUM(+Ene!Z21+Feb!Z21+Mar!Z21+Abr!Z21),IF(Config!$C$6=5,SUM(Ene!Z21+Feb!Z21+Mar!Z21+Abr!Z21+May!Z21),IF(Config!$C$6=6,SUM(+Ene!Z21+Feb!Z21+Mar!Z21+Abr!Z21+May!Z21+Jun!Z21),IF(Config!$C$6=7,SUM(Ene!Z21+Feb!Z21+Mar!Z21+Abr!Z21+May!Z21+Jun!Z21+Jul!Z21),IF(Config!$C$6=8,SUM(+Ene!Z21+Feb!Z21+Mar!Z21+Abr!Z21+May!Z21+Jun!Z21+Jul!Z21+Ago!Z21),IF(Config!$C$6=9,SUM(+Ene!Z21+Feb!Z21+Mar!Z21+Abr!Z21+May!Z21+Jun!Z21+Jul!Z21+Ago!Z21+Set!Z21),IF(Config!$C$6=10,SUM(+Ene!Z21+Feb!Z21+Mar!Z21+Abr!Z21+May!Z21+Jun!Z21+Jul!Z21+Ago!Z21+Set!Z21+Oct!Z21),IF(Config!$C$6=11,SUM(+Ene!Z21+Feb!Z21+Mar!Z21+Abr!Z21+May!Z21+Jun!Z21+Jul!Z21+Ago!Z21+Set!Z21+Oct!Z21+Nov!Z21),IF(Config!$C$6=12,SUM(+Ene!Z21+Feb!Z21+Mar!Z21+Abr!Z21+May!Z21+Jun!Z21+Jul!Z21+Ago!Z21+Set!Z21+Oct!Z21+Nov!Z21+Dic!Z21)))))))))))))</f>
        <v>0</v>
      </c>
      <c r="AA21" s="429">
        <f>IF(Config!$C$6=1,SUM(+Ene!AA21),IF(Config!$C$6=2,SUM(+Ene!AA21+Feb!AA21),IF(Config!$C$6=3,SUM(+Ene!AA21+Feb!AA21+Mar!AA21),IF(Config!$C$6=4,SUM(+Ene!AA21+Feb!AA21+Mar!AA21+Abr!AA21),IF(Config!$C$6=5,SUM(Ene!AA21+Feb!AA21+Mar!AA21+Abr!AA21+May!AA21),IF(Config!$C$6=6,SUM(+Ene!AA21+Feb!AA21+Mar!AA21+Abr!AA21+May!AA21+Jun!AA21),IF(Config!$C$6=7,SUM(Ene!AA21+Feb!AA21+Mar!AA21+Abr!AA21+May!AA21+Jun!AA21+Jul!AA21),IF(Config!$C$6=8,SUM(+Ene!AA21+Feb!AA21+Mar!AA21+Abr!AA21+May!AA21+Jun!AA21+Jul!AA21+Ago!AA21),IF(Config!$C$6=9,SUM(+Ene!AA21+Feb!AA21+Mar!AA21+Abr!AA21+May!AA21+Jun!AA21+Jul!AA21+Ago!AA21+Set!AA21),IF(Config!$C$6=10,SUM(+Ene!AA21+Feb!AA21+Mar!AA21+Abr!AA21+May!AA21+Jun!AA21+Jul!AA21+Ago!AA21+Set!AA21+Oct!AA21),IF(Config!$C$6=11,SUM(+Ene!AA21+Feb!AA21+Mar!AA21+Abr!AA21+May!AA21+Jun!AA21+Jul!AA21+Ago!AA21+Set!AA21+Oct!AA21+Nov!AA21),IF(Config!$C$6=12,SUM(+Ene!AA21+Feb!AA21+Mar!AA21+Abr!AA21+May!AA21+Jun!AA21+Jul!AA21+Ago!AA21+Set!AA21+Oct!AA21+Nov!AA21+Dic!AA21)))))))))))))</f>
        <v>0</v>
      </c>
      <c r="AB21" s="429">
        <f>IF(Config!$C$6=1,SUM(+Ene!AB21),IF(Config!$C$6=2,SUM(+Ene!AB21+Feb!AB21),IF(Config!$C$6=3,SUM(+Ene!AB21+Feb!AB21+Mar!AB21),IF(Config!$C$6=4,SUM(+Ene!AB21+Feb!AB21+Mar!AB21+Abr!AB21),IF(Config!$C$6=5,SUM(Ene!AB21+Feb!AB21+Mar!AB21+Abr!AB21+May!AB21),IF(Config!$C$6=6,SUM(+Ene!AB21+Feb!AB21+Mar!AB21+Abr!AB21+May!AB21+Jun!AB21),IF(Config!$C$6=7,SUM(Ene!AB21+Feb!AB21+Mar!AB21+Abr!AB21+May!AB21+Jun!AB21+Jul!AB21),IF(Config!$C$6=8,SUM(+Ene!AB21+Feb!AB21+Mar!AB21+Abr!AB21+May!AB21+Jun!AB21+Jul!AB21+Ago!AB21),IF(Config!$C$6=9,SUM(+Ene!AB21+Feb!AB21+Mar!AB21+Abr!AB21+May!AB21+Jun!AB21+Jul!AB21+Ago!AB21+Set!AB21),IF(Config!$C$6=10,SUM(+Ene!AB21+Feb!AB21+Mar!AB21+Abr!AB21+May!AB21+Jun!AB21+Jul!AB21+Ago!AB21+Set!AB21+Oct!AB21),IF(Config!$C$6=11,SUM(+Ene!AB21+Feb!AB21+Mar!AB21+Abr!AB21+May!AB21+Jun!AB21+Jul!AB21+Ago!AB21+Set!AB21+Oct!AB21+Nov!AB21),IF(Config!$C$6=12,SUM(+Ene!AB21+Feb!AB21+Mar!AB21+Abr!AB21+May!AB21+Jun!AB21+Jul!AB21+Ago!AB21+Set!AB21+Oct!AB21+Nov!AB21+Dic!AB21)))))))))))))</f>
        <v>0</v>
      </c>
      <c r="AC21" s="429">
        <f>IF(Config!$C$6=1,SUM(+Ene!AC21),IF(Config!$C$6=2,SUM(+Ene!AC21+Feb!AC21),IF(Config!$C$6=3,SUM(+Ene!AC21+Feb!AC21+Mar!AC21),IF(Config!$C$6=4,SUM(+Ene!AC21+Feb!AC21+Mar!AC21+Abr!AC21),IF(Config!$C$6=5,SUM(Ene!AC21+Feb!AC21+Mar!AC21+Abr!AC21+May!AC21),IF(Config!$C$6=6,SUM(+Ene!AC21+Feb!AC21+Mar!AC21+Abr!AC21+May!AC21+Jun!AC21),IF(Config!$C$6=7,SUM(Ene!AC21+Feb!AC21+Mar!AC21+Abr!AC21+May!AC21+Jun!AC21+Jul!AC21),IF(Config!$C$6=8,SUM(+Ene!AC21+Feb!AC21+Mar!AC21+Abr!AC21+May!AC21+Jun!AC21+Jul!AC21+Ago!AC21),IF(Config!$C$6=9,SUM(+Ene!AC21+Feb!AC21+Mar!AC21+Abr!AC21+May!AC21+Jun!AC21+Jul!AC21+Ago!AC21+Set!AC21),IF(Config!$C$6=10,SUM(+Ene!AC21+Feb!AC21+Mar!AC21+Abr!AC21+May!AC21+Jun!AC21+Jul!AC21+Ago!AC21+Set!AC21+Oct!AC21),IF(Config!$C$6=11,SUM(+Ene!AC21+Feb!AC21+Mar!AC21+Abr!AC21+May!AC21+Jun!AC21+Jul!AC21+Ago!AC21+Set!AC21+Oct!AC21+Nov!AC21),IF(Config!$C$6=12,SUM(+Ene!AC21+Feb!AC21+Mar!AC21+Abr!AC21+May!AC21+Jun!AC21+Jul!AC21+Ago!AC21+Set!AC21+Oct!AC21+Nov!AC21+Dic!AC21)))))))))))))</f>
        <v>0</v>
      </c>
      <c r="AD21" s="429">
        <f>IF(Config!$C$6=1,SUM(+Ene!AD21),IF(Config!$C$6=2,SUM(+Ene!AD21+Feb!AD21),IF(Config!$C$6=3,SUM(+Ene!AD21+Feb!AD21+Mar!AD21),IF(Config!$C$6=4,SUM(+Ene!AD21+Feb!AD21+Mar!AD21+Abr!AD21),IF(Config!$C$6=5,SUM(Ene!AD21+Feb!AD21+Mar!AD21+Abr!AD21+May!AD21),IF(Config!$C$6=6,SUM(+Ene!AD21+Feb!AD21+Mar!AD21+Abr!AD21+May!AD21+Jun!AD21),IF(Config!$C$6=7,SUM(Ene!AD21+Feb!AD21+Mar!AD21+Abr!AD21+May!AD21+Jun!AD21+Jul!AD21),IF(Config!$C$6=8,SUM(+Ene!AD21+Feb!AD21+Mar!AD21+Abr!AD21+May!AD21+Jun!AD21+Jul!AD21+Ago!AD21),IF(Config!$C$6=9,SUM(+Ene!AD21+Feb!AD21+Mar!AD21+Abr!AD21+May!AD21+Jun!AD21+Jul!AD21+Ago!AD21+Set!AD21),IF(Config!$C$6=10,SUM(+Ene!AD21+Feb!AD21+Mar!AD21+Abr!AD21+May!AD21+Jun!AD21+Jul!AD21+Ago!AD21+Set!AD21+Oct!AD21),IF(Config!$C$6=11,SUM(+Ene!AD21+Feb!AD21+Mar!AD21+Abr!AD21+May!AD21+Jun!AD21+Jul!AD21+Ago!AD21+Set!AD21+Oct!AD21+Nov!AD21),IF(Config!$C$6=12,SUM(+Ene!AD21+Feb!AD21+Mar!AD21+Abr!AD21+May!AD21+Jun!AD21+Jul!AD21+Ago!AD21+Set!AD21+Oct!AD21+Nov!AD21+Dic!AD21)))))))))))))</f>
        <v>0</v>
      </c>
      <c r="AE21" s="429">
        <f>IF(Config!$C$6=1,SUM(+Ene!AE21),IF(Config!$C$6=2,SUM(+Ene!AE21+Feb!AE21),IF(Config!$C$6=3,SUM(+Ene!AE21+Feb!AE21+Mar!AE21),IF(Config!$C$6=4,SUM(+Ene!AE21+Feb!AE21+Mar!AE21+Abr!AE21),IF(Config!$C$6=5,SUM(Ene!AE21+Feb!AE21+Mar!AE21+Abr!AE21+May!AE21),IF(Config!$C$6=6,SUM(+Ene!AE21+Feb!AE21+Mar!AE21+Abr!AE21+May!AE21+Jun!AE21),IF(Config!$C$6=7,SUM(Ene!AE21+Feb!AE21+Mar!AE21+Abr!AE21+May!AE21+Jun!AE21+Jul!AE21),IF(Config!$C$6=8,SUM(+Ene!AE21+Feb!AE21+Mar!AE21+Abr!AE21+May!AE21+Jun!AE21+Jul!AE21+Ago!AE21),IF(Config!$C$6=9,SUM(+Ene!AE21+Feb!AE21+Mar!AE21+Abr!AE21+May!AE21+Jun!AE21+Jul!AE21+Ago!AE21+Set!AE21),IF(Config!$C$6=10,SUM(+Ene!AE21+Feb!AE21+Mar!AE21+Abr!AE21+May!AE21+Jun!AE21+Jul!AE21+Ago!AE21+Set!AE21+Oct!AE21),IF(Config!$C$6=11,SUM(+Ene!AE21+Feb!AE21+Mar!AE21+Abr!AE21+May!AE21+Jun!AE21+Jul!AE21+Ago!AE21+Set!AE21+Oct!AE21+Nov!AE21),IF(Config!$C$6=12,SUM(+Ene!AE21+Feb!AE21+Mar!AE21+Abr!AE21+May!AE21+Jun!AE21+Jul!AE21+Ago!AE21+Set!AE21+Oct!AE21+Nov!AE21+Dic!AE21)))))))))))))</f>
        <v>5</v>
      </c>
      <c r="AF21" s="429">
        <f>IF(Config!$C$6=1,SUM(+Ene!AF21),IF(Config!$C$6=2,SUM(+Ene!AF21+Feb!AF21),IF(Config!$C$6=3,SUM(+Ene!AF21+Feb!AF21+Mar!AF21),IF(Config!$C$6=4,SUM(+Ene!AF21+Feb!AF21+Mar!AF21+Abr!AF21),IF(Config!$C$6=5,SUM(Ene!AF21+Feb!AF21+Mar!AF21+Abr!AF21+May!AF21),IF(Config!$C$6=6,SUM(+Ene!AF21+Feb!AF21+Mar!AF21+Abr!AF21+May!AF21+Jun!AF21),IF(Config!$C$6=7,SUM(Ene!AF21+Feb!AF21+Mar!AF21+Abr!AF21+May!AF21+Jun!AF21+Jul!AF21),IF(Config!$C$6=8,SUM(+Ene!AF21+Feb!AF21+Mar!AF21+Abr!AF21+May!AF21+Jun!AF21+Jul!AF21+Ago!AF21),IF(Config!$C$6=9,SUM(+Ene!AF21+Feb!AF21+Mar!AF21+Abr!AF21+May!AF21+Jun!AF21+Jul!AF21+Ago!AF21+Set!AF21),IF(Config!$C$6=10,SUM(+Ene!AF21+Feb!AF21+Mar!AF21+Abr!AF21+May!AF21+Jun!AF21+Jul!AF21+Ago!AF21+Set!AF21+Oct!AF21),IF(Config!$C$6=11,SUM(+Ene!AF21+Feb!AF21+Mar!AF21+Abr!AF21+May!AF21+Jun!AF21+Jul!AF21+Ago!AF21+Set!AF21+Oct!AF21+Nov!AF21),IF(Config!$C$6=12,SUM(+Ene!AF21+Feb!AF21+Mar!AF21+Abr!AF21+May!AF21+Jun!AF21+Jul!AF21+Ago!AF21+Set!AF21+Oct!AF21+Nov!AF21+Dic!AF21)))))))))))))</f>
        <v>4</v>
      </c>
      <c r="AG21" s="429">
        <f>IF(Config!$C$6=1,SUM(+Ene!AG21),IF(Config!$C$6=2,SUM(+Ene!AG21+Feb!AG21),IF(Config!$C$6=3,SUM(+Ene!AG21+Feb!AG21+Mar!AG21),IF(Config!$C$6=4,SUM(+Ene!AG21+Feb!AG21+Mar!AG21+Abr!AG21),IF(Config!$C$6=5,SUM(Ene!AG21+Feb!AG21+Mar!AG21+Abr!AG21+May!AG21),IF(Config!$C$6=6,SUM(+Ene!AG21+Feb!AG21+Mar!AG21+Abr!AG21+May!AG21+Jun!AG21),IF(Config!$C$6=7,SUM(Ene!AG21+Feb!AG21+Mar!AG21+Abr!AG21+May!AG21+Jun!AG21+Jul!AG21),IF(Config!$C$6=8,SUM(+Ene!AG21+Feb!AG21+Mar!AG21+Abr!AG21+May!AG21+Jun!AG21+Jul!AG21+Ago!AG21),IF(Config!$C$6=9,SUM(+Ene!AG21+Feb!AG21+Mar!AG21+Abr!AG21+May!AG21+Jun!AG21+Jul!AG21+Ago!AG21+Set!AG21),IF(Config!$C$6=10,SUM(+Ene!AG21+Feb!AG21+Mar!AG21+Abr!AG21+May!AG21+Jun!AG21+Jul!AG21+Ago!AG21+Set!AG21+Oct!AG21),IF(Config!$C$6=11,SUM(+Ene!AG21+Feb!AG21+Mar!AG21+Abr!AG21+May!AG21+Jun!AG21+Jul!AG21+Ago!AG21+Set!AG21+Oct!AG21+Nov!AG21),IF(Config!$C$6=12,SUM(+Ene!AG21+Feb!AG21+Mar!AG21+Abr!AG21+May!AG21+Jun!AG21+Jul!AG21+Ago!AG21+Set!AG21+Oct!AG21+Nov!AG21+Dic!AG21)))))))))))))</f>
        <v>0</v>
      </c>
      <c r="AH21" s="429">
        <f>IF(Config!$C$6=1,SUM(+Ene!AH21),IF(Config!$C$6=2,SUM(+Ene!AH21+Feb!AH21),IF(Config!$C$6=3,SUM(+Ene!AH21+Feb!AH21+Mar!AH21),IF(Config!$C$6=4,SUM(+Ene!AH21+Feb!AH21+Mar!AH21+Abr!AH21),IF(Config!$C$6=5,SUM(Ene!AH21+Feb!AH21+Mar!AH21+Abr!AH21+May!AH21),IF(Config!$C$6=6,SUM(+Ene!AH21+Feb!AH21+Mar!AH21+Abr!AH21+May!AH21+Jun!AH21),IF(Config!$C$6=7,SUM(Ene!AH21+Feb!AH21+Mar!AH21+Abr!AH21+May!AH21+Jun!AH21+Jul!AH21),IF(Config!$C$6=8,SUM(+Ene!AH21+Feb!AH21+Mar!AH21+Abr!AH21+May!AH21+Jun!AH21+Jul!AH21+Ago!AH21),IF(Config!$C$6=9,SUM(+Ene!AH21+Feb!AH21+Mar!AH21+Abr!AH21+May!AH21+Jun!AH21+Jul!AH21+Ago!AH21+Set!AH21),IF(Config!$C$6=10,SUM(+Ene!AH21+Feb!AH21+Mar!AH21+Abr!AH21+May!AH21+Jun!AH21+Jul!AH21+Ago!AH21+Set!AH21+Oct!AH21),IF(Config!$C$6=11,SUM(+Ene!AH21+Feb!AH21+Mar!AH21+Abr!AH21+May!AH21+Jun!AH21+Jul!AH21+Ago!AH21+Set!AH21+Oct!AH21+Nov!AH21),IF(Config!$C$6=12,SUM(+Ene!AH21+Feb!AH21+Mar!AH21+Abr!AH21+May!AH21+Jun!AH21+Jul!AH21+Ago!AH21+Set!AH21+Oct!AH21+Nov!AH21+Dic!AH21)))))))))))))</f>
        <v>0</v>
      </c>
      <c r="AI21" s="429">
        <f>IF(Config!$C$6=1,SUM(+Ene!AI21),IF(Config!$C$6=2,SUM(+Ene!AI21+Feb!AI21),IF(Config!$C$6=3,SUM(+Ene!AI21+Feb!AI21+Mar!AI21),IF(Config!$C$6=4,SUM(+Ene!AI21+Feb!AI21+Mar!AI21+Abr!AI21),IF(Config!$C$6=5,SUM(Ene!AI21+Feb!AI21+Mar!AI21+Abr!AI21+May!AI21),IF(Config!$C$6=6,SUM(+Ene!AI21+Feb!AI21+Mar!AI21+Abr!AI21+May!AI21+Jun!AI21),IF(Config!$C$6=7,SUM(Ene!AI21+Feb!AI21+Mar!AI21+Abr!AI21+May!AI21+Jun!AI21+Jul!AI21),IF(Config!$C$6=8,SUM(+Ene!AI21+Feb!AI21+Mar!AI21+Abr!AI21+May!AI21+Jun!AI21+Jul!AI21+Ago!AI21),IF(Config!$C$6=9,SUM(+Ene!AI21+Feb!AI21+Mar!AI21+Abr!AI21+May!AI21+Jun!AI21+Jul!AI21+Ago!AI21+Set!AI21),IF(Config!$C$6=10,SUM(+Ene!AI21+Feb!AI21+Mar!AI21+Abr!AI21+May!AI21+Jun!AI21+Jul!AI21+Ago!AI21+Set!AI21+Oct!AI21),IF(Config!$C$6=11,SUM(+Ene!AI21+Feb!AI21+Mar!AI21+Abr!AI21+May!AI21+Jun!AI21+Jul!AI21+Ago!AI21+Set!AI21+Oct!AI21+Nov!AI21),IF(Config!$C$6=12,SUM(+Ene!AI21+Feb!AI21+Mar!AI21+Abr!AI21+May!AI21+Jun!AI21+Jul!AI21+Ago!AI21+Set!AI21+Oct!AI21+Nov!AI21+Dic!AI21)))))))))))))</f>
        <v>0</v>
      </c>
      <c r="AJ21" s="429">
        <f>IF(Config!$C$6=1,SUM(+Ene!AJ21),IF(Config!$C$6=2,SUM(+Ene!AJ21+Feb!AJ21),IF(Config!$C$6=3,SUM(+Ene!AJ21+Feb!AJ21+Mar!AJ21),IF(Config!$C$6=4,SUM(+Ene!AJ21+Feb!AJ21+Mar!AJ21+Abr!AJ21),IF(Config!$C$6=5,SUM(Ene!AJ21+Feb!AJ21+Mar!AJ21+Abr!AJ21+May!AJ21),IF(Config!$C$6=6,SUM(+Ene!AJ21+Feb!AJ21+Mar!AJ21+Abr!AJ21+May!AJ21+Jun!AJ21),IF(Config!$C$6=7,SUM(Ene!AJ21+Feb!AJ21+Mar!AJ21+Abr!AJ21+May!AJ21+Jun!AJ21+Jul!AJ21),IF(Config!$C$6=8,SUM(+Ene!AJ21+Feb!AJ21+Mar!AJ21+Abr!AJ21+May!AJ21+Jun!AJ21+Jul!AJ21+Ago!AJ21),IF(Config!$C$6=9,SUM(+Ene!AJ21+Feb!AJ21+Mar!AJ21+Abr!AJ21+May!AJ21+Jun!AJ21+Jul!AJ21+Ago!AJ21+Set!AJ21),IF(Config!$C$6=10,SUM(+Ene!AJ21+Feb!AJ21+Mar!AJ21+Abr!AJ21+May!AJ21+Jun!AJ21+Jul!AJ21+Ago!AJ21+Set!AJ21+Oct!AJ21),IF(Config!$C$6=11,SUM(+Ene!AJ21+Feb!AJ21+Mar!AJ21+Abr!AJ21+May!AJ21+Jun!AJ21+Jul!AJ21+Ago!AJ21+Set!AJ21+Oct!AJ21+Nov!AJ21),IF(Config!$C$6=12,SUM(+Ene!AJ21+Feb!AJ21+Mar!AJ21+Abr!AJ21+May!AJ21+Jun!AJ21+Jul!AJ21+Ago!AJ21+Set!AJ21+Oct!AJ21+Nov!AJ21+Dic!AJ21)))))))))))))</f>
        <v>0</v>
      </c>
      <c r="AK21" s="429">
        <f>IF(Config!$C$6=1,SUM(+Ene!AK21),IF(Config!$C$6=2,SUM(+Ene!AK21+Feb!AK21),IF(Config!$C$6=3,SUM(+Ene!AK21+Feb!AK21+Mar!AK21),IF(Config!$C$6=4,SUM(+Ene!AK21+Feb!AK21+Mar!AK21+Abr!AK21),IF(Config!$C$6=5,SUM(Ene!AK21+Feb!AK21+Mar!AK21+Abr!AK21+May!AK21),IF(Config!$C$6=6,SUM(+Ene!AK21+Feb!AK21+Mar!AK21+Abr!AK21+May!AK21+Jun!AK21),IF(Config!$C$6=7,SUM(Ene!AK21+Feb!AK21+Mar!AK21+Abr!AK21+May!AK21+Jun!AK21+Jul!AK21),IF(Config!$C$6=8,SUM(+Ene!AK21+Feb!AK21+Mar!AK21+Abr!AK21+May!AK21+Jun!AK21+Jul!AK21+Ago!AK21),IF(Config!$C$6=9,SUM(+Ene!AK21+Feb!AK21+Mar!AK21+Abr!AK21+May!AK21+Jun!AK21+Jul!AK21+Ago!AK21+Set!AK21),IF(Config!$C$6=10,SUM(+Ene!AK21+Feb!AK21+Mar!AK21+Abr!AK21+May!AK21+Jun!AK21+Jul!AK21+Ago!AK21+Set!AK21+Oct!AK21),IF(Config!$C$6=11,SUM(+Ene!AK21+Feb!AK21+Mar!AK21+Abr!AK21+May!AK21+Jun!AK21+Jul!AK21+Ago!AK21+Set!AK21+Oct!AK21+Nov!AK21),IF(Config!$C$6=12,SUM(+Ene!AK21+Feb!AK21+Mar!AK21+Abr!AK21+May!AK21+Jun!AK21+Jul!AK21+Ago!AK21+Set!AK21+Oct!AK21+Nov!AK21+Dic!AK21)))))))))))))</f>
        <v>0</v>
      </c>
      <c r="AL21" s="429">
        <f>IF(Config!$C$6=1,SUM(+Ene!AL21),IF(Config!$C$6=2,SUM(+Ene!AL21+Feb!AL21),IF(Config!$C$6=3,SUM(+Ene!AL21+Feb!AL21+Mar!AL21),IF(Config!$C$6=4,SUM(+Ene!AL21+Feb!AL21+Mar!AL21+Abr!AL21),IF(Config!$C$6=5,SUM(Ene!AL21+Feb!AL21+Mar!AL21+Abr!AL21+May!AL21),IF(Config!$C$6=6,SUM(+Ene!AL21+Feb!AL21+Mar!AL21+Abr!AL21+May!AL21+Jun!AL21),IF(Config!$C$6=7,SUM(Ene!AL21+Feb!AL21+Mar!AL21+Abr!AL21+May!AL21+Jun!AL21+Jul!AL21),IF(Config!$C$6=8,SUM(+Ene!AL21+Feb!AL21+Mar!AL21+Abr!AL21+May!AL21+Jun!AL21+Jul!AL21+Ago!AL21),IF(Config!$C$6=9,SUM(+Ene!AL21+Feb!AL21+Mar!AL21+Abr!AL21+May!AL21+Jun!AL21+Jul!AL21+Ago!AL21+Set!AL21),IF(Config!$C$6=10,SUM(+Ene!AL21+Feb!AL21+Mar!AL21+Abr!AL21+May!AL21+Jun!AL21+Jul!AL21+Ago!AL21+Set!AL21+Oct!AL21),IF(Config!$C$6=11,SUM(+Ene!AL21+Feb!AL21+Mar!AL21+Abr!AL21+May!AL21+Jun!AL21+Jul!AL21+Ago!AL21+Set!AL21+Oct!AL21+Nov!AL21),IF(Config!$C$6=12,SUM(+Ene!AL21+Feb!AL21+Mar!AL21+Abr!AL21+May!AL21+Jun!AL21+Jul!AL21+Ago!AL21+Set!AL21+Oct!AL21+Nov!AL21+Dic!AL21)))))))))))))</f>
        <v>0</v>
      </c>
      <c r="AM21" s="429">
        <f>IF(Config!$C$6=1,SUM(+Ene!AM21),IF(Config!$C$6=2,SUM(+Ene!AM21+Feb!AM21),IF(Config!$C$6=3,SUM(+Ene!AM21+Feb!AM21+Mar!AM21),IF(Config!$C$6=4,SUM(+Ene!AM21+Feb!AM21+Mar!AM21+Abr!AM21),IF(Config!$C$6=5,SUM(Ene!AM21+Feb!AM21+Mar!AM21+Abr!AM21+May!AM21),IF(Config!$C$6=6,SUM(+Ene!AM21+Feb!AM21+Mar!AM21+Abr!AM21+May!AM21+Jun!AM21),IF(Config!$C$6=7,SUM(Ene!AM21+Feb!AM21+Mar!AM21+Abr!AM21+May!AM21+Jun!AM21+Jul!AM21),IF(Config!$C$6=8,SUM(+Ene!AM21+Feb!AM21+Mar!AM21+Abr!AM21+May!AM21+Jun!AM21+Jul!AM21+Ago!AM21),IF(Config!$C$6=9,SUM(+Ene!AM21+Feb!AM21+Mar!AM21+Abr!AM21+May!AM21+Jun!AM21+Jul!AM21+Ago!AM21+Set!AM21),IF(Config!$C$6=10,SUM(+Ene!AM21+Feb!AM21+Mar!AM21+Abr!AM21+May!AM21+Jun!AM21+Jul!AM21+Ago!AM21+Set!AM21+Oct!AM21),IF(Config!$C$6=11,SUM(+Ene!AM21+Feb!AM21+Mar!AM21+Abr!AM21+May!AM21+Jun!AM21+Jul!AM21+Ago!AM21+Set!AM21+Oct!AM21+Nov!AM21),IF(Config!$C$6=12,SUM(+Ene!AM21+Feb!AM21+Mar!AM21+Abr!AM21+May!AM21+Jun!AM21+Jul!AM21+Ago!AM21+Set!AM21+Oct!AM21+Nov!AM21+Dic!AM21)))))))))))))</f>
        <v>0</v>
      </c>
      <c r="AN21" s="429">
        <f>IF(Config!$C$6=1,SUM(+Ene!AN21),IF(Config!$C$6=2,SUM(+Ene!AN21+Feb!AN21),IF(Config!$C$6=3,SUM(+Ene!AN21+Feb!AN21+Mar!AN21),IF(Config!$C$6=4,SUM(+Ene!AN21+Feb!AN21+Mar!AN21+Abr!AN21),IF(Config!$C$6=5,SUM(Ene!AN21+Feb!AN21+Mar!AN21+Abr!AN21+May!AN21),IF(Config!$C$6=6,SUM(+Ene!AN21+Feb!AN21+Mar!AN21+Abr!AN21+May!AN21+Jun!AN21),IF(Config!$C$6=7,SUM(Ene!AN21+Feb!AN21+Mar!AN21+Abr!AN21+May!AN21+Jun!AN21+Jul!AN21),IF(Config!$C$6=8,SUM(+Ene!AN21+Feb!AN21+Mar!AN21+Abr!AN21+May!AN21+Jun!AN21+Jul!AN21+Ago!AN21),IF(Config!$C$6=9,SUM(+Ene!AN21+Feb!AN21+Mar!AN21+Abr!AN21+May!AN21+Jun!AN21+Jul!AN21+Ago!AN21+Set!AN21),IF(Config!$C$6=10,SUM(+Ene!AN21+Feb!AN21+Mar!AN21+Abr!AN21+May!AN21+Jun!AN21+Jul!AN21+Ago!AN21+Set!AN21+Oct!AN21),IF(Config!$C$6=11,SUM(+Ene!AN21+Feb!AN21+Mar!AN21+Abr!AN21+May!AN21+Jun!AN21+Jul!AN21+Ago!AN21+Set!AN21+Oct!AN21+Nov!AN21),IF(Config!$C$6=12,SUM(+Ene!AN21+Feb!AN21+Mar!AN21+Abr!AN21+May!AN21+Jun!AN21+Jul!AN21+Ago!AN21+Set!AN21+Oct!AN21+Nov!AN21+Dic!AN21)))))))))))))</f>
        <v>0</v>
      </c>
      <c r="AO21" s="429">
        <f>IF(Config!$C$6=1,SUM(+Ene!AO21),IF(Config!$C$6=2,SUM(+Ene!AO21+Feb!AO21),IF(Config!$C$6=3,SUM(+Ene!AO21+Feb!AO21+Mar!AO21),IF(Config!$C$6=4,SUM(+Ene!AO21+Feb!AO21+Mar!AO21+Abr!AO21),IF(Config!$C$6=5,SUM(Ene!AO21+Feb!AO21+Mar!AO21+Abr!AO21+May!AO21),IF(Config!$C$6=6,SUM(+Ene!AO21+Feb!AO21+Mar!AO21+Abr!AO21+May!AO21+Jun!AO21),IF(Config!$C$6=7,SUM(Ene!AO21+Feb!AO21+Mar!AO21+Abr!AO21+May!AO21+Jun!AO21+Jul!AO21),IF(Config!$C$6=8,SUM(+Ene!AO21+Feb!AO21+Mar!AO21+Abr!AO21+May!AO21+Jun!AO21+Jul!AO21+Ago!AO21),IF(Config!$C$6=9,SUM(+Ene!AO21+Feb!AO21+Mar!AO21+Abr!AO21+May!AO21+Jun!AO21+Jul!AO21+Ago!AO21+Set!AO21),IF(Config!$C$6=10,SUM(+Ene!AO21+Feb!AO21+Mar!AO21+Abr!AO21+May!AO21+Jun!AO21+Jul!AO21+Ago!AO21+Set!AO21+Oct!AO21),IF(Config!$C$6=11,SUM(+Ene!AO21+Feb!AO21+Mar!AO21+Abr!AO21+May!AO21+Jun!AO21+Jul!AO21+Ago!AO21+Set!AO21+Oct!AO21+Nov!AO21),IF(Config!$C$6=12,SUM(+Ene!AO21+Feb!AO21+Mar!AO21+Abr!AO21+May!AO21+Jun!AO21+Jul!AO21+Ago!AO21+Set!AO21+Oct!AO21+Nov!AO21+Dic!AO21)))))))))))))</f>
        <v>0</v>
      </c>
      <c r="AP21" s="429">
        <f>IF(Config!$C$6=1,SUM(+Ene!AP21),IF(Config!$C$6=2,SUM(+Ene!AP21+Feb!AP21),IF(Config!$C$6=3,SUM(+Ene!AP21+Feb!AP21+Mar!AP21),IF(Config!$C$6=4,SUM(+Ene!AP21+Feb!AP21+Mar!AP21+Abr!AP21),IF(Config!$C$6=5,SUM(Ene!AP21+Feb!AP21+Mar!AP21+Abr!AP21+May!AP21),IF(Config!$C$6=6,SUM(+Ene!AP21+Feb!AP21+Mar!AP21+Abr!AP21+May!AP21+Jun!AP21),IF(Config!$C$6=7,SUM(Ene!AP21+Feb!AP21+Mar!AP21+Abr!AP21+May!AP21+Jun!AP21+Jul!AP21),IF(Config!$C$6=8,SUM(+Ene!AP21+Feb!AP21+Mar!AP21+Abr!AP21+May!AP21+Jun!AP21+Jul!AP21+Ago!AP21),IF(Config!$C$6=9,SUM(+Ene!AP21+Feb!AP21+Mar!AP21+Abr!AP21+May!AP21+Jun!AP21+Jul!AP21+Ago!AP21+Set!AP21),IF(Config!$C$6=10,SUM(+Ene!AP21+Feb!AP21+Mar!AP21+Abr!AP21+May!AP21+Jun!AP21+Jul!AP21+Ago!AP21+Set!AP21+Oct!AP21),IF(Config!$C$6=11,SUM(+Ene!AP21+Feb!AP21+Mar!AP21+Abr!AP21+May!AP21+Jun!AP21+Jul!AP21+Ago!AP21+Set!AP21+Oct!AP21+Nov!AP21),IF(Config!$C$6=12,SUM(+Ene!AP21+Feb!AP21+Mar!AP21+Abr!AP21+May!AP21+Jun!AP21+Jul!AP21+Ago!AP21+Set!AP21+Oct!AP21+Nov!AP21+Dic!AP21)))))))))))))</f>
        <v>0</v>
      </c>
      <c r="AQ21" s="429">
        <f>IF(Config!$C$6=1,SUM(+Ene!AQ21),IF(Config!$C$6=2,SUM(+Ene!AQ21+Feb!AQ21),IF(Config!$C$6=3,SUM(+Ene!AQ21+Feb!AQ21+Mar!AQ21),IF(Config!$C$6=4,SUM(+Ene!AQ21+Feb!AQ21+Mar!AQ21+Abr!AQ21),IF(Config!$C$6=5,SUM(Ene!AQ21+Feb!AQ21+Mar!AQ21+Abr!AQ21+May!AQ21),IF(Config!$C$6=6,SUM(+Ene!AQ21+Feb!AQ21+Mar!AQ21+Abr!AQ21+May!AQ21+Jun!AQ21),IF(Config!$C$6=7,SUM(Ene!AQ21+Feb!AQ21+Mar!AQ21+Abr!AQ21+May!AQ21+Jun!AQ21+Jul!AQ21),IF(Config!$C$6=8,SUM(+Ene!AQ21+Feb!AQ21+Mar!AQ21+Abr!AQ21+May!AQ21+Jun!AQ21+Jul!AQ21+Ago!AQ21),IF(Config!$C$6=9,SUM(+Ene!AQ21+Feb!AQ21+Mar!AQ21+Abr!AQ21+May!AQ21+Jun!AQ21+Jul!AQ21+Ago!AQ21+Set!AQ21),IF(Config!$C$6=10,SUM(+Ene!AQ21+Feb!AQ21+Mar!AQ21+Abr!AQ21+May!AQ21+Jun!AQ21+Jul!AQ21+Ago!AQ21+Set!AQ21+Oct!AQ21),IF(Config!$C$6=11,SUM(+Ene!AQ21+Feb!AQ21+Mar!AQ21+Abr!AQ21+May!AQ21+Jun!AQ21+Jul!AQ21+Ago!AQ21+Set!AQ21+Oct!AQ21+Nov!AQ21),IF(Config!$C$6=12,SUM(+Ene!AQ21+Feb!AQ21+Mar!AQ21+Abr!AQ21+May!AQ21+Jun!AQ21+Jul!AQ21+Ago!AQ21+Set!AQ21+Oct!AQ21+Nov!AQ21+Dic!AQ21)))))))))))))</f>
        <v>0</v>
      </c>
      <c r="AR21" s="429">
        <f>IF(Config!$C$6=1,SUM(+Ene!AR21),IF(Config!$C$6=2,SUM(+Ene!AR21+Feb!AR21),IF(Config!$C$6=3,SUM(+Ene!AR21+Feb!AR21+Mar!AR21),IF(Config!$C$6=4,SUM(+Ene!AR21+Feb!AR21+Mar!AR21+Abr!AR21),IF(Config!$C$6=5,SUM(Ene!AR21+Feb!AR21+Mar!AR21+Abr!AR21+May!AR21),IF(Config!$C$6=6,SUM(+Ene!AR21+Feb!AR21+Mar!AR21+Abr!AR21+May!AR21+Jun!AR21),IF(Config!$C$6=7,SUM(Ene!AR21+Feb!AR21+Mar!AR21+Abr!AR21+May!AR21+Jun!AR21+Jul!AR21),IF(Config!$C$6=8,SUM(+Ene!AR21+Feb!AR21+Mar!AR21+Abr!AR21+May!AR21+Jun!AR21+Jul!AR21+Ago!AR21),IF(Config!$C$6=9,SUM(+Ene!AR21+Feb!AR21+Mar!AR21+Abr!AR21+May!AR21+Jun!AR21+Jul!AR21+Ago!AR21+Set!AR21),IF(Config!$C$6=10,SUM(+Ene!AR21+Feb!AR21+Mar!AR21+Abr!AR21+May!AR21+Jun!AR21+Jul!AR21+Ago!AR21+Set!AR21+Oct!AR21),IF(Config!$C$6=11,SUM(+Ene!AR21+Feb!AR21+Mar!AR21+Abr!AR21+May!AR21+Jun!AR21+Jul!AR21+Ago!AR21+Set!AR21+Oct!AR21+Nov!AR21),IF(Config!$C$6=12,SUM(+Ene!AR21+Feb!AR21+Mar!AR21+Abr!AR21+May!AR21+Jun!AR21+Jul!AR21+Ago!AR21+Set!AR21+Oct!AR21+Nov!AR21+Dic!AR21)))))))))))))</f>
        <v>0</v>
      </c>
      <c r="AS21" s="429">
        <f>IF(Config!$C$6=1,SUM(+Ene!AS21),IF(Config!$C$6=2,SUM(+Ene!AS21+Feb!AS21),IF(Config!$C$6=3,SUM(+Ene!AS21+Feb!AS21+Mar!AS21),IF(Config!$C$6=4,SUM(+Ene!AS21+Feb!AS21+Mar!AS21+Abr!AS21),IF(Config!$C$6=5,SUM(Ene!AS21+Feb!AS21+Mar!AS21+Abr!AS21+May!AS21),IF(Config!$C$6=6,SUM(+Ene!AS21+Feb!AS21+Mar!AS21+Abr!AS21+May!AS21+Jun!AS21),IF(Config!$C$6=7,SUM(Ene!AS21+Feb!AS21+Mar!AS21+Abr!AS21+May!AS21+Jun!AS21+Jul!AS21),IF(Config!$C$6=8,SUM(+Ene!AS21+Feb!AS21+Mar!AS21+Abr!AS21+May!AS21+Jun!AS21+Jul!AS21+Ago!AS21),IF(Config!$C$6=9,SUM(+Ene!AS21+Feb!AS21+Mar!AS21+Abr!AS21+May!AS21+Jun!AS21+Jul!AS21+Ago!AS21+Set!AS21),IF(Config!$C$6=10,SUM(+Ene!AS21+Feb!AS21+Mar!AS21+Abr!AS21+May!AS21+Jun!AS21+Jul!AS21+Ago!AS21+Set!AS21+Oct!AS21),IF(Config!$C$6=11,SUM(+Ene!AS21+Feb!AS21+Mar!AS21+Abr!AS21+May!AS21+Jun!AS21+Jul!AS21+Ago!AS21+Set!AS21+Oct!AS21+Nov!AS21),IF(Config!$C$6=12,SUM(+Ene!AS21+Feb!AS21+Mar!AS21+Abr!AS21+May!AS21+Jun!AS21+Jul!AS21+Ago!AS21+Set!AS21+Oct!AS21+Nov!AS21+Dic!AS21)))))))))))))</f>
        <v>0</v>
      </c>
      <c r="AT21" s="429">
        <f>IF(Config!$C$6=1,SUM(+Ene!AT21),IF(Config!$C$6=2,SUM(+Ene!AT21+Feb!AT21),IF(Config!$C$6=3,SUM(+Ene!AT21+Feb!AT21+Mar!AT21),IF(Config!$C$6=4,SUM(+Ene!AT21+Feb!AT21+Mar!AT21+Abr!AT21),IF(Config!$C$6=5,SUM(Ene!AT21+Feb!AT21+Mar!AT21+Abr!AT21+May!AT21),IF(Config!$C$6=6,SUM(+Ene!AT21+Feb!AT21+Mar!AT21+Abr!AT21+May!AT21+Jun!AT21),IF(Config!$C$6=7,SUM(Ene!AT21+Feb!AT21+Mar!AT21+Abr!AT21+May!AT21+Jun!AT21+Jul!AT21),IF(Config!$C$6=8,SUM(+Ene!AT21+Feb!AT21+Mar!AT21+Abr!AT21+May!AT21+Jun!AT21+Jul!AT21+Ago!AT21),IF(Config!$C$6=9,SUM(+Ene!AT21+Feb!AT21+Mar!AT21+Abr!AT21+May!AT21+Jun!AT21+Jul!AT21+Ago!AT21+Set!AT21),IF(Config!$C$6=10,SUM(+Ene!AT21+Feb!AT21+Mar!AT21+Abr!AT21+May!AT21+Jun!AT21+Jul!AT21+Ago!AT21+Set!AT21+Oct!AT21),IF(Config!$C$6=11,SUM(+Ene!AT21+Feb!AT21+Mar!AT21+Abr!AT21+May!AT21+Jun!AT21+Jul!AT21+Ago!AT21+Set!AT21+Oct!AT21+Nov!AT21),IF(Config!$C$6=12,SUM(+Ene!AT21+Feb!AT21+Mar!AT21+Abr!AT21+May!AT21+Jun!AT21+Jul!AT21+Ago!AT21+Set!AT21+Oct!AT21+Nov!AT21+Dic!AT21)))))))))))))</f>
        <v>0</v>
      </c>
      <c r="AU21" s="495">
        <f t="shared" si="9"/>
        <v>12</v>
      </c>
      <c r="AV21" s="37">
        <f t="shared" si="10"/>
        <v>0</v>
      </c>
      <c r="AW21" s="37">
        <f t="shared" si="11"/>
        <v>0</v>
      </c>
      <c r="AX21" s="37">
        <f t="shared" si="12"/>
        <v>0</v>
      </c>
      <c r="AY21" s="37">
        <f t="shared" si="13"/>
        <v>3</v>
      </c>
      <c r="AZ21" s="37">
        <f t="shared" si="14"/>
        <v>0</v>
      </c>
      <c r="BA21" s="37">
        <f t="shared" si="15"/>
        <v>0</v>
      </c>
      <c r="BB21" s="37">
        <f t="shared" si="16"/>
        <v>9</v>
      </c>
      <c r="BC21" s="37">
        <f t="shared" si="17"/>
        <v>0</v>
      </c>
      <c r="BD21" s="38">
        <f t="shared" si="18"/>
        <v>0</v>
      </c>
      <c r="BE21" s="37">
        <f t="shared" si="19"/>
        <v>0</v>
      </c>
      <c r="BF21" s="54">
        <f t="shared" si="20"/>
        <v>12</v>
      </c>
      <c r="BG21" t="str">
        <f t="shared" si="8"/>
        <v>OK</v>
      </c>
    </row>
    <row r="22" spans="1:59" ht="30" x14ac:dyDescent="0.25">
      <c r="A22" s="400">
        <v>19</v>
      </c>
      <c r="B22" s="427" t="s">
        <v>737</v>
      </c>
      <c r="C22" s="444" t="s">
        <v>145</v>
      </c>
      <c r="D22" s="429">
        <f>IF(Config!$C$6=1,SUM(+Ene!D22),IF(Config!$C$6=2,SUM(+Ene!D22+Feb!D22),IF(Config!$C$6=3,SUM(+Ene!D22+Feb!D22+Mar!D22),IF(Config!$C$6=4,SUM(+Ene!D22+Feb!D22+Mar!D22+Abr!D22),IF(Config!$C$6=5,SUM(Ene!D22+Feb!D22+Mar!D22+Abr!D22+May!D22),IF(Config!$C$6=6,SUM(+Ene!D22+Feb!D22+Mar!D22+Abr!D22+May!D22+Jun!D22),IF(Config!$C$6=7,SUM(Ene!D22+Feb!D22+Mar!D22+Abr!D22+May!D22+Jun!D22+Jul!D22),IF(Config!$C$6=8,SUM(+Ene!D22+Feb!D22+Mar!D22+Abr!D22+May!D22+Jun!D22+Jul!D22+Ago!D22),IF(Config!$C$6=9,SUM(+Ene!D22+Feb!D22+Mar!D22+Abr!D22+May!D22+Jun!D22+Jul!D22+Ago!D22+Set!D22),IF(Config!$C$6=10,SUM(+Ene!D22+Feb!D22+Mar!D22+Abr!D22+May!D22+Jun!D22+Jul!D22+Ago!D22+Set!D22+Oct!D22),IF(Config!$C$6=11,SUM(+Ene!D22+Feb!D22+Mar!D22+Abr!D22+May!D22+Jun!D22+Jul!D22+Ago!D22+Set!D22+Oct!D22+Nov!D22),IF(Config!$C$6=12,SUM(+Ene!D22+Feb!D22+Mar!D22+Abr!D22+May!D22+Jun!D22+Jul!D22+Ago!D22+Set!D22+Oct!D22+Nov!D22+Dic!D22)))))))))))))</f>
        <v>0</v>
      </c>
      <c r="E22" s="429">
        <f>IF(Config!$C$6=1,SUM(+Ene!E22),IF(Config!$C$6=2,SUM(+Ene!E22+Feb!E22),IF(Config!$C$6=3,SUM(+Ene!E22+Feb!E22+Mar!E22),IF(Config!$C$6=4,SUM(+Ene!E22+Feb!E22+Mar!E22+Abr!E22),IF(Config!$C$6=5,SUM(Ene!E22+Feb!E22+Mar!E22+Abr!E22+May!E22),IF(Config!$C$6=6,SUM(+Ene!E22+Feb!E22+Mar!E22+Abr!E22+May!E22+Jun!E22),IF(Config!$C$6=7,SUM(Ene!E22+Feb!E22+Mar!E22+Abr!E22+May!E22+Jun!E22+Jul!E22),IF(Config!$C$6=8,SUM(+Ene!E22+Feb!E22+Mar!E22+Abr!E22+May!E22+Jun!E22+Jul!E22+Ago!E22),IF(Config!$C$6=9,SUM(+Ene!E22+Feb!E22+Mar!E22+Abr!E22+May!E22+Jun!E22+Jul!E22+Ago!E22+Set!E22),IF(Config!$C$6=10,SUM(+Ene!E22+Feb!E22+Mar!E22+Abr!E22+May!E22+Jun!E22+Jul!E22+Ago!E22+Set!E22+Oct!E22),IF(Config!$C$6=11,SUM(+Ene!E22+Feb!E22+Mar!E22+Abr!E22+May!E22+Jun!E22+Jul!E22+Ago!E22+Set!E22+Oct!E22+Nov!E22),IF(Config!$C$6=12,SUM(+Ene!E22+Feb!E22+Mar!E22+Abr!E22+May!E22+Jun!E22+Jul!E22+Ago!E22+Set!E22+Oct!E22+Nov!E22+Dic!E22)))))))))))))</f>
        <v>0</v>
      </c>
      <c r="F22" s="429">
        <f>IF(Config!$C$6=1,SUM(+Ene!F22),IF(Config!$C$6=2,SUM(+Ene!F22+Feb!F22),IF(Config!$C$6=3,SUM(+Ene!F22+Feb!F22+Mar!F22),IF(Config!$C$6=4,SUM(+Ene!F22+Feb!F22+Mar!F22+Abr!F22),IF(Config!$C$6=5,SUM(Ene!F22+Feb!F22+Mar!F22+Abr!F22+May!F22),IF(Config!$C$6=6,SUM(+Ene!F22+Feb!F22+Mar!F22+Abr!F22+May!F22+Jun!F22),IF(Config!$C$6=7,SUM(Ene!F22+Feb!F22+Mar!F22+Abr!F22+May!F22+Jun!F22+Jul!F22),IF(Config!$C$6=8,SUM(+Ene!F22+Feb!F22+Mar!F22+Abr!F22+May!F22+Jun!F22+Jul!F22+Ago!F22),IF(Config!$C$6=9,SUM(+Ene!F22+Feb!F22+Mar!F22+Abr!F22+May!F22+Jun!F22+Jul!F22+Ago!F22+Set!F22),IF(Config!$C$6=10,SUM(+Ene!F22+Feb!F22+Mar!F22+Abr!F22+May!F22+Jun!F22+Jul!F22+Ago!F22+Set!F22+Oct!F22),IF(Config!$C$6=11,SUM(+Ene!F22+Feb!F22+Mar!F22+Abr!F22+May!F22+Jun!F22+Jul!F22+Ago!F22+Set!F22+Oct!F22+Nov!F22),IF(Config!$C$6=12,SUM(+Ene!F22+Feb!F22+Mar!F22+Abr!F22+May!F22+Jun!F22+Jul!F22+Ago!F22+Set!F22+Oct!F22+Nov!F22+Dic!F22)))))))))))))</f>
        <v>0</v>
      </c>
      <c r="G22" s="429">
        <f>IF(Config!$C$6=1,SUM(+Ene!G22),IF(Config!$C$6=2,SUM(+Ene!G22+Feb!G22),IF(Config!$C$6=3,SUM(+Ene!G22+Feb!G22+Mar!G22),IF(Config!$C$6=4,SUM(+Ene!G22+Feb!G22+Mar!G22+Abr!G22),IF(Config!$C$6=5,SUM(Ene!G22+Feb!G22+Mar!G22+Abr!G22+May!G22),IF(Config!$C$6=6,SUM(+Ene!G22+Feb!G22+Mar!G22+Abr!G22+May!G22+Jun!G22),IF(Config!$C$6=7,SUM(Ene!G22+Feb!G22+Mar!G22+Abr!G22+May!G22+Jun!G22+Jul!G22),IF(Config!$C$6=8,SUM(+Ene!G22+Feb!G22+Mar!G22+Abr!G22+May!G22+Jun!G22+Jul!G22+Ago!G22),IF(Config!$C$6=9,SUM(+Ene!G22+Feb!G22+Mar!G22+Abr!G22+May!G22+Jun!G22+Jul!G22+Ago!G22+Set!G22),IF(Config!$C$6=10,SUM(+Ene!G22+Feb!G22+Mar!G22+Abr!G22+May!G22+Jun!G22+Jul!G22+Ago!G22+Set!G22+Oct!G22),IF(Config!$C$6=11,SUM(+Ene!G22+Feb!G22+Mar!G22+Abr!G22+May!G22+Jun!G22+Jul!G22+Ago!G22+Set!G22+Oct!G22+Nov!G22),IF(Config!$C$6=12,SUM(+Ene!G22+Feb!G22+Mar!G22+Abr!G22+May!G22+Jun!G22+Jul!G22+Ago!G22+Set!G22+Oct!G22+Nov!G22+Dic!G22)))))))))))))</f>
        <v>0</v>
      </c>
      <c r="H22" s="429">
        <f>IF(Config!$C$6=1,SUM(+Ene!H22),IF(Config!$C$6=2,SUM(+Ene!H22+Feb!H22),IF(Config!$C$6=3,SUM(+Ene!H22+Feb!H22+Mar!H22),IF(Config!$C$6=4,SUM(+Ene!H22+Feb!H22+Mar!H22+Abr!H22),IF(Config!$C$6=5,SUM(Ene!H22+Feb!H22+Mar!H22+Abr!H22+May!H22),IF(Config!$C$6=6,SUM(+Ene!H22+Feb!H22+Mar!H22+Abr!H22+May!H22+Jun!H22),IF(Config!$C$6=7,SUM(Ene!H22+Feb!H22+Mar!H22+Abr!H22+May!H22+Jun!H22+Jul!H22),IF(Config!$C$6=8,SUM(+Ene!H22+Feb!H22+Mar!H22+Abr!H22+May!H22+Jun!H22+Jul!H22+Ago!H22),IF(Config!$C$6=9,SUM(+Ene!H22+Feb!H22+Mar!H22+Abr!H22+May!H22+Jun!H22+Jul!H22+Ago!H22+Set!H22),IF(Config!$C$6=10,SUM(+Ene!H22+Feb!H22+Mar!H22+Abr!H22+May!H22+Jun!H22+Jul!H22+Ago!H22+Set!H22+Oct!H22),IF(Config!$C$6=11,SUM(+Ene!H22+Feb!H22+Mar!H22+Abr!H22+May!H22+Jun!H22+Jul!H22+Ago!H22+Set!H22+Oct!H22+Nov!H22),IF(Config!$C$6=12,SUM(+Ene!H22+Feb!H22+Mar!H22+Abr!H22+May!H22+Jun!H22+Jul!H22+Ago!H22+Set!H22+Oct!H22+Nov!H22+Dic!H22)))))))))))))</f>
        <v>0</v>
      </c>
      <c r="I22" s="429">
        <f>IF(Config!$C$6=1,SUM(+Ene!I22),IF(Config!$C$6=2,SUM(+Ene!I22+Feb!I22),IF(Config!$C$6=3,SUM(+Ene!I22+Feb!I22+Mar!I22),IF(Config!$C$6=4,SUM(+Ene!I22+Feb!I22+Mar!I22+Abr!I22),IF(Config!$C$6=5,SUM(Ene!I22+Feb!I22+Mar!I22+Abr!I22+May!I22),IF(Config!$C$6=6,SUM(+Ene!I22+Feb!I22+Mar!I22+Abr!I22+May!I22+Jun!I22),IF(Config!$C$6=7,SUM(Ene!I22+Feb!I22+Mar!I22+Abr!I22+May!I22+Jun!I22+Jul!I22),IF(Config!$C$6=8,SUM(+Ene!I22+Feb!I22+Mar!I22+Abr!I22+May!I22+Jun!I22+Jul!I22+Ago!I22),IF(Config!$C$6=9,SUM(+Ene!I22+Feb!I22+Mar!I22+Abr!I22+May!I22+Jun!I22+Jul!I22+Ago!I22+Set!I22),IF(Config!$C$6=10,SUM(+Ene!I22+Feb!I22+Mar!I22+Abr!I22+May!I22+Jun!I22+Jul!I22+Ago!I22+Set!I22+Oct!I22),IF(Config!$C$6=11,SUM(+Ene!I22+Feb!I22+Mar!I22+Abr!I22+May!I22+Jun!I22+Jul!I22+Ago!I22+Set!I22+Oct!I22+Nov!I22),IF(Config!$C$6=12,SUM(+Ene!I22+Feb!I22+Mar!I22+Abr!I22+May!I22+Jun!I22+Jul!I22+Ago!I22+Set!I22+Oct!I22+Nov!I22+Dic!I22)))))))))))))</f>
        <v>0</v>
      </c>
      <c r="J22" s="429">
        <f>IF(Config!$C$6=1,SUM(+Ene!J22),IF(Config!$C$6=2,SUM(+Ene!J22+Feb!J22),IF(Config!$C$6=3,SUM(+Ene!J22+Feb!J22+Mar!J22),IF(Config!$C$6=4,SUM(+Ene!J22+Feb!J22+Mar!J22+Abr!J22),IF(Config!$C$6=5,SUM(Ene!J22+Feb!J22+Mar!J22+Abr!J22+May!J22),IF(Config!$C$6=6,SUM(+Ene!J22+Feb!J22+Mar!J22+Abr!J22+May!J22+Jun!J22),IF(Config!$C$6=7,SUM(Ene!J22+Feb!J22+Mar!J22+Abr!J22+May!J22+Jun!J22+Jul!J22),IF(Config!$C$6=8,SUM(+Ene!J22+Feb!J22+Mar!J22+Abr!J22+May!J22+Jun!J22+Jul!J22+Ago!J22),IF(Config!$C$6=9,SUM(+Ene!J22+Feb!J22+Mar!J22+Abr!J22+May!J22+Jun!J22+Jul!J22+Ago!J22+Set!J22),IF(Config!$C$6=10,SUM(+Ene!J22+Feb!J22+Mar!J22+Abr!J22+May!J22+Jun!J22+Jul!J22+Ago!J22+Set!J22+Oct!J22),IF(Config!$C$6=11,SUM(+Ene!J22+Feb!J22+Mar!J22+Abr!J22+May!J22+Jun!J22+Jul!J22+Ago!J22+Set!J22+Oct!J22+Nov!J22),IF(Config!$C$6=12,SUM(+Ene!J22+Feb!J22+Mar!J22+Abr!J22+May!J22+Jun!J22+Jul!J22+Ago!J22+Set!J22+Oct!J22+Nov!J22+Dic!J22)))))))))))))</f>
        <v>0</v>
      </c>
      <c r="K22" s="429">
        <f>IF(Config!$C$6=1,SUM(+Ene!K22),IF(Config!$C$6=2,SUM(+Ene!K22+Feb!K22),IF(Config!$C$6=3,SUM(+Ene!K22+Feb!K22+Mar!K22),IF(Config!$C$6=4,SUM(+Ene!K22+Feb!K22+Mar!K22+Abr!K22),IF(Config!$C$6=5,SUM(Ene!K22+Feb!K22+Mar!K22+Abr!K22+May!K22),IF(Config!$C$6=6,SUM(+Ene!K22+Feb!K22+Mar!K22+Abr!K22+May!K22+Jun!K22),IF(Config!$C$6=7,SUM(Ene!K22+Feb!K22+Mar!K22+Abr!K22+May!K22+Jun!K22+Jul!K22),IF(Config!$C$6=8,SUM(+Ene!K22+Feb!K22+Mar!K22+Abr!K22+May!K22+Jun!K22+Jul!K22+Ago!K22),IF(Config!$C$6=9,SUM(+Ene!K22+Feb!K22+Mar!K22+Abr!K22+May!K22+Jun!K22+Jul!K22+Ago!K22+Set!K22),IF(Config!$C$6=10,SUM(+Ene!K22+Feb!K22+Mar!K22+Abr!K22+May!K22+Jun!K22+Jul!K22+Ago!K22+Set!K22+Oct!K22),IF(Config!$C$6=11,SUM(+Ene!K22+Feb!K22+Mar!K22+Abr!K22+May!K22+Jun!K22+Jul!K22+Ago!K22+Set!K22+Oct!K22+Nov!K22),IF(Config!$C$6=12,SUM(+Ene!K22+Feb!K22+Mar!K22+Abr!K22+May!K22+Jun!K22+Jul!K22+Ago!K22+Set!K22+Oct!K22+Nov!K22+Dic!K22)))))))))))))</f>
        <v>0</v>
      </c>
      <c r="L22" s="429">
        <f>IF(Config!$C$6=1,SUM(+Ene!L22),IF(Config!$C$6=2,SUM(+Ene!L22+Feb!L22),IF(Config!$C$6=3,SUM(+Ene!L22+Feb!L22+Mar!L22),IF(Config!$C$6=4,SUM(+Ene!L22+Feb!L22+Mar!L22+Abr!L22),IF(Config!$C$6=5,SUM(Ene!L22+Feb!L22+Mar!L22+Abr!L22+May!L22),IF(Config!$C$6=6,SUM(+Ene!L22+Feb!L22+Mar!L22+Abr!L22+May!L22+Jun!L22),IF(Config!$C$6=7,SUM(Ene!L22+Feb!L22+Mar!L22+Abr!L22+May!L22+Jun!L22+Jul!L22),IF(Config!$C$6=8,SUM(+Ene!L22+Feb!L22+Mar!L22+Abr!L22+May!L22+Jun!L22+Jul!L22+Ago!L22),IF(Config!$C$6=9,SUM(+Ene!L22+Feb!L22+Mar!L22+Abr!L22+May!L22+Jun!L22+Jul!L22+Ago!L22+Set!L22),IF(Config!$C$6=10,SUM(+Ene!L22+Feb!L22+Mar!L22+Abr!L22+May!L22+Jun!L22+Jul!L22+Ago!L22+Set!L22+Oct!L22),IF(Config!$C$6=11,SUM(+Ene!L22+Feb!L22+Mar!L22+Abr!L22+May!L22+Jun!L22+Jul!L22+Ago!L22+Set!L22+Oct!L22+Nov!L22),IF(Config!$C$6=12,SUM(+Ene!L22+Feb!L22+Mar!L22+Abr!L22+May!L22+Jun!L22+Jul!L22+Ago!L22+Set!L22+Oct!L22+Nov!L22+Dic!L22)))))))))))))</f>
        <v>0</v>
      </c>
      <c r="M22" s="429">
        <f>IF(Config!$C$6=1,SUM(+Ene!M22),IF(Config!$C$6=2,SUM(+Ene!M22+Feb!M22),IF(Config!$C$6=3,SUM(+Ene!M22+Feb!M22+Mar!M22),IF(Config!$C$6=4,SUM(+Ene!M22+Feb!M22+Mar!M22+Abr!M22),IF(Config!$C$6=5,SUM(Ene!M22+Feb!M22+Mar!M22+Abr!M22+May!M22),IF(Config!$C$6=6,SUM(+Ene!M22+Feb!M22+Mar!M22+Abr!M22+May!M22+Jun!M22),IF(Config!$C$6=7,SUM(Ene!M22+Feb!M22+Mar!M22+Abr!M22+May!M22+Jun!M22+Jul!M22),IF(Config!$C$6=8,SUM(+Ene!M22+Feb!M22+Mar!M22+Abr!M22+May!M22+Jun!M22+Jul!M22+Ago!M22),IF(Config!$C$6=9,SUM(+Ene!M22+Feb!M22+Mar!M22+Abr!M22+May!M22+Jun!M22+Jul!M22+Ago!M22+Set!M22),IF(Config!$C$6=10,SUM(+Ene!M22+Feb!M22+Mar!M22+Abr!M22+May!M22+Jun!M22+Jul!M22+Ago!M22+Set!M22+Oct!M22),IF(Config!$C$6=11,SUM(+Ene!M22+Feb!M22+Mar!M22+Abr!M22+May!M22+Jun!M22+Jul!M22+Ago!M22+Set!M22+Oct!M22+Nov!M22),IF(Config!$C$6=12,SUM(+Ene!M22+Feb!M22+Mar!M22+Abr!M22+May!M22+Jun!M22+Jul!M22+Ago!M22+Set!M22+Oct!M22+Nov!M22+Dic!M22)))))))))))))</f>
        <v>0</v>
      </c>
      <c r="N22" s="429">
        <f>IF(Config!$C$6=1,SUM(+Ene!N22),IF(Config!$C$6=2,SUM(+Ene!N22+Feb!N22),IF(Config!$C$6=3,SUM(+Ene!N22+Feb!N22+Mar!N22),IF(Config!$C$6=4,SUM(+Ene!N22+Feb!N22+Mar!N22+Abr!N22),IF(Config!$C$6=5,SUM(Ene!N22+Feb!N22+Mar!N22+Abr!N22+May!N22),IF(Config!$C$6=6,SUM(+Ene!N22+Feb!N22+Mar!N22+Abr!N22+May!N22+Jun!N22),IF(Config!$C$6=7,SUM(Ene!N22+Feb!N22+Mar!N22+Abr!N22+May!N22+Jun!N22+Jul!N22),IF(Config!$C$6=8,SUM(+Ene!N22+Feb!N22+Mar!N22+Abr!N22+May!N22+Jun!N22+Jul!N22+Ago!N22),IF(Config!$C$6=9,SUM(+Ene!N22+Feb!N22+Mar!N22+Abr!N22+May!N22+Jun!N22+Jul!N22+Ago!N22+Set!N22),IF(Config!$C$6=10,SUM(+Ene!N22+Feb!N22+Mar!N22+Abr!N22+May!N22+Jun!N22+Jul!N22+Ago!N22+Set!N22+Oct!N22),IF(Config!$C$6=11,SUM(+Ene!N22+Feb!N22+Mar!N22+Abr!N22+May!N22+Jun!N22+Jul!N22+Ago!N22+Set!N22+Oct!N22+Nov!N22),IF(Config!$C$6=12,SUM(+Ene!N22+Feb!N22+Mar!N22+Abr!N22+May!N22+Jun!N22+Jul!N22+Ago!N22+Set!N22+Oct!N22+Nov!N22+Dic!N22)))))))))))))</f>
        <v>0</v>
      </c>
      <c r="O22" s="429">
        <f>IF(Config!$C$6=1,SUM(+Ene!O22),IF(Config!$C$6=2,SUM(+Ene!O22+Feb!O22),IF(Config!$C$6=3,SUM(+Ene!O22+Feb!O22+Mar!O22),IF(Config!$C$6=4,SUM(+Ene!O22+Feb!O22+Mar!O22+Abr!O22),IF(Config!$C$6=5,SUM(Ene!O22+Feb!O22+Mar!O22+Abr!O22+May!O22),IF(Config!$C$6=6,SUM(+Ene!O22+Feb!O22+Mar!O22+Abr!O22+May!O22+Jun!O22),IF(Config!$C$6=7,SUM(Ene!O22+Feb!O22+Mar!O22+Abr!O22+May!O22+Jun!O22+Jul!O22),IF(Config!$C$6=8,SUM(+Ene!O22+Feb!O22+Mar!O22+Abr!O22+May!O22+Jun!O22+Jul!O22+Ago!O22),IF(Config!$C$6=9,SUM(+Ene!O22+Feb!O22+Mar!O22+Abr!O22+May!O22+Jun!O22+Jul!O22+Ago!O22+Set!O22),IF(Config!$C$6=10,SUM(+Ene!O22+Feb!O22+Mar!O22+Abr!O22+May!O22+Jun!O22+Jul!O22+Ago!O22+Set!O22+Oct!O22),IF(Config!$C$6=11,SUM(+Ene!O22+Feb!O22+Mar!O22+Abr!O22+May!O22+Jun!O22+Jul!O22+Ago!O22+Set!O22+Oct!O22+Nov!O22),IF(Config!$C$6=12,SUM(+Ene!O22+Feb!O22+Mar!O22+Abr!O22+May!O22+Jun!O22+Jul!O22+Ago!O22+Set!O22+Oct!O22+Nov!O22+Dic!O22)))))))))))))</f>
        <v>0</v>
      </c>
      <c r="P22" s="429">
        <f>IF(Config!$C$6=1,SUM(+Ene!P22),IF(Config!$C$6=2,SUM(+Ene!P22+Feb!P22),IF(Config!$C$6=3,SUM(+Ene!P22+Feb!P22+Mar!P22),IF(Config!$C$6=4,SUM(+Ene!P22+Feb!P22+Mar!P22+Abr!P22),IF(Config!$C$6=5,SUM(Ene!P22+Feb!P22+Mar!P22+Abr!P22+May!P22),IF(Config!$C$6=6,SUM(+Ene!P22+Feb!P22+Mar!P22+Abr!P22+May!P22+Jun!P22),IF(Config!$C$6=7,SUM(Ene!P22+Feb!P22+Mar!P22+Abr!P22+May!P22+Jun!P22+Jul!P22),IF(Config!$C$6=8,SUM(+Ene!P22+Feb!P22+Mar!P22+Abr!P22+May!P22+Jun!P22+Jul!P22+Ago!P22),IF(Config!$C$6=9,SUM(+Ene!P22+Feb!P22+Mar!P22+Abr!P22+May!P22+Jun!P22+Jul!P22+Ago!P22+Set!P22),IF(Config!$C$6=10,SUM(+Ene!P22+Feb!P22+Mar!P22+Abr!P22+May!P22+Jun!P22+Jul!P22+Ago!P22+Set!P22+Oct!P22),IF(Config!$C$6=11,SUM(+Ene!P22+Feb!P22+Mar!P22+Abr!P22+May!P22+Jun!P22+Jul!P22+Ago!P22+Set!P22+Oct!P22+Nov!P22),IF(Config!$C$6=12,SUM(+Ene!P22+Feb!P22+Mar!P22+Abr!P22+May!P22+Jun!P22+Jul!P22+Ago!P22+Set!P22+Oct!P22+Nov!P22+Dic!P22)))))))))))))</f>
        <v>0</v>
      </c>
      <c r="Q22" s="429">
        <f>IF(Config!$C$6=1,SUM(+Ene!Q22),IF(Config!$C$6=2,SUM(+Ene!Q22+Feb!Q22),IF(Config!$C$6=3,SUM(+Ene!Q22+Feb!Q22+Mar!Q22),IF(Config!$C$6=4,SUM(+Ene!Q22+Feb!Q22+Mar!Q22+Abr!Q22),IF(Config!$C$6=5,SUM(Ene!Q22+Feb!Q22+Mar!Q22+Abr!Q22+May!Q22),IF(Config!$C$6=6,SUM(+Ene!Q22+Feb!Q22+Mar!Q22+Abr!Q22+May!Q22+Jun!Q22),IF(Config!$C$6=7,SUM(Ene!Q22+Feb!Q22+Mar!Q22+Abr!Q22+May!Q22+Jun!Q22+Jul!Q22),IF(Config!$C$6=8,SUM(+Ene!Q22+Feb!Q22+Mar!Q22+Abr!Q22+May!Q22+Jun!Q22+Jul!Q22+Ago!Q22),IF(Config!$C$6=9,SUM(+Ene!Q22+Feb!Q22+Mar!Q22+Abr!Q22+May!Q22+Jun!Q22+Jul!Q22+Ago!Q22+Set!Q22),IF(Config!$C$6=10,SUM(+Ene!Q22+Feb!Q22+Mar!Q22+Abr!Q22+May!Q22+Jun!Q22+Jul!Q22+Ago!Q22+Set!Q22+Oct!Q22),IF(Config!$C$6=11,SUM(+Ene!Q22+Feb!Q22+Mar!Q22+Abr!Q22+May!Q22+Jun!Q22+Jul!Q22+Ago!Q22+Set!Q22+Oct!Q22+Nov!Q22),IF(Config!$C$6=12,SUM(+Ene!Q22+Feb!Q22+Mar!Q22+Abr!Q22+May!Q22+Jun!Q22+Jul!Q22+Ago!Q22+Set!Q22+Oct!Q22+Nov!Q22+Dic!Q22)))))))))))))</f>
        <v>0</v>
      </c>
      <c r="R22" s="429">
        <f>IF(Config!$C$6=1,SUM(+Ene!R22),IF(Config!$C$6=2,SUM(+Ene!R22+Feb!R22),IF(Config!$C$6=3,SUM(+Ene!R22+Feb!R22+Mar!R22),IF(Config!$C$6=4,SUM(+Ene!R22+Feb!R22+Mar!R22+Abr!R22),IF(Config!$C$6=5,SUM(Ene!R22+Feb!R22+Mar!R22+Abr!R22+May!R22),IF(Config!$C$6=6,SUM(+Ene!R22+Feb!R22+Mar!R22+Abr!R22+May!R22+Jun!R22),IF(Config!$C$6=7,SUM(Ene!R22+Feb!R22+Mar!R22+Abr!R22+May!R22+Jun!R22+Jul!R22),IF(Config!$C$6=8,SUM(+Ene!R22+Feb!R22+Mar!R22+Abr!R22+May!R22+Jun!R22+Jul!R22+Ago!R22),IF(Config!$C$6=9,SUM(+Ene!R22+Feb!R22+Mar!R22+Abr!R22+May!R22+Jun!R22+Jul!R22+Ago!R22+Set!R22),IF(Config!$C$6=10,SUM(+Ene!R22+Feb!R22+Mar!R22+Abr!R22+May!R22+Jun!R22+Jul!R22+Ago!R22+Set!R22+Oct!R22),IF(Config!$C$6=11,SUM(+Ene!R22+Feb!R22+Mar!R22+Abr!R22+May!R22+Jun!R22+Jul!R22+Ago!R22+Set!R22+Oct!R22+Nov!R22),IF(Config!$C$6=12,SUM(+Ene!R22+Feb!R22+Mar!R22+Abr!R22+May!R22+Jun!R22+Jul!R22+Ago!R22+Set!R22+Oct!R22+Nov!R22+Dic!R22)))))))))))))</f>
        <v>0</v>
      </c>
      <c r="S22" s="429">
        <f>IF(Config!$C$6=1,SUM(+Ene!S22),IF(Config!$C$6=2,SUM(+Ene!S22+Feb!S22),IF(Config!$C$6=3,SUM(+Ene!S22+Feb!S22+Mar!S22),IF(Config!$C$6=4,SUM(+Ene!S22+Feb!S22+Mar!S22+Abr!S22),IF(Config!$C$6=5,SUM(Ene!S22+Feb!S22+Mar!S22+Abr!S22+May!S22),IF(Config!$C$6=6,SUM(+Ene!S22+Feb!S22+Mar!S22+Abr!S22+May!S22+Jun!S22),IF(Config!$C$6=7,SUM(Ene!S22+Feb!S22+Mar!S22+Abr!S22+May!S22+Jun!S22+Jul!S22),IF(Config!$C$6=8,SUM(+Ene!S22+Feb!S22+Mar!S22+Abr!S22+May!S22+Jun!S22+Jul!S22+Ago!S22),IF(Config!$C$6=9,SUM(+Ene!S22+Feb!S22+Mar!S22+Abr!S22+May!S22+Jun!S22+Jul!S22+Ago!S22+Set!S22),IF(Config!$C$6=10,SUM(+Ene!S22+Feb!S22+Mar!S22+Abr!S22+May!S22+Jun!S22+Jul!S22+Ago!S22+Set!S22+Oct!S22),IF(Config!$C$6=11,SUM(+Ene!S22+Feb!S22+Mar!S22+Abr!S22+May!S22+Jun!S22+Jul!S22+Ago!S22+Set!S22+Oct!S22+Nov!S22),IF(Config!$C$6=12,SUM(+Ene!S22+Feb!S22+Mar!S22+Abr!S22+May!S22+Jun!S22+Jul!S22+Ago!S22+Set!S22+Oct!S22+Nov!S22+Dic!S22)))))))))))))</f>
        <v>0</v>
      </c>
      <c r="T22" s="429">
        <f>IF(Config!$C$6=1,SUM(+Ene!T22),IF(Config!$C$6=2,SUM(+Ene!T22+Feb!T22),IF(Config!$C$6=3,SUM(+Ene!T22+Feb!T22+Mar!T22),IF(Config!$C$6=4,SUM(+Ene!T22+Feb!T22+Mar!T22+Abr!T22),IF(Config!$C$6=5,SUM(Ene!T22+Feb!T22+Mar!T22+Abr!T22+May!T22),IF(Config!$C$6=6,SUM(+Ene!T22+Feb!T22+Mar!T22+Abr!T22+May!T22+Jun!T22),IF(Config!$C$6=7,SUM(Ene!T22+Feb!T22+Mar!T22+Abr!T22+May!T22+Jun!T22+Jul!T22),IF(Config!$C$6=8,SUM(+Ene!T22+Feb!T22+Mar!T22+Abr!T22+May!T22+Jun!T22+Jul!T22+Ago!T22),IF(Config!$C$6=9,SUM(+Ene!T22+Feb!T22+Mar!T22+Abr!T22+May!T22+Jun!T22+Jul!T22+Ago!T22+Set!T22),IF(Config!$C$6=10,SUM(+Ene!T22+Feb!T22+Mar!T22+Abr!T22+May!T22+Jun!T22+Jul!T22+Ago!T22+Set!T22+Oct!T22),IF(Config!$C$6=11,SUM(+Ene!T22+Feb!T22+Mar!T22+Abr!T22+May!T22+Jun!T22+Jul!T22+Ago!T22+Set!T22+Oct!T22+Nov!T22),IF(Config!$C$6=12,SUM(+Ene!T22+Feb!T22+Mar!T22+Abr!T22+May!T22+Jun!T22+Jul!T22+Ago!T22+Set!T22+Oct!T22+Nov!T22+Dic!T22)))))))))))))</f>
        <v>0</v>
      </c>
      <c r="U22" s="429">
        <f>IF(Config!$C$6=1,SUM(+Ene!U22),IF(Config!$C$6=2,SUM(+Ene!U22+Feb!U22),IF(Config!$C$6=3,SUM(+Ene!U22+Feb!U22+Mar!U22),IF(Config!$C$6=4,SUM(+Ene!U22+Feb!U22+Mar!U22+Abr!U22),IF(Config!$C$6=5,SUM(Ene!U22+Feb!U22+Mar!U22+Abr!U22+May!U22),IF(Config!$C$6=6,SUM(+Ene!U22+Feb!U22+Mar!U22+Abr!U22+May!U22+Jun!U22),IF(Config!$C$6=7,SUM(Ene!U22+Feb!U22+Mar!U22+Abr!U22+May!U22+Jun!U22+Jul!U22),IF(Config!$C$6=8,SUM(+Ene!U22+Feb!U22+Mar!U22+Abr!U22+May!U22+Jun!U22+Jul!U22+Ago!U22),IF(Config!$C$6=9,SUM(+Ene!U22+Feb!U22+Mar!U22+Abr!U22+May!U22+Jun!U22+Jul!U22+Ago!U22+Set!U22),IF(Config!$C$6=10,SUM(+Ene!U22+Feb!U22+Mar!U22+Abr!U22+May!U22+Jun!U22+Jul!U22+Ago!U22+Set!U22+Oct!U22),IF(Config!$C$6=11,SUM(+Ene!U22+Feb!U22+Mar!U22+Abr!U22+May!U22+Jun!U22+Jul!U22+Ago!U22+Set!U22+Oct!U22+Nov!U22),IF(Config!$C$6=12,SUM(+Ene!U22+Feb!U22+Mar!U22+Abr!U22+May!U22+Jun!U22+Jul!U22+Ago!U22+Set!U22+Oct!U22+Nov!U22+Dic!U22)))))))))))))</f>
        <v>0</v>
      </c>
      <c r="V22" s="429">
        <f>IF(Config!$C$6=1,SUM(+Ene!V22),IF(Config!$C$6=2,SUM(+Ene!V22+Feb!V22),IF(Config!$C$6=3,SUM(+Ene!V22+Feb!V22+Mar!V22),IF(Config!$C$6=4,SUM(+Ene!V22+Feb!V22+Mar!V22+Abr!V22),IF(Config!$C$6=5,SUM(Ene!V22+Feb!V22+Mar!V22+Abr!V22+May!V22),IF(Config!$C$6=6,SUM(+Ene!V22+Feb!V22+Mar!V22+Abr!V22+May!V22+Jun!V22),IF(Config!$C$6=7,SUM(Ene!V22+Feb!V22+Mar!V22+Abr!V22+May!V22+Jun!V22+Jul!V22),IF(Config!$C$6=8,SUM(+Ene!V22+Feb!V22+Mar!V22+Abr!V22+May!V22+Jun!V22+Jul!V22+Ago!V22),IF(Config!$C$6=9,SUM(+Ene!V22+Feb!V22+Mar!V22+Abr!V22+May!V22+Jun!V22+Jul!V22+Ago!V22+Set!V22),IF(Config!$C$6=10,SUM(+Ene!V22+Feb!V22+Mar!V22+Abr!V22+May!V22+Jun!V22+Jul!V22+Ago!V22+Set!V22+Oct!V22),IF(Config!$C$6=11,SUM(+Ene!V22+Feb!V22+Mar!V22+Abr!V22+May!V22+Jun!V22+Jul!V22+Ago!V22+Set!V22+Oct!V22+Nov!V22),IF(Config!$C$6=12,SUM(+Ene!V22+Feb!V22+Mar!V22+Abr!V22+May!V22+Jun!V22+Jul!V22+Ago!V22+Set!V22+Oct!V22+Nov!V22+Dic!V22)))))))))))))</f>
        <v>0</v>
      </c>
      <c r="W22" s="429">
        <f>IF(Config!$C$6=1,SUM(+Ene!W22),IF(Config!$C$6=2,SUM(+Ene!W22+Feb!W22),IF(Config!$C$6=3,SUM(+Ene!W22+Feb!W22+Mar!W22),IF(Config!$C$6=4,SUM(+Ene!W22+Feb!W22+Mar!W22+Abr!W22),IF(Config!$C$6=5,SUM(Ene!W22+Feb!W22+Mar!W22+Abr!W22+May!W22),IF(Config!$C$6=6,SUM(+Ene!W22+Feb!W22+Mar!W22+Abr!W22+May!W22+Jun!W22),IF(Config!$C$6=7,SUM(Ene!W22+Feb!W22+Mar!W22+Abr!W22+May!W22+Jun!W22+Jul!W22),IF(Config!$C$6=8,SUM(+Ene!W22+Feb!W22+Mar!W22+Abr!W22+May!W22+Jun!W22+Jul!W22+Ago!W22),IF(Config!$C$6=9,SUM(+Ene!W22+Feb!W22+Mar!W22+Abr!W22+May!W22+Jun!W22+Jul!W22+Ago!W22+Set!W22),IF(Config!$C$6=10,SUM(+Ene!W22+Feb!W22+Mar!W22+Abr!W22+May!W22+Jun!W22+Jul!W22+Ago!W22+Set!W22+Oct!W22),IF(Config!$C$6=11,SUM(+Ene!W22+Feb!W22+Mar!W22+Abr!W22+May!W22+Jun!W22+Jul!W22+Ago!W22+Set!W22+Oct!W22+Nov!W22),IF(Config!$C$6=12,SUM(+Ene!W22+Feb!W22+Mar!W22+Abr!W22+May!W22+Jun!W22+Jul!W22+Ago!W22+Set!W22+Oct!W22+Nov!W22+Dic!W22)))))))))))))</f>
        <v>0</v>
      </c>
      <c r="X22" s="429">
        <f>IF(Config!$C$6=1,SUM(+Ene!X22),IF(Config!$C$6=2,SUM(+Ene!X22+Feb!X22),IF(Config!$C$6=3,SUM(+Ene!X22+Feb!X22+Mar!X22),IF(Config!$C$6=4,SUM(+Ene!X22+Feb!X22+Mar!X22+Abr!X22),IF(Config!$C$6=5,SUM(Ene!X22+Feb!X22+Mar!X22+Abr!X22+May!X22),IF(Config!$C$6=6,SUM(+Ene!X22+Feb!X22+Mar!X22+Abr!X22+May!X22+Jun!X22),IF(Config!$C$6=7,SUM(Ene!X22+Feb!X22+Mar!X22+Abr!X22+May!X22+Jun!X22+Jul!X22),IF(Config!$C$6=8,SUM(+Ene!X22+Feb!X22+Mar!X22+Abr!X22+May!X22+Jun!X22+Jul!X22+Ago!X22),IF(Config!$C$6=9,SUM(+Ene!X22+Feb!X22+Mar!X22+Abr!X22+May!X22+Jun!X22+Jul!X22+Ago!X22+Set!X22),IF(Config!$C$6=10,SUM(+Ene!X22+Feb!X22+Mar!X22+Abr!X22+May!X22+Jun!X22+Jul!X22+Ago!X22+Set!X22+Oct!X22),IF(Config!$C$6=11,SUM(+Ene!X22+Feb!X22+Mar!X22+Abr!X22+May!X22+Jun!X22+Jul!X22+Ago!X22+Set!X22+Oct!X22+Nov!X22),IF(Config!$C$6=12,SUM(+Ene!X22+Feb!X22+Mar!X22+Abr!X22+May!X22+Jun!X22+Jul!X22+Ago!X22+Set!X22+Oct!X22+Nov!X22+Dic!X22)))))))))))))</f>
        <v>0</v>
      </c>
      <c r="Y22" s="429">
        <f>IF(Config!$C$6=1,SUM(+Ene!Y22),IF(Config!$C$6=2,SUM(+Ene!Y22+Feb!Y22),IF(Config!$C$6=3,SUM(+Ene!Y22+Feb!Y22+Mar!Y22),IF(Config!$C$6=4,SUM(+Ene!Y22+Feb!Y22+Mar!Y22+Abr!Y22),IF(Config!$C$6=5,SUM(Ene!Y22+Feb!Y22+Mar!Y22+Abr!Y22+May!Y22),IF(Config!$C$6=6,SUM(+Ene!Y22+Feb!Y22+Mar!Y22+Abr!Y22+May!Y22+Jun!Y22),IF(Config!$C$6=7,SUM(Ene!Y22+Feb!Y22+Mar!Y22+Abr!Y22+May!Y22+Jun!Y22+Jul!Y22),IF(Config!$C$6=8,SUM(+Ene!Y22+Feb!Y22+Mar!Y22+Abr!Y22+May!Y22+Jun!Y22+Jul!Y22+Ago!Y22),IF(Config!$C$6=9,SUM(+Ene!Y22+Feb!Y22+Mar!Y22+Abr!Y22+May!Y22+Jun!Y22+Jul!Y22+Ago!Y22+Set!Y22),IF(Config!$C$6=10,SUM(+Ene!Y22+Feb!Y22+Mar!Y22+Abr!Y22+May!Y22+Jun!Y22+Jul!Y22+Ago!Y22+Set!Y22+Oct!Y22),IF(Config!$C$6=11,SUM(+Ene!Y22+Feb!Y22+Mar!Y22+Abr!Y22+May!Y22+Jun!Y22+Jul!Y22+Ago!Y22+Set!Y22+Oct!Y22+Nov!Y22),IF(Config!$C$6=12,SUM(+Ene!Y22+Feb!Y22+Mar!Y22+Abr!Y22+May!Y22+Jun!Y22+Jul!Y22+Ago!Y22+Set!Y22+Oct!Y22+Nov!Y22+Dic!Y22)))))))))))))</f>
        <v>0</v>
      </c>
      <c r="Z22" s="429">
        <f>IF(Config!$C$6=1,SUM(+Ene!Z22),IF(Config!$C$6=2,SUM(+Ene!Z22+Feb!Z22),IF(Config!$C$6=3,SUM(+Ene!Z22+Feb!Z22+Mar!Z22),IF(Config!$C$6=4,SUM(+Ene!Z22+Feb!Z22+Mar!Z22+Abr!Z22),IF(Config!$C$6=5,SUM(Ene!Z22+Feb!Z22+Mar!Z22+Abr!Z22+May!Z22),IF(Config!$C$6=6,SUM(+Ene!Z22+Feb!Z22+Mar!Z22+Abr!Z22+May!Z22+Jun!Z22),IF(Config!$C$6=7,SUM(Ene!Z22+Feb!Z22+Mar!Z22+Abr!Z22+May!Z22+Jun!Z22+Jul!Z22),IF(Config!$C$6=8,SUM(+Ene!Z22+Feb!Z22+Mar!Z22+Abr!Z22+May!Z22+Jun!Z22+Jul!Z22+Ago!Z22),IF(Config!$C$6=9,SUM(+Ene!Z22+Feb!Z22+Mar!Z22+Abr!Z22+May!Z22+Jun!Z22+Jul!Z22+Ago!Z22+Set!Z22),IF(Config!$C$6=10,SUM(+Ene!Z22+Feb!Z22+Mar!Z22+Abr!Z22+May!Z22+Jun!Z22+Jul!Z22+Ago!Z22+Set!Z22+Oct!Z22),IF(Config!$C$6=11,SUM(+Ene!Z22+Feb!Z22+Mar!Z22+Abr!Z22+May!Z22+Jun!Z22+Jul!Z22+Ago!Z22+Set!Z22+Oct!Z22+Nov!Z22),IF(Config!$C$6=12,SUM(+Ene!Z22+Feb!Z22+Mar!Z22+Abr!Z22+May!Z22+Jun!Z22+Jul!Z22+Ago!Z22+Set!Z22+Oct!Z22+Nov!Z22+Dic!Z22)))))))))))))</f>
        <v>0</v>
      </c>
      <c r="AA22" s="429">
        <f>IF(Config!$C$6=1,SUM(+Ene!AA22),IF(Config!$C$6=2,SUM(+Ene!AA22+Feb!AA22),IF(Config!$C$6=3,SUM(+Ene!AA22+Feb!AA22+Mar!AA22),IF(Config!$C$6=4,SUM(+Ene!AA22+Feb!AA22+Mar!AA22+Abr!AA22),IF(Config!$C$6=5,SUM(Ene!AA22+Feb!AA22+Mar!AA22+Abr!AA22+May!AA22),IF(Config!$C$6=6,SUM(+Ene!AA22+Feb!AA22+Mar!AA22+Abr!AA22+May!AA22+Jun!AA22),IF(Config!$C$6=7,SUM(Ene!AA22+Feb!AA22+Mar!AA22+Abr!AA22+May!AA22+Jun!AA22+Jul!AA22),IF(Config!$C$6=8,SUM(+Ene!AA22+Feb!AA22+Mar!AA22+Abr!AA22+May!AA22+Jun!AA22+Jul!AA22+Ago!AA22),IF(Config!$C$6=9,SUM(+Ene!AA22+Feb!AA22+Mar!AA22+Abr!AA22+May!AA22+Jun!AA22+Jul!AA22+Ago!AA22+Set!AA22),IF(Config!$C$6=10,SUM(+Ene!AA22+Feb!AA22+Mar!AA22+Abr!AA22+May!AA22+Jun!AA22+Jul!AA22+Ago!AA22+Set!AA22+Oct!AA22),IF(Config!$C$6=11,SUM(+Ene!AA22+Feb!AA22+Mar!AA22+Abr!AA22+May!AA22+Jun!AA22+Jul!AA22+Ago!AA22+Set!AA22+Oct!AA22+Nov!AA22),IF(Config!$C$6=12,SUM(+Ene!AA22+Feb!AA22+Mar!AA22+Abr!AA22+May!AA22+Jun!AA22+Jul!AA22+Ago!AA22+Set!AA22+Oct!AA22+Nov!AA22+Dic!AA22)))))))))))))</f>
        <v>0</v>
      </c>
      <c r="AB22" s="429">
        <f>IF(Config!$C$6=1,SUM(+Ene!AB22),IF(Config!$C$6=2,SUM(+Ene!AB22+Feb!AB22),IF(Config!$C$6=3,SUM(+Ene!AB22+Feb!AB22+Mar!AB22),IF(Config!$C$6=4,SUM(+Ene!AB22+Feb!AB22+Mar!AB22+Abr!AB22),IF(Config!$C$6=5,SUM(Ene!AB22+Feb!AB22+Mar!AB22+Abr!AB22+May!AB22),IF(Config!$C$6=6,SUM(+Ene!AB22+Feb!AB22+Mar!AB22+Abr!AB22+May!AB22+Jun!AB22),IF(Config!$C$6=7,SUM(Ene!AB22+Feb!AB22+Mar!AB22+Abr!AB22+May!AB22+Jun!AB22+Jul!AB22),IF(Config!$C$6=8,SUM(+Ene!AB22+Feb!AB22+Mar!AB22+Abr!AB22+May!AB22+Jun!AB22+Jul!AB22+Ago!AB22),IF(Config!$C$6=9,SUM(+Ene!AB22+Feb!AB22+Mar!AB22+Abr!AB22+May!AB22+Jun!AB22+Jul!AB22+Ago!AB22+Set!AB22),IF(Config!$C$6=10,SUM(+Ene!AB22+Feb!AB22+Mar!AB22+Abr!AB22+May!AB22+Jun!AB22+Jul!AB22+Ago!AB22+Set!AB22+Oct!AB22),IF(Config!$C$6=11,SUM(+Ene!AB22+Feb!AB22+Mar!AB22+Abr!AB22+May!AB22+Jun!AB22+Jul!AB22+Ago!AB22+Set!AB22+Oct!AB22+Nov!AB22),IF(Config!$C$6=12,SUM(+Ene!AB22+Feb!AB22+Mar!AB22+Abr!AB22+May!AB22+Jun!AB22+Jul!AB22+Ago!AB22+Set!AB22+Oct!AB22+Nov!AB22+Dic!AB22)))))))))))))</f>
        <v>0</v>
      </c>
      <c r="AC22" s="429">
        <f>IF(Config!$C$6=1,SUM(+Ene!AC22),IF(Config!$C$6=2,SUM(+Ene!AC22+Feb!AC22),IF(Config!$C$6=3,SUM(+Ene!AC22+Feb!AC22+Mar!AC22),IF(Config!$C$6=4,SUM(+Ene!AC22+Feb!AC22+Mar!AC22+Abr!AC22),IF(Config!$C$6=5,SUM(Ene!AC22+Feb!AC22+Mar!AC22+Abr!AC22+May!AC22),IF(Config!$C$6=6,SUM(+Ene!AC22+Feb!AC22+Mar!AC22+Abr!AC22+May!AC22+Jun!AC22),IF(Config!$C$6=7,SUM(Ene!AC22+Feb!AC22+Mar!AC22+Abr!AC22+May!AC22+Jun!AC22+Jul!AC22),IF(Config!$C$6=8,SUM(+Ene!AC22+Feb!AC22+Mar!AC22+Abr!AC22+May!AC22+Jun!AC22+Jul!AC22+Ago!AC22),IF(Config!$C$6=9,SUM(+Ene!AC22+Feb!AC22+Mar!AC22+Abr!AC22+May!AC22+Jun!AC22+Jul!AC22+Ago!AC22+Set!AC22),IF(Config!$C$6=10,SUM(+Ene!AC22+Feb!AC22+Mar!AC22+Abr!AC22+May!AC22+Jun!AC22+Jul!AC22+Ago!AC22+Set!AC22+Oct!AC22),IF(Config!$C$6=11,SUM(+Ene!AC22+Feb!AC22+Mar!AC22+Abr!AC22+May!AC22+Jun!AC22+Jul!AC22+Ago!AC22+Set!AC22+Oct!AC22+Nov!AC22),IF(Config!$C$6=12,SUM(+Ene!AC22+Feb!AC22+Mar!AC22+Abr!AC22+May!AC22+Jun!AC22+Jul!AC22+Ago!AC22+Set!AC22+Oct!AC22+Nov!AC22+Dic!AC22)))))))))))))</f>
        <v>0</v>
      </c>
      <c r="AD22" s="429">
        <f>IF(Config!$C$6=1,SUM(+Ene!AD22),IF(Config!$C$6=2,SUM(+Ene!AD22+Feb!AD22),IF(Config!$C$6=3,SUM(+Ene!AD22+Feb!AD22+Mar!AD22),IF(Config!$C$6=4,SUM(+Ene!AD22+Feb!AD22+Mar!AD22+Abr!AD22),IF(Config!$C$6=5,SUM(Ene!AD22+Feb!AD22+Mar!AD22+Abr!AD22+May!AD22),IF(Config!$C$6=6,SUM(+Ene!AD22+Feb!AD22+Mar!AD22+Abr!AD22+May!AD22+Jun!AD22),IF(Config!$C$6=7,SUM(Ene!AD22+Feb!AD22+Mar!AD22+Abr!AD22+May!AD22+Jun!AD22+Jul!AD22),IF(Config!$C$6=8,SUM(+Ene!AD22+Feb!AD22+Mar!AD22+Abr!AD22+May!AD22+Jun!AD22+Jul!AD22+Ago!AD22),IF(Config!$C$6=9,SUM(+Ene!AD22+Feb!AD22+Mar!AD22+Abr!AD22+May!AD22+Jun!AD22+Jul!AD22+Ago!AD22+Set!AD22),IF(Config!$C$6=10,SUM(+Ene!AD22+Feb!AD22+Mar!AD22+Abr!AD22+May!AD22+Jun!AD22+Jul!AD22+Ago!AD22+Set!AD22+Oct!AD22),IF(Config!$C$6=11,SUM(+Ene!AD22+Feb!AD22+Mar!AD22+Abr!AD22+May!AD22+Jun!AD22+Jul!AD22+Ago!AD22+Set!AD22+Oct!AD22+Nov!AD22),IF(Config!$C$6=12,SUM(+Ene!AD22+Feb!AD22+Mar!AD22+Abr!AD22+May!AD22+Jun!AD22+Jul!AD22+Ago!AD22+Set!AD22+Oct!AD22+Nov!AD22+Dic!AD22)))))))))))))</f>
        <v>60</v>
      </c>
      <c r="AE22" s="429">
        <f>IF(Config!$C$6=1,SUM(+Ene!AE22),IF(Config!$C$6=2,SUM(+Ene!AE22+Feb!AE22),IF(Config!$C$6=3,SUM(+Ene!AE22+Feb!AE22+Mar!AE22),IF(Config!$C$6=4,SUM(+Ene!AE22+Feb!AE22+Mar!AE22+Abr!AE22),IF(Config!$C$6=5,SUM(Ene!AE22+Feb!AE22+Mar!AE22+Abr!AE22+May!AE22),IF(Config!$C$6=6,SUM(+Ene!AE22+Feb!AE22+Mar!AE22+Abr!AE22+May!AE22+Jun!AE22),IF(Config!$C$6=7,SUM(Ene!AE22+Feb!AE22+Mar!AE22+Abr!AE22+May!AE22+Jun!AE22+Jul!AE22),IF(Config!$C$6=8,SUM(+Ene!AE22+Feb!AE22+Mar!AE22+Abr!AE22+May!AE22+Jun!AE22+Jul!AE22+Ago!AE22),IF(Config!$C$6=9,SUM(+Ene!AE22+Feb!AE22+Mar!AE22+Abr!AE22+May!AE22+Jun!AE22+Jul!AE22+Ago!AE22+Set!AE22),IF(Config!$C$6=10,SUM(+Ene!AE22+Feb!AE22+Mar!AE22+Abr!AE22+May!AE22+Jun!AE22+Jul!AE22+Ago!AE22+Set!AE22+Oct!AE22),IF(Config!$C$6=11,SUM(+Ene!AE22+Feb!AE22+Mar!AE22+Abr!AE22+May!AE22+Jun!AE22+Jul!AE22+Ago!AE22+Set!AE22+Oct!AE22+Nov!AE22),IF(Config!$C$6=12,SUM(+Ene!AE22+Feb!AE22+Mar!AE22+Abr!AE22+May!AE22+Jun!AE22+Jul!AE22+Ago!AE22+Set!AE22+Oct!AE22+Nov!AE22+Dic!AE22)))))))))))))</f>
        <v>0</v>
      </c>
      <c r="AF22" s="429">
        <f>IF(Config!$C$6=1,SUM(+Ene!AF22),IF(Config!$C$6=2,SUM(+Ene!AF22+Feb!AF22),IF(Config!$C$6=3,SUM(+Ene!AF22+Feb!AF22+Mar!AF22),IF(Config!$C$6=4,SUM(+Ene!AF22+Feb!AF22+Mar!AF22+Abr!AF22),IF(Config!$C$6=5,SUM(Ene!AF22+Feb!AF22+Mar!AF22+Abr!AF22+May!AF22),IF(Config!$C$6=6,SUM(+Ene!AF22+Feb!AF22+Mar!AF22+Abr!AF22+May!AF22+Jun!AF22),IF(Config!$C$6=7,SUM(Ene!AF22+Feb!AF22+Mar!AF22+Abr!AF22+May!AF22+Jun!AF22+Jul!AF22),IF(Config!$C$6=8,SUM(+Ene!AF22+Feb!AF22+Mar!AF22+Abr!AF22+May!AF22+Jun!AF22+Jul!AF22+Ago!AF22),IF(Config!$C$6=9,SUM(+Ene!AF22+Feb!AF22+Mar!AF22+Abr!AF22+May!AF22+Jun!AF22+Jul!AF22+Ago!AF22+Set!AF22),IF(Config!$C$6=10,SUM(+Ene!AF22+Feb!AF22+Mar!AF22+Abr!AF22+May!AF22+Jun!AF22+Jul!AF22+Ago!AF22+Set!AF22+Oct!AF22),IF(Config!$C$6=11,SUM(+Ene!AF22+Feb!AF22+Mar!AF22+Abr!AF22+May!AF22+Jun!AF22+Jul!AF22+Ago!AF22+Set!AF22+Oct!AF22+Nov!AF22),IF(Config!$C$6=12,SUM(+Ene!AF22+Feb!AF22+Mar!AF22+Abr!AF22+May!AF22+Jun!AF22+Jul!AF22+Ago!AF22+Set!AF22+Oct!AF22+Nov!AF22+Dic!AF22)))))))))))))</f>
        <v>0</v>
      </c>
      <c r="AG22" s="429">
        <f>IF(Config!$C$6=1,SUM(+Ene!AG22),IF(Config!$C$6=2,SUM(+Ene!AG22+Feb!AG22),IF(Config!$C$6=3,SUM(+Ene!AG22+Feb!AG22+Mar!AG22),IF(Config!$C$6=4,SUM(+Ene!AG22+Feb!AG22+Mar!AG22+Abr!AG22),IF(Config!$C$6=5,SUM(Ene!AG22+Feb!AG22+Mar!AG22+Abr!AG22+May!AG22),IF(Config!$C$6=6,SUM(+Ene!AG22+Feb!AG22+Mar!AG22+Abr!AG22+May!AG22+Jun!AG22),IF(Config!$C$6=7,SUM(Ene!AG22+Feb!AG22+Mar!AG22+Abr!AG22+May!AG22+Jun!AG22+Jul!AG22),IF(Config!$C$6=8,SUM(+Ene!AG22+Feb!AG22+Mar!AG22+Abr!AG22+May!AG22+Jun!AG22+Jul!AG22+Ago!AG22),IF(Config!$C$6=9,SUM(+Ene!AG22+Feb!AG22+Mar!AG22+Abr!AG22+May!AG22+Jun!AG22+Jul!AG22+Ago!AG22+Set!AG22),IF(Config!$C$6=10,SUM(+Ene!AG22+Feb!AG22+Mar!AG22+Abr!AG22+May!AG22+Jun!AG22+Jul!AG22+Ago!AG22+Set!AG22+Oct!AG22),IF(Config!$C$6=11,SUM(+Ene!AG22+Feb!AG22+Mar!AG22+Abr!AG22+May!AG22+Jun!AG22+Jul!AG22+Ago!AG22+Set!AG22+Oct!AG22+Nov!AG22),IF(Config!$C$6=12,SUM(+Ene!AG22+Feb!AG22+Mar!AG22+Abr!AG22+May!AG22+Jun!AG22+Jul!AG22+Ago!AG22+Set!AG22+Oct!AG22+Nov!AG22+Dic!AG22)))))))))))))</f>
        <v>0</v>
      </c>
      <c r="AH22" s="429">
        <f>IF(Config!$C$6=1,SUM(+Ene!AH22),IF(Config!$C$6=2,SUM(+Ene!AH22+Feb!AH22),IF(Config!$C$6=3,SUM(+Ene!AH22+Feb!AH22+Mar!AH22),IF(Config!$C$6=4,SUM(+Ene!AH22+Feb!AH22+Mar!AH22+Abr!AH22),IF(Config!$C$6=5,SUM(Ene!AH22+Feb!AH22+Mar!AH22+Abr!AH22+May!AH22),IF(Config!$C$6=6,SUM(+Ene!AH22+Feb!AH22+Mar!AH22+Abr!AH22+May!AH22+Jun!AH22),IF(Config!$C$6=7,SUM(Ene!AH22+Feb!AH22+Mar!AH22+Abr!AH22+May!AH22+Jun!AH22+Jul!AH22),IF(Config!$C$6=8,SUM(+Ene!AH22+Feb!AH22+Mar!AH22+Abr!AH22+May!AH22+Jun!AH22+Jul!AH22+Ago!AH22),IF(Config!$C$6=9,SUM(+Ene!AH22+Feb!AH22+Mar!AH22+Abr!AH22+May!AH22+Jun!AH22+Jul!AH22+Ago!AH22+Set!AH22),IF(Config!$C$6=10,SUM(+Ene!AH22+Feb!AH22+Mar!AH22+Abr!AH22+May!AH22+Jun!AH22+Jul!AH22+Ago!AH22+Set!AH22+Oct!AH22),IF(Config!$C$6=11,SUM(+Ene!AH22+Feb!AH22+Mar!AH22+Abr!AH22+May!AH22+Jun!AH22+Jul!AH22+Ago!AH22+Set!AH22+Oct!AH22+Nov!AH22),IF(Config!$C$6=12,SUM(+Ene!AH22+Feb!AH22+Mar!AH22+Abr!AH22+May!AH22+Jun!AH22+Jul!AH22+Ago!AH22+Set!AH22+Oct!AH22+Nov!AH22+Dic!AH22)))))))))))))</f>
        <v>0</v>
      </c>
      <c r="AI22" s="429">
        <f>IF(Config!$C$6=1,SUM(+Ene!AI22),IF(Config!$C$6=2,SUM(+Ene!AI22+Feb!AI22),IF(Config!$C$6=3,SUM(+Ene!AI22+Feb!AI22+Mar!AI22),IF(Config!$C$6=4,SUM(+Ene!AI22+Feb!AI22+Mar!AI22+Abr!AI22),IF(Config!$C$6=5,SUM(Ene!AI22+Feb!AI22+Mar!AI22+Abr!AI22+May!AI22),IF(Config!$C$6=6,SUM(+Ene!AI22+Feb!AI22+Mar!AI22+Abr!AI22+May!AI22+Jun!AI22),IF(Config!$C$6=7,SUM(Ene!AI22+Feb!AI22+Mar!AI22+Abr!AI22+May!AI22+Jun!AI22+Jul!AI22),IF(Config!$C$6=8,SUM(+Ene!AI22+Feb!AI22+Mar!AI22+Abr!AI22+May!AI22+Jun!AI22+Jul!AI22+Ago!AI22),IF(Config!$C$6=9,SUM(+Ene!AI22+Feb!AI22+Mar!AI22+Abr!AI22+May!AI22+Jun!AI22+Jul!AI22+Ago!AI22+Set!AI22),IF(Config!$C$6=10,SUM(+Ene!AI22+Feb!AI22+Mar!AI22+Abr!AI22+May!AI22+Jun!AI22+Jul!AI22+Ago!AI22+Set!AI22+Oct!AI22),IF(Config!$C$6=11,SUM(+Ene!AI22+Feb!AI22+Mar!AI22+Abr!AI22+May!AI22+Jun!AI22+Jul!AI22+Ago!AI22+Set!AI22+Oct!AI22+Nov!AI22),IF(Config!$C$6=12,SUM(+Ene!AI22+Feb!AI22+Mar!AI22+Abr!AI22+May!AI22+Jun!AI22+Jul!AI22+Ago!AI22+Set!AI22+Oct!AI22+Nov!AI22+Dic!AI22)))))))))))))</f>
        <v>0</v>
      </c>
      <c r="AJ22" s="429">
        <f>IF(Config!$C$6=1,SUM(+Ene!AJ22),IF(Config!$C$6=2,SUM(+Ene!AJ22+Feb!AJ22),IF(Config!$C$6=3,SUM(+Ene!AJ22+Feb!AJ22+Mar!AJ22),IF(Config!$C$6=4,SUM(+Ene!AJ22+Feb!AJ22+Mar!AJ22+Abr!AJ22),IF(Config!$C$6=5,SUM(Ene!AJ22+Feb!AJ22+Mar!AJ22+Abr!AJ22+May!AJ22),IF(Config!$C$6=6,SUM(+Ene!AJ22+Feb!AJ22+Mar!AJ22+Abr!AJ22+May!AJ22+Jun!AJ22),IF(Config!$C$6=7,SUM(Ene!AJ22+Feb!AJ22+Mar!AJ22+Abr!AJ22+May!AJ22+Jun!AJ22+Jul!AJ22),IF(Config!$C$6=8,SUM(+Ene!AJ22+Feb!AJ22+Mar!AJ22+Abr!AJ22+May!AJ22+Jun!AJ22+Jul!AJ22+Ago!AJ22),IF(Config!$C$6=9,SUM(+Ene!AJ22+Feb!AJ22+Mar!AJ22+Abr!AJ22+May!AJ22+Jun!AJ22+Jul!AJ22+Ago!AJ22+Set!AJ22),IF(Config!$C$6=10,SUM(+Ene!AJ22+Feb!AJ22+Mar!AJ22+Abr!AJ22+May!AJ22+Jun!AJ22+Jul!AJ22+Ago!AJ22+Set!AJ22+Oct!AJ22),IF(Config!$C$6=11,SUM(+Ene!AJ22+Feb!AJ22+Mar!AJ22+Abr!AJ22+May!AJ22+Jun!AJ22+Jul!AJ22+Ago!AJ22+Set!AJ22+Oct!AJ22+Nov!AJ22),IF(Config!$C$6=12,SUM(+Ene!AJ22+Feb!AJ22+Mar!AJ22+Abr!AJ22+May!AJ22+Jun!AJ22+Jul!AJ22+Ago!AJ22+Set!AJ22+Oct!AJ22+Nov!AJ22+Dic!AJ22)))))))))))))</f>
        <v>0</v>
      </c>
      <c r="AK22" s="429">
        <f>IF(Config!$C$6=1,SUM(+Ene!AK22),IF(Config!$C$6=2,SUM(+Ene!AK22+Feb!AK22),IF(Config!$C$6=3,SUM(+Ene!AK22+Feb!AK22+Mar!AK22),IF(Config!$C$6=4,SUM(+Ene!AK22+Feb!AK22+Mar!AK22+Abr!AK22),IF(Config!$C$6=5,SUM(Ene!AK22+Feb!AK22+Mar!AK22+Abr!AK22+May!AK22),IF(Config!$C$6=6,SUM(+Ene!AK22+Feb!AK22+Mar!AK22+Abr!AK22+May!AK22+Jun!AK22),IF(Config!$C$6=7,SUM(Ene!AK22+Feb!AK22+Mar!AK22+Abr!AK22+May!AK22+Jun!AK22+Jul!AK22),IF(Config!$C$6=8,SUM(+Ene!AK22+Feb!AK22+Mar!AK22+Abr!AK22+May!AK22+Jun!AK22+Jul!AK22+Ago!AK22),IF(Config!$C$6=9,SUM(+Ene!AK22+Feb!AK22+Mar!AK22+Abr!AK22+May!AK22+Jun!AK22+Jul!AK22+Ago!AK22+Set!AK22),IF(Config!$C$6=10,SUM(+Ene!AK22+Feb!AK22+Mar!AK22+Abr!AK22+May!AK22+Jun!AK22+Jul!AK22+Ago!AK22+Set!AK22+Oct!AK22),IF(Config!$C$6=11,SUM(+Ene!AK22+Feb!AK22+Mar!AK22+Abr!AK22+May!AK22+Jun!AK22+Jul!AK22+Ago!AK22+Set!AK22+Oct!AK22+Nov!AK22),IF(Config!$C$6=12,SUM(+Ene!AK22+Feb!AK22+Mar!AK22+Abr!AK22+May!AK22+Jun!AK22+Jul!AK22+Ago!AK22+Set!AK22+Oct!AK22+Nov!AK22+Dic!AK22)))))))))))))</f>
        <v>12</v>
      </c>
      <c r="AL22" s="429">
        <f>IF(Config!$C$6=1,SUM(+Ene!AL22),IF(Config!$C$6=2,SUM(+Ene!AL22+Feb!AL22),IF(Config!$C$6=3,SUM(+Ene!AL22+Feb!AL22+Mar!AL22),IF(Config!$C$6=4,SUM(+Ene!AL22+Feb!AL22+Mar!AL22+Abr!AL22),IF(Config!$C$6=5,SUM(Ene!AL22+Feb!AL22+Mar!AL22+Abr!AL22+May!AL22),IF(Config!$C$6=6,SUM(+Ene!AL22+Feb!AL22+Mar!AL22+Abr!AL22+May!AL22+Jun!AL22),IF(Config!$C$6=7,SUM(Ene!AL22+Feb!AL22+Mar!AL22+Abr!AL22+May!AL22+Jun!AL22+Jul!AL22),IF(Config!$C$6=8,SUM(+Ene!AL22+Feb!AL22+Mar!AL22+Abr!AL22+May!AL22+Jun!AL22+Jul!AL22+Ago!AL22),IF(Config!$C$6=9,SUM(+Ene!AL22+Feb!AL22+Mar!AL22+Abr!AL22+May!AL22+Jun!AL22+Jul!AL22+Ago!AL22+Set!AL22),IF(Config!$C$6=10,SUM(+Ene!AL22+Feb!AL22+Mar!AL22+Abr!AL22+May!AL22+Jun!AL22+Jul!AL22+Ago!AL22+Set!AL22+Oct!AL22),IF(Config!$C$6=11,SUM(+Ene!AL22+Feb!AL22+Mar!AL22+Abr!AL22+May!AL22+Jun!AL22+Jul!AL22+Ago!AL22+Set!AL22+Oct!AL22+Nov!AL22),IF(Config!$C$6=12,SUM(+Ene!AL22+Feb!AL22+Mar!AL22+Abr!AL22+May!AL22+Jun!AL22+Jul!AL22+Ago!AL22+Set!AL22+Oct!AL22+Nov!AL22+Dic!AL22)))))))))))))</f>
        <v>0</v>
      </c>
      <c r="AM22" s="429">
        <f>IF(Config!$C$6=1,SUM(+Ene!AM22),IF(Config!$C$6=2,SUM(+Ene!AM22+Feb!AM22),IF(Config!$C$6=3,SUM(+Ene!AM22+Feb!AM22+Mar!AM22),IF(Config!$C$6=4,SUM(+Ene!AM22+Feb!AM22+Mar!AM22+Abr!AM22),IF(Config!$C$6=5,SUM(Ene!AM22+Feb!AM22+Mar!AM22+Abr!AM22+May!AM22),IF(Config!$C$6=6,SUM(+Ene!AM22+Feb!AM22+Mar!AM22+Abr!AM22+May!AM22+Jun!AM22),IF(Config!$C$6=7,SUM(Ene!AM22+Feb!AM22+Mar!AM22+Abr!AM22+May!AM22+Jun!AM22+Jul!AM22),IF(Config!$C$6=8,SUM(+Ene!AM22+Feb!AM22+Mar!AM22+Abr!AM22+May!AM22+Jun!AM22+Jul!AM22+Ago!AM22),IF(Config!$C$6=9,SUM(+Ene!AM22+Feb!AM22+Mar!AM22+Abr!AM22+May!AM22+Jun!AM22+Jul!AM22+Ago!AM22+Set!AM22),IF(Config!$C$6=10,SUM(+Ene!AM22+Feb!AM22+Mar!AM22+Abr!AM22+May!AM22+Jun!AM22+Jul!AM22+Ago!AM22+Set!AM22+Oct!AM22),IF(Config!$C$6=11,SUM(+Ene!AM22+Feb!AM22+Mar!AM22+Abr!AM22+May!AM22+Jun!AM22+Jul!AM22+Ago!AM22+Set!AM22+Oct!AM22+Nov!AM22),IF(Config!$C$6=12,SUM(+Ene!AM22+Feb!AM22+Mar!AM22+Abr!AM22+May!AM22+Jun!AM22+Jul!AM22+Ago!AM22+Set!AM22+Oct!AM22+Nov!AM22+Dic!AM22)))))))))))))</f>
        <v>0</v>
      </c>
      <c r="AN22" s="429">
        <f>IF(Config!$C$6=1,SUM(+Ene!AN22),IF(Config!$C$6=2,SUM(+Ene!AN22+Feb!AN22),IF(Config!$C$6=3,SUM(+Ene!AN22+Feb!AN22+Mar!AN22),IF(Config!$C$6=4,SUM(+Ene!AN22+Feb!AN22+Mar!AN22+Abr!AN22),IF(Config!$C$6=5,SUM(Ene!AN22+Feb!AN22+Mar!AN22+Abr!AN22+May!AN22),IF(Config!$C$6=6,SUM(+Ene!AN22+Feb!AN22+Mar!AN22+Abr!AN22+May!AN22+Jun!AN22),IF(Config!$C$6=7,SUM(Ene!AN22+Feb!AN22+Mar!AN22+Abr!AN22+May!AN22+Jun!AN22+Jul!AN22),IF(Config!$C$6=8,SUM(+Ene!AN22+Feb!AN22+Mar!AN22+Abr!AN22+May!AN22+Jun!AN22+Jul!AN22+Ago!AN22),IF(Config!$C$6=9,SUM(+Ene!AN22+Feb!AN22+Mar!AN22+Abr!AN22+May!AN22+Jun!AN22+Jul!AN22+Ago!AN22+Set!AN22),IF(Config!$C$6=10,SUM(+Ene!AN22+Feb!AN22+Mar!AN22+Abr!AN22+May!AN22+Jun!AN22+Jul!AN22+Ago!AN22+Set!AN22+Oct!AN22),IF(Config!$C$6=11,SUM(+Ene!AN22+Feb!AN22+Mar!AN22+Abr!AN22+May!AN22+Jun!AN22+Jul!AN22+Ago!AN22+Set!AN22+Oct!AN22+Nov!AN22),IF(Config!$C$6=12,SUM(+Ene!AN22+Feb!AN22+Mar!AN22+Abr!AN22+May!AN22+Jun!AN22+Jul!AN22+Ago!AN22+Set!AN22+Oct!AN22+Nov!AN22+Dic!AN22)))))))))))))</f>
        <v>0</v>
      </c>
      <c r="AO22" s="429">
        <f>IF(Config!$C$6=1,SUM(+Ene!AO22),IF(Config!$C$6=2,SUM(+Ene!AO22+Feb!AO22),IF(Config!$C$6=3,SUM(+Ene!AO22+Feb!AO22+Mar!AO22),IF(Config!$C$6=4,SUM(+Ene!AO22+Feb!AO22+Mar!AO22+Abr!AO22),IF(Config!$C$6=5,SUM(Ene!AO22+Feb!AO22+Mar!AO22+Abr!AO22+May!AO22),IF(Config!$C$6=6,SUM(+Ene!AO22+Feb!AO22+Mar!AO22+Abr!AO22+May!AO22+Jun!AO22),IF(Config!$C$6=7,SUM(Ene!AO22+Feb!AO22+Mar!AO22+Abr!AO22+May!AO22+Jun!AO22+Jul!AO22),IF(Config!$C$6=8,SUM(+Ene!AO22+Feb!AO22+Mar!AO22+Abr!AO22+May!AO22+Jun!AO22+Jul!AO22+Ago!AO22),IF(Config!$C$6=9,SUM(+Ene!AO22+Feb!AO22+Mar!AO22+Abr!AO22+May!AO22+Jun!AO22+Jul!AO22+Ago!AO22+Set!AO22),IF(Config!$C$6=10,SUM(+Ene!AO22+Feb!AO22+Mar!AO22+Abr!AO22+May!AO22+Jun!AO22+Jul!AO22+Ago!AO22+Set!AO22+Oct!AO22),IF(Config!$C$6=11,SUM(+Ene!AO22+Feb!AO22+Mar!AO22+Abr!AO22+May!AO22+Jun!AO22+Jul!AO22+Ago!AO22+Set!AO22+Oct!AO22+Nov!AO22),IF(Config!$C$6=12,SUM(+Ene!AO22+Feb!AO22+Mar!AO22+Abr!AO22+May!AO22+Jun!AO22+Jul!AO22+Ago!AO22+Set!AO22+Oct!AO22+Nov!AO22+Dic!AO22)))))))))))))</f>
        <v>0</v>
      </c>
      <c r="AP22" s="429">
        <f>IF(Config!$C$6=1,SUM(+Ene!AP22),IF(Config!$C$6=2,SUM(+Ene!AP22+Feb!AP22),IF(Config!$C$6=3,SUM(+Ene!AP22+Feb!AP22+Mar!AP22),IF(Config!$C$6=4,SUM(+Ene!AP22+Feb!AP22+Mar!AP22+Abr!AP22),IF(Config!$C$6=5,SUM(Ene!AP22+Feb!AP22+Mar!AP22+Abr!AP22+May!AP22),IF(Config!$C$6=6,SUM(+Ene!AP22+Feb!AP22+Mar!AP22+Abr!AP22+May!AP22+Jun!AP22),IF(Config!$C$6=7,SUM(Ene!AP22+Feb!AP22+Mar!AP22+Abr!AP22+May!AP22+Jun!AP22+Jul!AP22),IF(Config!$C$6=8,SUM(+Ene!AP22+Feb!AP22+Mar!AP22+Abr!AP22+May!AP22+Jun!AP22+Jul!AP22+Ago!AP22),IF(Config!$C$6=9,SUM(+Ene!AP22+Feb!AP22+Mar!AP22+Abr!AP22+May!AP22+Jun!AP22+Jul!AP22+Ago!AP22+Set!AP22),IF(Config!$C$6=10,SUM(+Ene!AP22+Feb!AP22+Mar!AP22+Abr!AP22+May!AP22+Jun!AP22+Jul!AP22+Ago!AP22+Set!AP22+Oct!AP22),IF(Config!$C$6=11,SUM(+Ene!AP22+Feb!AP22+Mar!AP22+Abr!AP22+May!AP22+Jun!AP22+Jul!AP22+Ago!AP22+Set!AP22+Oct!AP22+Nov!AP22),IF(Config!$C$6=12,SUM(+Ene!AP22+Feb!AP22+Mar!AP22+Abr!AP22+May!AP22+Jun!AP22+Jul!AP22+Ago!AP22+Set!AP22+Oct!AP22+Nov!AP22+Dic!AP22)))))))))))))</f>
        <v>0</v>
      </c>
      <c r="AQ22" s="429">
        <f>IF(Config!$C$6=1,SUM(+Ene!AQ22),IF(Config!$C$6=2,SUM(+Ene!AQ22+Feb!AQ22),IF(Config!$C$6=3,SUM(+Ene!AQ22+Feb!AQ22+Mar!AQ22),IF(Config!$C$6=4,SUM(+Ene!AQ22+Feb!AQ22+Mar!AQ22+Abr!AQ22),IF(Config!$C$6=5,SUM(Ene!AQ22+Feb!AQ22+Mar!AQ22+Abr!AQ22+May!AQ22),IF(Config!$C$6=6,SUM(+Ene!AQ22+Feb!AQ22+Mar!AQ22+Abr!AQ22+May!AQ22+Jun!AQ22),IF(Config!$C$6=7,SUM(Ene!AQ22+Feb!AQ22+Mar!AQ22+Abr!AQ22+May!AQ22+Jun!AQ22+Jul!AQ22),IF(Config!$C$6=8,SUM(+Ene!AQ22+Feb!AQ22+Mar!AQ22+Abr!AQ22+May!AQ22+Jun!AQ22+Jul!AQ22+Ago!AQ22),IF(Config!$C$6=9,SUM(+Ene!AQ22+Feb!AQ22+Mar!AQ22+Abr!AQ22+May!AQ22+Jun!AQ22+Jul!AQ22+Ago!AQ22+Set!AQ22),IF(Config!$C$6=10,SUM(+Ene!AQ22+Feb!AQ22+Mar!AQ22+Abr!AQ22+May!AQ22+Jun!AQ22+Jul!AQ22+Ago!AQ22+Set!AQ22+Oct!AQ22),IF(Config!$C$6=11,SUM(+Ene!AQ22+Feb!AQ22+Mar!AQ22+Abr!AQ22+May!AQ22+Jun!AQ22+Jul!AQ22+Ago!AQ22+Set!AQ22+Oct!AQ22+Nov!AQ22),IF(Config!$C$6=12,SUM(+Ene!AQ22+Feb!AQ22+Mar!AQ22+Abr!AQ22+May!AQ22+Jun!AQ22+Jul!AQ22+Ago!AQ22+Set!AQ22+Oct!AQ22+Nov!AQ22+Dic!AQ22)))))))))))))</f>
        <v>0</v>
      </c>
      <c r="AR22" s="429">
        <f>IF(Config!$C$6=1,SUM(+Ene!AR22),IF(Config!$C$6=2,SUM(+Ene!AR22+Feb!AR22),IF(Config!$C$6=3,SUM(+Ene!AR22+Feb!AR22+Mar!AR22),IF(Config!$C$6=4,SUM(+Ene!AR22+Feb!AR22+Mar!AR22+Abr!AR22),IF(Config!$C$6=5,SUM(Ene!AR22+Feb!AR22+Mar!AR22+Abr!AR22+May!AR22),IF(Config!$C$6=6,SUM(+Ene!AR22+Feb!AR22+Mar!AR22+Abr!AR22+May!AR22+Jun!AR22),IF(Config!$C$6=7,SUM(Ene!AR22+Feb!AR22+Mar!AR22+Abr!AR22+May!AR22+Jun!AR22+Jul!AR22),IF(Config!$C$6=8,SUM(+Ene!AR22+Feb!AR22+Mar!AR22+Abr!AR22+May!AR22+Jun!AR22+Jul!AR22+Ago!AR22),IF(Config!$C$6=9,SUM(+Ene!AR22+Feb!AR22+Mar!AR22+Abr!AR22+May!AR22+Jun!AR22+Jul!AR22+Ago!AR22+Set!AR22),IF(Config!$C$6=10,SUM(+Ene!AR22+Feb!AR22+Mar!AR22+Abr!AR22+May!AR22+Jun!AR22+Jul!AR22+Ago!AR22+Set!AR22+Oct!AR22),IF(Config!$C$6=11,SUM(+Ene!AR22+Feb!AR22+Mar!AR22+Abr!AR22+May!AR22+Jun!AR22+Jul!AR22+Ago!AR22+Set!AR22+Oct!AR22+Nov!AR22),IF(Config!$C$6=12,SUM(+Ene!AR22+Feb!AR22+Mar!AR22+Abr!AR22+May!AR22+Jun!AR22+Jul!AR22+Ago!AR22+Set!AR22+Oct!AR22+Nov!AR22+Dic!AR22)))))))))))))</f>
        <v>0</v>
      </c>
      <c r="AS22" s="429">
        <f>IF(Config!$C$6=1,SUM(+Ene!AS22),IF(Config!$C$6=2,SUM(+Ene!AS22+Feb!AS22),IF(Config!$C$6=3,SUM(+Ene!AS22+Feb!AS22+Mar!AS22),IF(Config!$C$6=4,SUM(+Ene!AS22+Feb!AS22+Mar!AS22+Abr!AS22),IF(Config!$C$6=5,SUM(Ene!AS22+Feb!AS22+Mar!AS22+Abr!AS22+May!AS22),IF(Config!$C$6=6,SUM(+Ene!AS22+Feb!AS22+Mar!AS22+Abr!AS22+May!AS22+Jun!AS22),IF(Config!$C$6=7,SUM(Ene!AS22+Feb!AS22+Mar!AS22+Abr!AS22+May!AS22+Jun!AS22+Jul!AS22),IF(Config!$C$6=8,SUM(+Ene!AS22+Feb!AS22+Mar!AS22+Abr!AS22+May!AS22+Jun!AS22+Jul!AS22+Ago!AS22),IF(Config!$C$6=9,SUM(+Ene!AS22+Feb!AS22+Mar!AS22+Abr!AS22+May!AS22+Jun!AS22+Jul!AS22+Ago!AS22+Set!AS22),IF(Config!$C$6=10,SUM(+Ene!AS22+Feb!AS22+Mar!AS22+Abr!AS22+May!AS22+Jun!AS22+Jul!AS22+Ago!AS22+Set!AS22+Oct!AS22),IF(Config!$C$6=11,SUM(+Ene!AS22+Feb!AS22+Mar!AS22+Abr!AS22+May!AS22+Jun!AS22+Jul!AS22+Ago!AS22+Set!AS22+Oct!AS22+Nov!AS22),IF(Config!$C$6=12,SUM(+Ene!AS22+Feb!AS22+Mar!AS22+Abr!AS22+May!AS22+Jun!AS22+Jul!AS22+Ago!AS22+Set!AS22+Oct!AS22+Nov!AS22+Dic!AS22)))))))))))))</f>
        <v>0</v>
      </c>
      <c r="AT22" s="429">
        <f>IF(Config!$C$6=1,SUM(+Ene!AT22),IF(Config!$C$6=2,SUM(+Ene!AT22+Feb!AT22),IF(Config!$C$6=3,SUM(+Ene!AT22+Feb!AT22+Mar!AT22),IF(Config!$C$6=4,SUM(+Ene!AT22+Feb!AT22+Mar!AT22+Abr!AT22),IF(Config!$C$6=5,SUM(Ene!AT22+Feb!AT22+Mar!AT22+Abr!AT22+May!AT22),IF(Config!$C$6=6,SUM(+Ene!AT22+Feb!AT22+Mar!AT22+Abr!AT22+May!AT22+Jun!AT22),IF(Config!$C$6=7,SUM(Ene!AT22+Feb!AT22+Mar!AT22+Abr!AT22+May!AT22+Jun!AT22+Jul!AT22),IF(Config!$C$6=8,SUM(+Ene!AT22+Feb!AT22+Mar!AT22+Abr!AT22+May!AT22+Jun!AT22+Jul!AT22+Ago!AT22),IF(Config!$C$6=9,SUM(+Ene!AT22+Feb!AT22+Mar!AT22+Abr!AT22+May!AT22+Jun!AT22+Jul!AT22+Ago!AT22+Set!AT22),IF(Config!$C$6=10,SUM(+Ene!AT22+Feb!AT22+Mar!AT22+Abr!AT22+May!AT22+Jun!AT22+Jul!AT22+Ago!AT22+Set!AT22+Oct!AT22),IF(Config!$C$6=11,SUM(+Ene!AT22+Feb!AT22+Mar!AT22+Abr!AT22+May!AT22+Jun!AT22+Jul!AT22+Ago!AT22+Set!AT22+Oct!AT22+Nov!AT22),IF(Config!$C$6=12,SUM(+Ene!AT22+Feb!AT22+Mar!AT22+Abr!AT22+May!AT22+Jun!AT22+Jul!AT22+Ago!AT22+Set!AT22+Oct!AT22+Nov!AT22+Dic!AT22)))))))))))))</f>
        <v>0</v>
      </c>
      <c r="AU22" s="495">
        <f t="shared" si="9"/>
        <v>72</v>
      </c>
      <c r="AV22" s="37">
        <f t="shared" si="10"/>
        <v>0</v>
      </c>
      <c r="AW22" s="37">
        <f t="shared" si="11"/>
        <v>0</v>
      </c>
      <c r="AX22" s="37">
        <f t="shared" si="12"/>
        <v>0</v>
      </c>
      <c r="AY22" s="37">
        <f t="shared" si="13"/>
        <v>0</v>
      </c>
      <c r="AZ22" s="37">
        <f t="shared" si="14"/>
        <v>0</v>
      </c>
      <c r="BA22" s="37">
        <f t="shared" si="15"/>
        <v>0</v>
      </c>
      <c r="BB22" s="37">
        <f t="shared" si="16"/>
        <v>60</v>
      </c>
      <c r="BC22" s="37">
        <f t="shared" si="17"/>
        <v>12</v>
      </c>
      <c r="BD22" s="38">
        <f t="shared" si="18"/>
        <v>0</v>
      </c>
      <c r="BE22" s="37">
        <f t="shared" si="19"/>
        <v>0</v>
      </c>
      <c r="BF22" s="54">
        <f t="shared" si="20"/>
        <v>72</v>
      </c>
      <c r="BG22" t="str">
        <f t="shared" si="8"/>
        <v>OK</v>
      </c>
    </row>
    <row r="23" spans="1:59" x14ac:dyDescent="0.25">
      <c r="A23" s="400">
        <v>20</v>
      </c>
      <c r="B23" s="427" t="s">
        <v>741</v>
      </c>
      <c r="C23" s="444" t="s">
        <v>145</v>
      </c>
      <c r="D23" s="429">
        <f>IF(Config!$C$6=1,SUM(+Ene!D23),IF(Config!$C$6=2,SUM(+Ene!D23+Feb!D23),IF(Config!$C$6=3,SUM(+Ene!D23+Feb!D23+Mar!D23),IF(Config!$C$6=4,SUM(+Ene!D23+Feb!D23+Mar!D23+Abr!D23),IF(Config!$C$6=5,SUM(Ene!D23+Feb!D23+Mar!D23+Abr!D23+May!D23),IF(Config!$C$6=6,SUM(+Ene!D23+Feb!D23+Mar!D23+Abr!D23+May!D23+Jun!D23),IF(Config!$C$6=7,SUM(Ene!D23+Feb!D23+Mar!D23+Abr!D23+May!D23+Jun!D23+Jul!D23),IF(Config!$C$6=8,SUM(+Ene!D23+Feb!D23+Mar!D23+Abr!D23+May!D23+Jun!D23+Jul!D23+Ago!D23),IF(Config!$C$6=9,SUM(+Ene!D23+Feb!D23+Mar!D23+Abr!D23+May!D23+Jun!D23+Jul!D23+Ago!D23+Set!D23),IF(Config!$C$6=10,SUM(+Ene!D23+Feb!D23+Mar!D23+Abr!D23+May!D23+Jun!D23+Jul!D23+Ago!D23+Set!D23+Oct!D23),IF(Config!$C$6=11,SUM(+Ene!D23+Feb!D23+Mar!D23+Abr!D23+May!D23+Jun!D23+Jul!D23+Ago!D23+Set!D23+Oct!D23+Nov!D23),IF(Config!$C$6=12,SUM(+Ene!D23+Feb!D23+Mar!D23+Abr!D23+May!D23+Jun!D23+Jul!D23+Ago!D23+Set!D23+Oct!D23+Nov!D23+Dic!D23)))))))))))))</f>
        <v>0</v>
      </c>
      <c r="E23" s="429">
        <f>IF(Config!$C$6=1,SUM(+Ene!E23),IF(Config!$C$6=2,SUM(+Ene!E23+Feb!E23),IF(Config!$C$6=3,SUM(+Ene!E23+Feb!E23+Mar!E23),IF(Config!$C$6=4,SUM(+Ene!E23+Feb!E23+Mar!E23+Abr!E23),IF(Config!$C$6=5,SUM(Ene!E23+Feb!E23+Mar!E23+Abr!E23+May!E23),IF(Config!$C$6=6,SUM(+Ene!E23+Feb!E23+Mar!E23+Abr!E23+May!E23+Jun!E23),IF(Config!$C$6=7,SUM(Ene!E23+Feb!E23+Mar!E23+Abr!E23+May!E23+Jun!E23+Jul!E23),IF(Config!$C$6=8,SUM(+Ene!E23+Feb!E23+Mar!E23+Abr!E23+May!E23+Jun!E23+Jul!E23+Ago!E23),IF(Config!$C$6=9,SUM(+Ene!E23+Feb!E23+Mar!E23+Abr!E23+May!E23+Jun!E23+Jul!E23+Ago!E23+Set!E23),IF(Config!$C$6=10,SUM(+Ene!E23+Feb!E23+Mar!E23+Abr!E23+May!E23+Jun!E23+Jul!E23+Ago!E23+Set!E23+Oct!E23),IF(Config!$C$6=11,SUM(+Ene!E23+Feb!E23+Mar!E23+Abr!E23+May!E23+Jun!E23+Jul!E23+Ago!E23+Set!E23+Oct!E23+Nov!E23),IF(Config!$C$6=12,SUM(+Ene!E23+Feb!E23+Mar!E23+Abr!E23+May!E23+Jun!E23+Jul!E23+Ago!E23+Set!E23+Oct!E23+Nov!E23+Dic!E23)))))))))))))</f>
        <v>0</v>
      </c>
      <c r="F23" s="429">
        <f>IF(Config!$C$6=1,SUM(+Ene!F23),IF(Config!$C$6=2,SUM(+Ene!F23+Feb!F23),IF(Config!$C$6=3,SUM(+Ene!F23+Feb!F23+Mar!F23),IF(Config!$C$6=4,SUM(+Ene!F23+Feb!F23+Mar!F23+Abr!F23),IF(Config!$C$6=5,SUM(Ene!F23+Feb!F23+Mar!F23+Abr!F23+May!F23),IF(Config!$C$6=6,SUM(+Ene!F23+Feb!F23+Mar!F23+Abr!F23+May!F23+Jun!F23),IF(Config!$C$6=7,SUM(Ene!F23+Feb!F23+Mar!F23+Abr!F23+May!F23+Jun!F23+Jul!F23),IF(Config!$C$6=8,SUM(+Ene!F23+Feb!F23+Mar!F23+Abr!F23+May!F23+Jun!F23+Jul!F23+Ago!F23),IF(Config!$C$6=9,SUM(+Ene!F23+Feb!F23+Mar!F23+Abr!F23+May!F23+Jun!F23+Jul!F23+Ago!F23+Set!F23),IF(Config!$C$6=10,SUM(+Ene!F23+Feb!F23+Mar!F23+Abr!F23+May!F23+Jun!F23+Jul!F23+Ago!F23+Set!F23+Oct!F23),IF(Config!$C$6=11,SUM(+Ene!F23+Feb!F23+Mar!F23+Abr!F23+May!F23+Jun!F23+Jul!F23+Ago!F23+Set!F23+Oct!F23+Nov!F23),IF(Config!$C$6=12,SUM(+Ene!F23+Feb!F23+Mar!F23+Abr!F23+May!F23+Jun!F23+Jul!F23+Ago!F23+Set!F23+Oct!F23+Nov!F23+Dic!F23)))))))))))))</f>
        <v>0</v>
      </c>
      <c r="G23" s="429">
        <f>IF(Config!$C$6=1,SUM(+Ene!G23),IF(Config!$C$6=2,SUM(+Ene!G23+Feb!G23),IF(Config!$C$6=3,SUM(+Ene!G23+Feb!G23+Mar!G23),IF(Config!$C$6=4,SUM(+Ene!G23+Feb!G23+Mar!G23+Abr!G23),IF(Config!$C$6=5,SUM(Ene!G23+Feb!G23+Mar!G23+Abr!G23+May!G23),IF(Config!$C$6=6,SUM(+Ene!G23+Feb!G23+Mar!G23+Abr!G23+May!G23+Jun!G23),IF(Config!$C$6=7,SUM(Ene!G23+Feb!G23+Mar!G23+Abr!G23+May!G23+Jun!G23+Jul!G23),IF(Config!$C$6=8,SUM(+Ene!G23+Feb!G23+Mar!G23+Abr!G23+May!G23+Jun!G23+Jul!G23+Ago!G23),IF(Config!$C$6=9,SUM(+Ene!G23+Feb!G23+Mar!G23+Abr!G23+May!G23+Jun!G23+Jul!G23+Ago!G23+Set!G23),IF(Config!$C$6=10,SUM(+Ene!G23+Feb!G23+Mar!G23+Abr!G23+May!G23+Jun!G23+Jul!G23+Ago!G23+Set!G23+Oct!G23),IF(Config!$C$6=11,SUM(+Ene!G23+Feb!G23+Mar!G23+Abr!G23+May!G23+Jun!G23+Jul!G23+Ago!G23+Set!G23+Oct!G23+Nov!G23),IF(Config!$C$6=12,SUM(+Ene!G23+Feb!G23+Mar!G23+Abr!G23+May!G23+Jun!G23+Jul!G23+Ago!G23+Set!G23+Oct!G23+Nov!G23+Dic!G23)))))))))))))</f>
        <v>0</v>
      </c>
      <c r="H23" s="429">
        <f>IF(Config!$C$6=1,SUM(+Ene!H23),IF(Config!$C$6=2,SUM(+Ene!H23+Feb!H23),IF(Config!$C$6=3,SUM(+Ene!H23+Feb!H23+Mar!H23),IF(Config!$C$6=4,SUM(+Ene!H23+Feb!H23+Mar!H23+Abr!H23),IF(Config!$C$6=5,SUM(Ene!H23+Feb!H23+Mar!H23+Abr!H23+May!H23),IF(Config!$C$6=6,SUM(+Ene!H23+Feb!H23+Mar!H23+Abr!H23+May!H23+Jun!H23),IF(Config!$C$6=7,SUM(Ene!H23+Feb!H23+Mar!H23+Abr!H23+May!H23+Jun!H23+Jul!H23),IF(Config!$C$6=8,SUM(+Ene!H23+Feb!H23+Mar!H23+Abr!H23+May!H23+Jun!H23+Jul!H23+Ago!H23),IF(Config!$C$6=9,SUM(+Ene!H23+Feb!H23+Mar!H23+Abr!H23+May!H23+Jun!H23+Jul!H23+Ago!H23+Set!H23),IF(Config!$C$6=10,SUM(+Ene!H23+Feb!H23+Mar!H23+Abr!H23+May!H23+Jun!H23+Jul!H23+Ago!H23+Set!H23+Oct!H23),IF(Config!$C$6=11,SUM(+Ene!H23+Feb!H23+Mar!H23+Abr!H23+May!H23+Jun!H23+Jul!H23+Ago!H23+Set!H23+Oct!H23+Nov!H23),IF(Config!$C$6=12,SUM(+Ene!H23+Feb!H23+Mar!H23+Abr!H23+May!H23+Jun!H23+Jul!H23+Ago!H23+Set!H23+Oct!H23+Nov!H23+Dic!H23)))))))))))))</f>
        <v>0</v>
      </c>
      <c r="I23" s="429">
        <f>IF(Config!$C$6=1,SUM(+Ene!I23),IF(Config!$C$6=2,SUM(+Ene!I23+Feb!I23),IF(Config!$C$6=3,SUM(+Ene!I23+Feb!I23+Mar!I23),IF(Config!$C$6=4,SUM(+Ene!I23+Feb!I23+Mar!I23+Abr!I23),IF(Config!$C$6=5,SUM(Ene!I23+Feb!I23+Mar!I23+Abr!I23+May!I23),IF(Config!$C$6=6,SUM(+Ene!I23+Feb!I23+Mar!I23+Abr!I23+May!I23+Jun!I23),IF(Config!$C$6=7,SUM(Ene!I23+Feb!I23+Mar!I23+Abr!I23+May!I23+Jun!I23+Jul!I23),IF(Config!$C$6=8,SUM(+Ene!I23+Feb!I23+Mar!I23+Abr!I23+May!I23+Jun!I23+Jul!I23+Ago!I23),IF(Config!$C$6=9,SUM(+Ene!I23+Feb!I23+Mar!I23+Abr!I23+May!I23+Jun!I23+Jul!I23+Ago!I23+Set!I23),IF(Config!$C$6=10,SUM(+Ene!I23+Feb!I23+Mar!I23+Abr!I23+May!I23+Jun!I23+Jul!I23+Ago!I23+Set!I23+Oct!I23),IF(Config!$C$6=11,SUM(+Ene!I23+Feb!I23+Mar!I23+Abr!I23+May!I23+Jun!I23+Jul!I23+Ago!I23+Set!I23+Oct!I23+Nov!I23),IF(Config!$C$6=12,SUM(+Ene!I23+Feb!I23+Mar!I23+Abr!I23+May!I23+Jun!I23+Jul!I23+Ago!I23+Set!I23+Oct!I23+Nov!I23+Dic!I23)))))))))))))</f>
        <v>0</v>
      </c>
      <c r="J23" s="429">
        <f>IF(Config!$C$6=1,SUM(+Ene!J23),IF(Config!$C$6=2,SUM(+Ene!J23+Feb!J23),IF(Config!$C$6=3,SUM(+Ene!J23+Feb!J23+Mar!J23),IF(Config!$C$6=4,SUM(+Ene!J23+Feb!J23+Mar!J23+Abr!J23),IF(Config!$C$6=5,SUM(Ene!J23+Feb!J23+Mar!J23+Abr!J23+May!J23),IF(Config!$C$6=6,SUM(+Ene!J23+Feb!J23+Mar!J23+Abr!J23+May!J23+Jun!J23),IF(Config!$C$6=7,SUM(Ene!J23+Feb!J23+Mar!J23+Abr!J23+May!J23+Jun!J23+Jul!J23),IF(Config!$C$6=8,SUM(+Ene!J23+Feb!J23+Mar!J23+Abr!J23+May!J23+Jun!J23+Jul!J23+Ago!J23),IF(Config!$C$6=9,SUM(+Ene!J23+Feb!J23+Mar!J23+Abr!J23+May!J23+Jun!J23+Jul!J23+Ago!J23+Set!J23),IF(Config!$C$6=10,SUM(+Ene!J23+Feb!J23+Mar!J23+Abr!J23+May!J23+Jun!J23+Jul!J23+Ago!J23+Set!J23+Oct!J23),IF(Config!$C$6=11,SUM(+Ene!J23+Feb!J23+Mar!J23+Abr!J23+May!J23+Jun!J23+Jul!J23+Ago!J23+Set!J23+Oct!J23+Nov!J23),IF(Config!$C$6=12,SUM(+Ene!J23+Feb!J23+Mar!J23+Abr!J23+May!J23+Jun!J23+Jul!J23+Ago!J23+Set!J23+Oct!J23+Nov!J23+Dic!J23)))))))))))))</f>
        <v>0</v>
      </c>
      <c r="K23" s="429">
        <f>IF(Config!$C$6=1,SUM(+Ene!K23),IF(Config!$C$6=2,SUM(+Ene!K23+Feb!K23),IF(Config!$C$6=3,SUM(+Ene!K23+Feb!K23+Mar!K23),IF(Config!$C$6=4,SUM(+Ene!K23+Feb!K23+Mar!K23+Abr!K23),IF(Config!$C$6=5,SUM(Ene!K23+Feb!K23+Mar!K23+Abr!K23+May!K23),IF(Config!$C$6=6,SUM(+Ene!K23+Feb!K23+Mar!K23+Abr!K23+May!K23+Jun!K23),IF(Config!$C$6=7,SUM(Ene!K23+Feb!K23+Mar!K23+Abr!K23+May!K23+Jun!K23+Jul!K23),IF(Config!$C$6=8,SUM(+Ene!K23+Feb!K23+Mar!K23+Abr!K23+May!K23+Jun!K23+Jul!K23+Ago!K23),IF(Config!$C$6=9,SUM(+Ene!K23+Feb!K23+Mar!K23+Abr!K23+May!K23+Jun!K23+Jul!K23+Ago!K23+Set!K23),IF(Config!$C$6=10,SUM(+Ene!K23+Feb!K23+Mar!K23+Abr!K23+May!K23+Jun!K23+Jul!K23+Ago!K23+Set!K23+Oct!K23),IF(Config!$C$6=11,SUM(+Ene!K23+Feb!K23+Mar!K23+Abr!K23+May!K23+Jun!K23+Jul!K23+Ago!K23+Set!K23+Oct!K23+Nov!K23),IF(Config!$C$6=12,SUM(+Ene!K23+Feb!K23+Mar!K23+Abr!K23+May!K23+Jun!K23+Jul!K23+Ago!K23+Set!K23+Oct!K23+Nov!K23+Dic!K23)))))))))))))</f>
        <v>0</v>
      </c>
      <c r="L23" s="429">
        <f>IF(Config!$C$6=1,SUM(+Ene!L23),IF(Config!$C$6=2,SUM(+Ene!L23+Feb!L23),IF(Config!$C$6=3,SUM(+Ene!L23+Feb!L23+Mar!L23),IF(Config!$C$6=4,SUM(+Ene!L23+Feb!L23+Mar!L23+Abr!L23),IF(Config!$C$6=5,SUM(Ene!L23+Feb!L23+Mar!L23+Abr!L23+May!L23),IF(Config!$C$6=6,SUM(+Ene!L23+Feb!L23+Mar!L23+Abr!L23+May!L23+Jun!L23),IF(Config!$C$6=7,SUM(Ene!L23+Feb!L23+Mar!L23+Abr!L23+May!L23+Jun!L23+Jul!L23),IF(Config!$C$6=8,SUM(+Ene!L23+Feb!L23+Mar!L23+Abr!L23+May!L23+Jun!L23+Jul!L23+Ago!L23),IF(Config!$C$6=9,SUM(+Ene!L23+Feb!L23+Mar!L23+Abr!L23+May!L23+Jun!L23+Jul!L23+Ago!L23+Set!L23),IF(Config!$C$6=10,SUM(+Ene!L23+Feb!L23+Mar!L23+Abr!L23+May!L23+Jun!L23+Jul!L23+Ago!L23+Set!L23+Oct!L23),IF(Config!$C$6=11,SUM(+Ene!L23+Feb!L23+Mar!L23+Abr!L23+May!L23+Jun!L23+Jul!L23+Ago!L23+Set!L23+Oct!L23+Nov!L23),IF(Config!$C$6=12,SUM(+Ene!L23+Feb!L23+Mar!L23+Abr!L23+May!L23+Jun!L23+Jul!L23+Ago!L23+Set!L23+Oct!L23+Nov!L23+Dic!L23)))))))))))))</f>
        <v>0</v>
      </c>
      <c r="M23" s="429">
        <f>IF(Config!$C$6=1,SUM(+Ene!M23),IF(Config!$C$6=2,SUM(+Ene!M23+Feb!M23),IF(Config!$C$6=3,SUM(+Ene!M23+Feb!M23+Mar!M23),IF(Config!$C$6=4,SUM(+Ene!M23+Feb!M23+Mar!M23+Abr!M23),IF(Config!$C$6=5,SUM(Ene!M23+Feb!M23+Mar!M23+Abr!M23+May!M23),IF(Config!$C$6=6,SUM(+Ene!M23+Feb!M23+Mar!M23+Abr!M23+May!M23+Jun!M23),IF(Config!$C$6=7,SUM(Ene!M23+Feb!M23+Mar!M23+Abr!M23+May!M23+Jun!M23+Jul!M23),IF(Config!$C$6=8,SUM(+Ene!M23+Feb!M23+Mar!M23+Abr!M23+May!M23+Jun!M23+Jul!M23+Ago!M23),IF(Config!$C$6=9,SUM(+Ene!M23+Feb!M23+Mar!M23+Abr!M23+May!M23+Jun!M23+Jul!M23+Ago!M23+Set!M23),IF(Config!$C$6=10,SUM(+Ene!M23+Feb!M23+Mar!M23+Abr!M23+May!M23+Jun!M23+Jul!M23+Ago!M23+Set!M23+Oct!M23),IF(Config!$C$6=11,SUM(+Ene!M23+Feb!M23+Mar!M23+Abr!M23+May!M23+Jun!M23+Jul!M23+Ago!M23+Set!M23+Oct!M23+Nov!M23),IF(Config!$C$6=12,SUM(+Ene!M23+Feb!M23+Mar!M23+Abr!M23+May!M23+Jun!M23+Jul!M23+Ago!M23+Set!M23+Oct!M23+Nov!M23+Dic!M23)))))))))))))</f>
        <v>0</v>
      </c>
      <c r="N23" s="429">
        <f>IF(Config!$C$6=1,SUM(+Ene!N23),IF(Config!$C$6=2,SUM(+Ene!N23+Feb!N23),IF(Config!$C$6=3,SUM(+Ene!N23+Feb!N23+Mar!N23),IF(Config!$C$6=4,SUM(+Ene!N23+Feb!N23+Mar!N23+Abr!N23),IF(Config!$C$6=5,SUM(Ene!N23+Feb!N23+Mar!N23+Abr!N23+May!N23),IF(Config!$C$6=6,SUM(+Ene!N23+Feb!N23+Mar!N23+Abr!N23+May!N23+Jun!N23),IF(Config!$C$6=7,SUM(Ene!N23+Feb!N23+Mar!N23+Abr!N23+May!N23+Jun!N23+Jul!N23),IF(Config!$C$6=8,SUM(+Ene!N23+Feb!N23+Mar!N23+Abr!N23+May!N23+Jun!N23+Jul!N23+Ago!N23),IF(Config!$C$6=9,SUM(+Ene!N23+Feb!N23+Mar!N23+Abr!N23+May!N23+Jun!N23+Jul!N23+Ago!N23+Set!N23),IF(Config!$C$6=10,SUM(+Ene!N23+Feb!N23+Mar!N23+Abr!N23+May!N23+Jun!N23+Jul!N23+Ago!N23+Set!N23+Oct!N23),IF(Config!$C$6=11,SUM(+Ene!N23+Feb!N23+Mar!N23+Abr!N23+May!N23+Jun!N23+Jul!N23+Ago!N23+Set!N23+Oct!N23+Nov!N23),IF(Config!$C$6=12,SUM(+Ene!N23+Feb!N23+Mar!N23+Abr!N23+May!N23+Jun!N23+Jul!N23+Ago!N23+Set!N23+Oct!N23+Nov!N23+Dic!N23)))))))))))))</f>
        <v>0</v>
      </c>
      <c r="O23" s="429">
        <f>IF(Config!$C$6=1,SUM(+Ene!O23),IF(Config!$C$6=2,SUM(+Ene!O23+Feb!O23),IF(Config!$C$6=3,SUM(+Ene!O23+Feb!O23+Mar!O23),IF(Config!$C$6=4,SUM(+Ene!O23+Feb!O23+Mar!O23+Abr!O23),IF(Config!$C$6=5,SUM(Ene!O23+Feb!O23+Mar!O23+Abr!O23+May!O23),IF(Config!$C$6=6,SUM(+Ene!O23+Feb!O23+Mar!O23+Abr!O23+May!O23+Jun!O23),IF(Config!$C$6=7,SUM(Ene!O23+Feb!O23+Mar!O23+Abr!O23+May!O23+Jun!O23+Jul!O23),IF(Config!$C$6=8,SUM(+Ene!O23+Feb!O23+Mar!O23+Abr!O23+May!O23+Jun!O23+Jul!O23+Ago!O23),IF(Config!$C$6=9,SUM(+Ene!O23+Feb!O23+Mar!O23+Abr!O23+May!O23+Jun!O23+Jul!O23+Ago!O23+Set!O23),IF(Config!$C$6=10,SUM(+Ene!O23+Feb!O23+Mar!O23+Abr!O23+May!O23+Jun!O23+Jul!O23+Ago!O23+Set!O23+Oct!O23),IF(Config!$C$6=11,SUM(+Ene!O23+Feb!O23+Mar!O23+Abr!O23+May!O23+Jun!O23+Jul!O23+Ago!O23+Set!O23+Oct!O23+Nov!O23),IF(Config!$C$6=12,SUM(+Ene!O23+Feb!O23+Mar!O23+Abr!O23+May!O23+Jun!O23+Jul!O23+Ago!O23+Set!O23+Oct!O23+Nov!O23+Dic!O23)))))))))))))</f>
        <v>0</v>
      </c>
      <c r="P23" s="429">
        <f>IF(Config!$C$6=1,SUM(+Ene!P23),IF(Config!$C$6=2,SUM(+Ene!P23+Feb!P23),IF(Config!$C$6=3,SUM(+Ene!P23+Feb!P23+Mar!P23),IF(Config!$C$6=4,SUM(+Ene!P23+Feb!P23+Mar!P23+Abr!P23),IF(Config!$C$6=5,SUM(Ene!P23+Feb!P23+Mar!P23+Abr!P23+May!P23),IF(Config!$C$6=6,SUM(+Ene!P23+Feb!P23+Mar!P23+Abr!P23+May!P23+Jun!P23),IF(Config!$C$6=7,SUM(Ene!P23+Feb!P23+Mar!P23+Abr!P23+May!P23+Jun!P23+Jul!P23),IF(Config!$C$6=8,SUM(+Ene!P23+Feb!P23+Mar!P23+Abr!P23+May!P23+Jun!P23+Jul!P23+Ago!P23),IF(Config!$C$6=9,SUM(+Ene!P23+Feb!P23+Mar!P23+Abr!P23+May!P23+Jun!P23+Jul!P23+Ago!P23+Set!P23),IF(Config!$C$6=10,SUM(+Ene!P23+Feb!P23+Mar!P23+Abr!P23+May!P23+Jun!P23+Jul!P23+Ago!P23+Set!P23+Oct!P23),IF(Config!$C$6=11,SUM(+Ene!P23+Feb!P23+Mar!P23+Abr!P23+May!P23+Jun!P23+Jul!P23+Ago!P23+Set!P23+Oct!P23+Nov!P23),IF(Config!$C$6=12,SUM(+Ene!P23+Feb!P23+Mar!P23+Abr!P23+May!P23+Jun!P23+Jul!P23+Ago!P23+Set!P23+Oct!P23+Nov!P23+Dic!P23)))))))))))))</f>
        <v>0</v>
      </c>
      <c r="Q23" s="429">
        <f>IF(Config!$C$6=1,SUM(+Ene!Q23),IF(Config!$C$6=2,SUM(+Ene!Q23+Feb!Q23),IF(Config!$C$6=3,SUM(+Ene!Q23+Feb!Q23+Mar!Q23),IF(Config!$C$6=4,SUM(+Ene!Q23+Feb!Q23+Mar!Q23+Abr!Q23),IF(Config!$C$6=5,SUM(Ene!Q23+Feb!Q23+Mar!Q23+Abr!Q23+May!Q23),IF(Config!$C$6=6,SUM(+Ene!Q23+Feb!Q23+Mar!Q23+Abr!Q23+May!Q23+Jun!Q23),IF(Config!$C$6=7,SUM(Ene!Q23+Feb!Q23+Mar!Q23+Abr!Q23+May!Q23+Jun!Q23+Jul!Q23),IF(Config!$C$6=8,SUM(+Ene!Q23+Feb!Q23+Mar!Q23+Abr!Q23+May!Q23+Jun!Q23+Jul!Q23+Ago!Q23),IF(Config!$C$6=9,SUM(+Ene!Q23+Feb!Q23+Mar!Q23+Abr!Q23+May!Q23+Jun!Q23+Jul!Q23+Ago!Q23+Set!Q23),IF(Config!$C$6=10,SUM(+Ene!Q23+Feb!Q23+Mar!Q23+Abr!Q23+May!Q23+Jun!Q23+Jul!Q23+Ago!Q23+Set!Q23+Oct!Q23),IF(Config!$C$6=11,SUM(+Ene!Q23+Feb!Q23+Mar!Q23+Abr!Q23+May!Q23+Jun!Q23+Jul!Q23+Ago!Q23+Set!Q23+Oct!Q23+Nov!Q23),IF(Config!$C$6=12,SUM(+Ene!Q23+Feb!Q23+Mar!Q23+Abr!Q23+May!Q23+Jun!Q23+Jul!Q23+Ago!Q23+Set!Q23+Oct!Q23+Nov!Q23+Dic!Q23)))))))))))))</f>
        <v>0</v>
      </c>
      <c r="R23" s="429">
        <f>IF(Config!$C$6=1,SUM(+Ene!R23),IF(Config!$C$6=2,SUM(+Ene!R23+Feb!R23),IF(Config!$C$6=3,SUM(+Ene!R23+Feb!R23+Mar!R23),IF(Config!$C$6=4,SUM(+Ene!R23+Feb!R23+Mar!R23+Abr!R23),IF(Config!$C$6=5,SUM(Ene!R23+Feb!R23+Mar!R23+Abr!R23+May!R23),IF(Config!$C$6=6,SUM(+Ene!R23+Feb!R23+Mar!R23+Abr!R23+May!R23+Jun!R23),IF(Config!$C$6=7,SUM(Ene!R23+Feb!R23+Mar!R23+Abr!R23+May!R23+Jun!R23+Jul!R23),IF(Config!$C$6=8,SUM(+Ene!R23+Feb!R23+Mar!R23+Abr!R23+May!R23+Jun!R23+Jul!R23+Ago!R23),IF(Config!$C$6=9,SUM(+Ene!R23+Feb!R23+Mar!R23+Abr!R23+May!R23+Jun!R23+Jul!R23+Ago!R23+Set!R23),IF(Config!$C$6=10,SUM(+Ene!R23+Feb!R23+Mar!R23+Abr!R23+May!R23+Jun!R23+Jul!R23+Ago!R23+Set!R23+Oct!R23),IF(Config!$C$6=11,SUM(+Ene!R23+Feb!R23+Mar!R23+Abr!R23+May!R23+Jun!R23+Jul!R23+Ago!R23+Set!R23+Oct!R23+Nov!R23),IF(Config!$C$6=12,SUM(+Ene!R23+Feb!R23+Mar!R23+Abr!R23+May!R23+Jun!R23+Jul!R23+Ago!R23+Set!R23+Oct!R23+Nov!R23+Dic!R23)))))))))))))</f>
        <v>0</v>
      </c>
      <c r="S23" s="429">
        <f>IF(Config!$C$6=1,SUM(+Ene!S23),IF(Config!$C$6=2,SUM(+Ene!S23+Feb!S23),IF(Config!$C$6=3,SUM(+Ene!S23+Feb!S23+Mar!S23),IF(Config!$C$6=4,SUM(+Ene!S23+Feb!S23+Mar!S23+Abr!S23),IF(Config!$C$6=5,SUM(Ene!S23+Feb!S23+Mar!S23+Abr!S23+May!S23),IF(Config!$C$6=6,SUM(+Ene!S23+Feb!S23+Mar!S23+Abr!S23+May!S23+Jun!S23),IF(Config!$C$6=7,SUM(Ene!S23+Feb!S23+Mar!S23+Abr!S23+May!S23+Jun!S23+Jul!S23),IF(Config!$C$6=8,SUM(+Ene!S23+Feb!S23+Mar!S23+Abr!S23+May!S23+Jun!S23+Jul!S23+Ago!S23),IF(Config!$C$6=9,SUM(+Ene!S23+Feb!S23+Mar!S23+Abr!S23+May!S23+Jun!S23+Jul!S23+Ago!S23+Set!S23),IF(Config!$C$6=10,SUM(+Ene!S23+Feb!S23+Mar!S23+Abr!S23+May!S23+Jun!S23+Jul!S23+Ago!S23+Set!S23+Oct!S23),IF(Config!$C$6=11,SUM(+Ene!S23+Feb!S23+Mar!S23+Abr!S23+May!S23+Jun!S23+Jul!S23+Ago!S23+Set!S23+Oct!S23+Nov!S23),IF(Config!$C$6=12,SUM(+Ene!S23+Feb!S23+Mar!S23+Abr!S23+May!S23+Jun!S23+Jul!S23+Ago!S23+Set!S23+Oct!S23+Nov!S23+Dic!S23)))))))))))))</f>
        <v>0</v>
      </c>
      <c r="T23" s="429">
        <f>IF(Config!$C$6=1,SUM(+Ene!T23),IF(Config!$C$6=2,SUM(+Ene!T23+Feb!T23),IF(Config!$C$6=3,SUM(+Ene!T23+Feb!T23+Mar!T23),IF(Config!$C$6=4,SUM(+Ene!T23+Feb!T23+Mar!T23+Abr!T23),IF(Config!$C$6=5,SUM(Ene!T23+Feb!T23+Mar!T23+Abr!T23+May!T23),IF(Config!$C$6=6,SUM(+Ene!T23+Feb!T23+Mar!T23+Abr!T23+May!T23+Jun!T23),IF(Config!$C$6=7,SUM(Ene!T23+Feb!T23+Mar!T23+Abr!T23+May!T23+Jun!T23+Jul!T23),IF(Config!$C$6=8,SUM(+Ene!T23+Feb!T23+Mar!T23+Abr!T23+May!T23+Jun!T23+Jul!T23+Ago!T23),IF(Config!$C$6=9,SUM(+Ene!T23+Feb!T23+Mar!T23+Abr!T23+May!T23+Jun!T23+Jul!T23+Ago!T23+Set!T23),IF(Config!$C$6=10,SUM(+Ene!T23+Feb!T23+Mar!T23+Abr!T23+May!T23+Jun!T23+Jul!T23+Ago!T23+Set!T23+Oct!T23),IF(Config!$C$6=11,SUM(+Ene!T23+Feb!T23+Mar!T23+Abr!T23+May!T23+Jun!T23+Jul!T23+Ago!T23+Set!T23+Oct!T23+Nov!T23),IF(Config!$C$6=12,SUM(+Ene!T23+Feb!T23+Mar!T23+Abr!T23+May!T23+Jun!T23+Jul!T23+Ago!T23+Set!T23+Oct!T23+Nov!T23+Dic!T23)))))))))))))</f>
        <v>0</v>
      </c>
      <c r="U23" s="429">
        <f>IF(Config!$C$6=1,SUM(+Ene!U23),IF(Config!$C$6=2,SUM(+Ene!U23+Feb!U23),IF(Config!$C$6=3,SUM(+Ene!U23+Feb!U23+Mar!U23),IF(Config!$C$6=4,SUM(+Ene!U23+Feb!U23+Mar!U23+Abr!U23),IF(Config!$C$6=5,SUM(Ene!U23+Feb!U23+Mar!U23+Abr!U23+May!U23),IF(Config!$C$6=6,SUM(+Ene!U23+Feb!U23+Mar!U23+Abr!U23+May!U23+Jun!U23),IF(Config!$C$6=7,SUM(Ene!U23+Feb!U23+Mar!U23+Abr!U23+May!U23+Jun!U23+Jul!U23),IF(Config!$C$6=8,SUM(+Ene!U23+Feb!U23+Mar!U23+Abr!U23+May!U23+Jun!U23+Jul!U23+Ago!U23),IF(Config!$C$6=9,SUM(+Ene!U23+Feb!U23+Mar!U23+Abr!U23+May!U23+Jun!U23+Jul!U23+Ago!U23+Set!U23),IF(Config!$C$6=10,SUM(+Ene!U23+Feb!U23+Mar!U23+Abr!U23+May!U23+Jun!U23+Jul!U23+Ago!U23+Set!U23+Oct!U23),IF(Config!$C$6=11,SUM(+Ene!U23+Feb!U23+Mar!U23+Abr!U23+May!U23+Jun!U23+Jul!U23+Ago!U23+Set!U23+Oct!U23+Nov!U23),IF(Config!$C$6=12,SUM(+Ene!U23+Feb!U23+Mar!U23+Abr!U23+May!U23+Jun!U23+Jul!U23+Ago!U23+Set!U23+Oct!U23+Nov!U23+Dic!U23)))))))))))))</f>
        <v>0</v>
      </c>
      <c r="V23" s="429">
        <f>IF(Config!$C$6=1,SUM(+Ene!V23),IF(Config!$C$6=2,SUM(+Ene!V23+Feb!V23),IF(Config!$C$6=3,SUM(+Ene!V23+Feb!V23+Mar!V23),IF(Config!$C$6=4,SUM(+Ene!V23+Feb!V23+Mar!V23+Abr!V23),IF(Config!$C$6=5,SUM(Ene!V23+Feb!V23+Mar!V23+Abr!V23+May!V23),IF(Config!$C$6=6,SUM(+Ene!V23+Feb!V23+Mar!V23+Abr!V23+May!V23+Jun!V23),IF(Config!$C$6=7,SUM(Ene!V23+Feb!V23+Mar!V23+Abr!V23+May!V23+Jun!V23+Jul!V23),IF(Config!$C$6=8,SUM(+Ene!V23+Feb!V23+Mar!V23+Abr!V23+May!V23+Jun!V23+Jul!V23+Ago!V23),IF(Config!$C$6=9,SUM(+Ene!V23+Feb!V23+Mar!V23+Abr!V23+May!V23+Jun!V23+Jul!V23+Ago!V23+Set!V23),IF(Config!$C$6=10,SUM(+Ene!V23+Feb!V23+Mar!V23+Abr!V23+May!V23+Jun!V23+Jul!V23+Ago!V23+Set!V23+Oct!V23),IF(Config!$C$6=11,SUM(+Ene!V23+Feb!V23+Mar!V23+Abr!V23+May!V23+Jun!V23+Jul!V23+Ago!V23+Set!V23+Oct!V23+Nov!V23),IF(Config!$C$6=12,SUM(+Ene!V23+Feb!V23+Mar!V23+Abr!V23+May!V23+Jun!V23+Jul!V23+Ago!V23+Set!V23+Oct!V23+Nov!V23+Dic!V23)))))))))))))</f>
        <v>0</v>
      </c>
      <c r="W23" s="429">
        <f>IF(Config!$C$6=1,SUM(+Ene!W23),IF(Config!$C$6=2,SUM(+Ene!W23+Feb!W23),IF(Config!$C$6=3,SUM(+Ene!W23+Feb!W23+Mar!W23),IF(Config!$C$6=4,SUM(+Ene!W23+Feb!W23+Mar!W23+Abr!W23),IF(Config!$C$6=5,SUM(Ene!W23+Feb!W23+Mar!W23+Abr!W23+May!W23),IF(Config!$C$6=6,SUM(+Ene!W23+Feb!W23+Mar!W23+Abr!W23+May!W23+Jun!W23),IF(Config!$C$6=7,SUM(Ene!W23+Feb!W23+Mar!W23+Abr!W23+May!W23+Jun!W23+Jul!W23),IF(Config!$C$6=8,SUM(+Ene!W23+Feb!W23+Mar!W23+Abr!W23+May!W23+Jun!W23+Jul!W23+Ago!W23),IF(Config!$C$6=9,SUM(+Ene!W23+Feb!W23+Mar!W23+Abr!W23+May!W23+Jun!W23+Jul!W23+Ago!W23+Set!W23),IF(Config!$C$6=10,SUM(+Ene!W23+Feb!W23+Mar!W23+Abr!W23+May!W23+Jun!W23+Jul!W23+Ago!W23+Set!W23+Oct!W23),IF(Config!$C$6=11,SUM(+Ene!W23+Feb!W23+Mar!W23+Abr!W23+May!W23+Jun!W23+Jul!W23+Ago!W23+Set!W23+Oct!W23+Nov!W23),IF(Config!$C$6=12,SUM(+Ene!W23+Feb!W23+Mar!W23+Abr!W23+May!W23+Jun!W23+Jul!W23+Ago!W23+Set!W23+Oct!W23+Nov!W23+Dic!W23)))))))))))))</f>
        <v>0</v>
      </c>
      <c r="X23" s="429">
        <f>IF(Config!$C$6=1,SUM(+Ene!X23),IF(Config!$C$6=2,SUM(+Ene!X23+Feb!X23),IF(Config!$C$6=3,SUM(+Ene!X23+Feb!X23+Mar!X23),IF(Config!$C$6=4,SUM(+Ene!X23+Feb!X23+Mar!X23+Abr!X23),IF(Config!$C$6=5,SUM(Ene!X23+Feb!X23+Mar!X23+Abr!X23+May!X23),IF(Config!$C$6=6,SUM(+Ene!X23+Feb!X23+Mar!X23+Abr!X23+May!X23+Jun!X23),IF(Config!$C$6=7,SUM(Ene!X23+Feb!X23+Mar!X23+Abr!X23+May!X23+Jun!X23+Jul!X23),IF(Config!$C$6=8,SUM(+Ene!X23+Feb!X23+Mar!X23+Abr!X23+May!X23+Jun!X23+Jul!X23+Ago!X23),IF(Config!$C$6=9,SUM(+Ene!X23+Feb!X23+Mar!X23+Abr!X23+May!X23+Jun!X23+Jul!X23+Ago!X23+Set!X23),IF(Config!$C$6=10,SUM(+Ene!X23+Feb!X23+Mar!X23+Abr!X23+May!X23+Jun!X23+Jul!X23+Ago!X23+Set!X23+Oct!X23),IF(Config!$C$6=11,SUM(+Ene!X23+Feb!X23+Mar!X23+Abr!X23+May!X23+Jun!X23+Jul!X23+Ago!X23+Set!X23+Oct!X23+Nov!X23),IF(Config!$C$6=12,SUM(+Ene!X23+Feb!X23+Mar!X23+Abr!X23+May!X23+Jun!X23+Jul!X23+Ago!X23+Set!X23+Oct!X23+Nov!X23+Dic!X23)))))))))))))</f>
        <v>0</v>
      </c>
      <c r="Y23" s="429">
        <f>IF(Config!$C$6=1,SUM(+Ene!Y23),IF(Config!$C$6=2,SUM(+Ene!Y23+Feb!Y23),IF(Config!$C$6=3,SUM(+Ene!Y23+Feb!Y23+Mar!Y23),IF(Config!$C$6=4,SUM(+Ene!Y23+Feb!Y23+Mar!Y23+Abr!Y23),IF(Config!$C$6=5,SUM(Ene!Y23+Feb!Y23+Mar!Y23+Abr!Y23+May!Y23),IF(Config!$C$6=6,SUM(+Ene!Y23+Feb!Y23+Mar!Y23+Abr!Y23+May!Y23+Jun!Y23),IF(Config!$C$6=7,SUM(Ene!Y23+Feb!Y23+Mar!Y23+Abr!Y23+May!Y23+Jun!Y23+Jul!Y23),IF(Config!$C$6=8,SUM(+Ene!Y23+Feb!Y23+Mar!Y23+Abr!Y23+May!Y23+Jun!Y23+Jul!Y23+Ago!Y23),IF(Config!$C$6=9,SUM(+Ene!Y23+Feb!Y23+Mar!Y23+Abr!Y23+May!Y23+Jun!Y23+Jul!Y23+Ago!Y23+Set!Y23),IF(Config!$C$6=10,SUM(+Ene!Y23+Feb!Y23+Mar!Y23+Abr!Y23+May!Y23+Jun!Y23+Jul!Y23+Ago!Y23+Set!Y23+Oct!Y23),IF(Config!$C$6=11,SUM(+Ene!Y23+Feb!Y23+Mar!Y23+Abr!Y23+May!Y23+Jun!Y23+Jul!Y23+Ago!Y23+Set!Y23+Oct!Y23+Nov!Y23),IF(Config!$C$6=12,SUM(+Ene!Y23+Feb!Y23+Mar!Y23+Abr!Y23+May!Y23+Jun!Y23+Jul!Y23+Ago!Y23+Set!Y23+Oct!Y23+Nov!Y23+Dic!Y23)))))))))))))</f>
        <v>0</v>
      </c>
      <c r="Z23" s="429">
        <f>IF(Config!$C$6=1,SUM(+Ene!Z23),IF(Config!$C$6=2,SUM(+Ene!Z23+Feb!Z23),IF(Config!$C$6=3,SUM(+Ene!Z23+Feb!Z23+Mar!Z23),IF(Config!$C$6=4,SUM(+Ene!Z23+Feb!Z23+Mar!Z23+Abr!Z23),IF(Config!$C$6=5,SUM(Ene!Z23+Feb!Z23+Mar!Z23+Abr!Z23+May!Z23),IF(Config!$C$6=6,SUM(+Ene!Z23+Feb!Z23+Mar!Z23+Abr!Z23+May!Z23+Jun!Z23),IF(Config!$C$6=7,SUM(Ene!Z23+Feb!Z23+Mar!Z23+Abr!Z23+May!Z23+Jun!Z23+Jul!Z23),IF(Config!$C$6=8,SUM(+Ene!Z23+Feb!Z23+Mar!Z23+Abr!Z23+May!Z23+Jun!Z23+Jul!Z23+Ago!Z23),IF(Config!$C$6=9,SUM(+Ene!Z23+Feb!Z23+Mar!Z23+Abr!Z23+May!Z23+Jun!Z23+Jul!Z23+Ago!Z23+Set!Z23),IF(Config!$C$6=10,SUM(+Ene!Z23+Feb!Z23+Mar!Z23+Abr!Z23+May!Z23+Jun!Z23+Jul!Z23+Ago!Z23+Set!Z23+Oct!Z23),IF(Config!$C$6=11,SUM(+Ene!Z23+Feb!Z23+Mar!Z23+Abr!Z23+May!Z23+Jun!Z23+Jul!Z23+Ago!Z23+Set!Z23+Oct!Z23+Nov!Z23),IF(Config!$C$6=12,SUM(+Ene!Z23+Feb!Z23+Mar!Z23+Abr!Z23+May!Z23+Jun!Z23+Jul!Z23+Ago!Z23+Set!Z23+Oct!Z23+Nov!Z23+Dic!Z23)))))))))))))</f>
        <v>0</v>
      </c>
      <c r="AA23" s="429">
        <f>IF(Config!$C$6=1,SUM(+Ene!AA23),IF(Config!$C$6=2,SUM(+Ene!AA23+Feb!AA23),IF(Config!$C$6=3,SUM(+Ene!AA23+Feb!AA23+Mar!AA23),IF(Config!$C$6=4,SUM(+Ene!AA23+Feb!AA23+Mar!AA23+Abr!AA23),IF(Config!$C$6=5,SUM(Ene!AA23+Feb!AA23+Mar!AA23+Abr!AA23+May!AA23),IF(Config!$C$6=6,SUM(+Ene!AA23+Feb!AA23+Mar!AA23+Abr!AA23+May!AA23+Jun!AA23),IF(Config!$C$6=7,SUM(Ene!AA23+Feb!AA23+Mar!AA23+Abr!AA23+May!AA23+Jun!AA23+Jul!AA23),IF(Config!$C$6=8,SUM(+Ene!AA23+Feb!AA23+Mar!AA23+Abr!AA23+May!AA23+Jun!AA23+Jul!AA23+Ago!AA23),IF(Config!$C$6=9,SUM(+Ene!AA23+Feb!AA23+Mar!AA23+Abr!AA23+May!AA23+Jun!AA23+Jul!AA23+Ago!AA23+Set!AA23),IF(Config!$C$6=10,SUM(+Ene!AA23+Feb!AA23+Mar!AA23+Abr!AA23+May!AA23+Jun!AA23+Jul!AA23+Ago!AA23+Set!AA23+Oct!AA23),IF(Config!$C$6=11,SUM(+Ene!AA23+Feb!AA23+Mar!AA23+Abr!AA23+May!AA23+Jun!AA23+Jul!AA23+Ago!AA23+Set!AA23+Oct!AA23+Nov!AA23),IF(Config!$C$6=12,SUM(+Ene!AA23+Feb!AA23+Mar!AA23+Abr!AA23+May!AA23+Jun!AA23+Jul!AA23+Ago!AA23+Set!AA23+Oct!AA23+Nov!AA23+Dic!AA23)))))))))))))</f>
        <v>0</v>
      </c>
      <c r="AB23" s="429">
        <f>IF(Config!$C$6=1,SUM(+Ene!AB23),IF(Config!$C$6=2,SUM(+Ene!AB23+Feb!AB23),IF(Config!$C$6=3,SUM(+Ene!AB23+Feb!AB23+Mar!AB23),IF(Config!$C$6=4,SUM(+Ene!AB23+Feb!AB23+Mar!AB23+Abr!AB23),IF(Config!$C$6=5,SUM(Ene!AB23+Feb!AB23+Mar!AB23+Abr!AB23+May!AB23),IF(Config!$C$6=6,SUM(+Ene!AB23+Feb!AB23+Mar!AB23+Abr!AB23+May!AB23+Jun!AB23),IF(Config!$C$6=7,SUM(Ene!AB23+Feb!AB23+Mar!AB23+Abr!AB23+May!AB23+Jun!AB23+Jul!AB23),IF(Config!$C$6=8,SUM(+Ene!AB23+Feb!AB23+Mar!AB23+Abr!AB23+May!AB23+Jun!AB23+Jul!AB23+Ago!AB23),IF(Config!$C$6=9,SUM(+Ene!AB23+Feb!AB23+Mar!AB23+Abr!AB23+May!AB23+Jun!AB23+Jul!AB23+Ago!AB23+Set!AB23),IF(Config!$C$6=10,SUM(+Ene!AB23+Feb!AB23+Mar!AB23+Abr!AB23+May!AB23+Jun!AB23+Jul!AB23+Ago!AB23+Set!AB23+Oct!AB23),IF(Config!$C$6=11,SUM(+Ene!AB23+Feb!AB23+Mar!AB23+Abr!AB23+May!AB23+Jun!AB23+Jul!AB23+Ago!AB23+Set!AB23+Oct!AB23+Nov!AB23),IF(Config!$C$6=12,SUM(+Ene!AB23+Feb!AB23+Mar!AB23+Abr!AB23+May!AB23+Jun!AB23+Jul!AB23+Ago!AB23+Set!AB23+Oct!AB23+Nov!AB23+Dic!AB23)))))))))))))</f>
        <v>0</v>
      </c>
      <c r="AC23" s="429">
        <f>IF(Config!$C$6=1,SUM(+Ene!AC23),IF(Config!$C$6=2,SUM(+Ene!AC23+Feb!AC23),IF(Config!$C$6=3,SUM(+Ene!AC23+Feb!AC23+Mar!AC23),IF(Config!$C$6=4,SUM(+Ene!AC23+Feb!AC23+Mar!AC23+Abr!AC23),IF(Config!$C$6=5,SUM(Ene!AC23+Feb!AC23+Mar!AC23+Abr!AC23+May!AC23),IF(Config!$C$6=6,SUM(+Ene!AC23+Feb!AC23+Mar!AC23+Abr!AC23+May!AC23+Jun!AC23),IF(Config!$C$6=7,SUM(Ene!AC23+Feb!AC23+Mar!AC23+Abr!AC23+May!AC23+Jun!AC23+Jul!AC23),IF(Config!$C$6=8,SUM(+Ene!AC23+Feb!AC23+Mar!AC23+Abr!AC23+May!AC23+Jun!AC23+Jul!AC23+Ago!AC23),IF(Config!$C$6=9,SUM(+Ene!AC23+Feb!AC23+Mar!AC23+Abr!AC23+May!AC23+Jun!AC23+Jul!AC23+Ago!AC23+Set!AC23),IF(Config!$C$6=10,SUM(+Ene!AC23+Feb!AC23+Mar!AC23+Abr!AC23+May!AC23+Jun!AC23+Jul!AC23+Ago!AC23+Set!AC23+Oct!AC23),IF(Config!$C$6=11,SUM(+Ene!AC23+Feb!AC23+Mar!AC23+Abr!AC23+May!AC23+Jun!AC23+Jul!AC23+Ago!AC23+Set!AC23+Oct!AC23+Nov!AC23),IF(Config!$C$6=12,SUM(+Ene!AC23+Feb!AC23+Mar!AC23+Abr!AC23+May!AC23+Jun!AC23+Jul!AC23+Ago!AC23+Set!AC23+Oct!AC23+Nov!AC23+Dic!AC23)))))))))))))</f>
        <v>0</v>
      </c>
      <c r="AD23" s="429">
        <f>IF(Config!$C$6=1,SUM(+Ene!AD23),IF(Config!$C$6=2,SUM(+Ene!AD23+Feb!AD23),IF(Config!$C$6=3,SUM(+Ene!AD23+Feb!AD23+Mar!AD23),IF(Config!$C$6=4,SUM(+Ene!AD23+Feb!AD23+Mar!AD23+Abr!AD23),IF(Config!$C$6=5,SUM(Ene!AD23+Feb!AD23+Mar!AD23+Abr!AD23+May!AD23),IF(Config!$C$6=6,SUM(+Ene!AD23+Feb!AD23+Mar!AD23+Abr!AD23+May!AD23+Jun!AD23),IF(Config!$C$6=7,SUM(Ene!AD23+Feb!AD23+Mar!AD23+Abr!AD23+May!AD23+Jun!AD23+Jul!AD23),IF(Config!$C$6=8,SUM(+Ene!AD23+Feb!AD23+Mar!AD23+Abr!AD23+May!AD23+Jun!AD23+Jul!AD23+Ago!AD23),IF(Config!$C$6=9,SUM(+Ene!AD23+Feb!AD23+Mar!AD23+Abr!AD23+May!AD23+Jun!AD23+Jul!AD23+Ago!AD23+Set!AD23),IF(Config!$C$6=10,SUM(+Ene!AD23+Feb!AD23+Mar!AD23+Abr!AD23+May!AD23+Jun!AD23+Jul!AD23+Ago!AD23+Set!AD23+Oct!AD23),IF(Config!$C$6=11,SUM(+Ene!AD23+Feb!AD23+Mar!AD23+Abr!AD23+May!AD23+Jun!AD23+Jul!AD23+Ago!AD23+Set!AD23+Oct!AD23+Nov!AD23),IF(Config!$C$6=12,SUM(+Ene!AD23+Feb!AD23+Mar!AD23+Abr!AD23+May!AD23+Jun!AD23+Jul!AD23+Ago!AD23+Set!AD23+Oct!AD23+Nov!AD23+Dic!AD23)))))))))))))</f>
        <v>0</v>
      </c>
      <c r="AE23" s="429">
        <f>IF(Config!$C$6=1,SUM(+Ene!AE23),IF(Config!$C$6=2,SUM(+Ene!AE23+Feb!AE23),IF(Config!$C$6=3,SUM(+Ene!AE23+Feb!AE23+Mar!AE23),IF(Config!$C$6=4,SUM(+Ene!AE23+Feb!AE23+Mar!AE23+Abr!AE23),IF(Config!$C$6=5,SUM(Ene!AE23+Feb!AE23+Mar!AE23+Abr!AE23+May!AE23),IF(Config!$C$6=6,SUM(+Ene!AE23+Feb!AE23+Mar!AE23+Abr!AE23+May!AE23+Jun!AE23),IF(Config!$C$6=7,SUM(Ene!AE23+Feb!AE23+Mar!AE23+Abr!AE23+May!AE23+Jun!AE23+Jul!AE23),IF(Config!$C$6=8,SUM(+Ene!AE23+Feb!AE23+Mar!AE23+Abr!AE23+May!AE23+Jun!AE23+Jul!AE23+Ago!AE23),IF(Config!$C$6=9,SUM(+Ene!AE23+Feb!AE23+Mar!AE23+Abr!AE23+May!AE23+Jun!AE23+Jul!AE23+Ago!AE23+Set!AE23),IF(Config!$C$6=10,SUM(+Ene!AE23+Feb!AE23+Mar!AE23+Abr!AE23+May!AE23+Jun!AE23+Jul!AE23+Ago!AE23+Set!AE23+Oct!AE23),IF(Config!$C$6=11,SUM(+Ene!AE23+Feb!AE23+Mar!AE23+Abr!AE23+May!AE23+Jun!AE23+Jul!AE23+Ago!AE23+Set!AE23+Oct!AE23+Nov!AE23),IF(Config!$C$6=12,SUM(+Ene!AE23+Feb!AE23+Mar!AE23+Abr!AE23+May!AE23+Jun!AE23+Jul!AE23+Ago!AE23+Set!AE23+Oct!AE23+Nov!AE23+Dic!AE23)))))))))))))</f>
        <v>0</v>
      </c>
      <c r="AF23" s="429">
        <f>IF(Config!$C$6=1,SUM(+Ene!AF23),IF(Config!$C$6=2,SUM(+Ene!AF23+Feb!AF23),IF(Config!$C$6=3,SUM(+Ene!AF23+Feb!AF23+Mar!AF23),IF(Config!$C$6=4,SUM(+Ene!AF23+Feb!AF23+Mar!AF23+Abr!AF23),IF(Config!$C$6=5,SUM(Ene!AF23+Feb!AF23+Mar!AF23+Abr!AF23+May!AF23),IF(Config!$C$6=6,SUM(+Ene!AF23+Feb!AF23+Mar!AF23+Abr!AF23+May!AF23+Jun!AF23),IF(Config!$C$6=7,SUM(Ene!AF23+Feb!AF23+Mar!AF23+Abr!AF23+May!AF23+Jun!AF23+Jul!AF23),IF(Config!$C$6=8,SUM(+Ene!AF23+Feb!AF23+Mar!AF23+Abr!AF23+May!AF23+Jun!AF23+Jul!AF23+Ago!AF23),IF(Config!$C$6=9,SUM(+Ene!AF23+Feb!AF23+Mar!AF23+Abr!AF23+May!AF23+Jun!AF23+Jul!AF23+Ago!AF23+Set!AF23),IF(Config!$C$6=10,SUM(+Ene!AF23+Feb!AF23+Mar!AF23+Abr!AF23+May!AF23+Jun!AF23+Jul!AF23+Ago!AF23+Set!AF23+Oct!AF23),IF(Config!$C$6=11,SUM(+Ene!AF23+Feb!AF23+Mar!AF23+Abr!AF23+May!AF23+Jun!AF23+Jul!AF23+Ago!AF23+Set!AF23+Oct!AF23+Nov!AF23),IF(Config!$C$6=12,SUM(+Ene!AF23+Feb!AF23+Mar!AF23+Abr!AF23+May!AF23+Jun!AF23+Jul!AF23+Ago!AF23+Set!AF23+Oct!AF23+Nov!AF23+Dic!AF23)))))))))))))</f>
        <v>0</v>
      </c>
      <c r="AG23" s="429">
        <f>IF(Config!$C$6=1,SUM(+Ene!AG23),IF(Config!$C$6=2,SUM(+Ene!AG23+Feb!AG23),IF(Config!$C$6=3,SUM(+Ene!AG23+Feb!AG23+Mar!AG23),IF(Config!$C$6=4,SUM(+Ene!AG23+Feb!AG23+Mar!AG23+Abr!AG23),IF(Config!$C$6=5,SUM(Ene!AG23+Feb!AG23+Mar!AG23+Abr!AG23+May!AG23),IF(Config!$C$6=6,SUM(+Ene!AG23+Feb!AG23+Mar!AG23+Abr!AG23+May!AG23+Jun!AG23),IF(Config!$C$6=7,SUM(Ene!AG23+Feb!AG23+Mar!AG23+Abr!AG23+May!AG23+Jun!AG23+Jul!AG23),IF(Config!$C$6=8,SUM(+Ene!AG23+Feb!AG23+Mar!AG23+Abr!AG23+May!AG23+Jun!AG23+Jul!AG23+Ago!AG23),IF(Config!$C$6=9,SUM(+Ene!AG23+Feb!AG23+Mar!AG23+Abr!AG23+May!AG23+Jun!AG23+Jul!AG23+Ago!AG23+Set!AG23),IF(Config!$C$6=10,SUM(+Ene!AG23+Feb!AG23+Mar!AG23+Abr!AG23+May!AG23+Jun!AG23+Jul!AG23+Ago!AG23+Set!AG23+Oct!AG23),IF(Config!$C$6=11,SUM(+Ene!AG23+Feb!AG23+Mar!AG23+Abr!AG23+May!AG23+Jun!AG23+Jul!AG23+Ago!AG23+Set!AG23+Oct!AG23+Nov!AG23),IF(Config!$C$6=12,SUM(+Ene!AG23+Feb!AG23+Mar!AG23+Abr!AG23+May!AG23+Jun!AG23+Jul!AG23+Ago!AG23+Set!AG23+Oct!AG23+Nov!AG23+Dic!AG23)))))))))))))</f>
        <v>0</v>
      </c>
      <c r="AH23" s="429">
        <f>IF(Config!$C$6=1,SUM(+Ene!AH23),IF(Config!$C$6=2,SUM(+Ene!AH23+Feb!AH23),IF(Config!$C$6=3,SUM(+Ene!AH23+Feb!AH23+Mar!AH23),IF(Config!$C$6=4,SUM(+Ene!AH23+Feb!AH23+Mar!AH23+Abr!AH23),IF(Config!$C$6=5,SUM(Ene!AH23+Feb!AH23+Mar!AH23+Abr!AH23+May!AH23),IF(Config!$C$6=6,SUM(+Ene!AH23+Feb!AH23+Mar!AH23+Abr!AH23+May!AH23+Jun!AH23),IF(Config!$C$6=7,SUM(Ene!AH23+Feb!AH23+Mar!AH23+Abr!AH23+May!AH23+Jun!AH23+Jul!AH23),IF(Config!$C$6=8,SUM(+Ene!AH23+Feb!AH23+Mar!AH23+Abr!AH23+May!AH23+Jun!AH23+Jul!AH23+Ago!AH23),IF(Config!$C$6=9,SUM(+Ene!AH23+Feb!AH23+Mar!AH23+Abr!AH23+May!AH23+Jun!AH23+Jul!AH23+Ago!AH23+Set!AH23),IF(Config!$C$6=10,SUM(+Ene!AH23+Feb!AH23+Mar!AH23+Abr!AH23+May!AH23+Jun!AH23+Jul!AH23+Ago!AH23+Set!AH23+Oct!AH23),IF(Config!$C$6=11,SUM(+Ene!AH23+Feb!AH23+Mar!AH23+Abr!AH23+May!AH23+Jun!AH23+Jul!AH23+Ago!AH23+Set!AH23+Oct!AH23+Nov!AH23),IF(Config!$C$6=12,SUM(+Ene!AH23+Feb!AH23+Mar!AH23+Abr!AH23+May!AH23+Jun!AH23+Jul!AH23+Ago!AH23+Set!AH23+Oct!AH23+Nov!AH23+Dic!AH23)))))))))))))</f>
        <v>0</v>
      </c>
      <c r="AI23" s="429">
        <f>IF(Config!$C$6=1,SUM(+Ene!AI23),IF(Config!$C$6=2,SUM(+Ene!AI23+Feb!AI23),IF(Config!$C$6=3,SUM(+Ene!AI23+Feb!AI23+Mar!AI23),IF(Config!$C$6=4,SUM(+Ene!AI23+Feb!AI23+Mar!AI23+Abr!AI23),IF(Config!$C$6=5,SUM(Ene!AI23+Feb!AI23+Mar!AI23+Abr!AI23+May!AI23),IF(Config!$C$6=6,SUM(+Ene!AI23+Feb!AI23+Mar!AI23+Abr!AI23+May!AI23+Jun!AI23),IF(Config!$C$6=7,SUM(Ene!AI23+Feb!AI23+Mar!AI23+Abr!AI23+May!AI23+Jun!AI23+Jul!AI23),IF(Config!$C$6=8,SUM(+Ene!AI23+Feb!AI23+Mar!AI23+Abr!AI23+May!AI23+Jun!AI23+Jul!AI23+Ago!AI23),IF(Config!$C$6=9,SUM(+Ene!AI23+Feb!AI23+Mar!AI23+Abr!AI23+May!AI23+Jun!AI23+Jul!AI23+Ago!AI23+Set!AI23),IF(Config!$C$6=10,SUM(+Ene!AI23+Feb!AI23+Mar!AI23+Abr!AI23+May!AI23+Jun!AI23+Jul!AI23+Ago!AI23+Set!AI23+Oct!AI23),IF(Config!$C$6=11,SUM(+Ene!AI23+Feb!AI23+Mar!AI23+Abr!AI23+May!AI23+Jun!AI23+Jul!AI23+Ago!AI23+Set!AI23+Oct!AI23+Nov!AI23),IF(Config!$C$6=12,SUM(+Ene!AI23+Feb!AI23+Mar!AI23+Abr!AI23+May!AI23+Jun!AI23+Jul!AI23+Ago!AI23+Set!AI23+Oct!AI23+Nov!AI23+Dic!AI23)))))))))))))</f>
        <v>0</v>
      </c>
      <c r="AJ23" s="429">
        <f>IF(Config!$C$6=1,SUM(+Ene!AJ23),IF(Config!$C$6=2,SUM(+Ene!AJ23+Feb!AJ23),IF(Config!$C$6=3,SUM(+Ene!AJ23+Feb!AJ23+Mar!AJ23),IF(Config!$C$6=4,SUM(+Ene!AJ23+Feb!AJ23+Mar!AJ23+Abr!AJ23),IF(Config!$C$6=5,SUM(Ene!AJ23+Feb!AJ23+Mar!AJ23+Abr!AJ23+May!AJ23),IF(Config!$C$6=6,SUM(+Ene!AJ23+Feb!AJ23+Mar!AJ23+Abr!AJ23+May!AJ23+Jun!AJ23),IF(Config!$C$6=7,SUM(Ene!AJ23+Feb!AJ23+Mar!AJ23+Abr!AJ23+May!AJ23+Jun!AJ23+Jul!AJ23),IF(Config!$C$6=8,SUM(+Ene!AJ23+Feb!AJ23+Mar!AJ23+Abr!AJ23+May!AJ23+Jun!AJ23+Jul!AJ23+Ago!AJ23),IF(Config!$C$6=9,SUM(+Ene!AJ23+Feb!AJ23+Mar!AJ23+Abr!AJ23+May!AJ23+Jun!AJ23+Jul!AJ23+Ago!AJ23+Set!AJ23),IF(Config!$C$6=10,SUM(+Ene!AJ23+Feb!AJ23+Mar!AJ23+Abr!AJ23+May!AJ23+Jun!AJ23+Jul!AJ23+Ago!AJ23+Set!AJ23+Oct!AJ23),IF(Config!$C$6=11,SUM(+Ene!AJ23+Feb!AJ23+Mar!AJ23+Abr!AJ23+May!AJ23+Jun!AJ23+Jul!AJ23+Ago!AJ23+Set!AJ23+Oct!AJ23+Nov!AJ23),IF(Config!$C$6=12,SUM(+Ene!AJ23+Feb!AJ23+Mar!AJ23+Abr!AJ23+May!AJ23+Jun!AJ23+Jul!AJ23+Ago!AJ23+Set!AJ23+Oct!AJ23+Nov!AJ23+Dic!AJ23)))))))))))))</f>
        <v>0</v>
      </c>
      <c r="AK23" s="429">
        <f>IF(Config!$C$6=1,SUM(+Ene!AK23),IF(Config!$C$6=2,SUM(+Ene!AK23+Feb!AK23),IF(Config!$C$6=3,SUM(+Ene!AK23+Feb!AK23+Mar!AK23),IF(Config!$C$6=4,SUM(+Ene!AK23+Feb!AK23+Mar!AK23+Abr!AK23),IF(Config!$C$6=5,SUM(Ene!AK23+Feb!AK23+Mar!AK23+Abr!AK23+May!AK23),IF(Config!$C$6=6,SUM(+Ene!AK23+Feb!AK23+Mar!AK23+Abr!AK23+May!AK23+Jun!AK23),IF(Config!$C$6=7,SUM(Ene!AK23+Feb!AK23+Mar!AK23+Abr!AK23+May!AK23+Jun!AK23+Jul!AK23),IF(Config!$C$6=8,SUM(+Ene!AK23+Feb!AK23+Mar!AK23+Abr!AK23+May!AK23+Jun!AK23+Jul!AK23+Ago!AK23),IF(Config!$C$6=9,SUM(+Ene!AK23+Feb!AK23+Mar!AK23+Abr!AK23+May!AK23+Jun!AK23+Jul!AK23+Ago!AK23+Set!AK23),IF(Config!$C$6=10,SUM(+Ene!AK23+Feb!AK23+Mar!AK23+Abr!AK23+May!AK23+Jun!AK23+Jul!AK23+Ago!AK23+Set!AK23+Oct!AK23),IF(Config!$C$6=11,SUM(+Ene!AK23+Feb!AK23+Mar!AK23+Abr!AK23+May!AK23+Jun!AK23+Jul!AK23+Ago!AK23+Set!AK23+Oct!AK23+Nov!AK23),IF(Config!$C$6=12,SUM(+Ene!AK23+Feb!AK23+Mar!AK23+Abr!AK23+May!AK23+Jun!AK23+Jul!AK23+Ago!AK23+Set!AK23+Oct!AK23+Nov!AK23+Dic!AK23)))))))))))))</f>
        <v>0</v>
      </c>
      <c r="AL23" s="429">
        <f>IF(Config!$C$6=1,SUM(+Ene!AL23),IF(Config!$C$6=2,SUM(+Ene!AL23+Feb!AL23),IF(Config!$C$6=3,SUM(+Ene!AL23+Feb!AL23+Mar!AL23),IF(Config!$C$6=4,SUM(+Ene!AL23+Feb!AL23+Mar!AL23+Abr!AL23),IF(Config!$C$6=5,SUM(Ene!AL23+Feb!AL23+Mar!AL23+Abr!AL23+May!AL23),IF(Config!$C$6=6,SUM(+Ene!AL23+Feb!AL23+Mar!AL23+Abr!AL23+May!AL23+Jun!AL23),IF(Config!$C$6=7,SUM(Ene!AL23+Feb!AL23+Mar!AL23+Abr!AL23+May!AL23+Jun!AL23+Jul!AL23),IF(Config!$C$6=8,SUM(+Ene!AL23+Feb!AL23+Mar!AL23+Abr!AL23+May!AL23+Jun!AL23+Jul!AL23+Ago!AL23),IF(Config!$C$6=9,SUM(+Ene!AL23+Feb!AL23+Mar!AL23+Abr!AL23+May!AL23+Jun!AL23+Jul!AL23+Ago!AL23+Set!AL23),IF(Config!$C$6=10,SUM(+Ene!AL23+Feb!AL23+Mar!AL23+Abr!AL23+May!AL23+Jun!AL23+Jul!AL23+Ago!AL23+Set!AL23+Oct!AL23),IF(Config!$C$6=11,SUM(+Ene!AL23+Feb!AL23+Mar!AL23+Abr!AL23+May!AL23+Jun!AL23+Jul!AL23+Ago!AL23+Set!AL23+Oct!AL23+Nov!AL23),IF(Config!$C$6=12,SUM(+Ene!AL23+Feb!AL23+Mar!AL23+Abr!AL23+May!AL23+Jun!AL23+Jul!AL23+Ago!AL23+Set!AL23+Oct!AL23+Nov!AL23+Dic!AL23)))))))))))))</f>
        <v>0</v>
      </c>
      <c r="AM23" s="429">
        <f>IF(Config!$C$6=1,SUM(+Ene!AM23),IF(Config!$C$6=2,SUM(+Ene!AM23+Feb!AM23),IF(Config!$C$6=3,SUM(+Ene!AM23+Feb!AM23+Mar!AM23),IF(Config!$C$6=4,SUM(+Ene!AM23+Feb!AM23+Mar!AM23+Abr!AM23),IF(Config!$C$6=5,SUM(Ene!AM23+Feb!AM23+Mar!AM23+Abr!AM23+May!AM23),IF(Config!$C$6=6,SUM(+Ene!AM23+Feb!AM23+Mar!AM23+Abr!AM23+May!AM23+Jun!AM23),IF(Config!$C$6=7,SUM(Ene!AM23+Feb!AM23+Mar!AM23+Abr!AM23+May!AM23+Jun!AM23+Jul!AM23),IF(Config!$C$6=8,SUM(+Ene!AM23+Feb!AM23+Mar!AM23+Abr!AM23+May!AM23+Jun!AM23+Jul!AM23+Ago!AM23),IF(Config!$C$6=9,SUM(+Ene!AM23+Feb!AM23+Mar!AM23+Abr!AM23+May!AM23+Jun!AM23+Jul!AM23+Ago!AM23+Set!AM23),IF(Config!$C$6=10,SUM(+Ene!AM23+Feb!AM23+Mar!AM23+Abr!AM23+May!AM23+Jun!AM23+Jul!AM23+Ago!AM23+Set!AM23+Oct!AM23),IF(Config!$C$6=11,SUM(+Ene!AM23+Feb!AM23+Mar!AM23+Abr!AM23+May!AM23+Jun!AM23+Jul!AM23+Ago!AM23+Set!AM23+Oct!AM23+Nov!AM23),IF(Config!$C$6=12,SUM(+Ene!AM23+Feb!AM23+Mar!AM23+Abr!AM23+May!AM23+Jun!AM23+Jul!AM23+Ago!AM23+Set!AM23+Oct!AM23+Nov!AM23+Dic!AM23)))))))))))))</f>
        <v>0</v>
      </c>
      <c r="AN23" s="429">
        <f>IF(Config!$C$6=1,SUM(+Ene!AN23),IF(Config!$C$6=2,SUM(+Ene!AN23+Feb!AN23),IF(Config!$C$6=3,SUM(+Ene!AN23+Feb!AN23+Mar!AN23),IF(Config!$C$6=4,SUM(+Ene!AN23+Feb!AN23+Mar!AN23+Abr!AN23),IF(Config!$C$6=5,SUM(Ene!AN23+Feb!AN23+Mar!AN23+Abr!AN23+May!AN23),IF(Config!$C$6=6,SUM(+Ene!AN23+Feb!AN23+Mar!AN23+Abr!AN23+May!AN23+Jun!AN23),IF(Config!$C$6=7,SUM(Ene!AN23+Feb!AN23+Mar!AN23+Abr!AN23+May!AN23+Jun!AN23+Jul!AN23),IF(Config!$C$6=8,SUM(+Ene!AN23+Feb!AN23+Mar!AN23+Abr!AN23+May!AN23+Jun!AN23+Jul!AN23+Ago!AN23),IF(Config!$C$6=9,SUM(+Ene!AN23+Feb!AN23+Mar!AN23+Abr!AN23+May!AN23+Jun!AN23+Jul!AN23+Ago!AN23+Set!AN23),IF(Config!$C$6=10,SUM(+Ene!AN23+Feb!AN23+Mar!AN23+Abr!AN23+May!AN23+Jun!AN23+Jul!AN23+Ago!AN23+Set!AN23+Oct!AN23),IF(Config!$C$6=11,SUM(+Ene!AN23+Feb!AN23+Mar!AN23+Abr!AN23+May!AN23+Jun!AN23+Jul!AN23+Ago!AN23+Set!AN23+Oct!AN23+Nov!AN23),IF(Config!$C$6=12,SUM(+Ene!AN23+Feb!AN23+Mar!AN23+Abr!AN23+May!AN23+Jun!AN23+Jul!AN23+Ago!AN23+Set!AN23+Oct!AN23+Nov!AN23+Dic!AN23)))))))))))))</f>
        <v>0</v>
      </c>
      <c r="AO23" s="429">
        <f>IF(Config!$C$6=1,SUM(+Ene!AO23),IF(Config!$C$6=2,SUM(+Ene!AO23+Feb!AO23),IF(Config!$C$6=3,SUM(+Ene!AO23+Feb!AO23+Mar!AO23),IF(Config!$C$6=4,SUM(+Ene!AO23+Feb!AO23+Mar!AO23+Abr!AO23),IF(Config!$C$6=5,SUM(Ene!AO23+Feb!AO23+Mar!AO23+Abr!AO23+May!AO23),IF(Config!$C$6=6,SUM(+Ene!AO23+Feb!AO23+Mar!AO23+Abr!AO23+May!AO23+Jun!AO23),IF(Config!$C$6=7,SUM(Ene!AO23+Feb!AO23+Mar!AO23+Abr!AO23+May!AO23+Jun!AO23+Jul!AO23),IF(Config!$C$6=8,SUM(+Ene!AO23+Feb!AO23+Mar!AO23+Abr!AO23+May!AO23+Jun!AO23+Jul!AO23+Ago!AO23),IF(Config!$C$6=9,SUM(+Ene!AO23+Feb!AO23+Mar!AO23+Abr!AO23+May!AO23+Jun!AO23+Jul!AO23+Ago!AO23+Set!AO23),IF(Config!$C$6=10,SUM(+Ene!AO23+Feb!AO23+Mar!AO23+Abr!AO23+May!AO23+Jun!AO23+Jul!AO23+Ago!AO23+Set!AO23+Oct!AO23),IF(Config!$C$6=11,SUM(+Ene!AO23+Feb!AO23+Mar!AO23+Abr!AO23+May!AO23+Jun!AO23+Jul!AO23+Ago!AO23+Set!AO23+Oct!AO23+Nov!AO23),IF(Config!$C$6=12,SUM(+Ene!AO23+Feb!AO23+Mar!AO23+Abr!AO23+May!AO23+Jun!AO23+Jul!AO23+Ago!AO23+Set!AO23+Oct!AO23+Nov!AO23+Dic!AO23)))))))))))))</f>
        <v>0</v>
      </c>
      <c r="AP23" s="429">
        <f>IF(Config!$C$6=1,SUM(+Ene!AP23),IF(Config!$C$6=2,SUM(+Ene!AP23+Feb!AP23),IF(Config!$C$6=3,SUM(+Ene!AP23+Feb!AP23+Mar!AP23),IF(Config!$C$6=4,SUM(+Ene!AP23+Feb!AP23+Mar!AP23+Abr!AP23),IF(Config!$C$6=5,SUM(Ene!AP23+Feb!AP23+Mar!AP23+Abr!AP23+May!AP23),IF(Config!$C$6=6,SUM(+Ene!AP23+Feb!AP23+Mar!AP23+Abr!AP23+May!AP23+Jun!AP23),IF(Config!$C$6=7,SUM(Ene!AP23+Feb!AP23+Mar!AP23+Abr!AP23+May!AP23+Jun!AP23+Jul!AP23),IF(Config!$C$6=8,SUM(+Ene!AP23+Feb!AP23+Mar!AP23+Abr!AP23+May!AP23+Jun!AP23+Jul!AP23+Ago!AP23),IF(Config!$C$6=9,SUM(+Ene!AP23+Feb!AP23+Mar!AP23+Abr!AP23+May!AP23+Jun!AP23+Jul!AP23+Ago!AP23+Set!AP23),IF(Config!$C$6=10,SUM(+Ene!AP23+Feb!AP23+Mar!AP23+Abr!AP23+May!AP23+Jun!AP23+Jul!AP23+Ago!AP23+Set!AP23+Oct!AP23),IF(Config!$C$6=11,SUM(+Ene!AP23+Feb!AP23+Mar!AP23+Abr!AP23+May!AP23+Jun!AP23+Jul!AP23+Ago!AP23+Set!AP23+Oct!AP23+Nov!AP23),IF(Config!$C$6=12,SUM(+Ene!AP23+Feb!AP23+Mar!AP23+Abr!AP23+May!AP23+Jun!AP23+Jul!AP23+Ago!AP23+Set!AP23+Oct!AP23+Nov!AP23+Dic!AP23)))))))))))))</f>
        <v>0</v>
      </c>
      <c r="AQ23" s="429">
        <f>IF(Config!$C$6=1,SUM(+Ene!AQ23),IF(Config!$C$6=2,SUM(+Ene!AQ23+Feb!AQ23),IF(Config!$C$6=3,SUM(+Ene!AQ23+Feb!AQ23+Mar!AQ23),IF(Config!$C$6=4,SUM(+Ene!AQ23+Feb!AQ23+Mar!AQ23+Abr!AQ23),IF(Config!$C$6=5,SUM(Ene!AQ23+Feb!AQ23+Mar!AQ23+Abr!AQ23+May!AQ23),IF(Config!$C$6=6,SUM(+Ene!AQ23+Feb!AQ23+Mar!AQ23+Abr!AQ23+May!AQ23+Jun!AQ23),IF(Config!$C$6=7,SUM(Ene!AQ23+Feb!AQ23+Mar!AQ23+Abr!AQ23+May!AQ23+Jun!AQ23+Jul!AQ23),IF(Config!$C$6=8,SUM(+Ene!AQ23+Feb!AQ23+Mar!AQ23+Abr!AQ23+May!AQ23+Jun!AQ23+Jul!AQ23+Ago!AQ23),IF(Config!$C$6=9,SUM(+Ene!AQ23+Feb!AQ23+Mar!AQ23+Abr!AQ23+May!AQ23+Jun!AQ23+Jul!AQ23+Ago!AQ23+Set!AQ23),IF(Config!$C$6=10,SUM(+Ene!AQ23+Feb!AQ23+Mar!AQ23+Abr!AQ23+May!AQ23+Jun!AQ23+Jul!AQ23+Ago!AQ23+Set!AQ23+Oct!AQ23),IF(Config!$C$6=11,SUM(+Ene!AQ23+Feb!AQ23+Mar!AQ23+Abr!AQ23+May!AQ23+Jun!AQ23+Jul!AQ23+Ago!AQ23+Set!AQ23+Oct!AQ23+Nov!AQ23),IF(Config!$C$6=12,SUM(+Ene!AQ23+Feb!AQ23+Mar!AQ23+Abr!AQ23+May!AQ23+Jun!AQ23+Jul!AQ23+Ago!AQ23+Set!AQ23+Oct!AQ23+Nov!AQ23+Dic!AQ23)))))))))))))</f>
        <v>0</v>
      </c>
      <c r="AR23" s="429">
        <f>IF(Config!$C$6=1,SUM(+Ene!AR23),IF(Config!$C$6=2,SUM(+Ene!AR23+Feb!AR23),IF(Config!$C$6=3,SUM(+Ene!AR23+Feb!AR23+Mar!AR23),IF(Config!$C$6=4,SUM(+Ene!AR23+Feb!AR23+Mar!AR23+Abr!AR23),IF(Config!$C$6=5,SUM(Ene!AR23+Feb!AR23+Mar!AR23+Abr!AR23+May!AR23),IF(Config!$C$6=6,SUM(+Ene!AR23+Feb!AR23+Mar!AR23+Abr!AR23+May!AR23+Jun!AR23),IF(Config!$C$6=7,SUM(Ene!AR23+Feb!AR23+Mar!AR23+Abr!AR23+May!AR23+Jun!AR23+Jul!AR23),IF(Config!$C$6=8,SUM(+Ene!AR23+Feb!AR23+Mar!AR23+Abr!AR23+May!AR23+Jun!AR23+Jul!AR23+Ago!AR23),IF(Config!$C$6=9,SUM(+Ene!AR23+Feb!AR23+Mar!AR23+Abr!AR23+May!AR23+Jun!AR23+Jul!AR23+Ago!AR23+Set!AR23),IF(Config!$C$6=10,SUM(+Ene!AR23+Feb!AR23+Mar!AR23+Abr!AR23+May!AR23+Jun!AR23+Jul!AR23+Ago!AR23+Set!AR23+Oct!AR23),IF(Config!$C$6=11,SUM(+Ene!AR23+Feb!AR23+Mar!AR23+Abr!AR23+May!AR23+Jun!AR23+Jul!AR23+Ago!AR23+Set!AR23+Oct!AR23+Nov!AR23),IF(Config!$C$6=12,SUM(+Ene!AR23+Feb!AR23+Mar!AR23+Abr!AR23+May!AR23+Jun!AR23+Jul!AR23+Ago!AR23+Set!AR23+Oct!AR23+Nov!AR23+Dic!AR23)))))))))))))</f>
        <v>0</v>
      </c>
      <c r="AS23" s="429">
        <f>IF(Config!$C$6=1,SUM(+Ene!AS23),IF(Config!$C$6=2,SUM(+Ene!AS23+Feb!AS23),IF(Config!$C$6=3,SUM(+Ene!AS23+Feb!AS23+Mar!AS23),IF(Config!$C$6=4,SUM(+Ene!AS23+Feb!AS23+Mar!AS23+Abr!AS23),IF(Config!$C$6=5,SUM(Ene!AS23+Feb!AS23+Mar!AS23+Abr!AS23+May!AS23),IF(Config!$C$6=6,SUM(+Ene!AS23+Feb!AS23+Mar!AS23+Abr!AS23+May!AS23+Jun!AS23),IF(Config!$C$6=7,SUM(Ene!AS23+Feb!AS23+Mar!AS23+Abr!AS23+May!AS23+Jun!AS23+Jul!AS23),IF(Config!$C$6=8,SUM(+Ene!AS23+Feb!AS23+Mar!AS23+Abr!AS23+May!AS23+Jun!AS23+Jul!AS23+Ago!AS23),IF(Config!$C$6=9,SUM(+Ene!AS23+Feb!AS23+Mar!AS23+Abr!AS23+May!AS23+Jun!AS23+Jul!AS23+Ago!AS23+Set!AS23),IF(Config!$C$6=10,SUM(+Ene!AS23+Feb!AS23+Mar!AS23+Abr!AS23+May!AS23+Jun!AS23+Jul!AS23+Ago!AS23+Set!AS23+Oct!AS23),IF(Config!$C$6=11,SUM(+Ene!AS23+Feb!AS23+Mar!AS23+Abr!AS23+May!AS23+Jun!AS23+Jul!AS23+Ago!AS23+Set!AS23+Oct!AS23+Nov!AS23),IF(Config!$C$6=12,SUM(+Ene!AS23+Feb!AS23+Mar!AS23+Abr!AS23+May!AS23+Jun!AS23+Jul!AS23+Ago!AS23+Set!AS23+Oct!AS23+Nov!AS23+Dic!AS23)))))))))))))</f>
        <v>0</v>
      </c>
      <c r="AT23" s="429">
        <f>IF(Config!$C$6=1,SUM(+Ene!AT23),IF(Config!$C$6=2,SUM(+Ene!AT23+Feb!AT23),IF(Config!$C$6=3,SUM(+Ene!AT23+Feb!AT23+Mar!AT23),IF(Config!$C$6=4,SUM(+Ene!AT23+Feb!AT23+Mar!AT23+Abr!AT23),IF(Config!$C$6=5,SUM(Ene!AT23+Feb!AT23+Mar!AT23+Abr!AT23+May!AT23),IF(Config!$C$6=6,SUM(+Ene!AT23+Feb!AT23+Mar!AT23+Abr!AT23+May!AT23+Jun!AT23),IF(Config!$C$6=7,SUM(Ene!AT23+Feb!AT23+Mar!AT23+Abr!AT23+May!AT23+Jun!AT23+Jul!AT23),IF(Config!$C$6=8,SUM(+Ene!AT23+Feb!AT23+Mar!AT23+Abr!AT23+May!AT23+Jun!AT23+Jul!AT23+Ago!AT23),IF(Config!$C$6=9,SUM(+Ene!AT23+Feb!AT23+Mar!AT23+Abr!AT23+May!AT23+Jun!AT23+Jul!AT23+Ago!AT23+Set!AT23),IF(Config!$C$6=10,SUM(+Ene!AT23+Feb!AT23+Mar!AT23+Abr!AT23+May!AT23+Jun!AT23+Jul!AT23+Ago!AT23+Set!AT23+Oct!AT23),IF(Config!$C$6=11,SUM(+Ene!AT23+Feb!AT23+Mar!AT23+Abr!AT23+May!AT23+Jun!AT23+Jul!AT23+Ago!AT23+Set!AT23+Oct!AT23+Nov!AT23),IF(Config!$C$6=12,SUM(+Ene!AT23+Feb!AT23+Mar!AT23+Abr!AT23+May!AT23+Jun!AT23+Jul!AT23+Ago!AT23+Set!AT23+Oct!AT23+Nov!AT23+Dic!AT23)))))))))))))</f>
        <v>0</v>
      </c>
      <c r="AU23" s="495">
        <f t="shared" si="9"/>
        <v>0</v>
      </c>
      <c r="AV23" s="37">
        <f t="shared" si="10"/>
        <v>0</v>
      </c>
      <c r="AW23" s="37">
        <f t="shared" si="11"/>
        <v>0</v>
      </c>
      <c r="AX23" s="37">
        <f t="shared" si="12"/>
        <v>0</v>
      </c>
      <c r="AY23" s="37">
        <f t="shared" si="13"/>
        <v>0</v>
      </c>
      <c r="AZ23" s="37">
        <f t="shared" si="14"/>
        <v>0</v>
      </c>
      <c r="BA23" s="37">
        <f t="shared" si="15"/>
        <v>0</v>
      </c>
      <c r="BB23" s="37">
        <f t="shared" si="16"/>
        <v>0</v>
      </c>
      <c r="BC23" s="37">
        <f t="shared" si="17"/>
        <v>0</v>
      </c>
      <c r="BD23" s="38">
        <f t="shared" si="18"/>
        <v>0</v>
      </c>
      <c r="BE23" s="37">
        <f t="shared" si="19"/>
        <v>0</v>
      </c>
      <c r="BF23" s="54">
        <f t="shared" si="20"/>
        <v>0</v>
      </c>
      <c r="BG23" t="str">
        <f t="shared" si="8"/>
        <v>OK</v>
      </c>
    </row>
    <row r="24" spans="1:59" ht="30" x14ac:dyDescent="0.25">
      <c r="A24" s="400">
        <v>21</v>
      </c>
      <c r="B24" s="427" t="s">
        <v>742</v>
      </c>
      <c r="C24" s="444" t="s">
        <v>145</v>
      </c>
      <c r="D24" s="429">
        <f>IF(Config!$C$6=1,SUM(+Ene!D24),IF(Config!$C$6=2,SUM(+Ene!D24+Feb!D24),IF(Config!$C$6=3,SUM(+Ene!D24+Feb!D24+Mar!D24),IF(Config!$C$6=4,SUM(+Ene!D24+Feb!D24+Mar!D24+Abr!D24),IF(Config!$C$6=5,SUM(Ene!D24+Feb!D24+Mar!D24+Abr!D24+May!D24),IF(Config!$C$6=6,SUM(+Ene!D24+Feb!D24+Mar!D24+Abr!D24+May!D24+Jun!D24),IF(Config!$C$6=7,SUM(Ene!D24+Feb!D24+Mar!D24+Abr!D24+May!D24+Jun!D24+Jul!D24),IF(Config!$C$6=8,SUM(+Ene!D24+Feb!D24+Mar!D24+Abr!D24+May!D24+Jun!D24+Jul!D24+Ago!D24),IF(Config!$C$6=9,SUM(+Ene!D24+Feb!D24+Mar!D24+Abr!D24+May!D24+Jun!D24+Jul!D24+Ago!D24+Set!D24),IF(Config!$C$6=10,SUM(+Ene!D24+Feb!D24+Mar!D24+Abr!D24+May!D24+Jun!D24+Jul!D24+Ago!D24+Set!D24+Oct!D24),IF(Config!$C$6=11,SUM(+Ene!D24+Feb!D24+Mar!D24+Abr!D24+May!D24+Jun!D24+Jul!D24+Ago!D24+Set!D24+Oct!D24+Nov!D24),IF(Config!$C$6=12,SUM(+Ene!D24+Feb!D24+Mar!D24+Abr!D24+May!D24+Jun!D24+Jul!D24+Ago!D24+Set!D24+Oct!D24+Nov!D24+Dic!D24)))))))))))))</f>
        <v>0</v>
      </c>
      <c r="E24" s="429">
        <f>IF(Config!$C$6=1,SUM(+Ene!E24),IF(Config!$C$6=2,SUM(+Ene!E24+Feb!E24),IF(Config!$C$6=3,SUM(+Ene!E24+Feb!E24+Mar!E24),IF(Config!$C$6=4,SUM(+Ene!E24+Feb!E24+Mar!E24+Abr!E24),IF(Config!$C$6=5,SUM(Ene!E24+Feb!E24+Mar!E24+Abr!E24+May!E24),IF(Config!$C$6=6,SUM(+Ene!E24+Feb!E24+Mar!E24+Abr!E24+May!E24+Jun!E24),IF(Config!$C$6=7,SUM(Ene!E24+Feb!E24+Mar!E24+Abr!E24+May!E24+Jun!E24+Jul!E24),IF(Config!$C$6=8,SUM(+Ene!E24+Feb!E24+Mar!E24+Abr!E24+May!E24+Jun!E24+Jul!E24+Ago!E24),IF(Config!$C$6=9,SUM(+Ene!E24+Feb!E24+Mar!E24+Abr!E24+May!E24+Jun!E24+Jul!E24+Ago!E24+Set!E24),IF(Config!$C$6=10,SUM(+Ene!E24+Feb!E24+Mar!E24+Abr!E24+May!E24+Jun!E24+Jul!E24+Ago!E24+Set!E24+Oct!E24),IF(Config!$C$6=11,SUM(+Ene!E24+Feb!E24+Mar!E24+Abr!E24+May!E24+Jun!E24+Jul!E24+Ago!E24+Set!E24+Oct!E24+Nov!E24),IF(Config!$C$6=12,SUM(+Ene!E24+Feb!E24+Mar!E24+Abr!E24+May!E24+Jun!E24+Jul!E24+Ago!E24+Set!E24+Oct!E24+Nov!E24+Dic!E24)))))))))))))</f>
        <v>0</v>
      </c>
      <c r="F24" s="429">
        <f>IF(Config!$C$6=1,SUM(+Ene!F24),IF(Config!$C$6=2,SUM(+Ene!F24+Feb!F24),IF(Config!$C$6=3,SUM(+Ene!F24+Feb!F24+Mar!F24),IF(Config!$C$6=4,SUM(+Ene!F24+Feb!F24+Mar!F24+Abr!F24),IF(Config!$C$6=5,SUM(Ene!F24+Feb!F24+Mar!F24+Abr!F24+May!F24),IF(Config!$C$6=6,SUM(+Ene!F24+Feb!F24+Mar!F24+Abr!F24+May!F24+Jun!F24),IF(Config!$C$6=7,SUM(Ene!F24+Feb!F24+Mar!F24+Abr!F24+May!F24+Jun!F24+Jul!F24),IF(Config!$C$6=8,SUM(+Ene!F24+Feb!F24+Mar!F24+Abr!F24+May!F24+Jun!F24+Jul!F24+Ago!F24),IF(Config!$C$6=9,SUM(+Ene!F24+Feb!F24+Mar!F24+Abr!F24+May!F24+Jun!F24+Jul!F24+Ago!F24+Set!F24),IF(Config!$C$6=10,SUM(+Ene!F24+Feb!F24+Mar!F24+Abr!F24+May!F24+Jun!F24+Jul!F24+Ago!F24+Set!F24+Oct!F24),IF(Config!$C$6=11,SUM(+Ene!F24+Feb!F24+Mar!F24+Abr!F24+May!F24+Jun!F24+Jul!F24+Ago!F24+Set!F24+Oct!F24+Nov!F24),IF(Config!$C$6=12,SUM(+Ene!F24+Feb!F24+Mar!F24+Abr!F24+May!F24+Jun!F24+Jul!F24+Ago!F24+Set!F24+Oct!F24+Nov!F24+Dic!F24)))))))))))))</f>
        <v>0</v>
      </c>
      <c r="G24" s="429">
        <f>IF(Config!$C$6=1,SUM(+Ene!G24),IF(Config!$C$6=2,SUM(+Ene!G24+Feb!G24),IF(Config!$C$6=3,SUM(+Ene!G24+Feb!G24+Mar!G24),IF(Config!$C$6=4,SUM(+Ene!G24+Feb!G24+Mar!G24+Abr!G24),IF(Config!$C$6=5,SUM(Ene!G24+Feb!G24+Mar!G24+Abr!G24+May!G24),IF(Config!$C$6=6,SUM(+Ene!G24+Feb!G24+Mar!G24+Abr!G24+May!G24+Jun!G24),IF(Config!$C$6=7,SUM(Ene!G24+Feb!G24+Mar!G24+Abr!G24+May!G24+Jun!G24+Jul!G24),IF(Config!$C$6=8,SUM(+Ene!G24+Feb!G24+Mar!G24+Abr!G24+May!G24+Jun!G24+Jul!G24+Ago!G24),IF(Config!$C$6=9,SUM(+Ene!G24+Feb!G24+Mar!G24+Abr!G24+May!G24+Jun!G24+Jul!G24+Ago!G24+Set!G24),IF(Config!$C$6=10,SUM(+Ene!G24+Feb!G24+Mar!G24+Abr!G24+May!G24+Jun!G24+Jul!G24+Ago!G24+Set!G24+Oct!G24),IF(Config!$C$6=11,SUM(+Ene!G24+Feb!G24+Mar!G24+Abr!G24+May!G24+Jun!G24+Jul!G24+Ago!G24+Set!G24+Oct!G24+Nov!G24),IF(Config!$C$6=12,SUM(+Ene!G24+Feb!G24+Mar!G24+Abr!G24+May!G24+Jun!G24+Jul!G24+Ago!G24+Set!G24+Oct!G24+Nov!G24+Dic!G24)))))))))))))</f>
        <v>0</v>
      </c>
      <c r="H24" s="429">
        <f>IF(Config!$C$6=1,SUM(+Ene!H24),IF(Config!$C$6=2,SUM(+Ene!H24+Feb!H24),IF(Config!$C$6=3,SUM(+Ene!H24+Feb!H24+Mar!H24),IF(Config!$C$6=4,SUM(+Ene!H24+Feb!H24+Mar!H24+Abr!H24),IF(Config!$C$6=5,SUM(Ene!H24+Feb!H24+Mar!H24+Abr!H24+May!H24),IF(Config!$C$6=6,SUM(+Ene!H24+Feb!H24+Mar!H24+Abr!H24+May!H24+Jun!H24),IF(Config!$C$6=7,SUM(Ene!H24+Feb!H24+Mar!H24+Abr!H24+May!H24+Jun!H24+Jul!H24),IF(Config!$C$6=8,SUM(+Ene!H24+Feb!H24+Mar!H24+Abr!H24+May!H24+Jun!H24+Jul!H24+Ago!H24),IF(Config!$C$6=9,SUM(+Ene!H24+Feb!H24+Mar!H24+Abr!H24+May!H24+Jun!H24+Jul!H24+Ago!H24+Set!H24),IF(Config!$C$6=10,SUM(+Ene!H24+Feb!H24+Mar!H24+Abr!H24+May!H24+Jun!H24+Jul!H24+Ago!H24+Set!H24+Oct!H24),IF(Config!$C$6=11,SUM(+Ene!H24+Feb!H24+Mar!H24+Abr!H24+May!H24+Jun!H24+Jul!H24+Ago!H24+Set!H24+Oct!H24+Nov!H24),IF(Config!$C$6=12,SUM(+Ene!H24+Feb!H24+Mar!H24+Abr!H24+May!H24+Jun!H24+Jul!H24+Ago!H24+Set!H24+Oct!H24+Nov!H24+Dic!H24)))))))))))))</f>
        <v>0</v>
      </c>
      <c r="I24" s="429">
        <f>IF(Config!$C$6=1,SUM(+Ene!I24),IF(Config!$C$6=2,SUM(+Ene!I24+Feb!I24),IF(Config!$C$6=3,SUM(+Ene!I24+Feb!I24+Mar!I24),IF(Config!$C$6=4,SUM(+Ene!I24+Feb!I24+Mar!I24+Abr!I24),IF(Config!$C$6=5,SUM(Ene!I24+Feb!I24+Mar!I24+Abr!I24+May!I24),IF(Config!$C$6=6,SUM(+Ene!I24+Feb!I24+Mar!I24+Abr!I24+May!I24+Jun!I24),IF(Config!$C$6=7,SUM(Ene!I24+Feb!I24+Mar!I24+Abr!I24+May!I24+Jun!I24+Jul!I24),IF(Config!$C$6=8,SUM(+Ene!I24+Feb!I24+Mar!I24+Abr!I24+May!I24+Jun!I24+Jul!I24+Ago!I24),IF(Config!$C$6=9,SUM(+Ene!I24+Feb!I24+Mar!I24+Abr!I24+May!I24+Jun!I24+Jul!I24+Ago!I24+Set!I24),IF(Config!$C$6=10,SUM(+Ene!I24+Feb!I24+Mar!I24+Abr!I24+May!I24+Jun!I24+Jul!I24+Ago!I24+Set!I24+Oct!I24),IF(Config!$C$6=11,SUM(+Ene!I24+Feb!I24+Mar!I24+Abr!I24+May!I24+Jun!I24+Jul!I24+Ago!I24+Set!I24+Oct!I24+Nov!I24),IF(Config!$C$6=12,SUM(+Ene!I24+Feb!I24+Mar!I24+Abr!I24+May!I24+Jun!I24+Jul!I24+Ago!I24+Set!I24+Oct!I24+Nov!I24+Dic!I24)))))))))))))</f>
        <v>0</v>
      </c>
      <c r="J24" s="429">
        <f>IF(Config!$C$6=1,SUM(+Ene!J24),IF(Config!$C$6=2,SUM(+Ene!J24+Feb!J24),IF(Config!$C$6=3,SUM(+Ene!J24+Feb!J24+Mar!J24),IF(Config!$C$6=4,SUM(+Ene!J24+Feb!J24+Mar!J24+Abr!J24),IF(Config!$C$6=5,SUM(Ene!J24+Feb!J24+Mar!J24+Abr!J24+May!J24),IF(Config!$C$6=6,SUM(+Ene!J24+Feb!J24+Mar!J24+Abr!J24+May!J24+Jun!J24),IF(Config!$C$6=7,SUM(Ene!J24+Feb!J24+Mar!J24+Abr!J24+May!J24+Jun!J24+Jul!J24),IF(Config!$C$6=8,SUM(+Ene!J24+Feb!J24+Mar!J24+Abr!J24+May!J24+Jun!J24+Jul!J24+Ago!J24),IF(Config!$C$6=9,SUM(+Ene!J24+Feb!J24+Mar!J24+Abr!J24+May!J24+Jun!J24+Jul!J24+Ago!J24+Set!J24),IF(Config!$C$6=10,SUM(+Ene!J24+Feb!J24+Mar!J24+Abr!J24+May!J24+Jun!J24+Jul!J24+Ago!J24+Set!J24+Oct!J24),IF(Config!$C$6=11,SUM(+Ene!J24+Feb!J24+Mar!J24+Abr!J24+May!J24+Jun!J24+Jul!J24+Ago!J24+Set!J24+Oct!J24+Nov!J24),IF(Config!$C$6=12,SUM(+Ene!J24+Feb!J24+Mar!J24+Abr!J24+May!J24+Jun!J24+Jul!J24+Ago!J24+Set!J24+Oct!J24+Nov!J24+Dic!J24)))))))))))))</f>
        <v>0</v>
      </c>
      <c r="K24" s="429">
        <f>IF(Config!$C$6=1,SUM(+Ene!K24),IF(Config!$C$6=2,SUM(+Ene!K24+Feb!K24),IF(Config!$C$6=3,SUM(+Ene!K24+Feb!K24+Mar!K24),IF(Config!$C$6=4,SUM(+Ene!K24+Feb!K24+Mar!K24+Abr!K24),IF(Config!$C$6=5,SUM(Ene!K24+Feb!K24+Mar!K24+Abr!K24+May!K24),IF(Config!$C$6=6,SUM(+Ene!K24+Feb!K24+Mar!K24+Abr!K24+May!K24+Jun!K24),IF(Config!$C$6=7,SUM(Ene!K24+Feb!K24+Mar!K24+Abr!K24+May!K24+Jun!K24+Jul!K24),IF(Config!$C$6=8,SUM(+Ene!K24+Feb!K24+Mar!K24+Abr!K24+May!K24+Jun!K24+Jul!K24+Ago!K24),IF(Config!$C$6=9,SUM(+Ene!K24+Feb!K24+Mar!K24+Abr!K24+May!K24+Jun!K24+Jul!K24+Ago!K24+Set!K24),IF(Config!$C$6=10,SUM(+Ene!K24+Feb!K24+Mar!K24+Abr!K24+May!K24+Jun!K24+Jul!K24+Ago!K24+Set!K24+Oct!K24),IF(Config!$C$6=11,SUM(+Ene!K24+Feb!K24+Mar!K24+Abr!K24+May!K24+Jun!K24+Jul!K24+Ago!K24+Set!K24+Oct!K24+Nov!K24),IF(Config!$C$6=12,SUM(+Ene!K24+Feb!K24+Mar!K24+Abr!K24+May!K24+Jun!K24+Jul!K24+Ago!K24+Set!K24+Oct!K24+Nov!K24+Dic!K24)))))))))))))</f>
        <v>0</v>
      </c>
      <c r="L24" s="429">
        <f>IF(Config!$C$6=1,SUM(+Ene!L24),IF(Config!$C$6=2,SUM(+Ene!L24+Feb!L24),IF(Config!$C$6=3,SUM(+Ene!L24+Feb!L24+Mar!L24),IF(Config!$C$6=4,SUM(+Ene!L24+Feb!L24+Mar!L24+Abr!L24),IF(Config!$C$6=5,SUM(Ene!L24+Feb!L24+Mar!L24+Abr!L24+May!L24),IF(Config!$C$6=6,SUM(+Ene!L24+Feb!L24+Mar!L24+Abr!L24+May!L24+Jun!L24),IF(Config!$C$6=7,SUM(Ene!L24+Feb!L24+Mar!L24+Abr!L24+May!L24+Jun!L24+Jul!L24),IF(Config!$C$6=8,SUM(+Ene!L24+Feb!L24+Mar!L24+Abr!L24+May!L24+Jun!L24+Jul!L24+Ago!L24),IF(Config!$C$6=9,SUM(+Ene!L24+Feb!L24+Mar!L24+Abr!L24+May!L24+Jun!L24+Jul!L24+Ago!L24+Set!L24),IF(Config!$C$6=10,SUM(+Ene!L24+Feb!L24+Mar!L24+Abr!L24+May!L24+Jun!L24+Jul!L24+Ago!L24+Set!L24+Oct!L24),IF(Config!$C$6=11,SUM(+Ene!L24+Feb!L24+Mar!L24+Abr!L24+May!L24+Jun!L24+Jul!L24+Ago!L24+Set!L24+Oct!L24+Nov!L24),IF(Config!$C$6=12,SUM(+Ene!L24+Feb!L24+Mar!L24+Abr!L24+May!L24+Jun!L24+Jul!L24+Ago!L24+Set!L24+Oct!L24+Nov!L24+Dic!L24)))))))))))))</f>
        <v>0</v>
      </c>
      <c r="M24" s="429">
        <f>IF(Config!$C$6=1,SUM(+Ene!M24),IF(Config!$C$6=2,SUM(+Ene!M24+Feb!M24),IF(Config!$C$6=3,SUM(+Ene!M24+Feb!M24+Mar!M24),IF(Config!$C$6=4,SUM(+Ene!M24+Feb!M24+Mar!M24+Abr!M24),IF(Config!$C$6=5,SUM(Ene!M24+Feb!M24+Mar!M24+Abr!M24+May!M24),IF(Config!$C$6=6,SUM(+Ene!M24+Feb!M24+Mar!M24+Abr!M24+May!M24+Jun!M24),IF(Config!$C$6=7,SUM(Ene!M24+Feb!M24+Mar!M24+Abr!M24+May!M24+Jun!M24+Jul!M24),IF(Config!$C$6=8,SUM(+Ene!M24+Feb!M24+Mar!M24+Abr!M24+May!M24+Jun!M24+Jul!M24+Ago!M24),IF(Config!$C$6=9,SUM(+Ene!M24+Feb!M24+Mar!M24+Abr!M24+May!M24+Jun!M24+Jul!M24+Ago!M24+Set!M24),IF(Config!$C$6=10,SUM(+Ene!M24+Feb!M24+Mar!M24+Abr!M24+May!M24+Jun!M24+Jul!M24+Ago!M24+Set!M24+Oct!M24),IF(Config!$C$6=11,SUM(+Ene!M24+Feb!M24+Mar!M24+Abr!M24+May!M24+Jun!M24+Jul!M24+Ago!M24+Set!M24+Oct!M24+Nov!M24),IF(Config!$C$6=12,SUM(+Ene!M24+Feb!M24+Mar!M24+Abr!M24+May!M24+Jun!M24+Jul!M24+Ago!M24+Set!M24+Oct!M24+Nov!M24+Dic!M24)))))))))))))</f>
        <v>0</v>
      </c>
      <c r="N24" s="429">
        <f>IF(Config!$C$6=1,SUM(+Ene!N24),IF(Config!$C$6=2,SUM(+Ene!N24+Feb!N24),IF(Config!$C$6=3,SUM(+Ene!N24+Feb!N24+Mar!N24),IF(Config!$C$6=4,SUM(+Ene!N24+Feb!N24+Mar!N24+Abr!N24),IF(Config!$C$6=5,SUM(Ene!N24+Feb!N24+Mar!N24+Abr!N24+May!N24),IF(Config!$C$6=6,SUM(+Ene!N24+Feb!N24+Mar!N24+Abr!N24+May!N24+Jun!N24),IF(Config!$C$6=7,SUM(Ene!N24+Feb!N24+Mar!N24+Abr!N24+May!N24+Jun!N24+Jul!N24),IF(Config!$C$6=8,SUM(+Ene!N24+Feb!N24+Mar!N24+Abr!N24+May!N24+Jun!N24+Jul!N24+Ago!N24),IF(Config!$C$6=9,SUM(+Ene!N24+Feb!N24+Mar!N24+Abr!N24+May!N24+Jun!N24+Jul!N24+Ago!N24+Set!N24),IF(Config!$C$6=10,SUM(+Ene!N24+Feb!N24+Mar!N24+Abr!N24+May!N24+Jun!N24+Jul!N24+Ago!N24+Set!N24+Oct!N24),IF(Config!$C$6=11,SUM(+Ene!N24+Feb!N24+Mar!N24+Abr!N24+May!N24+Jun!N24+Jul!N24+Ago!N24+Set!N24+Oct!N24+Nov!N24),IF(Config!$C$6=12,SUM(+Ene!N24+Feb!N24+Mar!N24+Abr!N24+May!N24+Jun!N24+Jul!N24+Ago!N24+Set!N24+Oct!N24+Nov!N24+Dic!N24)))))))))))))</f>
        <v>0</v>
      </c>
      <c r="O24" s="429">
        <f>IF(Config!$C$6=1,SUM(+Ene!O24),IF(Config!$C$6=2,SUM(+Ene!O24+Feb!O24),IF(Config!$C$6=3,SUM(+Ene!O24+Feb!O24+Mar!O24),IF(Config!$C$6=4,SUM(+Ene!O24+Feb!O24+Mar!O24+Abr!O24),IF(Config!$C$6=5,SUM(Ene!O24+Feb!O24+Mar!O24+Abr!O24+May!O24),IF(Config!$C$6=6,SUM(+Ene!O24+Feb!O24+Mar!O24+Abr!O24+May!O24+Jun!O24),IF(Config!$C$6=7,SUM(Ene!O24+Feb!O24+Mar!O24+Abr!O24+May!O24+Jun!O24+Jul!O24),IF(Config!$C$6=8,SUM(+Ene!O24+Feb!O24+Mar!O24+Abr!O24+May!O24+Jun!O24+Jul!O24+Ago!O24),IF(Config!$C$6=9,SUM(+Ene!O24+Feb!O24+Mar!O24+Abr!O24+May!O24+Jun!O24+Jul!O24+Ago!O24+Set!O24),IF(Config!$C$6=10,SUM(+Ene!O24+Feb!O24+Mar!O24+Abr!O24+May!O24+Jun!O24+Jul!O24+Ago!O24+Set!O24+Oct!O24),IF(Config!$C$6=11,SUM(+Ene!O24+Feb!O24+Mar!O24+Abr!O24+May!O24+Jun!O24+Jul!O24+Ago!O24+Set!O24+Oct!O24+Nov!O24),IF(Config!$C$6=12,SUM(+Ene!O24+Feb!O24+Mar!O24+Abr!O24+May!O24+Jun!O24+Jul!O24+Ago!O24+Set!O24+Oct!O24+Nov!O24+Dic!O24)))))))))))))</f>
        <v>0</v>
      </c>
      <c r="P24" s="429">
        <f>IF(Config!$C$6=1,SUM(+Ene!P24),IF(Config!$C$6=2,SUM(+Ene!P24+Feb!P24),IF(Config!$C$6=3,SUM(+Ene!P24+Feb!P24+Mar!P24),IF(Config!$C$6=4,SUM(+Ene!P24+Feb!P24+Mar!P24+Abr!P24),IF(Config!$C$6=5,SUM(Ene!P24+Feb!P24+Mar!P24+Abr!P24+May!P24),IF(Config!$C$6=6,SUM(+Ene!P24+Feb!P24+Mar!P24+Abr!P24+May!P24+Jun!P24),IF(Config!$C$6=7,SUM(Ene!P24+Feb!P24+Mar!P24+Abr!P24+May!P24+Jun!P24+Jul!P24),IF(Config!$C$6=8,SUM(+Ene!P24+Feb!P24+Mar!P24+Abr!P24+May!P24+Jun!P24+Jul!P24+Ago!P24),IF(Config!$C$6=9,SUM(+Ene!P24+Feb!P24+Mar!P24+Abr!P24+May!P24+Jun!P24+Jul!P24+Ago!P24+Set!P24),IF(Config!$C$6=10,SUM(+Ene!P24+Feb!P24+Mar!P24+Abr!P24+May!P24+Jun!P24+Jul!P24+Ago!P24+Set!P24+Oct!P24),IF(Config!$C$6=11,SUM(+Ene!P24+Feb!P24+Mar!P24+Abr!P24+May!P24+Jun!P24+Jul!P24+Ago!P24+Set!P24+Oct!P24+Nov!P24),IF(Config!$C$6=12,SUM(+Ene!P24+Feb!P24+Mar!P24+Abr!P24+May!P24+Jun!P24+Jul!P24+Ago!P24+Set!P24+Oct!P24+Nov!P24+Dic!P24)))))))))))))</f>
        <v>0</v>
      </c>
      <c r="Q24" s="429">
        <f>IF(Config!$C$6=1,SUM(+Ene!Q24),IF(Config!$C$6=2,SUM(+Ene!Q24+Feb!Q24),IF(Config!$C$6=3,SUM(+Ene!Q24+Feb!Q24+Mar!Q24),IF(Config!$C$6=4,SUM(+Ene!Q24+Feb!Q24+Mar!Q24+Abr!Q24),IF(Config!$C$6=5,SUM(Ene!Q24+Feb!Q24+Mar!Q24+Abr!Q24+May!Q24),IF(Config!$C$6=6,SUM(+Ene!Q24+Feb!Q24+Mar!Q24+Abr!Q24+May!Q24+Jun!Q24),IF(Config!$C$6=7,SUM(Ene!Q24+Feb!Q24+Mar!Q24+Abr!Q24+May!Q24+Jun!Q24+Jul!Q24),IF(Config!$C$6=8,SUM(+Ene!Q24+Feb!Q24+Mar!Q24+Abr!Q24+May!Q24+Jun!Q24+Jul!Q24+Ago!Q24),IF(Config!$C$6=9,SUM(+Ene!Q24+Feb!Q24+Mar!Q24+Abr!Q24+May!Q24+Jun!Q24+Jul!Q24+Ago!Q24+Set!Q24),IF(Config!$C$6=10,SUM(+Ene!Q24+Feb!Q24+Mar!Q24+Abr!Q24+May!Q24+Jun!Q24+Jul!Q24+Ago!Q24+Set!Q24+Oct!Q24),IF(Config!$C$6=11,SUM(+Ene!Q24+Feb!Q24+Mar!Q24+Abr!Q24+May!Q24+Jun!Q24+Jul!Q24+Ago!Q24+Set!Q24+Oct!Q24+Nov!Q24),IF(Config!$C$6=12,SUM(+Ene!Q24+Feb!Q24+Mar!Q24+Abr!Q24+May!Q24+Jun!Q24+Jul!Q24+Ago!Q24+Set!Q24+Oct!Q24+Nov!Q24+Dic!Q24)))))))))))))</f>
        <v>0</v>
      </c>
      <c r="R24" s="429">
        <f>IF(Config!$C$6=1,SUM(+Ene!R24),IF(Config!$C$6=2,SUM(+Ene!R24+Feb!R24),IF(Config!$C$6=3,SUM(+Ene!R24+Feb!R24+Mar!R24),IF(Config!$C$6=4,SUM(+Ene!R24+Feb!R24+Mar!R24+Abr!R24),IF(Config!$C$6=5,SUM(Ene!R24+Feb!R24+Mar!R24+Abr!R24+May!R24),IF(Config!$C$6=6,SUM(+Ene!R24+Feb!R24+Mar!R24+Abr!R24+May!R24+Jun!R24),IF(Config!$C$6=7,SUM(Ene!R24+Feb!R24+Mar!R24+Abr!R24+May!R24+Jun!R24+Jul!R24),IF(Config!$C$6=8,SUM(+Ene!R24+Feb!R24+Mar!R24+Abr!R24+May!R24+Jun!R24+Jul!R24+Ago!R24),IF(Config!$C$6=9,SUM(+Ene!R24+Feb!R24+Mar!R24+Abr!R24+May!R24+Jun!R24+Jul!R24+Ago!R24+Set!R24),IF(Config!$C$6=10,SUM(+Ene!R24+Feb!R24+Mar!R24+Abr!R24+May!R24+Jun!R24+Jul!R24+Ago!R24+Set!R24+Oct!R24),IF(Config!$C$6=11,SUM(+Ene!R24+Feb!R24+Mar!R24+Abr!R24+May!R24+Jun!R24+Jul!R24+Ago!R24+Set!R24+Oct!R24+Nov!R24),IF(Config!$C$6=12,SUM(+Ene!R24+Feb!R24+Mar!R24+Abr!R24+May!R24+Jun!R24+Jul!R24+Ago!R24+Set!R24+Oct!R24+Nov!R24+Dic!R24)))))))))))))</f>
        <v>0</v>
      </c>
      <c r="S24" s="429">
        <f>IF(Config!$C$6=1,SUM(+Ene!S24),IF(Config!$C$6=2,SUM(+Ene!S24+Feb!S24),IF(Config!$C$6=3,SUM(+Ene!S24+Feb!S24+Mar!S24),IF(Config!$C$6=4,SUM(+Ene!S24+Feb!S24+Mar!S24+Abr!S24),IF(Config!$C$6=5,SUM(Ene!S24+Feb!S24+Mar!S24+Abr!S24+May!S24),IF(Config!$C$6=6,SUM(+Ene!S24+Feb!S24+Mar!S24+Abr!S24+May!S24+Jun!S24),IF(Config!$C$6=7,SUM(Ene!S24+Feb!S24+Mar!S24+Abr!S24+May!S24+Jun!S24+Jul!S24),IF(Config!$C$6=8,SUM(+Ene!S24+Feb!S24+Mar!S24+Abr!S24+May!S24+Jun!S24+Jul!S24+Ago!S24),IF(Config!$C$6=9,SUM(+Ene!S24+Feb!S24+Mar!S24+Abr!S24+May!S24+Jun!S24+Jul!S24+Ago!S24+Set!S24),IF(Config!$C$6=10,SUM(+Ene!S24+Feb!S24+Mar!S24+Abr!S24+May!S24+Jun!S24+Jul!S24+Ago!S24+Set!S24+Oct!S24),IF(Config!$C$6=11,SUM(+Ene!S24+Feb!S24+Mar!S24+Abr!S24+May!S24+Jun!S24+Jul!S24+Ago!S24+Set!S24+Oct!S24+Nov!S24),IF(Config!$C$6=12,SUM(+Ene!S24+Feb!S24+Mar!S24+Abr!S24+May!S24+Jun!S24+Jul!S24+Ago!S24+Set!S24+Oct!S24+Nov!S24+Dic!S24)))))))))))))</f>
        <v>0</v>
      </c>
      <c r="T24" s="429">
        <f>IF(Config!$C$6=1,SUM(+Ene!T24),IF(Config!$C$6=2,SUM(+Ene!T24+Feb!T24),IF(Config!$C$6=3,SUM(+Ene!T24+Feb!T24+Mar!T24),IF(Config!$C$6=4,SUM(+Ene!T24+Feb!T24+Mar!T24+Abr!T24),IF(Config!$C$6=5,SUM(Ene!T24+Feb!T24+Mar!T24+Abr!T24+May!T24),IF(Config!$C$6=6,SUM(+Ene!T24+Feb!T24+Mar!T24+Abr!T24+May!T24+Jun!T24),IF(Config!$C$6=7,SUM(Ene!T24+Feb!T24+Mar!T24+Abr!T24+May!T24+Jun!T24+Jul!T24),IF(Config!$C$6=8,SUM(+Ene!T24+Feb!T24+Mar!T24+Abr!T24+May!T24+Jun!T24+Jul!T24+Ago!T24),IF(Config!$C$6=9,SUM(+Ene!T24+Feb!T24+Mar!T24+Abr!T24+May!T24+Jun!T24+Jul!T24+Ago!T24+Set!T24),IF(Config!$C$6=10,SUM(+Ene!T24+Feb!T24+Mar!T24+Abr!T24+May!T24+Jun!T24+Jul!T24+Ago!T24+Set!T24+Oct!T24),IF(Config!$C$6=11,SUM(+Ene!T24+Feb!T24+Mar!T24+Abr!T24+May!T24+Jun!T24+Jul!T24+Ago!T24+Set!T24+Oct!T24+Nov!T24),IF(Config!$C$6=12,SUM(+Ene!T24+Feb!T24+Mar!T24+Abr!T24+May!T24+Jun!T24+Jul!T24+Ago!T24+Set!T24+Oct!T24+Nov!T24+Dic!T24)))))))))))))</f>
        <v>0</v>
      </c>
      <c r="U24" s="429">
        <f>IF(Config!$C$6=1,SUM(+Ene!U24),IF(Config!$C$6=2,SUM(+Ene!U24+Feb!U24),IF(Config!$C$6=3,SUM(+Ene!U24+Feb!U24+Mar!U24),IF(Config!$C$6=4,SUM(+Ene!U24+Feb!U24+Mar!U24+Abr!U24),IF(Config!$C$6=5,SUM(Ene!U24+Feb!U24+Mar!U24+Abr!U24+May!U24),IF(Config!$C$6=6,SUM(+Ene!U24+Feb!U24+Mar!U24+Abr!U24+May!U24+Jun!U24),IF(Config!$C$6=7,SUM(Ene!U24+Feb!U24+Mar!U24+Abr!U24+May!U24+Jun!U24+Jul!U24),IF(Config!$C$6=8,SUM(+Ene!U24+Feb!U24+Mar!U24+Abr!U24+May!U24+Jun!U24+Jul!U24+Ago!U24),IF(Config!$C$6=9,SUM(+Ene!U24+Feb!U24+Mar!U24+Abr!U24+May!U24+Jun!U24+Jul!U24+Ago!U24+Set!U24),IF(Config!$C$6=10,SUM(+Ene!U24+Feb!U24+Mar!U24+Abr!U24+May!U24+Jun!U24+Jul!U24+Ago!U24+Set!U24+Oct!U24),IF(Config!$C$6=11,SUM(+Ene!U24+Feb!U24+Mar!U24+Abr!U24+May!U24+Jun!U24+Jul!U24+Ago!U24+Set!U24+Oct!U24+Nov!U24),IF(Config!$C$6=12,SUM(+Ene!U24+Feb!U24+Mar!U24+Abr!U24+May!U24+Jun!U24+Jul!U24+Ago!U24+Set!U24+Oct!U24+Nov!U24+Dic!U24)))))))))))))</f>
        <v>0</v>
      </c>
      <c r="V24" s="429">
        <f>IF(Config!$C$6=1,SUM(+Ene!V24),IF(Config!$C$6=2,SUM(+Ene!V24+Feb!V24),IF(Config!$C$6=3,SUM(+Ene!V24+Feb!V24+Mar!V24),IF(Config!$C$6=4,SUM(+Ene!V24+Feb!V24+Mar!V24+Abr!V24),IF(Config!$C$6=5,SUM(Ene!V24+Feb!V24+Mar!V24+Abr!V24+May!V24),IF(Config!$C$6=6,SUM(+Ene!V24+Feb!V24+Mar!V24+Abr!V24+May!V24+Jun!V24),IF(Config!$C$6=7,SUM(Ene!V24+Feb!V24+Mar!V24+Abr!V24+May!V24+Jun!V24+Jul!V24),IF(Config!$C$6=8,SUM(+Ene!V24+Feb!V24+Mar!V24+Abr!V24+May!V24+Jun!V24+Jul!V24+Ago!V24),IF(Config!$C$6=9,SUM(+Ene!V24+Feb!V24+Mar!V24+Abr!V24+May!V24+Jun!V24+Jul!V24+Ago!V24+Set!V24),IF(Config!$C$6=10,SUM(+Ene!V24+Feb!V24+Mar!V24+Abr!V24+May!V24+Jun!V24+Jul!V24+Ago!V24+Set!V24+Oct!V24),IF(Config!$C$6=11,SUM(+Ene!V24+Feb!V24+Mar!V24+Abr!V24+May!V24+Jun!V24+Jul!V24+Ago!V24+Set!V24+Oct!V24+Nov!V24),IF(Config!$C$6=12,SUM(+Ene!V24+Feb!V24+Mar!V24+Abr!V24+May!V24+Jun!V24+Jul!V24+Ago!V24+Set!V24+Oct!V24+Nov!V24+Dic!V24)))))))))))))</f>
        <v>0</v>
      </c>
      <c r="W24" s="429">
        <f>IF(Config!$C$6=1,SUM(+Ene!W24),IF(Config!$C$6=2,SUM(+Ene!W24+Feb!W24),IF(Config!$C$6=3,SUM(+Ene!W24+Feb!W24+Mar!W24),IF(Config!$C$6=4,SUM(+Ene!W24+Feb!W24+Mar!W24+Abr!W24),IF(Config!$C$6=5,SUM(Ene!W24+Feb!W24+Mar!W24+Abr!W24+May!W24),IF(Config!$C$6=6,SUM(+Ene!W24+Feb!W24+Mar!W24+Abr!W24+May!W24+Jun!W24),IF(Config!$C$6=7,SUM(Ene!W24+Feb!W24+Mar!W24+Abr!W24+May!W24+Jun!W24+Jul!W24),IF(Config!$C$6=8,SUM(+Ene!W24+Feb!W24+Mar!W24+Abr!W24+May!W24+Jun!W24+Jul!W24+Ago!W24),IF(Config!$C$6=9,SUM(+Ene!W24+Feb!W24+Mar!W24+Abr!W24+May!W24+Jun!W24+Jul!W24+Ago!W24+Set!W24),IF(Config!$C$6=10,SUM(+Ene!W24+Feb!W24+Mar!W24+Abr!W24+May!W24+Jun!W24+Jul!W24+Ago!W24+Set!W24+Oct!W24),IF(Config!$C$6=11,SUM(+Ene!W24+Feb!W24+Mar!W24+Abr!W24+May!W24+Jun!W24+Jul!W24+Ago!W24+Set!W24+Oct!W24+Nov!W24),IF(Config!$C$6=12,SUM(+Ene!W24+Feb!W24+Mar!W24+Abr!W24+May!W24+Jun!W24+Jul!W24+Ago!W24+Set!W24+Oct!W24+Nov!W24+Dic!W24)))))))))))))</f>
        <v>0</v>
      </c>
      <c r="X24" s="429">
        <f>IF(Config!$C$6=1,SUM(+Ene!X24),IF(Config!$C$6=2,SUM(+Ene!X24+Feb!X24),IF(Config!$C$6=3,SUM(+Ene!X24+Feb!X24+Mar!X24),IF(Config!$C$6=4,SUM(+Ene!X24+Feb!X24+Mar!X24+Abr!X24),IF(Config!$C$6=5,SUM(Ene!X24+Feb!X24+Mar!X24+Abr!X24+May!X24),IF(Config!$C$6=6,SUM(+Ene!X24+Feb!X24+Mar!X24+Abr!X24+May!X24+Jun!X24),IF(Config!$C$6=7,SUM(Ene!X24+Feb!X24+Mar!X24+Abr!X24+May!X24+Jun!X24+Jul!X24),IF(Config!$C$6=8,SUM(+Ene!X24+Feb!X24+Mar!X24+Abr!X24+May!X24+Jun!X24+Jul!X24+Ago!X24),IF(Config!$C$6=9,SUM(+Ene!X24+Feb!X24+Mar!X24+Abr!X24+May!X24+Jun!X24+Jul!X24+Ago!X24+Set!X24),IF(Config!$C$6=10,SUM(+Ene!X24+Feb!X24+Mar!X24+Abr!X24+May!X24+Jun!X24+Jul!X24+Ago!X24+Set!X24+Oct!X24),IF(Config!$C$6=11,SUM(+Ene!X24+Feb!X24+Mar!X24+Abr!X24+May!X24+Jun!X24+Jul!X24+Ago!X24+Set!X24+Oct!X24+Nov!X24),IF(Config!$C$6=12,SUM(+Ene!X24+Feb!X24+Mar!X24+Abr!X24+May!X24+Jun!X24+Jul!X24+Ago!X24+Set!X24+Oct!X24+Nov!X24+Dic!X24)))))))))))))</f>
        <v>0</v>
      </c>
      <c r="Y24" s="429">
        <f>IF(Config!$C$6=1,SUM(+Ene!Y24),IF(Config!$C$6=2,SUM(+Ene!Y24+Feb!Y24),IF(Config!$C$6=3,SUM(+Ene!Y24+Feb!Y24+Mar!Y24),IF(Config!$C$6=4,SUM(+Ene!Y24+Feb!Y24+Mar!Y24+Abr!Y24),IF(Config!$C$6=5,SUM(Ene!Y24+Feb!Y24+Mar!Y24+Abr!Y24+May!Y24),IF(Config!$C$6=6,SUM(+Ene!Y24+Feb!Y24+Mar!Y24+Abr!Y24+May!Y24+Jun!Y24),IF(Config!$C$6=7,SUM(Ene!Y24+Feb!Y24+Mar!Y24+Abr!Y24+May!Y24+Jun!Y24+Jul!Y24),IF(Config!$C$6=8,SUM(+Ene!Y24+Feb!Y24+Mar!Y24+Abr!Y24+May!Y24+Jun!Y24+Jul!Y24+Ago!Y24),IF(Config!$C$6=9,SUM(+Ene!Y24+Feb!Y24+Mar!Y24+Abr!Y24+May!Y24+Jun!Y24+Jul!Y24+Ago!Y24+Set!Y24),IF(Config!$C$6=10,SUM(+Ene!Y24+Feb!Y24+Mar!Y24+Abr!Y24+May!Y24+Jun!Y24+Jul!Y24+Ago!Y24+Set!Y24+Oct!Y24),IF(Config!$C$6=11,SUM(+Ene!Y24+Feb!Y24+Mar!Y24+Abr!Y24+May!Y24+Jun!Y24+Jul!Y24+Ago!Y24+Set!Y24+Oct!Y24+Nov!Y24),IF(Config!$C$6=12,SUM(+Ene!Y24+Feb!Y24+Mar!Y24+Abr!Y24+May!Y24+Jun!Y24+Jul!Y24+Ago!Y24+Set!Y24+Oct!Y24+Nov!Y24+Dic!Y24)))))))))))))</f>
        <v>0</v>
      </c>
      <c r="Z24" s="429">
        <f>IF(Config!$C$6=1,SUM(+Ene!Z24),IF(Config!$C$6=2,SUM(+Ene!Z24+Feb!Z24),IF(Config!$C$6=3,SUM(+Ene!Z24+Feb!Z24+Mar!Z24),IF(Config!$C$6=4,SUM(+Ene!Z24+Feb!Z24+Mar!Z24+Abr!Z24),IF(Config!$C$6=5,SUM(Ene!Z24+Feb!Z24+Mar!Z24+Abr!Z24+May!Z24),IF(Config!$C$6=6,SUM(+Ene!Z24+Feb!Z24+Mar!Z24+Abr!Z24+May!Z24+Jun!Z24),IF(Config!$C$6=7,SUM(Ene!Z24+Feb!Z24+Mar!Z24+Abr!Z24+May!Z24+Jun!Z24+Jul!Z24),IF(Config!$C$6=8,SUM(+Ene!Z24+Feb!Z24+Mar!Z24+Abr!Z24+May!Z24+Jun!Z24+Jul!Z24+Ago!Z24),IF(Config!$C$6=9,SUM(+Ene!Z24+Feb!Z24+Mar!Z24+Abr!Z24+May!Z24+Jun!Z24+Jul!Z24+Ago!Z24+Set!Z24),IF(Config!$C$6=10,SUM(+Ene!Z24+Feb!Z24+Mar!Z24+Abr!Z24+May!Z24+Jun!Z24+Jul!Z24+Ago!Z24+Set!Z24+Oct!Z24),IF(Config!$C$6=11,SUM(+Ene!Z24+Feb!Z24+Mar!Z24+Abr!Z24+May!Z24+Jun!Z24+Jul!Z24+Ago!Z24+Set!Z24+Oct!Z24+Nov!Z24),IF(Config!$C$6=12,SUM(+Ene!Z24+Feb!Z24+Mar!Z24+Abr!Z24+May!Z24+Jun!Z24+Jul!Z24+Ago!Z24+Set!Z24+Oct!Z24+Nov!Z24+Dic!Z24)))))))))))))</f>
        <v>0</v>
      </c>
      <c r="AA24" s="429">
        <f>IF(Config!$C$6=1,SUM(+Ene!AA24),IF(Config!$C$6=2,SUM(+Ene!AA24+Feb!AA24),IF(Config!$C$6=3,SUM(+Ene!AA24+Feb!AA24+Mar!AA24),IF(Config!$C$6=4,SUM(+Ene!AA24+Feb!AA24+Mar!AA24+Abr!AA24),IF(Config!$C$6=5,SUM(Ene!AA24+Feb!AA24+Mar!AA24+Abr!AA24+May!AA24),IF(Config!$C$6=6,SUM(+Ene!AA24+Feb!AA24+Mar!AA24+Abr!AA24+May!AA24+Jun!AA24),IF(Config!$C$6=7,SUM(Ene!AA24+Feb!AA24+Mar!AA24+Abr!AA24+May!AA24+Jun!AA24+Jul!AA24),IF(Config!$C$6=8,SUM(+Ene!AA24+Feb!AA24+Mar!AA24+Abr!AA24+May!AA24+Jun!AA24+Jul!AA24+Ago!AA24),IF(Config!$C$6=9,SUM(+Ene!AA24+Feb!AA24+Mar!AA24+Abr!AA24+May!AA24+Jun!AA24+Jul!AA24+Ago!AA24+Set!AA24),IF(Config!$C$6=10,SUM(+Ene!AA24+Feb!AA24+Mar!AA24+Abr!AA24+May!AA24+Jun!AA24+Jul!AA24+Ago!AA24+Set!AA24+Oct!AA24),IF(Config!$C$6=11,SUM(+Ene!AA24+Feb!AA24+Mar!AA24+Abr!AA24+May!AA24+Jun!AA24+Jul!AA24+Ago!AA24+Set!AA24+Oct!AA24+Nov!AA24),IF(Config!$C$6=12,SUM(+Ene!AA24+Feb!AA24+Mar!AA24+Abr!AA24+May!AA24+Jun!AA24+Jul!AA24+Ago!AA24+Set!AA24+Oct!AA24+Nov!AA24+Dic!AA24)))))))))))))</f>
        <v>0</v>
      </c>
      <c r="AB24" s="429">
        <f>IF(Config!$C$6=1,SUM(+Ene!AB24),IF(Config!$C$6=2,SUM(+Ene!AB24+Feb!AB24),IF(Config!$C$6=3,SUM(+Ene!AB24+Feb!AB24+Mar!AB24),IF(Config!$C$6=4,SUM(+Ene!AB24+Feb!AB24+Mar!AB24+Abr!AB24),IF(Config!$C$6=5,SUM(Ene!AB24+Feb!AB24+Mar!AB24+Abr!AB24+May!AB24),IF(Config!$C$6=6,SUM(+Ene!AB24+Feb!AB24+Mar!AB24+Abr!AB24+May!AB24+Jun!AB24),IF(Config!$C$6=7,SUM(Ene!AB24+Feb!AB24+Mar!AB24+Abr!AB24+May!AB24+Jun!AB24+Jul!AB24),IF(Config!$C$6=8,SUM(+Ene!AB24+Feb!AB24+Mar!AB24+Abr!AB24+May!AB24+Jun!AB24+Jul!AB24+Ago!AB24),IF(Config!$C$6=9,SUM(+Ene!AB24+Feb!AB24+Mar!AB24+Abr!AB24+May!AB24+Jun!AB24+Jul!AB24+Ago!AB24+Set!AB24),IF(Config!$C$6=10,SUM(+Ene!AB24+Feb!AB24+Mar!AB24+Abr!AB24+May!AB24+Jun!AB24+Jul!AB24+Ago!AB24+Set!AB24+Oct!AB24),IF(Config!$C$6=11,SUM(+Ene!AB24+Feb!AB24+Mar!AB24+Abr!AB24+May!AB24+Jun!AB24+Jul!AB24+Ago!AB24+Set!AB24+Oct!AB24+Nov!AB24),IF(Config!$C$6=12,SUM(+Ene!AB24+Feb!AB24+Mar!AB24+Abr!AB24+May!AB24+Jun!AB24+Jul!AB24+Ago!AB24+Set!AB24+Oct!AB24+Nov!AB24+Dic!AB24)))))))))))))</f>
        <v>0</v>
      </c>
      <c r="AC24" s="429">
        <f>IF(Config!$C$6=1,SUM(+Ene!AC24),IF(Config!$C$6=2,SUM(+Ene!AC24+Feb!AC24),IF(Config!$C$6=3,SUM(+Ene!AC24+Feb!AC24+Mar!AC24),IF(Config!$C$6=4,SUM(+Ene!AC24+Feb!AC24+Mar!AC24+Abr!AC24),IF(Config!$C$6=5,SUM(Ene!AC24+Feb!AC24+Mar!AC24+Abr!AC24+May!AC24),IF(Config!$C$6=6,SUM(+Ene!AC24+Feb!AC24+Mar!AC24+Abr!AC24+May!AC24+Jun!AC24),IF(Config!$C$6=7,SUM(Ene!AC24+Feb!AC24+Mar!AC24+Abr!AC24+May!AC24+Jun!AC24+Jul!AC24),IF(Config!$C$6=8,SUM(+Ene!AC24+Feb!AC24+Mar!AC24+Abr!AC24+May!AC24+Jun!AC24+Jul!AC24+Ago!AC24),IF(Config!$C$6=9,SUM(+Ene!AC24+Feb!AC24+Mar!AC24+Abr!AC24+May!AC24+Jun!AC24+Jul!AC24+Ago!AC24+Set!AC24),IF(Config!$C$6=10,SUM(+Ene!AC24+Feb!AC24+Mar!AC24+Abr!AC24+May!AC24+Jun!AC24+Jul!AC24+Ago!AC24+Set!AC24+Oct!AC24),IF(Config!$C$6=11,SUM(+Ene!AC24+Feb!AC24+Mar!AC24+Abr!AC24+May!AC24+Jun!AC24+Jul!AC24+Ago!AC24+Set!AC24+Oct!AC24+Nov!AC24),IF(Config!$C$6=12,SUM(+Ene!AC24+Feb!AC24+Mar!AC24+Abr!AC24+May!AC24+Jun!AC24+Jul!AC24+Ago!AC24+Set!AC24+Oct!AC24+Nov!AC24+Dic!AC24)))))))))))))</f>
        <v>0</v>
      </c>
      <c r="AD24" s="429">
        <f>IF(Config!$C$6=1,SUM(+Ene!AD24),IF(Config!$C$6=2,SUM(+Ene!AD24+Feb!AD24),IF(Config!$C$6=3,SUM(+Ene!AD24+Feb!AD24+Mar!AD24),IF(Config!$C$6=4,SUM(+Ene!AD24+Feb!AD24+Mar!AD24+Abr!AD24),IF(Config!$C$6=5,SUM(Ene!AD24+Feb!AD24+Mar!AD24+Abr!AD24+May!AD24),IF(Config!$C$6=6,SUM(+Ene!AD24+Feb!AD24+Mar!AD24+Abr!AD24+May!AD24+Jun!AD24),IF(Config!$C$6=7,SUM(Ene!AD24+Feb!AD24+Mar!AD24+Abr!AD24+May!AD24+Jun!AD24+Jul!AD24),IF(Config!$C$6=8,SUM(+Ene!AD24+Feb!AD24+Mar!AD24+Abr!AD24+May!AD24+Jun!AD24+Jul!AD24+Ago!AD24),IF(Config!$C$6=9,SUM(+Ene!AD24+Feb!AD24+Mar!AD24+Abr!AD24+May!AD24+Jun!AD24+Jul!AD24+Ago!AD24+Set!AD24),IF(Config!$C$6=10,SUM(+Ene!AD24+Feb!AD24+Mar!AD24+Abr!AD24+May!AD24+Jun!AD24+Jul!AD24+Ago!AD24+Set!AD24+Oct!AD24),IF(Config!$C$6=11,SUM(+Ene!AD24+Feb!AD24+Mar!AD24+Abr!AD24+May!AD24+Jun!AD24+Jul!AD24+Ago!AD24+Set!AD24+Oct!AD24+Nov!AD24),IF(Config!$C$6=12,SUM(+Ene!AD24+Feb!AD24+Mar!AD24+Abr!AD24+May!AD24+Jun!AD24+Jul!AD24+Ago!AD24+Set!AD24+Oct!AD24+Nov!AD24+Dic!AD24)))))))))))))</f>
        <v>0</v>
      </c>
      <c r="AE24" s="429">
        <f>IF(Config!$C$6=1,SUM(+Ene!AE24),IF(Config!$C$6=2,SUM(+Ene!AE24+Feb!AE24),IF(Config!$C$6=3,SUM(+Ene!AE24+Feb!AE24+Mar!AE24),IF(Config!$C$6=4,SUM(+Ene!AE24+Feb!AE24+Mar!AE24+Abr!AE24),IF(Config!$C$6=5,SUM(Ene!AE24+Feb!AE24+Mar!AE24+Abr!AE24+May!AE24),IF(Config!$C$6=6,SUM(+Ene!AE24+Feb!AE24+Mar!AE24+Abr!AE24+May!AE24+Jun!AE24),IF(Config!$C$6=7,SUM(Ene!AE24+Feb!AE24+Mar!AE24+Abr!AE24+May!AE24+Jun!AE24+Jul!AE24),IF(Config!$C$6=8,SUM(+Ene!AE24+Feb!AE24+Mar!AE24+Abr!AE24+May!AE24+Jun!AE24+Jul!AE24+Ago!AE24),IF(Config!$C$6=9,SUM(+Ene!AE24+Feb!AE24+Mar!AE24+Abr!AE24+May!AE24+Jun!AE24+Jul!AE24+Ago!AE24+Set!AE24),IF(Config!$C$6=10,SUM(+Ene!AE24+Feb!AE24+Mar!AE24+Abr!AE24+May!AE24+Jun!AE24+Jul!AE24+Ago!AE24+Set!AE24+Oct!AE24),IF(Config!$C$6=11,SUM(+Ene!AE24+Feb!AE24+Mar!AE24+Abr!AE24+May!AE24+Jun!AE24+Jul!AE24+Ago!AE24+Set!AE24+Oct!AE24+Nov!AE24),IF(Config!$C$6=12,SUM(+Ene!AE24+Feb!AE24+Mar!AE24+Abr!AE24+May!AE24+Jun!AE24+Jul!AE24+Ago!AE24+Set!AE24+Oct!AE24+Nov!AE24+Dic!AE24)))))))))))))</f>
        <v>0</v>
      </c>
      <c r="AF24" s="429">
        <f>IF(Config!$C$6=1,SUM(+Ene!AF24),IF(Config!$C$6=2,SUM(+Ene!AF24+Feb!AF24),IF(Config!$C$6=3,SUM(+Ene!AF24+Feb!AF24+Mar!AF24),IF(Config!$C$6=4,SUM(+Ene!AF24+Feb!AF24+Mar!AF24+Abr!AF24),IF(Config!$C$6=5,SUM(Ene!AF24+Feb!AF24+Mar!AF24+Abr!AF24+May!AF24),IF(Config!$C$6=6,SUM(+Ene!AF24+Feb!AF24+Mar!AF24+Abr!AF24+May!AF24+Jun!AF24),IF(Config!$C$6=7,SUM(Ene!AF24+Feb!AF24+Mar!AF24+Abr!AF24+May!AF24+Jun!AF24+Jul!AF24),IF(Config!$C$6=8,SUM(+Ene!AF24+Feb!AF24+Mar!AF24+Abr!AF24+May!AF24+Jun!AF24+Jul!AF24+Ago!AF24),IF(Config!$C$6=9,SUM(+Ene!AF24+Feb!AF24+Mar!AF24+Abr!AF24+May!AF24+Jun!AF24+Jul!AF24+Ago!AF24+Set!AF24),IF(Config!$C$6=10,SUM(+Ene!AF24+Feb!AF24+Mar!AF24+Abr!AF24+May!AF24+Jun!AF24+Jul!AF24+Ago!AF24+Set!AF24+Oct!AF24),IF(Config!$C$6=11,SUM(+Ene!AF24+Feb!AF24+Mar!AF24+Abr!AF24+May!AF24+Jun!AF24+Jul!AF24+Ago!AF24+Set!AF24+Oct!AF24+Nov!AF24),IF(Config!$C$6=12,SUM(+Ene!AF24+Feb!AF24+Mar!AF24+Abr!AF24+May!AF24+Jun!AF24+Jul!AF24+Ago!AF24+Set!AF24+Oct!AF24+Nov!AF24+Dic!AF24)))))))))))))</f>
        <v>0</v>
      </c>
      <c r="AG24" s="429">
        <f>IF(Config!$C$6=1,SUM(+Ene!AG24),IF(Config!$C$6=2,SUM(+Ene!AG24+Feb!AG24),IF(Config!$C$6=3,SUM(+Ene!AG24+Feb!AG24+Mar!AG24),IF(Config!$C$6=4,SUM(+Ene!AG24+Feb!AG24+Mar!AG24+Abr!AG24),IF(Config!$C$6=5,SUM(Ene!AG24+Feb!AG24+Mar!AG24+Abr!AG24+May!AG24),IF(Config!$C$6=6,SUM(+Ene!AG24+Feb!AG24+Mar!AG24+Abr!AG24+May!AG24+Jun!AG24),IF(Config!$C$6=7,SUM(Ene!AG24+Feb!AG24+Mar!AG24+Abr!AG24+May!AG24+Jun!AG24+Jul!AG24),IF(Config!$C$6=8,SUM(+Ene!AG24+Feb!AG24+Mar!AG24+Abr!AG24+May!AG24+Jun!AG24+Jul!AG24+Ago!AG24),IF(Config!$C$6=9,SUM(+Ene!AG24+Feb!AG24+Mar!AG24+Abr!AG24+May!AG24+Jun!AG24+Jul!AG24+Ago!AG24+Set!AG24),IF(Config!$C$6=10,SUM(+Ene!AG24+Feb!AG24+Mar!AG24+Abr!AG24+May!AG24+Jun!AG24+Jul!AG24+Ago!AG24+Set!AG24+Oct!AG24),IF(Config!$C$6=11,SUM(+Ene!AG24+Feb!AG24+Mar!AG24+Abr!AG24+May!AG24+Jun!AG24+Jul!AG24+Ago!AG24+Set!AG24+Oct!AG24+Nov!AG24),IF(Config!$C$6=12,SUM(+Ene!AG24+Feb!AG24+Mar!AG24+Abr!AG24+May!AG24+Jun!AG24+Jul!AG24+Ago!AG24+Set!AG24+Oct!AG24+Nov!AG24+Dic!AG24)))))))))))))</f>
        <v>0</v>
      </c>
      <c r="AH24" s="429">
        <f>IF(Config!$C$6=1,SUM(+Ene!AH24),IF(Config!$C$6=2,SUM(+Ene!AH24+Feb!AH24),IF(Config!$C$6=3,SUM(+Ene!AH24+Feb!AH24+Mar!AH24),IF(Config!$C$6=4,SUM(+Ene!AH24+Feb!AH24+Mar!AH24+Abr!AH24),IF(Config!$C$6=5,SUM(Ene!AH24+Feb!AH24+Mar!AH24+Abr!AH24+May!AH24),IF(Config!$C$6=6,SUM(+Ene!AH24+Feb!AH24+Mar!AH24+Abr!AH24+May!AH24+Jun!AH24),IF(Config!$C$6=7,SUM(Ene!AH24+Feb!AH24+Mar!AH24+Abr!AH24+May!AH24+Jun!AH24+Jul!AH24),IF(Config!$C$6=8,SUM(+Ene!AH24+Feb!AH24+Mar!AH24+Abr!AH24+May!AH24+Jun!AH24+Jul!AH24+Ago!AH24),IF(Config!$C$6=9,SUM(+Ene!AH24+Feb!AH24+Mar!AH24+Abr!AH24+May!AH24+Jun!AH24+Jul!AH24+Ago!AH24+Set!AH24),IF(Config!$C$6=10,SUM(+Ene!AH24+Feb!AH24+Mar!AH24+Abr!AH24+May!AH24+Jun!AH24+Jul!AH24+Ago!AH24+Set!AH24+Oct!AH24),IF(Config!$C$6=11,SUM(+Ene!AH24+Feb!AH24+Mar!AH24+Abr!AH24+May!AH24+Jun!AH24+Jul!AH24+Ago!AH24+Set!AH24+Oct!AH24+Nov!AH24),IF(Config!$C$6=12,SUM(+Ene!AH24+Feb!AH24+Mar!AH24+Abr!AH24+May!AH24+Jun!AH24+Jul!AH24+Ago!AH24+Set!AH24+Oct!AH24+Nov!AH24+Dic!AH24)))))))))))))</f>
        <v>0</v>
      </c>
      <c r="AI24" s="429">
        <f>IF(Config!$C$6=1,SUM(+Ene!AI24),IF(Config!$C$6=2,SUM(+Ene!AI24+Feb!AI24),IF(Config!$C$6=3,SUM(+Ene!AI24+Feb!AI24+Mar!AI24),IF(Config!$C$6=4,SUM(+Ene!AI24+Feb!AI24+Mar!AI24+Abr!AI24),IF(Config!$C$6=5,SUM(Ene!AI24+Feb!AI24+Mar!AI24+Abr!AI24+May!AI24),IF(Config!$C$6=6,SUM(+Ene!AI24+Feb!AI24+Mar!AI24+Abr!AI24+May!AI24+Jun!AI24),IF(Config!$C$6=7,SUM(Ene!AI24+Feb!AI24+Mar!AI24+Abr!AI24+May!AI24+Jun!AI24+Jul!AI24),IF(Config!$C$6=8,SUM(+Ene!AI24+Feb!AI24+Mar!AI24+Abr!AI24+May!AI24+Jun!AI24+Jul!AI24+Ago!AI24),IF(Config!$C$6=9,SUM(+Ene!AI24+Feb!AI24+Mar!AI24+Abr!AI24+May!AI24+Jun!AI24+Jul!AI24+Ago!AI24+Set!AI24),IF(Config!$C$6=10,SUM(+Ene!AI24+Feb!AI24+Mar!AI24+Abr!AI24+May!AI24+Jun!AI24+Jul!AI24+Ago!AI24+Set!AI24+Oct!AI24),IF(Config!$C$6=11,SUM(+Ene!AI24+Feb!AI24+Mar!AI24+Abr!AI24+May!AI24+Jun!AI24+Jul!AI24+Ago!AI24+Set!AI24+Oct!AI24+Nov!AI24),IF(Config!$C$6=12,SUM(+Ene!AI24+Feb!AI24+Mar!AI24+Abr!AI24+May!AI24+Jun!AI24+Jul!AI24+Ago!AI24+Set!AI24+Oct!AI24+Nov!AI24+Dic!AI24)))))))))))))</f>
        <v>0</v>
      </c>
      <c r="AJ24" s="429">
        <f>IF(Config!$C$6=1,SUM(+Ene!AJ24),IF(Config!$C$6=2,SUM(+Ene!AJ24+Feb!AJ24),IF(Config!$C$6=3,SUM(+Ene!AJ24+Feb!AJ24+Mar!AJ24),IF(Config!$C$6=4,SUM(+Ene!AJ24+Feb!AJ24+Mar!AJ24+Abr!AJ24),IF(Config!$C$6=5,SUM(Ene!AJ24+Feb!AJ24+Mar!AJ24+Abr!AJ24+May!AJ24),IF(Config!$C$6=6,SUM(+Ene!AJ24+Feb!AJ24+Mar!AJ24+Abr!AJ24+May!AJ24+Jun!AJ24),IF(Config!$C$6=7,SUM(Ene!AJ24+Feb!AJ24+Mar!AJ24+Abr!AJ24+May!AJ24+Jun!AJ24+Jul!AJ24),IF(Config!$C$6=8,SUM(+Ene!AJ24+Feb!AJ24+Mar!AJ24+Abr!AJ24+May!AJ24+Jun!AJ24+Jul!AJ24+Ago!AJ24),IF(Config!$C$6=9,SUM(+Ene!AJ24+Feb!AJ24+Mar!AJ24+Abr!AJ24+May!AJ24+Jun!AJ24+Jul!AJ24+Ago!AJ24+Set!AJ24),IF(Config!$C$6=10,SUM(+Ene!AJ24+Feb!AJ24+Mar!AJ24+Abr!AJ24+May!AJ24+Jun!AJ24+Jul!AJ24+Ago!AJ24+Set!AJ24+Oct!AJ24),IF(Config!$C$6=11,SUM(+Ene!AJ24+Feb!AJ24+Mar!AJ24+Abr!AJ24+May!AJ24+Jun!AJ24+Jul!AJ24+Ago!AJ24+Set!AJ24+Oct!AJ24+Nov!AJ24),IF(Config!$C$6=12,SUM(+Ene!AJ24+Feb!AJ24+Mar!AJ24+Abr!AJ24+May!AJ24+Jun!AJ24+Jul!AJ24+Ago!AJ24+Set!AJ24+Oct!AJ24+Nov!AJ24+Dic!AJ24)))))))))))))</f>
        <v>0</v>
      </c>
      <c r="AK24" s="429">
        <f>IF(Config!$C$6=1,SUM(+Ene!AK24),IF(Config!$C$6=2,SUM(+Ene!AK24+Feb!AK24),IF(Config!$C$6=3,SUM(+Ene!AK24+Feb!AK24+Mar!AK24),IF(Config!$C$6=4,SUM(+Ene!AK24+Feb!AK24+Mar!AK24+Abr!AK24),IF(Config!$C$6=5,SUM(Ene!AK24+Feb!AK24+Mar!AK24+Abr!AK24+May!AK24),IF(Config!$C$6=6,SUM(+Ene!AK24+Feb!AK24+Mar!AK24+Abr!AK24+May!AK24+Jun!AK24),IF(Config!$C$6=7,SUM(Ene!AK24+Feb!AK24+Mar!AK24+Abr!AK24+May!AK24+Jun!AK24+Jul!AK24),IF(Config!$C$6=8,SUM(+Ene!AK24+Feb!AK24+Mar!AK24+Abr!AK24+May!AK24+Jun!AK24+Jul!AK24+Ago!AK24),IF(Config!$C$6=9,SUM(+Ene!AK24+Feb!AK24+Mar!AK24+Abr!AK24+May!AK24+Jun!AK24+Jul!AK24+Ago!AK24+Set!AK24),IF(Config!$C$6=10,SUM(+Ene!AK24+Feb!AK24+Mar!AK24+Abr!AK24+May!AK24+Jun!AK24+Jul!AK24+Ago!AK24+Set!AK24+Oct!AK24),IF(Config!$C$6=11,SUM(+Ene!AK24+Feb!AK24+Mar!AK24+Abr!AK24+May!AK24+Jun!AK24+Jul!AK24+Ago!AK24+Set!AK24+Oct!AK24+Nov!AK24),IF(Config!$C$6=12,SUM(+Ene!AK24+Feb!AK24+Mar!AK24+Abr!AK24+May!AK24+Jun!AK24+Jul!AK24+Ago!AK24+Set!AK24+Oct!AK24+Nov!AK24+Dic!AK24)))))))))))))</f>
        <v>0</v>
      </c>
      <c r="AL24" s="429">
        <f>IF(Config!$C$6=1,SUM(+Ene!AL24),IF(Config!$C$6=2,SUM(+Ene!AL24+Feb!AL24),IF(Config!$C$6=3,SUM(+Ene!AL24+Feb!AL24+Mar!AL24),IF(Config!$C$6=4,SUM(+Ene!AL24+Feb!AL24+Mar!AL24+Abr!AL24),IF(Config!$C$6=5,SUM(Ene!AL24+Feb!AL24+Mar!AL24+Abr!AL24+May!AL24),IF(Config!$C$6=6,SUM(+Ene!AL24+Feb!AL24+Mar!AL24+Abr!AL24+May!AL24+Jun!AL24),IF(Config!$C$6=7,SUM(Ene!AL24+Feb!AL24+Mar!AL24+Abr!AL24+May!AL24+Jun!AL24+Jul!AL24),IF(Config!$C$6=8,SUM(+Ene!AL24+Feb!AL24+Mar!AL24+Abr!AL24+May!AL24+Jun!AL24+Jul!AL24+Ago!AL24),IF(Config!$C$6=9,SUM(+Ene!AL24+Feb!AL24+Mar!AL24+Abr!AL24+May!AL24+Jun!AL24+Jul!AL24+Ago!AL24+Set!AL24),IF(Config!$C$6=10,SUM(+Ene!AL24+Feb!AL24+Mar!AL24+Abr!AL24+May!AL24+Jun!AL24+Jul!AL24+Ago!AL24+Set!AL24+Oct!AL24),IF(Config!$C$6=11,SUM(+Ene!AL24+Feb!AL24+Mar!AL24+Abr!AL24+May!AL24+Jun!AL24+Jul!AL24+Ago!AL24+Set!AL24+Oct!AL24+Nov!AL24),IF(Config!$C$6=12,SUM(+Ene!AL24+Feb!AL24+Mar!AL24+Abr!AL24+May!AL24+Jun!AL24+Jul!AL24+Ago!AL24+Set!AL24+Oct!AL24+Nov!AL24+Dic!AL24)))))))))))))</f>
        <v>0</v>
      </c>
      <c r="AM24" s="429">
        <f>IF(Config!$C$6=1,SUM(+Ene!AM24),IF(Config!$C$6=2,SUM(+Ene!AM24+Feb!AM24),IF(Config!$C$6=3,SUM(+Ene!AM24+Feb!AM24+Mar!AM24),IF(Config!$C$6=4,SUM(+Ene!AM24+Feb!AM24+Mar!AM24+Abr!AM24),IF(Config!$C$6=5,SUM(Ene!AM24+Feb!AM24+Mar!AM24+Abr!AM24+May!AM24),IF(Config!$C$6=6,SUM(+Ene!AM24+Feb!AM24+Mar!AM24+Abr!AM24+May!AM24+Jun!AM24),IF(Config!$C$6=7,SUM(Ene!AM24+Feb!AM24+Mar!AM24+Abr!AM24+May!AM24+Jun!AM24+Jul!AM24),IF(Config!$C$6=8,SUM(+Ene!AM24+Feb!AM24+Mar!AM24+Abr!AM24+May!AM24+Jun!AM24+Jul!AM24+Ago!AM24),IF(Config!$C$6=9,SUM(+Ene!AM24+Feb!AM24+Mar!AM24+Abr!AM24+May!AM24+Jun!AM24+Jul!AM24+Ago!AM24+Set!AM24),IF(Config!$C$6=10,SUM(+Ene!AM24+Feb!AM24+Mar!AM24+Abr!AM24+May!AM24+Jun!AM24+Jul!AM24+Ago!AM24+Set!AM24+Oct!AM24),IF(Config!$C$6=11,SUM(+Ene!AM24+Feb!AM24+Mar!AM24+Abr!AM24+May!AM24+Jun!AM24+Jul!AM24+Ago!AM24+Set!AM24+Oct!AM24+Nov!AM24),IF(Config!$C$6=12,SUM(+Ene!AM24+Feb!AM24+Mar!AM24+Abr!AM24+May!AM24+Jun!AM24+Jul!AM24+Ago!AM24+Set!AM24+Oct!AM24+Nov!AM24+Dic!AM24)))))))))))))</f>
        <v>0</v>
      </c>
      <c r="AN24" s="429">
        <f>IF(Config!$C$6=1,SUM(+Ene!AN24),IF(Config!$C$6=2,SUM(+Ene!AN24+Feb!AN24),IF(Config!$C$6=3,SUM(+Ene!AN24+Feb!AN24+Mar!AN24),IF(Config!$C$6=4,SUM(+Ene!AN24+Feb!AN24+Mar!AN24+Abr!AN24),IF(Config!$C$6=5,SUM(Ene!AN24+Feb!AN24+Mar!AN24+Abr!AN24+May!AN24),IF(Config!$C$6=6,SUM(+Ene!AN24+Feb!AN24+Mar!AN24+Abr!AN24+May!AN24+Jun!AN24),IF(Config!$C$6=7,SUM(Ene!AN24+Feb!AN24+Mar!AN24+Abr!AN24+May!AN24+Jun!AN24+Jul!AN24),IF(Config!$C$6=8,SUM(+Ene!AN24+Feb!AN24+Mar!AN24+Abr!AN24+May!AN24+Jun!AN24+Jul!AN24+Ago!AN24),IF(Config!$C$6=9,SUM(+Ene!AN24+Feb!AN24+Mar!AN24+Abr!AN24+May!AN24+Jun!AN24+Jul!AN24+Ago!AN24+Set!AN24),IF(Config!$C$6=10,SUM(+Ene!AN24+Feb!AN24+Mar!AN24+Abr!AN24+May!AN24+Jun!AN24+Jul!AN24+Ago!AN24+Set!AN24+Oct!AN24),IF(Config!$C$6=11,SUM(+Ene!AN24+Feb!AN24+Mar!AN24+Abr!AN24+May!AN24+Jun!AN24+Jul!AN24+Ago!AN24+Set!AN24+Oct!AN24+Nov!AN24),IF(Config!$C$6=12,SUM(+Ene!AN24+Feb!AN24+Mar!AN24+Abr!AN24+May!AN24+Jun!AN24+Jul!AN24+Ago!AN24+Set!AN24+Oct!AN24+Nov!AN24+Dic!AN24)))))))))))))</f>
        <v>0</v>
      </c>
      <c r="AO24" s="429">
        <f>IF(Config!$C$6=1,SUM(+Ene!AO24),IF(Config!$C$6=2,SUM(+Ene!AO24+Feb!AO24),IF(Config!$C$6=3,SUM(+Ene!AO24+Feb!AO24+Mar!AO24),IF(Config!$C$6=4,SUM(+Ene!AO24+Feb!AO24+Mar!AO24+Abr!AO24),IF(Config!$C$6=5,SUM(Ene!AO24+Feb!AO24+Mar!AO24+Abr!AO24+May!AO24),IF(Config!$C$6=6,SUM(+Ene!AO24+Feb!AO24+Mar!AO24+Abr!AO24+May!AO24+Jun!AO24),IF(Config!$C$6=7,SUM(Ene!AO24+Feb!AO24+Mar!AO24+Abr!AO24+May!AO24+Jun!AO24+Jul!AO24),IF(Config!$C$6=8,SUM(+Ene!AO24+Feb!AO24+Mar!AO24+Abr!AO24+May!AO24+Jun!AO24+Jul!AO24+Ago!AO24),IF(Config!$C$6=9,SUM(+Ene!AO24+Feb!AO24+Mar!AO24+Abr!AO24+May!AO24+Jun!AO24+Jul!AO24+Ago!AO24+Set!AO24),IF(Config!$C$6=10,SUM(+Ene!AO24+Feb!AO24+Mar!AO24+Abr!AO24+May!AO24+Jun!AO24+Jul!AO24+Ago!AO24+Set!AO24+Oct!AO24),IF(Config!$C$6=11,SUM(+Ene!AO24+Feb!AO24+Mar!AO24+Abr!AO24+May!AO24+Jun!AO24+Jul!AO24+Ago!AO24+Set!AO24+Oct!AO24+Nov!AO24),IF(Config!$C$6=12,SUM(+Ene!AO24+Feb!AO24+Mar!AO24+Abr!AO24+May!AO24+Jun!AO24+Jul!AO24+Ago!AO24+Set!AO24+Oct!AO24+Nov!AO24+Dic!AO24)))))))))))))</f>
        <v>0</v>
      </c>
      <c r="AP24" s="429">
        <f>IF(Config!$C$6=1,SUM(+Ene!AP24),IF(Config!$C$6=2,SUM(+Ene!AP24+Feb!AP24),IF(Config!$C$6=3,SUM(+Ene!AP24+Feb!AP24+Mar!AP24),IF(Config!$C$6=4,SUM(+Ene!AP24+Feb!AP24+Mar!AP24+Abr!AP24),IF(Config!$C$6=5,SUM(Ene!AP24+Feb!AP24+Mar!AP24+Abr!AP24+May!AP24),IF(Config!$C$6=6,SUM(+Ene!AP24+Feb!AP24+Mar!AP24+Abr!AP24+May!AP24+Jun!AP24),IF(Config!$C$6=7,SUM(Ene!AP24+Feb!AP24+Mar!AP24+Abr!AP24+May!AP24+Jun!AP24+Jul!AP24),IF(Config!$C$6=8,SUM(+Ene!AP24+Feb!AP24+Mar!AP24+Abr!AP24+May!AP24+Jun!AP24+Jul!AP24+Ago!AP24),IF(Config!$C$6=9,SUM(+Ene!AP24+Feb!AP24+Mar!AP24+Abr!AP24+May!AP24+Jun!AP24+Jul!AP24+Ago!AP24+Set!AP24),IF(Config!$C$6=10,SUM(+Ene!AP24+Feb!AP24+Mar!AP24+Abr!AP24+May!AP24+Jun!AP24+Jul!AP24+Ago!AP24+Set!AP24+Oct!AP24),IF(Config!$C$6=11,SUM(+Ene!AP24+Feb!AP24+Mar!AP24+Abr!AP24+May!AP24+Jun!AP24+Jul!AP24+Ago!AP24+Set!AP24+Oct!AP24+Nov!AP24),IF(Config!$C$6=12,SUM(+Ene!AP24+Feb!AP24+Mar!AP24+Abr!AP24+May!AP24+Jun!AP24+Jul!AP24+Ago!AP24+Set!AP24+Oct!AP24+Nov!AP24+Dic!AP24)))))))))))))</f>
        <v>0</v>
      </c>
      <c r="AQ24" s="429">
        <f>IF(Config!$C$6=1,SUM(+Ene!AQ24),IF(Config!$C$6=2,SUM(+Ene!AQ24+Feb!AQ24),IF(Config!$C$6=3,SUM(+Ene!AQ24+Feb!AQ24+Mar!AQ24),IF(Config!$C$6=4,SUM(+Ene!AQ24+Feb!AQ24+Mar!AQ24+Abr!AQ24),IF(Config!$C$6=5,SUM(Ene!AQ24+Feb!AQ24+Mar!AQ24+Abr!AQ24+May!AQ24),IF(Config!$C$6=6,SUM(+Ene!AQ24+Feb!AQ24+Mar!AQ24+Abr!AQ24+May!AQ24+Jun!AQ24),IF(Config!$C$6=7,SUM(Ene!AQ24+Feb!AQ24+Mar!AQ24+Abr!AQ24+May!AQ24+Jun!AQ24+Jul!AQ24),IF(Config!$C$6=8,SUM(+Ene!AQ24+Feb!AQ24+Mar!AQ24+Abr!AQ24+May!AQ24+Jun!AQ24+Jul!AQ24+Ago!AQ24),IF(Config!$C$6=9,SUM(+Ene!AQ24+Feb!AQ24+Mar!AQ24+Abr!AQ24+May!AQ24+Jun!AQ24+Jul!AQ24+Ago!AQ24+Set!AQ24),IF(Config!$C$6=10,SUM(+Ene!AQ24+Feb!AQ24+Mar!AQ24+Abr!AQ24+May!AQ24+Jun!AQ24+Jul!AQ24+Ago!AQ24+Set!AQ24+Oct!AQ24),IF(Config!$C$6=11,SUM(+Ene!AQ24+Feb!AQ24+Mar!AQ24+Abr!AQ24+May!AQ24+Jun!AQ24+Jul!AQ24+Ago!AQ24+Set!AQ24+Oct!AQ24+Nov!AQ24),IF(Config!$C$6=12,SUM(+Ene!AQ24+Feb!AQ24+Mar!AQ24+Abr!AQ24+May!AQ24+Jun!AQ24+Jul!AQ24+Ago!AQ24+Set!AQ24+Oct!AQ24+Nov!AQ24+Dic!AQ24)))))))))))))</f>
        <v>0</v>
      </c>
      <c r="AR24" s="429">
        <f>IF(Config!$C$6=1,SUM(+Ene!AR24),IF(Config!$C$6=2,SUM(+Ene!AR24+Feb!AR24),IF(Config!$C$6=3,SUM(+Ene!AR24+Feb!AR24+Mar!AR24),IF(Config!$C$6=4,SUM(+Ene!AR24+Feb!AR24+Mar!AR24+Abr!AR24),IF(Config!$C$6=5,SUM(Ene!AR24+Feb!AR24+Mar!AR24+Abr!AR24+May!AR24),IF(Config!$C$6=6,SUM(+Ene!AR24+Feb!AR24+Mar!AR24+Abr!AR24+May!AR24+Jun!AR24),IF(Config!$C$6=7,SUM(Ene!AR24+Feb!AR24+Mar!AR24+Abr!AR24+May!AR24+Jun!AR24+Jul!AR24),IF(Config!$C$6=8,SUM(+Ene!AR24+Feb!AR24+Mar!AR24+Abr!AR24+May!AR24+Jun!AR24+Jul!AR24+Ago!AR24),IF(Config!$C$6=9,SUM(+Ene!AR24+Feb!AR24+Mar!AR24+Abr!AR24+May!AR24+Jun!AR24+Jul!AR24+Ago!AR24+Set!AR24),IF(Config!$C$6=10,SUM(+Ene!AR24+Feb!AR24+Mar!AR24+Abr!AR24+May!AR24+Jun!AR24+Jul!AR24+Ago!AR24+Set!AR24+Oct!AR24),IF(Config!$C$6=11,SUM(+Ene!AR24+Feb!AR24+Mar!AR24+Abr!AR24+May!AR24+Jun!AR24+Jul!AR24+Ago!AR24+Set!AR24+Oct!AR24+Nov!AR24),IF(Config!$C$6=12,SUM(+Ene!AR24+Feb!AR24+Mar!AR24+Abr!AR24+May!AR24+Jun!AR24+Jul!AR24+Ago!AR24+Set!AR24+Oct!AR24+Nov!AR24+Dic!AR24)))))))))))))</f>
        <v>0</v>
      </c>
      <c r="AS24" s="429">
        <f>IF(Config!$C$6=1,SUM(+Ene!AS24),IF(Config!$C$6=2,SUM(+Ene!AS24+Feb!AS24),IF(Config!$C$6=3,SUM(+Ene!AS24+Feb!AS24+Mar!AS24),IF(Config!$C$6=4,SUM(+Ene!AS24+Feb!AS24+Mar!AS24+Abr!AS24),IF(Config!$C$6=5,SUM(Ene!AS24+Feb!AS24+Mar!AS24+Abr!AS24+May!AS24),IF(Config!$C$6=6,SUM(+Ene!AS24+Feb!AS24+Mar!AS24+Abr!AS24+May!AS24+Jun!AS24),IF(Config!$C$6=7,SUM(Ene!AS24+Feb!AS24+Mar!AS24+Abr!AS24+May!AS24+Jun!AS24+Jul!AS24),IF(Config!$C$6=8,SUM(+Ene!AS24+Feb!AS24+Mar!AS24+Abr!AS24+May!AS24+Jun!AS24+Jul!AS24+Ago!AS24),IF(Config!$C$6=9,SUM(+Ene!AS24+Feb!AS24+Mar!AS24+Abr!AS24+May!AS24+Jun!AS24+Jul!AS24+Ago!AS24+Set!AS24),IF(Config!$C$6=10,SUM(+Ene!AS24+Feb!AS24+Mar!AS24+Abr!AS24+May!AS24+Jun!AS24+Jul!AS24+Ago!AS24+Set!AS24+Oct!AS24),IF(Config!$C$6=11,SUM(+Ene!AS24+Feb!AS24+Mar!AS24+Abr!AS24+May!AS24+Jun!AS24+Jul!AS24+Ago!AS24+Set!AS24+Oct!AS24+Nov!AS24),IF(Config!$C$6=12,SUM(+Ene!AS24+Feb!AS24+Mar!AS24+Abr!AS24+May!AS24+Jun!AS24+Jul!AS24+Ago!AS24+Set!AS24+Oct!AS24+Nov!AS24+Dic!AS24)))))))))))))</f>
        <v>0</v>
      </c>
      <c r="AT24" s="429">
        <f>IF(Config!$C$6=1,SUM(+Ene!AT24),IF(Config!$C$6=2,SUM(+Ene!AT24+Feb!AT24),IF(Config!$C$6=3,SUM(+Ene!AT24+Feb!AT24+Mar!AT24),IF(Config!$C$6=4,SUM(+Ene!AT24+Feb!AT24+Mar!AT24+Abr!AT24),IF(Config!$C$6=5,SUM(Ene!AT24+Feb!AT24+Mar!AT24+Abr!AT24+May!AT24),IF(Config!$C$6=6,SUM(+Ene!AT24+Feb!AT24+Mar!AT24+Abr!AT24+May!AT24+Jun!AT24),IF(Config!$C$6=7,SUM(Ene!AT24+Feb!AT24+Mar!AT24+Abr!AT24+May!AT24+Jun!AT24+Jul!AT24),IF(Config!$C$6=8,SUM(+Ene!AT24+Feb!AT24+Mar!AT24+Abr!AT24+May!AT24+Jun!AT24+Jul!AT24+Ago!AT24),IF(Config!$C$6=9,SUM(+Ene!AT24+Feb!AT24+Mar!AT24+Abr!AT24+May!AT24+Jun!AT24+Jul!AT24+Ago!AT24+Set!AT24),IF(Config!$C$6=10,SUM(+Ene!AT24+Feb!AT24+Mar!AT24+Abr!AT24+May!AT24+Jun!AT24+Jul!AT24+Ago!AT24+Set!AT24+Oct!AT24),IF(Config!$C$6=11,SUM(+Ene!AT24+Feb!AT24+Mar!AT24+Abr!AT24+May!AT24+Jun!AT24+Jul!AT24+Ago!AT24+Set!AT24+Oct!AT24+Nov!AT24),IF(Config!$C$6=12,SUM(+Ene!AT24+Feb!AT24+Mar!AT24+Abr!AT24+May!AT24+Jun!AT24+Jul!AT24+Ago!AT24+Set!AT24+Oct!AT24+Nov!AT24+Dic!AT24)))))))))))))</f>
        <v>0</v>
      </c>
      <c r="AU24" s="495">
        <f t="shared" si="9"/>
        <v>0</v>
      </c>
      <c r="AV24" s="37">
        <f t="shared" si="10"/>
        <v>0</v>
      </c>
      <c r="AW24" s="37">
        <f t="shared" si="11"/>
        <v>0</v>
      </c>
      <c r="AX24" s="37">
        <f t="shared" si="12"/>
        <v>0</v>
      </c>
      <c r="AY24" s="37">
        <f t="shared" si="13"/>
        <v>0</v>
      </c>
      <c r="AZ24" s="37">
        <f t="shared" si="14"/>
        <v>0</v>
      </c>
      <c r="BA24" s="37">
        <f t="shared" si="15"/>
        <v>0</v>
      </c>
      <c r="BB24" s="37">
        <f t="shared" si="16"/>
        <v>0</v>
      </c>
      <c r="BC24" s="37">
        <f t="shared" si="17"/>
        <v>0</v>
      </c>
      <c r="BD24" s="38">
        <f t="shared" si="18"/>
        <v>0</v>
      </c>
      <c r="BE24" s="37">
        <f t="shared" si="19"/>
        <v>0</v>
      </c>
      <c r="BF24" s="54">
        <f t="shared" si="20"/>
        <v>0</v>
      </c>
      <c r="BG24" t="str">
        <f t="shared" si="8"/>
        <v>OK</v>
      </c>
    </row>
    <row r="25" spans="1:59" ht="30" x14ac:dyDescent="0.25">
      <c r="A25" s="400">
        <v>22</v>
      </c>
      <c r="B25" s="427" t="s">
        <v>743</v>
      </c>
      <c r="C25" s="444" t="s">
        <v>145</v>
      </c>
      <c r="D25" s="429">
        <f>IF(Config!$C$6=1,SUM(+Ene!D25),IF(Config!$C$6=2,SUM(+Ene!D25+Feb!D25),IF(Config!$C$6=3,SUM(+Ene!D25+Feb!D25+Mar!D25),IF(Config!$C$6=4,SUM(+Ene!D25+Feb!D25+Mar!D25+Abr!D25),IF(Config!$C$6=5,SUM(Ene!D25+Feb!D25+Mar!D25+Abr!D25+May!D25),IF(Config!$C$6=6,SUM(+Ene!D25+Feb!D25+Mar!D25+Abr!D25+May!D25+Jun!D25),IF(Config!$C$6=7,SUM(Ene!D25+Feb!D25+Mar!D25+Abr!D25+May!D25+Jun!D25+Jul!D25),IF(Config!$C$6=8,SUM(+Ene!D25+Feb!D25+Mar!D25+Abr!D25+May!D25+Jun!D25+Jul!D25+Ago!D25),IF(Config!$C$6=9,SUM(+Ene!D25+Feb!D25+Mar!D25+Abr!D25+May!D25+Jun!D25+Jul!D25+Ago!D25+Set!D25),IF(Config!$C$6=10,SUM(+Ene!D25+Feb!D25+Mar!D25+Abr!D25+May!D25+Jun!D25+Jul!D25+Ago!D25+Set!D25+Oct!D25),IF(Config!$C$6=11,SUM(+Ene!D25+Feb!D25+Mar!D25+Abr!D25+May!D25+Jun!D25+Jul!D25+Ago!D25+Set!D25+Oct!D25+Nov!D25),IF(Config!$C$6=12,SUM(+Ene!D25+Feb!D25+Mar!D25+Abr!D25+May!D25+Jun!D25+Jul!D25+Ago!D25+Set!D25+Oct!D25+Nov!D25+Dic!D25)))))))))))))</f>
        <v>0</v>
      </c>
      <c r="E25" s="429">
        <f>IF(Config!$C$6=1,SUM(+Ene!E25),IF(Config!$C$6=2,SUM(+Ene!E25+Feb!E25),IF(Config!$C$6=3,SUM(+Ene!E25+Feb!E25+Mar!E25),IF(Config!$C$6=4,SUM(+Ene!E25+Feb!E25+Mar!E25+Abr!E25),IF(Config!$C$6=5,SUM(Ene!E25+Feb!E25+Mar!E25+Abr!E25+May!E25),IF(Config!$C$6=6,SUM(+Ene!E25+Feb!E25+Mar!E25+Abr!E25+May!E25+Jun!E25),IF(Config!$C$6=7,SUM(Ene!E25+Feb!E25+Mar!E25+Abr!E25+May!E25+Jun!E25+Jul!E25),IF(Config!$C$6=8,SUM(+Ene!E25+Feb!E25+Mar!E25+Abr!E25+May!E25+Jun!E25+Jul!E25+Ago!E25),IF(Config!$C$6=9,SUM(+Ene!E25+Feb!E25+Mar!E25+Abr!E25+May!E25+Jun!E25+Jul!E25+Ago!E25+Set!E25),IF(Config!$C$6=10,SUM(+Ene!E25+Feb!E25+Mar!E25+Abr!E25+May!E25+Jun!E25+Jul!E25+Ago!E25+Set!E25+Oct!E25),IF(Config!$C$6=11,SUM(+Ene!E25+Feb!E25+Mar!E25+Abr!E25+May!E25+Jun!E25+Jul!E25+Ago!E25+Set!E25+Oct!E25+Nov!E25),IF(Config!$C$6=12,SUM(+Ene!E25+Feb!E25+Mar!E25+Abr!E25+May!E25+Jun!E25+Jul!E25+Ago!E25+Set!E25+Oct!E25+Nov!E25+Dic!E25)))))))))))))</f>
        <v>0</v>
      </c>
      <c r="F25" s="429">
        <f>IF(Config!$C$6=1,SUM(+Ene!F25),IF(Config!$C$6=2,SUM(+Ene!F25+Feb!F25),IF(Config!$C$6=3,SUM(+Ene!F25+Feb!F25+Mar!F25),IF(Config!$C$6=4,SUM(+Ene!F25+Feb!F25+Mar!F25+Abr!F25),IF(Config!$C$6=5,SUM(Ene!F25+Feb!F25+Mar!F25+Abr!F25+May!F25),IF(Config!$C$6=6,SUM(+Ene!F25+Feb!F25+Mar!F25+Abr!F25+May!F25+Jun!F25),IF(Config!$C$6=7,SUM(Ene!F25+Feb!F25+Mar!F25+Abr!F25+May!F25+Jun!F25+Jul!F25),IF(Config!$C$6=8,SUM(+Ene!F25+Feb!F25+Mar!F25+Abr!F25+May!F25+Jun!F25+Jul!F25+Ago!F25),IF(Config!$C$6=9,SUM(+Ene!F25+Feb!F25+Mar!F25+Abr!F25+May!F25+Jun!F25+Jul!F25+Ago!F25+Set!F25),IF(Config!$C$6=10,SUM(+Ene!F25+Feb!F25+Mar!F25+Abr!F25+May!F25+Jun!F25+Jul!F25+Ago!F25+Set!F25+Oct!F25),IF(Config!$C$6=11,SUM(+Ene!F25+Feb!F25+Mar!F25+Abr!F25+May!F25+Jun!F25+Jul!F25+Ago!F25+Set!F25+Oct!F25+Nov!F25),IF(Config!$C$6=12,SUM(+Ene!F25+Feb!F25+Mar!F25+Abr!F25+May!F25+Jun!F25+Jul!F25+Ago!F25+Set!F25+Oct!F25+Nov!F25+Dic!F25)))))))))))))</f>
        <v>0</v>
      </c>
      <c r="G25" s="429">
        <f>IF(Config!$C$6=1,SUM(+Ene!G25),IF(Config!$C$6=2,SUM(+Ene!G25+Feb!G25),IF(Config!$C$6=3,SUM(+Ene!G25+Feb!G25+Mar!G25),IF(Config!$C$6=4,SUM(+Ene!G25+Feb!G25+Mar!G25+Abr!G25),IF(Config!$C$6=5,SUM(Ene!G25+Feb!G25+Mar!G25+Abr!G25+May!G25),IF(Config!$C$6=6,SUM(+Ene!G25+Feb!G25+Mar!G25+Abr!G25+May!G25+Jun!G25),IF(Config!$C$6=7,SUM(Ene!G25+Feb!G25+Mar!G25+Abr!G25+May!G25+Jun!G25+Jul!G25),IF(Config!$C$6=8,SUM(+Ene!G25+Feb!G25+Mar!G25+Abr!G25+May!G25+Jun!G25+Jul!G25+Ago!G25),IF(Config!$C$6=9,SUM(+Ene!G25+Feb!G25+Mar!G25+Abr!G25+May!G25+Jun!G25+Jul!G25+Ago!G25+Set!G25),IF(Config!$C$6=10,SUM(+Ene!G25+Feb!G25+Mar!G25+Abr!G25+May!G25+Jun!G25+Jul!G25+Ago!G25+Set!G25+Oct!G25),IF(Config!$C$6=11,SUM(+Ene!G25+Feb!G25+Mar!G25+Abr!G25+May!G25+Jun!G25+Jul!G25+Ago!G25+Set!G25+Oct!G25+Nov!G25),IF(Config!$C$6=12,SUM(+Ene!G25+Feb!G25+Mar!G25+Abr!G25+May!G25+Jun!G25+Jul!G25+Ago!G25+Set!G25+Oct!G25+Nov!G25+Dic!G25)))))))))))))</f>
        <v>193</v>
      </c>
      <c r="H25" s="429">
        <f>IF(Config!$C$6=1,SUM(+Ene!H25),IF(Config!$C$6=2,SUM(+Ene!H25+Feb!H25),IF(Config!$C$6=3,SUM(+Ene!H25+Feb!H25+Mar!H25),IF(Config!$C$6=4,SUM(+Ene!H25+Feb!H25+Mar!H25+Abr!H25),IF(Config!$C$6=5,SUM(Ene!H25+Feb!H25+Mar!H25+Abr!H25+May!H25),IF(Config!$C$6=6,SUM(+Ene!H25+Feb!H25+Mar!H25+Abr!H25+May!H25+Jun!H25),IF(Config!$C$6=7,SUM(Ene!H25+Feb!H25+Mar!H25+Abr!H25+May!H25+Jun!H25+Jul!H25),IF(Config!$C$6=8,SUM(+Ene!H25+Feb!H25+Mar!H25+Abr!H25+May!H25+Jun!H25+Jul!H25+Ago!H25),IF(Config!$C$6=9,SUM(+Ene!H25+Feb!H25+Mar!H25+Abr!H25+May!H25+Jun!H25+Jul!H25+Ago!H25+Set!H25),IF(Config!$C$6=10,SUM(+Ene!H25+Feb!H25+Mar!H25+Abr!H25+May!H25+Jun!H25+Jul!H25+Ago!H25+Set!H25+Oct!H25),IF(Config!$C$6=11,SUM(+Ene!H25+Feb!H25+Mar!H25+Abr!H25+May!H25+Jun!H25+Jul!H25+Ago!H25+Set!H25+Oct!H25+Nov!H25),IF(Config!$C$6=12,SUM(+Ene!H25+Feb!H25+Mar!H25+Abr!H25+May!H25+Jun!H25+Jul!H25+Ago!H25+Set!H25+Oct!H25+Nov!H25+Dic!H25)))))))))))))</f>
        <v>35</v>
      </c>
      <c r="I25" s="429">
        <f>IF(Config!$C$6=1,SUM(+Ene!I25),IF(Config!$C$6=2,SUM(+Ene!I25+Feb!I25),IF(Config!$C$6=3,SUM(+Ene!I25+Feb!I25+Mar!I25),IF(Config!$C$6=4,SUM(+Ene!I25+Feb!I25+Mar!I25+Abr!I25),IF(Config!$C$6=5,SUM(Ene!I25+Feb!I25+Mar!I25+Abr!I25+May!I25),IF(Config!$C$6=6,SUM(+Ene!I25+Feb!I25+Mar!I25+Abr!I25+May!I25+Jun!I25),IF(Config!$C$6=7,SUM(Ene!I25+Feb!I25+Mar!I25+Abr!I25+May!I25+Jun!I25+Jul!I25),IF(Config!$C$6=8,SUM(+Ene!I25+Feb!I25+Mar!I25+Abr!I25+May!I25+Jun!I25+Jul!I25+Ago!I25),IF(Config!$C$6=9,SUM(+Ene!I25+Feb!I25+Mar!I25+Abr!I25+May!I25+Jun!I25+Jul!I25+Ago!I25+Set!I25),IF(Config!$C$6=10,SUM(+Ene!I25+Feb!I25+Mar!I25+Abr!I25+May!I25+Jun!I25+Jul!I25+Ago!I25+Set!I25+Oct!I25),IF(Config!$C$6=11,SUM(+Ene!I25+Feb!I25+Mar!I25+Abr!I25+May!I25+Jun!I25+Jul!I25+Ago!I25+Set!I25+Oct!I25+Nov!I25),IF(Config!$C$6=12,SUM(+Ene!I25+Feb!I25+Mar!I25+Abr!I25+May!I25+Jun!I25+Jul!I25+Ago!I25+Set!I25+Oct!I25+Nov!I25+Dic!I25)))))))))))))</f>
        <v>14</v>
      </c>
      <c r="J25" s="429">
        <f>IF(Config!$C$6=1,SUM(+Ene!J25),IF(Config!$C$6=2,SUM(+Ene!J25+Feb!J25),IF(Config!$C$6=3,SUM(+Ene!J25+Feb!J25+Mar!J25),IF(Config!$C$6=4,SUM(+Ene!J25+Feb!J25+Mar!J25+Abr!J25),IF(Config!$C$6=5,SUM(Ene!J25+Feb!J25+Mar!J25+Abr!J25+May!J25),IF(Config!$C$6=6,SUM(+Ene!J25+Feb!J25+Mar!J25+Abr!J25+May!J25+Jun!J25),IF(Config!$C$6=7,SUM(Ene!J25+Feb!J25+Mar!J25+Abr!J25+May!J25+Jun!J25+Jul!J25),IF(Config!$C$6=8,SUM(+Ene!J25+Feb!J25+Mar!J25+Abr!J25+May!J25+Jun!J25+Jul!J25+Ago!J25),IF(Config!$C$6=9,SUM(+Ene!J25+Feb!J25+Mar!J25+Abr!J25+May!J25+Jun!J25+Jul!J25+Ago!J25+Set!J25),IF(Config!$C$6=10,SUM(+Ene!J25+Feb!J25+Mar!J25+Abr!J25+May!J25+Jun!J25+Jul!J25+Ago!J25+Set!J25+Oct!J25),IF(Config!$C$6=11,SUM(+Ene!J25+Feb!J25+Mar!J25+Abr!J25+May!J25+Jun!J25+Jul!J25+Ago!J25+Set!J25+Oct!J25+Nov!J25),IF(Config!$C$6=12,SUM(+Ene!J25+Feb!J25+Mar!J25+Abr!J25+May!J25+Jun!J25+Jul!J25+Ago!J25+Set!J25+Oct!J25+Nov!J25+Dic!J25)))))))))))))</f>
        <v>9</v>
      </c>
      <c r="K25" s="429">
        <f>IF(Config!$C$6=1,SUM(+Ene!K25),IF(Config!$C$6=2,SUM(+Ene!K25+Feb!K25),IF(Config!$C$6=3,SUM(+Ene!K25+Feb!K25+Mar!K25),IF(Config!$C$6=4,SUM(+Ene!K25+Feb!K25+Mar!K25+Abr!K25),IF(Config!$C$6=5,SUM(Ene!K25+Feb!K25+Mar!K25+Abr!K25+May!K25),IF(Config!$C$6=6,SUM(+Ene!K25+Feb!K25+Mar!K25+Abr!K25+May!K25+Jun!K25),IF(Config!$C$6=7,SUM(Ene!K25+Feb!K25+Mar!K25+Abr!K25+May!K25+Jun!K25+Jul!K25),IF(Config!$C$6=8,SUM(+Ene!K25+Feb!K25+Mar!K25+Abr!K25+May!K25+Jun!K25+Jul!K25+Ago!K25),IF(Config!$C$6=9,SUM(+Ene!K25+Feb!K25+Mar!K25+Abr!K25+May!K25+Jun!K25+Jul!K25+Ago!K25+Set!K25),IF(Config!$C$6=10,SUM(+Ene!K25+Feb!K25+Mar!K25+Abr!K25+May!K25+Jun!K25+Jul!K25+Ago!K25+Set!K25+Oct!K25),IF(Config!$C$6=11,SUM(+Ene!K25+Feb!K25+Mar!K25+Abr!K25+May!K25+Jun!K25+Jul!K25+Ago!K25+Set!K25+Oct!K25+Nov!K25),IF(Config!$C$6=12,SUM(+Ene!K25+Feb!K25+Mar!K25+Abr!K25+May!K25+Jun!K25+Jul!K25+Ago!K25+Set!K25+Oct!K25+Nov!K25+Dic!K25)))))))))))))</f>
        <v>12</v>
      </c>
      <c r="L25" s="429">
        <f>IF(Config!$C$6=1,SUM(+Ene!L25),IF(Config!$C$6=2,SUM(+Ene!L25+Feb!L25),IF(Config!$C$6=3,SUM(+Ene!L25+Feb!L25+Mar!L25),IF(Config!$C$6=4,SUM(+Ene!L25+Feb!L25+Mar!L25+Abr!L25),IF(Config!$C$6=5,SUM(Ene!L25+Feb!L25+Mar!L25+Abr!L25+May!L25),IF(Config!$C$6=6,SUM(+Ene!L25+Feb!L25+Mar!L25+Abr!L25+May!L25+Jun!L25),IF(Config!$C$6=7,SUM(Ene!L25+Feb!L25+Mar!L25+Abr!L25+May!L25+Jun!L25+Jul!L25),IF(Config!$C$6=8,SUM(+Ene!L25+Feb!L25+Mar!L25+Abr!L25+May!L25+Jun!L25+Jul!L25+Ago!L25),IF(Config!$C$6=9,SUM(+Ene!L25+Feb!L25+Mar!L25+Abr!L25+May!L25+Jun!L25+Jul!L25+Ago!L25+Set!L25),IF(Config!$C$6=10,SUM(+Ene!L25+Feb!L25+Mar!L25+Abr!L25+May!L25+Jun!L25+Jul!L25+Ago!L25+Set!L25+Oct!L25),IF(Config!$C$6=11,SUM(+Ene!L25+Feb!L25+Mar!L25+Abr!L25+May!L25+Jun!L25+Jul!L25+Ago!L25+Set!L25+Oct!L25+Nov!L25),IF(Config!$C$6=12,SUM(+Ene!L25+Feb!L25+Mar!L25+Abr!L25+May!L25+Jun!L25+Jul!L25+Ago!L25+Set!L25+Oct!L25+Nov!L25+Dic!L25)))))))))))))</f>
        <v>2</v>
      </c>
      <c r="M25" s="429">
        <f>IF(Config!$C$6=1,SUM(+Ene!M25),IF(Config!$C$6=2,SUM(+Ene!M25+Feb!M25),IF(Config!$C$6=3,SUM(+Ene!M25+Feb!M25+Mar!M25),IF(Config!$C$6=4,SUM(+Ene!M25+Feb!M25+Mar!M25+Abr!M25),IF(Config!$C$6=5,SUM(Ene!M25+Feb!M25+Mar!M25+Abr!M25+May!M25),IF(Config!$C$6=6,SUM(+Ene!M25+Feb!M25+Mar!M25+Abr!M25+May!M25+Jun!M25),IF(Config!$C$6=7,SUM(Ene!M25+Feb!M25+Mar!M25+Abr!M25+May!M25+Jun!M25+Jul!M25),IF(Config!$C$6=8,SUM(+Ene!M25+Feb!M25+Mar!M25+Abr!M25+May!M25+Jun!M25+Jul!M25+Ago!M25),IF(Config!$C$6=9,SUM(+Ene!M25+Feb!M25+Mar!M25+Abr!M25+May!M25+Jun!M25+Jul!M25+Ago!M25+Set!M25),IF(Config!$C$6=10,SUM(+Ene!M25+Feb!M25+Mar!M25+Abr!M25+May!M25+Jun!M25+Jul!M25+Ago!M25+Set!M25+Oct!M25),IF(Config!$C$6=11,SUM(+Ene!M25+Feb!M25+Mar!M25+Abr!M25+May!M25+Jun!M25+Jul!M25+Ago!M25+Set!M25+Oct!M25+Nov!M25),IF(Config!$C$6=12,SUM(+Ene!M25+Feb!M25+Mar!M25+Abr!M25+May!M25+Jun!M25+Jul!M25+Ago!M25+Set!M25+Oct!M25+Nov!M25+Dic!M25)))))))))))))</f>
        <v>44</v>
      </c>
      <c r="N25" s="429">
        <f>IF(Config!$C$6=1,SUM(+Ene!N25),IF(Config!$C$6=2,SUM(+Ene!N25+Feb!N25),IF(Config!$C$6=3,SUM(+Ene!N25+Feb!N25+Mar!N25),IF(Config!$C$6=4,SUM(+Ene!N25+Feb!N25+Mar!N25+Abr!N25),IF(Config!$C$6=5,SUM(Ene!N25+Feb!N25+Mar!N25+Abr!N25+May!N25),IF(Config!$C$6=6,SUM(+Ene!N25+Feb!N25+Mar!N25+Abr!N25+May!N25+Jun!N25),IF(Config!$C$6=7,SUM(Ene!N25+Feb!N25+Mar!N25+Abr!N25+May!N25+Jun!N25+Jul!N25),IF(Config!$C$6=8,SUM(+Ene!N25+Feb!N25+Mar!N25+Abr!N25+May!N25+Jun!N25+Jul!N25+Ago!N25),IF(Config!$C$6=9,SUM(+Ene!N25+Feb!N25+Mar!N25+Abr!N25+May!N25+Jun!N25+Jul!N25+Ago!N25+Set!N25),IF(Config!$C$6=10,SUM(+Ene!N25+Feb!N25+Mar!N25+Abr!N25+May!N25+Jun!N25+Jul!N25+Ago!N25+Set!N25+Oct!N25),IF(Config!$C$6=11,SUM(+Ene!N25+Feb!N25+Mar!N25+Abr!N25+May!N25+Jun!N25+Jul!N25+Ago!N25+Set!N25+Oct!N25+Nov!N25),IF(Config!$C$6=12,SUM(+Ene!N25+Feb!N25+Mar!N25+Abr!N25+May!N25+Jun!N25+Jul!N25+Ago!N25+Set!N25+Oct!N25+Nov!N25+Dic!N25)))))))))))))</f>
        <v>11</v>
      </c>
      <c r="O25" s="429">
        <f>IF(Config!$C$6=1,SUM(+Ene!O25),IF(Config!$C$6=2,SUM(+Ene!O25+Feb!O25),IF(Config!$C$6=3,SUM(+Ene!O25+Feb!O25+Mar!O25),IF(Config!$C$6=4,SUM(+Ene!O25+Feb!O25+Mar!O25+Abr!O25),IF(Config!$C$6=5,SUM(Ene!O25+Feb!O25+Mar!O25+Abr!O25+May!O25),IF(Config!$C$6=6,SUM(+Ene!O25+Feb!O25+Mar!O25+Abr!O25+May!O25+Jun!O25),IF(Config!$C$6=7,SUM(Ene!O25+Feb!O25+Mar!O25+Abr!O25+May!O25+Jun!O25+Jul!O25),IF(Config!$C$6=8,SUM(+Ene!O25+Feb!O25+Mar!O25+Abr!O25+May!O25+Jun!O25+Jul!O25+Ago!O25),IF(Config!$C$6=9,SUM(+Ene!O25+Feb!O25+Mar!O25+Abr!O25+May!O25+Jun!O25+Jul!O25+Ago!O25+Set!O25),IF(Config!$C$6=10,SUM(+Ene!O25+Feb!O25+Mar!O25+Abr!O25+May!O25+Jun!O25+Jul!O25+Ago!O25+Set!O25+Oct!O25),IF(Config!$C$6=11,SUM(+Ene!O25+Feb!O25+Mar!O25+Abr!O25+May!O25+Jun!O25+Jul!O25+Ago!O25+Set!O25+Oct!O25+Nov!O25),IF(Config!$C$6=12,SUM(+Ene!O25+Feb!O25+Mar!O25+Abr!O25+May!O25+Jun!O25+Jul!O25+Ago!O25+Set!O25+Oct!O25+Nov!O25+Dic!O25)))))))))))))</f>
        <v>0</v>
      </c>
      <c r="P25" s="429">
        <f>IF(Config!$C$6=1,SUM(+Ene!P25),IF(Config!$C$6=2,SUM(+Ene!P25+Feb!P25),IF(Config!$C$6=3,SUM(+Ene!P25+Feb!P25+Mar!P25),IF(Config!$C$6=4,SUM(+Ene!P25+Feb!P25+Mar!P25+Abr!P25),IF(Config!$C$6=5,SUM(Ene!P25+Feb!P25+Mar!P25+Abr!P25+May!P25),IF(Config!$C$6=6,SUM(+Ene!P25+Feb!P25+Mar!P25+Abr!P25+May!P25+Jun!P25),IF(Config!$C$6=7,SUM(Ene!P25+Feb!P25+Mar!P25+Abr!P25+May!P25+Jun!P25+Jul!P25),IF(Config!$C$6=8,SUM(+Ene!P25+Feb!P25+Mar!P25+Abr!P25+May!P25+Jun!P25+Jul!P25+Ago!P25),IF(Config!$C$6=9,SUM(+Ene!P25+Feb!P25+Mar!P25+Abr!P25+May!P25+Jun!P25+Jul!P25+Ago!P25+Set!P25),IF(Config!$C$6=10,SUM(+Ene!P25+Feb!P25+Mar!P25+Abr!P25+May!P25+Jun!P25+Jul!P25+Ago!P25+Set!P25+Oct!P25),IF(Config!$C$6=11,SUM(+Ene!P25+Feb!P25+Mar!P25+Abr!P25+May!P25+Jun!P25+Jul!P25+Ago!P25+Set!P25+Oct!P25+Nov!P25),IF(Config!$C$6=12,SUM(+Ene!P25+Feb!P25+Mar!P25+Abr!P25+May!P25+Jun!P25+Jul!P25+Ago!P25+Set!P25+Oct!P25+Nov!P25+Dic!P25)))))))))))))</f>
        <v>9</v>
      </c>
      <c r="Q25" s="429">
        <f>IF(Config!$C$6=1,SUM(+Ene!Q25),IF(Config!$C$6=2,SUM(+Ene!Q25+Feb!Q25),IF(Config!$C$6=3,SUM(+Ene!Q25+Feb!Q25+Mar!Q25),IF(Config!$C$6=4,SUM(+Ene!Q25+Feb!Q25+Mar!Q25+Abr!Q25),IF(Config!$C$6=5,SUM(Ene!Q25+Feb!Q25+Mar!Q25+Abr!Q25+May!Q25),IF(Config!$C$6=6,SUM(+Ene!Q25+Feb!Q25+Mar!Q25+Abr!Q25+May!Q25+Jun!Q25),IF(Config!$C$6=7,SUM(Ene!Q25+Feb!Q25+Mar!Q25+Abr!Q25+May!Q25+Jun!Q25+Jul!Q25),IF(Config!$C$6=8,SUM(+Ene!Q25+Feb!Q25+Mar!Q25+Abr!Q25+May!Q25+Jun!Q25+Jul!Q25+Ago!Q25),IF(Config!$C$6=9,SUM(+Ene!Q25+Feb!Q25+Mar!Q25+Abr!Q25+May!Q25+Jun!Q25+Jul!Q25+Ago!Q25+Set!Q25),IF(Config!$C$6=10,SUM(+Ene!Q25+Feb!Q25+Mar!Q25+Abr!Q25+May!Q25+Jun!Q25+Jul!Q25+Ago!Q25+Set!Q25+Oct!Q25),IF(Config!$C$6=11,SUM(+Ene!Q25+Feb!Q25+Mar!Q25+Abr!Q25+May!Q25+Jun!Q25+Jul!Q25+Ago!Q25+Set!Q25+Oct!Q25+Nov!Q25),IF(Config!$C$6=12,SUM(+Ene!Q25+Feb!Q25+Mar!Q25+Abr!Q25+May!Q25+Jun!Q25+Jul!Q25+Ago!Q25+Set!Q25+Oct!Q25+Nov!Q25+Dic!Q25)))))))))))))</f>
        <v>7</v>
      </c>
      <c r="R25" s="429">
        <f>IF(Config!$C$6=1,SUM(+Ene!R25),IF(Config!$C$6=2,SUM(+Ene!R25+Feb!R25),IF(Config!$C$6=3,SUM(+Ene!R25+Feb!R25+Mar!R25),IF(Config!$C$6=4,SUM(+Ene!R25+Feb!R25+Mar!R25+Abr!R25),IF(Config!$C$6=5,SUM(Ene!R25+Feb!R25+Mar!R25+Abr!R25+May!R25),IF(Config!$C$6=6,SUM(+Ene!R25+Feb!R25+Mar!R25+Abr!R25+May!R25+Jun!R25),IF(Config!$C$6=7,SUM(Ene!R25+Feb!R25+Mar!R25+Abr!R25+May!R25+Jun!R25+Jul!R25),IF(Config!$C$6=8,SUM(+Ene!R25+Feb!R25+Mar!R25+Abr!R25+May!R25+Jun!R25+Jul!R25+Ago!R25),IF(Config!$C$6=9,SUM(+Ene!R25+Feb!R25+Mar!R25+Abr!R25+May!R25+Jun!R25+Jul!R25+Ago!R25+Set!R25),IF(Config!$C$6=10,SUM(+Ene!R25+Feb!R25+Mar!R25+Abr!R25+May!R25+Jun!R25+Jul!R25+Ago!R25+Set!R25+Oct!R25),IF(Config!$C$6=11,SUM(+Ene!R25+Feb!R25+Mar!R25+Abr!R25+May!R25+Jun!R25+Jul!R25+Ago!R25+Set!R25+Oct!R25+Nov!R25),IF(Config!$C$6=12,SUM(+Ene!R25+Feb!R25+Mar!R25+Abr!R25+May!R25+Jun!R25+Jul!R25+Ago!R25+Set!R25+Oct!R25+Nov!R25+Dic!R25)))))))))))))</f>
        <v>6</v>
      </c>
      <c r="S25" s="429">
        <f>IF(Config!$C$6=1,SUM(+Ene!S25),IF(Config!$C$6=2,SUM(+Ene!S25+Feb!S25),IF(Config!$C$6=3,SUM(+Ene!S25+Feb!S25+Mar!S25),IF(Config!$C$6=4,SUM(+Ene!S25+Feb!S25+Mar!S25+Abr!S25),IF(Config!$C$6=5,SUM(Ene!S25+Feb!S25+Mar!S25+Abr!S25+May!S25),IF(Config!$C$6=6,SUM(+Ene!S25+Feb!S25+Mar!S25+Abr!S25+May!S25+Jun!S25),IF(Config!$C$6=7,SUM(Ene!S25+Feb!S25+Mar!S25+Abr!S25+May!S25+Jun!S25+Jul!S25),IF(Config!$C$6=8,SUM(+Ene!S25+Feb!S25+Mar!S25+Abr!S25+May!S25+Jun!S25+Jul!S25+Ago!S25),IF(Config!$C$6=9,SUM(+Ene!S25+Feb!S25+Mar!S25+Abr!S25+May!S25+Jun!S25+Jul!S25+Ago!S25+Set!S25),IF(Config!$C$6=10,SUM(+Ene!S25+Feb!S25+Mar!S25+Abr!S25+May!S25+Jun!S25+Jul!S25+Ago!S25+Set!S25+Oct!S25),IF(Config!$C$6=11,SUM(+Ene!S25+Feb!S25+Mar!S25+Abr!S25+May!S25+Jun!S25+Jul!S25+Ago!S25+Set!S25+Oct!S25+Nov!S25),IF(Config!$C$6=12,SUM(+Ene!S25+Feb!S25+Mar!S25+Abr!S25+May!S25+Jun!S25+Jul!S25+Ago!S25+Set!S25+Oct!S25+Nov!S25+Dic!S25)))))))))))))</f>
        <v>0</v>
      </c>
      <c r="T25" s="429">
        <f>IF(Config!$C$6=1,SUM(+Ene!T25),IF(Config!$C$6=2,SUM(+Ene!T25+Feb!T25),IF(Config!$C$6=3,SUM(+Ene!T25+Feb!T25+Mar!T25),IF(Config!$C$6=4,SUM(+Ene!T25+Feb!T25+Mar!T25+Abr!T25),IF(Config!$C$6=5,SUM(Ene!T25+Feb!T25+Mar!T25+Abr!T25+May!T25),IF(Config!$C$6=6,SUM(+Ene!T25+Feb!T25+Mar!T25+Abr!T25+May!T25+Jun!T25),IF(Config!$C$6=7,SUM(Ene!T25+Feb!T25+Mar!T25+Abr!T25+May!T25+Jun!T25+Jul!T25),IF(Config!$C$6=8,SUM(+Ene!T25+Feb!T25+Mar!T25+Abr!T25+May!T25+Jun!T25+Jul!T25+Ago!T25),IF(Config!$C$6=9,SUM(+Ene!T25+Feb!T25+Mar!T25+Abr!T25+May!T25+Jun!T25+Jul!T25+Ago!T25+Set!T25),IF(Config!$C$6=10,SUM(+Ene!T25+Feb!T25+Mar!T25+Abr!T25+May!T25+Jun!T25+Jul!T25+Ago!T25+Set!T25+Oct!T25),IF(Config!$C$6=11,SUM(+Ene!T25+Feb!T25+Mar!T25+Abr!T25+May!T25+Jun!T25+Jul!T25+Ago!T25+Set!T25+Oct!T25+Nov!T25),IF(Config!$C$6=12,SUM(+Ene!T25+Feb!T25+Mar!T25+Abr!T25+May!T25+Jun!T25+Jul!T25+Ago!T25+Set!T25+Oct!T25+Nov!T25+Dic!T25)))))))))))))</f>
        <v>34</v>
      </c>
      <c r="U25" s="429">
        <f>IF(Config!$C$6=1,SUM(+Ene!U25),IF(Config!$C$6=2,SUM(+Ene!U25+Feb!U25),IF(Config!$C$6=3,SUM(+Ene!U25+Feb!U25+Mar!U25),IF(Config!$C$6=4,SUM(+Ene!U25+Feb!U25+Mar!U25+Abr!U25),IF(Config!$C$6=5,SUM(Ene!U25+Feb!U25+Mar!U25+Abr!U25+May!U25),IF(Config!$C$6=6,SUM(+Ene!U25+Feb!U25+Mar!U25+Abr!U25+May!U25+Jun!U25),IF(Config!$C$6=7,SUM(Ene!U25+Feb!U25+Mar!U25+Abr!U25+May!U25+Jun!U25+Jul!U25),IF(Config!$C$6=8,SUM(+Ene!U25+Feb!U25+Mar!U25+Abr!U25+May!U25+Jun!U25+Jul!U25+Ago!U25),IF(Config!$C$6=9,SUM(+Ene!U25+Feb!U25+Mar!U25+Abr!U25+May!U25+Jun!U25+Jul!U25+Ago!U25+Set!U25),IF(Config!$C$6=10,SUM(+Ene!U25+Feb!U25+Mar!U25+Abr!U25+May!U25+Jun!U25+Jul!U25+Ago!U25+Set!U25+Oct!U25),IF(Config!$C$6=11,SUM(+Ene!U25+Feb!U25+Mar!U25+Abr!U25+May!U25+Jun!U25+Jul!U25+Ago!U25+Set!U25+Oct!U25+Nov!U25),IF(Config!$C$6=12,SUM(+Ene!U25+Feb!U25+Mar!U25+Abr!U25+May!U25+Jun!U25+Jul!U25+Ago!U25+Set!U25+Oct!U25+Nov!U25+Dic!U25)))))))))))))</f>
        <v>9</v>
      </c>
      <c r="V25" s="429">
        <f>IF(Config!$C$6=1,SUM(+Ene!V25),IF(Config!$C$6=2,SUM(+Ene!V25+Feb!V25),IF(Config!$C$6=3,SUM(+Ene!V25+Feb!V25+Mar!V25),IF(Config!$C$6=4,SUM(+Ene!V25+Feb!V25+Mar!V25+Abr!V25),IF(Config!$C$6=5,SUM(Ene!V25+Feb!V25+Mar!V25+Abr!V25+May!V25),IF(Config!$C$6=6,SUM(+Ene!V25+Feb!V25+Mar!V25+Abr!V25+May!V25+Jun!V25),IF(Config!$C$6=7,SUM(Ene!V25+Feb!V25+Mar!V25+Abr!V25+May!V25+Jun!V25+Jul!V25),IF(Config!$C$6=8,SUM(+Ene!V25+Feb!V25+Mar!V25+Abr!V25+May!V25+Jun!V25+Jul!V25+Ago!V25),IF(Config!$C$6=9,SUM(+Ene!V25+Feb!V25+Mar!V25+Abr!V25+May!V25+Jun!V25+Jul!V25+Ago!V25+Set!V25),IF(Config!$C$6=10,SUM(+Ene!V25+Feb!V25+Mar!V25+Abr!V25+May!V25+Jun!V25+Jul!V25+Ago!V25+Set!V25+Oct!V25),IF(Config!$C$6=11,SUM(+Ene!V25+Feb!V25+Mar!V25+Abr!V25+May!V25+Jun!V25+Jul!V25+Ago!V25+Set!V25+Oct!V25+Nov!V25),IF(Config!$C$6=12,SUM(+Ene!V25+Feb!V25+Mar!V25+Abr!V25+May!V25+Jun!V25+Jul!V25+Ago!V25+Set!V25+Oct!V25+Nov!V25+Dic!V25)))))))))))))</f>
        <v>19</v>
      </c>
      <c r="W25" s="429">
        <f>IF(Config!$C$6=1,SUM(+Ene!W25),IF(Config!$C$6=2,SUM(+Ene!W25+Feb!W25),IF(Config!$C$6=3,SUM(+Ene!W25+Feb!W25+Mar!W25),IF(Config!$C$6=4,SUM(+Ene!W25+Feb!W25+Mar!W25+Abr!W25),IF(Config!$C$6=5,SUM(Ene!W25+Feb!W25+Mar!W25+Abr!W25+May!W25),IF(Config!$C$6=6,SUM(+Ene!W25+Feb!W25+Mar!W25+Abr!W25+May!W25+Jun!W25),IF(Config!$C$6=7,SUM(Ene!W25+Feb!W25+Mar!W25+Abr!W25+May!W25+Jun!W25+Jul!W25),IF(Config!$C$6=8,SUM(+Ene!W25+Feb!W25+Mar!W25+Abr!W25+May!W25+Jun!W25+Jul!W25+Ago!W25),IF(Config!$C$6=9,SUM(+Ene!W25+Feb!W25+Mar!W25+Abr!W25+May!W25+Jun!W25+Jul!W25+Ago!W25+Set!W25),IF(Config!$C$6=10,SUM(+Ene!W25+Feb!W25+Mar!W25+Abr!W25+May!W25+Jun!W25+Jul!W25+Ago!W25+Set!W25+Oct!W25),IF(Config!$C$6=11,SUM(+Ene!W25+Feb!W25+Mar!W25+Abr!W25+May!W25+Jun!W25+Jul!W25+Ago!W25+Set!W25+Oct!W25+Nov!W25),IF(Config!$C$6=12,SUM(+Ene!W25+Feb!W25+Mar!W25+Abr!W25+May!W25+Jun!W25+Jul!W25+Ago!W25+Set!W25+Oct!W25+Nov!W25+Dic!W25)))))))))))))</f>
        <v>12</v>
      </c>
      <c r="X25" s="429">
        <f>IF(Config!$C$6=1,SUM(+Ene!X25),IF(Config!$C$6=2,SUM(+Ene!X25+Feb!X25),IF(Config!$C$6=3,SUM(+Ene!X25+Feb!X25+Mar!X25),IF(Config!$C$6=4,SUM(+Ene!X25+Feb!X25+Mar!X25+Abr!X25),IF(Config!$C$6=5,SUM(Ene!X25+Feb!X25+Mar!X25+Abr!X25+May!X25),IF(Config!$C$6=6,SUM(+Ene!X25+Feb!X25+Mar!X25+Abr!X25+May!X25+Jun!X25),IF(Config!$C$6=7,SUM(Ene!X25+Feb!X25+Mar!X25+Abr!X25+May!X25+Jun!X25+Jul!X25),IF(Config!$C$6=8,SUM(+Ene!X25+Feb!X25+Mar!X25+Abr!X25+May!X25+Jun!X25+Jul!X25+Ago!X25),IF(Config!$C$6=9,SUM(+Ene!X25+Feb!X25+Mar!X25+Abr!X25+May!X25+Jun!X25+Jul!X25+Ago!X25+Set!X25),IF(Config!$C$6=10,SUM(+Ene!X25+Feb!X25+Mar!X25+Abr!X25+May!X25+Jun!X25+Jul!X25+Ago!X25+Set!X25+Oct!X25),IF(Config!$C$6=11,SUM(+Ene!X25+Feb!X25+Mar!X25+Abr!X25+May!X25+Jun!X25+Jul!X25+Ago!X25+Set!X25+Oct!X25+Nov!X25),IF(Config!$C$6=12,SUM(+Ene!X25+Feb!X25+Mar!X25+Abr!X25+May!X25+Jun!X25+Jul!X25+Ago!X25+Set!X25+Oct!X25+Nov!X25+Dic!X25)))))))))))))</f>
        <v>0</v>
      </c>
      <c r="Y25" s="429">
        <f>IF(Config!$C$6=1,SUM(+Ene!Y25),IF(Config!$C$6=2,SUM(+Ene!Y25+Feb!Y25),IF(Config!$C$6=3,SUM(+Ene!Y25+Feb!Y25+Mar!Y25),IF(Config!$C$6=4,SUM(+Ene!Y25+Feb!Y25+Mar!Y25+Abr!Y25),IF(Config!$C$6=5,SUM(Ene!Y25+Feb!Y25+Mar!Y25+Abr!Y25+May!Y25),IF(Config!$C$6=6,SUM(+Ene!Y25+Feb!Y25+Mar!Y25+Abr!Y25+May!Y25+Jun!Y25),IF(Config!$C$6=7,SUM(Ene!Y25+Feb!Y25+Mar!Y25+Abr!Y25+May!Y25+Jun!Y25+Jul!Y25),IF(Config!$C$6=8,SUM(+Ene!Y25+Feb!Y25+Mar!Y25+Abr!Y25+May!Y25+Jun!Y25+Jul!Y25+Ago!Y25),IF(Config!$C$6=9,SUM(+Ene!Y25+Feb!Y25+Mar!Y25+Abr!Y25+May!Y25+Jun!Y25+Jul!Y25+Ago!Y25+Set!Y25),IF(Config!$C$6=10,SUM(+Ene!Y25+Feb!Y25+Mar!Y25+Abr!Y25+May!Y25+Jun!Y25+Jul!Y25+Ago!Y25+Set!Y25+Oct!Y25),IF(Config!$C$6=11,SUM(+Ene!Y25+Feb!Y25+Mar!Y25+Abr!Y25+May!Y25+Jun!Y25+Jul!Y25+Ago!Y25+Set!Y25+Oct!Y25+Nov!Y25),IF(Config!$C$6=12,SUM(+Ene!Y25+Feb!Y25+Mar!Y25+Abr!Y25+May!Y25+Jun!Y25+Jul!Y25+Ago!Y25+Set!Y25+Oct!Y25+Nov!Y25+Dic!Y25)))))))))))))</f>
        <v>72</v>
      </c>
      <c r="Z25" s="429">
        <f>IF(Config!$C$6=1,SUM(+Ene!Z25),IF(Config!$C$6=2,SUM(+Ene!Z25+Feb!Z25),IF(Config!$C$6=3,SUM(+Ene!Z25+Feb!Z25+Mar!Z25),IF(Config!$C$6=4,SUM(+Ene!Z25+Feb!Z25+Mar!Z25+Abr!Z25),IF(Config!$C$6=5,SUM(Ene!Z25+Feb!Z25+Mar!Z25+Abr!Z25+May!Z25),IF(Config!$C$6=6,SUM(+Ene!Z25+Feb!Z25+Mar!Z25+Abr!Z25+May!Z25+Jun!Z25),IF(Config!$C$6=7,SUM(Ene!Z25+Feb!Z25+Mar!Z25+Abr!Z25+May!Z25+Jun!Z25+Jul!Z25),IF(Config!$C$6=8,SUM(+Ene!Z25+Feb!Z25+Mar!Z25+Abr!Z25+May!Z25+Jun!Z25+Jul!Z25+Ago!Z25),IF(Config!$C$6=9,SUM(+Ene!Z25+Feb!Z25+Mar!Z25+Abr!Z25+May!Z25+Jun!Z25+Jul!Z25+Ago!Z25+Set!Z25),IF(Config!$C$6=10,SUM(+Ene!Z25+Feb!Z25+Mar!Z25+Abr!Z25+May!Z25+Jun!Z25+Jul!Z25+Ago!Z25+Set!Z25+Oct!Z25),IF(Config!$C$6=11,SUM(+Ene!Z25+Feb!Z25+Mar!Z25+Abr!Z25+May!Z25+Jun!Z25+Jul!Z25+Ago!Z25+Set!Z25+Oct!Z25+Nov!Z25),IF(Config!$C$6=12,SUM(+Ene!Z25+Feb!Z25+Mar!Z25+Abr!Z25+May!Z25+Jun!Z25+Jul!Z25+Ago!Z25+Set!Z25+Oct!Z25+Nov!Z25+Dic!Z25)))))))))))))</f>
        <v>24</v>
      </c>
      <c r="AA25" s="429">
        <f>IF(Config!$C$6=1,SUM(+Ene!AA25),IF(Config!$C$6=2,SUM(+Ene!AA25+Feb!AA25),IF(Config!$C$6=3,SUM(+Ene!AA25+Feb!AA25+Mar!AA25),IF(Config!$C$6=4,SUM(+Ene!AA25+Feb!AA25+Mar!AA25+Abr!AA25),IF(Config!$C$6=5,SUM(Ene!AA25+Feb!AA25+Mar!AA25+Abr!AA25+May!AA25),IF(Config!$C$6=6,SUM(+Ene!AA25+Feb!AA25+Mar!AA25+Abr!AA25+May!AA25+Jun!AA25),IF(Config!$C$6=7,SUM(Ene!AA25+Feb!AA25+Mar!AA25+Abr!AA25+May!AA25+Jun!AA25+Jul!AA25),IF(Config!$C$6=8,SUM(+Ene!AA25+Feb!AA25+Mar!AA25+Abr!AA25+May!AA25+Jun!AA25+Jul!AA25+Ago!AA25),IF(Config!$C$6=9,SUM(+Ene!AA25+Feb!AA25+Mar!AA25+Abr!AA25+May!AA25+Jun!AA25+Jul!AA25+Ago!AA25+Set!AA25),IF(Config!$C$6=10,SUM(+Ene!AA25+Feb!AA25+Mar!AA25+Abr!AA25+May!AA25+Jun!AA25+Jul!AA25+Ago!AA25+Set!AA25+Oct!AA25),IF(Config!$C$6=11,SUM(+Ene!AA25+Feb!AA25+Mar!AA25+Abr!AA25+May!AA25+Jun!AA25+Jul!AA25+Ago!AA25+Set!AA25+Oct!AA25+Nov!AA25),IF(Config!$C$6=12,SUM(+Ene!AA25+Feb!AA25+Mar!AA25+Abr!AA25+May!AA25+Jun!AA25+Jul!AA25+Ago!AA25+Set!AA25+Oct!AA25+Nov!AA25+Dic!AA25)))))))))))))</f>
        <v>17</v>
      </c>
      <c r="AB25" s="429">
        <f>IF(Config!$C$6=1,SUM(+Ene!AB25),IF(Config!$C$6=2,SUM(+Ene!AB25+Feb!AB25),IF(Config!$C$6=3,SUM(+Ene!AB25+Feb!AB25+Mar!AB25),IF(Config!$C$6=4,SUM(+Ene!AB25+Feb!AB25+Mar!AB25+Abr!AB25),IF(Config!$C$6=5,SUM(Ene!AB25+Feb!AB25+Mar!AB25+Abr!AB25+May!AB25),IF(Config!$C$6=6,SUM(+Ene!AB25+Feb!AB25+Mar!AB25+Abr!AB25+May!AB25+Jun!AB25),IF(Config!$C$6=7,SUM(Ene!AB25+Feb!AB25+Mar!AB25+Abr!AB25+May!AB25+Jun!AB25+Jul!AB25),IF(Config!$C$6=8,SUM(+Ene!AB25+Feb!AB25+Mar!AB25+Abr!AB25+May!AB25+Jun!AB25+Jul!AB25+Ago!AB25),IF(Config!$C$6=9,SUM(+Ene!AB25+Feb!AB25+Mar!AB25+Abr!AB25+May!AB25+Jun!AB25+Jul!AB25+Ago!AB25+Set!AB25),IF(Config!$C$6=10,SUM(+Ene!AB25+Feb!AB25+Mar!AB25+Abr!AB25+May!AB25+Jun!AB25+Jul!AB25+Ago!AB25+Set!AB25+Oct!AB25),IF(Config!$C$6=11,SUM(+Ene!AB25+Feb!AB25+Mar!AB25+Abr!AB25+May!AB25+Jun!AB25+Jul!AB25+Ago!AB25+Set!AB25+Oct!AB25+Nov!AB25),IF(Config!$C$6=12,SUM(+Ene!AB25+Feb!AB25+Mar!AB25+Abr!AB25+May!AB25+Jun!AB25+Jul!AB25+Ago!AB25+Set!AB25+Oct!AB25+Nov!AB25+Dic!AB25)))))))))))))</f>
        <v>7</v>
      </c>
      <c r="AC25" s="429">
        <f>IF(Config!$C$6=1,SUM(+Ene!AC25),IF(Config!$C$6=2,SUM(+Ene!AC25+Feb!AC25),IF(Config!$C$6=3,SUM(+Ene!AC25+Feb!AC25+Mar!AC25),IF(Config!$C$6=4,SUM(+Ene!AC25+Feb!AC25+Mar!AC25+Abr!AC25),IF(Config!$C$6=5,SUM(Ene!AC25+Feb!AC25+Mar!AC25+Abr!AC25+May!AC25),IF(Config!$C$6=6,SUM(+Ene!AC25+Feb!AC25+Mar!AC25+Abr!AC25+May!AC25+Jun!AC25),IF(Config!$C$6=7,SUM(Ene!AC25+Feb!AC25+Mar!AC25+Abr!AC25+May!AC25+Jun!AC25+Jul!AC25),IF(Config!$C$6=8,SUM(+Ene!AC25+Feb!AC25+Mar!AC25+Abr!AC25+May!AC25+Jun!AC25+Jul!AC25+Ago!AC25),IF(Config!$C$6=9,SUM(+Ene!AC25+Feb!AC25+Mar!AC25+Abr!AC25+May!AC25+Jun!AC25+Jul!AC25+Ago!AC25+Set!AC25),IF(Config!$C$6=10,SUM(+Ene!AC25+Feb!AC25+Mar!AC25+Abr!AC25+May!AC25+Jun!AC25+Jul!AC25+Ago!AC25+Set!AC25+Oct!AC25),IF(Config!$C$6=11,SUM(+Ene!AC25+Feb!AC25+Mar!AC25+Abr!AC25+May!AC25+Jun!AC25+Jul!AC25+Ago!AC25+Set!AC25+Oct!AC25+Nov!AC25),IF(Config!$C$6=12,SUM(+Ene!AC25+Feb!AC25+Mar!AC25+Abr!AC25+May!AC25+Jun!AC25+Jul!AC25+Ago!AC25+Set!AC25+Oct!AC25+Nov!AC25+Dic!AC25)))))))))))))</f>
        <v>0</v>
      </c>
      <c r="AD25" s="429">
        <f>IF(Config!$C$6=1,SUM(+Ene!AD25),IF(Config!$C$6=2,SUM(+Ene!AD25+Feb!AD25),IF(Config!$C$6=3,SUM(+Ene!AD25+Feb!AD25+Mar!AD25),IF(Config!$C$6=4,SUM(+Ene!AD25+Feb!AD25+Mar!AD25+Abr!AD25),IF(Config!$C$6=5,SUM(Ene!AD25+Feb!AD25+Mar!AD25+Abr!AD25+May!AD25),IF(Config!$C$6=6,SUM(+Ene!AD25+Feb!AD25+Mar!AD25+Abr!AD25+May!AD25+Jun!AD25),IF(Config!$C$6=7,SUM(Ene!AD25+Feb!AD25+Mar!AD25+Abr!AD25+May!AD25+Jun!AD25+Jul!AD25),IF(Config!$C$6=8,SUM(+Ene!AD25+Feb!AD25+Mar!AD25+Abr!AD25+May!AD25+Jun!AD25+Jul!AD25+Ago!AD25),IF(Config!$C$6=9,SUM(+Ene!AD25+Feb!AD25+Mar!AD25+Abr!AD25+May!AD25+Jun!AD25+Jul!AD25+Ago!AD25+Set!AD25),IF(Config!$C$6=10,SUM(+Ene!AD25+Feb!AD25+Mar!AD25+Abr!AD25+May!AD25+Jun!AD25+Jul!AD25+Ago!AD25+Set!AD25+Oct!AD25),IF(Config!$C$6=11,SUM(+Ene!AD25+Feb!AD25+Mar!AD25+Abr!AD25+May!AD25+Jun!AD25+Jul!AD25+Ago!AD25+Set!AD25+Oct!AD25+Nov!AD25),IF(Config!$C$6=12,SUM(+Ene!AD25+Feb!AD25+Mar!AD25+Abr!AD25+May!AD25+Jun!AD25+Jul!AD25+Ago!AD25+Set!AD25+Oct!AD25+Nov!AD25+Dic!AD25)))))))))))))</f>
        <v>28</v>
      </c>
      <c r="AE25" s="429">
        <f>IF(Config!$C$6=1,SUM(+Ene!AE25),IF(Config!$C$6=2,SUM(+Ene!AE25+Feb!AE25),IF(Config!$C$6=3,SUM(+Ene!AE25+Feb!AE25+Mar!AE25),IF(Config!$C$6=4,SUM(+Ene!AE25+Feb!AE25+Mar!AE25+Abr!AE25),IF(Config!$C$6=5,SUM(Ene!AE25+Feb!AE25+Mar!AE25+Abr!AE25+May!AE25),IF(Config!$C$6=6,SUM(+Ene!AE25+Feb!AE25+Mar!AE25+Abr!AE25+May!AE25+Jun!AE25),IF(Config!$C$6=7,SUM(Ene!AE25+Feb!AE25+Mar!AE25+Abr!AE25+May!AE25+Jun!AE25+Jul!AE25),IF(Config!$C$6=8,SUM(+Ene!AE25+Feb!AE25+Mar!AE25+Abr!AE25+May!AE25+Jun!AE25+Jul!AE25+Ago!AE25),IF(Config!$C$6=9,SUM(+Ene!AE25+Feb!AE25+Mar!AE25+Abr!AE25+May!AE25+Jun!AE25+Jul!AE25+Ago!AE25+Set!AE25),IF(Config!$C$6=10,SUM(+Ene!AE25+Feb!AE25+Mar!AE25+Abr!AE25+May!AE25+Jun!AE25+Jul!AE25+Ago!AE25+Set!AE25+Oct!AE25),IF(Config!$C$6=11,SUM(+Ene!AE25+Feb!AE25+Mar!AE25+Abr!AE25+May!AE25+Jun!AE25+Jul!AE25+Ago!AE25+Set!AE25+Oct!AE25+Nov!AE25),IF(Config!$C$6=12,SUM(+Ene!AE25+Feb!AE25+Mar!AE25+Abr!AE25+May!AE25+Jun!AE25+Jul!AE25+Ago!AE25+Set!AE25+Oct!AE25+Nov!AE25+Dic!AE25)))))))))))))</f>
        <v>5</v>
      </c>
      <c r="AF25" s="429">
        <f>IF(Config!$C$6=1,SUM(+Ene!AF25),IF(Config!$C$6=2,SUM(+Ene!AF25+Feb!AF25),IF(Config!$C$6=3,SUM(+Ene!AF25+Feb!AF25+Mar!AF25),IF(Config!$C$6=4,SUM(+Ene!AF25+Feb!AF25+Mar!AF25+Abr!AF25),IF(Config!$C$6=5,SUM(Ene!AF25+Feb!AF25+Mar!AF25+Abr!AF25+May!AF25),IF(Config!$C$6=6,SUM(+Ene!AF25+Feb!AF25+Mar!AF25+Abr!AF25+May!AF25+Jun!AF25),IF(Config!$C$6=7,SUM(Ene!AF25+Feb!AF25+Mar!AF25+Abr!AF25+May!AF25+Jun!AF25+Jul!AF25),IF(Config!$C$6=8,SUM(+Ene!AF25+Feb!AF25+Mar!AF25+Abr!AF25+May!AF25+Jun!AF25+Jul!AF25+Ago!AF25),IF(Config!$C$6=9,SUM(+Ene!AF25+Feb!AF25+Mar!AF25+Abr!AF25+May!AF25+Jun!AF25+Jul!AF25+Ago!AF25+Set!AF25),IF(Config!$C$6=10,SUM(+Ene!AF25+Feb!AF25+Mar!AF25+Abr!AF25+May!AF25+Jun!AF25+Jul!AF25+Ago!AF25+Set!AF25+Oct!AF25),IF(Config!$C$6=11,SUM(+Ene!AF25+Feb!AF25+Mar!AF25+Abr!AF25+May!AF25+Jun!AF25+Jul!AF25+Ago!AF25+Set!AF25+Oct!AF25+Nov!AF25),IF(Config!$C$6=12,SUM(+Ene!AF25+Feb!AF25+Mar!AF25+Abr!AF25+May!AF25+Jun!AF25+Jul!AF25+Ago!AF25+Set!AF25+Oct!AF25+Nov!AF25+Dic!AF25)))))))))))))</f>
        <v>17</v>
      </c>
      <c r="AG25" s="429">
        <f>IF(Config!$C$6=1,SUM(+Ene!AG25),IF(Config!$C$6=2,SUM(+Ene!AG25+Feb!AG25),IF(Config!$C$6=3,SUM(+Ene!AG25+Feb!AG25+Mar!AG25),IF(Config!$C$6=4,SUM(+Ene!AG25+Feb!AG25+Mar!AG25+Abr!AG25),IF(Config!$C$6=5,SUM(Ene!AG25+Feb!AG25+Mar!AG25+Abr!AG25+May!AG25),IF(Config!$C$6=6,SUM(+Ene!AG25+Feb!AG25+Mar!AG25+Abr!AG25+May!AG25+Jun!AG25),IF(Config!$C$6=7,SUM(Ene!AG25+Feb!AG25+Mar!AG25+Abr!AG25+May!AG25+Jun!AG25+Jul!AG25),IF(Config!$C$6=8,SUM(+Ene!AG25+Feb!AG25+Mar!AG25+Abr!AG25+May!AG25+Jun!AG25+Jul!AG25+Ago!AG25),IF(Config!$C$6=9,SUM(+Ene!AG25+Feb!AG25+Mar!AG25+Abr!AG25+May!AG25+Jun!AG25+Jul!AG25+Ago!AG25+Set!AG25),IF(Config!$C$6=10,SUM(+Ene!AG25+Feb!AG25+Mar!AG25+Abr!AG25+May!AG25+Jun!AG25+Jul!AG25+Ago!AG25+Set!AG25+Oct!AG25),IF(Config!$C$6=11,SUM(+Ene!AG25+Feb!AG25+Mar!AG25+Abr!AG25+May!AG25+Jun!AG25+Jul!AG25+Ago!AG25+Set!AG25+Oct!AG25+Nov!AG25),IF(Config!$C$6=12,SUM(+Ene!AG25+Feb!AG25+Mar!AG25+Abr!AG25+May!AG25+Jun!AG25+Jul!AG25+Ago!AG25+Set!AG25+Oct!AG25+Nov!AG25+Dic!AG25)))))))))))))</f>
        <v>5</v>
      </c>
      <c r="AH25" s="429">
        <f>IF(Config!$C$6=1,SUM(+Ene!AH25),IF(Config!$C$6=2,SUM(+Ene!AH25+Feb!AH25),IF(Config!$C$6=3,SUM(+Ene!AH25+Feb!AH25+Mar!AH25),IF(Config!$C$6=4,SUM(+Ene!AH25+Feb!AH25+Mar!AH25+Abr!AH25),IF(Config!$C$6=5,SUM(Ene!AH25+Feb!AH25+Mar!AH25+Abr!AH25+May!AH25),IF(Config!$C$6=6,SUM(+Ene!AH25+Feb!AH25+Mar!AH25+Abr!AH25+May!AH25+Jun!AH25),IF(Config!$C$6=7,SUM(Ene!AH25+Feb!AH25+Mar!AH25+Abr!AH25+May!AH25+Jun!AH25+Jul!AH25),IF(Config!$C$6=8,SUM(+Ene!AH25+Feb!AH25+Mar!AH25+Abr!AH25+May!AH25+Jun!AH25+Jul!AH25+Ago!AH25),IF(Config!$C$6=9,SUM(+Ene!AH25+Feb!AH25+Mar!AH25+Abr!AH25+May!AH25+Jun!AH25+Jul!AH25+Ago!AH25+Set!AH25),IF(Config!$C$6=10,SUM(+Ene!AH25+Feb!AH25+Mar!AH25+Abr!AH25+May!AH25+Jun!AH25+Jul!AH25+Ago!AH25+Set!AH25+Oct!AH25),IF(Config!$C$6=11,SUM(+Ene!AH25+Feb!AH25+Mar!AH25+Abr!AH25+May!AH25+Jun!AH25+Jul!AH25+Ago!AH25+Set!AH25+Oct!AH25+Nov!AH25),IF(Config!$C$6=12,SUM(+Ene!AH25+Feb!AH25+Mar!AH25+Abr!AH25+May!AH25+Jun!AH25+Jul!AH25+Ago!AH25+Set!AH25+Oct!AH25+Nov!AH25+Dic!AH25)))))))))))))</f>
        <v>21</v>
      </c>
      <c r="AI25" s="429">
        <f>IF(Config!$C$6=1,SUM(+Ene!AI25),IF(Config!$C$6=2,SUM(+Ene!AI25+Feb!AI25),IF(Config!$C$6=3,SUM(+Ene!AI25+Feb!AI25+Mar!AI25),IF(Config!$C$6=4,SUM(+Ene!AI25+Feb!AI25+Mar!AI25+Abr!AI25),IF(Config!$C$6=5,SUM(Ene!AI25+Feb!AI25+Mar!AI25+Abr!AI25+May!AI25),IF(Config!$C$6=6,SUM(+Ene!AI25+Feb!AI25+Mar!AI25+Abr!AI25+May!AI25+Jun!AI25),IF(Config!$C$6=7,SUM(Ene!AI25+Feb!AI25+Mar!AI25+Abr!AI25+May!AI25+Jun!AI25+Jul!AI25),IF(Config!$C$6=8,SUM(+Ene!AI25+Feb!AI25+Mar!AI25+Abr!AI25+May!AI25+Jun!AI25+Jul!AI25+Ago!AI25),IF(Config!$C$6=9,SUM(+Ene!AI25+Feb!AI25+Mar!AI25+Abr!AI25+May!AI25+Jun!AI25+Jul!AI25+Ago!AI25+Set!AI25),IF(Config!$C$6=10,SUM(+Ene!AI25+Feb!AI25+Mar!AI25+Abr!AI25+May!AI25+Jun!AI25+Jul!AI25+Ago!AI25+Set!AI25+Oct!AI25),IF(Config!$C$6=11,SUM(+Ene!AI25+Feb!AI25+Mar!AI25+Abr!AI25+May!AI25+Jun!AI25+Jul!AI25+Ago!AI25+Set!AI25+Oct!AI25+Nov!AI25),IF(Config!$C$6=12,SUM(+Ene!AI25+Feb!AI25+Mar!AI25+Abr!AI25+May!AI25+Jun!AI25+Jul!AI25+Ago!AI25+Set!AI25+Oct!AI25+Nov!AI25+Dic!AI25)))))))))))))</f>
        <v>0</v>
      </c>
      <c r="AJ25" s="429">
        <f>IF(Config!$C$6=1,SUM(+Ene!AJ25),IF(Config!$C$6=2,SUM(+Ene!AJ25+Feb!AJ25),IF(Config!$C$6=3,SUM(+Ene!AJ25+Feb!AJ25+Mar!AJ25),IF(Config!$C$6=4,SUM(+Ene!AJ25+Feb!AJ25+Mar!AJ25+Abr!AJ25),IF(Config!$C$6=5,SUM(Ene!AJ25+Feb!AJ25+Mar!AJ25+Abr!AJ25+May!AJ25),IF(Config!$C$6=6,SUM(+Ene!AJ25+Feb!AJ25+Mar!AJ25+Abr!AJ25+May!AJ25+Jun!AJ25),IF(Config!$C$6=7,SUM(Ene!AJ25+Feb!AJ25+Mar!AJ25+Abr!AJ25+May!AJ25+Jun!AJ25+Jul!AJ25),IF(Config!$C$6=8,SUM(+Ene!AJ25+Feb!AJ25+Mar!AJ25+Abr!AJ25+May!AJ25+Jun!AJ25+Jul!AJ25+Ago!AJ25),IF(Config!$C$6=9,SUM(+Ene!AJ25+Feb!AJ25+Mar!AJ25+Abr!AJ25+May!AJ25+Jun!AJ25+Jul!AJ25+Ago!AJ25+Set!AJ25),IF(Config!$C$6=10,SUM(+Ene!AJ25+Feb!AJ25+Mar!AJ25+Abr!AJ25+May!AJ25+Jun!AJ25+Jul!AJ25+Ago!AJ25+Set!AJ25+Oct!AJ25),IF(Config!$C$6=11,SUM(+Ene!AJ25+Feb!AJ25+Mar!AJ25+Abr!AJ25+May!AJ25+Jun!AJ25+Jul!AJ25+Ago!AJ25+Set!AJ25+Oct!AJ25+Nov!AJ25),IF(Config!$C$6=12,SUM(+Ene!AJ25+Feb!AJ25+Mar!AJ25+Abr!AJ25+May!AJ25+Jun!AJ25+Jul!AJ25+Ago!AJ25+Set!AJ25+Oct!AJ25+Nov!AJ25+Dic!AJ25)))))))))))))</f>
        <v>40</v>
      </c>
      <c r="AK25" s="429">
        <f>IF(Config!$C$6=1,SUM(+Ene!AK25),IF(Config!$C$6=2,SUM(+Ene!AK25+Feb!AK25),IF(Config!$C$6=3,SUM(+Ene!AK25+Feb!AK25+Mar!AK25),IF(Config!$C$6=4,SUM(+Ene!AK25+Feb!AK25+Mar!AK25+Abr!AK25),IF(Config!$C$6=5,SUM(Ene!AK25+Feb!AK25+Mar!AK25+Abr!AK25+May!AK25),IF(Config!$C$6=6,SUM(+Ene!AK25+Feb!AK25+Mar!AK25+Abr!AK25+May!AK25+Jun!AK25),IF(Config!$C$6=7,SUM(Ene!AK25+Feb!AK25+Mar!AK25+Abr!AK25+May!AK25+Jun!AK25+Jul!AK25),IF(Config!$C$6=8,SUM(+Ene!AK25+Feb!AK25+Mar!AK25+Abr!AK25+May!AK25+Jun!AK25+Jul!AK25+Ago!AK25),IF(Config!$C$6=9,SUM(+Ene!AK25+Feb!AK25+Mar!AK25+Abr!AK25+May!AK25+Jun!AK25+Jul!AK25+Ago!AK25+Set!AK25),IF(Config!$C$6=10,SUM(+Ene!AK25+Feb!AK25+Mar!AK25+Abr!AK25+May!AK25+Jun!AK25+Jul!AK25+Ago!AK25+Set!AK25+Oct!AK25),IF(Config!$C$6=11,SUM(+Ene!AK25+Feb!AK25+Mar!AK25+Abr!AK25+May!AK25+Jun!AK25+Jul!AK25+Ago!AK25+Set!AK25+Oct!AK25+Nov!AK25),IF(Config!$C$6=12,SUM(+Ene!AK25+Feb!AK25+Mar!AK25+Abr!AK25+May!AK25+Jun!AK25+Jul!AK25+Ago!AK25+Set!AK25+Oct!AK25+Nov!AK25+Dic!AK25)))))))))))))</f>
        <v>0</v>
      </c>
      <c r="AL25" s="429">
        <f>IF(Config!$C$6=1,SUM(+Ene!AL25),IF(Config!$C$6=2,SUM(+Ene!AL25+Feb!AL25),IF(Config!$C$6=3,SUM(+Ene!AL25+Feb!AL25+Mar!AL25),IF(Config!$C$6=4,SUM(+Ene!AL25+Feb!AL25+Mar!AL25+Abr!AL25),IF(Config!$C$6=5,SUM(Ene!AL25+Feb!AL25+Mar!AL25+Abr!AL25+May!AL25),IF(Config!$C$6=6,SUM(+Ene!AL25+Feb!AL25+Mar!AL25+Abr!AL25+May!AL25+Jun!AL25),IF(Config!$C$6=7,SUM(Ene!AL25+Feb!AL25+Mar!AL25+Abr!AL25+May!AL25+Jun!AL25+Jul!AL25),IF(Config!$C$6=8,SUM(+Ene!AL25+Feb!AL25+Mar!AL25+Abr!AL25+May!AL25+Jun!AL25+Jul!AL25+Ago!AL25),IF(Config!$C$6=9,SUM(+Ene!AL25+Feb!AL25+Mar!AL25+Abr!AL25+May!AL25+Jun!AL25+Jul!AL25+Ago!AL25+Set!AL25),IF(Config!$C$6=10,SUM(+Ene!AL25+Feb!AL25+Mar!AL25+Abr!AL25+May!AL25+Jun!AL25+Jul!AL25+Ago!AL25+Set!AL25+Oct!AL25),IF(Config!$C$6=11,SUM(+Ene!AL25+Feb!AL25+Mar!AL25+Abr!AL25+May!AL25+Jun!AL25+Jul!AL25+Ago!AL25+Set!AL25+Oct!AL25+Nov!AL25),IF(Config!$C$6=12,SUM(+Ene!AL25+Feb!AL25+Mar!AL25+Abr!AL25+May!AL25+Jun!AL25+Jul!AL25+Ago!AL25+Set!AL25+Oct!AL25+Nov!AL25+Dic!AL25)))))))))))))</f>
        <v>0</v>
      </c>
      <c r="AM25" s="429">
        <f>IF(Config!$C$6=1,SUM(+Ene!AM25),IF(Config!$C$6=2,SUM(+Ene!AM25+Feb!AM25),IF(Config!$C$6=3,SUM(+Ene!AM25+Feb!AM25+Mar!AM25),IF(Config!$C$6=4,SUM(+Ene!AM25+Feb!AM25+Mar!AM25+Abr!AM25),IF(Config!$C$6=5,SUM(Ene!AM25+Feb!AM25+Mar!AM25+Abr!AM25+May!AM25),IF(Config!$C$6=6,SUM(+Ene!AM25+Feb!AM25+Mar!AM25+Abr!AM25+May!AM25+Jun!AM25),IF(Config!$C$6=7,SUM(Ene!AM25+Feb!AM25+Mar!AM25+Abr!AM25+May!AM25+Jun!AM25+Jul!AM25),IF(Config!$C$6=8,SUM(+Ene!AM25+Feb!AM25+Mar!AM25+Abr!AM25+May!AM25+Jun!AM25+Jul!AM25+Ago!AM25),IF(Config!$C$6=9,SUM(+Ene!AM25+Feb!AM25+Mar!AM25+Abr!AM25+May!AM25+Jun!AM25+Jul!AM25+Ago!AM25+Set!AM25),IF(Config!$C$6=10,SUM(+Ene!AM25+Feb!AM25+Mar!AM25+Abr!AM25+May!AM25+Jun!AM25+Jul!AM25+Ago!AM25+Set!AM25+Oct!AM25),IF(Config!$C$6=11,SUM(+Ene!AM25+Feb!AM25+Mar!AM25+Abr!AM25+May!AM25+Jun!AM25+Jul!AM25+Ago!AM25+Set!AM25+Oct!AM25+Nov!AM25),IF(Config!$C$6=12,SUM(+Ene!AM25+Feb!AM25+Mar!AM25+Abr!AM25+May!AM25+Jun!AM25+Jul!AM25+Ago!AM25+Set!AM25+Oct!AM25+Nov!AM25+Dic!AM25)))))))))))))</f>
        <v>26</v>
      </c>
      <c r="AN25" s="429">
        <f>IF(Config!$C$6=1,SUM(+Ene!AN25),IF(Config!$C$6=2,SUM(+Ene!AN25+Feb!AN25),IF(Config!$C$6=3,SUM(+Ene!AN25+Feb!AN25+Mar!AN25),IF(Config!$C$6=4,SUM(+Ene!AN25+Feb!AN25+Mar!AN25+Abr!AN25),IF(Config!$C$6=5,SUM(Ene!AN25+Feb!AN25+Mar!AN25+Abr!AN25+May!AN25),IF(Config!$C$6=6,SUM(+Ene!AN25+Feb!AN25+Mar!AN25+Abr!AN25+May!AN25+Jun!AN25),IF(Config!$C$6=7,SUM(Ene!AN25+Feb!AN25+Mar!AN25+Abr!AN25+May!AN25+Jun!AN25+Jul!AN25),IF(Config!$C$6=8,SUM(+Ene!AN25+Feb!AN25+Mar!AN25+Abr!AN25+May!AN25+Jun!AN25+Jul!AN25+Ago!AN25),IF(Config!$C$6=9,SUM(+Ene!AN25+Feb!AN25+Mar!AN25+Abr!AN25+May!AN25+Jun!AN25+Jul!AN25+Ago!AN25+Set!AN25),IF(Config!$C$6=10,SUM(+Ene!AN25+Feb!AN25+Mar!AN25+Abr!AN25+May!AN25+Jun!AN25+Jul!AN25+Ago!AN25+Set!AN25+Oct!AN25),IF(Config!$C$6=11,SUM(+Ene!AN25+Feb!AN25+Mar!AN25+Abr!AN25+May!AN25+Jun!AN25+Jul!AN25+Ago!AN25+Set!AN25+Oct!AN25+Nov!AN25),IF(Config!$C$6=12,SUM(+Ene!AN25+Feb!AN25+Mar!AN25+Abr!AN25+May!AN25+Jun!AN25+Jul!AN25+Ago!AN25+Set!AN25+Oct!AN25+Nov!AN25+Dic!AN25)))))))))))))</f>
        <v>0</v>
      </c>
      <c r="AO25" s="429">
        <f>IF(Config!$C$6=1,SUM(+Ene!AO25),IF(Config!$C$6=2,SUM(+Ene!AO25+Feb!AO25),IF(Config!$C$6=3,SUM(+Ene!AO25+Feb!AO25+Mar!AO25),IF(Config!$C$6=4,SUM(+Ene!AO25+Feb!AO25+Mar!AO25+Abr!AO25),IF(Config!$C$6=5,SUM(Ene!AO25+Feb!AO25+Mar!AO25+Abr!AO25+May!AO25),IF(Config!$C$6=6,SUM(+Ene!AO25+Feb!AO25+Mar!AO25+Abr!AO25+May!AO25+Jun!AO25),IF(Config!$C$6=7,SUM(Ene!AO25+Feb!AO25+Mar!AO25+Abr!AO25+May!AO25+Jun!AO25+Jul!AO25),IF(Config!$C$6=8,SUM(+Ene!AO25+Feb!AO25+Mar!AO25+Abr!AO25+May!AO25+Jun!AO25+Jul!AO25+Ago!AO25),IF(Config!$C$6=9,SUM(+Ene!AO25+Feb!AO25+Mar!AO25+Abr!AO25+May!AO25+Jun!AO25+Jul!AO25+Ago!AO25+Set!AO25),IF(Config!$C$6=10,SUM(+Ene!AO25+Feb!AO25+Mar!AO25+Abr!AO25+May!AO25+Jun!AO25+Jul!AO25+Ago!AO25+Set!AO25+Oct!AO25),IF(Config!$C$6=11,SUM(+Ene!AO25+Feb!AO25+Mar!AO25+Abr!AO25+May!AO25+Jun!AO25+Jul!AO25+Ago!AO25+Set!AO25+Oct!AO25+Nov!AO25),IF(Config!$C$6=12,SUM(+Ene!AO25+Feb!AO25+Mar!AO25+Abr!AO25+May!AO25+Jun!AO25+Jul!AO25+Ago!AO25+Set!AO25+Oct!AO25+Nov!AO25+Dic!AO25)))))))))))))</f>
        <v>17</v>
      </c>
      <c r="AP25" s="429">
        <f>IF(Config!$C$6=1,SUM(+Ene!AP25),IF(Config!$C$6=2,SUM(+Ene!AP25+Feb!AP25),IF(Config!$C$6=3,SUM(+Ene!AP25+Feb!AP25+Mar!AP25),IF(Config!$C$6=4,SUM(+Ene!AP25+Feb!AP25+Mar!AP25+Abr!AP25),IF(Config!$C$6=5,SUM(Ene!AP25+Feb!AP25+Mar!AP25+Abr!AP25+May!AP25),IF(Config!$C$6=6,SUM(+Ene!AP25+Feb!AP25+Mar!AP25+Abr!AP25+May!AP25+Jun!AP25),IF(Config!$C$6=7,SUM(Ene!AP25+Feb!AP25+Mar!AP25+Abr!AP25+May!AP25+Jun!AP25+Jul!AP25),IF(Config!$C$6=8,SUM(+Ene!AP25+Feb!AP25+Mar!AP25+Abr!AP25+May!AP25+Jun!AP25+Jul!AP25+Ago!AP25),IF(Config!$C$6=9,SUM(+Ene!AP25+Feb!AP25+Mar!AP25+Abr!AP25+May!AP25+Jun!AP25+Jul!AP25+Ago!AP25+Set!AP25),IF(Config!$C$6=10,SUM(+Ene!AP25+Feb!AP25+Mar!AP25+Abr!AP25+May!AP25+Jun!AP25+Jul!AP25+Ago!AP25+Set!AP25+Oct!AP25),IF(Config!$C$6=11,SUM(+Ene!AP25+Feb!AP25+Mar!AP25+Abr!AP25+May!AP25+Jun!AP25+Jul!AP25+Ago!AP25+Set!AP25+Oct!AP25+Nov!AP25),IF(Config!$C$6=12,SUM(+Ene!AP25+Feb!AP25+Mar!AP25+Abr!AP25+May!AP25+Jun!AP25+Jul!AP25+Ago!AP25+Set!AP25+Oct!AP25+Nov!AP25+Dic!AP25)))))))))))))</f>
        <v>5</v>
      </c>
      <c r="AQ25" s="429">
        <f>IF(Config!$C$6=1,SUM(+Ene!AQ25),IF(Config!$C$6=2,SUM(+Ene!AQ25+Feb!AQ25),IF(Config!$C$6=3,SUM(+Ene!AQ25+Feb!AQ25+Mar!AQ25),IF(Config!$C$6=4,SUM(+Ene!AQ25+Feb!AQ25+Mar!AQ25+Abr!AQ25),IF(Config!$C$6=5,SUM(Ene!AQ25+Feb!AQ25+Mar!AQ25+Abr!AQ25+May!AQ25),IF(Config!$C$6=6,SUM(+Ene!AQ25+Feb!AQ25+Mar!AQ25+Abr!AQ25+May!AQ25+Jun!AQ25),IF(Config!$C$6=7,SUM(Ene!AQ25+Feb!AQ25+Mar!AQ25+Abr!AQ25+May!AQ25+Jun!AQ25+Jul!AQ25),IF(Config!$C$6=8,SUM(+Ene!AQ25+Feb!AQ25+Mar!AQ25+Abr!AQ25+May!AQ25+Jun!AQ25+Jul!AQ25+Ago!AQ25),IF(Config!$C$6=9,SUM(+Ene!AQ25+Feb!AQ25+Mar!AQ25+Abr!AQ25+May!AQ25+Jun!AQ25+Jul!AQ25+Ago!AQ25+Set!AQ25),IF(Config!$C$6=10,SUM(+Ene!AQ25+Feb!AQ25+Mar!AQ25+Abr!AQ25+May!AQ25+Jun!AQ25+Jul!AQ25+Ago!AQ25+Set!AQ25+Oct!AQ25),IF(Config!$C$6=11,SUM(+Ene!AQ25+Feb!AQ25+Mar!AQ25+Abr!AQ25+May!AQ25+Jun!AQ25+Jul!AQ25+Ago!AQ25+Set!AQ25+Oct!AQ25+Nov!AQ25),IF(Config!$C$6=12,SUM(+Ene!AQ25+Feb!AQ25+Mar!AQ25+Abr!AQ25+May!AQ25+Jun!AQ25+Jul!AQ25+Ago!AQ25+Set!AQ25+Oct!AQ25+Nov!AQ25+Dic!AQ25)))))))))))))</f>
        <v>31</v>
      </c>
      <c r="AR25" s="429">
        <f>IF(Config!$C$6=1,SUM(+Ene!AR25),IF(Config!$C$6=2,SUM(+Ene!AR25+Feb!AR25),IF(Config!$C$6=3,SUM(+Ene!AR25+Feb!AR25+Mar!AR25),IF(Config!$C$6=4,SUM(+Ene!AR25+Feb!AR25+Mar!AR25+Abr!AR25),IF(Config!$C$6=5,SUM(Ene!AR25+Feb!AR25+Mar!AR25+Abr!AR25+May!AR25),IF(Config!$C$6=6,SUM(+Ene!AR25+Feb!AR25+Mar!AR25+Abr!AR25+May!AR25+Jun!AR25),IF(Config!$C$6=7,SUM(Ene!AR25+Feb!AR25+Mar!AR25+Abr!AR25+May!AR25+Jun!AR25+Jul!AR25),IF(Config!$C$6=8,SUM(+Ene!AR25+Feb!AR25+Mar!AR25+Abr!AR25+May!AR25+Jun!AR25+Jul!AR25+Ago!AR25),IF(Config!$C$6=9,SUM(+Ene!AR25+Feb!AR25+Mar!AR25+Abr!AR25+May!AR25+Jun!AR25+Jul!AR25+Ago!AR25+Set!AR25),IF(Config!$C$6=10,SUM(+Ene!AR25+Feb!AR25+Mar!AR25+Abr!AR25+May!AR25+Jun!AR25+Jul!AR25+Ago!AR25+Set!AR25+Oct!AR25),IF(Config!$C$6=11,SUM(+Ene!AR25+Feb!AR25+Mar!AR25+Abr!AR25+May!AR25+Jun!AR25+Jul!AR25+Ago!AR25+Set!AR25+Oct!AR25+Nov!AR25),IF(Config!$C$6=12,SUM(+Ene!AR25+Feb!AR25+Mar!AR25+Abr!AR25+May!AR25+Jun!AR25+Jul!AR25+Ago!AR25+Set!AR25+Oct!AR25+Nov!AR25+Dic!AR25)))))))))))))</f>
        <v>0</v>
      </c>
      <c r="AS25" s="429">
        <f>IF(Config!$C$6=1,SUM(+Ene!AS25),IF(Config!$C$6=2,SUM(+Ene!AS25+Feb!AS25),IF(Config!$C$6=3,SUM(+Ene!AS25+Feb!AS25+Mar!AS25),IF(Config!$C$6=4,SUM(+Ene!AS25+Feb!AS25+Mar!AS25+Abr!AS25),IF(Config!$C$6=5,SUM(Ene!AS25+Feb!AS25+Mar!AS25+Abr!AS25+May!AS25),IF(Config!$C$6=6,SUM(+Ene!AS25+Feb!AS25+Mar!AS25+Abr!AS25+May!AS25+Jun!AS25),IF(Config!$C$6=7,SUM(Ene!AS25+Feb!AS25+Mar!AS25+Abr!AS25+May!AS25+Jun!AS25+Jul!AS25),IF(Config!$C$6=8,SUM(+Ene!AS25+Feb!AS25+Mar!AS25+Abr!AS25+May!AS25+Jun!AS25+Jul!AS25+Ago!AS25),IF(Config!$C$6=9,SUM(+Ene!AS25+Feb!AS25+Mar!AS25+Abr!AS25+May!AS25+Jun!AS25+Jul!AS25+Ago!AS25+Set!AS25),IF(Config!$C$6=10,SUM(+Ene!AS25+Feb!AS25+Mar!AS25+Abr!AS25+May!AS25+Jun!AS25+Jul!AS25+Ago!AS25+Set!AS25+Oct!AS25),IF(Config!$C$6=11,SUM(+Ene!AS25+Feb!AS25+Mar!AS25+Abr!AS25+May!AS25+Jun!AS25+Jul!AS25+Ago!AS25+Set!AS25+Oct!AS25+Nov!AS25),IF(Config!$C$6=12,SUM(+Ene!AS25+Feb!AS25+Mar!AS25+Abr!AS25+May!AS25+Jun!AS25+Jul!AS25+Ago!AS25+Set!AS25+Oct!AS25+Nov!AS25+Dic!AS25)))))))))))))</f>
        <v>0</v>
      </c>
      <c r="AT25" s="429">
        <f>IF(Config!$C$6=1,SUM(+Ene!AT25),IF(Config!$C$6=2,SUM(+Ene!AT25+Feb!AT25),IF(Config!$C$6=3,SUM(+Ene!AT25+Feb!AT25+Mar!AT25),IF(Config!$C$6=4,SUM(+Ene!AT25+Feb!AT25+Mar!AT25+Abr!AT25),IF(Config!$C$6=5,SUM(Ene!AT25+Feb!AT25+Mar!AT25+Abr!AT25+May!AT25),IF(Config!$C$6=6,SUM(+Ene!AT25+Feb!AT25+Mar!AT25+Abr!AT25+May!AT25+Jun!AT25),IF(Config!$C$6=7,SUM(Ene!AT25+Feb!AT25+Mar!AT25+Abr!AT25+May!AT25+Jun!AT25+Jul!AT25),IF(Config!$C$6=8,SUM(+Ene!AT25+Feb!AT25+Mar!AT25+Abr!AT25+May!AT25+Jun!AT25+Jul!AT25+Ago!AT25),IF(Config!$C$6=9,SUM(+Ene!AT25+Feb!AT25+Mar!AT25+Abr!AT25+May!AT25+Jun!AT25+Jul!AT25+Ago!AT25+Set!AT25),IF(Config!$C$6=10,SUM(+Ene!AT25+Feb!AT25+Mar!AT25+Abr!AT25+May!AT25+Jun!AT25+Jul!AT25+Ago!AT25+Set!AT25+Oct!AT25),IF(Config!$C$6=11,SUM(+Ene!AT25+Feb!AT25+Mar!AT25+Abr!AT25+May!AT25+Jun!AT25+Jul!AT25+Ago!AT25+Set!AT25+Oct!AT25+Nov!AT25),IF(Config!$C$6=12,SUM(+Ene!AT25+Feb!AT25+Mar!AT25+Abr!AT25+May!AT25+Jun!AT25+Jul!AT25+Ago!AT25+Set!AT25+Oct!AT25+Nov!AT25+Dic!AT25)))))))))))))</f>
        <v>0</v>
      </c>
      <c r="AU25" s="495">
        <f t="shared" si="9"/>
        <v>731</v>
      </c>
      <c r="AV25" s="37">
        <f t="shared" si="10"/>
        <v>0</v>
      </c>
      <c r="AW25" s="37">
        <f t="shared" si="11"/>
        <v>0</v>
      </c>
      <c r="AX25" s="37">
        <f t="shared" si="12"/>
        <v>329</v>
      </c>
      <c r="AY25" s="37">
        <f t="shared" si="13"/>
        <v>13</v>
      </c>
      <c r="AZ25" s="37">
        <f t="shared" si="14"/>
        <v>74</v>
      </c>
      <c r="BA25" s="37">
        <f t="shared" si="15"/>
        <v>120</v>
      </c>
      <c r="BB25" s="37">
        <f t="shared" si="16"/>
        <v>76</v>
      </c>
      <c r="BC25" s="37">
        <f t="shared" si="17"/>
        <v>40</v>
      </c>
      <c r="BD25" s="38">
        <f t="shared" si="18"/>
        <v>48</v>
      </c>
      <c r="BE25" s="37">
        <f t="shared" si="19"/>
        <v>31</v>
      </c>
      <c r="BF25" s="54">
        <f t="shared" si="20"/>
        <v>731</v>
      </c>
      <c r="BG25" t="str">
        <f t="shared" si="8"/>
        <v>OK</v>
      </c>
    </row>
    <row r="26" spans="1:59" x14ac:dyDescent="0.25">
      <c r="A26" s="400">
        <v>23</v>
      </c>
      <c r="B26" s="427" t="s">
        <v>744</v>
      </c>
      <c r="C26" s="444" t="s">
        <v>145</v>
      </c>
      <c r="D26" s="429">
        <f>IF(Config!$C$6=1,SUM(+Ene!D26),IF(Config!$C$6=2,SUM(+Ene!D26+Feb!D26),IF(Config!$C$6=3,SUM(+Ene!D26+Feb!D26+Mar!D26),IF(Config!$C$6=4,SUM(+Ene!D26+Feb!D26+Mar!D26+Abr!D26),IF(Config!$C$6=5,SUM(Ene!D26+Feb!D26+Mar!D26+Abr!D26+May!D26),IF(Config!$C$6=6,SUM(+Ene!D26+Feb!D26+Mar!D26+Abr!D26+May!D26+Jun!D26),IF(Config!$C$6=7,SUM(Ene!D26+Feb!D26+Mar!D26+Abr!D26+May!D26+Jun!D26+Jul!D26),IF(Config!$C$6=8,SUM(+Ene!D26+Feb!D26+Mar!D26+Abr!D26+May!D26+Jun!D26+Jul!D26+Ago!D26),IF(Config!$C$6=9,SUM(+Ene!D26+Feb!D26+Mar!D26+Abr!D26+May!D26+Jun!D26+Jul!D26+Ago!D26+Set!D26),IF(Config!$C$6=10,SUM(+Ene!D26+Feb!D26+Mar!D26+Abr!D26+May!D26+Jun!D26+Jul!D26+Ago!D26+Set!D26+Oct!D26),IF(Config!$C$6=11,SUM(+Ene!D26+Feb!D26+Mar!D26+Abr!D26+May!D26+Jun!D26+Jul!D26+Ago!D26+Set!D26+Oct!D26+Nov!D26),IF(Config!$C$6=12,SUM(+Ene!D26+Feb!D26+Mar!D26+Abr!D26+May!D26+Jun!D26+Jul!D26+Ago!D26+Set!D26+Oct!D26+Nov!D26+Dic!D26)))))))))))))</f>
        <v>0</v>
      </c>
      <c r="E26" s="429">
        <f>IF(Config!$C$6=1,SUM(+Ene!E26),IF(Config!$C$6=2,SUM(+Ene!E26+Feb!E26),IF(Config!$C$6=3,SUM(+Ene!E26+Feb!E26+Mar!E26),IF(Config!$C$6=4,SUM(+Ene!E26+Feb!E26+Mar!E26+Abr!E26),IF(Config!$C$6=5,SUM(Ene!E26+Feb!E26+Mar!E26+Abr!E26+May!E26),IF(Config!$C$6=6,SUM(+Ene!E26+Feb!E26+Mar!E26+Abr!E26+May!E26+Jun!E26),IF(Config!$C$6=7,SUM(Ene!E26+Feb!E26+Mar!E26+Abr!E26+May!E26+Jun!E26+Jul!E26),IF(Config!$C$6=8,SUM(+Ene!E26+Feb!E26+Mar!E26+Abr!E26+May!E26+Jun!E26+Jul!E26+Ago!E26),IF(Config!$C$6=9,SUM(+Ene!E26+Feb!E26+Mar!E26+Abr!E26+May!E26+Jun!E26+Jul!E26+Ago!E26+Set!E26),IF(Config!$C$6=10,SUM(+Ene!E26+Feb!E26+Mar!E26+Abr!E26+May!E26+Jun!E26+Jul!E26+Ago!E26+Set!E26+Oct!E26),IF(Config!$C$6=11,SUM(+Ene!E26+Feb!E26+Mar!E26+Abr!E26+May!E26+Jun!E26+Jul!E26+Ago!E26+Set!E26+Oct!E26+Nov!E26),IF(Config!$C$6=12,SUM(+Ene!E26+Feb!E26+Mar!E26+Abr!E26+May!E26+Jun!E26+Jul!E26+Ago!E26+Set!E26+Oct!E26+Nov!E26+Dic!E26)))))))))))))</f>
        <v>0</v>
      </c>
      <c r="F26" s="429">
        <f>IF(Config!$C$6=1,SUM(+Ene!F26),IF(Config!$C$6=2,SUM(+Ene!F26+Feb!F26),IF(Config!$C$6=3,SUM(+Ene!F26+Feb!F26+Mar!F26),IF(Config!$C$6=4,SUM(+Ene!F26+Feb!F26+Mar!F26+Abr!F26),IF(Config!$C$6=5,SUM(Ene!F26+Feb!F26+Mar!F26+Abr!F26+May!F26),IF(Config!$C$6=6,SUM(+Ene!F26+Feb!F26+Mar!F26+Abr!F26+May!F26+Jun!F26),IF(Config!$C$6=7,SUM(Ene!F26+Feb!F26+Mar!F26+Abr!F26+May!F26+Jun!F26+Jul!F26),IF(Config!$C$6=8,SUM(+Ene!F26+Feb!F26+Mar!F26+Abr!F26+May!F26+Jun!F26+Jul!F26+Ago!F26),IF(Config!$C$6=9,SUM(+Ene!F26+Feb!F26+Mar!F26+Abr!F26+May!F26+Jun!F26+Jul!F26+Ago!F26+Set!F26),IF(Config!$C$6=10,SUM(+Ene!F26+Feb!F26+Mar!F26+Abr!F26+May!F26+Jun!F26+Jul!F26+Ago!F26+Set!F26+Oct!F26),IF(Config!$C$6=11,SUM(+Ene!F26+Feb!F26+Mar!F26+Abr!F26+May!F26+Jun!F26+Jul!F26+Ago!F26+Set!F26+Oct!F26+Nov!F26),IF(Config!$C$6=12,SUM(+Ene!F26+Feb!F26+Mar!F26+Abr!F26+May!F26+Jun!F26+Jul!F26+Ago!F26+Set!F26+Oct!F26+Nov!F26+Dic!F26)))))))))))))</f>
        <v>0</v>
      </c>
      <c r="G26" s="429">
        <f>IF(Config!$C$6=1,SUM(+Ene!G26),IF(Config!$C$6=2,SUM(+Ene!G26+Feb!G26),IF(Config!$C$6=3,SUM(+Ene!G26+Feb!G26+Mar!G26),IF(Config!$C$6=4,SUM(+Ene!G26+Feb!G26+Mar!G26+Abr!G26),IF(Config!$C$6=5,SUM(Ene!G26+Feb!G26+Mar!G26+Abr!G26+May!G26),IF(Config!$C$6=6,SUM(+Ene!G26+Feb!G26+Mar!G26+Abr!G26+May!G26+Jun!G26),IF(Config!$C$6=7,SUM(Ene!G26+Feb!G26+Mar!G26+Abr!G26+May!G26+Jun!G26+Jul!G26),IF(Config!$C$6=8,SUM(+Ene!G26+Feb!G26+Mar!G26+Abr!G26+May!G26+Jun!G26+Jul!G26+Ago!G26),IF(Config!$C$6=9,SUM(+Ene!G26+Feb!G26+Mar!G26+Abr!G26+May!G26+Jun!G26+Jul!G26+Ago!G26+Set!G26),IF(Config!$C$6=10,SUM(+Ene!G26+Feb!G26+Mar!G26+Abr!G26+May!G26+Jun!G26+Jul!G26+Ago!G26+Set!G26+Oct!G26),IF(Config!$C$6=11,SUM(+Ene!G26+Feb!G26+Mar!G26+Abr!G26+May!G26+Jun!G26+Jul!G26+Ago!G26+Set!G26+Oct!G26+Nov!G26),IF(Config!$C$6=12,SUM(+Ene!G26+Feb!G26+Mar!G26+Abr!G26+May!G26+Jun!G26+Jul!G26+Ago!G26+Set!G26+Oct!G26+Nov!G26+Dic!G26)))))))))))))</f>
        <v>0</v>
      </c>
      <c r="H26" s="429">
        <f>IF(Config!$C$6=1,SUM(+Ene!H26),IF(Config!$C$6=2,SUM(+Ene!H26+Feb!H26),IF(Config!$C$6=3,SUM(+Ene!H26+Feb!H26+Mar!H26),IF(Config!$C$6=4,SUM(+Ene!H26+Feb!H26+Mar!H26+Abr!H26),IF(Config!$C$6=5,SUM(Ene!H26+Feb!H26+Mar!H26+Abr!H26+May!H26),IF(Config!$C$6=6,SUM(+Ene!H26+Feb!H26+Mar!H26+Abr!H26+May!H26+Jun!H26),IF(Config!$C$6=7,SUM(Ene!H26+Feb!H26+Mar!H26+Abr!H26+May!H26+Jun!H26+Jul!H26),IF(Config!$C$6=8,SUM(+Ene!H26+Feb!H26+Mar!H26+Abr!H26+May!H26+Jun!H26+Jul!H26+Ago!H26),IF(Config!$C$6=9,SUM(+Ene!H26+Feb!H26+Mar!H26+Abr!H26+May!H26+Jun!H26+Jul!H26+Ago!H26+Set!H26),IF(Config!$C$6=10,SUM(+Ene!H26+Feb!H26+Mar!H26+Abr!H26+May!H26+Jun!H26+Jul!H26+Ago!H26+Set!H26+Oct!H26),IF(Config!$C$6=11,SUM(+Ene!H26+Feb!H26+Mar!H26+Abr!H26+May!H26+Jun!H26+Jul!H26+Ago!H26+Set!H26+Oct!H26+Nov!H26),IF(Config!$C$6=12,SUM(+Ene!H26+Feb!H26+Mar!H26+Abr!H26+May!H26+Jun!H26+Jul!H26+Ago!H26+Set!H26+Oct!H26+Nov!H26+Dic!H26)))))))))))))</f>
        <v>0</v>
      </c>
      <c r="I26" s="429">
        <f>IF(Config!$C$6=1,SUM(+Ene!I26),IF(Config!$C$6=2,SUM(+Ene!I26+Feb!I26),IF(Config!$C$6=3,SUM(+Ene!I26+Feb!I26+Mar!I26),IF(Config!$C$6=4,SUM(+Ene!I26+Feb!I26+Mar!I26+Abr!I26),IF(Config!$C$6=5,SUM(Ene!I26+Feb!I26+Mar!I26+Abr!I26+May!I26),IF(Config!$C$6=6,SUM(+Ene!I26+Feb!I26+Mar!I26+Abr!I26+May!I26+Jun!I26),IF(Config!$C$6=7,SUM(Ene!I26+Feb!I26+Mar!I26+Abr!I26+May!I26+Jun!I26+Jul!I26),IF(Config!$C$6=8,SUM(+Ene!I26+Feb!I26+Mar!I26+Abr!I26+May!I26+Jun!I26+Jul!I26+Ago!I26),IF(Config!$C$6=9,SUM(+Ene!I26+Feb!I26+Mar!I26+Abr!I26+May!I26+Jun!I26+Jul!I26+Ago!I26+Set!I26),IF(Config!$C$6=10,SUM(+Ene!I26+Feb!I26+Mar!I26+Abr!I26+May!I26+Jun!I26+Jul!I26+Ago!I26+Set!I26+Oct!I26),IF(Config!$C$6=11,SUM(+Ene!I26+Feb!I26+Mar!I26+Abr!I26+May!I26+Jun!I26+Jul!I26+Ago!I26+Set!I26+Oct!I26+Nov!I26),IF(Config!$C$6=12,SUM(+Ene!I26+Feb!I26+Mar!I26+Abr!I26+May!I26+Jun!I26+Jul!I26+Ago!I26+Set!I26+Oct!I26+Nov!I26+Dic!I26)))))))))))))</f>
        <v>0</v>
      </c>
      <c r="J26" s="429">
        <f>IF(Config!$C$6=1,SUM(+Ene!J26),IF(Config!$C$6=2,SUM(+Ene!J26+Feb!J26),IF(Config!$C$6=3,SUM(+Ene!J26+Feb!J26+Mar!J26),IF(Config!$C$6=4,SUM(+Ene!J26+Feb!J26+Mar!J26+Abr!J26),IF(Config!$C$6=5,SUM(Ene!J26+Feb!J26+Mar!J26+Abr!J26+May!J26),IF(Config!$C$6=6,SUM(+Ene!J26+Feb!J26+Mar!J26+Abr!J26+May!J26+Jun!J26),IF(Config!$C$6=7,SUM(Ene!J26+Feb!J26+Mar!J26+Abr!J26+May!J26+Jun!J26+Jul!J26),IF(Config!$C$6=8,SUM(+Ene!J26+Feb!J26+Mar!J26+Abr!J26+May!J26+Jun!J26+Jul!J26+Ago!J26),IF(Config!$C$6=9,SUM(+Ene!J26+Feb!J26+Mar!J26+Abr!J26+May!J26+Jun!J26+Jul!J26+Ago!J26+Set!J26),IF(Config!$C$6=10,SUM(+Ene!J26+Feb!J26+Mar!J26+Abr!J26+May!J26+Jun!J26+Jul!J26+Ago!J26+Set!J26+Oct!J26),IF(Config!$C$6=11,SUM(+Ene!J26+Feb!J26+Mar!J26+Abr!J26+May!J26+Jun!J26+Jul!J26+Ago!J26+Set!J26+Oct!J26+Nov!J26),IF(Config!$C$6=12,SUM(+Ene!J26+Feb!J26+Mar!J26+Abr!J26+May!J26+Jun!J26+Jul!J26+Ago!J26+Set!J26+Oct!J26+Nov!J26+Dic!J26)))))))))))))</f>
        <v>0</v>
      </c>
      <c r="K26" s="429">
        <f>IF(Config!$C$6=1,SUM(+Ene!K26),IF(Config!$C$6=2,SUM(+Ene!K26+Feb!K26),IF(Config!$C$6=3,SUM(+Ene!K26+Feb!K26+Mar!K26),IF(Config!$C$6=4,SUM(+Ene!K26+Feb!K26+Mar!K26+Abr!K26),IF(Config!$C$6=5,SUM(Ene!K26+Feb!K26+Mar!K26+Abr!K26+May!K26),IF(Config!$C$6=6,SUM(+Ene!K26+Feb!K26+Mar!K26+Abr!K26+May!K26+Jun!K26),IF(Config!$C$6=7,SUM(Ene!K26+Feb!K26+Mar!K26+Abr!K26+May!K26+Jun!K26+Jul!K26),IF(Config!$C$6=8,SUM(+Ene!K26+Feb!K26+Mar!K26+Abr!K26+May!K26+Jun!K26+Jul!K26+Ago!K26),IF(Config!$C$6=9,SUM(+Ene!K26+Feb!K26+Mar!K26+Abr!K26+May!K26+Jun!K26+Jul!K26+Ago!K26+Set!K26),IF(Config!$C$6=10,SUM(+Ene!K26+Feb!K26+Mar!K26+Abr!K26+May!K26+Jun!K26+Jul!K26+Ago!K26+Set!K26+Oct!K26),IF(Config!$C$6=11,SUM(+Ene!K26+Feb!K26+Mar!K26+Abr!K26+May!K26+Jun!K26+Jul!K26+Ago!K26+Set!K26+Oct!K26+Nov!K26),IF(Config!$C$6=12,SUM(+Ene!K26+Feb!K26+Mar!K26+Abr!K26+May!K26+Jun!K26+Jul!K26+Ago!K26+Set!K26+Oct!K26+Nov!K26+Dic!K26)))))))))))))</f>
        <v>0</v>
      </c>
      <c r="L26" s="429">
        <f>IF(Config!$C$6=1,SUM(+Ene!L26),IF(Config!$C$6=2,SUM(+Ene!L26+Feb!L26),IF(Config!$C$6=3,SUM(+Ene!L26+Feb!L26+Mar!L26),IF(Config!$C$6=4,SUM(+Ene!L26+Feb!L26+Mar!L26+Abr!L26),IF(Config!$C$6=5,SUM(Ene!L26+Feb!L26+Mar!L26+Abr!L26+May!L26),IF(Config!$C$6=6,SUM(+Ene!L26+Feb!L26+Mar!L26+Abr!L26+May!L26+Jun!L26),IF(Config!$C$6=7,SUM(Ene!L26+Feb!L26+Mar!L26+Abr!L26+May!L26+Jun!L26+Jul!L26),IF(Config!$C$6=8,SUM(+Ene!L26+Feb!L26+Mar!L26+Abr!L26+May!L26+Jun!L26+Jul!L26+Ago!L26),IF(Config!$C$6=9,SUM(+Ene!L26+Feb!L26+Mar!L26+Abr!L26+May!L26+Jun!L26+Jul!L26+Ago!L26+Set!L26),IF(Config!$C$6=10,SUM(+Ene!L26+Feb!L26+Mar!L26+Abr!L26+May!L26+Jun!L26+Jul!L26+Ago!L26+Set!L26+Oct!L26),IF(Config!$C$6=11,SUM(+Ene!L26+Feb!L26+Mar!L26+Abr!L26+May!L26+Jun!L26+Jul!L26+Ago!L26+Set!L26+Oct!L26+Nov!L26),IF(Config!$C$6=12,SUM(+Ene!L26+Feb!L26+Mar!L26+Abr!L26+May!L26+Jun!L26+Jul!L26+Ago!L26+Set!L26+Oct!L26+Nov!L26+Dic!L26)))))))))))))</f>
        <v>0</v>
      </c>
      <c r="M26" s="429">
        <f>IF(Config!$C$6=1,SUM(+Ene!M26),IF(Config!$C$6=2,SUM(+Ene!M26+Feb!M26),IF(Config!$C$6=3,SUM(+Ene!M26+Feb!M26+Mar!M26),IF(Config!$C$6=4,SUM(+Ene!M26+Feb!M26+Mar!M26+Abr!M26),IF(Config!$C$6=5,SUM(Ene!M26+Feb!M26+Mar!M26+Abr!M26+May!M26),IF(Config!$C$6=6,SUM(+Ene!M26+Feb!M26+Mar!M26+Abr!M26+May!M26+Jun!M26),IF(Config!$C$6=7,SUM(Ene!M26+Feb!M26+Mar!M26+Abr!M26+May!M26+Jun!M26+Jul!M26),IF(Config!$C$6=8,SUM(+Ene!M26+Feb!M26+Mar!M26+Abr!M26+May!M26+Jun!M26+Jul!M26+Ago!M26),IF(Config!$C$6=9,SUM(+Ene!M26+Feb!M26+Mar!M26+Abr!M26+May!M26+Jun!M26+Jul!M26+Ago!M26+Set!M26),IF(Config!$C$6=10,SUM(+Ene!M26+Feb!M26+Mar!M26+Abr!M26+May!M26+Jun!M26+Jul!M26+Ago!M26+Set!M26+Oct!M26),IF(Config!$C$6=11,SUM(+Ene!M26+Feb!M26+Mar!M26+Abr!M26+May!M26+Jun!M26+Jul!M26+Ago!M26+Set!M26+Oct!M26+Nov!M26),IF(Config!$C$6=12,SUM(+Ene!M26+Feb!M26+Mar!M26+Abr!M26+May!M26+Jun!M26+Jul!M26+Ago!M26+Set!M26+Oct!M26+Nov!M26+Dic!M26)))))))))))))</f>
        <v>0</v>
      </c>
      <c r="N26" s="429">
        <f>IF(Config!$C$6=1,SUM(+Ene!N26),IF(Config!$C$6=2,SUM(+Ene!N26+Feb!N26),IF(Config!$C$6=3,SUM(+Ene!N26+Feb!N26+Mar!N26),IF(Config!$C$6=4,SUM(+Ene!N26+Feb!N26+Mar!N26+Abr!N26),IF(Config!$C$6=5,SUM(Ene!N26+Feb!N26+Mar!N26+Abr!N26+May!N26),IF(Config!$C$6=6,SUM(+Ene!N26+Feb!N26+Mar!N26+Abr!N26+May!N26+Jun!N26),IF(Config!$C$6=7,SUM(Ene!N26+Feb!N26+Mar!N26+Abr!N26+May!N26+Jun!N26+Jul!N26),IF(Config!$C$6=8,SUM(+Ene!N26+Feb!N26+Mar!N26+Abr!N26+May!N26+Jun!N26+Jul!N26+Ago!N26),IF(Config!$C$6=9,SUM(+Ene!N26+Feb!N26+Mar!N26+Abr!N26+May!N26+Jun!N26+Jul!N26+Ago!N26+Set!N26),IF(Config!$C$6=10,SUM(+Ene!N26+Feb!N26+Mar!N26+Abr!N26+May!N26+Jun!N26+Jul!N26+Ago!N26+Set!N26+Oct!N26),IF(Config!$C$6=11,SUM(+Ene!N26+Feb!N26+Mar!N26+Abr!N26+May!N26+Jun!N26+Jul!N26+Ago!N26+Set!N26+Oct!N26+Nov!N26),IF(Config!$C$6=12,SUM(+Ene!N26+Feb!N26+Mar!N26+Abr!N26+May!N26+Jun!N26+Jul!N26+Ago!N26+Set!N26+Oct!N26+Nov!N26+Dic!N26)))))))))))))</f>
        <v>0</v>
      </c>
      <c r="O26" s="429">
        <f>IF(Config!$C$6=1,SUM(+Ene!O26),IF(Config!$C$6=2,SUM(+Ene!O26+Feb!O26),IF(Config!$C$6=3,SUM(+Ene!O26+Feb!O26+Mar!O26),IF(Config!$C$6=4,SUM(+Ene!O26+Feb!O26+Mar!O26+Abr!O26),IF(Config!$C$6=5,SUM(Ene!O26+Feb!O26+Mar!O26+Abr!O26+May!O26),IF(Config!$C$6=6,SUM(+Ene!O26+Feb!O26+Mar!O26+Abr!O26+May!O26+Jun!O26),IF(Config!$C$6=7,SUM(Ene!O26+Feb!O26+Mar!O26+Abr!O26+May!O26+Jun!O26+Jul!O26),IF(Config!$C$6=8,SUM(+Ene!O26+Feb!O26+Mar!O26+Abr!O26+May!O26+Jun!O26+Jul!O26+Ago!O26),IF(Config!$C$6=9,SUM(+Ene!O26+Feb!O26+Mar!O26+Abr!O26+May!O26+Jun!O26+Jul!O26+Ago!O26+Set!O26),IF(Config!$C$6=10,SUM(+Ene!O26+Feb!O26+Mar!O26+Abr!O26+May!O26+Jun!O26+Jul!O26+Ago!O26+Set!O26+Oct!O26),IF(Config!$C$6=11,SUM(+Ene!O26+Feb!O26+Mar!O26+Abr!O26+May!O26+Jun!O26+Jul!O26+Ago!O26+Set!O26+Oct!O26+Nov!O26),IF(Config!$C$6=12,SUM(+Ene!O26+Feb!O26+Mar!O26+Abr!O26+May!O26+Jun!O26+Jul!O26+Ago!O26+Set!O26+Oct!O26+Nov!O26+Dic!O26)))))))))))))</f>
        <v>0</v>
      </c>
      <c r="P26" s="429">
        <f>IF(Config!$C$6=1,SUM(+Ene!P26),IF(Config!$C$6=2,SUM(+Ene!P26+Feb!P26),IF(Config!$C$6=3,SUM(+Ene!P26+Feb!P26+Mar!P26),IF(Config!$C$6=4,SUM(+Ene!P26+Feb!P26+Mar!P26+Abr!P26),IF(Config!$C$6=5,SUM(Ene!P26+Feb!P26+Mar!P26+Abr!P26+May!P26),IF(Config!$C$6=6,SUM(+Ene!P26+Feb!P26+Mar!P26+Abr!P26+May!P26+Jun!P26),IF(Config!$C$6=7,SUM(Ene!P26+Feb!P26+Mar!P26+Abr!P26+May!P26+Jun!P26+Jul!P26),IF(Config!$C$6=8,SUM(+Ene!P26+Feb!P26+Mar!P26+Abr!P26+May!P26+Jun!P26+Jul!P26+Ago!P26),IF(Config!$C$6=9,SUM(+Ene!P26+Feb!P26+Mar!P26+Abr!P26+May!P26+Jun!P26+Jul!P26+Ago!P26+Set!P26),IF(Config!$C$6=10,SUM(+Ene!P26+Feb!P26+Mar!P26+Abr!P26+May!P26+Jun!P26+Jul!P26+Ago!P26+Set!P26+Oct!P26),IF(Config!$C$6=11,SUM(+Ene!P26+Feb!P26+Mar!P26+Abr!P26+May!P26+Jun!P26+Jul!P26+Ago!P26+Set!P26+Oct!P26+Nov!P26),IF(Config!$C$6=12,SUM(+Ene!P26+Feb!P26+Mar!P26+Abr!P26+May!P26+Jun!P26+Jul!P26+Ago!P26+Set!P26+Oct!P26+Nov!P26+Dic!P26)))))))))))))</f>
        <v>0</v>
      </c>
      <c r="Q26" s="429">
        <f>IF(Config!$C$6=1,SUM(+Ene!Q26),IF(Config!$C$6=2,SUM(+Ene!Q26+Feb!Q26),IF(Config!$C$6=3,SUM(+Ene!Q26+Feb!Q26+Mar!Q26),IF(Config!$C$6=4,SUM(+Ene!Q26+Feb!Q26+Mar!Q26+Abr!Q26),IF(Config!$C$6=5,SUM(Ene!Q26+Feb!Q26+Mar!Q26+Abr!Q26+May!Q26),IF(Config!$C$6=6,SUM(+Ene!Q26+Feb!Q26+Mar!Q26+Abr!Q26+May!Q26+Jun!Q26),IF(Config!$C$6=7,SUM(Ene!Q26+Feb!Q26+Mar!Q26+Abr!Q26+May!Q26+Jun!Q26+Jul!Q26),IF(Config!$C$6=8,SUM(+Ene!Q26+Feb!Q26+Mar!Q26+Abr!Q26+May!Q26+Jun!Q26+Jul!Q26+Ago!Q26),IF(Config!$C$6=9,SUM(+Ene!Q26+Feb!Q26+Mar!Q26+Abr!Q26+May!Q26+Jun!Q26+Jul!Q26+Ago!Q26+Set!Q26),IF(Config!$C$6=10,SUM(+Ene!Q26+Feb!Q26+Mar!Q26+Abr!Q26+May!Q26+Jun!Q26+Jul!Q26+Ago!Q26+Set!Q26+Oct!Q26),IF(Config!$C$6=11,SUM(+Ene!Q26+Feb!Q26+Mar!Q26+Abr!Q26+May!Q26+Jun!Q26+Jul!Q26+Ago!Q26+Set!Q26+Oct!Q26+Nov!Q26),IF(Config!$C$6=12,SUM(+Ene!Q26+Feb!Q26+Mar!Q26+Abr!Q26+May!Q26+Jun!Q26+Jul!Q26+Ago!Q26+Set!Q26+Oct!Q26+Nov!Q26+Dic!Q26)))))))))))))</f>
        <v>0</v>
      </c>
      <c r="R26" s="429">
        <f>IF(Config!$C$6=1,SUM(+Ene!R26),IF(Config!$C$6=2,SUM(+Ene!R26+Feb!R26),IF(Config!$C$6=3,SUM(+Ene!R26+Feb!R26+Mar!R26),IF(Config!$C$6=4,SUM(+Ene!R26+Feb!R26+Mar!R26+Abr!R26),IF(Config!$C$6=5,SUM(Ene!R26+Feb!R26+Mar!R26+Abr!R26+May!R26),IF(Config!$C$6=6,SUM(+Ene!R26+Feb!R26+Mar!R26+Abr!R26+May!R26+Jun!R26),IF(Config!$C$6=7,SUM(Ene!R26+Feb!R26+Mar!R26+Abr!R26+May!R26+Jun!R26+Jul!R26),IF(Config!$C$6=8,SUM(+Ene!R26+Feb!R26+Mar!R26+Abr!R26+May!R26+Jun!R26+Jul!R26+Ago!R26),IF(Config!$C$6=9,SUM(+Ene!R26+Feb!R26+Mar!R26+Abr!R26+May!R26+Jun!R26+Jul!R26+Ago!R26+Set!R26),IF(Config!$C$6=10,SUM(+Ene!R26+Feb!R26+Mar!R26+Abr!R26+May!R26+Jun!R26+Jul!R26+Ago!R26+Set!R26+Oct!R26),IF(Config!$C$6=11,SUM(+Ene!R26+Feb!R26+Mar!R26+Abr!R26+May!R26+Jun!R26+Jul!R26+Ago!R26+Set!R26+Oct!R26+Nov!R26),IF(Config!$C$6=12,SUM(+Ene!R26+Feb!R26+Mar!R26+Abr!R26+May!R26+Jun!R26+Jul!R26+Ago!R26+Set!R26+Oct!R26+Nov!R26+Dic!R26)))))))))))))</f>
        <v>0</v>
      </c>
      <c r="S26" s="429">
        <f>IF(Config!$C$6=1,SUM(+Ene!S26),IF(Config!$C$6=2,SUM(+Ene!S26+Feb!S26),IF(Config!$C$6=3,SUM(+Ene!S26+Feb!S26+Mar!S26),IF(Config!$C$6=4,SUM(+Ene!S26+Feb!S26+Mar!S26+Abr!S26),IF(Config!$C$6=5,SUM(Ene!S26+Feb!S26+Mar!S26+Abr!S26+May!S26),IF(Config!$C$6=6,SUM(+Ene!S26+Feb!S26+Mar!S26+Abr!S26+May!S26+Jun!S26),IF(Config!$C$6=7,SUM(Ene!S26+Feb!S26+Mar!S26+Abr!S26+May!S26+Jun!S26+Jul!S26),IF(Config!$C$6=8,SUM(+Ene!S26+Feb!S26+Mar!S26+Abr!S26+May!S26+Jun!S26+Jul!S26+Ago!S26),IF(Config!$C$6=9,SUM(+Ene!S26+Feb!S26+Mar!S26+Abr!S26+May!S26+Jun!S26+Jul!S26+Ago!S26+Set!S26),IF(Config!$C$6=10,SUM(+Ene!S26+Feb!S26+Mar!S26+Abr!S26+May!S26+Jun!S26+Jul!S26+Ago!S26+Set!S26+Oct!S26),IF(Config!$C$6=11,SUM(+Ene!S26+Feb!S26+Mar!S26+Abr!S26+May!S26+Jun!S26+Jul!S26+Ago!S26+Set!S26+Oct!S26+Nov!S26),IF(Config!$C$6=12,SUM(+Ene!S26+Feb!S26+Mar!S26+Abr!S26+May!S26+Jun!S26+Jul!S26+Ago!S26+Set!S26+Oct!S26+Nov!S26+Dic!S26)))))))))))))</f>
        <v>0</v>
      </c>
      <c r="T26" s="429">
        <f>IF(Config!$C$6=1,SUM(+Ene!T26),IF(Config!$C$6=2,SUM(+Ene!T26+Feb!T26),IF(Config!$C$6=3,SUM(+Ene!T26+Feb!T26+Mar!T26),IF(Config!$C$6=4,SUM(+Ene!T26+Feb!T26+Mar!T26+Abr!T26),IF(Config!$C$6=5,SUM(Ene!T26+Feb!T26+Mar!T26+Abr!T26+May!T26),IF(Config!$C$6=6,SUM(+Ene!T26+Feb!T26+Mar!T26+Abr!T26+May!T26+Jun!T26),IF(Config!$C$6=7,SUM(Ene!T26+Feb!T26+Mar!T26+Abr!T26+May!T26+Jun!T26+Jul!T26),IF(Config!$C$6=8,SUM(+Ene!T26+Feb!T26+Mar!T26+Abr!T26+May!T26+Jun!T26+Jul!T26+Ago!T26),IF(Config!$C$6=9,SUM(+Ene!T26+Feb!T26+Mar!T26+Abr!T26+May!T26+Jun!T26+Jul!T26+Ago!T26+Set!T26),IF(Config!$C$6=10,SUM(+Ene!T26+Feb!T26+Mar!T26+Abr!T26+May!T26+Jun!T26+Jul!T26+Ago!T26+Set!T26+Oct!T26),IF(Config!$C$6=11,SUM(+Ene!T26+Feb!T26+Mar!T26+Abr!T26+May!T26+Jun!T26+Jul!T26+Ago!T26+Set!T26+Oct!T26+Nov!T26),IF(Config!$C$6=12,SUM(+Ene!T26+Feb!T26+Mar!T26+Abr!T26+May!T26+Jun!T26+Jul!T26+Ago!T26+Set!T26+Oct!T26+Nov!T26+Dic!T26)))))))))))))</f>
        <v>0</v>
      </c>
      <c r="U26" s="429">
        <f>IF(Config!$C$6=1,SUM(+Ene!U26),IF(Config!$C$6=2,SUM(+Ene!U26+Feb!U26),IF(Config!$C$6=3,SUM(+Ene!U26+Feb!U26+Mar!U26),IF(Config!$C$6=4,SUM(+Ene!U26+Feb!U26+Mar!U26+Abr!U26),IF(Config!$C$6=5,SUM(Ene!U26+Feb!U26+Mar!U26+Abr!U26+May!U26),IF(Config!$C$6=6,SUM(+Ene!U26+Feb!U26+Mar!U26+Abr!U26+May!U26+Jun!U26),IF(Config!$C$6=7,SUM(Ene!U26+Feb!U26+Mar!U26+Abr!U26+May!U26+Jun!U26+Jul!U26),IF(Config!$C$6=8,SUM(+Ene!U26+Feb!U26+Mar!U26+Abr!U26+May!U26+Jun!U26+Jul!U26+Ago!U26),IF(Config!$C$6=9,SUM(+Ene!U26+Feb!U26+Mar!U26+Abr!U26+May!U26+Jun!U26+Jul!U26+Ago!U26+Set!U26),IF(Config!$C$6=10,SUM(+Ene!U26+Feb!U26+Mar!U26+Abr!U26+May!U26+Jun!U26+Jul!U26+Ago!U26+Set!U26+Oct!U26),IF(Config!$C$6=11,SUM(+Ene!U26+Feb!U26+Mar!U26+Abr!U26+May!U26+Jun!U26+Jul!U26+Ago!U26+Set!U26+Oct!U26+Nov!U26),IF(Config!$C$6=12,SUM(+Ene!U26+Feb!U26+Mar!U26+Abr!U26+May!U26+Jun!U26+Jul!U26+Ago!U26+Set!U26+Oct!U26+Nov!U26+Dic!U26)))))))))))))</f>
        <v>0</v>
      </c>
      <c r="V26" s="429">
        <f>IF(Config!$C$6=1,SUM(+Ene!V26),IF(Config!$C$6=2,SUM(+Ene!V26+Feb!V26),IF(Config!$C$6=3,SUM(+Ene!V26+Feb!V26+Mar!V26),IF(Config!$C$6=4,SUM(+Ene!V26+Feb!V26+Mar!V26+Abr!V26),IF(Config!$C$6=5,SUM(Ene!V26+Feb!V26+Mar!V26+Abr!V26+May!V26),IF(Config!$C$6=6,SUM(+Ene!V26+Feb!V26+Mar!V26+Abr!V26+May!V26+Jun!V26),IF(Config!$C$6=7,SUM(Ene!V26+Feb!V26+Mar!V26+Abr!V26+May!V26+Jun!V26+Jul!V26),IF(Config!$C$6=8,SUM(+Ene!V26+Feb!V26+Mar!V26+Abr!V26+May!V26+Jun!V26+Jul!V26+Ago!V26),IF(Config!$C$6=9,SUM(+Ene!V26+Feb!V26+Mar!V26+Abr!V26+May!V26+Jun!V26+Jul!V26+Ago!V26+Set!V26),IF(Config!$C$6=10,SUM(+Ene!V26+Feb!V26+Mar!V26+Abr!V26+May!V26+Jun!V26+Jul!V26+Ago!V26+Set!V26+Oct!V26),IF(Config!$C$6=11,SUM(+Ene!V26+Feb!V26+Mar!V26+Abr!V26+May!V26+Jun!V26+Jul!V26+Ago!V26+Set!V26+Oct!V26+Nov!V26),IF(Config!$C$6=12,SUM(+Ene!V26+Feb!V26+Mar!V26+Abr!V26+May!V26+Jun!V26+Jul!V26+Ago!V26+Set!V26+Oct!V26+Nov!V26+Dic!V26)))))))))))))</f>
        <v>0</v>
      </c>
      <c r="W26" s="429">
        <f>IF(Config!$C$6=1,SUM(+Ene!W26),IF(Config!$C$6=2,SUM(+Ene!W26+Feb!W26),IF(Config!$C$6=3,SUM(+Ene!W26+Feb!W26+Mar!W26),IF(Config!$C$6=4,SUM(+Ene!W26+Feb!W26+Mar!W26+Abr!W26),IF(Config!$C$6=5,SUM(Ene!W26+Feb!W26+Mar!W26+Abr!W26+May!W26),IF(Config!$C$6=6,SUM(+Ene!W26+Feb!W26+Mar!W26+Abr!W26+May!W26+Jun!W26),IF(Config!$C$6=7,SUM(Ene!W26+Feb!W26+Mar!W26+Abr!W26+May!W26+Jun!W26+Jul!W26),IF(Config!$C$6=8,SUM(+Ene!W26+Feb!W26+Mar!W26+Abr!W26+May!W26+Jun!W26+Jul!W26+Ago!W26),IF(Config!$C$6=9,SUM(+Ene!W26+Feb!W26+Mar!W26+Abr!W26+May!W26+Jun!W26+Jul!W26+Ago!W26+Set!W26),IF(Config!$C$6=10,SUM(+Ene!W26+Feb!W26+Mar!W26+Abr!W26+May!W26+Jun!W26+Jul!W26+Ago!W26+Set!W26+Oct!W26),IF(Config!$C$6=11,SUM(+Ene!W26+Feb!W26+Mar!W26+Abr!W26+May!W26+Jun!W26+Jul!W26+Ago!W26+Set!W26+Oct!W26+Nov!W26),IF(Config!$C$6=12,SUM(+Ene!W26+Feb!W26+Mar!W26+Abr!W26+May!W26+Jun!W26+Jul!W26+Ago!W26+Set!W26+Oct!W26+Nov!W26+Dic!W26)))))))))))))</f>
        <v>0</v>
      </c>
      <c r="X26" s="429">
        <f>IF(Config!$C$6=1,SUM(+Ene!X26),IF(Config!$C$6=2,SUM(+Ene!X26+Feb!X26),IF(Config!$C$6=3,SUM(+Ene!X26+Feb!X26+Mar!X26),IF(Config!$C$6=4,SUM(+Ene!X26+Feb!X26+Mar!X26+Abr!X26),IF(Config!$C$6=5,SUM(Ene!X26+Feb!X26+Mar!X26+Abr!X26+May!X26),IF(Config!$C$6=6,SUM(+Ene!X26+Feb!X26+Mar!X26+Abr!X26+May!X26+Jun!X26),IF(Config!$C$6=7,SUM(Ene!X26+Feb!X26+Mar!X26+Abr!X26+May!X26+Jun!X26+Jul!X26),IF(Config!$C$6=8,SUM(+Ene!X26+Feb!X26+Mar!X26+Abr!X26+May!X26+Jun!X26+Jul!X26+Ago!X26),IF(Config!$C$6=9,SUM(+Ene!X26+Feb!X26+Mar!X26+Abr!X26+May!X26+Jun!X26+Jul!X26+Ago!X26+Set!X26),IF(Config!$C$6=10,SUM(+Ene!X26+Feb!X26+Mar!X26+Abr!X26+May!X26+Jun!X26+Jul!X26+Ago!X26+Set!X26+Oct!X26),IF(Config!$C$6=11,SUM(+Ene!X26+Feb!X26+Mar!X26+Abr!X26+May!X26+Jun!X26+Jul!X26+Ago!X26+Set!X26+Oct!X26+Nov!X26),IF(Config!$C$6=12,SUM(+Ene!X26+Feb!X26+Mar!X26+Abr!X26+May!X26+Jun!X26+Jul!X26+Ago!X26+Set!X26+Oct!X26+Nov!X26+Dic!X26)))))))))))))</f>
        <v>0</v>
      </c>
      <c r="Y26" s="429">
        <f>IF(Config!$C$6=1,SUM(+Ene!Y26),IF(Config!$C$6=2,SUM(+Ene!Y26+Feb!Y26),IF(Config!$C$6=3,SUM(+Ene!Y26+Feb!Y26+Mar!Y26),IF(Config!$C$6=4,SUM(+Ene!Y26+Feb!Y26+Mar!Y26+Abr!Y26),IF(Config!$C$6=5,SUM(Ene!Y26+Feb!Y26+Mar!Y26+Abr!Y26+May!Y26),IF(Config!$C$6=6,SUM(+Ene!Y26+Feb!Y26+Mar!Y26+Abr!Y26+May!Y26+Jun!Y26),IF(Config!$C$6=7,SUM(Ene!Y26+Feb!Y26+Mar!Y26+Abr!Y26+May!Y26+Jun!Y26+Jul!Y26),IF(Config!$C$6=8,SUM(+Ene!Y26+Feb!Y26+Mar!Y26+Abr!Y26+May!Y26+Jun!Y26+Jul!Y26+Ago!Y26),IF(Config!$C$6=9,SUM(+Ene!Y26+Feb!Y26+Mar!Y26+Abr!Y26+May!Y26+Jun!Y26+Jul!Y26+Ago!Y26+Set!Y26),IF(Config!$C$6=10,SUM(+Ene!Y26+Feb!Y26+Mar!Y26+Abr!Y26+May!Y26+Jun!Y26+Jul!Y26+Ago!Y26+Set!Y26+Oct!Y26),IF(Config!$C$6=11,SUM(+Ene!Y26+Feb!Y26+Mar!Y26+Abr!Y26+May!Y26+Jun!Y26+Jul!Y26+Ago!Y26+Set!Y26+Oct!Y26+Nov!Y26),IF(Config!$C$6=12,SUM(+Ene!Y26+Feb!Y26+Mar!Y26+Abr!Y26+May!Y26+Jun!Y26+Jul!Y26+Ago!Y26+Set!Y26+Oct!Y26+Nov!Y26+Dic!Y26)))))))))))))</f>
        <v>0</v>
      </c>
      <c r="Z26" s="429">
        <f>IF(Config!$C$6=1,SUM(+Ene!Z26),IF(Config!$C$6=2,SUM(+Ene!Z26+Feb!Z26),IF(Config!$C$6=3,SUM(+Ene!Z26+Feb!Z26+Mar!Z26),IF(Config!$C$6=4,SUM(+Ene!Z26+Feb!Z26+Mar!Z26+Abr!Z26),IF(Config!$C$6=5,SUM(Ene!Z26+Feb!Z26+Mar!Z26+Abr!Z26+May!Z26),IF(Config!$C$6=6,SUM(+Ene!Z26+Feb!Z26+Mar!Z26+Abr!Z26+May!Z26+Jun!Z26),IF(Config!$C$6=7,SUM(Ene!Z26+Feb!Z26+Mar!Z26+Abr!Z26+May!Z26+Jun!Z26+Jul!Z26),IF(Config!$C$6=8,SUM(+Ene!Z26+Feb!Z26+Mar!Z26+Abr!Z26+May!Z26+Jun!Z26+Jul!Z26+Ago!Z26),IF(Config!$C$6=9,SUM(+Ene!Z26+Feb!Z26+Mar!Z26+Abr!Z26+May!Z26+Jun!Z26+Jul!Z26+Ago!Z26+Set!Z26),IF(Config!$C$6=10,SUM(+Ene!Z26+Feb!Z26+Mar!Z26+Abr!Z26+May!Z26+Jun!Z26+Jul!Z26+Ago!Z26+Set!Z26+Oct!Z26),IF(Config!$C$6=11,SUM(+Ene!Z26+Feb!Z26+Mar!Z26+Abr!Z26+May!Z26+Jun!Z26+Jul!Z26+Ago!Z26+Set!Z26+Oct!Z26+Nov!Z26),IF(Config!$C$6=12,SUM(+Ene!Z26+Feb!Z26+Mar!Z26+Abr!Z26+May!Z26+Jun!Z26+Jul!Z26+Ago!Z26+Set!Z26+Oct!Z26+Nov!Z26+Dic!Z26)))))))))))))</f>
        <v>0</v>
      </c>
      <c r="AA26" s="429">
        <f>IF(Config!$C$6=1,SUM(+Ene!AA26),IF(Config!$C$6=2,SUM(+Ene!AA26+Feb!AA26),IF(Config!$C$6=3,SUM(+Ene!AA26+Feb!AA26+Mar!AA26),IF(Config!$C$6=4,SUM(+Ene!AA26+Feb!AA26+Mar!AA26+Abr!AA26),IF(Config!$C$6=5,SUM(Ene!AA26+Feb!AA26+Mar!AA26+Abr!AA26+May!AA26),IF(Config!$C$6=6,SUM(+Ene!AA26+Feb!AA26+Mar!AA26+Abr!AA26+May!AA26+Jun!AA26),IF(Config!$C$6=7,SUM(Ene!AA26+Feb!AA26+Mar!AA26+Abr!AA26+May!AA26+Jun!AA26+Jul!AA26),IF(Config!$C$6=8,SUM(+Ene!AA26+Feb!AA26+Mar!AA26+Abr!AA26+May!AA26+Jun!AA26+Jul!AA26+Ago!AA26),IF(Config!$C$6=9,SUM(+Ene!AA26+Feb!AA26+Mar!AA26+Abr!AA26+May!AA26+Jun!AA26+Jul!AA26+Ago!AA26+Set!AA26),IF(Config!$C$6=10,SUM(+Ene!AA26+Feb!AA26+Mar!AA26+Abr!AA26+May!AA26+Jun!AA26+Jul!AA26+Ago!AA26+Set!AA26+Oct!AA26),IF(Config!$C$6=11,SUM(+Ene!AA26+Feb!AA26+Mar!AA26+Abr!AA26+May!AA26+Jun!AA26+Jul!AA26+Ago!AA26+Set!AA26+Oct!AA26+Nov!AA26),IF(Config!$C$6=12,SUM(+Ene!AA26+Feb!AA26+Mar!AA26+Abr!AA26+May!AA26+Jun!AA26+Jul!AA26+Ago!AA26+Set!AA26+Oct!AA26+Nov!AA26+Dic!AA26)))))))))))))</f>
        <v>0</v>
      </c>
      <c r="AB26" s="429">
        <f>IF(Config!$C$6=1,SUM(+Ene!AB26),IF(Config!$C$6=2,SUM(+Ene!AB26+Feb!AB26),IF(Config!$C$6=3,SUM(+Ene!AB26+Feb!AB26+Mar!AB26),IF(Config!$C$6=4,SUM(+Ene!AB26+Feb!AB26+Mar!AB26+Abr!AB26),IF(Config!$C$6=5,SUM(Ene!AB26+Feb!AB26+Mar!AB26+Abr!AB26+May!AB26),IF(Config!$C$6=6,SUM(+Ene!AB26+Feb!AB26+Mar!AB26+Abr!AB26+May!AB26+Jun!AB26),IF(Config!$C$6=7,SUM(Ene!AB26+Feb!AB26+Mar!AB26+Abr!AB26+May!AB26+Jun!AB26+Jul!AB26),IF(Config!$C$6=8,SUM(+Ene!AB26+Feb!AB26+Mar!AB26+Abr!AB26+May!AB26+Jun!AB26+Jul!AB26+Ago!AB26),IF(Config!$C$6=9,SUM(+Ene!AB26+Feb!AB26+Mar!AB26+Abr!AB26+May!AB26+Jun!AB26+Jul!AB26+Ago!AB26+Set!AB26),IF(Config!$C$6=10,SUM(+Ene!AB26+Feb!AB26+Mar!AB26+Abr!AB26+May!AB26+Jun!AB26+Jul!AB26+Ago!AB26+Set!AB26+Oct!AB26),IF(Config!$C$6=11,SUM(+Ene!AB26+Feb!AB26+Mar!AB26+Abr!AB26+May!AB26+Jun!AB26+Jul!AB26+Ago!AB26+Set!AB26+Oct!AB26+Nov!AB26),IF(Config!$C$6=12,SUM(+Ene!AB26+Feb!AB26+Mar!AB26+Abr!AB26+May!AB26+Jun!AB26+Jul!AB26+Ago!AB26+Set!AB26+Oct!AB26+Nov!AB26+Dic!AB26)))))))))))))</f>
        <v>0</v>
      </c>
      <c r="AC26" s="429">
        <f>IF(Config!$C$6=1,SUM(+Ene!AC26),IF(Config!$C$6=2,SUM(+Ene!AC26+Feb!AC26),IF(Config!$C$6=3,SUM(+Ene!AC26+Feb!AC26+Mar!AC26),IF(Config!$C$6=4,SUM(+Ene!AC26+Feb!AC26+Mar!AC26+Abr!AC26),IF(Config!$C$6=5,SUM(Ene!AC26+Feb!AC26+Mar!AC26+Abr!AC26+May!AC26),IF(Config!$C$6=6,SUM(+Ene!AC26+Feb!AC26+Mar!AC26+Abr!AC26+May!AC26+Jun!AC26),IF(Config!$C$6=7,SUM(Ene!AC26+Feb!AC26+Mar!AC26+Abr!AC26+May!AC26+Jun!AC26+Jul!AC26),IF(Config!$C$6=8,SUM(+Ene!AC26+Feb!AC26+Mar!AC26+Abr!AC26+May!AC26+Jun!AC26+Jul!AC26+Ago!AC26),IF(Config!$C$6=9,SUM(+Ene!AC26+Feb!AC26+Mar!AC26+Abr!AC26+May!AC26+Jun!AC26+Jul!AC26+Ago!AC26+Set!AC26),IF(Config!$C$6=10,SUM(+Ene!AC26+Feb!AC26+Mar!AC26+Abr!AC26+May!AC26+Jun!AC26+Jul!AC26+Ago!AC26+Set!AC26+Oct!AC26),IF(Config!$C$6=11,SUM(+Ene!AC26+Feb!AC26+Mar!AC26+Abr!AC26+May!AC26+Jun!AC26+Jul!AC26+Ago!AC26+Set!AC26+Oct!AC26+Nov!AC26),IF(Config!$C$6=12,SUM(+Ene!AC26+Feb!AC26+Mar!AC26+Abr!AC26+May!AC26+Jun!AC26+Jul!AC26+Ago!AC26+Set!AC26+Oct!AC26+Nov!AC26+Dic!AC26)))))))))))))</f>
        <v>0</v>
      </c>
      <c r="AD26" s="429">
        <f>IF(Config!$C$6=1,SUM(+Ene!AD26),IF(Config!$C$6=2,SUM(+Ene!AD26+Feb!AD26),IF(Config!$C$6=3,SUM(+Ene!AD26+Feb!AD26+Mar!AD26),IF(Config!$C$6=4,SUM(+Ene!AD26+Feb!AD26+Mar!AD26+Abr!AD26),IF(Config!$C$6=5,SUM(Ene!AD26+Feb!AD26+Mar!AD26+Abr!AD26+May!AD26),IF(Config!$C$6=6,SUM(+Ene!AD26+Feb!AD26+Mar!AD26+Abr!AD26+May!AD26+Jun!AD26),IF(Config!$C$6=7,SUM(Ene!AD26+Feb!AD26+Mar!AD26+Abr!AD26+May!AD26+Jun!AD26+Jul!AD26),IF(Config!$C$6=8,SUM(+Ene!AD26+Feb!AD26+Mar!AD26+Abr!AD26+May!AD26+Jun!AD26+Jul!AD26+Ago!AD26),IF(Config!$C$6=9,SUM(+Ene!AD26+Feb!AD26+Mar!AD26+Abr!AD26+May!AD26+Jun!AD26+Jul!AD26+Ago!AD26+Set!AD26),IF(Config!$C$6=10,SUM(+Ene!AD26+Feb!AD26+Mar!AD26+Abr!AD26+May!AD26+Jun!AD26+Jul!AD26+Ago!AD26+Set!AD26+Oct!AD26),IF(Config!$C$6=11,SUM(+Ene!AD26+Feb!AD26+Mar!AD26+Abr!AD26+May!AD26+Jun!AD26+Jul!AD26+Ago!AD26+Set!AD26+Oct!AD26+Nov!AD26),IF(Config!$C$6=12,SUM(+Ene!AD26+Feb!AD26+Mar!AD26+Abr!AD26+May!AD26+Jun!AD26+Jul!AD26+Ago!AD26+Set!AD26+Oct!AD26+Nov!AD26+Dic!AD26)))))))))))))</f>
        <v>0</v>
      </c>
      <c r="AE26" s="429">
        <f>IF(Config!$C$6=1,SUM(+Ene!AE26),IF(Config!$C$6=2,SUM(+Ene!AE26+Feb!AE26),IF(Config!$C$6=3,SUM(+Ene!AE26+Feb!AE26+Mar!AE26),IF(Config!$C$6=4,SUM(+Ene!AE26+Feb!AE26+Mar!AE26+Abr!AE26),IF(Config!$C$6=5,SUM(Ene!AE26+Feb!AE26+Mar!AE26+Abr!AE26+May!AE26),IF(Config!$C$6=6,SUM(+Ene!AE26+Feb!AE26+Mar!AE26+Abr!AE26+May!AE26+Jun!AE26),IF(Config!$C$6=7,SUM(Ene!AE26+Feb!AE26+Mar!AE26+Abr!AE26+May!AE26+Jun!AE26+Jul!AE26),IF(Config!$C$6=8,SUM(+Ene!AE26+Feb!AE26+Mar!AE26+Abr!AE26+May!AE26+Jun!AE26+Jul!AE26+Ago!AE26),IF(Config!$C$6=9,SUM(+Ene!AE26+Feb!AE26+Mar!AE26+Abr!AE26+May!AE26+Jun!AE26+Jul!AE26+Ago!AE26+Set!AE26),IF(Config!$C$6=10,SUM(+Ene!AE26+Feb!AE26+Mar!AE26+Abr!AE26+May!AE26+Jun!AE26+Jul!AE26+Ago!AE26+Set!AE26+Oct!AE26),IF(Config!$C$6=11,SUM(+Ene!AE26+Feb!AE26+Mar!AE26+Abr!AE26+May!AE26+Jun!AE26+Jul!AE26+Ago!AE26+Set!AE26+Oct!AE26+Nov!AE26),IF(Config!$C$6=12,SUM(+Ene!AE26+Feb!AE26+Mar!AE26+Abr!AE26+May!AE26+Jun!AE26+Jul!AE26+Ago!AE26+Set!AE26+Oct!AE26+Nov!AE26+Dic!AE26)))))))))))))</f>
        <v>0</v>
      </c>
      <c r="AF26" s="429">
        <f>IF(Config!$C$6=1,SUM(+Ene!AF26),IF(Config!$C$6=2,SUM(+Ene!AF26+Feb!AF26),IF(Config!$C$6=3,SUM(+Ene!AF26+Feb!AF26+Mar!AF26),IF(Config!$C$6=4,SUM(+Ene!AF26+Feb!AF26+Mar!AF26+Abr!AF26),IF(Config!$C$6=5,SUM(Ene!AF26+Feb!AF26+Mar!AF26+Abr!AF26+May!AF26),IF(Config!$C$6=6,SUM(+Ene!AF26+Feb!AF26+Mar!AF26+Abr!AF26+May!AF26+Jun!AF26),IF(Config!$C$6=7,SUM(Ene!AF26+Feb!AF26+Mar!AF26+Abr!AF26+May!AF26+Jun!AF26+Jul!AF26),IF(Config!$C$6=8,SUM(+Ene!AF26+Feb!AF26+Mar!AF26+Abr!AF26+May!AF26+Jun!AF26+Jul!AF26+Ago!AF26),IF(Config!$C$6=9,SUM(+Ene!AF26+Feb!AF26+Mar!AF26+Abr!AF26+May!AF26+Jun!AF26+Jul!AF26+Ago!AF26+Set!AF26),IF(Config!$C$6=10,SUM(+Ene!AF26+Feb!AF26+Mar!AF26+Abr!AF26+May!AF26+Jun!AF26+Jul!AF26+Ago!AF26+Set!AF26+Oct!AF26),IF(Config!$C$6=11,SUM(+Ene!AF26+Feb!AF26+Mar!AF26+Abr!AF26+May!AF26+Jun!AF26+Jul!AF26+Ago!AF26+Set!AF26+Oct!AF26+Nov!AF26),IF(Config!$C$6=12,SUM(+Ene!AF26+Feb!AF26+Mar!AF26+Abr!AF26+May!AF26+Jun!AF26+Jul!AF26+Ago!AF26+Set!AF26+Oct!AF26+Nov!AF26+Dic!AF26)))))))))))))</f>
        <v>0</v>
      </c>
      <c r="AG26" s="429">
        <f>IF(Config!$C$6=1,SUM(+Ene!AG26),IF(Config!$C$6=2,SUM(+Ene!AG26+Feb!AG26),IF(Config!$C$6=3,SUM(+Ene!AG26+Feb!AG26+Mar!AG26),IF(Config!$C$6=4,SUM(+Ene!AG26+Feb!AG26+Mar!AG26+Abr!AG26),IF(Config!$C$6=5,SUM(Ene!AG26+Feb!AG26+Mar!AG26+Abr!AG26+May!AG26),IF(Config!$C$6=6,SUM(+Ene!AG26+Feb!AG26+Mar!AG26+Abr!AG26+May!AG26+Jun!AG26),IF(Config!$C$6=7,SUM(Ene!AG26+Feb!AG26+Mar!AG26+Abr!AG26+May!AG26+Jun!AG26+Jul!AG26),IF(Config!$C$6=8,SUM(+Ene!AG26+Feb!AG26+Mar!AG26+Abr!AG26+May!AG26+Jun!AG26+Jul!AG26+Ago!AG26),IF(Config!$C$6=9,SUM(+Ene!AG26+Feb!AG26+Mar!AG26+Abr!AG26+May!AG26+Jun!AG26+Jul!AG26+Ago!AG26+Set!AG26),IF(Config!$C$6=10,SUM(+Ene!AG26+Feb!AG26+Mar!AG26+Abr!AG26+May!AG26+Jun!AG26+Jul!AG26+Ago!AG26+Set!AG26+Oct!AG26),IF(Config!$C$6=11,SUM(+Ene!AG26+Feb!AG26+Mar!AG26+Abr!AG26+May!AG26+Jun!AG26+Jul!AG26+Ago!AG26+Set!AG26+Oct!AG26+Nov!AG26),IF(Config!$C$6=12,SUM(+Ene!AG26+Feb!AG26+Mar!AG26+Abr!AG26+May!AG26+Jun!AG26+Jul!AG26+Ago!AG26+Set!AG26+Oct!AG26+Nov!AG26+Dic!AG26)))))))))))))</f>
        <v>0</v>
      </c>
      <c r="AH26" s="429">
        <f>IF(Config!$C$6=1,SUM(+Ene!AH26),IF(Config!$C$6=2,SUM(+Ene!AH26+Feb!AH26),IF(Config!$C$6=3,SUM(+Ene!AH26+Feb!AH26+Mar!AH26),IF(Config!$C$6=4,SUM(+Ene!AH26+Feb!AH26+Mar!AH26+Abr!AH26),IF(Config!$C$6=5,SUM(Ene!AH26+Feb!AH26+Mar!AH26+Abr!AH26+May!AH26),IF(Config!$C$6=6,SUM(+Ene!AH26+Feb!AH26+Mar!AH26+Abr!AH26+May!AH26+Jun!AH26),IF(Config!$C$6=7,SUM(Ene!AH26+Feb!AH26+Mar!AH26+Abr!AH26+May!AH26+Jun!AH26+Jul!AH26),IF(Config!$C$6=8,SUM(+Ene!AH26+Feb!AH26+Mar!AH26+Abr!AH26+May!AH26+Jun!AH26+Jul!AH26+Ago!AH26),IF(Config!$C$6=9,SUM(+Ene!AH26+Feb!AH26+Mar!AH26+Abr!AH26+May!AH26+Jun!AH26+Jul!AH26+Ago!AH26+Set!AH26),IF(Config!$C$6=10,SUM(+Ene!AH26+Feb!AH26+Mar!AH26+Abr!AH26+May!AH26+Jun!AH26+Jul!AH26+Ago!AH26+Set!AH26+Oct!AH26),IF(Config!$C$6=11,SUM(+Ene!AH26+Feb!AH26+Mar!AH26+Abr!AH26+May!AH26+Jun!AH26+Jul!AH26+Ago!AH26+Set!AH26+Oct!AH26+Nov!AH26),IF(Config!$C$6=12,SUM(+Ene!AH26+Feb!AH26+Mar!AH26+Abr!AH26+May!AH26+Jun!AH26+Jul!AH26+Ago!AH26+Set!AH26+Oct!AH26+Nov!AH26+Dic!AH26)))))))))))))</f>
        <v>0</v>
      </c>
      <c r="AI26" s="429">
        <f>IF(Config!$C$6=1,SUM(+Ene!AI26),IF(Config!$C$6=2,SUM(+Ene!AI26+Feb!AI26),IF(Config!$C$6=3,SUM(+Ene!AI26+Feb!AI26+Mar!AI26),IF(Config!$C$6=4,SUM(+Ene!AI26+Feb!AI26+Mar!AI26+Abr!AI26),IF(Config!$C$6=5,SUM(Ene!AI26+Feb!AI26+Mar!AI26+Abr!AI26+May!AI26),IF(Config!$C$6=6,SUM(+Ene!AI26+Feb!AI26+Mar!AI26+Abr!AI26+May!AI26+Jun!AI26),IF(Config!$C$6=7,SUM(Ene!AI26+Feb!AI26+Mar!AI26+Abr!AI26+May!AI26+Jun!AI26+Jul!AI26),IF(Config!$C$6=8,SUM(+Ene!AI26+Feb!AI26+Mar!AI26+Abr!AI26+May!AI26+Jun!AI26+Jul!AI26+Ago!AI26),IF(Config!$C$6=9,SUM(+Ene!AI26+Feb!AI26+Mar!AI26+Abr!AI26+May!AI26+Jun!AI26+Jul!AI26+Ago!AI26+Set!AI26),IF(Config!$C$6=10,SUM(+Ene!AI26+Feb!AI26+Mar!AI26+Abr!AI26+May!AI26+Jun!AI26+Jul!AI26+Ago!AI26+Set!AI26+Oct!AI26),IF(Config!$C$6=11,SUM(+Ene!AI26+Feb!AI26+Mar!AI26+Abr!AI26+May!AI26+Jun!AI26+Jul!AI26+Ago!AI26+Set!AI26+Oct!AI26+Nov!AI26),IF(Config!$C$6=12,SUM(+Ene!AI26+Feb!AI26+Mar!AI26+Abr!AI26+May!AI26+Jun!AI26+Jul!AI26+Ago!AI26+Set!AI26+Oct!AI26+Nov!AI26+Dic!AI26)))))))))))))</f>
        <v>0</v>
      </c>
      <c r="AJ26" s="429">
        <f>IF(Config!$C$6=1,SUM(+Ene!AJ26),IF(Config!$C$6=2,SUM(+Ene!AJ26+Feb!AJ26),IF(Config!$C$6=3,SUM(+Ene!AJ26+Feb!AJ26+Mar!AJ26),IF(Config!$C$6=4,SUM(+Ene!AJ26+Feb!AJ26+Mar!AJ26+Abr!AJ26),IF(Config!$C$6=5,SUM(Ene!AJ26+Feb!AJ26+Mar!AJ26+Abr!AJ26+May!AJ26),IF(Config!$C$6=6,SUM(+Ene!AJ26+Feb!AJ26+Mar!AJ26+Abr!AJ26+May!AJ26+Jun!AJ26),IF(Config!$C$6=7,SUM(Ene!AJ26+Feb!AJ26+Mar!AJ26+Abr!AJ26+May!AJ26+Jun!AJ26+Jul!AJ26),IF(Config!$C$6=8,SUM(+Ene!AJ26+Feb!AJ26+Mar!AJ26+Abr!AJ26+May!AJ26+Jun!AJ26+Jul!AJ26+Ago!AJ26),IF(Config!$C$6=9,SUM(+Ene!AJ26+Feb!AJ26+Mar!AJ26+Abr!AJ26+May!AJ26+Jun!AJ26+Jul!AJ26+Ago!AJ26+Set!AJ26),IF(Config!$C$6=10,SUM(+Ene!AJ26+Feb!AJ26+Mar!AJ26+Abr!AJ26+May!AJ26+Jun!AJ26+Jul!AJ26+Ago!AJ26+Set!AJ26+Oct!AJ26),IF(Config!$C$6=11,SUM(+Ene!AJ26+Feb!AJ26+Mar!AJ26+Abr!AJ26+May!AJ26+Jun!AJ26+Jul!AJ26+Ago!AJ26+Set!AJ26+Oct!AJ26+Nov!AJ26),IF(Config!$C$6=12,SUM(+Ene!AJ26+Feb!AJ26+Mar!AJ26+Abr!AJ26+May!AJ26+Jun!AJ26+Jul!AJ26+Ago!AJ26+Set!AJ26+Oct!AJ26+Nov!AJ26+Dic!AJ26)))))))))))))</f>
        <v>0</v>
      </c>
      <c r="AK26" s="429">
        <f>IF(Config!$C$6=1,SUM(+Ene!AK26),IF(Config!$C$6=2,SUM(+Ene!AK26+Feb!AK26),IF(Config!$C$6=3,SUM(+Ene!AK26+Feb!AK26+Mar!AK26),IF(Config!$C$6=4,SUM(+Ene!AK26+Feb!AK26+Mar!AK26+Abr!AK26),IF(Config!$C$6=5,SUM(Ene!AK26+Feb!AK26+Mar!AK26+Abr!AK26+May!AK26),IF(Config!$C$6=6,SUM(+Ene!AK26+Feb!AK26+Mar!AK26+Abr!AK26+May!AK26+Jun!AK26),IF(Config!$C$6=7,SUM(Ene!AK26+Feb!AK26+Mar!AK26+Abr!AK26+May!AK26+Jun!AK26+Jul!AK26),IF(Config!$C$6=8,SUM(+Ene!AK26+Feb!AK26+Mar!AK26+Abr!AK26+May!AK26+Jun!AK26+Jul!AK26+Ago!AK26),IF(Config!$C$6=9,SUM(+Ene!AK26+Feb!AK26+Mar!AK26+Abr!AK26+May!AK26+Jun!AK26+Jul!AK26+Ago!AK26+Set!AK26),IF(Config!$C$6=10,SUM(+Ene!AK26+Feb!AK26+Mar!AK26+Abr!AK26+May!AK26+Jun!AK26+Jul!AK26+Ago!AK26+Set!AK26+Oct!AK26),IF(Config!$C$6=11,SUM(+Ene!AK26+Feb!AK26+Mar!AK26+Abr!AK26+May!AK26+Jun!AK26+Jul!AK26+Ago!AK26+Set!AK26+Oct!AK26+Nov!AK26),IF(Config!$C$6=12,SUM(+Ene!AK26+Feb!AK26+Mar!AK26+Abr!AK26+May!AK26+Jun!AK26+Jul!AK26+Ago!AK26+Set!AK26+Oct!AK26+Nov!AK26+Dic!AK26)))))))))))))</f>
        <v>0</v>
      </c>
      <c r="AL26" s="429">
        <f>IF(Config!$C$6=1,SUM(+Ene!AL26),IF(Config!$C$6=2,SUM(+Ene!AL26+Feb!AL26),IF(Config!$C$6=3,SUM(+Ene!AL26+Feb!AL26+Mar!AL26),IF(Config!$C$6=4,SUM(+Ene!AL26+Feb!AL26+Mar!AL26+Abr!AL26),IF(Config!$C$6=5,SUM(Ene!AL26+Feb!AL26+Mar!AL26+Abr!AL26+May!AL26),IF(Config!$C$6=6,SUM(+Ene!AL26+Feb!AL26+Mar!AL26+Abr!AL26+May!AL26+Jun!AL26),IF(Config!$C$6=7,SUM(Ene!AL26+Feb!AL26+Mar!AL26+Abr!AL26+May!AL26+Jun!AL26+Jul!AL26),IF(Config!$C$6=8,SUM(+Ene!AL26+Feb!AL26+Mar!AL26+Abr!AL26+May!AL26+Jun!AL26+Jul!AL26+Ago!AL26),IF(Config!$C$6=9,SUM(+Ene!AL26+Feb!AL26+Mar!AL26+Abr!AL26+May!AL26+Jun!AL26+Jul!AL26+Ago!AL26+Set!AL26),IF(Config!$C$6=10,SUM(+Ene!AL26+Feb!AL26+Mar!AL26+Abr!AL26+May!AL26+Jun!AL26+Jul!AL26+Ago!AL26+Set!AL26+Oct!AL26),IF(Config!$C$6=11,SUM(+Ene!AL26+Feb!AL26+Mar!AL26+Abr!AL26+May!AL26+Jun!AL26+Jul!AL26+Ago!AL26+Set!AL26+Oct!AL26+Nov!AL26),IF(Config!$C$6=12,SUM(+Ene!AL26+Feb!AL26+Mar!AL26+Abr!AL26+May!AL26+Jun!AL26+Jul!AL26+Ago!AL26+Set!AL26+Oct!AL26+Nov!AL26+Dic!AL26)))))))))))))</f>
        <v>0</v>
      </c>
      <c r="AM26" s="429">
        <f>IF(Config!$C$6=1,SUM(+Ene!AM26),IF(Config!$C$6=2,SUM(+Ene!AM26+Feb!AM26),IF(Config!$C$6=3,SUM(+Ene!AM26+Feb!AM26+Mar!AM26),IF(Config!$C$6=4,SUM(+Ene!AM26+Feb!AM26+Mar!AM26+Abr!AM26),IF(Config!$C$6=5,SUM(Ene!AM26+Feb!AM26+Mar!AM26+Abr!AM26+May!AM26),IF(Config!$C$6=6,SUM(+Ene!AM26+Feb!AM26+Mar!AM26+Abr!AM26+May!AM26+Jun!AM26),IF(Config!$C$6=7,SUM(Ene!AM26+Feb!AM26+Mar!AM26+Abr!AM26+May!AM26+Jun!AM26+Jul!AM26),IF(Config!$C$6=8,SUM(+Ene!AM26+Feb!AM26+Mar!AM26+Abr!AM26+May!AM26+Jun!AM26+Jul!AM26+Ago!AM26),IF(Config!$C$6=9,SUM(+Ene!AM26+Feb!AM26+Mar!AM26+Abr!AM26+May!AM26+Jun!AM26+Jul!AM26+Ago!AM26+Set!AM26),IF(Config!$C$6=10,SUM(+Ene!AM26+Feb!AM26+Mar!AM26+Abr!AM26+May!AM26+Jun!AM26+Jul!AM26+Ago!AM26+Set!AM26+Oct!AM26),IF(Config!$C$6=11,SUM(+Ene!AM26+Feb!AM26+Mar!AM26+Abr!AM26+May!AM26+Jun!AM26+Jul!AM26+Ago!AM26+Set!AM26+Oct!AM26+Nov!AM26),IF(Config!$C$6=12,SUM(+Ene!AM26+Feb!AM26+Mar!AM26+Abr!AM26+May!AM26+Jun!AM26+Jul!AM26+Ago!AM26+Set!AM26+Oct!AM26+Nov!AM26+Dic!AM26)))))))))))))</f>
        <v>0</v>
      </c>
      <c r="AN26" s="429">
        <f>IF(Config!$C$6=1,SUM(+Ene!AN26),IF(Config!$C$6=2,SUM(+Ene!AN26+Feb!AN26),IF(Config!$C$6=3,SUM(+Ene!AN26+Feb!AN26+Mar!AN26),IF(Config!$C$6=4,SUM(+Ene!AN26+Feb!AN26+Mar!AN26+Abr!AN26),IF(Config!$C$6=5,SUM(Ene!AN26+Feb!AN26+Mar!AN26+Abr!AN26+May!AN26),IF(Config!$C$6=6,SUM(+Ene!AN26+Feb!AN26+Mar!AN26+Abr!AN26+May!AN26+Jun!AN26),IF(Config!$C$6=7,SUM(Ene!AN26+Feb!AN26+Mar!AN26+Abr!AN26+May!AN26+Jun!AN26+Jul!AN26),IF(Config!$C$6=8,SUM(+Ene!AN26+Feb!AN26+Mar!AN26+Abr!AN26+May!AN26+Jun!AN26+Jul!AN26+Ago!AN26),IF(Config!$C$6=9,SUM(+Ene!AN26+Feb!AN26+Mar!AN26+Abr!AN26+May!AN26+Jun!AN26+Jul!AN26+Ago!AN26+Set!AN26),IF(Config!$C$6=10,SUM(+Ene!AN26+Feb!AN26+Mar!AN26+Abr!AN26+May!AN26+Jun!AN26+Jul!AN26+Ago!AN26+Set!AN26+Oct!AN26),IF(Config!$C$6=11,SUM(+Ene!AN26+Feb!AN26+Mar!AN26+Abr!AN26+May!AN26+Jun!AN26+Jul!AN26+Ago!AN26+Set!AN26+Oct!AN26+Nov!AN26),IF(Config!$C$6=12,SUM(+Ene!AN26+Feb!AN26+Mar!AN26+Abr!AN26+May!AN26+Jun!AN26+Jul!AN26+Ago!AN26+Set!AN26+Oct!AN26+Nov!AN26+Dic!AN26)))))))))))))</f>
        <v>0</v>
      </c>
      <c r="AO26" s="429">
        <f>IF(Config!$C$6=1,SUM(+Ene!AO26),IF(Config!$C$6=2,SUM(+Ene!AO26+Feb!AO26),IF(Config!$C$6=3,SUM(+Ene!AO26+Feb!AO26+Mar!AO26),IF(Config!$C$6=4,SUM(+Ene!AO26+Feb!AO26+Mar!AO26+Abr!AO26),IF(Config!$C$6=5,SUM(Ene!AO26+Feb!AO26+Mar!AO26+Abr!AO26+May!AO26),IF(Config!$C$6=6,SUM(+Ene!AO26+Feb!AO26+Mar!AO26+Abr!AO26+May!AO26+Jun!AO26),IF(Config!$C$6=7,SUM(Ene!AO26+Feb!AO26+Mar!AO26+Abr!AO26+May!AO26+Jun!AO26+Jul!AO26),IF(Config!$C$6=8,SUM(+Ene!AO26+Feb!AO26+Mar!AO26+Abr!AO26+May!AO26+Jun!AO26+Jul!AO26+Ago!AO26),IF(Config!$C$6=9,SUM(+Ene!AO26+Feb!AO26+Mar!AO26+Abr!AO26+May!AO26+Jun!AO26+Jul!AO26+Ago!AO26+Set!AO26),IF(Config!$C$6=10,SUM(+Ene!AO26+Feb!AO26+Mar!AO26+Abr!AO26+May!AO26+Jun!AO26+Jul!AO26+Ago!AO26+Set!AO26+Oct!AO26),IF(Config!$C$6=11,SUM(+Ene!AO26+Feb!AO26+Mar!AO26+Abr!AO26+May!AO26+Jun!AO26+Jul!AO26+Ago!AO26+Set!AO26+Oct!AO26+Nov!AO26),IF(Config!$C$6=12,SUM(+Ene!AO26+Feb!AO26+Mar!AO26+Abr!AO26+May!AO26+Jun!AO26+Jul!AO26+Ago!AO26+Set!AO26+Oct!AO26+Nov!AO26+Dic!AO26)))))))))))))</f>
        <v>0</v>
      </c>
      <c r="AP26" s="429">
        <f>IF(Config!$C$6=1,SUM(+Ene!AP26),IF(Config!$C$6=2,SUM(+Ene!AP26+Feb!AP26),IF(Config!$C$6=3,SUM(+Ene!AP26+Feb!AP26+Mar!AP26),IF(Config!$C$6=4,SUM(+Ene!AP26+Feb!AP26+Mar!AP26+Abr!AP26),IF(Config!$C$6=5,SUM(Ene!AP26+Feb!AP26+Mar!AP26+Abr!AP26+May!AP26),IF(Config!$C$6=6,SUM(+Ene!AP26+Feb!AP26+Mar!AP26+Abr!AP26+May!AP26+Jun!AP26),IF(Config!$C$6=7,SUM(Ene!AP26+Feb!AP26+Mar!AP26+Abr!AP26+May!AP26+Jun!AP26+Jul!AP26),IF(Config!$C$6=8,SUM(+Ene!AP26+Feb!AP26+Mar!AP26+Abr!AP26+May!AP26+Jun!AP26+Jul!AP26+Ago!AP26),IF(Config!$C$6=9,SUM(+Ene!AP26+Feb!AP26+Mar!AP26+Abr!AP26+May!AP26+Jun!AP26+Jul!AP26+Ago!AP26+Set!AP26),IF(Config!$C$6=10,SUM(+Ene!AP26+Feb!AP26+Mar!AP26+Abr!AP26+May!AP26+Jun!AP26+Jul!AP26+Ago!AP26+Set!AP26+Oct!AP26),IF(Config!$C$6=11,SUM(+Ene!AP26+Feb!AP26+Mar!AP26+Abr!AP26+May!AP26+Jun!AP26+Jul!AP26+Ago!AP26+Set!AP26+Oct!AP26+Nov!AP26),IF(Config!$C$6=12,SUM(+Ene!AP26+Feb!AP26+Mar!AP26+Abr!AP26+May!AP26+Jun!AP26+Jul!AP26+Ago!AP26+Set!AP26+Oct!AP26+Nov!AP26+Dic!AP26)))))))))))))</f>
        <v>0</v>
      </c>
      <c r="AQ26" s="429">
        <f>IF(Config!$C$6=1,SUM(+Ene!AQ26),IF(Config!$C$6=2,SUM(+Ene!AQ26+Feb!AQ26),IF(Config!$C$6=3,SUM(+Ene!AQ26+Feb!AQ26+Mar!AQ26),IF(Config!$C$6=4,SUM(+Ene!AQ26+Feb!AQ26+Mar!AQ26+Abr!AQ26),IF(Config!$C$6=5,SUM(Ene!AQ26+Feb!AQ26+Mar!AQ26+Abr!AQ26+May!AQ26),IF(Config!$C$6=6,SUM(+Ene!AQ26+Feb!AQ26+Mar!AQ26+Abr!AQ26+May!AQ26+Jun!AQ26),IF(Config!$C$6=7,SUM(Ene!AQ26+Feb!AQ26+Mar!AQ26+Abr!AQ26+May!AQ26+Jun!AQ26+Jul!AQ26),IF(Config!$C$6=8,SUM(+Ene!AQ26+Feb!AQ26+Mar!AQ26+Abr!AQ26+May!AQ26+Jun!AQ26+Jul!AQ26+Ago!AQ26),IF(Config!$C$6=9,SUM(+Ene!AQ26+Feb!AQ26+Mar!AQ26+Abr!AQ26+May!AQ26+Jun!AQ26+Jul!AQ26+Ago!AQ26+Set!AQ26),IF(Config!$C$6=10,SUM(+Ene!AQ26+Feb!AQ26+Mar!AQ26+Abr!AQ26+May!AQ26+Jun!AQ26+Jul!AQ26+Ago!AQ26+Set!AQ26+Oct!AQ26),IF(Config!$C$6=11,SUM(+Ene!AQ26+Feb!AQ26+Mar!AQ26+Abr!AQ26+May!AQ26+Jun!AQ26+Jul!AQ26+Ago!AQ26+Set!AQ26+Oct!AQ26+Nov!AQ26),IF(Config!$C$6=12,SUM(+Ene!AQ26+Feb!AQ26+Mar!AQ26+Abr!AQ26+May!AQ26+Jun!AQ26+Jul!AQ26+Ago!AQ26+Set!AQ26+Oct!AQ26+Nov!AQ26+Dic!AQ26)))))))))))))</f>
        <v>0</v>
      </c>
      <c r="AR26" s="429">
        <f>IF(Config!$C$6=1,SUM(+Ene!AR26),IF(Config!$C$6=2,SUM(+Ene!AR26+Feb!AR26),IF(Config!$C$6=3,SUM(+Ene!AR26+Feb!AR26+Mar!AR26),IF(Config!$C$6=4,SUM(+Ene!AR26+Feb!AR26+Mar!AR26+Abr!AR26),IF(Config!$C$6=5,SUM(Ene!AR26+Feb!AR26+Mar!AR26+Abr!AR26+May!AR26),IF(Config!$C$6=6,SUM(+Ene!AR26+Feb!AR26+Mar!AR26+Abr!AR26+May!AR26+Jun!AR26),IF(Config!$C$6=7,SUM(Ene!AR26+Feb!AR26+Mar!AR26+Abr!AR26+May!AR26+Jun!AR26+Jul!AR26),IF(Config!$C$6=8,SUM(+Ene!AR26+Feb!AR26+Mar!AR26+Abr!AR26+May!AR26+Jun!AR26+Jul!AR26+Ago!AR26),IF(Config!$C$6=9,SUM(+Ene!AR26+Feb!AR26+Mar!AR26+Abr!AR26+May!AR26+Jun!AR26+Jul!AR26+Ago!AR26+Set!AR26),IF(Config!$C$6=10,SUM(+Ene!AR26+Feb!AR26+Mar!AR26+Abr!AR26+May!AR26+Jun!AR26+Jul!AR26+Ago!AR26+Set!AR26+Oct!AR26),IF(Config!$C$6=11,SUM(+Ene!AR26+Feb!AR26+Mar!AR26+Abr!AR26+May!AR26+Jun!AR26+Jul!AR26+Ago!AR26+Set!AR26+Oct!AR26+Nov!AR26),IF(Config!$C$6=12,SUM(+Ene!AR26+Feb!AR26+Mar!AR26+Abr!AR26+May!AR26+Jun!AR26+Jul!AR26+Ago!AR26+Set!AR26+Oct!AR26+Nov!AR26+Dic!AR26)))))))))))))</f>
        <v>0</v>
      </c>
      <c r="AS26" s="429">
        <f>IF(Config!$C$6=1,SUM(+Ene!AS26),IF(Config!$C$6=2,SUM(+Ene!AS26+Feb!AS26),IF(Config!$C$6=3,SUM(+Ene!AS26+Feb!AS26+Mar!AS26),IF(Config!$C$6=4,SUM(+Ene!AS26+Feb!AS26+Mar!AS26+Abr!AS26),IF(Config!$C$6=5,SUM(Ene!AS26+Feb!AS26+Mar!AS26+Abr!AS26+May!AS26),IF(Config!$C$6=6,SUM(+Ene!AS26+Feb!AS26+Mar!AS26+Abr!AS26+May!AS26+Jun!AS26),IF(Config!$C$6=7,SUM(Ene!AS26+Feb!AS26+Mar!AS26+Abr!AS26+May!AS26+Jun!AS26+Jul!AS26),IF(Config!$C$6=8,SUM(+Ene!AS26+Feb!AS26+Mar!AS26+Abr!AS26+May!AS26+Jun!AS26+Jul!AS26+Ago!AS26),IF(Config!$C$6=9,SUM(+Ene!AS26+Feb!AS26+Mar!AS26+Abr!AS26+May!AS26+Jun!AS26+Jul!AS26+Ago!AS26+Set!AS26),IF(Config!$C$6=10,SUM(+Ene!AS26+Feb!AS26+Mar!AS26+Abr!AS26+May!AS26+Jun!AS26+Jul!AS26+Ago!AS26+Set!AS26+Oct!AS26),IF(Config!$C$6=11,SUM(+Ene!AS26+Feb!AS26+Mar!AS26+Abr!AS26+May!AS26+Jun!AS26+Jul!AS26+Ago!AS26+Set!AS26+Oct!AS26+Nov!AS26),IF(Config!$C$6=12,SUM(+Ene!AS26+Feb!AS26+Mar!AS26+Abr!AS26+May!AS26+Jun!AS26+Jul!AS26+Ago!AS26+Set!AS26+Oct!AS26+Nov!AS26+Dic!AS26)))))))))))))</f>
        <v>0</v>
      </c>
      <c r="AT26" s="429">
        <f>IF(Config!$C$6=1,SUM(+Ene!AT26),IF(Config!$C$6=2,SUM(+Ene!AT26+Feb!AT26),IF(Config!$C$6=3,SUM(+Ene!AT26+Feb!AT26+Mar!AT26),IF(Config!$C$6=4,SUM(+Ene!AT26+Feb!AT26+Mar!AT26+Abr!AT26),IF(Config!$C$6=5,SUM(Ene!AT26+Feb!AT26+Mar!AT26+Abr!AT26+May!AT26),IF(Config!$C$6=6,SUM(+Ene!AT26+Feb!AT26+Mar!AT26+Abr!AT26+May!AT26+Jun!AT26),IF(Config!$C$6=7,SUM(Ene!AT26+Feb!AT26+Mar!AT26+Abr!AT26+May!AT26+Jun!AT26+Jul!AT26),IF(Config!$C$6=8,SUM(+Ene!AT26+Feb!AT26+Mar!AT26+Abr!AT26+May!AT26+Jun!AT26+Jul!AT26+Ago!AT26),IF(Config!$C$6=9,SUM(+Ene!AT26+Feb!AT26+Mar!AT26+Abr!AT26+May!AT26+Jun!AT26+Jul!AT26+Ago!AT26+Set!AT26),IF(Config!$C$6=10,SUM(+Ene!AT26+Feb!AT26+Mar!AT26+Abr!AT26+May!AT26+Jun!AT26+Jul!AT26+Ago!AT26+Set!AT26+Oct!AT26),IF(Config!$C$6=11,SUM(+Ene!AT26+Feb!AT26+Mar!AT26+Abr!AT26+May!AT26+Jun!AT26+Jul!AT26+Ago!AT26+Set!AT26+Oct!AT26+Nov!AT26),IF(Config!$C$6=12,SUM(+Ene!AT26+Feb!AT26+Mar!AT26+Abr!AT26+May!AT26+Jun!AT26+Jul!AT26+Ago!AT26+Set!AT26+Oct!AT26+Nov!AT26+Dic!AT26)))))))))))))</f>
        <v>0</v>
      </c>
      <c r="AU26" s="495">
        <f t="shared" si="9"/>
        <v>0</v>
      </c>
      <c r="AV26" s="37">
        <f t="shared" si="10"/>
        <v>0</v>
      </c>
      <c r="AW26" s="37">
        <f t="shared" si="11"/>
        <v>0</v>
      </c>
      <c r="AX26" s="37">
        <f t="shared" si="12"/>
        <v>0</v>
      </c>
      <c r="AY26" s="37">
        <f t="shared" si="13"/>
        <v>0</v>
      </c>
      <c r="AZ26" s="37">
        <f t="shared" si="14"/>
        <v>0</v>
      </c>
      <c r="BA26" s="37">
        <f t="shared" si="15"/>
        <v>0</v>
      </c>
      <c r="BB26" s="37">
        <f t="shared" si="16"/>
        <v>0</v>
      </c>
      <c r="BC26" s="37">
        <f t="shared" si="17"/>
        <v>0</v>
      </c>
      <c r="BD26" s="38">
        <f t="shared" si="18"/>
        <v>0</v>
      </c>
      <c r="BE26" s="37">
        <f t="shared" si="19"/>
        <v>0</v>
      </c>
      <c r="BF26" s="54">
        <f t="shared" si="20"/>
        <v>0</v>
      </c>
      <c r="BG26" t="str">
        <f t="shared" si="8"/>
        <v>OK</v>
      </c>
    </row>
    <row r="27" spans="1:59" ht="30" x14ac:dyDescent="0.25">
      <c r="A27" s="400">
        <v>24</v>
      </c>
      <c r="B27" s="427" t="s">
        <v>745</v>
      </c>
      <c r="C27" s="444" t="s">
        <v>145</v>
      </c>
      <c r="D27" s="429">
        <f>IF(Config!$C$6=1,SUM(+Ene!D27),IF(Config!$C$6=2,SUM(+Ene!D27+Feb!D27),IF(Config!$C$6=3,SUM(+Ene!D27+Feb!D27+Mar!D27),IF(Config!$C$6=4,SUM(+Ene!D27+Feb!D27+Mar!D27+Abr!D27),IF(Config!$C$6=5,SUM(Ene!D27+Feb!D27+Mar!D27+Abr!D27+May!D27),IF(Config!$C$6=6,SUM(+Ene!D27+Feb!D27+Mar!D27+Abr!D27+May!D27+Jun!D27),IF(Config!$C$6=7,SUM(Ene!D27+Feb!D27+Mar!D27+Abr!D27+May!D27+Jun!D27+Jul!D27),IF(Config!$C$6=8,SUM(+Ene!D27+Feb!D27+Mar!D27+Abr!D27+May!D27+Jun!D27+Jul!D27+Ago!D27),IF(Config!$C$6=9,SUM(+Ene!D27+Feb!D27+Mar!D27+Abr!D27+May!D27+Jun!D27+Jul!D27+Ago!D27+Set!D27),IF(Config!$C$6=10,SUM(+Ene!D27+Feb!D27+Mar!D27+Abr!D27+May!D27+Jun!D27+Jul!D27+Ago!D27+Set!D27+Oct!D27),IF(Config!$C$6=11,SUM(+Ene!D27+Feb!D27+Mar!D27+Abr!D27+May!D27+Jun!D27+Jul!D27+Ago!D27+Set!D27+Oct!D27+Nov!D27),IF(Config!$C$6=12,SUM(+Ene!D27+Feb!D27+Mar!D27+Abr!D27+May!D27+Jun!D27+Jul!D27+Ago!D27+Set!D27+Oct!D27+Nov!D27+Dic!D27)))))))))))))</f>
        <v>0</v>
      </c>
      <c r="E27" s="429">
        <f>IF(Config!$C$6=1,SUM(+Ene!E27),IF(Config!$C$6=2,SUM(+Ene!E27+Feb!E27),IF(Config!$C$6=3,SUM(+Ene!E27+Feb!E27+Mar!E27),IF(Config!$C$6=4,SUM(+Ene!E27+Feb!E27+Mar!E27+Abr!E27),IF(Config!$C$6=5,SUM(Ene!E27+Feb!E27+Mar!E27+Abr!E27+May!E27),IF(Config!$C$6=6,SUM(+Ene!E27+Feb!E27+Mar!E27+Abr!E27+May!E27+Jun!E27),IF(Config!$C$6=7,SUM(Ene!E27+Feb!E27+Mar!E27+Abr!E27+May!E27+Jun!E27+Jul!E27),IF(Config!$C$6=8,SUM(+Ene!E27+Feb!E27+Mar!E27+Abr!E27+May!E27+Jun!E27+Jul!E27+Ago!E27),IF(Config!$C$6=9,SUM(+Ene!E27+Feb!E27+Mar!E27+Abr!E27+May!E27+Jun!E27+Jul!E27+Ago!E27+Set!E27),IF(Config!$C$6=10,SUM(+Ene!E27+Feb!E27+Mar!E27+Abr!E27+May!E27+Jun!E27+Jul!E27+Ago!E27+Set!E27+Oct!E27),IF(Config!$C$6=11,SUM(+Ene!E27+Feb!E27+Mar!E27+Abr!E27+May!E27+Jun!E27+Jul!E27+Ago!E27+Set!E27+Oct!E27+Nov!E27),IF(Config!$C$6=12,SUM(+Ene!E27+Feb!E27+Mar!E27+Abr!E27+May!E27+Jun!E27+Jul!E27+Ago!E27+Set!E27+Oct!E27+Nov!E27+Dic!E27)))))))))))))</f>
        <v>0</v>
      </c>
      <c r="F27" s="429">
        <f>IF(Config!$C$6=1,SUM(+Ene!F27),IF(Config!$C$6=2,SUM(+Ene!F27+Feb!F27),IF(Config!$C$6=3,SUM(+Ene!F27+Feb!F27+Mar!F27),IF(Config!$C$6=4,SUM(+Ene!F27+Feb!F27+Mar!F27+Abr!F27),IF(Config!$C$6=5,SUM(Ene!F27+Feb!F27+Mar!F27+Abr!F27+May!F27),IF(Config!$C$6=6,SUM(+Ene!F27+Feb!F27+Mar!F27+Abr!F27+May!F27+Jun!F27),IF(Config!$C$6=7,SUM(Ene!F27+Feb!F27+Mar!F27+Abr!F27+May!F27+Jun!F27+Jul!F27),IF(Config!$C$6=8,SUM(+Ene!F27+Feb!F27+Mar!F27+Abr!F27+May!F27+Jun!F27+Jul!F27+Ago!F27),IF(Config!$C$6=9,SUM(+Ene!F27+Feb!F27+Mar!F27+Abr!F27+May!F27+Jun!F27+Jul!F27+Ago!F27+Set!F27),IF(Config!$C$6=10,SUM(+Ene!F27+Feb!F27+Mar!F27+Abr!F27+May!F27+Jun!F27+Jul!F27+Ago!F27+Set!F27+Oct!F27),IF(Config!$C$6=11,SUM(+Ene!F27+Feb!F27+Mar!F27+Abr!F27+May!F27+Jun!F27+Jul!F27+Ago!F27+Set!F27+Oct!F27+Nov!F27),IF(Config!$C$6=12,SUM(+Ene!F27+Feb!F27+Mar!F27+Abr!F27+May!F27+Jun!F27+Jul!F27+Ago!F27+Set!F27+Oct!F27+Nov!F27+Dic!F27)))))))))))))</f>
        <v>0</v>
      </c>
      <c r="G27" s="429">
        <f>IF(Config!$C$6=1,SUM(+Ene!G27),IF(Config!$C$6=2,SUM(+Ene!G27+Feb!G27),IF(Config!$C$6=3,SUM(+Ene!G27+Feb!G27+Mar!G27),IF(Config!$C$6=4,SUM(+Ene!G27+Feb!G27+Mar!G27+Abr!G27),IF(Config!$C$6=5,SUM(Ene!G27+Feb!G27+Mar!G27+Abr!G27+May!G27),IF(Config!$C$6=6,SUM(+Ene!G27+Feb!G27+Mar!G27+Abr!G27+May!G27+Jun!G27),IF(Config!$C$6=7,SUM(Ene!G27+Feb!G27+Mar!G27+Abr!G27+May!G27+Jun!G27+Jul!G27),IF(Config!$C$6=8,SUM(+Ene!G27+Feb!G27+Mar!G27+Abr!G27+May!G27+Jun!G27+Jul!G27+Ago!G27),IF(Config!$C$6=9,SUM(+Ene!G27+Feb!G27+Mar!G27+Abr!G27+May!G27+Jun!G27+Jul!G27+Ago!G27+Set!G27),IF(Config!$C$6=10,SUM(+Ene!G27+Feb!G27+Mar!G27+Abr!G27+May!G27+Jun!G27+Jul!G27+Ago!G27+Set!G27+Oct!G27),IF(Config!$C$6=11,SUM(+Ene!G27+Feb!G27+Mar!G27+Abr!G27+May!G27+Jun!G27+Jul!G27+Ago!G27+Set!G27+Oct!G27+Nov!G27),IF(Config!$C$6=12,SUM(+Ene!G27+Feb!G27+Mar!G27+Abr!G27+May!G27+Jun!G27+Jul!G27+Ago!G27+Set!G27+Oct!G27+Nov!G27+Dic!G27)))))))))))))</f>
        <v>0</v>
      </c>
      <c r="H27" s="429">
        <f>IF(Config!$C$6=1,SUM(+Ene!H27),IF(Config!$C$6=2,SUM(+Ene!H27+Feb!H27),IF(Config!$C$6=3,SUM(+Ene!H27+Feb!H27+Mar!H27),IF(Config!$C$6=4,SUM(+Ene!H27+Feb!H27+Mar!H27+Abr!H27),IF(Config!$C$6=5,SUM(Ene!H27+Feb!H27+Mar!H27+Abr!H27+May!H27),IF(Config!$C$6=6,SUM(+Ene!H27+Feb!H27+Mar!H27+Abr!H27+May!H27+Jun!H27),IF(Config!$C$6=7,SUM(Ene!H27+Feb!H27+Mar!H27+Abr!H27+May!H27+Jun!H27+Jul!H27),IF(Config!$C$6=8,SUM(+Ene!H27+Feb!H27+Mar!H27+Abr!H27+May!H27+Jun!H27+Jul!H27+Ago!H27),IF(Config!$C$6=9,SUM(+Ene!H27+Feb!H27+Mar!H27+Abr!H27+May!H27+Jun!H27+Jul!H27+Ago!H27+Set!H27),IF(Config!$C$6=10,SUM(+Ene!H27+Feb!H27+Mar!H27+Abr!H27+May!H27+Jun!H27+Jul!H27+Ago!H27+Set!H27+Oct!H27),IF(Config!$C$6=11,SUM(+Ene!H27+Feb!H27+Mar!H27+Abr!H27+May!H27+Jun!H27+Jul!H27+Ago!H27+Set!H27+Oct!H27+Nov!H27),IF(Config!$C$6=12,SUM(+Ene!H27+Feb!H27+Mar!H27+Abr!H27+May!H27+Jun!H27+Jul!H27+Ago!H27+Set!H27+Oct!H27+Nov!H27+Dic!H27)))))))))))))</f>
        <v>0</v>
      </c>
      <c r="I27" s="429">
        <f>IF(Config!$C$6=1,SUM(+Ene!I27),IF(Config!$C$6=2,SUM(+Ene!I27+Feb!I27),IF(Config!$C$6=3,SUM(+Ene!I27+Feb!I27+Mar!I27),IF(Config!$C$6=4,SUM(+Ene!I27+Feb!I27+Mar!I27+Abr!I27),IF(Config!$C$6=5,SUM(Ene!I27+Feb!I27+Mar!I27+Abr!I27+May!I27),IF(Config!$C$6=6,SUM(+Ene!I27+Feb!I27+Mar!I27+Abr!I27+May!I27+Jun!I27),IF(Config!$C$6=7,SUM(Ene!I27+Feb!I27+Mar!I27+Abr!I27+May!I27+Jun!I27+Jul!I27),IF(Config!$C$6=8,SUM(+Ene!I27+Feb!I27+Mar!I27+Abr!I27+May!I27+Jun!I27+Jul!I27+Ago!I27),IF(Config!$C$6=9,SUM(+Ene!I27+Feb!I27+Mar!I27+Abr!I27+May!I27+Jun!I27+Jul!I27+Ago!I27+Set!I27),IF(Config!$C$6=10,SUM(+Ene!I27+Feb!I27+Mar!I27+Abr!I27+May!I27+Jun!I27+Jul!I27+Ago!I27+Set!I27+Oct!I27),IF(Config!$C$6=11,SUM(+Ene!I27+Feb!I27+Mar!I27+Abr!I27+May!I27+Jun!I27+Jul!I27+Ago!I27+Set!I27+Oct!I27+Nov!I27),IF(Config!$C$6=12,SUM(+Ene!I27+Feb!I27+Mar!I27+Abr!I27+May!I27+Jun!I27+Jul!I27+Ago!I27+Set!I27+Oct!I27+Nov!I27+Dic!I27)))))))))))))</f>
        <v>0</v>
      </c>
      <c r="J27" s="429">
        <f>IF(Config!$C$6=1,SUM(+Ene!J27),IF(Config!$C$6=2,SUM(+Ene!J27+Feb!J27),IF(Config!$C$6=3,SUM(+Ene!J27+Feb!J27+Mar!J27),IF(Config!$C$6=4,SUM(+Ene!J27+Feb!J27+Mar!J27+Abr!J27),IF(Config!$C$6=5,SUM(Ene!J27+Feb!J27+Mar!J27+Abr!J27+May!J27),IF(Config!$C$6=6,SUM(+Ene!J27+Feb!J27+Mar!J27+Abr!J27+May!J27+Jun!J27),IF(Config!$C$6=7,SUM(Ene!J27+Feb!J27+Mar!J27+Abr!J27+May!J27+Jun!J27+Jul!J27),IF(Config!$C$6=8,SUM(+Ene!J27+Feb!J27+Mar!J27+Abr!J27+May!J27+Jun!J27+Jul!J27+Ago!J27),IF(Config!$C$6=9,SUM(+Ene!J27+Feb!J27+Mar!J27+Abr!J27+May!J27+Jun!J27+Jul!J27+Ago!J27+Set!J27),IF(Config!$C$6=10,SUM(+Ene!J27+Feb!J27+Mar!J27+Abr!J27+May!J27+Jun!J27+Jul!J27+Ago!J27+Set!J27+Oct!J27),IF(Config!$C$6=11,SUM(+Ene!J27+Feb!J27+Mar!J27+Abr!J27+May!J27+Jun!J27+Jul!J27+Ago!J27+Set!J27+Oct!J27+Nov!J27),IF(Config!$C$6=12,SUM(+Ene!J27+Feb!J27+Mar!J27+Abr!J27+May!J27+Jun!J27+Jul!J27+Ago!J27+Set!J27+Oct!J27+Nov!J27+Dic!J27)))))))))))))</f>
        <v>0</v>
      </c>
      <c r="K27" s="429">
        <f>IF(Config!$C$6=1,SUM(+Ene!K27),IF(Config!$C$6=2,SUM(+Ene!K27+Feb!K27),IF(Config!$C$6=3,SUM(+Ene!K27+Feb!K27+Mar!K27),IF(Config!$C$6=4,SUM(+Ene!K27+Feb!K27+Mar!K27+Abr!K27),IF(Config!$C$6=5,SUM(Ene!K27+Feb!K27+Mar!K27+Abr!K27+May!K27),IF(Config!$C$6=6,SUM(+Ene!K27+Feb!K27+Mar!K27+Abr!K27+May!K27+Jun!K27),IF(Config!$C$6=7,SUM(Ene!K27+Feb!K27+Mar!K27+Abr!K27+May!K27+Jun!K27+Jul!K27),IF(Config!$C$6=8,SUM(+Ene!K27+Feb!K27+Mar!K27+Abr!K27+May!K27+Jun!K27+Jul!K27+Ago!K27),IF(Config!$C$6=9,SUM(+Ene!K27+Feb!K27+Mar!K27+Abr!K27+May!K27+Jun!K27+Jul!K27+Ago!K27+Set!K27),IF(Config!$C$6=10,SUM(+Ene!K27+Feb!K27+Mar!K27+Abr!K27+May!K27+Jun!K27+Jul!K27+Ago!K27+Set!K27+Oct!K27),IF(Config!$C$6=11,SUM(+Ene!K27+Feb!K27+Mar!K27+Abr!K27+May!K27+Jun!K27+Jul!K27+Ago!K27+Set!K27+Oct!K27+Nov!K27),IF(Config!$C$6=12,SUM(+Ene!K27+Feb!K27+Mar!K27+Abr!K27+May!K27+Jun!K27+Jul!K27+Ago!K27+Set!K27+Oct!K27+Nov!K27+Dic!K27)))))))))))))</f>
        <v>0</v>
      </c>
      <c r="L27" s="429">
        <f>IF(Config!$C$6=1,SUM(+Ene!L27),IF(Config!$C$6=2,SUM(+Ene!L27+Feb!L27),IF(Config!$C$6=3,SUM(+Ene!L27+Feb!L27+Mar!L27),IF(Config!$C$6=4,SUM(+Ene!L27+Feb!L27+Mar!L27+Abr!L27),IF(Config!$C$6=5,SUM(Ene!L27+Feb!L27+Mar!L27+Abr!L27+May!L27),IF(Config!$C$6=6,SUM(+Ene!L27+Feb!L27+Mar!L27+Abr!L27+May!L27+Jun!L27),IF(Config!$C$6=7,SUM(Ene!L27+Feb!L27+Mar!L27+Abr!L27+May!L27+Jun!L27+Jul!L27),IF(Config!$C$6=8,SUM(+Ene!L27+Feb!L27+Mar!L27+Abr!L27+May!L27+Jun!L27+Jul!L27+Ago!L27),IF(Config!$C$6=9,SUM(+Ene!L27+Feb!L27+Mar!L27+Abr!L27+May!L27+Jun!L27+Jul!L27+Ago!L27+Set!L27),IF(Config!$C$6=10,SUM(+Ene!L27+Feb!L27+Mar!L27+Abr!L27+May!L27+Jun!L27+Jul!L27+Ago!L27+Set!L27+Oct!L27),IF(Config!$C$6=11,SUM(+Ene!L27+Feb!L27+Mar!L27+Abr!L27+May!L27+Jun!L27+Jul!L27+Ago!L27+Set!L27+Oct!L27+Nov!L27),IF(Config!$C$6=12,SUM(+Ene!L27+Feb!L27+Mar!L27+Abr!L27+May!L27+Jun!L27+Jul!L27+Ago!L27+Set!L27+Oct!L27+Nov!L27+Dic!L27)))))))))))))</f>
        <v>0</v>
      </c>
      <c r="M27" s="429">
        <f>IF(Config!$C$6=1,SUM(+Ene!M27),IF(Config!$C$6=2,SUM(+Ene!M27+Feb!M27),IF(Config!$C$6=3,SUM(+Ene!M27+Feb!M27+Mar!M27),IF(Config!$C$6=4,SUM(+Ene!M27+Feb!M27+Mar!M27+Abr!M27),IF(Config!$C$6=5,SUM(Ene!M27+Feb!M27+Mar!M27+Abr!M27+May!M27),IF(Config!$C$6=6,SUM(+Ene!M27+Feb!M27+Mar!M27+Abr!M27+May!M27+Jun!M27),IF(Config!$C$6=7,SUM(Ene!M27+Feb!M27+Mar!M27+Abr!M27+May!M27+Jun!M27+Jul!M27),IF(Config!$C$6=8,SUM(+Ene!M27+Feb!M27+Mar!M27+Abr!M27+May!M27+Jun!M27+Jul!M27+Ago!M27),IF(Config!$C$6=9,SUM(+Ene!M27+Feb!M27+Mar!M27+Abr!M27+May!M27+Jun!M27+Jul!M27+Ago!M27+Set!M27),IF(Config!$C$6=10,SUM(+Ene!M27+Feb!M27+Mar!M27+Abr!M27+May!M27+Jun!M27+Jul!M27+Ago!M27+Set!M27+Oct!M27),IF(Config!$C$6=11,SUM(+Ene!M27+Feb!M27+Mar!M27+Abr!M27+May!M27+Jun!M27+Jul!M27+Ago!M27+Set!M27+Oct!M27+Nov!M27),IF(Config!$C$6=12,SUM(+Ene!M27+Feb!M27+Mar!M27+Abr!M27+May!M27+Jun!M27+Jul!M27+Ago!M27+Set!M27+Oct!M27+Nov!M27+Dic!M27)))))))))))))</f>
        <v>0</v>
      </c>
      <c r="N27" s="429">
        <f>IF(Config!$C$6=1,SUM(+Ene!N27),IF(Config!$C$6=2,SUM(+Ene!N27+Feb!N27),IF(Config!$C$6=3,SUM(+Ene!N27+Feb!N27+Mar!N27),IF(Config!$C$6=4,SUM(+Ene!N27+Feb!N27+Mar!N27+Abr!N27),IF(Config!$C$6=5,SUM(Ene!N27+Feb!N27+Mar!N27+Abr!N27+May!N27),IF(Config!$C$6=6,SUM(+Ene!N27+Feb!N27+Mar!N27+Abr!N27+May!N27+Jun!N27),IF(Config!$C$6=7,SUM(Ene!N27+Feb!N27+Mar!N27+Abr!N27+May!N27+Jun!N27+Jul!N27),IF(Config!$C$6=8,SUM(+Ene!N27+Feb!N27+Mar!N27+Abr!N27+May!N27+Jun!N27+Jul!N27+Ago!N27),IF(Config!$C$6=9,SUM(+Ene!N27+Feb!N27+Mar!N27+Abr!N27+May!N27+Jun!N27+Jul!N27+Ago!N27+Set!N27),IF(Config!$C$6=10,SUM(+Ene!N27+Feb!N27+Mar!N27+Abr!N27+May!N27+Jun!N27+Jul!N27+Ago!N27+Set!N27+Oct!N27),IF(Config!$C$6=11,SUM(+Ene!N27+Feb!N27+Mar!N27+Abr!N27+May!N27+Jun!N27+Jul!N27+Ago!N27+Set!N27+Oct!N27+Nov!N27),IF(Config!$C$6=12,SUM(+Ene!N27+Feb!N27+Mar!N27+Abr!N27+May!N27+Jun!N27+Jul!N27+Ago!N27+Set!N27+Oct!N27+Nov!N27+Dic!N27)))))))))))))</f>
        <v>0</v>
      </c>
      <c r="O27" s="429">
        <f>IF(Config!$C$6=1,SUM(+Ene!O27),IF(Config!$C$6=2,SUM(+Ene!O27+Feb!O27),IF(Config!$C$6=3,SUM(+Ene!O27+Feb!O27+Mar!O27),IF(Config!$C$6=4,SUM(+Ene!O27+Feb!O27+Mar!O27+Abr!O27),IF(Config!$C$6=5,SUM(Ene!O27+Feb!O27+Mar!O27+Abr!O27+May!O27),IF(Config!$C$6=6,SUM(+Ene!O27+Feb!O27+Mar!O27+Abr!O27+May!O27+Jun!O27),IF(Config!$C$6=7,SUM(Ene!O27+Feb!O27+Mar!O27+Abr!O27+May!O27+Jun!O27+Jul!O27),IF(Config!$C$6=8,SUM(+Ene!O27+Feb!O27+Mar!O27+Abr!O27+May!O27+Jun!O27+Jul!O27+Ago!O27),IF(Config!$C$6=9,SUM(+Ene!O27+Feb!O27+Mar!O27+Abr!O27+May!O27+Jun!O27+Jul!O27+Ago!O27+Set!O27),IF(Config!$C$6=10,SUM(+Ene!O27+Feb!O27+Mar!O27+Abr!O27+May!O27+Jun!O27+Jul!O27+Ago!O27+Set!O27+Oct!O27),IF(Config!$C$6=11,SUM(+Ene!O27+Feb!O27+Mar!O27+Abr!O27+May!O27+Jun!O27+Jul!O27+Ago!O27+Set!O27+Oct!O27+Nov!O27),IF(Config!$C$6=12,SUM(+Ene!O27+Feb!O27+Mar!O27+Abr!O27+May!O27+Jun!O27+Jul!O27+Ago!O27+Set!O27+Oct!O27+Nov!O27+Dic!O27)))))))))))))</f>
        <v>0</v>
      </c>
      <c r="P27" s="429">
        <f>IF(Config!$C$6=1,SUM(+Ene!P27),IF(Config!$C$6=2,SUM(+Ene!P27+Feb!P27),IF(Config!$C$6=3,SUM(+Ene!P27+Feb!P27+Mar!P27),IF(Config!$C$6=4,SUM(+Ene!P27+Feb!P27+Mar!P27+Abr!P27),IF(Config!$C$6=5,SUM(Ene!P27+Feb!P27+Mar!P27+Abr!P27+May!P27),IF(Config!$C$6=6,SUM(+Ene!P27+Feb!P27+Mar!P27+Abr!P27+May!P27+Jun!P27),IF(Config!$C$6=7,SUM(Ene!P27+Feb!P27+Mar!P27+Abr!P27+May!P27+Jun!P27+Jul!P27),IF(Config!$C$6=8,SUM(+Ene!P27+Feb!P27+Mar!P27+Abr!P27+May!P27+Jun!P27+Jul!P27+Ago!P27),IF(Config!$C$6=9,SUM(+Ene!P27+Feb!P27+Mar!P27+Abr!P27+May!P27+Jun!P27+Jul!P27+Ago!P27+Set!P27),IF(Config!$C$6=10,SUM(+Ene!P27+Feb!P27+Mar!P27+Abr!P27+May!P27+Jun!P27+Jul!P27+Ago!P27+Set!P27+Oct!P27),IF(Config!$C$6=11,SUM(+Ene!P27+Feb!P27+Mar!P27+Abr!P27+May!P27+Jun!P27+Jul!P27+Ago!P27+Set!P27+Oct!P27+Nov!P27),IF(Config!$C$6=12,SUM(+Ene!P27+Feb!P27+Mar!P27+Abr!P27+May!P27+Jun!P27+Jul!P27+Ago!P27+Set!P27+Oct!P27+Nov!P27+Dic!P27)))))))))))))</f>
        <v>0</v>
      </c>
      <c r="Q27" s="429">
        <f>IF(Config!$C$6=1,SUM(+Ene!Q27),IF(Config!$C$6=2,SUM(+Ene!Q27+Feb!Q27),IF(Config!$C$6=3,SUM(+Ene!Q27+Feb!Q27+Mar!Q27),IF(Config!$C$6=4,SUM(+Ene!Q27+Feb!Q27+Mar!Q27+Abr!Q27),IF(Config!$C$6=5,SUM(Ene!Q27+Feb!Q27+Mar!Q27+Abr!Q27+May!Q27),IF(Config!$C$6=6,SUM(+Ene!Q27+Feb!Q27+Mar!Q27+Abr!Q27+May!Q27+Jun!Q27),IF(Config!$C$6=7,SUM(Ene!Q27+Feb!Q27+Mar!Q27+Abr!Q27+May!Q27+Jun!Q27+Jul!Q27),IF(Config!$C$6=8,SUM(+Ene!Q27+Feb!Q27+Mar!Q27+Abr!Q27+May!Q27+Jun!Q27+Jul!Q27+Ago!Q27),IF(Config!$C$6=9,SUM(+Ene!Q27+Feb!Q27+Mar!Q27+Abr!Q27+May!Q27+Jun!Q27+Jul!Q27+Ago!Q27+Set!Q27),IF(Config!$C$6=10,SUM(+Ene!Q27+Feb!Q27+Mar!Q27+Abr!Q27+May!Q27+Jun!Q27+Jul!Q27+Ago!Q27+Set!Q27+Oct!Q27),IF(Config!$C$6=11,SUM(+Ene!Q27+Feb!Q27+Mar!Q27+Abr!Q27+May!Q27+Jun!Q27+Jul!Q27+Ago!Q27+Set!Q27+Oct!Q27+Nov!Q27),IF(Config!$C$6=12,SUM(+Ene!Q27+Feb!Q27+Mar!Q27+Abr!Q27+May!Q27+Jun!Q27+Jul!Q27+Ago!Q27+Set!Q27+Oct!Q27+Nov!Q27+Dic!Q27)))))))))))))</f>
        <v>0</v>
      </c>
      <c r="R27" s="429">
        <f>IF(Config!$C$6=1,SUM(+Ene!R27),IF(Config!$C$6=2,SUM(+Ene!R27+Feb!R27),IF(Config!$C$6=3,SUM(+Ene!R27+Feb!R27+Mar!R27),IF(Config!$C$6=4,SUM(+Ene!R27+Feb!R27+Mar!R27+Abr!R27),IF(Config!$C$6=5,SUM(Ene!R27+Feb!R27+Mar!R27+Abr!R27+May!R27),IF(Config!$C$6=6,SUM(+Ene!R27+Feb!R27+Mar!R27+Abr!R27+May!R27+Jun!R27),IF(Config!$C$6=7,SUM(Ene!R27+Feb!R27+Mar!R27+Abr!R27+May!R27+Jun!R27+Jul!R27),IF(Config!$C$6=8,SUM(+Ene!R27+Feb!R27+Mar!R27+Abr!R27+May!R27+Jun!R27+Jul!R27+Ago!R27),IF(Config!$C$6=9,SUM(+Ene!R27+Feb!R27+Mar!R27+Abr!R27+May!R27+Jun!R27+Jul!R27+Ago!R27+Set!R27),IF(Config!$C$6=10,SUM(+Ene!R27+Feb!R27+Mar!R27+Abr!R27+May!R27+Jun!R27+Jul!R27+Ago!R27+Set!R27+Oct!R27),IF(Config!$C$6=11,SUM(+Ene!R27+Feb!R27+Mar!R27+Abr!R27+May!R27+Jun!R27+Jul!R27+Ago!R27+Set!R27+Oct!R27+Nov!R27),IF(Config!$C$6=12,SUM(+Ene!R27+Feb!R27+Mar!R27+Abr!R27+May!R27+Jun!R27+Jul!R27+Ago!R27+Set!R27+Oct!R27+Nov!R27+Dic!R27)))))))))))))</f>
        <v>0</v>
      </c>
      <c r="S27" s="429">
        <f>IF(Config!$C$6=1,SUM(+Ene!S27),IF(Config!$C$6=2,SUM(+Ene!S27+Feb!S27),IF(Config!$C$6=3,SUM(+Ene!S27+Feb!S27+Mar!S27),IF(Config!$C$6=4,SUM(+Ene!S27+Feb!S27+Mar!S27+Abr!S27),IF(Config!$C$6=5,SUM(Ene!S27+Feb!S27+Mar!S27+Abr!S27+May!S27),IF(Config!$C$6=6,SUM(+Ene!S27+Feb!S27+Mar!S27+Abr!S27+May!S27+Jun!S27),IF(Config!$C$6=7,SUM(Ene!S27+Feb!S27+Mar!S27+Abr!S27+May!S27+Jun!S27+Jul!S27),IF(Config!$C$6=8,SUM(+Ene!S27+Feb!S27+Mar!S27+Abr!S27+May!S27+Jun!S27+Jul!S27+Ago!S27),IF(Config!$C$6=9,SUM(+Ene!S27+Feb!S27+Mar!S27+Abr!S27+May!S27+Jun!S27+Jul!S27+Ago!S27+Set!S27),IF(Config!$C$6=10,SUM(+Ene!S27+Feb!S27+Mar!S27+Abr!S27+May!S27+Jun!S27+Jul!S27+Ago!S27+Set!S27+Oct!S27),IF(Config!$C$6=11,SUM(+Ene!S27+Feb!S27+Mar!S27+Abr!S27+May!S27+Jun!S27+Jul!S27+Ago!S27+Set!S27+Oct!S27+Nov!S27),IF(Config!$C$6=12,SUM(+Ene!S27+Feb!S27+Mar!S27+Abr!S27+May!S27+Jun!S27+Jul!S27+Ago!S27+Set!S27+Oct!S27+Nov!S27+Dic!S27)))))))))))))</f>
        <v>0</v>
      </c>
      <c r="T27" s="429">
        <f>IF(Config!$C$6=1,SUM(+Ene!T27),IF(Config!$C$6=2,SUM(+Ene!T27+Feb!T27),IF(Config!$C$6=3,SUM(+Ene!T27+Feb!T27+Mar!T27),IF(Config!$C$6=4,SUM(+Ene!T27+Feb!T27+Mar!T27+Abr!T27),IF(Config!$C$6=5,SUM(Ene!T27+Feb!T27+Mar!T27+Abr!T27+May!T27),IF(Config!$C$6=6,SUM(+Ene!T27+Feb!T27+Mar!T27+Abr!T27+May!T27+Jun!T27),IF(Config!$C$6=7,SUM(Ene!T27+Feb!T27+Mar!T27+Abr!T27+May!T27+Jun!T27+Jul!T27),IF(Config!$C$6=8,SUM(+Ene!T27+Feb!T27+Mar!T27+Abr!T27+May!T27+Jun!T27+Jul!T27+Ago!T27),IF(Config!$C$6=9,SUM(+Ene!T27+Feb!T27+Mar!T27+Abr!T27+May!T27+Jun!T27+Jul!T27+Ago!T27+Set!T27),IF(Config!$C$6=10,SUM(+Ene!T27+Feb!T27+Mar!T27+Abr!T27+May!T27+Jun!T27+Jul!T27+Ago!T27+Set!T27+Oct!T27),IF(Config!$C$6=11,SUM(+Ene!T27+Feb!T27+Mar!T27+Abr!T27+May!T27+Jun!T27+Jul!T27+Ago!T27+Set!T27+Oct!T27+Nov!T27),IF(Config!$C$6=12,SUM(+Ene!T27+Feb!T27+Mar!T27+Abr!T27+May!T27+Jun!T27+Jul!T27+Ago!T27+Set!T27+Oct!T27+Nov!T27+Dic!T27)))))))))))))</f>
        <v>0</v>
      </c>
      <c r="U27" s="429">
        <f>IF(Config!$C$6=1,SUM(+Ene!U27),IF(Config!$C$6=2,SUM(+Ene!U27+Feb!U27),IF(Config!$C$6=3,SUM(+Ene!U27+Feb!U27+Mar!U27),IF(Config!$C$6=4,SUM(+Ene!U27+Feb!U27+Mar!U27+Abr!U27),IF(Config!$C$6=5,SUM(Ene!U27+Feb!U27+Mar!U27+Abr!U27+May!U27),IF(Config!$C$6=6,SUM(+Ene!U27+Feb!U27+Mar!U27+Abr!U27+May!U27+Jun!U27),IF(Config!$C$6=7,SUM(Ene!U27+Feb!U27+Mar!U27+Abr!U27+May!U27+Jun!U27+Jul!U27),IF(Config!$C$6=8,SUM(+Ene!U27+Feb!U27+Mar!U27+Abr!U27+May!U27+Jun!U27+Jul!U27+Ago!U27),IF(Config!$C$6=9,SUM(+Ene!U27+Feb!U27+Mar!U27+Abr!U27+May!U27+Jun!U27+Jul!U27+Ago!U27+Set!U27),IF(Config!$C$6=10,SUM(+Ene!U27+Feb!U27+Mar!U27+Abr!U27+May!U27+Jun!U27+Jul!U27+Ago!U27+Set!U27+Oct!U27),IF(Config!$C$6=11,SUM(+Ene!U27+Feb!U27+Mar!U27+Abr!U27+May!U27+Jun!U27+Jul!U27+Ago!U27+Set!U27+Oct!U27+Nov!U27),IF(Config!$C$6=12,SUM(+Ene!U27+Feb!U27+Mar!U27+Abr!U27+May!U27+Jun!U27+Jul!U27+Ago!U27+Set!U27+Oct!U27+Nov!U27+Dic!U27)))))))))))))</f>
        <v>0</v>
      </c>
      <c r="V27" s="429">
        <f>IF(Config!$C$6=1,SUM(+Ene!V27),IF(Config!$C$6=2,SUM(+Ene!V27+Feb!V27),IF(Config!$C$6=3,SUM(+Ene!V27+Feb!V27+Mar!V27),IF(Config!$C$6=4,SUM(+Ene!V27+Feb!V27+Mar!V27+Abr!V27),IF(Config!$C$6=5,SUM(Ene!V27+Feb!V27+Mar!V27+Abr!V27+May!V27),IF(Config!$C$6=6,SUM(+Ene!V27+Feb!V27+Mar!V27+Abr!V27+May!V27+Jun!V27),IF(Config!$C$6=7,SUM(Ene!V27+Feb!V27+Mar!V27+Abr!V27+May!V27+Jun!V27+Jul!V27),IF(Config!$C$6=8,SUM(+Ene!V27+Feb!V27+Mar!V27+Abr!V27+May!V27+Jun!V27+Jul!V27+Ago!V27),IF(Config!$C$6=9,SUM(+Ene!V27+Feb!V27+Mar!V27+Abr!V27+May!V27+Jun!V27+Jul!V27+Ago!V27+Set!V27),IF(Config!$C$6=10,SUM(+Ene!V27+Feb!V27+Mar!V27+Abr!V27+May!V27+Jun!V27+Jul!V27+Ago!V27+Set!V27+Oct!V27),IF(Config!$C$6=11,SUM(+Ene!V27+Feb!V27+Mar!V27+Abr!V27+May!V27+Jun!V27+Jul!V27+Ago!V27+Set!V27+Oct!V27+Nov!V27),IF(Config!$C$6=12,SUM(+Ene!V27+Feb!V27+Mar!V27+Abr!V27+May!V27+Jun!V27+Jul!V27+Ago!V27+Set!V27+Oct!V27+Nov!V27+Dic!V27)))))))))))))</f>
        <v>0</v>
      </c>
      <c r="W27" s="429">
        <f>IF(Config!$C$6=1,SUM(+Ene!W27),IF(Config!$C$6=2,SUM(+Ene!W27+Feb!W27),IF(Config!$C$6=3,SUM(+Ene!W27+Feb!W27+Mar!W27),IF(Config!$C$6=4,SUM(+Ene!W27+Feb!W27+Mar!W27+Abr!W27),IF(Config!$C$6=5,SUM(Ene!W27+Feb!W27+Mar!W27+Abr!W27+May!W27),IF(Config!$C$6=6,SUM(+Ene!W27+Feb!W27+Mar!W27+Abr!W27+May!W27+Jun!W27),IF(Config!$C$6=7,SUM(Ene!W27+Feb!W27+Mar!W27+Abr!W27+May!W27+Jun!W27+Jul!W27),IF(Config!$C$6=8,SUM(+Ene!W27+Feb!W27+Mar!W27+Abr!W27+May!W27+Jun!W27+Jul!W27+Ago!W27),IF(Config!$C$6=9,SUM(+Ene!W27+Feb!W27+Mar!W27+Abr!W27+May!W27+Jun!W27+Jul!W27+Ago!W27+Set!W27),IF(Config!$C$6=10,SUM(+Ene!W27+Feb!W27+Mar!W27+Abr!W27+May!W27+Jun!W27+Jul!W27+Ago!W27+Set!W27+Oct!W27),IF(Config!$C$6=11,SUM(+Ene!W27+Feb!W27+Mar!W27+Abr!W27+May!W27+Jun!W27+Jul!W27+Ago!W27+Set!W27+Oct!W27+Nov!W27),IF(Config!$C$6=12,SUM(+Ene!W27+Feb!W27+Mar!W27+Abr!W27+May!W27+Jun!W27+Jul!W27+Ago!W27+Set!W27+Oct!W27+Nov!W27+Dic!W27)))))))))))))</f>
        <v>0</v>
      </c>
      <c r="X27" s="429">
        <f>IF(Config!$C$6=1,SUM(+Ene!X27),IF(Config!$C$6=2,SUM(+Ene!X27+Feb!X27),IF(Config!$C$6=3,SUM(+Ene!X27+Feb!X27+Mar!X27),IF(Config!$C$6=4,SUM(+Ene!X27+Feb!X27+Mar!X27+Abr!X27),IF(Config!$C$6=5,SUM(Ene!X27+Feb!X27+Mar!X27+Abr!X27+May!X27),IF(Config!$C$6=6,SUM(+Ene!X27+Feb!X27+Mar!X27+Abr!X27+May!X27+Jun!X27),IF(Config!$C$6=7,SUM(Ene!X27+Feb!X27+Mar!X27+Abr!X27+May!X27+Jun!X27+Jul!X27),IF(Config!$C$6=8,SUM(+Ene!X27+Feb!X27+Mar!X27+Abr!X27+May!X27+Jun!X27+Jul!X27+Ago!X27),IF(Config!$C$6=9,SUM(+Ene!X27+Feb!X27+Mar!X27+Abr!X27+May!X27+Jun!X27+Jul!X27+Ago!X27+Set!X27),IF(Config!$C$6=10,SUM(+Ene!X27+Feb!X27+Mar!X27+Abr!X27+May!X27+Jun!X27+Jul!X27+Ago!X27+Set!X27+Oct!X27),IF(Config!$C$6=11,SUM(+Ene!X27+Feb!X27+Mar!X27+Abr!X27+May!X27+Jun!X27+Jul!X27+Ago!X27+Set!X27+Oct!X27+Nov!X27),IF(Config!$C$6=12,SUM(+Ene!X27+Feb!X27+Mar!X27+Abr!X27+May!X27+Jun!X27+Jul!X27+Ago!X27+Set!X27+Oct!X27+Nov!X27+Dic!X27)))))))))))))</f>
        <v>0</v>
      </c>
      <c r="Y27" s="429">
        <f>IF(Config!$C$6=1,SUM(+Ene!Y27),IF(Config!$C$6=2,SUM(+Ene!Y27+Feb!Y27),IF(Config!$C$6=3,SUM(+Ene!Y27+Feb!Y27+Mar!Y27),IF(Config!$C$6=4,SUM(+Ene!Y27+Feb!Y27+Mar!Y27+Abr!Y27),IF(Config!$C$6=5,SUM(Ene!Y27+Feb!Y27+Mar!Y27+Abr!Y27+May!Y27),IF(Config!$C$6=6,SUM(+Ene!Y27+Feb!Y27+Mar!Y27+Abr!Y27+May!Y27+Jun!Y27),IF(Config!$C$6=7,SUM(Ene!Y27+Feb!Y27+Mar!Y27+Abr!Y27+May!Y27+Jun!Y27+Jul!Y27),IF(Config!$C$6=8,SUM(+Ene!Y27+Feb!Y27+Mar!Y27+Abr!Y27+May!Y27+Jun!Y27+Jul!Y27+Ago!Y27),IF(Config!$C$6=9,SUM(+Ene!Y27+Feb!Y27+Mar!Y27+Abr!Y27+May!Y27+Jun!Y27+Jul!Y27+Ago!Y27+Set!Y27),IF(Config!$C$6=10,SUM(+Ene!Y27+Feb!Y27+Mar!Y27+Abr!Y27+May!Y27+Jun!Y27+Jul!Y27+Ago!Y27+Set!Y27+Oct!Y27),IF(Config!$C$6=11,SUM(+Ene!Y27+Feb!Y27+Mar!Y27+Abr!Y27+May!Y27+Jun!Y27+Jul!Y27+Ago!Y27+Set!Y27+Oct!Y27+Nov!Y27),IF(Config!$C$6=12,SUM(+Ene!Y27+Feb!Y27+Mar!Y27+Abr!Y27+May!Y27+Jun!Y27+Jul!Y27+Ago!Y27+Set!Y27+Oct!Y27+Nov!Y27+Dic!Y27)))))))))))))</f>
        <v>0</v>
      </c>
      <c r="Z27" s="429">
        <f>IF(Config!$C$6=1,SUM(+Ene!Z27),IF(Config!$C$6=2,SUM(+Ene!Z27+Feb!Z27),IF(Config!$C$6=3,SUM(+Ene!Z27+Feb!Z27+Mar!Z27),IF(Config!$C$6=4,SUM(+Ene!Z27+Feb!Z27+Mar!Z27+Abr!Z27),IF(Config!$C$6=5,SUM(Ene!Z27+Feb!Z27+Mar!Z27+Abr!Z27+May!Z27),IF(Config!$C$6=6,SUM(+Ene!Z27+Feb!Z27+Mar!Z27+Abr!Z27+May!Z27+Jun!Z27),IF(Config!$C$6=7,SUM(Ene!Z27+Feb!Z27+Mar!Z27+Abr!Z27+May!Z27+Jun!Z27+Jul!Z27),IF(Config!$C$6=8,SUM(+Ene!Z27+Feb!Z27+Mar!Z27+Abr!Z27+May!Z27+Jun!Z27+Jul!Z27+Ago!Z27),IF(Config!$C$6=9,SUM(+Ene!Z27+Feb!Z27+Mar!Z27+Abr!Z27+May!Z27+Jun!Z27+Jul!Z27+Ago!Z27+Set!Z27),IF(Config!$C$6=10,SUM(+Ene!Z27+Feb!Z27+Mar!Z27+Abr!Z27+May!Z27+Jun!Z27+Jul!Z27+Ago!Z27+Set!Z27+Oct!Z27),IF(Config!$C$6=11,SUM(+Ene!Z27+Feb!Z27+Mar!Z27+Abr!Z27+May!Z27+Jun!Z27+Jul!Z27+Ago!Z27+Set!Z27+Oct!Z27+Nov!Z27),IF(Config!$C$6=12,SUM(+Ene!Z27+Feb!Z27+Mar!Z27+Abr!Z27+May!Z27+Jun!Z27+Jul!Z27+Ago!Z27+Set!Z27+Oct!Z27+Nov!Z27+Dic!Z27)))))))))))))</f>
        <v>0</v>
      </c>
      <c r="AA27" s="429">
        <f>IF(Config!$C$6=1,SUM(+Ene!AA27),IF(Config!$C$6=2,SUM(+Ene!AA27+Feb!AA27),IF(Config!$C$6=3,SUM(+Ene!AA27+Feb!AA27+Mar!AA27),IF(Config!$C$6=4,SUM(+Ene!AA27+Feb!AA27+Mar!AA27+Abr!AA27),IF(Config!$C$6=5,SUM(Ene!AA27+Feb!AA27+Mar!AA27+Abr!AA27+May!AA27),IF(Config!$C$6=6,SUM(+Ene!AA27+Feb!AA27+Mar!AA27+Abr!AA27+May!AA27+Jun!AA27),IF(Config!$C$6=7,SUM(Ene!AA27+Feb!AA27+Mar!AA27+Abr!AA27+May!AA27+Jun!AA27+Jul!AA27),IF(Config!$C$6=8,SUM(+Ene!AA27+Feb!AA27+Mar!AA27+Abr!AA27+May!AA27+Jun!AA27+Jul!AA27+Ago!AA27),IF(Config!$C$6=9,SUM(+Ene!AA27+Feb!AA27+Mar!AA27+Abr!AA27+May!AA27+Jun!AA27+Jul!AA27+Ago!AA27+Set!AA27),IF(Config!$C$6=10,SUM(+Ene!AA27+Feb!AA27+Mar!AA27+Abr!AA27+May!AA27+Jun!AA27+Jul!AA27+Ago!AA27+Set!AA27+Oct!AA27),IF(Config!$C$6=11,SUM(+Ene!AA27+Feb!AA27+Mar!AA27+Abr!AA27+May!AA27+Jun!AA27+Jul!AA27+Ago!AA27+Set!AA27+Oct!AA27+Nov!AA27),IF(Config!$C$6=12,SUM(+Ene!AA27+Feb!AA27+Mar!AA27+Abr!AA27+May!AA27+Jun!AA27+Jul!AA27+Ago!AA27+Set!AA27+Oct!AA27+Nov!AA27+Dic!AA27)))))))))))))</f>
        <v>0</v>
      </c>
      <c r="AB27" s="429">
        <f>IF(Config!$C$6=1,SUM(+Ene!AB27),IF(Config!$C$6=2,SUM(+Ene!AB27+Feb!AB27),IF(Config!$C$6=3,SUM(+Ene!AB27+Feb!AB27+Mar!AB27),IF(Config!$C$6=4,SUM(+Ene!AB27+Feb!AB27+Mar!AB27+Abr!AB27),IF(Config!$C$6=5,SUM(Ene!AB27+Feb!AB27+Mar!AB27+Abr!AB27+May!AB27),IF(Config!$C$6=6,SUM(+Ene!AB27+Feb!AB27+Mar!AB27+Abr!AB27+May!AB27+Jun!AB27),IF(Config!$C$6=7,SUM(Ene!AB27+Feb!AB27+Mar!AB27+Abr!AB27+May!AB27+Jun!AB27+Jul!AB27),IF(Config!$C$6=8,SUM(+Ene!AB27+Feb!AB27+Mar!AB27+Abr!AB27+May!AB27+Jun!AB27+Jul!AB27+Ago!AB27),IF(Config!$C$6=9,SUM(+Ene!AB27+Feb!AB27+Mar!AB27+Abr!AB27+May!AB27+Jun!AB27+Jul!AB27+Ago!AB27+Set!AB27),IF(Config!$C$6=10,SUM(+Ene!AB27+Feb!AB27+Mar!AB27+Abr!AB27+May!AB27+Jun!AB27+Jul!AB27+Ago!AB27+Set!AB27+Oct!AB27),IF(Config!$C$6=11,SUM(+Ene!AB27+Feb!AB27+Mar!AB27+Abr!AB27+May!AB27+Jun!AB27+Jul!AB27+Ago!AB27+Set!AB27+Oct!AB27+Nov!AB27),IF(Config!$C$6=12,SUM(+Ene!AB27+Feb!AB27+Mar!AB27+Abr!AB27+May!AB27+Jun!AB27+Jul!AB27+Ago!AB27+Set!AB27+Oct!AB27+Nov!AB27+Dic!AB27)))))))))))))</f>
        <v>0</v>
      </c>
      <c r="AC27" s="429">
        <f>IF(Config!$C$6=1,SUM(+Ene!AC27),IF(Config!$C$6=2,SUM(+Ene!AC27+Feb!AC27),IF(Config!$C$6=3,SUM(+Ene!AC27+Feb!AC27+Mar!AC27),IF(Config!$C$6=4,SUM(+Ene!AC27+Feb!AC27+Mar!AC27+Abr!AC27),IF(Config!$C$6=5,SUM(Ene!AC27+Feb!AC27+Mar!AC27+Abr!AC27+May!AC27),IF(Config!$C$6=6,SUM(+Ene!AC27+Feb!AC27+Mar!AC27+Abr!AC27+May!AC27+Jun!AC27),IF(Config!$C$6=7,SUM(Ene!AC27+Feb!AC27+Mar!AC27+Abr!AC27+May!AC27+Jun!AC27+Jul!AC27),IF(Config!$C$6=8,SUM(+Ene!AC27+Feb!AC27+Mar!AC27+Abr!AC27+May!AC27+Jun!AC27+Jul!AC27+Ago!AC27),IF(Config!$C$6=9,SUM(+Ene!AC27+Feb!AC27+Mar!AC27+Abr!AC27+May!AC27+Jun!AC27+Jul!AC27+Ago!AC27+Set!AC27),IF(Config!$C$6=10,SUM(+Ene!AC27+Feb!AC27+Mar!AC27+Abr!AC27+May!AC27+Jun!AC27+Jul!AC27+Ago!AC27+Set!AC27+Oct!AC27),IF(Config!$C$6=11,SUM(+Ene!AC27+Feb!AC27+Mar!AC27+Abr!AC27+May!AC27+Jun!AC27+Jul!AC27+Ago!AC27+Set!AC27+Oct!AC27+Nov!AC27),IF(Config!$C$6=12,SUM(+Ene!AC27+Feb!AC27+Mar!AC27+Abr!AC27+May!AC27+Jun!AC27+Jul!AC27+Ago!AC27+Set!AC27+Oct!AC27+Nov!AC27+Dic!AC27)))))))))))))</f>
        <v>0</v>
      </c>
      <c r="AD27" s="429">
        <f>IF(Config!$C$6=1,SUM(+Ene!AD27),IF(Config!$C$6=2,SUM(+Ene!AD27+Feb!AD27),IF(Config!$C$6=3,SUM(+Ene!AD27+Feb!AD27+Mar!AD27),IF(Config!$C$6=4,SUM(+Ene!AD27+Feb!AD27+Mar!AD27+Abr!AD27),IF(Config!$C$6=5,SUM(Ene!AD27+Feb!AD27+Mar!AD27+Abr!AD27+May!AD27),IF(Config!$C$6=6,SUM(+Ene!AD27+Feb!AD27+Mar!AD27+Abr!AD27+May!AD27+Jun!AD27),IF(Config!$C$6=7,SUM(Ene!AD27+Feb!AD27+Mar!AD27+Abr!AD27+May!AD27+Jun!AD27+Jul!AD27),IF(Config!$C$6=8,SUM(+Ene!AD27+Feb!AD27+Mar!AD27+Abr!AD27+May!AD27+Jun!AD27+Jul!AD27+Ago!AD27),IF(Config!$C$6=9,SUM(+Ene!AD27+Feb!AD27+Mar!AD27+Abr!AD27+May!AD27+Jun!AD27+Jul!AD27+Ago!AD27+Set!AD27),IF(Config!$C$6=10,SUM(+Ene!AD27+Feb!AD27+Mar!AD27+Abr!AD27+May!AD27+Jun!AD27+Jul!AD27+Ago!AD27+Set!AD27+Oct!AD27),IF(Config!$C$6=11,SUM(+Ene!AD27+Feb!AD27+Mar!AD27+Abr!AD27+May!AD27+Jun!AD27+Jul!AD27+Ago!AD27+Set!AD27+Oct!AD27+Nov!AD27),IF(Config!$C$6=12,SUM(+Ene!AD27+Feb!AD27+Mar!AD27+Abr!AD27+May!AD27+Jun!AD27+Jul!AD27+Ago!AD27+Set!AD27+Oct!AD27+Nov!AD27+Dic!AD27)))))))))))))</f>
        <v>0</v>
      </c>
      <c r="AE27" s="429">
        <f>IF(Config!$C$6=1,SUM(+Ene!AE27),IF(Config!$C$6=2,SUM(+Ene!AE27+Feb!AE27),IF(Config!$C$6=3,SUM(+Ene!AE27+Feb!AE27+Mar!AE27),IF(Config!$C$6=4,SUM(+Ene!AE27+Feb!AE27+Mar!AE27+Abr!AE27),IF(Config!$C$6=5,SUM(Ene!AE27+Feb!AE27+Mar!AE27+Abr!AE27+May!AE27),IF(Config!$C$6=6,SUM(+Ene!AE27+Feb!AE27+Mar!AE27+Abr!AE27+May!AE27+Jun!AE27),IF(Config!$C$6=7,SUM(Ene!AE27+Feb!AE27+Mar!AE27+Abr!AE27+May!AE27+Jun!AE27+Jul!AE27),IF(Config!$C$6=8,SUM(+Ene!AE27+Feb!AE27+Mar!AE27+Abr!AE27+May!AE27+Jun!AE27+Jul!AE27+Ago!AE27),IF(Config!$C$6=9,SUM(+Ene!AE27+Feb!AE27+Mar!AE27+Abr!AE27+May!AE27+Jun!AE27+Jul!AE27+Ago!AE27+Set!AE27),IF(Config!$C$6=10,SUM(+Ene!AE27+Feb!AE27+Mar!AE27+Abr!AE27+May!AE27+Jun!AE27+Jul!AE27+Ago!AE27+Set!AE27+Oct!AE27),IF(Config!$C$6=11,SUM(+Ene!AE27+Feb!AE27+Mar!AE27+Abr!AE27+May!AE27+Jun!AE27+Jul!AE27+Ago!AE27+Set!AE27+Oct!AE27+Nov!AE27),IF(Config!$C$6=12,SUM(+Ene!AE27+Feb!AE27+Mar!AE27+Abr!AE27+May!AE27+Jun!AE27+Jul!AE27+Ago!AE27+Set!AE27+Oct!AE27+Nov!AE27+Dic!AE27)))))))))))))</f>
        <v>0</v>
      </c>
      <c r="AF27" s="429">
        <f>IF(Config!$C$6=1,SUM(+Ene!AF27),IF(Config!$C$6=2,SUM(+Ene!AF27+Feb!AF27),IF(Config!$C$6=3,SUM(+Ene!AF27+Feb!AF27+Mar!AF27),IF(Config!$C$6=4,SUM(+Ene!AF27+Feb!AF27+Mar!AF27+Abr!AF27),IF(Config!$C$6=5,SUM(Ene!AF27+Feb!AF27+Mar!AF27+Abr!AF27+May!AF27),IF(Config!$C$6=6,SUM(+Ene!AF27+Feb!AF27+Mar!AF27+Abr!AF27+May!AF27+Jun!AF27),IF(Config!$C$6=7,SUM(Ene!AF27+Feb!AF27+Mar!AF27+Abr!AF27+May!AF27+Jun!AF27+Jul!AF27),IF(Config!$C$6=8,SUM(+Ene!AF27+Feb!AF27+Mar!AF27+Abr!AF27+May!AF27+Jun!AF27+Jul!AF27+Ago!AF27),IF(Config!$C$6=9,SUM(+Ene!AF27+Feb!AF27+Mar!AF27+Abr!AF27+May!AF27+Jun!AF27+Jul!AF27+Ago!AF27+Set!AF27),IF(Config!$C$6=10,SUM(+Ene!AF27+Feb!AF27+Mar!AF27+Abr!AF27+May!AF27+Jun!AF27+Jul!AF27+Ago!AF27+Set!AF27+Oct!AF27),IF(Config!$C$6=11,SUM(+Ene!AF27+Feb!AF27+Mar!AF27+Abr!AF27+May!AF27+Jun!AF27+Jul!AF27+Ago!AF27+Set!AF27+Oct!AF27+Nov!AF27),IF(Config!$C$6=12,SUM(+Ene!AF27+Feb!AF27+Mar!AF27+Abr!AF27+May!AF27+Jun!AF27+Jul!AF27+Ago!AF27+Set!AF27+Oct!AF27+Nov!AF27+Dic!AF27)))))))))))))</f>
        <v>0</v>
      </c>
      <c r="AG27" s="429">
        <f>IF(Config!$C$6=1,SUM(+Ene!AG27),IF(Config!$C$6=2,SUM(+Ene!AG27+Feb!AG27),IF(Config!$C$6=3,SUM(+Ene!AG27+Feb!AG27+Mar!AG27),IF(Config!$C$6=4,SUM(+Ene!AG27+Feb!AG27+Mar!AG27+Abr!AG27),IF(Config!$C$6=5,SUM(Ene!AG27+Feb!AG27+Mar!AG27+Abr!AG27+May!AG27),IF(Config!$C$6=6,SUM(+Ene!AG27+Feb!AG27+Mar!AG27+Abr!AG27+May!AG27+Jun!AG27),IF(Config!$C$6=7,SUM(Ene!AG27+Feb!AG27+Mar!AG27+Abr!AG27+May!AG27+Jun!AG27+Jul!AG27),IF(Config!$C$6=8,SUM(+Ene!AG27+Feb!AG27+Mar!AG27+Abr!AG27+May!AG27+Jun!AG27+Jul!AG27+Ago!AG27),IF(Config!$C$6=9,SUM(+Ene!AG27+Feb!AG27+Mar!AG27+Abr!AG27+May!AG27+Jun!AG27+Jul!AG27+Ago!AG27+Set!AG27),IF(Config!$C$6=10,SUM(+Ene!AG27+Feb!AG27+Mar!AG27+Abr!AG27+May!AG27+Jun!AG27+Jul!AG27+Ago!AG27+Set!AG27+Oct!AG27),IF(Config!$C$6=11,SUM(+Ene!AG27+Feb!AG27+Mar!AG27+Abr!AG27+May!AG27+Jun!AG27+Jul!AG27+Ago!AG27+Set!AG27+Oct!AG27+Nov!AG27),IF(Config!$C$6=12,SUM(+Ene!AG27+Feb!AG27+Mar!AG27+Abr!AG27+May!AG27+Jun!AG27+Jul!AG27+Ago!AG27+Set!AG27+Oct!AG27+Nov!AG27+Dic!AG27)))))))))))))</f>
        <v>0</v>
      </c>
      <c r="AH27" s="429">
        <f>IF(Config!$C$6=1,SUM(+Ene!AH27),IF(Config!$C$6=2,SUM(+Ene!AH27+Feb!AH27),IF(Config!$C$6=3,SUM(+Ene!AH27+Feb!AH27+Mar!AH27),IF(Config!$C$6=4,SUM(+Ene!AH27+Feb!AH27+Mar!AH27+Abr!AH27),IF(Config!$C$6=5,SUM(Ene!AH27+Feb!AH27+Mar!AH27+Abr!AH27+May!AH27),IF(Config!$C$6=6,SUM(+Ene!AH27+Feb!AH27+Mar!AH27+Abr!AH27+May!AH27+Jun!AH27),IF(Config!$C$6=7,SUM(Ene!AH27+Feb!AH27+Mar!AH27+Abr!AH27+May!AH27+Jun!AH27+Jul!AH27),IF(Config!$C$6=8,SUM(+Ene!AH27+Feb!AH27+Mar!AH27+Abr!AH27+May!AH27+Jun!AH27+Jul!AH27+Ago!AH27),IF(Config!$C$6=9,SUM(+Ene!AH27+Feb!AH27+Mar!AH27+Abr!AH27+May!AH27+Jun!AH27+Jul!AH27+Ago!AH27+Set!AH27),IF(Config!$C$6=10,SUM(+Ene!AH27+Feb!AH27+Mar!AH27+Abr!AH27+May!AH27+Jun!AH27+Jul!AH27+Ago!AH27+Set!AH27+Oct!AH27),IF(Config!$C$6=11,SUM(+Ene!AH27+Feb!AH27+Mar!AH27+Abr!AH27+May!AH27+Jun!AH27+Jul!AH27+Ago!AH27+Set!AH27+Oct!AH27+Nov!AH27),IF(Config!$C$6=12,SUM(+Ene!AH27+Feb!AH27+Mar!AH27+Abr!AH27+May!AH27+Jun!AH27+Jul!AH27+Ago!AH27+Set!AH27+Oct!AH27+Nov!AH27+Dic!AH27)))))))))))))</f>
        <v>0</v>
      </c>
      <c r="AI27" s="429">
        <f>IF(Config!$C$6=1,SUM(+Ene!AI27),IF(Config!$C$6=2,SUM(+Ene!AI27+Feb!AI27),IF(Config!$C$6=3,SUM(+Ene!AI27+Feb!AI27+Mar!AI27),IF(Config!$C$6=4,SUM(+Ene!AI27+Feb!AI27+Mar!AI27+Abr!AI27),IF(Config!$C$6=5,SUM(Ene!AI27+Feb!AI27+Mar!AI27+Abr!AI27+May!AI27),IF(Config!$C$6=6,SUM(+Ene!AI27+Feb!AI27+Mar!AI27+Abr!AI27+May!AI27+Jun!AI27),IF(Config!$C$6=7,SUM(Ene!AI27+Feb!AI27+Mar!AI27+Abr!AI27+May!AI27+Jun!AI27+Jul!AI27),IF(Config!$C$6=8,SUM(+Ene!AI27+Feb!AI27+Mar!AI27+Abr!AI27+May!AI27+Jun!AI27+Jul!AI27+Ago!AI27),IF(Config!$C$6=9,SUM(+Ene!AI27+Feb!AI27+Mar!AI27+Abr!AI27+May!AI27+Jun!AI27+Jul!AI27+Ago!AI27+Set!AI27),IF(Config!$C$6=10,SUM(+Ene!AI27+Feb!AI27+Mar!AI27+Abr!AI27+May!AI27+Jun!AI27+Jul!AI27+Ago!AI27+Set!AI27+Oct!AI27),IF(Config!$C$6=11,SUM(+Ene!AI27+Feb!AI27+Mar!AI27+Abr!AI27+May!AI27+Jun!AI27+Jul!AI27+Ago!AI27+Set!AI27+Oct!AI27+Nov!AI27),IF(Config!$C$6=12,SUM(+Ene!AI27+Feb!AI27+Mar!AI27+Abr!AI27+May!AI27+Jun!AI27+Jul!AI27+Ago!AI27+Set!AI27+Oct!AI27+Nov!AI27+Dic!AI27)))))))))))))</f>
        <v>0</v>
      </c>
      <c r="AJ27" s="429">
        <f>IF(Config!$C$6=1,SUM(+Ene!AJ27),IF(Config!$C$6=2,SUM(+Ene!AJ27+Feb!AJ27),IF(Config!$C$6=3,SUM(+Ene!AJ27+Feb!AJ27+Mar!AJ27),IF(Config!$C$6=4,SUM(+Ene!AJ27+Feb!AJ27+Mar!AJ27+Abr!AJ27),IF(Config!$C$6=5,SUM(Ene!AJ27+Feb!AJ27+Mar!AJ27+Abr!AJ27+May!AJ27),IF(Config!$C$6=6,SUM(+Ene!AJ27+Feb!AJ27+Mar!AJ27+Abr!AJ27+May!AJ27+Jun!AJ27),IF(Config!$C$6=7,SUM(Ene!AJ27+Feb!AJ27+Mar!AJ27+Abr!AJ27+May!AJ27+Jun!AJ27+Jul!AJ27),IF(Config!$C$6=8,SUM(+Ene!AJ27+Feb!AJ27+Mar!AJ27+Abr!AJ27+May!AJ27+Jun!AJ27+Jul!AJ27+Ago!AJ27),IF(Config!$C$6=9,SUM(+Ene!AJ27+Feb!AJ27+Mar!AJ27+Abr!AJ27+May!AJ27+Jun!AJ27+Jul!AJ27+Ago!AJ27+Set!AJ27),IF(Config!$C$6=10,SUM(+Ene!AJ27+Feb!AJ27+Mar!AJ27+Abr!AJ27+May!AJ27+Jun!AJ27+Jul!AJ27+Ago!AJ27+Set!AJ27+Oct!AJ27),IF(Config!$C$6=11,SUM(+Ene!AJ27+Feb!AJ27+Mar!AJ27+Abr!AJ27+May!AJ27+Jun!AJ27+Jul!AJ27+Ago!AJ27+Set!AJ27+Oct!AJ27+Nov!AJ27),IF(Config!$C$6=12,SUM(+Ene!AJ27+Feb!AJ27+Mar!AJ27+Abr!AJ27+May!AJ27+Jun!AJ27+Jul!AJ27+Ago!AJ27+Set!AJ27+Oct!AJ27+Nov!AJ27+Dic!AJ27)))))))))))))</f>
        <v>0</v>
      </c>
      <c r="AK27" s="429">
        <f>IF(Config!$C$6=1,SUM(+Ene!AK27),IF(Config!$C$6=2,SUM(+Ene!AK27+Feb!AK27),IF(Config!$C$6=3,SUM(+Ene!AK27+Feb!AK27+Mar!AK27),IF(Config!$C$6=4,SUM(+Ene!AK27+Feb!AK27+Mar!AK27+Abr!AK27),IF(Config!$C$6=5,SUM(Ene!AK27+Feb!AK27+Mar!AK27+Abr!AK27+May!AK27),IF(Config!$C$6=6,SUM(+Ene!AK27+Feb!AK27+Mar!AK27+Abr!AK27+May!AK27+Jun!AK27),IF(Config!$C$6=7,SUM(Ene!AK27+Feb!AK27+Mar!AK27+Abr!AK27+May!AK27+Jun!AK27+Jul!AK27),IF(Config!$C$6=8,SUM(+Ene!AK27+Feb!AK27+Mar!AK27+Abr!AK27+May!AK27+Jun!AK27+Jul!AK27+Ago!AK27),IF(Config!$C$6=9,SUM(+Ene!AK27+Feb!AK27+Mar!AK27+Abr!AK27+May!AK27+Jun!AK27+Jul!AK27+Ago!AK27+Set!AK27),IF(Config!$C$6=10,SUM(+Ene!AK27+Feb!AK27+Mar!AK27+Abr!AK27+May!AK27+Jun!AK27+Jul!AK27+Ago!AK27+Set!AK27+Oct!AK27),IF(Config!$C$6=11,SUM(+Ene!AK27+Feb!AK27+Mar!AK27+Abr!AK27+May!AK27+Jun!AK27+Jul!AK27+Ago!AK27+Set!AK27+Oct!AK27+Nov!AK27),IF(Config!$C$6=12,SUM(+Ene!AK27+Feb!AK27+Mar!AK27+Abr!AK27+May!AK27+Jun!AK27+Jul!AK27+Ago!AK27+Set!AK27+Oct!AK27+Nov!AK27+Dic!AK27)))))))))))))</f>
        <v>0</v>
      </c>
      <c r="AL27" s="429">
        <f>IF(Config!$C$6=1,SUM(+Ene!AL27),IF(Config!$C$6=2,SUM(+Ene!AL27+Feb!AL27),IF(Config!$C$6=3,SUM(+Ene!AL27+Feb!AL27+Mar!AL27),IF(Config!$C$6=4,SUM(+Ene!AL27+Feb!AL27+Mar!AL27+Abr!AL27),IF(Config!$C$6=5,SUM(Ene!AL27+Feb!AL27+Mar!AL27+Abr!AL27+May!AL27),IF(Config!$C$6=6,SUM(+Ene!AL27+Feb!AL27+Mar!AL27+Abr!AL27+May!AL27+Jun!AL27),IF(Config!$C$6=7,SUM(Ene!AL27+Feb!AL27+Mar!AL27+Abr!AL27+May!AL27+Jun!AL27+Jul!AL27),IF(Config!$C$6=8,SUM(+Ene!AL27+Feb!AL27+Mar!AL27+Abr!AL27+May!AL27+Jun!AL27+Jul!AL27+Ago!AL27),IF(Config!$C$6=9,SUM(+Ene!AL27+Feb!AL27+Mar!AL27+Abr!AL27+May!AL27+Jun!AL27+Jul!AL27+Ago!AL27+Set!AL27),IF(Config!$C$6=10,SUM(+Ene!AL27+Feb!AL27+Mar!AL27+Abr!AL27+May!AL27+Jun!AL27+Jul!AL27+Ago!AL27+Set!AL27+Oct!AL27),IF(Config!$C$6=11,SUM(+Ene!AL27+Feb!AL27+Mar!AL27+Abr!AL27+May!AL27+Jun!AL27+Jul!AL27+Ago!AL27+Set!AL27+Oct!AL27+Nov!AL27),IF(Config!$C$6=12,SUM(+Ene!AL27+Feb!AL27+Mar!AL27+Abr!AL27+May!AL27+Jun!AL27+Jul!AL27+Ago!AL27+Set!AL27+Oct!AL27+Nov!AL27+Dic!AL27)))))))))))))</f>
        <v>0</v>
      </c>
      <c r="AM27" s="429">
        <f>IF(Config!$C$6=1,SUM(+Ene!AM27),IF(Config!$C$6=2,SUM(+Ene!AM27+Feb!AM27),IF(Config!$C$6=3,SUM(+Ene!AM27+Feb!AM27+Mar!AM27),IF(Config!$C$6=4,SUM(+Ene!AM27+Feb!AM27+Mar!AM27+Abr!AM27),IF(Config!$C$6=5,SUM(Ene!AM27+Feb!AM27+Mar!AM27+Abr!AM27+May!AM27),IF(Config!$C$6=6,SUM(+Ene!AM27+Feb!AM27+Mar!AM27+Abr!AM27+May!AM27+Jun!AM27),IF(Config!$C$6=7,SUM(Ene!AM27+Feb!AM27+Mar!AM27+Abr!AM27+May!AM27+Jun!AM27+Jul!AM27),IF(Config!$C$6=8,SUM(+Ene!AM27+Feb!AM27+Mar!AM27+Abr!AM27+May!AM27+Jun!AM27+Jul!AM27+Ago!AM27),IF(Config!$C$6=9,SUM(+Ene!AM27+Feb!AM27+Mar!AM27+Abr!AM27+May!AM27+Jun!AM27+Jul!AM27+Ago!AM27+Set!AM27),IF(Config!$C$6=10,SUM(+Ene!AM27+Feb!AM27+Mar!AM27+Abr!AM27+May!AM27+Jun!AM27+Jul!AM27+Ago!AM27+Set!AM27+Oct!AM27),IF(Config!$C$6=11,SUM(+Ene!AM27+Feb!AM27+Mar!AM27+Abr!AM27+May!AM27+Jun!AM27+Jul!AM27+Ago!AM27+Set!AM27+Oct!AM27+Nov!AM27),IF(Config!$C$6=12,SUM(+Ene!AM27+Feb!AM27+Mar!AM27+Abr!AM27+May!AM27+Jun!AM27+Jul!AM27+Ago!AM27+Set!AM27+Oct!AM27+Nov!AM27+Dic!AM27)))))))))))))</f>
        <v>0</v>
      </c>
      <c r="AN27" s="429">
        <f>IF(Config!$C$6=1,SUM(+Ene!AN27),IF(Config!$C$6=2,SUM(+Ene!AN27+Feb!AN27),IF(Config!$C$6=3,SUM(+Ene!AN27+Feb!AN27+Mar!AN27),IF(Config!$C$6=4,SUM(+Ene!AN27+Feb!AN27+Mar!AN27+Abr!AN27),IF(Config!$C$6=5,SUM(Ene!AN27+Feb!AN27+Mar!AN27+Abr!AN27+May!AN27),IF(Config!$C$6=6,SUM(+Ene!AN27+Feb!AN27+Mar!AN27+Abr!AN27+May!AN27+Jun!AN27),IF(Config!$C$6=7,SUM(Ene!AN27+Feb!AN27+Mar!AN27+Abr!AN27+May!AN27+Jun!AN27+Jul!AN27),IF(Config!$C$6=8,SUM(+Ene!AN27+Feb!AN27+Mar!AN27+Abr!AN27+May!AN27+Jun!AN27+Jul!AN27+Ago!AN27),IF(Config!$C$6=9,SUM(+Ene!AN27+Feb!AN27+Mar!AN27+Abr!AN27+May!AN27+Jun!AN27+Jul!AN27+Ago!AN27+Set!AN27),IF(Config!$C$6=10,SUM(+Ene!AN27+Feb!AN27+Mar!AN27+Abr!AN27+May!AN27+Jun!AN27+Jul!AN27+Ago!AN27+Set!AN27+Oct!AN27),IF(Config!$C$6=11,SUM(+Ene!AN27+Feb!AN27+Mar!AN27+Abr!AN27+May!AN27+Jun!AN27+Jul!AN27+Ago!AN27+Set!AN27+Oct!AN27+Nov!AN27),IF(Config!$C$6=12,SUM(+Ene!AN27+Feb!AN27+Mar!AN27+Abr!AN27+May!AN27+Jun!AN27+Jul!AN27+Ago!AN27+Set!AN27+Oct!AN27+Nov!AN27+Dic!AN27)))))))))))))</f>
        <v>0</v>
      </c>
      <c r="AO27" s="429">
        <f>IF(Config!$C$6=1,SUM(+Ene!AO27),IF(Config!$C$6=2,SUM(+Ene!AO27+Feb!AO27),IF(Config!$C$6=3,SUM(+Ene!AO27+Feb!AO27+Mar!AO27),IF(Config!$C$6=4,SUM(+Ene!AO27+Feb!AO27+Mar!AO27+Abr!AO27),IF(Config!$C$6=5,SUM(Ene!AO27+Feb!AO27+Mar!AO27+Abr!AO27+May!AO27),IF(Config!$C$6=6,SUM(+Ene!AO27+Feb!AO27+Mar!AO27+Abr!AO27+May!AO27+Jun!AO27),IF(Config!$C$6=7,SUM(Ene!AO27+Feb!AO27+Mar!AO27+Abr!AO27+May!AO27+Jun!AO27+Jul!AO27),IF(Config!$C$6=8,SUM(+Ene!AO27+Feb!AO27+Mar!AO27+Abr!AO27+May!AO27+Jun!AO27+Jul!AO27+Ago!AO27),IF(Config!$C$6=9,SUM(+Ene!AO27+Feb!AO27+Mar!AO27+Abr!AO27+May!AO27+Jun!AO27+Jul!AO27+Ago!AO27+Set!AO27),IF(Config!$C$6=10,SUM(+Ene!AO27+Feb!AO27+Mar!AO27+Abr!AO27+May!AO27+Jun!AO27+Jul!AO27+Ago!AO27+Set!AO27+Oct!AO27),IF(Config!$C$6=11,SUM(+Ene!AO27+Feb!AO27+Mar!AO27+Abr!AO27+May!AO27+Jun!AO27+Jul!AO27+Ago!AO27+Set!AO27+Oct!AO27+Nov!AO27),IF(Config!$C$6=12,SUM(+Ene!AO27+Feb!AO27+Mar!AO27+Abr!AO27+May!AO27+Jun!AO27+Jul!AO27+Ago!AO27+Set!AO27+Oct!AO27+Nov!AO27+Dic!AO27)))))))))))))</f>
        <v>0</v>
      </c>
      <c r="AP27" s="429">
        <f>IF(Config!$C$6=1,SUM(+Ene!AP27),IF(Config!$C$6=2,SUM(+Ene!AP27+Feb!AP27),IF(Config!$C$6=3,SUM(+Ene!AP27+Feb!AP27+Mar!AP27),IF(Config!$C$6=4,SUM(+Ene!AP27+Feb!AP27+Mar!AP27+Abr!AP27),IF(Config!$C$6=5,SUM(Ene!AP27+Feb!AP27+Mar!AP27+Abr!AP27+May!AP27),IF(Config!$C$6=6,SUM(+Ene!AP27+Feb!AP27+Mar!AP27+Abr!AP27+May!AP27+Jun!AP27),IF(Config!$C$6=7,SUM(Ene!AP27+Feb!AP27+Mar!AP27+Abr!AP27+May!AP27+Jun!AP27+Jul!AP27),IF(Config!$C$6=8,SUM(+Ene!AP27+Feb!AP27+Mar!AP27+Abr!AP27+May!AP27+Jun!AP27+Jul!AP27+Ago!AP27),IF(Config!$C$6=9,SUM(+Ene!AP27+Feb!AP27+Mar!AP27+Abr!AP27+May!AP27+Jun!AP27+Jul!AP27+Ago!AP27+Set!AP27),IF(Config!$C$6=10,SUM(+Ene!AP27+Feb!AP27+Mar!AP27+Abr!AP27+May!AP27+Jun!AP27+Jul!AP27+Ago!AP27+Set!AP27+Oct!AP27),IF(Config!$C$6=11,SUM(+Ene!AP27+Feb!AP27+Mar!AP27+Abr!AP27+May!AP27+Jun!AP27+Jul!AP27+Ago!AP27+Set!AP27+Oct!AP27+Nov!AP27),IF(Config!$C$6=12,SUM(+Ene!AP27+Feb!AP27+Mar!AP27+Abr!AP27+May!AP27+Jun!AP27+Jul!AP27+Ago!AP27+Set!AP27+Oct!AP27+Nov!AP27+Dic!AP27)))))))))))))</f>
        <v>0</v>
      </c>
      <c r="AQ27" s="429">
        <f>IF(Config!$C$6=1,SUM(+Ene!AQ27),IF(Config!$C$6=2,SUM(+Ene!AQ27+Feb!AQ27),IF(Config!$C$6=3,SUM(+Ene!AQ27+Feb!AQ27+Mar!AQ27),IF(Config!$C$6=4,SUM(+Ene!AQ27+Feb!AQ27+Mar!AQ27+Abr!AQ27),IF(Config!$C$6=5,SUM(Ene!AQ27+Feb!AQ27+Mar!AQ27+Abr!AQ27+May!AQ27),IF(Config!$C$6=6,SUM(+Ene!AQ27+Feb!AQ27+Mar!AQ27+Abr!AQ27+May!AQ27+Jun!AQ27),IF(Config!$C$6=7,SUM(Ene!AQ27+Feb!AQ27+Mar!AQ27+Abr!AQ27+May!AQ27+Jun!AQ27+Jul!AQ27),IF(Config!$C$6=8,SUM(+Ene!AQ27+Feb!AQ27+Mar!AQ27+Abr!AQ27+May!AQ27+Jun!AQ27+Jul!AQ27+Ago!AQ27),IF(Config!$C$6=9,SUM(+Ene!AQ27+Feb!AQ27+Mar!AQ27+Abr!AQ27+May!AQ27+Jun!AQ27+Jul!AQ27+Ago!AQ27+Set!AQ27),IF(Config!$C$6=10,SUM(+Ene!AQ27+Feb!AQ27+Mar!AQ27+Abr!AQ27+May!AQ27+Jun!AQ27+Jul!AQ27+Ago!AQ27+Set!AQ27+Oct!AQ27),IF(Config!$C$6=11,SUM(+Ene!AQ27+Feb!AQ27+Mar!AQ27+Abr!AQ27+May!AQ27+Jun!AQ27+Jul!AQ27+Ago!AQ27+Set!AQ27+Oct!AQ27+Nov!AQ27),IF(Config!$C$6=12,SUM(+Ene!AQ27+Feb!AQ27+Mar!AQ27+Abr!AQ27+May!AQ27+Jun!AQ27+Jul!AQ27+Ago!AQ27+Set!AQ27+Oct!AQ27+Nov!AQ27+Dic!AQ27)))))))))))))</f>
        <v>0</v>
      </c>
      <c r="AR27" s="429">
        <f>IF(Config!$C$6=1,SUM(+Ene!AR27),IF(Config!$C$6=2,SUM(+Ene!AR27+Feb!AR27),IF(Config!$C$6=3,SUM(+Ene!AR27+Feb!AR27+Mar!AR27),IF(Config!$C$6=4,SUM(+Ene!AR27+Feb!AR27+Mar!AR27+Abr!AR27),IF(Config!$C$6=5,SUM(Ene!AR27+Feb!AR27+Mar!AR27+Abr!AR27+May!AR27),IF(Config!$C$6=6,SUM(+Ene!AR27+Feb!AR27+Mar!AR27+Abr!AR27+May!AR27+Jun!AR27),IF(Config!$C$6=7,SUM(Ene!AR27+Feb!AR27+Mar!AR27+Abr!AR27+May!AR27+Jun!AR27+Jul!AR27),IF(Config!$C$6=8,SUM(+Ene!AR27+Feb!AR27+Mar!AR27+Abr!AR27+May!AR27+Jun!AR27+Jul!AR27+Ago!AR27),IF(Config!$C$6=9,SUM(+Ene!AR27+Feb!AR27+Mar!AR27+Abr!AR27+May!AR27+Jun!AR27+Jul!AR27+Ago!AR27+Set!AR27),IF(Config!$C$6=10,SUM(+Ene!AR27+Feb!AR27+Mar!AR27+Abr!AR27+May!AR27+Jun!AR27+Jul!AR27+Ago!AR27+Set!AR27+Oct!AR27),IF(Config!$C$6=11,SUM(+Ene!AR27+Feb!AR27+Mar!AR27+Abr!AR27+May!AR27+Jun!AR27+Jul!AR27+Ago!AR27+Set!AR27+Oct!AR27+Nov!AR27),IF(Config!$C$6=12,SUM(+Ene!AR27+Feb!AR27+Mar!AR27+Abr!AR27+May!AR27+Jun!AR27+Jul!AR27+Ago!AR27+Set!AR27+Oct!AR27+Nov!AR27+Dic!AR27)))))))))))))</f>
        <v>0</v>
      </c>
      <c r="AS27" s="429">
        <f>IF(Config!$C$6=1,SUM(+Ene!AS27),IF(Config!$C$6=2,SUM(+Ene!AS27+Feb!AS27),IF(Config!$C$6=3,SUM(+Ene!AS27+Feb!AS27+Mar!AS27),IF(Config!$C$6=4,SUM(+Ene!AS27+Feb!AS27+Mar!AS27+Abr!AS27),IF(Config!$C$6=5,SUM(Ene!AS27+Feb!AS27+Mar!AS27+Abr!AS27+May!AS27),IF(Config!$C$6=6,SUM(+Ene!AS27+Feb!AS27+Mar!AS27+Abr!AS27+May!AS27+Jun!AS27),IF(Config!$C$6=7,SUM(Ene!AS27+Feb!AS27+Mar!AS27+Abr!AS27+May!AS27+Jun!AS27+Jul!AS27),IF(Config!$C$6=8,SUM(+Ene!AS27+Feb!AS27+Mar!AS27+Abr!AS27+May!AS27+Jun!AS27+Jul!AS27+Ago!AS27),IF(Config!$C$6=9,SUM(+Ene!AS27+Feb!AS27+Mar!AS27+Abr!AS27+May!AS27+Jun!AS27+Jul!AS27+Ago!AS27+Set!AS27),IF(Config!$C$6=10,SUM(+Ene!AS27+Feb!AS27+Mar!AS27+Abr!AS27+May!AS27+Jun!AS27+Jul!AS27+Ago!AS27+Set!AS27+Oct!AS27),IF(Config!$C$6=11,SUM(+Ene!AS27+Feb!AS27+Mar!AS27+Abr!AS27+May!AS27+Jun!AS27+Jul!AS27+Ago!AS27+Set!AS27+Oct!AS27+Nov!AS27),IF(Config!$C$6=12,SUM(+Ene!AS27+Feb!AS27+Mar!AS27+Abr!AS27+May!AS27+Jun!AS27+Jul!AS27+Ago!AS27+Set!AS27+Oct!AS27+Nov!AS27+Dic!AS27)))))))))))))</f>
        <v>0</v>
      </c>
      <c r="AT27" s="429">
        <f>IF(Config!$C$6=1,SUM(+Ene!AT27),IF(Config!$C$6=2,SUM(+Ene!AT27+Feb!AT27),IF(Config!$C$6=3,SUM(+Ene!AT27+Feb!AT27+Mar!AT27),IF(Config!$C$6=4,SUM(+Ene!AT27+Feb!AT27+Mar!AT27+Abr!AT27),IF(Config!$C$6=5,SUM(Ene!AT27+Feb!AT27+Mar!AT27+Abr!AT27+May!AT27),IF(Config!$C$6=6,SUM(+Ene!AT27+Feb!AT27+Mar!AT27+Abr!AT27+May!AT27+Jun!AT27),IF(Config!$C$6=7,SUM(Ene!AT27+Feb!AT27+Mar!AT27+Abr!AT27+May!AT27+Jun!AT27+Jul!AT27),IF(Config!$C$6=8,SUM(+Ene!AT27+Feb!AT27+Mar!AT27+Abr!AT27+May!AT27+Jun!AT27+Jul!AT27+Ago!AT27),IF(Config!$C$6=9,SUM(+Ene!AT27+Feb!AT27+Mar!AT27+Abr!AT27+May!AT27+Jun!AT27+Jul!AT27+Ago!AT27+Set!AT27),IF(Config!$C$6=10,SUM(+Ene!AT27+Feb!AT27+Mar!AT27+Abr!AT27+May!AT27+Jun!AT27+Jul!AT27+Ago!AT27+Set!AT27+Oct!AT27),IF(Config!$C$6=11,SUM(+Ene!AT27+Feb!AT27+Mar!AT27+Abr!AT27+May!AT27+Jun!AT27+Jul!AT27+Ago!AT27+Set!AT27+Oct!AT27+Nov!AT27),IF(Config!$C$6=12,SUM(+Ene!AT27+Feb!AT27+Mar!AT27+Abr!AT27+May!AT27+Jun!AT27+Jul!AT27+Ago!AT27+Set!AT27+Oct!AT27+Nov!AT27+Dic!AT27)))))))))))))</f>
        <v>0</v>
      </c>
      <c r="AU27" s="495">
        <f t="shared" si="9"/>
        <v>0</v>
      </c>
      <c r="AV27" s="37">
        <f t="shared" si="10"/>
        <v>0</v>
      </c>
      <c r="AW27" s="37">
        <f t="shared" si="11"/>
        <v>0</v>
      </c>
      <c r="AX27" s="37">
        <f t="shared" si="12"/>
        <v>0</v>
      </c>
      <c r="AY27" s="37">
        <f t="shared" si="13"/>
        <v>0</v>
      </c>
      <c r="AZ27" s="37">
        <f t="shared" si="14"/>
        <v>0</v>
      </c>
      <c r="BA27" s="37">
        <f t="shared" si="15"/>
        <v>0</v>
      </c>
      <c r="BB27" s="37">
        <f t="shared" si="16"/>
        <v>0</v>
      </c>
      <c r="BC27" s="37">
        <f t="shared" si="17"/>
        <v>0</v>
      </c>
      <c r="BD27" s="38">
        <f t="shared" si="18"/>
        <v>0</v>
      </c>
      <c r="BE27" s="37">
        <f t="shared" si="19"/>
        <v>0</v>
      </c>
      <c r="BF27" s="54">
        <f t="shared" si="20"/>
        <v>0</v>
      </c>
      <c r="BG27" t="str">
        <f t="shared" si="8"/>
        <v>OK</v>
      </c>
    </row>
    <row r="28" spans="1:59" ht="45" x14ac:dyDescent="0.25">
      <c r="A28" s="400">
        <v>25</v>
      </c>
      <c r="B28" s="427" t="s">
        <v>746</v>
      </c>
      <c r="C28" s="444" t="s">
        <v>145</v>
      </c>
      <c r="D28" s="429">
        <f>IF(Config!$C$6=1,SUM(+Ene!D28),IF(Config!$C$6=2,SUM(+Ene!D28+Feb!D28),IF(Config!$C$6=3,SUM(+Ene!D28+Feb!D28+Mar!D28),IF(Config!$C$6=4,SUM(+Ene!D28+Feb!D28+Mar!D28+Abr!D28),IF(Config!$C$6=5,SUM(Ene!D28+Feb!D28+Mar!D28+Abr!D28+May!D28),IF(Config!$C$6=6,SUM(+Ene!D28+Feb!D28+Mar!D28+Abr!D28+May!D28+Jun!D28),IF(Config!$C$6=7,SUM(Ene!D28+Feb!D28+Mar!D28+Abr!D28+May!D28+Jun!D28+Jul!D28),IF(Config!$C$6=8,SUM(+Ene!D28+Feb!D28+Mar!D28+Abr!D28+May!D28+Jun!D28+Jul!D28+Ago!D28),IF(Config!$C$6=9,SUM(+Ene!D28+Feb!D28+Mar!D28+Abr!D28+May!D28+Jun!D28+Jul!D28+Ago!D28+Set!D28),IF(Config!$C$6=10,SUM(+Ene!D28+Feb!D28+Mar!D28+Abr!D28+May!D28+Jun!D28+Jul!D28+Ago!D28+Set!D28+Oct!D28),IF(Config!$C$6=11,SUM(+Ene!D28+Feb!D28+Mar!D28+Abr!D28+May!D28+Jun!D28+Jul!D28+Ago!D28+Set!D28+Oct!D28+Nov!D28),IF(Config!$C$6=12,SUM(+Ene!D28+Feb!D28+Mar!D28+Abr!D28+May!D28+Jun!D28+Jul!D28+Ago!D28+Set!D28+Oct!D28+Nov!D28+Dic!D28)))))))))))))</f>
        <v>0</v>
      </c>
      <c r="E28" s="429">
        <f>IF(Config!$C$6=1,SUM(+Ene!E28),IF(Config!$C$6=2,SUM(+Ene!E28+Feb!E28),IF(Config!$C$6=3,SUM(+Ene!E28+Feb!E28+Mar!E28),IF(Config!$C$6=4,SUM(+Ene!E28+Feb!E28+Mar!E28+Abr!E28),IF(Config!$C$6=5,SUM(Ene!E28+Feb!E28+Mar!E28+Abr!E28+May!E28),IF(Config!$C$6=6,SUM(+Ene!E28+Feb!E28+Mar!E28+Abr!E28+May!E28+Jun!E28),IF(Config!$C$6=7,SUM(Ene!E28+Feb!E28+Mar!E28+Abr!E28+May!E28+Jun!E28+Jul!E28),IF(Config!$C$6=8,SUM(+Ene!E28+Feb!E28+Mar!E28+Abr!E28+May!E28+Jun!E28+Jul!E28+Ago!E28),IF(Config!$C$6=9,SUM(+Ene!E28+Feb!E28+Mar!E28+Abr!E28+May!E28+Jun!E28+Jul!E28+Ago!E28+Set!E28),IF(Config!$C$6=10,SUM(+Ene!E28+Feb!E28+Mar!E28+Abr!E28+May!E28+Jun!E28+Jul!E28+Ago!E28+Set!E28+Oct!E28),IF(Config!$C$6=11,SUM(+Ene!E28+Feb!E28+Mar!E28+Abr!E28+May!E28+Jun!E28+Jul!E28+Ago!E28+Set!E28+Oct!E28+Nov!E28),IF(Config!$C$6=12,SUM(+Ene!E28+Feb!E28+Mar!E28+Abr!E28+May!E28+Jun!E28+Jul!E28+Ago!E28+Set!E28+Oct!E28+Nov!E28+Dic!E28)))))))))))))</f>
        <v>0</v>
      </c>
      <c r="F28" s="429">
        <f>IF(Config!$C$6=1,SUM(+Ene!F28),IF(Config!$C$6=2,SUM(+Ene!F28+Feb!F28),IF(Config!$C$6=3,SUM(+Ene!F28+Feb!F28+Mar!F28),IF(Config!$C$6=4,SUM(+Ene!F28+Feb!F28+Mar!F28+Abr!F28),IF(Config!$C$6=5,SUM(Ene!F28+Feb!F28+Mar!F28+Abr!F28+May!F28),IF(Config!$C$6=6,SUM(+Ene!F28+Feb!F28+Mar!F28+Abr!F28+May!F28+Jun!F28),IF(Config!$C$6=7,SUM(Ene!F28+Feb!F28+Mar!F28+Abr!F28+May!F28+Jun!F28+Jul!F28),IF(Config!$C$6=8,SUM(+Ene!F28+Feb!F28+Mar!F28+Abr!F28+May!F28+Jun!F28+Jul!F28+Ago!F28),IF(Config!$C$6=9,SUM(+Ene!F28+Feb!F28+Mar!F28+Abr!F28+May!F28+Jun!F28+Jul!F28+Ago!F28+Set!F28),IF(Config!$C$6=10,SUM(+Ene!F28+Feb!F28+Mar!F28+Abr!F28+May!F28+Jun!F28+Jul!F28+Ago!F28+Set!F28+Oct!F28),IF(Config!$C$6=11,SUM(+Ene!F28+Feb!F28+Mar!F28+Abr!F28+May!F28+Jun!F28+Jul!F28+Ago!F28+Set!F28+Oct!F28+Nov!F28),IF(Config!$C$6=12,SUM(+Ene!F28+Feb!F28+Mar!F28+Abr!F28+May!F28+Jun!F28+Jul!F28+Ago!F28+Set!F28+Oct!F28+Nov!F28+Dic!F28)))))))))))))</f>
        <v>0</v>
      </c>
      <c r="G28" s="429">
        <f>IF(Config!$C$6=1,SUM(+Ene!G28),IF(Config!$C$6=2,SUM(+Ene!G28+Feb!G28),IF(Config!$C$6=3,SUM(+Ene!G28+Feb!G28+Mar!G28),IF(Config!$C$6=4,SUM(+Ene!G28+Feb!G28+Mar!G28+Abr!G28),IF(Config!$C$6=5,SUM(Ene!G28+Feb!G28+Mar!G28+Abr!G28+May!G28),IF(Config!$C$6=6,SUM(+Ene!G28+Feb!G28+Mar!G28+Abr!G28+May!G28+Jun!G28),IF(Config!$C$6=7,SUM(Ene!G28+Feb!G28+Mar!G28+Abr!G28+May!G28+Jun!G28+Jul!G28),IF(Config!$C$6=8,SUM(+Ene!G28+Feb!G28+Mar!G28+Abr!G28+May!G28+Jun!G28+Jul!G28+Ago!G28),IF(Config!$C$6=9,SUM(+Ene!G28+Feb!G28+Mar!G28+Abr!G28+May!G28+Jun!G28+Jul!G28+Ago!G28+Set!G28),IF(Config!$C$6=10,SUM(+Ene!G28+Feb!G28+Mar!G28+Abr!G28+May!G28+Jun!G28+Jul!G28+Ago!G28+Set!G28+Oct!G28),IF(Config!$C$6=11,SUM(+Ene!G28+Feb!G28+Mar!G28+Abr!G28+May!G28+Jun!G28+Jul!G28+Ago!G28+Set!G28+Oct!G28+Nov!G28),IF(Config!$C$6=12,SUM(+Ene!G28+Feb!G28+Mar!G28+Abr!G28+May!G28+Jun!G28+Jul!G28+Ago!G28+Set!G28+Oct!G28+Nov!G28+Dic!G28)))))))))))))</f>
        <v>0</v>
      </c>
      <c r="H28" s="429">
        <f>IF(Config!$C$6=1,SUM(+Ene!H28),IF(Config!$C$6=2,SUM(+Ene!H28+Feb!H28),IF(Config!$C$6=3,SUM(+Ene!H28+Feb!H28+Mar!H28),IF(Config!$C$6=4,SUM(+Ene!H28+Feb!H28+Mar!H28+Abr!H28),IF(Config!$C$6=5,SUM(Ene!H28+Feb!H28+Mar!H28+Abr!H28+May!H28),IF(Config!$C$6=6,SUM(+Ene!H28+Feb!H28+Mar!H28+Abr!H28+May!H28+Jun!H28),IF(Config!$C$6=7,SUM(Ene!H28+Feb!H28+Mar!H28+Abr!H28+May!H28+Jun!H28+Jul!H28),IF(Config!$C$6=8,SUM(+Ene!H28+Feb!H28+Mar!H28+Abr!H28+May!H28+Jun!H28+Jul!H28+Ago!H28),IF(Config!$C$6=9,SUM(+Ene!H28+Feb!H28+Mar!H28+Abr!H28+May!H28+Jun!H28+Jul!H28+Ago!H28+Set!H28),IF(Config!$C$6=10,SUM(+Ene!H28+Feb!H28+Mar!H28+Abr!H28+May!H28+Jun!H28+Jul!H28+Ago!H28+Set!H28+Oct!H28),IF(Config!$C$6=11,SUM(+Ene!H28+Feb!H28+Mar!H28+Abr!H28+May!H28+Jun!H28+Jul!H28+Ago!H28+Set!H28+Oct!H28+Nov!H28),IF(Config!$C$6=12,SUM(+Ene!H28+Feb!H28+Mar!H28+Abr!H28+May!H28+Jun!H28+Jul!H28+Ago!H28+Set!H28+Oct!H28+Nov!H28+Dic!H28)))))))))))))</f>
        <v>0</v>
      </c>
      <c r="I28" s="429">
        <f>IF(Config!$C$6=1,SUM(+Ene!I28),IF(Config!$C$6=2,SUM(+Ene!I28+Feb!I28),IF(Config!$C$6=3,SUM(+Ene!I28+Feb!I28+Mar!I28),IF(Config!$C$6=4,SUM(+Ene!I28+Feb!I28+Mar!I28+Abr!I28),IF(Config!$C$6=5,SUM(Ene!I28+Feb!I28+Mar!I28+Abr!I28+May!I28),IF(Config!$C$6=6,SUM(+Ene!I28+Feb!I28+Mar!I28+Abr!I28+May!I28+Jun!I28),IF(Config!$C$6=7,SUM(Ene!I28+Feb!I28+Mar!I28+Abr!I28+May!I28+Jun!I28+Jul!I28),IF(Config!$C$6=8,SUM(+Ene!I28+Feb!I28+Mar!I28+Abr!I28+May!I28+Jun!I28+Jul!I28+Ago!I28),IF(Config!$C$6=9,SUM(+Ene!I28+Feb!I28+Mar!I28+Abr!I28+May!I28+Jun!I28+Jul!I28+Ago!I28+Set!I28),IF(Config!$C$6=10,SUM(+Ene!I28+Feb!I28+Mar!I28+Abr!I28+May!I28+Jun!I28+Jul!I28+Ago!I28+Set!I28+Oct!I28),IF(Config!$C$6=11,SUM(+Ene!I28+Feb!I28+Mar!I28+Abr!I28+May!I28+Jun!I28+Jul!I28+Ago!I28+Set!I28+Oct!I28+Nov!I28),IF(Config!$C$6=12,SUM(+Ene!I28+Feb!I28+Mar!I28+Abr!I28+May!I28+Jun!I28+Jul!I28+Ago!I28+Set!I28+Oct!I28+Nov!I28+Dic!I28)))))))))))))</f>
        <v>0</v>
      </c>
      <c r="J28" s="429">
        <f>IF(Config!$C$6=1,SUM(+Ene!J28),IF(Config!$C$6=2,SUM(+Ene!J28+Feb!J28),IF(Config!$C$6=3,SUM(+Ene!J28+Feb!J28+Mar!J28),IF(Config!$C$6=4,SUM(+Ene!J28+Feb!J28+Mar!J28+Abr!J28),IF(Config!$C$6=5,SUM(Ene!J28+Feb!J28+Mar!J28+Abr!J28+May!J28),IF(Config!$C$6=6,SUM(+Ene!J28+Feb!J28+Mar!J28+Abr!J28+May!J28+Jun!J28),IF(Config!$C$6=7,SUM(Ene!J28+Feb!J28+Mar!J28+Abr!J28+May!J28+Jun!J28+Jul!J28),IF(Config!$C$6=8,SUM(+Ene!J28+Feb!J28+Mar!J28+Abr!J28+May!J28+Jun!J28+Jul!J28+Ago!J28),IF(Config!$C$6=9,SUM(+Ene!J28+Feb!J28+Mar!J28+Abr!J28+May!J28+Jun!J28+Jul!J28+Ago!J28+Set!J28),IF(Config!$C$6=10,SUM(+Ene!J28+Feb!J28+Mar!J28+Abr!J28+May!J28+Jun!J28+Jul!J28+Ago!J28+Set!J28+Oct!J28),IF(Config!$C$6=11,SUM(+Ene!J28+Feb!J28+Mar!J28+Abr!J28+May!J28+Jun!J28+Jul!J28+Ago!J28+Set!J28+Oct!J28+Nov!J28),IF(Config!$C$6=12,SUM(+Ene!J28+Feb!J28+Mar!J28+Abr!J28+May!J28+Jun!J28+Jul!J28+Ago!J28+Set!J28+Oct!J28+Nov!J28+Dic!J28)))))))))))))</f>
        <v>0</v>
      </c>
      <c r="K28" s="429">
        <f>IF(Config!$C$6=1,SUM(+Ene!K28),IF(Config!$C$6=2,SUM(+Ene!K28+Feb!K28),IF(Config!$C$6=3,SUM(+Ene!K28+Feb!K28+Mar!K28),IF(Config!$C$6=4,SUM(+Ene!K28+Feb!K28+Mar!K28+Abr!K28),IF(Config!$C$6=5,SUM(Ene!K28+Feb!K28+Mar!K28+Abr!K28+May!K28),IF(Config!$C$6=6,SUM(+Ene!K28+Feb!K28+Mar!K28+Abr!K28+May!K28+Jun!K28),IF(Config!$C$6=7,SUM(Ene!K28+Feb!K28+Mar!K28+Abr!K28+May!K28+Jun!K28+Jul!K28),IF(Config!$C$6=8,SUM(+Ene!K28+Feb!K28+Mar!K28+Abr!K28+May!K28+Jun!K28+Jul!K28+Ago!K28),IF(Config!$C$6=9,SUM(+Ene!K28+Feb!K28+Mar!K28+Abr!K28+May!K28+Jun!K28+Jul!K28+Ago!K28+Set!K28),IF(Config!$C$6=10,SUM(+Ene!K28+Feb!K28+Mar!K28+Abr!K28+May!K28+Jun!K28+Jul!K28+Ago!K28+Set!K28+Oct!K28),IF(Config!$C$6=11,SUM(+Ene!K28+Feb!K28+Mar!K28+Abr!K28+May!K28+Jun!K28+Jul!K28+Ago!K28+Set!K28+Oct!K28+Nov!K28),IF(Config!$C$6=12,SUM(+Ene!K28+Feb!K28+Mar!K28+Abr!K28+May!K28+Jun!K28+Jul!K28+Ago!K28+Set!K28+Oct!K28+Nov!K28+Dic!K28)))))))))))))</f>
        <v>0</v>
      </c>
      <c r="L28" s="429">
        <f>IF(Config!$C$6=1,SUM(+Ene!L28),IF(Config!$C$6=2,SUM(+Ene!L28+Feb!L28),IF(Config!$C$6=3,SUM(+Ene!L28+Feb!L28+Mar!L28),IF(Config!$C$6=4,SUM(+Ene!L28+Feb!L28+Mar!L28+Abr!L28),IF(Config!$C$6=5,SUM(Ene!L28+Feb!L28+Mar!L28+Abr!L28+May!L28),IF(Config!$C$6=6,SUM(+Ene!L28+Feb!L28+Mar!L28+Abr!L28+May!L28+Jun!L28),IF(Config!$C$6=7,SUM(Ene!L28+Feb!L28+Mar!L28+Abr!L28+May!L28+Jun!L28+Jul!L28),IF(Config!$C$6=8,SUM(+Ene!L28+Feb!L28+Mar!L28+Abr!L28+May!L28+Jun!L28+Jul!L28+Ago!L28),IF(Config!$C$6=9,SUM(+Ene!L28+Feb!L28+Mar!L28+Abr!L28+May!L28+Jun!L28+Jul!L28+Ago!L28+Set!L28),IF(Config!$C$6=10,SUM(+Ene!L28+Feb!L28+Mar!L28+Abr!L28+May!L28+Jun!L28+Jul!L28+Ago!L28+Set!L28+Oct!L28),IF(Config!$C$6=11,SUM(+Ene!L28+Feb!L28+Mar!L28+Abr!L28+May!L28+Jun!L28+Jul!L28+Ago!L28+Set!L28+Oct!L28+Nov!L28),IF(Config!$C$6=12,SUM(+Ene!L28+Feb!L28+Mar!L28+Abr!L28+May!L28+Jun!L28+Jul!L28+Ago!L28+Set!L28+Oct!L28+Nov!L28+Dic!L28)))))))))))))</f>
        <v>0</v>
      </c>
      <c r="M28" s="429">
        <f>IF(Config!$C$6=1,SUM(+Ene!M28),IF(Config!$C$6=2,SUM(+Ene!M28+Feb!M28),IF(Config!$C$6=3,SUM(+Ene!M28+Feb!M28+Mar!M28),IF(Config!$C$6=4,SUM(+Ene!M28+Feb!M28+Mar!M28+Abr!M28),IF(Config!$C$6=5,SUM(Ene!M28+Feb!M28+Mar!M28+Abr!M28+May!M28),IF(Config!$C$6=6,SUM(+Ene!M28+Feb!M28+Mar!M28+Abr!M28+May!M28+Jun!M28),IF(Config!$C$6=7,SUM(Ene!M28+Feb!M28+Mar!M28+Abr!M28+May!M28+Jun!M28+Jul!M28),IF(Config!$C$6=8,SUM(+Ene!M28+Feb!M28+Mar!M28+Abr!M28+May!M28+Jun!M28+Jul!M28+Ago!M28),IF(Config!$C$6=9,SUM(+Ene!M28+Feb!M28+Mar!M28+Abr!M28+May!M28+Jun!M28+Jul!M28+Ago!M28+Set!M28),IF(Config!$C$6=10,SUM(+Ene!M28+Feb!M28+Mar!M28+Abr!M28+May!M28+Jun!M28+Jul!M28+Ago!M28+Set!M28+Oct!M28),IF(Config!$C$6=11,SUM(+Ene!M28+Feb!M28+Mar!M28+Abr!M28+May!M28+Jun!M28+Jul!M28+Ago!M28+Set!M28+Oct!M28+Nov!M28),IF(Config!$C$6=12,SUM(+Ene!M28+Feb!M28+Mar!M28+Abr!M28+May!M28+Jun!M28+Jul!M28+Ago!M28+Set!M28+Oct!M28+Nov!M28+Dic!M28)))))))))))))</f>
        <v>0</v>
      </c>
      <c r="N28" s="429">
        <f>IF(Config!$C$6=1,SUM(+Ene!N28),IF(Config!$C$6=2,SUM(+Ene!N28+Feb!N28),IF(Config!$C$6=3,SUM(+Ene!N28+Feb!N28+Mar!N28),IF(Config!$C$6=4,SUM(+Ene!N28+Feb!N28+Mar!N28+Abr!N28),IF(Config!$C$6=5,SUM(Ene!N28+Feb!N28+Mar!N28+Abr!N28+May!N28),IF(Config!$C$6=6,SUM(+Ene!N28+Feb!N28+Mar!N28+Abr!N28+May!N28+Jun!N28),IF(Config!$C$6=7,SUM(Ene!N28+Feb!N28+Mar!N28+Abr!N28+May!N28+Jun!N28+Jul!N28),IF(Config!$C$6=8,SUM(+Ene!N28+Feb!N28+Mar!N28+Abr!N28+May!N28+Jun!N28+Jul!N28+Ago!N28),IF(Config!$C$6=9,SUM(+Ene!N28+Feb!N28+Mar!N28+Abr!N28+May!N28+Jun!N28+Jul!N28+Ago!N28+Set!N28),IF(Config!$C$6=10,SUM(+Ene!N28+Feb!N28+Mar!N28+Abr!N28+May!N28+Jun!N28+Jul!N28+Ago!N28+Set!N28+Oct!N28),IF(Config!$C$6=11,SUM(+Ene!N28+Feb!N28+Mar!N28+Abr!N28+May!N28+Jun!N28+Jul!N28+Ago!N28+Set!N28+Oct!N28+Nov!N28),IF(Config!$C$6=12,SUM(+Ene!N28+Feb!N28+Mar!N28+Abr!N28+May!N28+Jun!N28+Jul!N28+Ago!N28+Set!N28+Oct!N28+Nov!N28+Dic!N28)))))))))))))</f>
        <v>0</v>
      </c>
      <c r="O28" s="429">
        <f>IF(Config!$C$6=1,SUM(+Ene!O28),IF(Config!$C$6=2,SUM(+Ene!O28+Feb!O28),IF(Config!$C$6=3,SUM(+Ene!O28+Feb!O28+Mar!O28),IF(Config!$C$6=4,SUM(+Ene!O28+Feb!O28+Mar!O28+Abr!O28),IF(Config!$C$6=5,SUM(Ene!O28+Feb!O28+Mar!O28+Abr!O28+May!O28),IF(Config!$C$6=6,SUM(+Ene!O28+Feb!O28+Mar!O28+Abr!O28+May!O28+Jun!O28),IF(Config!$C$6=7,SUM(Ene!O28+Feb!O28+Mar!O28+Abr!O28+May!O28+Jun!O28+Jul!O28),IF(Config!$C$6=8,SUM(+Ene!O28+Feb!O28+Mar!O28+Abr!O28+May!O28+Jun!O28+Jul!O28+Ago!O28),IF(Config!$C$6=9,SUM(+Ene!O28+Feb!O28+Mar!O28+Abr!O28+May!O28+Jun!O28+Jul!O28+Ago!O28+Set!O28),IF(Config!$C$6=10,SUM(+Ene!O28+Feb!O28+Mar!O28+Abr!O28+May!O28+Jun!O28+Jul!O28+Ago!O28+Set!O28+Oct!O28),IF(Config!$C$6=11,SUM(+Ene!O28+Feb!O28+Mar!O28+Abr!O28+May!O28+Jun!O28+Jul!O28+Ago!O28+Set!O28+Oct!O28+Nov!O28),IF(Config!$C$6=12,SUM(+Ene!O28+Feb!O28+Mar!O28+Abr!O28+May!O28+Jun!O28+Jul!O28+Ago!O28+Set!O28+Oct!O28+Nov!O28+Dic!O28)))))))))))))</f>
        <v>0</v>
      </c>
      <c r="P28" s="429">
        <f>IF(Config!$C$6=1,SUM(+Ene!P28),IF(Config!$C$6=2,SUM(+Ene!P28+Feb!P28),IF(Config!$C$6=3,SUM(+Ene!P28+Feb!P28+Mar!P28),IF(Config!$C$6=4,SUM(+Ene!P28+Feb!P28+Mar!P28+Abr!P28),IF(Config!$C$6=5,SUM(Ene!P28+Feb!P28+Mar!P28+Abr!P28+May!P28),IF(Config!$C$6=6,SUM(+Ene!P28+Feb!P28+Mar!P28+Abr!P28+May!P28+Jun!P28),IF(Config!$C$6=7,SUM(Ene!P28+Feb!P28+Mar!P28+Abr!P28+May!P28+Jun!P28+Jul!P28),IF(Config!$C$6=8,SUM(+Ene!P28+Feb!P28+Mar!P28+Abr!P28+May!P28+Jun!P28+Jul!P28+Ago!P28),IF(Config!$C$6=9,SUM(+Ene!P28+Feb!P28+Mar!P28+Abr!P28+May!P28+Jun!P28+Jul!P28+Ago!P28+Set!P28),IF(Config!$C$6=10,SUM(+Ene!P28+Feb!P28+Mar!P28+Abr!P28+May!P28+Jun!P28+Jul!P28+Ago!P28+Set!P28+Oct!P28),IF(Config!$C$6=11,SUM(+Ene!P28+Feb!P28+Mar!P28+Abr!P28+May!P28+Jun!P28+Jul!P28+Ago!P28+Set!P28+Oct!P28+Nov!P28),IF(Config!$C$6=12,SUM(+Ene!P28+Feb!P28+Mar!P28+Abr!P28+May!P28+Jun!P28+Jul!P28+Ago!P28+Set!P28+Oct!P28+Nov!P28+Dic!P28)))))))))))))</f>
        <v>0</v>
      </c>
      <c r="Q28" s="429">
        <f>IF(Config!$C$6=1,SUM(+Ene!Q28),IF(Config!$C$6=2,SUM(+Ene!Q28+Feb!Q28),IF(Config!$C$6=3,SUM(+Ene!Q28+Feb!Q28+Mar!Q28),IF(Config!$C$6=4,SUM(+Ene!Q28+Feb!Q28+Mar!Q28+Abr!Q28),IF(Config!$C$6=5,SUM(Ene!Q28+Feb!Q28+Mar!Q28+Abr!Q28+May!Q28),IF(Config!$C$6=6,SUM(+Ene!Q28+Feb!Q28+Mar!Q28+Abr!Q28+May!Q28+Jun!Q28),IF(Config!$C$6=7,SUM(Ene!Q28+Feb!Q28+Mar!Q28+Abr!Q28+May!Q28+Jun!Q28+Jul!Q28),IF(Config!$C$6=8,SUM(+Ene!Q28+Feb!Q28+Mar!Q28+Abr!Q28+May!Q28+Jun!Q28+Jul!Q28+Ago!Q28),IF(Config!$C$6=9,SUM(+Ene!Q28+Feb!Q28+Mar!Q28+Abr!Q28+May!Q28+Jun!Q28+Jul!Q28+Ago!Q28+Set!Q28),IF(Config!$C$6=10,SUM(+Ene!Q28+Feb!Q28+Mar!Q28+Abr!Q28+May!Q28+Jun!Q28+Jul!Q28+Ago!Q28+Set!Q28+Oct!Q28),IF(Config!$C$6=11,SUM(+Ene!Q28+Feb!Q28+Mar!Q28+Abr!Q28+May!Q28+Jun!Q28+Jul!Q28+Ago!Q28+Set!Q28+Oct!Q28+Nov!Q28),IF(Config!$C$6=12,SUM(+Ene!Q28+Feb!Q28+Mar!Q28+Abr!Q28+May!Q28+Jun!Q28+Jul!Q28+Ago!Q28+Set!Q28+Oct!Q28+Nov!Q28+Dic!Q28)))))))))))))</f>
        <v>0</v>
      </c>
      <c r="R28" s="429">
        <f>IF(Config!$C$6=1,SUM(+Ene!R28),IF(Config!$C$6=2,SUM(+Ene!R28+Feb!R28),IF(Config!$C$6=3,SUM(+Ene!R28+Feb!R28+Mar!R28),IF(Config!$C$6=4,SUM(+Ene!R28+Feb!R28+Mar!R28+Abr!R28),IF(Config!$C$6=5,SUM(Ene!R28+Feb!R28+Mar!R28+Abr!R28+May!R28),IF(Config!$C$6=6,SUM(+Ene!R28+Feb!R28+Mar!R28+Abr!R28+May!R28+Jun!R28),IF(Config!$C$6=7,SUM(Ene!R28+Feb!R28+Mar!R28+Abr!R28+May!R28+Jun!R28+Jul!R28),IF(Config!$C$6=8,SUM(+Ene!R28+Feb!R28+Mar!R28+Abr!R28+May!R28+Jun!R28+Jul!R28+Ago!R28),IF(Config!$C$6=9,SUM(+Ene!R28+Feb!R28+Mar!R28+Abr!R28+May!R28+Jun!R28+Jul!R28+Ago!R28+Set!R28),IF(Config!$C$6=10,SUM(+Ene!R28+Feb!R28+Mar!R28+Abr!R28+May!R28+Jun!R28+Jul!R28+Ago!R28+Set!R28+Oct!R28),IF(Config!$C$6=11,SUM(+Ene!R28+Feb!R28+Mar!R28+Abr!R28+May!R28+Jun!R28+Jul!R28+Ago!R28+Set!R28+Oct!R28+Nov!R28),IF(Config!$C$6=12,SUM(+Ene!R28+Feb!R28+Mar!R28+Abr!R28+May!R28+Jun!R28+Jul!R28+Ago!R28+Set!R28+Oct!R28+Nov!R28+Dic!R28)))))))))))))</f>
        <v>0</v>
      </c>
      <c r="S28" s="429">
        <f>IF(Config!$C$6=1,SUM(+Ene!S28),IF(Config!$C$6=2,SUM(+Ene!S28+Feb!S28),IF(Config!$C$6=3,SUM(+Ene!S28+Feb!S28+Mar!S28),IF(Config!$C$6=4,SUM(+Ene!S28+Feb!S28+Mar!S28+Abr!S28),IF(Config!$C$6=5,SUM(Ene!S28+Feb!S28+Mar!S28+Abr!S28+May!S28),IF(Config!$C$6=6,SUM(+Ene!S28+Feb!S28+Mar!S28+Abr!S28+May!S28+Jun!S28),IF(Config!$C$6=7,SUM(Ene!S28+Feb!S28+Mar!S28+Abr!S28+May!S28+Jun!S28+Jul!S28),IF(Config!$C$6=8,SUM(+Ene!S28+Feb!S28+Mar!S28+Abr!S28+May!S28+Jun!S28+Jul!S28+Ago!S28),IF(Config!$C$6=9,SUM(+Ene!S28+Feb!S28+Mar!S28+Abr!S28+May!S28+Jun!S28+Jul!S28+Ago!S28+Set!S28),IF(Config!$C$6=10,SUM(+Ene!S28+Feb!S28+Mar!S28+Abr!S28+May!S28+Jun!S28+Jul!S28+Ago!S28+Set!S28+Oct!S28),IF(Config!$C$6=11,SUM(+Ene!S28+Feb!S28+Mar!S28+Abr!S28+May!S28+Jun!S28+Jul!S28+Ago!S28+Set!S28+Oct!S28+Nov!S28),IF(Config!$C$6=12,SUM(+Ene!S28+Feb!S28+Mar!S28+Abr!S28+May!S28+Jun!S28+Jul!S28+Ago!S28+Set!S28+Oct!S28+Nov!S28+Dic!S28)))))))))))))</f>
        <v>0</v>
      </c>
      <c r="T28" s="429">
        <f>IF(Config!$C$6=1,SUM(+Ene!T28),IF(Config!$C$6=2,SUM(+Ene!T28+Feb!T28),IF(Config!$C$6=3,SUM(+Ene!T28+Feb!T28+Mar!T28),IF(Config!$C$6=4,SUM(+Ene!T28+Feb!T28+Mar!T28+Abr!T28),IF(Config!$C$6=5,SUM(Ene!T28+Feb!T28+Mar!T28+Abr!T28+May!T28),IF(Config!$C$6=6,SUM(+Ene!T28+Feb!T28+Mar!T28+Abr!T28+May!T28+Jun!T28),IF(Config!$C$6=7,SUM(Ene!T28+Feb!T28+Mar!T28+Abr!T28+May!T28+Jun!T28+Jul!T28),IF(Config!$C$6=8,SUM(+Ene!T28+Feb!T28+Mar!T28+Abr!T28+May!T28+Jun!T28+Jul!T28+Ago!T28),IF(Config!$C$6=9,SUM(+Ene!T28+Feb!T28+Mar!T28+Abr!T28+May!T28+Jun!T28+Jul!T28+Ago!T28+Set!T28),IF(Config!$C$6=10,SUM(+Ene!T28+Feb!T28+Mar!T28+Abr!T28+May!T28+Jun!T28+Jul!T28+Ago!T28+Set!T28+Oct!T28),IF(Config!$C$6=11,SUM(+Ene!T28+Feb!T28+Mar!T28+Abr!T28+May!T28+Jun!T28+Jul!T28+Ago!T28+Set!T28+Oct!T28+Nov!T28),IF(Config!$C$6=12,SUM(+Ene!T28+Feb!T28+Mar!T28+Abr!T28+May!T28+Jun!T28+Jul!T28+Ago!T28+Set!T28+Oct!T28+Nov!T28+Dic!T28)))))))))))))</f>
        <v>0</v>
      </c>
      <c r="U28" s="429">
        <f>IF(Config!$C$6=1,SUM(+Ene!U28),IF(Config!$C$6=2,SUM(+Ene!U28+Feb!U28),IF(Config!$C$6=3,SUM(+Ene!U28+Feb!U28+Mar!U28),IF(Config!$C$6=4,SUM(+Ene!U28+Feb!U28+Mar!U28+Abr!U28),IF(Config!$C$6=5,SUM(Ene!U28+Feb!U28+Mar!U28+Abr!U28+May!U28),IF(Config!$C$6=6,SUM(+Ene!U28+Feb!U28+Mar!U28+Abr!U28+May!U28+Jun!U28),IF(Config!$C$6=7,SUM(Ene!U28+Feb!U28+Mar!U28+Abr!U28+May!U28+Jun!U28+Jul!U28),IF(Config!$C$6=8,SUM(+Ene!U28+Feb!U28+Mar!U28+Abr!U28+May!U28+Jun!U28+Jul!U28+Ago!U28),IF(Config!$C$6=9,SUM(+Ene!U28+Feb!U28+Mar!U28+Abr!U28+May!U28+Jun!U28+Jul!U28+Ago!U28+Set!U28),IF(Config!$C$6=10,SUM(+Ene!U28+Feb!U28+Mar!U28+Abr!U28+May!U28+Jun!U28+Jul!U28+Ago!U28+Set!U28+Oct!U28),IF(Config!$C$6=11,SUM(+Ene!U28+Feb!U28+Mar!U28+Abr!U28+May!U28+Jun!U28+Jul!U28+Ago!U28+Set!U28+Oct!U28+Nov!U28),IF(Config!$C$6=12,SUM(+Ene!U28+Feb!U28+Mar!U28+Abr!U28+May!U28+Jun!U28+Jul!U28+Ago!U28+Set!U28+Oct!U28+Nov!U28+Dic!U28)))))))))))))</f>
        <v>0</v>
      </c>
      <c r="V28" s="429">
        <f>IF(Config!$C$6=1,SUM(+Ene!V28),IF(Config!$C$6=2,SUM(+Ene!V28+Feb!V28),IF(Config!$C$6=3,SUM(+Ene!V28+Feb!V28+Mar!V28),IF(Config!$C$6=4,SUM(+Ene!V28+Feb!V28+Mar!V28+Abr!V28),IF(Config!$C$6=5,SUM(Ene!V28+Feb!V28+Mar!V28+Abr!V28+May!V28),IF(Config!$C$6=6,SUM(+Ene!V28+Feb!V28+Mar!V28+Abr!V28+May!V28+Jun!V28),IF(Config!$C$6=7,SUM(Ene!V28+Feb!V28+Mar!V28+Abr!V28+May!V28+Jun!V28+Jul!V28),IF(Config!$C$6=8,SUM(+Ene!V28+Feb!V28+Mar!V28+Abr!V28+May!V28+Jun!V28+Jul!V28+Ago!V28),IF(Config!$C$6=9,SUM(+Ene!V28+Feb!V28+Mar!V28+Abr!V28+May!V28+Jun!V28+Jul!V28+Ago!V28+Set!V28),IF(Config!$C$6=10,SUM(+Ene!V28+Feb!V28+Mar!V28+Abr!V28+May!V28+Jun!V28+Jul!V28+Ago!V28+Set!V28+Oct!V28),IF(Config!$C$6=11,SUM(+Ene!V28+Feb!V28+Mar!V28+Abr!V28+May!V28+Jun!V28+Jul!V28+Ago!V28+Set!V28+Oct!V28+Nov!V28),IF(Config!$C$6=12,SUM(+Ene!V28+Feb!V28+Mar!V28+Abr!V28+May!V28+Jun!V28+Jul!V28+Ago!V28+Set!V28+Oct!V28+Nov!V28+Dic!V28)))))))))))))</f>
        <v>0</v>
      </c>
      <c r="W28" s="429">
        <f>IF(Config!$C$6=1,SUM(+Ene!W28),IF(Config!$C$6=2,SUM(+Ene!W28+Feb!W28),IF(Config!$C$6=3,SUM(+Ene!W28+Feb!W28+Mar!W28),IF(Config!$C$6=4,SUM(+Ene!W28+Feb!W28+Mar!W28+Abr!W28),IF(Config!$C$6=5,SUM(Ene!W28+Feb!W28+Mar!W28+Abr!W28+May!W28),IF(Config!$C$6=6,SUM(+Ene!W28+Feb!W28+Mar!W28+Abr!W28+May!W28+Jun!W28),IF(Config!$C$6=7,SUM(Ene!W28+Feb!W28+Mar!W28+Abr!W28+May!W28+Jun!W28+Jul!W28),IF(Config!$C$6=8,SUM(+Ene!W28+Feb!W28+Mar!W28+Abr!W28+May!W28+Jun!W28+Jul!W28+Ago!W28),IF(Config!$C$6=9,SUM(+Ene!W28+Feb!W28+Mar!W28+Abr!W28+May!W28+Jun!W28+Jul!W28+Ago!W28+Set!W28),IF(Config!$C$6=10,SUM(+Ene!W28+Feb!W28+Mar!W28+Abr!W28+May!W28+Jun!W28+Jul!W28+Ago!W28+Set!W28+Oct!W28),IF(Config!$C$6=11,SUM(+Ene!W28+Feb!W28+Mar!W28+Abr!W28+May!W28+Jun!W28+Jul!W28+Ago!W28+Set!W28+Oct!W28+Nov!W28),IF(Config!$C$6=12,SUM(+Ene!W28+Feb!W28+Mar!W28+Abr!W28+May!W28+Jun!W28+Jul!W28+Ago!W28+Set!W28+Oct!W28+Nov!W28+Dic!W28)))))))))))))</f>
        <v>0</v>
      </c>
      <c r="X28" s="429">
        <f>IF(Config!$C$6=1,SUM(+Ene!X28),IF(Config!$C$6=2,SUM(+Ene!X28+Feb!X28),IF(Config!$C$6=3,SUM(+Ene!X28+Feb!X28+Mar!X28),IF(Config!$C$6=4,SUM(+Ene!X28+Feb!X28+Mar!X28+Abr!X28),IF(Config!$C$6=5,SUM(Ene!X28+Feb!X28+Mar!X28+Abr!X28+May!X28),IF(Config!$C$6=6,SUM(+Ene!X28+Feb!X28+Mar!X28+Abr!X28+May!X28+Jun!X28),IF(Config!$C$6=7,SUM(Ene!X28+Feb!X28+Mar!X28+Abr!X28+May!X28+Jun!X28+Jul!X28),IF(Config!$C$6=8,SUM(+Ene!X28+Feb!X28+Mar!X28+Abr!X28+May!X28+Jun!X28+Jul!X28+Ago!X28),IF(Config!$C$6=9,SUM(+Ene!X28+Feb!X28+Mar!X28+Abr!X28+May!X28+Jun!X28+Jul!X28+Ago!X28+Set!X28),IF(Config!$C$6=10,SUM(+Ene!X28+Feb!X28+Mar!X28+Abr!X28+May!X28+Jun!X28+Jul!X28+Ago!X28+Set!X28+Oct!X28),IF(Config!$C$6=11,SUM(+Ene!X28+Feb!X28+Mar!X28+Abr!X28+May!X28+Jun!X28+Jul!X28+Ago!X28+Set!X28+Oct!X28+Nov!X28),IF(Config!$C$6=12,SUM(+Ene!X28+Feb!X28+Mar!X28+Abr!X28+May!X28+Jun!X28+Jul!X28+Ago!X28+Set!X28+Oct!X28+Nov!X28+Dic!X28)))))))))))))</f>
        <v>0</v>
      </c>
      <c r="Y28" s="429">
        <f>IF(Config!$C$6=1,SUM(+Ene!Y28),IF(Config!$C$6=2,SUM(+Ene!Y28+Feb!Y28),IF(Config!$C$6=3,SUM(+Ene!Y28+Feb!Y28+Mar!Y28),IF(Config!$C$6=4,SUM(+Ene!Y28+Feb!Y28+Mar!Y28+Abr!Y28),IF(Config!$C$6=5,SUM(Ene!Y28+Feb!Y28+Mar!Y28+Abr!Y28+May!Y28),IF(Config!$C$6=6,SUM(+Ene!Y28+Feb!Y28+Mar!Y28+Abr!Y28+May!Y28+Jun!Y28),IF(Config!$C$6=7,SUM(Ene!Y28+Feb!Y28+Mar!Y28+Abr!Y28+May!Y28+Jun!Y28+Jul!Y28),IF(Config!$C$6=8,SUM(+Ene!Y28+Feb!Y28+Mar!Y28+Abr!Y28+May!Y28+Jun!Y28+Jul!Y28+Ago!Y28),IF(Config!$C$6=9,SUM(+Ene!Y28+Feb!Y28+Mar!Y28+Abr!Y28+May!Y28+Jun!Y28+Jul!Y28+Ago!Y28+Set!Y28),IF(Config!$C$6=10,SUM(+Ene!Y28+Feb!Y28+Mar!Y28+Abr!Y28+May!Y28+Jun!Y28+Jul!Y28+Ago!Y28+Set!Y28+Oct!Y28),IF(Config!$C$6=11,SUM(+Ene!Y28+Feb!Y28+Mar!Y28+Abr!Y28+May!Y28+Jun!Y28+Jul!Y28+Ago!Y28+Set!Y28+Oct!Y28+Nov!Y28),IF(Config!$C$6=12,SUM(+Ene!Y28+Feb!Y28+Mar!Y28+Abr!Y28+May!Y28+Jun!Y28+Jul!Y28+Ago!Y28+Set!Y28+Oct!Y28+Nov!Y28+Dic!Y28)))))))))))))</f>
        <v>0</v>
      </c>
      <c r="Z28" s="429">
        <f>IF(Config!$C$6=1,SUM(+Ene!Z28),IF(Config!$C$6=2,SUM(+Ene!Z28+Feb!Z28),IF(Config!$C$6=3,SUM(+Ene!Z28+Feb!Z28+Mar!Z28),IF(Config!$C$6=4,SUM(+Ene!Z28+Feb!Z28+Mar!Z28+Abr!Z28),IF(Config!$C$6=5,SUM(Ene!Z28+Feb!Z28+Mar!Z28+Abr!Z28+May!Z28),IF(Config!$C$6=6,SUM(+Ene!Z28+Feb!Z28+Mar!Z28+Abr!Z28+May!Z28+Jun!Z28),IF(Config!$C$6=7,SUM(Ene!Z28+Feb!Z28+Mar!Z28+Abr!Z28+May!Z28+Jun!Z28+Jul!Z28),IF(Config!$C$6=8,SUM(+Ene!Z28+Feb!Z28+Mar!Z28+Abr!Z28+May!Z28+Jun!Z28+Jul!Z28+Ago!Z28),IF(Config!$C$6=9,SUM(+Ene!Z28+Feb!Z28+Mar!Z28+Abr!Z28+May!Z28+Jun!Z28+Jul!Z28+Ago!Z28+Set!Z28),IF(Config!$C$6=10,SUM(+Ene!Z28+Feb!Z28+Mar!Z28+Abr!Z28+May!Z28+Jun!Z28+Jul!Z28+Ago!Z28+Set!Z28+Oct!Z28),IF(Config!$C$6=11,SUM(+Ene!Z28+Feb!Z28+Mar!Z28+Abr!Z28+May!Z28+Jun!Z28+Jul!Z28+Ago!Z28+Set!Z28+Oct!Z28+Nov!Z28),IF(Config!$C$6=12,SUM(+Ene!Z28+Feb!Z28+Mar!Z28+Abr!Z28+May!Z28+Jun!Z28+Jul!Z28+Ago!Z28+Set!Z28+Oct!Z28+Nov!Z28+Dic!Z28)))))))))))))</f>
        <v>0</v>
      </c>
      <c r="AA28" s="429">
        <f>IF(Config!$C$6=1,SUM(+Ene!AA28),IF(Config!$C$6=2,SUM(+Ene!AA28+Feb!AA28),IF(Config!$C$6=3,SUM(+Ene!AA28+Feb!AA28+Mar!AA28),IF(Config!$C$6=4,SUM(+Ene!AA28+Feb!AA28+Mar!AA28+Abr!AA28),IF(Config!$C$6=5,SUM(Ene!AA28+Feb!AA28+Mar!AA28+Abr!AA28+May!AA28),IF(Config!$C$6=6,SUM(+Ene!AA28+Feb!AA28+Mar!AA28+Abr!AA28+May!AA28+Jun!AA28),IF(Config!$C$6=7,SUM(Ene!AA28+Feb!AA28+Mar!AA28+Abr!AA28+May!AA28+Jun!AA28+Jul!AA28),IF(Config!$C$6=8,SUM(+Ene!AA28+Feb!AA28+Mar!AA28+Abr!AA28+May!AA28+Jun!AA28+Jul!AA28+Ago!AA28),IF(Config!$C$6=9,SUM(+Ene!AA28+Feb!AA28+Mar!AA28+Abr!AA28+May!AA28+Jun!AA28+Jul!AA28+Ago!AA28+Set!AA28),IF(Config!$C$6=10,SUM(+Ene!AA28+Feb!AA28+Mar!AA28+Abr!AA28+May!AA28+Jun!AA28+Jul!AA28+Ago!AA28+Set!AA28+Oct!AA28),IF(Config!$C$6=11,SUM(+Ene!AA28+Feb!AA28+Mar!AA28+Abr!AA28+May!AA28+Jun!AA28+Jul!AA28+Ago!AA28+Set!AA28+Oct!AA28+Nov!AA28),IF(Config!$C$6=12,SUM(+Ene!AA28+Feb!AA28+Mar!AA28+Abr!AA28+May!AA28+Jun!AA28+Jul!AA28+Ago!AA28+Set!AA28+Oct!AA28+Nov!AA28+Dic!AA28)))))))))))))</f>
        <v>0</v>
      </c>
      <c r="AB28" s="429">
        <f>IF(Config!$C$6=1,SUM(+Ene!AB28),IF(Config!$C$6=2,SUM(+Ene!AB28+Feb!AB28),IF(Config!$C$6=3,SUM(+Ene!AB28+Feb!AB28+Mar!AB28),IF(Config!$C$6=4,SUM(+Ene!AB28+Feb!AB28+Mar!AB28+Abr!AB28),IF(Config!$C$6=5,SUM(Ene!AB28+Feb!AB28+Mar!AB28+Abr!AB28+May!AB28),IF(Config!$C$6=6,SUM(+Ene!AB28+Feb!AB28+Mar!AB28+Abr!AB28+May!AB28+Jun!AB28),IF(Config!$C$6=7,SUM(Ene!AB28+Feb!AB28+Mar!AB28+Abr!AB28+May!AB28+Jun!AB28+Jul!AB28),IF(Config!$C$6=8,SUM(+Ene!AB28+Feb!AB28+Mar!AB28+Abr!AB28+May!AB28+Jun!AB28+Jul!AB28+Ago!AB28),IF(Config!$C$6=9,SUM(+Ene!AB28+Feb!AB28+Mar!AB28+Abr!AB28+May!AB28+Jun!AB28+Jul!AB28+Ago!AB28+Set!AB28),IF(Config!$C$6=10,SUM(+Ene!AB28+Feb!AB28+Mar!AB28+Abr!AB28+May!AB28+Jun!AB28+Jul!AB28+Ago!AB28+Set!AB28+Oct!AB28),IF(Config!$C$6=11,SUM(+Ene!AB28+Feb!AB28+Mar!AB28+Abr!AB28+May!AB28+Jun!AB28+Jul!AB28+Ago!AB28+Set!AB28+Oct!AB28+Nov!AB28),IF(Config!$C$6=12,SUM(+Ene!AB28+Feb!AB28+Mar!AB28+Abr!AB28+May!AB28+Jun!AB28+Jul!AB28+Ago!AB28+Set!AB28+Oct!AB28+Nov!AB28+Dic!AB28)))))))))))))</f>
        <v>0</v>
      </c>
      <c r="AC28" s="429">
        <f>IF(Config!$C$6=1,SUM(+Ene!AC28),IF(Config!$C$6=2,SUM(+Ene!AC28+Feb!AC28),IF(Config!$C$6=3,SUM(+Ene!AC28+Feb!AC28+Mar!AC28),IF(Config!$C$6=4,SUM(+Ene!AC28+Feb!AC28+Mar!AC28+Abr!AC28),IF(Config!$C$6=5,SUM(Ene!AC28+Feb!AC28+Mar!AC28+Abr!AC28+May!AC28),IF(Config!$C$6=6,SUM(+Ene!AC28+Feb!AC28+Mar!AC28+Abr!AC28+May!AC28+Jun!AC28),IF(Config!$C$6=7,SUM(Ene!AC28+Feb!AC28+Mar!AC28+Abr!AC28+May!AC28+Jun!AC28+Jul!AC28),IF(Config!$C$6=8,SUM(+Ene!AC28+Feb!AC28+Mar!AC28+Abr!AC28+May!AC28+Jun!AC28+Jul!AC28+Ago!AC28),IF(Config!$C$6=9,SUM(+Ene!AC28+Feb!AC28+Mar!AC28+Abr!AC28+May!AC28+Jun!AC28+Jul!AC28+Ago!AC28+Set!AC28),IF(Config!$C$6=10,SUM(+Ene!AC28+Feb!AC28+Mar!AC28+Abr!AC28+May!AC28+Jun!AC28+Jul!AC28+Ago!AC28+Set!AC28+Oct!AC28),IF(Config!$C$6=11,SUM(+Ene!AC28+Feb!AC28+Mar!AC28+Abr!AC28+May!AC28+Jun!AC28+Jul!AC28+Ago!AC28+Set!AC28+Oct!AC28+Nov!AC28),IF(Config!$C$6=12,SUM(+Ene!AC28+Feb!AC28+Mar!AC28+Abr!AC28+May!AC28+Jun!AC28+Jul!AC28+Ago!AC28+Set!AC28+Oct!AC28+Nov!AC28+Dic!AC28)))))))))))))</f>
        <v>0</v>
      </c>
      <c r="AD28" s="429">
        <f>IF(Config!$C$6=1,SUM(+Ene!AD28),IF(Config!$C$6=2,SUM(+Ene!AD28+Feb!AD28),IF(Config!$C$6=3,SUM(+Ene!AD28+Feb!AD28+Mar!AD28),IF(Config!$C$6=4,SUM(+Ene!AD28+Feb!AD28+Mar!AD28+Abr!AD28),IF(Config!$C$6=5,SUM(Ene!AD28+Feb!AD28+Mar!AD28+Abr!AD28+May!AD28),IF(Config!$C$6=6,SUM(+Ene!AD28+Feb!AD28+Mar!AD28+Abr!AD28+May!AD28+Jun!AD28),IF(Config!$C$6=7,SUM(Ene!AD28+Feb!AD28+Mar!AD28+Abr!AD28+May!AD28+Jun!AD28+Jul!AD28),IF(Config!$C$6=8,SUM(+Ene!AD28+Feb!AD28+Mar!AD28+Abr!AD28+May!AD28+Jun!AD28+Jul!AD28+Ago!AD28),IF(Config!$C$6=9,SUM(+Ene!AD28+Feb!AD28+Mar!AD28+Abr!AD28+May!AD28+Jun!AD28+Jul!AD28+Ago!AD28+Set!AD28),IF(Config!$C$6=10,SUM(+Ene!AD28+Feb!AD28+Mar!AD28+Abr!AD28+May!AD28+Jun!AD28+Jul!AD28+Ago!AD28+Set!AD28+Oct!AD28),IF(Config!$C$6=11,SUM(+Ene!AD28+Feb!AD28+Mar!AD28+Abr!AD28+May!AD28+Jun!AD28+Jul!AD28+Ago!AD28+Set!AD28+Oct!AD28+Nov!AD28),IF(Config!$C$6=12,SUM(+Ene!AD28+Feb!AD28+Mar!AD28+Abr!AD28+May!AD28+Jun!AD28+Jul!AD28+Ago!AD28+Set!AD28+Oct!AD28+Nov!AD28+Dic!AD28)))))))))))))</f>
        <v>0</v>
      </c>
      <c r="AE28" s="429">
        <f>IF(Config!$C$6=1,SUM(+Ene!AE28),IF(Config!$C$6=2,SUM(+Ene!AE28+Feb!AE28),IF(Config!$C$6=3,SUM(+Ene!AE28+Feb!AE28+Mar!AE28),IF(Config!$C$6=4,SUM(+Ene!AE28+Feb!AE28+Mar!AE28+Abr!AE28),IF(Config!$C$6=5,SUM(Ene!AE28+Feb!AE28+Mar!AE28+Abr!AE28+May!AE28),IF(Config!$C$6=6,SUM(+Ene!AE28+Feb!AE28+Mar!AE28+Abr!AE28+May!AE28+Jun!AE28),IF(Config!$C$6=7,SUM(Ene!AE28+Feb!AE28+Mar!AE28+Abr!AE28+May!AE28+Jun!AE28+Jul!AE28),IF(Config!$C$6=8,SUM(+Ene!AE28+Feb!AE28+Mar!AE28+Abr!AE28+May!AE28+Jun!AE28+Jul!AE28+Ago!AE28),IF(Config!$C$6=9,SUM(+Ene!AE28+Feb!AE28+Mar!AE28+Abr!AE28+May!AE28+Jun!AE28+Jul!AE28+Ago!AE28+Set!AE28),IF(Config!$C$6=10,SUM(+Ene!AE28+Feb!AE28+Mar!AE28+Abr!AE28+May!AE28+Jun!AE28+Jul!AE28+Ago!AE28+Set!AE28+Oct!AE28),IF(Config!$C$6=11,SUM(+Ene!AE28+Feb!AE28+Mar!AE28+Abr!AE28+May!AE28+Jun!AE28+Jul!AE28+Ago!AE28+Set!AE28+Oct!AE28+Nov!AE28),IF(Config!$C$6=12,SUM(+Ene!AE28+Feb!AE28+Mar!AE28+Abr!AE28+May!AE28+Jun!AE28+Jul!AE28+Ago!AE28+Set!AE28+Oct!AE28+Nov!AE28+Dic!AE28)))))))))))))</f>
        <v>0</v>
      </c>
      <c r="AF28" s="429">
        <f>IF(Config!$C$6=1,SUM(+Ene!AF28),IF(Config!$C$6=2,SUM(+Ene!AF28+Feb!AF28),IF(Config!$C$6=3,SUM(+Ene!AF28+Feb!AF28+Mar!AF28),IF(Config!$C$6=4,SUM(+Ene!AF28+Feb!AF28+Mar!AF28+Abr!AF28),IF(Config!$C$6=5,SUM(Ene!AF28+Feb!AF28+Mar!AF28+Abr!AF28+May!AF28),IF(Config!$C$6=6,SUM(+Ene!AF28+Feb!AF28+Mar!AF28+Abr!AF28+May!AF28+Jun!AF28),IF(Config!$C$6=7,SUM(Ene!AF28+Feb!AF28+Mar!AF28+Abr!AF28+May!AF28+Jun!AF28+Jul!AF28),IF(Config!$C$6=8,SUM(+Ene!AF28+Feb!AF28+Mar!AF28+Abr!AF28+May!AF28+Jun!AF28+Jul!AF28+Ago!AF28),IF(Config!$C$6=9,SUM(+Ene!AF28+Feb!AF28+Mar!AF28+Abr!AF28+May!AF28+Jun!AF28+Jul!AF28+Ago!AF28+Set!AF28),IF(Config!$C$6=10,SUM(+Ene!AF28+Feb!AF28+Mar!AF28+Abr!AF28+May!AF28+Jun!AF28+Jul!AF28+Ago!AF28+Set!AF28+Oct!AF28),IF(Config!$C$6=11,SUM(+Ene!AF28+Feb!AF28+Mar!AF28+Abr!AF28+May!AF28+Jun!AF28+Jul!AF28+Ago!AF28+Set!AF28+Oct!AF28+Nov!AF28),IF(Config!$C$6=12,SUM(+Ene!AF28+Feb!AF28+Mar!AF28+Abr!AF28+May!AF28+Jun!AF28+Jul!AF28+Ago!AF28+Set!AF28+Oct!AF28+Nov!AF28+Dic!AF28)))))))))))))</f>
        <v>0</v>
      </c>
      <c r="AG28" s="429">
        <f>IF(Config!$C$6=1,SUM(+Ene!AG28),IF(Config!$C$6=2,SUM(+Ene!AG28+Feb!AG28),IF(Config!$C$6=3,SUM(+Ene!AG28+Feb!AG28+Mar!AG28),IF(Config!$C$6=4,SUM(+Ene!AG28+Feb!AG28+Mar!AG28+Abr!AG28),IF(Config!$C$6=5,SUM(Ene!AG28+Feb!AG28+Mar!AG28+Abr!AG28+May!AG28),IF(Config!$C$6=6,SUM(+Ene!AG28+Feb!AG28+Mar!AG28+Abr!AG28+May!AG28+Jun!AG28),IF(Config!$C$6=7,SUM(Ene!AG28+Feb!AG28+Mar!AG28+Abr!AG28+May!AG28+Jun!AG28+Jul!AG28),IF(Config!$C$6=8,SUM(+Ene!AG28+Feb!AG28+Mar!AG28+Abr!AG28+May!AG28+Jun!AG28+Jul!AG28+Ago!AG28),IF(Config!$C$6=9,SUM(+Ene!AG28+Feb!AG28+Mar!AG28+Abr!AG28+May!AG28+Jun!AG28+Jul!AG28+Ago!AG28+Set!AG28),IF(Config!$C$6=10,SUM(+Ene!AG28+Feb!AG28+Mar!AG28+Abr!AG28+May!AG28+Jun!AG28+Jul!AG28+Ago!AG28+Set!AG28+Oct!AG28),IF(Config!$C$6=11,SUM(+Ene!AG28+Feb!AG28+Mar!AG28+Abr!AG28+May!AG28+Jun!AG28+Jul!AG28+Ago!AG28+Set!AG28+Oct!AG28+Nov!AG28),IF(Config!$C$6=12,SUM(+Ene!AG28+Feb!AG28+Mar!AG28+Abr!AG28+May!AG28+Jun!AG28+Jul!AG28+Ago!AG28+Set!AG28+Oct!AG28+Nov!AG28+Dic!AG28)))))))))))))</f>
        <v>0</v>
      </c>
      <c r="AH28" s="429">
        <f>IF(Config!$C$6=1,SUM(+Ene!AH28),IF(Config!$C$6=2,SUM(+Ene!AH28+Feb!AH28),IF(Config!$C$6=3,SUM(+Ene!AH28+Feb!AH28+Mar!AH28),IF(Config!$C$6=4,SUM(+Ene!AH28+Feb!AH28+Mar!AH28+Abr!AH28),IF(Config!$C$6=5,SUM(Ene!AH28+Feb!AH28+Mar!AH28+Abr!AH28+May!AH28),IF(Config!$C$6=6,SUM(+Ene!AH28+Feb!AH28+Mar!AH28+Abr!AH28+May!AH28+Jun!AH28),IF(Config!$C$6=7,SUM(Ene!AH28+Feb!AH28+Mar!AH28+Abr!AH28+May!AH28+Jun!AH28+Jul!AH28),IF(Config!$C$6=8,SUM(+Ene!AH28+Feb!AH28+Mar!AH28+Abr!AH28+May!AH28+Jun!AH28+Jul!AH28+Ago!AH28),IF(Config!$C$6=9,SUM(+Ene!AH28+Feb!AH28+Mar!AH28+Abr!AH28+May!AH28+Jun!AH28+Jul!AH28+Ago!AH28+Set!AH28),IF(Config!$C$6=10,SUM(+Ene!AH28+Feb!AH28+Mar!AH28+Abr!AH28+May!AH28+Jun!AH28+Jul!AH28+Ago!AH28+Set!AH28+Oct!AH28),IF(Config!$C$6=11,SUM(+Ene!AH28+Feb!AH28+Mar!AH28+Abr!AH28+May!AH28+Jun!AH28+Jul!AH28+Ago!AH28+Set!AH28+Oct!AH28+Nov!AH28),IF(Config!$C$6=12,SUM(+Ene!AH28+Feb!AH28+Mar!AH28+Abr!AH28+May!AH28+Jun!AH28+Jul!AH28+Ago!AH28+Set!AH28+Oct!AH28+Nov!AH28+Dic!AH28)))))))))))))</f>
        <v>0</v>
      </c>
      <c r="AI28" s="429">
        <f>IF(Config!$C$6=1,SUM(+Ene!AI28),IF(Config!$C$6=2,SUM(+Ene!AI28+Feb!AI28),IF(Config!$C$6=3,SUM(+Ene!AI28+Feb!AI28+Mar!AI28),IF(Config!$C$6=4,SUM(+Ene!AI28+Feb!AI28+Mar!AI28+Abr!AI28),IF(Config!$C$6=5,SUM(Ene!AI28+Feb!AI28+Mar!AI28+Abr!AI28+May!AI28),IF(Config!$C$6=6,SUM(+Ene!AI28+Feb!AI28+Mar!AI28+Abr!AI28+May!AI28+Jun!AI28),IF(Config!$C$6=7,SUM(Ene!AI28+Feb!AI28+Mar!AI28+Abr!AI28+May!AI28+Jun!AI28+Jul!AI28),IF(Config!$C$6=8,SUM(+Ene!AI28+Feb!AI28+Mar!AI28+Abr!AI28+May!AI28+Jun!AI28+Jul!AI28+Ago!AI28),IF(Config!$C$6=9,SUM(+Ene!AI28+Feb!AI28+Mar!AI28+Abr!AI28+May!AI28+Jun!AI28+Jul!AI28+Ago!AI28+Set!AI28),IF(Config!$C$6=10,SUM(+Ene!AI28+Feb!AI28+Mar!AI28+Abr!AI28+May!AI28+Jun!AI28+Jul!AI28+Ago!AI28+Set!AI28+Oct!AI28),IF(Config!$C$6=11,SUM(+Ene!AI28+Feb!AI28+Mar!AI28+Abr!AI28+May!AI28+Jun!AI28+Jul!AI28+Ago!AI28+Set!AI28+Oct!AI28+Nov!AI28),IF(Config!$C$6=12,SUM(+Ene!AI28+Feb!AI28+Mar!AI28+Abr!AI28+May!AI28+Jun!AI28+Jul!AI28+Ago!AI28+Set!AI28+Oct!AI28+Nov!AI28+Dic!AI28)))))))))))))</f>
        <v>0</v>
      </c>
      <c r="AJ28" s="429">
        <f>IF(Config!$C$6=1,SUM(+Ene!AJ28),IF(Config!$C$6=2,SUM(+Ene!AJ28+Feb!AJ28),IF(Config!$C$6=3,SUM(+Ene!AJ28+Feb!AJ28+Mar!AJ28),IF(Config!$C$6=4,SUM(+Ene!AJ28+Feb!AJ28+Mar!AJ28+Abr!AJ28),IF(Config!$C$6=5,SUM(Ene!AJ28+Feb!AJ28+Mar!AJ28+Abr!AJ28+May!AJ28),IF(Config!$C$6=6,SUM(+Ene!AJ28+Feb!AJ28+Mar!AJ28+Abr!AJ28+May!AJ28+Jun!AJ28),IF(Config!$C$6=7,SUM(Ene!AJ28+Feb!AJ28+Mar!AJ28+Abr!AJ28+May!AJ28+Jun!AJ28+Jul!AJ28),IF(Config!$C$6=8,SUM(+Ene!AJ28+Feb!AJ28+Mar!AJ28+Abr!AJ28+May!AJ28+Jun!AJ28+Jul!AJ28+Ago!AJ28),IF(Config!$C$6=9,SUM(+Ene!AJ28+Feb!AJ28+Mar!AJ28+Abr!AJ28+May!AJ28+Jun!AJ28+Jul!AJ28+Ago!AJ28+Set!AJ28),IF(Config!$C$6=10,SUM(+Ene!AJ28+Feb!AJ28+Mar!AJ28+Abr!AJ28+May!AJ28+Jun!AJ28+Jul!AJ28+Ago!AJ28+Set!AJ28+Oct!AJ28),IF(Config!$C$6=11,SUM(+Ene!AJ28+Feb!AJ28+Mar!AJ28+Abr!AJ28+May!AJ28+Jun!AJ28+Jul!AJ28+Ago!AJ28+Set!AJ28+Oct!AJ28+Nov!AJ28),IF(Config!$C$6=12,SUM(+Ene!AJ28+Feb!AJ28+Mar!AJ28+Abr!AJ28+May!AJ28+Jun!AJ28+Jul!AJ28+Ago!AJ28+Set!AJ28+Oct!AJ28+Nov!AJ28+Dic!AJ28)))))))))))))</f>
        <v>0</v>
      </c>
      <c r="AK28" s="429">
        <f>IF(Config!$C$6=1,SUM(+Ene!AK28),IF(Config!$C$6=2,SUM(+Ene!AK28+Feb!AK28),IF(Config!$C$6=3,SUM(+Ene!AK28+Feb!AK28+Mar!AK28),IF(Config!$C$6=4,SUM(+Ene!AK28+Feb!AK28+Mar!AK28+Abr!AK28),IF(Config!$C$6=5,SUM(Ene!AK28+Feb!AK28+Mar!AK28+Abr!AK28+May!AK28),IF(Config!$C$6=6,SUM(+Ene!AK28+Feb!AK28+Mar!AK28+Abr!AK28+May!AK28+Jun!AK28),IF(Config!$C$6=7,SUM(Ene!AK28+Feb!AK28+Mar!AK28+Abr!AK28+May!AK28+Jun!AK28+Jul!AK28),IF(Config!$C$6=8,SUM(+Ene!AK28+Feb!AK28+Mar!AK28+Abr!AK28+May!AK28+Jun!AK28+Jul!AK28+Ago!AK28),IF(Config!$C$6=9,SUM(+Ene!AK28+Feb!AK28+Mar!AK28+Abr!AK28+May!AK28+Jun!AK28+Jul!AK28+Ago!AK28+Set!AK28),IF(Config!$C$6=10,SUM(+Ene!AK28+Feb!AK28+Mar!AK28+Abr!AK28+May!AK28+Jun!AK28+Jul!AK28+Ago!AK28+Set!AK28+Oct!AK28),IF(Config!$C$6=11,SUM(+Ene!AK28+Feb!AK28+Mar!AK28+Abr!AK28+May!AK28+Jun!AK28+Jul!AK28+Ago!AK28+Set!AK28+Oct!AK28+Nov!AK28),IF(Config!$C$6=12,SUM(+Ene!AK28+Feb!AK28+Mar!AK28+Abr!AK28+May!AK28+Jun!AK28+Jul!AK28+Ago!AK28+Set!AK28+Oct!AK28+Nov!AK28+Dic!AK28)))))))))))))</f>
        <v>0</v>
      </c>
      <c r="AL28" s="429">
        <f>IF(Config!$C$6=1,SUM(+Ene!AL28),IF(Config!$C$6=2,SUM(+Ene!AL28+Feb!AL28),IF(Config!$C$6=3,SUM(+Ene!AL28+Feb!AL28+Mar!AL28),IF(Config!$C$6=4,SUM(+Ene!AL28+Feb!AL28+Mar!AL28+Abr!AL28),IF(Config!$C$6=5,SUM(Ene!AL28+Feb!AL28+Mar!AL28+Abr!AL28+May!AL28),IF(Config!$C$6=6,SUM(+Ene!AL28+Feb!AL28+Mar!AL28+Abr!AL28+May!AL28+Jun!AL28),IF(Config!$C$6=7,SUM(Ene!AL28+Feb!AL28+Mar!AL28+Abr!AL28+May!AL28+Jun!AL28+Jul!AL28),IF(Config!$C$6=8,SUM(+Ene!AL28+Feb!AL28+Mar!AL28+Abr!AL28+May!AL28+Jun!AL28+Jul!AL28+Ago!AL28),IF(Config!$C$6=9,SUM(+Ene!AL28+Feb!AL28+Mar!AL28+Abr!AL28+May!AL28+Jun!AL28+Jul!AL28+Ago!AL28+Set!AL28),IF(Config!$C$6=10,SUM(+Ene!AL28+Feb!AL28+Mar!AL28+Abr!AL28+May!AL28+Jun!AL28+Jul!AL28+Ago!AL28+Set!AL28+Oct!AL28),IF(Config!$C$6=11,SUM(+Ene!AL28+Feb!AL28+Mar!AL28+Abr!AL28+May!AL28+Jun!AL28+Jul!AL28+Ago!AL28+Set!AL28+Oct!AL28+Nov!AL28),IF(Config!$C$6=12,SUM(+Ene!AL28+Feb!AL28+Mar!AL28+Abr!AL28+May!AL28+Jun!AL28+Jul!AL28+Ago!AL28+Set!AL28+Oct!AL28+Nov!AL28+Dic!AL28)))))))))))))</f>
        <v>0</v>
      </c>
      <c r="AM28" s="429">
        <f>IF(Config!$C$6=1,SUM(+Ene!AM28),IF(Config!$C$6=2,SUM(+Ene!AM28+Feb!AM28),IF(Config!$C$6=3,SUM(+Ene!AM28+Feb!AM28+Mar!AM28),IF(Config!$C$6=4,SUM(+Ene!AM28+Feb!AM28+Mar!AM28+Abr!AM28),IF(Config!$C$6=5,SUM(Ene!AM28+Feb!AM28+Mar!AM28+Abr!AM28+May!AM28),IF(Config!$C$6=6,SUM(+Ene!AM28+Feb!AM28+Mar!AM28+Abr!AM28+May!AM28+Jun!AM28),IF(Config!$C$6=7,SUM(Ene!AM28+Feb!AM28+Mar!AM28+Abr!AM28+May!AM28+Jun!AM28+Jul!AM28),IF(Config!$C$6=8,SUM(+Ene!AM28+Feb!AM28+Mar!AM28+Abr!AM28+May!AM28+Jun!AM28+Jul!AM28+Ago!AM28),IF(Config!$C$6=9,SUM(+Ene!AM28+Feb!AM28+Mar!AM28+Abr!AM28+May!AM28+Jun!AM28+Jul!AM28+Ago!AM28+Set!AM28),IF(Config!$C$6=10,SUM(+Ene!AM28+Feb!AM28+Mar!AM28+Abr!AM28+May!AM28+Jun!AM28+Jul!AM28+Ago!AM28+Set!AM28+Oct!AM28),IF(Config!$C$6=11,SUM(+Ene!AM28+Feb!AM28+Mar!AM28+Abr!AM28+May!AM28+Jun!AM28+Jul!AM28+Ago!AM28+Set!AM28+Oct!AM28+Nov!AM28),IF(Config!$C$6=12,SUM(+Ene!AM28+Feb!AM28+Mar!AM28+Abr!AM28+May!AM28+Jun!AM28+Jul!AM28+Ago!AM28+Set!AM28+Oct!AM28+Nov!AM28+Dic!AM28)))))))))))))</f>
        <v>0</v>
      </c>
      <c r="AN28" s="429">
        <f>IF(Config!$C$6=1,SUM(+Ene!AN28),IF(Config!$C$6=2,SUM(+Ene!AN28+Feb!AN28),IF(Config!$C$6=3,SUM(+Ene!AN28+Feb!AN28+Mar!AN28),IF(Config!$C$6=4,SUM(+Ene!AN28+Feb!AN28+Mar!AN28+Abr!AN28),IF(Config!$C$6=5,SUM(Ene!AN28+Feb!AN28+Mar!AN28+Abr!AN28+May!AN28),IF(Config!$C$6=6,SUM(+Ene!AN28+Feb!AN28+Mar!AN28+Abr!AN28+May!AN28+Jun!AN28),IF(Config!$C$6=7,SUM(Ene!AN28+Feb!AN28+Mar!AN28+Abr!AN28+May!AN28+Jun!AN28+Jul!AN28),IF(Config!$C$6=8,SUM(+Ene!AN28+Feb!AN28+Mar!AN28+Abr!AN28+May!AN28+Jun!AN28+Jul!AN28+Ago!AN28),IF(Config!$C$6=9,SUM(+Ene!AN28+Feb!AN28+Mar!AN28+Abr!AN28+May!AN28+Jun!AN28+Jul!AN28+Ago!AN28+Set!AN28),IF(Config!$C$6=10,SUM(+Ene!AN28+Feb!AN28+Mar!AN28+Abr!AN28+May!AN28+Jun!AN28+Jul!AN28+Ago!AN28+Set!AN28+Oct!AN28),IF(Config!$C$6=11,SUM(+Ene!AN28+Feb!AN28+Mar!AN28+Abr!AN28+May!AN28+Jun!AN28+Jul!AN28+Ago!AN28+Set!AN28+Oct!AN28+Nov!AN28),IF(Config!$C$6=12,SUM(+Ene!AN28+Feb!AN28+Mar!AN28+Abr!AN28+May!AN28+Jun!AN28+Jul!AN28+Ago!AN28+Set!AN28+Oct!AN28+Nov!AN28+Dic!AN28)))))))))))))</f>
        <v>0</v>
      </c>
      <c r="AO28" s="429">
        <f>IF(Config!$C$6=1,SUM(+Ene!AO28),IF(Config!$C$6=2,SUM(+Ene!AO28+Feb!AO28),IF(Config!$C$6=3,SUM(+Ene!AO28+Feb!AO28+Mar!AO28),IF(Config!$C$6=4,SUM(+Ene!AO28+Feb!AO28+Mar!AO28+Abr!AO28),IF(Config!$C$6=5,SUM(Ene!AO28+Feb!AO28+Mar!AO28+Abr!AO28+May!AO28),IF(Config!$C$6=6,SUM(+Ene!AO28+Feb!AO28+Mar!AO28+Abr!AO28+May!AO28+Jun!AO28),IF(Config!$C$6=7,SUM(Ene!AO28+Feb!AO28+Mar!AO28+Abr!AO28+May!AO28+Jun!AO28+Jul!AO28),IF(Config!$C$6=8,SUM(+Ene!AO28+Feb!AO28+Mar!AO28+Abr!AO28+May!AO28+Jun!AO28+Jul!AO28+Ago!AO28),IF(Config!$C$6=9,SUM(+Ene!AO28+Feb!AO28+Mar!AO28+Abr!AO28+May!AO28+Jun!AO28+Jul!AO28+Ago!AO28+Set!AO28),IF(Config!$C$6=10,SUM(+Ene!AO28+Feb!AO28+Mar!AO28+Abr!AO28+May!AO28+Jun!AO28+Jul!AO28+Ago!AO28+Set!AO28+Oct!AO28),IF(Config!$C$6=11,SUM(+Ene!AO28+Feb!AO28+Mar!AO28+Abr!AO28+May!AO28+Jun!AO28+Jul!AO28+Ago!AO28+Set!AO28+Oct!AO28+Nov!AO28),IF(Config!$C$6=12,SUM(+Ene!AO28+Feb!AO28+Mar!AO28+Abr!AO28+May!AO28+Jun!AO28+Jul!AO28+Ago!AO28+Set!AO28+Oct!AO28+Nov!AO28+Dic!AO28)))))))))))))</f>
        <v>0</v>
      </c>
      <c r="AP28" s="429">
        <f>IF(Config!$C$6=1,SUM(+Ene!AP28),IF(Config!$C$6=2,SUM(+Ene!AP28+Feb!AP28),IF(Config!$C$6=3,SUM(+Ene!AP28+Feb!AP28+Mar!AP28),IF(Config!$C$6=4,SUM(+Ene!AP28+Feb!AP28+Mar!AP28+Abr!AP28),IF(Config!$C$6=5,SUM(Ene!AP28+Feb!AP28+Mar!AP28+Abr!AP28+May!AP28),IF(Config!$C$6=6,SUM(+Ene!AP28+Feb!AP28+Mar!AP28+Abr!AP28+May!AP28+Jun!AP28),IF(Config!$C$6=7,SUM(Ene!AP28+Feb!AP28+Mar!AP28+Abr!AP28+May!AP28+Jun!AP28+Jul!AP28),IF(Config!$C$6=8,SUM(+Ene!AP28+Feb!AP28+Mar!AP28+Abr!AP28+May!AP28+Jun!AP28+Jul!AP28+Ago!AP28),IF(Config!$C$6=9,SUM(+Ene!AP28+Feb!AP28+Mar!AP28+Abr!AP28+May!AP28+Jun!AP28+Jul!AP28+Ago!AP28+Set!AP28),IF(Config!$C$6=10,SUM(+Ene!AP28+Feb!AP28+Mar!AP28+Abr!AP28+May!AP28+Jun!AP28+Jul!AP28+Ago!AP28+Set!AP28+Oct!AP28),IF(Config!$C$6=11,SUM(+Ene!AP28+Feb!AP28+Mar!AP28+Abr!AP28+May!AP28+Jun!AP28+Jul!AP28+Ago!AP28+Set!AP28+Oct!AP28+Nov!AP28),IF(Config!$C$6=12,SUM(+Ene!AP28+Feb!AP28+Mar!AP28+Abr!AP28+May!AP28+Jun!AP28+Jul!AP28+Ago!AP28+Set!AP28+Oct!AP28+Nov!AP28+Dic!AP28)))))))))))))</f>
        <v>0</v>
      </c>
      <c r="AQ28" s="429">
        <f>IF(Config!$C$6=1,SUM(+Ene!AQ28),IF(Config!$C$6=2,SUM(+Ene!AQ28+Feb!AQ28),IF(Config!$C$6=3,SUM(+Ene!AQ28+Feb!AQ28+Mar!AQ28),IF(Config!$C$6=4,SUM(+Ene!AQ28+Feb!AQ28+Mar!AQ28+Abr!AQ28),IF(Config!$C$6=5,SUM(Ene!AQ28+Feb!AQ28+Mar!AQ28+Abr!AQ28+May!AQ28),IF(Config!$C$6=6,SUM(+Ene!AQ28+Feb!AQ28+Mar!AQ28+Abr!AQ28+May!AQ28+Jun!AQ28),IF(Config!$C$6=7,SUM(Ene!AQ28+Feb!AQ28+Mar!AQ28+Abr!AQ28+May!AQ28+Jun!AQ28+Jul!AQ28),IF(Config!$C$6=8,SUM(+Ene!AQ28+Feb!AQ28+Mar!AQ28+Abr!AQ28+May!AQ28+Jun!AQ28+Jul!AQ28+Ago!AQ28),IF(Config!$C$6=9,SUM(+Ene!AQ28+Feb!AQ28+Mar!AQ28+Abr!AQ28+May!AQ28+Jun!AQ28+Jul!AQ28+Ago!AQ28+Set!AQ28),IF(Config!$C$6=10,SUM(+Ene!AQ28+Feb!AQ28+Mar!AQ28+Abr!AQ28+May!AQ28+Jun!AQ28+Jul!AQ28+Ago!AQ28+Set!AQ28+Oct!AQ28),IF(Config!$C$6=11,SUM(+Ene!AQ28+Feb!AQ28+Mar!AQ28+Abr!AQ28+May!AQ28+Jun!AQ28+Jul!AQ28+Ago!AQ28+Set!AQ28+Oct!AQ28+Nov!AQ28),IF(Config!$C$6=12,SUM(+Ene!AQ28+Feb!AQ28+Mar!AQ28+Abr!AQ28+May!AQ28+Jun!AQ28+Jul!AQ28+Ago!AQ28+Set!AQ28+Oct!AQ28+Nov!AQ28+Dic!AQ28)))))))))))))</f>
        <v>0</v>
      </c>
      <c r="AR28" s="429">
        <f>IF(Config!$C$6=1,SUM(+Ene!AR28),IF(Config!$C$6=2,SUM(+Ene!AR28+Feb!AR28),IF(Config!$C$6=3,SUM(+Ene!AR28+Feb!AR28+Mar!AR28),IF(Config!$C$6=4,SUM(+Ene!AR28+Feb!AR28+Mar!AR28+Abr!AR28),IF(Config!$C$6=5,SUM(Ene!AR28+Feb!AR28+Mar!AR28+Abr!AR28+May!AR28),IF(Config!$C$6=6,SUM(+Ene!AR28+Feb!AR28+Mar!AR28+Abr!AR28+May!AR28+Jun!AR28),IF(Config!$C$6=7,SUM(Ene!AR28+Feb!AR28+Mar!AR28+Abr!AR28+May!AR28+Jun!AR28+Jul!AR28),IF(Config!$C$6=8,SUM(+Ene!AR28+Feb!AR28+Mar!AR28+Abr!AR28+May!AR28+Jun!AR28+Jul!AR28+Ago!AR28),IF(Config!$C$6=9,SUM(+Ene!AR28+Feb!AR28+Mar!AR28+Abr!AR28+May!AR28+Jun!AR28+Jul!AR28+Ago!AR28+Set!AR28),IF(Config!$C$6=10,SUM(+Ene!AR28+Feb!AR28+Mar!AR28+Abr!AR28+May!AR28+Jun!AR28+Jul!AR28+Ago!AR28+Set!AR28+Oct!AR28),IF(Config!$C$6=11,SUM(+Ene!AR28+Feb!AR28+Mar!AR28+Abr!AR28+May!AR28+Jun!AR28+Jul!AR28+Ago!AR28+Set!AR28+Oct!AR28+Nov!AR28),IF(Config!$C$6=12,SUM(+Ene!AR28+Feb!AR28+Mar!AR28+Abr!AR28+May!AR28+Jun!AR28+Jul!AR28+Ago!AR28+Set!AR28+Oct!AR28+Nov!AR28+Dic!AR28)))))))))))))</f>
        <v>0</v>
      </c>
      <c r="AS28" s="429">
        <f>IF(Config!$C$6=1,SUM(+Ene!AS28),IF(Config!$C$6=2,SUM(+Ene!AS28+Feb!AS28),IF(Config!$C$6=3,SUM(+Ene!AS28+Feb!AS28+Mar!AS28),IF(Config!$C$6=4,SUM(+Ene!AS28+Feb!AS28+Mar!AS28+Abr!AS28),IF(Config!$C$6=5,SUM(Ene!AS28+Feb!AS28+Mar!AS28+Abr!AS28+May!AS28),IF(Config!$C$6=6,SUM(+Ene!AS28+Feb!AS28+Mar!AS28+Abr!AS28+May!AS28+Jun!AS28),IF(Config!$C$6=7,SUM(Ene!AS28+Feb!AS28+Mar!AS28+Abr!AS28+May!AS28+Jun!AS28+Jul!AS28),IF(Config!$C$6=8,SUM(+Ene!AS28+Feb!AS28+Mar!AS28+Abr!AS28+May!AS28+Jun!AS28+Jul!AS28+Ago!AS28),IF(Config!$C$6=9,SUM(+Ene!AS28+Feb!AS28+Mar!AS28+Abr!AS28+May!AS28+Jun!AS28+Jul!AS28+Ago!AS28+Set!AS28),IF(Config!$C$6=10,SUM(+Ene!AS28+Feb!AS28+Mar!AS28+Abr!AS28+May!AS28+Jun!AS28+Jul!AS28+Ago!AS28+Set!AS28+Oct!AS28),IF(Config!$C$6=11,SUM(+Ene!AS28+Feb!AS28+Mar!AS28+Abr!AS28+May!AS28+Jun!AS28+Jul!AS28+Ago!AS28+Set!AS28+Oct!AS28+Nov!AS28),IF(Config!$C$6=12,SUM(+Ene!AS28+Feb!AS28+Mar!AS28+Abr!AS28+May!AS28+Jun!AS28+Jul!AS28+Ago!AS28+Set!AS28+Oct!AS28+Nov!AS28+Dic!AS28)))))))))))))</f>
        <v>0</v>
      </c>
      <c r="AT28" s="429">
        <f>IF(Config!$C$6=1,SUM(+Ene!AT28),IF(Config!$C$6=2,SUM(+Ene!AT28+Feb!AT28),IF(Config!$C$6=3,SUM(+Ene!AT28+Feb!AT28+Mar!AT28),IF(Config!$C$6=4,SUM(+Ene!AT28+Feb!AT28+Mar!AT28+Abr!AT28),IF(Config!$C$6=5,SUM(Ene!AT28+Feb!AT28+Mar!AT28+Abr!AT28+May!AT28),IF(Config!$C$6=6,SUM(+Ene!AT28+Feb!AT28+Mar!AT28+Abr!AT28+May!AT28+Jun!AT28),IF(Config!$C$6=7,SUM(Ene!AT28+Feb!AT28+Mar!AT28+Abr!AT28+May!AT28+Jun!AT28+Jul!AT28),IF(Config!$C$6=8,SUM(+Ene!AT28+Feb!AT28+Mar!AT28+Abr!AT28+May!AT28+Jun!AT28+Jul!AT28+Ago!AT28),IF(Config!$C$6=9,SUM(+Ene!AT28+Feb!AT28+Mar!AT28+Abr!AT28+May!AT28+Jun!AT28+Jul!AT28+Ago!AT28+Set!AT28),IF(Config!$C$6=10,SUM(+Ene!AT28+Feb!AT28+Mar!AT28+Abr!AT28+May!AT28+Jun!AT28+Jul!AT28+Ago!AT28+Set!AT28+Oct!AT28),IF(Config!$C$6=11,SUM(+Ene!AT28+Feb!AT28+Mar!AT28+Abr!AT28+May!AT28+Jun!AT28+Jul!AT28+Ago!AT28+Set!AT28+Oct!AT28+Nov!AT28),IF(Config!$C$6=12,SUM(+Ene!AT28+Feb!AT28+Mar!AT28+Abr!AT28+May!AT28+Jun!AT28+Jul!AT28+Ago!AT28+Set!AT28+Oct!AT28+Nov!AT28+Dic!AT28)))))))))))))</f>
        <v>0</v>
      </c>
      <c r="AU28" s="495">
        <f t="shared" si="9"/>
        <v>0</v>
      </c>
      <c r="AV28" s="37">
        <f t="shared" si="10"/>
        <v>0</v>
      </c>
      <c r="AW28" s="37">
        <f t="shared" si="11"/>
        <v>0</v>
      </c>
      <c r="AX28" s="37">
        <f t="shared" si="12"/>
        <v>0</v>
      </c>
      <c r="AY28" s="37">
        <f t="shared" si="13"/>
        <v>0</v>
      </c>
      <c r="AZ28" s="37">
        <f t="shared" si="14"/>
        <v>0</v>
      </c>
      <c r="BA28" s="37">
        <f t="shared" si="15"/>
        <v>0</v>
      </c>
      <c r="BB28" s="37">
        <f t="shared" si="16"/>
        <v>0</v>
      </c>
      <c r="BC28" s="37">
        <f t="shared" si="17"/>
        <v>0</v>
      </c>
      <c r="BD28" s="38">
        <f t="shared" si="18"/>
        <v>0</v>
      </c>
      <c r="BE28" s="37">
        <f t="shared" si="19"/>
        <v>0</v>
      </c>
      <c r="BF28" s="54">
        <f t="shared" si="20"/>
        <v>0</v>
      </c>
      <c r="BG28" t="str">
        <f t="shared" si="8"/>
        <v>OK</v>
      </c>
    </row>
    <row r="29" spans="1:59" ht="30" x14ac:dyDescent="0.25">
      <c r="A29" s="400">
        <v>26</v>
      </c>
      <c r="B29" s="427" t="s">
        <v>747</v>
      </c>
      <c r="C29" s="444" t="s">
        <v>145</v>
      </c>
      <c r="D29" s="429">
        <f>IF(Config!$C$6=1,SUM(+Ene!D29),IF(Config!$C$6=2,SUM(+Ene!D29+Feb!D29),IF(Config!$C$6=3,SUM(+Ene!D29+Feb!D29+Mar!D29),IF(Config!$C$6=4,SUM(+Ene!D29+Feb!D29+Mar!D29+Abr!D29),IF(Config!$C$6=5,SUM(Ene!D29+Feb!D29+Mar!D29+Abr!D29+May!D29),IF(Config!$C$6=6,SUM(+Ene!D29+Feb!D29+Mar!D29+Abr!D29+May!D29+Jun!D29),IF(Config!$C$6=7,SUM(Ene!D29+Feb!D29+Mar!D29+Abr!D29+May!D29+Jun!D29+Jul!D29),IF(Config!$C$6=8,SUM(+Ene!D29+Feb!D29+Mar!D29+Abr!D29+May!D29+Jun!D29+Jul!D29+Ago!D29),IF(Config!$C$6=9,SUM(+Ene!D29+Feb!D29+Mar!D29+Abr!D29+May!D29+Jun!D29+Jul!D29+Ago!D29+Set!D29),IF(Config!$C$6=10,SUM(+Ene!D29+Feb!D29+Mar!D29+Abr!D29+May!D29+Jun!D29+Jul!D29+Ago!D29+Set!D29+Oct!D29),IF(Config!$C$6=11,SUM(+Ene!D29+Feb!D29+Mar!D29+Abr!D29+May!D29+Jun!D29+Jul!D29+Ago!D29+Set!D29+Oct!D29+Nov!D29),IF(Config!$C$6=12,SUM(+Ene!D29+Feb!D29+Mar!D29+Abr!D29+May!D29+Jun!D29+Jul!D29+Ago!D29+Set!D29+Oct!D29+Nov!D29+Dic!D29)))))))))))))</f>
        <v>0</v>
      </c>
      <c r="E29" s="429">
        <f>IF(Config!$C$6=1,SUM(+Ene!E29),IF(Config!$C$6=2,SUM(+Ene!E29+Feb!E29),IF(Config!$C$6=3,SUM(+Ene!E29+Feb!E29+Mar!E29),IF(Config!$C$6=4,SUM(+Ene!E29+Feb!E29+Mar!E29+Abr!E29),IF(Config!$C$6=5,SUM(Ene!E29+Feb!E29+Mar!E29+Abr!E29+May!E29),IF(Config!$C$6=6,SUM(+Ene!E29+Feb!E29+Mar!E29+Abr!E29+May!E29+Jun!E29),IF(Config!$C$6=7,SUM(Ene!E29+Feb!E29+Mar!E29+Abr!E29+May!E29+Jun!E29+Jul!E29),IF(Config!$C$6=8,SUM(+Ene!E29+Feb!E29+Mar!E29+Abr!E29+May!E29+Jun!E29+Jul!E29+Ago!E29),IF(Config!$C$6=9,SUM(+Ene!E29+Feb!E29+Mar!E29+Abr!E29+May!E29+Jun!E29+Jul!E29+Ago!E29+Set!E29),IF(Config!$C$6=10,SUM(+Ene!E29+Feb!E29+Mar!E29+Abr!E29+May!E29+Jun!E29+Jul!E29+Ago!E29+Set!E29+Oct!E29),IF(Config!$C$6=11,SUM(+Ene!E29+Feb!E29+Mar!E29+Abr!E29+May!E29+Jun!E29+Jul!E29+Ago!E29+Set!E29+Oct!E29+Nov!E29),IF(Config!$C$6=12,SUM(+Ene!E29+Feb!E29+Mar!E29+Abr!E29+May!E29+Jun!E29+Jul!E29+Ago!E29+Set!E29+Oct!E29+Nov!E29+Dic!E29)))))))))))))</f>
        <v>0</v>
      </c>
      <c r="F29" s="429">
        <f>IF(Config!$C$6=1,SUM(+Ene!F29),IF(Config!$C$6=2,SUM(+Ene!F29+Feb!F29),IF(Config!$C$6=3,SUM(+Ene!F29+Feb!F29+Mar!F29),IF(Config!$C$6=4,SUM(+Ene!F29+Feb!F29+Mar!F29+Abr!F29),IF(Config!$C$6=5,SUM(Ene!F29+Feb!F29+Mar!F29+Abr!F29+May!F29),IF(Config!$C$6=6,SUM(+Ene!F29+Feb!F29+Mar!F29+Abr!F29+May!F29+Jun!F29),IF(Config!$C$6=7,SUM(Ene!F29+Feb!F29+Mar!F29+Abr!F29+May!F29+Jun!F29+Jul!F29),IF(Config!$C$6=8,SUM(+Ene!F29+Feb!F29+Mar!F29+Abr!F29+May!F29+Jun!F29+Jul!F29+Ago!F29),IF(Config!$C$6=9,SUM(+Ene!F29+Feb!F29+Mar!F29+Abr!F29+May!F29+Jun!F29+Jul!F29+Ago!F29+Set!F29),IF(Config!$C$6=10,SUM(+Ene!F29+Feb!F29+Mar!F29+Abr!F29+May!F29+Jun!F29+Jul!F29+Ago!F29+Set!F29+Oct!F29),IF(Config!$C$6=11,SUM(+Ene!F29+Feb!F29+Mar!F29+Abr!F29+May!F29+Jun!F29+Jul!F29+Ago!F29+Set!F29+Oct!F29+Nov!F29),IF(Config!$C$6=12,SUM(+Ene!F29+Feb!F29+Mar!F29+Abr!F29+May!F29+Jun!F29+Jul!F29+Ago!F29+Set!F29+Oct!F29+Nov!F29+Dic!F29)))))))))))))</f>
        <v>0</v>
      </c>
      <c r="G29" s="429">
        <f>IF(Config!$C$6=1,SUM(+Ene!G29),IF(Config!$C$6=2,SUM(+Ene!G29+Feb!G29),IF(Config!$C$6=3,SUM(+Ene!G29+Feb!G29+Mar!G29),IF(Config!$C$6=4,SUM(+Ene!G29+Feb!G29+Mar!G29+Abr!G29),IF(Config!$C$6=5,SUM(Ene!G29+Feb!G29+Mar!G29+Abr!G29+May!G29),IF(Config!$C$6=6,SUM(+Ene!G29+Feb!G29+Mar!G29+Abr!G29+May!G29+Jun!G29),IF(Config!$C$6=7,SUM(Ene!G29+Feb!G29+Mar!G29+Abr!G29+May!G29+Jun!G29+Jul!G29),IF(Config!$C$6=8,SUM(+Ene!G29+Feb!G29+Mar!G29+Abr!G29+May!G29+Jun!G29+Jul!G29+Ago!G29),IF(Config!$C$6=9,SUM(+Ene!G29+Feb!G29+Mar!G29+Abr!G29+May!G29+Jun!G29+Jul!G29+Ago!G29+Set!G29),IF(Config!$C$6=10,SUM(+Ene!G29+Feb!G29+Mar!G29+Abr!G29+May!G29+Jun!G29+Jul!G29+Ago!G29+Set!G29+Oct!G29),IF(Config!$C$6=11,SUM(+Ene!G29+Feb!G29+Mar!G29+Abr!G29+May!G29+Jun!G29+Jul!G29+Ago!G29+Set!G29+Oct!G29+Nov!G29),IF(Config!$C$6=12,SUM(+Ene!G29+Feb!G29+Mar!G29+Abr!G29+May!G29+Jun!G29+Jul!G29+Ago!G29+Set!G29+Oct!G29+Nov!G29+Dic!G29)))))))))))))</f>
        <v>0</v>
      </c>
      <c r="H29" s="429">
        <f>IF(Config!$C$6=1,SUM(+Ene!H29),IF(Config!$C$6=2,SUM(+Ene!H29+Feb!H29),IF(Config!$C$6=3,SUM(+Ene!H29+Feb!H29+Mar!H29),IF(Config!$C$6=4,SUM(+Ene!H29+Feb!H29+Mar!H29+Abr!H29),IF(Config!$C$6=5,SUM(Ene!H29+Feb!H29+Mar!H29+Abr!H29+May!H29),IF(Config!$C$6=6,SUM(+Ene!H29+Feb!H29+Mar!H29+Abr!H29+May!H29+Jun!H29),IF(Config!$C$6=7,SUM(Ene!H29+Feb!H29+Mar!H29+Abr!H29+May!H29+Jun!H29+Jul!H29),IF(Config!$C$6=8,SUM(+Ene!H29+Feb!H29+Mar!H29+Abr!H29+May!H29+Jun!H29+Jul!H29+Ago!H29),IF(Config!$C$6=9,SUM(+Ene!H29+Feb!H29+Mar!H29+Abr!H29+May!H29+Jun!H29+Jul!H29+Ago!H29+Set!H29),IF(Config!$C$6=10,SUM(+Ene!H29+Feb!H29+Mar!H29+Abr!H29+May!H29+Jun!H29+Jul!H29+Ago!H29+Set!H29+Oct!H29),IF(Config!$C$6=11,SUM(+Ene!H29+Feb!H29+Mar!H29+Abr!H29+May!H29+Jun!H29+Jul!H29+Ago!H29+Set!H29+Oct!H29+Nov!H29),IF(Config!$C$6=12,SUM(+Ene!H29+Feb!H29+Mar!H29+Abr!H29+May!H29+Jun!H29+Jul!H29+Ago!H29+Set!H29+Oct!H29+Nov!H29+Dic!H29)))))))))))))</f>
        <v>0</v>
      </c>
      <c r="I29" s="429">
        <f>IF(Config!$C$6=1,SUM(+Ene!I29),IF(Config!$C$6=2,SUM(+Ene!I29+Feb!I29),IF(Config!$C$6=3,SUM(+Ene!I29+Feb!I29+Mar!I29),IF(Config!$C$6=4,SUM(+Ene!I29+Feb!I29+Mar!I29+Abr!I29),IF(Config!$C$6=5,SUM(Ene!I29+Feb!I29+Mar!I29+Abr!I29+May!I29),IF(Config!$C$6=6,SUM(+Ene!I29+Feb!I29+Mar!I29+Abr!I29+May!I29+Jun!I29),IF(Config!$C$6=7,SUM(Ene!I29+Feb!I29+Mar!I29+Abr!I29+May!I29+Jun!I29+Jul!I29),IF(Config!$C$6=8,SUM(+Ene!I29+Feb!I29+Mar!I29+Abr!I29+May!I29+Jun!I29+Jul!I29+Ago!I29),IF(Config!$C$6=9,SUM(+Ene!I29+Feb!I29+Mar!I29+Abr!I29+May!I29+Jun!I29+Jul!I29+Ago!I29+Set!I29),IF(Config!$C$6=10,SUM(+Ene!I29+Feb!I29+Mar!I29+Abr!I29+May!I29+Jun!I29+Jul!I29+Ago!I29+Set!I29+Oct!I29),IF(Config!$C$6=11,SUM(+Ene!I29+Feb!I29+Mar!I29+Abr!I29+May!I29+Jun!I29+Jul!I29+Ago!I29+Set!I29+Oct!I29+Nov!I29),IF(Config!$C$6=12,SUM(+Ene!I29+Feb!I29+Mar!I29+Abr!I29+May!I29+Jun!I29+Jul!I29+Ago!I29+Set!I29+Oct!I29+Nov!I29+Dic!I29)))))))))))))</f>
        <v>0</v>
      </c>
      <c r="J29" s="429">
        <f>IF(Config!$C$6=1,SUM(+Ene!J29),IF(Config!$C$6=2,SUM(+Ene!J29+Feb!J29),IF(Config!$C$6=3,SUM(+Ene!J29+Feb!J29+Mar!J29),IF(Config!$C$6=4,SUM(+Ene!J29+Feb!J29+Mar!J29+Abr!J29),IF(Config!$C$6=5,SUM(Ene!J29+Feb!J29+Mar!J29+Abr!J29+May!J29),IF(Config!$C$6=6,SUM(+Ene!J29+Feb!J29+Mar!J29+Abr!J29+May!J29+Jun!J29),IF(Config!$C$6=7,SUM(Ene!J29+Feb!J29+Mar!J29+Abr!J29+May!J29+Jun!J29+Jul!J29),IF(Config!$C$6=8,SUM(+Ene!J29+Feb!J29+Mar!J29+Abr!J29+May!J29+Jun!J29+Jul!J29+Ago!J29),IF(Config!$C$6=9,SUM(+Ene!J29+Feb!J29+Mar!J29+Abr!J29+May!J29+Jun!J29+Jul!J29+Ago!J29+Set!J29),IF(Config!$C$6=10,SUM(+Ene!J29+Feb!J29+Mar!J29+Abr!J29+May!J29+Jun!J29+Jul!J29+Ago!J29+Set!J29+Oct!J29),IF(Config!$C$6=11,SUM(+Ene!J29+Feb!J29+Mar!J29+Abr!J29+May!J29+Jun!J29+Jul!J29+Ago!J29+Set!J29+Oct!J29+Nov!J29),IF(Config!$C$6=12,SUM(+Ene!J29+Feb!J29+Mar!J29+Abr!J29+May!J29+Jun!J29+Jul!J29+Ago!J29+Set!J29+Oct!J29+Nov!J29+Dic!J29)))))))))))))</f>
        <v>0</v>
      </c>
      <c r="K29" s="429">
        <f>IF(Config!$C$6=1,SUM(+Ene!K29),IF(Config!$C$6=2,SUM(+Ene!K29+Feb!K29),IF(Config!$C$6=3,SUM(+Ene!K29+Feb!K29+Mar!K29),IF(Config!$C$6=4,SUM(+Ene!K29+Feb!K29+Mar!K29+Abr!K29),IF(Config!$C$6=5,SUM(Ene!K29+Feb!K29+Mar!K29+Abr!K29+May!K29),IF(Config!$C$6=6,SUM(+Ene!K29+Feb!K29+Mar!K29+Abr!K29+May!K29+Jun!K29),IF(Config!$C$6=7,SUM(Ene!K29+Feb!K29+Mar!K29+Abr!K29+May!K29+Jun!K29+Jul!K29),IF(Config!$C$6=8,SUM(+Ene!K29+Feb!K29+Mar!K29+Abr!K29+May!K29+Jun!K29+Jul!K29+Ago!K29),IF(Config!$C$6=9,SUM(+Ene!K29+Feb!K29+Mar!K29+Abr!K29+May!K29+Jun!K29+Jul!K29+Ago!K29+Set!K29),IF(Config!$C$6=10,SUM(+Ene!K29+Feb!K29+Mar!K29+Abr!K29+May!K29+Jun!K29+Jul!K29+Ago!K29+Set!K29+Oct!K29),IF(Config!$C$6=11,SUM(+Ene!K29+Feb!K29+Mar!K29+Abr!K29+May!K29+Jun!K29+Jul!K29+Ago!K29+Set!K29+Oct!K29+Nov!K29),IF(Config!$C$6=12,SUM(+Ene!K29+Feb!K29+Mar!K29+Abr!K29+May!K29+Jun!K29+Jul!K29+Ago!K29+Set!K29+Oct!K29+Nov!K29+Dic!K29)))))))))))))</f>
        <v>5</v>
      </c>
      <c r="L29" s="429">
        <f>IF(Config!$C$6=1,SUM(+Ene!L29),IF(Config!$C$6=2,SUM(+Ene!L29+Feb!L29),IF(Config!$C$6=3,SUM(+Ene!L29+Feb!L29+Mar!L29),IF(Config!$C$6=4,SUM(+Ene!L29+Feb!L29+Mar!L29+Abr!L29),IF(Config!$C$6=5,SUM(Ene!L29+Feb!L29+Mar!L29+Abr!L29+May!L29),IF(Config!$C$6=6,SUM(+Ene!L29+Feb!L29+Mar!L29+Abr!L29+May!L29+Jun!L29),IF(Config!$C$6=7,SUM(Ene!L29+Feb!L29+Mar!L29+Abr!L29+May!L29+Jun!L29+Jul!L29),IF(Config!$C$6=8,SUM(+Ene!L29+Feb!L29+Mar!L29+Abr!L29+May!L29+Jun!L29+Jul!L29+Ago!L29),IF(Config!$C$6=9,SUM(+Ene!L29+Feb!L29+Mar!L29+Abr!L29+May!L29+Jun!L29+Jul!L29+Ago!L29+Set!L29),IF(Config!$C$6=10,SUM(+Ene!L29+Feb!L29+Mar!L29+Abr!L29+May!L29+Jun!L29+Jul!L29+Ago!L29+Set!L29+Oct!L29),IF(Config!$C$6=11,SUM(+Ene!L29+Feb!L29+Mar!L29+Abr!L29+May!L29+Jun!L29+Jul!L29+Ago!L29+Set!L29+Oct!L29+Nov!L29),IF(Config!$C$6=12,SUM(+Ene!L29+Feb!L29+Mar!L29+Abr!L29+May!L29+Jun!L29+Jul!L29+Ago!L29+Set!L29+Oct!L29+Nov!L29+Dic!L29)))))))))))))</f>
        <v>0</v>
      </c>
      <c r="M29" s="429">
        <f>IF(Config!$C$6=1,SUM(+Ene!M29),IF(Config!$C$6=2,SUM(+Ene!M29+Feb!M29),IF(Config!$C$6=3,SUM(+Ene!M29+Feb!M29+Mar!M29),IF(Config!$C$6=4,SUM(+Ene!M29+Feb!M29+Mar!M29+Abr!M29),IF(Config!$C$6=5,SUM(Ene!M29+Feb!M29+Mar!M29+Abr!M29+May!M29),IF(Config!$C$6=6,SUM(+Ene!M29+Feb!M29+Mar!M29+Abr!M29+May!M29+Jun!M29),IF(Config!$C$6=7,SUM(Ene!M29+Feb!M29+Mar!M29+Abr!M29+May!M29+Jun!M29+Jul!M29),IF(Config!$C$6=8,SUM(+Ene!M29+Feb!M29+Mar!M29+Abr!M29+May!M29+Jun!M29+Jul!M29+Ago!M29),IF(Config!$C$6=9,SUM(+Ene!M29+Feb!M29+Mar!M29+Abr!M29+May!M29+Jun!M29+Jul!M29+Ago!M29+Set!M29),IF(Config!$C$6=10,SUM(+Ene!M29+Feb!M29+Mar!M29+Abr!M29+May!M29+Jun!M29+Jul!M29+Ago!M29+Set!M29+Oct!M29),IF(Config!$C$6=11,SUM(+Ene!M29+Feb!M29+Mar!M29+Abr!M29+May!M29+Jun!M29+Jul!M29+Ago!M29+Set!M29+Oct!M29+Nov!M29),IF(Config!$C$6=12,SUM(+Ene!M29+Feb!M29+Mar!M29+Abr!M29+May!M29+Jun!M29+Jul!M29+Ago!M29+Set!M29+Oct!M29+Nov!M29+Dic!M29)))))))))))))</f>
        <v>0</v>
      </c>
      <c r="N29" s="429">
        <f>IF(Config!$C$6=1,SUM(+Ene!N29),IF(Config!$C$6=2,SUM(+Ene!N29+Feb!N29),IF(Config!$C$6=3,SUM(+Ene!N29+Feb!N29+Mar!N29),IF(Config!$C$6=4,SUM(+Ene!N29+Feb!N29+Mar!N29+Abr!N29),IF(Config!$C$6=5,SUM(Ene!N29+Feb!N29+Mar!N29+Abr!N29+May!N29),IF(Config!$C$6=6,SUM(+Ene!N29+Feb!N29+Mar!N29+Abr!N29+May!N29+Jun!N29),IF(Config!$C$6=7,SUM(Ene!N29+Feb!N29+Mar!N29+Abr!N29+May!N29+Jun!N29+Jul!N29),IF(Config!$C$6=8,SUM(+Ene!N29+Feb!N29+Mar!N29+Abr!N29+May!N29+Jun!N29+Jul!N29+Ago!N29),IF(Config!$C$6=9,SUM(+Ene!N29+Feb!N29+Mar!N29+Abr!N29+May!N29+Jun!N29+Jul!N29+Ago!N29+Set!N29),IF(Config!$C$6=10,SUM(+Ene!N29+Feb!N29+Mar!N29+Abr!N29+May!N29+Jun!N29+Jul!N29+Ago!N29+Set!N29+Oct!N29),IF(Config!$C$6=11,SUM(+Ene!N29+Feb!N29+Mar!N29+Abr!N29+May!N29+Jun!N29+Jul!N29+Ago!N29+Set!N29+Oct!N29+Nov!N29),IF(Config!$C$6=12,SUM(+Ene!N29+Feb!N29+Mar!N29+Abr!N29+May!N29+Jun!N29+Jul!N29+Ago!N29+Set!N29+Oct!N29+Nov!N29+Dic!N29)))))))))))))</f>
        <v>0</v>
      </c>
      <c r="O29" s="429">
        <f>IF(Config!$C$6=1,SUM(+Ene!O29),IF(Config!$C$6=2,SUM(+Ene!O29+Feb!O29),IF(Config!$C$6=3,SUM(+Ene!O29+Feb!O29+Mar!O29),IF(Config!$C$6=4,SUM(+Ene!O29+Feb!O29+Mar!O29+Abr!O29),IF(Config!$C$6=5,SUM(Ene!O29+Feb!O29+Mar!O29+Abr!O29+May!O29),IF(Config!$C$6=6,SUM(+Ene!O29+Feb!O29+Mar!O29+Abr!O29+May!O29+Jun!O29),IF(Config!$C$6=7,SUM(Ene!O29+Feb!O29+Mar!O29+Abr!O29+May!O29+Jun!O29+Jul!O29),IF(Config!$C$6=8,SUM(+Ene!O29+Feb!O29+Mar!O29+Abr!O29+May!O29+Jun!O29+Jul!O29+Ago!O29),IF(Config!$C$6=9,SUM(+Ene!O29+Feb!O29+Mar!O29+Abr!O29+May!O29+Jun!O29+Jul!O29+Ago!O29+Set!O29),IF(Config!$C$6=10,SUM(+Ene!O29+Feb!O29+Mar!O29+Abr!O29+May!O29+Jun!O29+Jul!O29+Ago!O29+Set!O29+Oct!O29),IF(Config!$C$6=11,SUM(+Ene!O29+Feb!O29+Mar!O29+Abr!O29+May!O29+Jun!O29+Jul!O29+Ago!O29+Set!O29+Oct!O29+Nov!O29),IF(Config!$C$6=12,SUM(+Ene!O29+Feb!O29+Mar!O29+Abr!O29+May!O29+Jun!O29+Jul!O29+Ago!O29+Set!O29+Oct!O29+Nov!O29+Dic!O29)))))))))))))</f>
        <v>0</v>
      </c>
      <c r="P29" s="429">
        <f>IF(Config!$C$6=1,SUM(+Ene!P29),IF(Config!$C$6=2,SUM(+Ene!P29+Feb!P29),IF(Config!$C$6=3,SUM(+Ene!P29+Feb!P29+Mar!P29),IF(Config!$C$6=4,SUM(+Ene!P29+Feb!P29+Mar!P29+Abr!P29),IF(Config!$C$6=5,SUM(Ene!P29+Feb!P29+Mar!P29+Abr!P29+May!P29),IF(Config!$C$6=6,SUM(+Ene!P29+Feb!P29+Mar!P29+Abr!P29+May!P29+Jun!P29),IF(Config!$C$6=7,SUM(Ene!P29+Feb!P29+Mar!P29+Abr!P29+May!P29+Jun!P29+Jul!P29),IF(Config!$C$6=8,SUM(+Ene!P29+Feb!P29+Mar!P29+Abr!P29+May!P29+Jun!P29+Jul!P29+Ago!P29),IF(Config!$C$6=9,SUM(+Ene!P29+Feb!P29+Mar!P29+Abr!P29+May!P29+Jun!P29+Jul!P29+Ago!P29+Set!P29),IF(Config!$C$6=10,SUM(+Ene!P29+Feb!P29+Mar!P29+Abr!P29+May!P29+Jun!P29+Jul!P29+Ago!P29+Set!P29+Oct!P29),IF(Config!$C$6=11,SUM(+Ene!P29+Feb!P29+Mar!P29+Abr!P29+May!P29+Jun!P29+Jul!P29+Ago!P29+Set!P29+Oct!P29+Nov!P29),IF(Config!$C$6=12,SUM(+Ene!P29+Feb!P29+Mar!P29+Abr!P29+May!P29+Jun!P29+Jul!P29+Ago!P29+Set!P29+Oct!P29+Nov!P29+Dic!P29)))))))))))))</f>
        <v>0</v>
      </c>
      <c r="Q29" s="429">
        <f>IF(Config!$C$6=1,SUM(+Ene!Q29),IF(Config!$C$6=2,SUM(+Ene!Q29+Feb!Q29),IF(Config!$C$6=3,SUM(+Ene!Q29+Feb!Q29+Mar!Q29),IF(Config!$C$6=4,SUM(+Ene!Q29+Feb!Q29+Mar!Q29+Abr!Q29),IF(Config!$C$6=5,SUM(Ene!Q29+Feb!Q29+Mar!Q29+Abr!Q29+May!Q29),IF(Config!$C$6=6,SUM(+Ene!Q29+Feb!Q29+Mar!Q29+Abr!Q29+May!Q29+Jun!Q29),IF(Config!$C$6=7,SUM(Ene!Q29+Feb!Q29+Mar!Q29+Abr!Q29+May!Q29+Jun!Q29+Jul!Q29),IF(Config!$C$6=8,SUM(+Ene!Q29+Feb!Q29+Mar!Q29+Abr!Q29+May!Q29+Jun!Q29+Jul!Q29+Ago!Q29),IF(Config!$C$6=9,SUM(+Ene!Q29+Feb!Q29+Mar!Q29+Abr!Q29+May!Q29+Jun!Q29+Jul!Q29+Ago!Q29+Set!Q29),IF(Config!$C$6=10,SUM(+Ene!Q29+Feb!Q29+Mar!Q29+Abr!Q29+May!Q29+Jun!Q29+Jul!Q29+Ago!Q29+Set!Q29+Oct!Q29),IF(Config!$C$6=11,SUM(+Ene!Q29+Feb!Q29+Mar!Q29+Abr!Q29+May!Q29+Jun!Q29+Jul!Q29+Ago!Q29+Set!Q29+Oct!Q29+Nov!Q29),IF(Config!$C$6=12,SUM(+Ene!Q29+Feb!Q29+Mar!Q29+Abr!Q29+May!Q29+Jun!Q29+Jul!Q29+Ago!Q29+Set!Q29+Oct!Q29+Nov!Q29+Dic!Q29)))))))))))))</f>
        <v>0</v>
      </c>
      <c r="R29" s="429">
        <f>IF(Config!$C$6=1,SUM(+Ene!R29),IF(Config!$C$6=2,SUM(+Ene!R29+Feb!R29),IF(Config!$C$6=3,SUM(+Ene!R29+Feb!R29+Mar!R29),IF(Config!$C$6=4,SUM(+Ene!R29+Feb!R29+Mar!R29+Abr!R29),IF(Config!$C$6=5,SUM(Ene!R29+Feb!R29+Mar!R29+Abr!R29+May!R29),IF(Config!$C$6=6,SUM(+Ene!R29+Feb!R29+Mar!R29+Abr!R29+May!R29+Jun!R29),IF(Config!$C$6=7,SUM(Ene!R29+Feb!R29+Mar!R29+Abr!R29+May!R29+Jun!R29+Jul!R29),IF(Config!$C$6=8,SUM(+Ene!R29+Feb!R29+Mar!R29+Abr!R29+May!R29+Jun!R29+Jul!R29+Ago!R29),IF(Config!$C$6=9,SUM(+Ene!R29+Feb!R29+Mar!R29+Abr!R29+May!R29+Jun!R29+Jul!R29+Ago!R29+Set!R29),IF(Config!$C$6=10,SUM(+Ene!R29+Feb!R29+Mar!R29+Abr!R29+May!R29+Jun!R29+Jul!R29+Ago!R29+Set!R29+Oct!R29),IF(Config!$C$6=11,SUM(+Ene!R29+Feb!R29+Mar!R29+Abr!R29+May!R29+Jun!R29+Jul!R29+Ago!R29+Set!R29+Oct!R29+Nov!R29),IF(Config!$C$6=12,SUM(+Ene!R29+Feb!R29+Mar!R29+Abr!R29+May!R29+Jun!R29+Jul!R29+Ago!R29+Set!R29+Oct!R29+Nov!R29+Dic!R29)))))))))))))</f>
        <v>0</v>
      </c>
      <c r="S29" s="429">
        <f>IF(Config!$C$6=1,SUM(+Ene!S29),IF(Config!$C$6=2,SUM(+Ene!S29+Feb!S29),IF(Config!$C$6=3,SUM(+Ene!S29+Feb!S29+Mar!S29),IF(Config!$C$6=4,SUM(+Ene!S29+Feb!S29+Mar!S29+Abr!S29),IF(Config!$C$6=5,SUM(Ene!S29+Feb!S29+Mar!S29+Abr!S29+May!S29),IF(Config!$C$6=6,SUM(+Ene!S29+Feb!S29+Mar!S29+Abr!S29+May!S29+Jun!S29),IF(Config!$C$6=7,SUM(Ene!S29+Feb!S29+Mar!S29+Abr!S29+May!S29+Jun!S29+Jul!S29),IF(Config!$C$6=8,SUM(+Ene!S29+Feb!S29+Mar!S29+Abr!S29+May!S29+Jun!S29+Jul!S29+Ago!S29),IF(Config!$C$6=9,SUM(+Ene!S29+Feb!S29+Mar!S29+Abr!S29+May!S29+Jun!S29+Jul!S29+Ago!S29+Set!S29),IF(Config!$C$6=10,SUM(+Ene!S29+Feb!S29+Mar!S29+Abr!S29+May!S29+Jun!S29+Jul!S29+Ago!S29+Set!S29+Oct!S29),IF(Config!$C$6=11,SUM(+Ene!S29+Feb!S29+Mar!S29+Abr!S29+May!S29+Jun!S29+Jul!S29+Ago!S29+Set!S29+Oct!S29+Nov!S29),IF(Config!$C$6=12,SUM(+Ene!S29+Feb!S29+Mar!S29+Abr!S29+May!S29+Jun!S29+Jul!S29+Ago!S29+Set!S29+Oct!S29+Nov!S29+Dic!S29)))))))))))))</f>
        <v>0</v>
      </c>
      <c r="T29" s="429">
        <f>IF(Config!$C$6=1,SUM(+Ene!T29),IF(Config!$C$6=2,SUM(+Ene!T29+Feb!T29),IF(Config!$C$6=3,SUM(+Ene!T29+Feb!T29+Mar!T29),IF(Config!$C$6=4,SUM(+Ene!T29+Feb!T29+Mar!T29+Abr!T29),IF(Config!$C$6=5,SUM(Ene!T29+Feb!T29+Mar!T29+Abr!T29+May!T29),IF(Config!$C$6=6,SUM(+Ene!T29+Feb!T29+Mar!T29+Abr!T29+May!T29+Jun!T29),IF(Config!$C$6=7,SUM(Ene!T29+Feb!T29+Mar!T29+Abr!T29+May!T29+Jun!T29+Jul!T29),IF(Config!$C$6=8,SUM(+Ene!T29+Feb!T29+Mar!T29+Abr!T29+May!T29+Jun!T29+Jul!T29+Ago!T29),IF(Config!$C$6=9,SUM(+Ene!T29+Feb!T29+Mar!T29+Abr!T29+May!T29+Jun!T29+Jul!T29+Ago!T29+Set!T29),IF(Config!$C$6=10,SUM(+Ene!T29+Feb!T29+Mar!T29+Abr!T29+May!T29+Jun!T29+Jul!T29+Ago!T29+Set!T29+Oct!T29),IF(Config!$C$6=11,SUM(+Ene!T29+Feb!T29+Mar!T29+Abr!T29+May!T29+Jun!T29+Jul!T29+Ago!T29+Set!T29+Oct!T29+Nov!T29),IF(Config!$C$6=12,SUM(+Ene!T29+Feb!T29+Mar!T29+Abr!T29+May!T29+Jun!T29+Jul!T29+Ago!T29+Set!T29+Oct!T29+Nov!T29+Dic!T29)))))))))))))</f>
        <v>0</v>
      </c>
      <c r="U29" s="429">
        <f>IF(Config!$C$6=1,SUM(+Ene!U29),IF(Config!$C$6=2,SUM(+Ene!U29+Feb!U29),IF(Config!$C$6=3,SUM(+Ene!U29+Feb!U29+Mar!U29),IF(Config!$C$6=4,SUM(+Ene!U29+Feb!U29+Mar!U29+Abr!U29),IF(Config!$C$6=5,SUM(Ene!U29+Feb!U29+Mar!U29+Abr!U29+May!U29),IF(Config!$C$6=6,SUM(+Ene!U29+Feb!U29+Mar!U29+Abr!U29+May!U29+Jun!U29),IF(Config!$C$6=7,SUM(Ene!U29+Feb!U29+Mar!U29+Abr!U29+May!U29+Jun!U29+Jul!U29),IF(Config!$C$6=8,SUM(+Ene!U29+Feb!U29+Mar!U29+Abr!U29+May!U29+Jun!U29+Jul!U29+Ago!U29),IF(Config!$C$6=9,SUM(+Ene!U29+Feb!U29+Mar!U29+Abr!U29+May!U29+Jun!U29+Jul!U29+Ago!U29+Set!U29),IF(Config!$C$6=10,SUM(+Ene!U29+Feb!U29+Mar!U29+Abr!U29+May!U29+Jun!U29+Jul!U29+Ago!U29+Set!U29+Oct!U29),IF(Config!$C$6=11,SUM(+Ene!U29+Feb!U29+Mar!U29+Abr!U29+May!U29+Jun!U29+Jul!U29+Ago!U29+Set!U29+Oct!U29+Nov!U29),IF(Config!$C$6=12,SUM(+Ene!U29+Feb!U29+Mar!U29+Abr!U29+May!U29+Jun!U29+Jul!U29+Ago!U29+Set!U29+Oct!U29+Nov!U29+Dic!U29)))))))))))))</f>
        <v>0</v>
      </c>
      <c r="V29" s="429">
        <f>IF(Config!$C$6=1,SUM(+Ene!V29),IF(Config!$C$6=2,SUM(+Ene!V29+Feb!V29),IF(Config!$C$6=3,SUM(+Ene!V29+Feb!V29+Mar!V29),IF(Config!$C$6=4,SUM(+Ene!V29+Feb!V29+Mar!V29+Abr!V29),IF(Config!$C$6=5,SUM(Ene!V29+Feb!V29+Mar!V29+Abr!V29+May!V29),IF(Config!$C$6=6,SUM(+Ene!V29+Feb!V29+Mar!V29+Abr!V29+May!V29+Jun!V29),IF(Config!$C$6=7,SUM(Ene!V29+Feb!V29+Mar!V29+Abr!V29+May!V29+Jun!V29+Jul!V29),IF(Config!$C$6=8,SUM(+Ene!V29+Feb!V29+Mar!V29+Abr!V29+May!V29+Jun!V29+Jul!V29+Ago!V29),IF(Config!$C$6=9,SUM(+Ene!V29+Feb!V29+Mar!V29+Abr!V29+May!V29+Jun!V29+Jul!V29+Ago!V29+Set!V29),IF(Config!$C$6=10,SUM(+Ene!V29+Feb!V29+Mar!V29+Abr!V29+May!V29+Jun!V29+Jul!V29+Ago!V29+Set!V29+Oct!V29),IF(Config!$C$6=11,SUM(+Ene!V29+Feb!V29+Mar!V29+Abr!V29+May!V29+Jun!V29+Jul!V29+Ago!V29+Set!V29+Oct!V29+Nov!V29),IF(Config!$C$6=12,SUM(+Ene!V29+Feb!V29+Mar!V29+Abr!V29+May!V29+Jun!V29+Jul!V29+Ago!V29+Set!V29+Oct!V29+Nov!V29+Dic!V29)))))))))))))</f>
        <v>0</v>
      </c>
      <c r="W29" s="429">
        <f>IF(Config!$C$6=1,SUM(+Ene!W29),IF(Config!$C$6=2,SUM(+Ene!W29+Feb!W29),IF(Config!$C$6=3,SUM(+Ene!W29+Feb!W29+Mar!W29),IF(Config!$C$6=4,SUM(+Ene!W29+Feb!W29+Mar!W29+Abr!W29),IF(Config!$C$6=5,SUM(Ene!W29+Feb!W29+Mar!W29+Abr!W29+May!W29),IF(Config!$C$6=6,SUM(+Ene!W29+Feb!W29+Mar!W29+Abr!W29+May!W29+Jun!W29),IF(Config!$C$6=7,SUM(Ene!W29+Feb!W29+Mar!W29+Abr!W29+May!W29+Jun!W29+Jul!W29),IF(Config!$C$6=8,SUM(+Ene!W29+Feb!W29+Mar!W29+Abr!W29+May!W29+Jun!W29+Jul!W29+Ago!W29),IF(Config!$C$6=9,SUM(+Ene!W29+Feb!W29+Mar!W29+Abr!W29+May!W29+Jun!W29+Jul!W29+Ago!W29+Set!W29),IF(Config!$C$6=10,SUM(+Ene!W29+Feb!W29+Mar!W29+Abr!W29+May!W29+Jun!W29+Jul!W29+Ago!W29+Set!W29+Oct!W29),IF(Config!$C$6=11,SUM(+Ene!W29+Feb!W29+Mar!W29+Abr!W29+May!W29+Jun!W29+Jul!W29+Ago!W29+Set!W29+Oct!W29+Nov!W29),IF(Config!$C$6=12,SUM(+Ene!W29+Feb!W29+Mar!W29+Abr!W29+May!W29+Jun!W29+Jul!W29+Ago!W29+Set!W29+Oct!W29+Nov!W29+Dic!W29)))))))))))))</f>
        <v>0</v>
      </c>
      <c r="X29" s="429">
        <f>IF(Config!$C$6=1,SUM(+Ene!X29),IF(Config!$C$6=2,SUM(+Ene!X29+Feb!X29),IF(Config!$C$6=3,SUM(+Ene!X29+Feb!X29+Mar!X29),IF(Config!$C$6=4,SUM(+Ene!X29+Feb!X29+Mar!X29+Abr!X29),IF(Config!$C$6=5,SUM(Ene!X29+Feb!X29+Mar!X29+Abr!X29+May!X29),IF(Config!$C$6=6,SUM(+Ene!X29+Feb!X29+Mar!X29+Abr!X29+May!X29+Jun!X29),IF(Config!$C$6=7,SUM(Ene!X29+Feb!X29+Mar!X29+Abr!X29+May!X29+Jun!X29+Jul!X29),IF(Config!$C$6=8,SUM(+Ene!X29+Feb!X29+Mar!X29+Abr!X29+May!X29+Jun!X29+Jul!X29+Ago!X29),IF(Config!$C$6=9,SUM(+Ene!X29+Feb!X29+Mar!X29+Abr!X29+May!X29+Jun!X29+Jul!X29+Ago!X29+Set!X29),IF(Config!$C$6=10,SUM(+Ene!X29+Feb!X29+Mar!X29+Abr!X29+May!X29+Jun!X29+Jul!X29+Ago!X29+Set!X29+Oct!X29),IF(Config!$C$6=11,SUM(+Ene!X29+Feb!X29+Mar!X29+Abr!X29+May!X29+Jun!X29+Jul!X29+Ago!X29+Set!X29+Oct!X29+Nov!X29),IF(Config!$C$6=12,SUM(+Ene!X29+Feb!X29+Mar!X29+Abr!X29+May!X29+Jun!X29+Jul!X29+Ago!X29+Set!X29+Oct!X29+Nov!X29+Dic!X29)))))))))))))</f>
        <v>0</v>
      </c>
      <c r="Y29" s="429">
        <f>IF(Config!$C$6=1,SUM(+Ene!Y29),IF(Config!$C$6=2,SUM(+Ene!Y29+Feb!Y29),IF(Config!$C$6=3,SUM(+Ene!Y29+Feb!Y29+Mar!Y29),IF(Config!$C$6=4,SUM(+Ene!Y29+Feb!Y29+Mar!Y29+Abr!Y29),IF(Config!$C$6=5,SUM(Ene!Y29+Feb!Y29+Mar!Y29+Abr!Y29+May!Y29),IF(Config!$C$6=6,SUM(+Ene!Y29+Feb!Y29+Mar!Y29+Abr!Y29+May!Y29+Jun!Y29),IF(Config!$C$6=7,SUM(Ene!Y29+Feb!Y29+Mar!Y29+Abr!Y29+May!Y29+Jun!Y29+Jul!Y29),IF(Config!$C$6=8,SUM(+Ene!Y29+Feb!Y29+Mar!Y29+Abr!Y29+May!Y29+Jun!Y29+Jul!Y29+Ago!Y29),IF(Config!$C$6=9,SUM(+Ene!Y29+Feb!Y29+Mar!Y29+Abr!Y29+May!Y29+Jun!Y29+Jul!Y29+Ago!Y29+Set!Y29),IF(Config!$C$6=10,SUM(+Ene!Y29+Feb!Y29+Mar!Y29+Abr!Y29+May!Y29+Jun!Y29+Jul!Y29+Ago!Y29+Set!Y29+Oct!Y29),IF(Config!$C$6=11,SUM(+Ene!Y29+Feb!Y29+Mar!Y29+Abr!Y29+May!Y29+Jun!Y29+Jul!Y29+Ago!Y29+Set!Y29+Oct!Y29+Nov!Y29),IF(Config!$C$6=12,SUM(+Ene!Y29+Feb!Y29+Mar!Y29+Abr!Y29+May!Y29+Jun!Y29+Jul!Y29+Ago!Y29+Set!Y29+Oct!Y29+Nov!Y29+Dic!Y29)))))))))))))</f>
        <v>0</v>
      </c>
      <c r="Z29" s="429">
        <f>IF(Config!$C$6=1,SUM(+Ene!Z29),IF(Config!$C$6=2,SUM(+Ene!Z29+Feb!Z29),IF(Config!$C$6=3,SUM(+Ene!Z29+Feb!Z29+Mar!Z29),IF(Config!$C$6=4,SUM(+Ene!Z29+Feb!Z29+Mar!Z29+Abr!Z29),IF(Config!$C$6=5,SUM(Ene!Z29+Feb!Z29+Mar!Z29+Abr!Z29+May!Z29),IF(Config!$C$6=6,SUM(+Ene!Z29+Feb!Z29+Mar!Z29+Abr!Z29+May!Z29+Jun!Z29),IF(Config!$C$6=7,SUM(Ene!Z29+Feb!Z29+Mar!Z29+Abr!Z29+May!Z29+Jun!Z29+Jul!Z29),IF(Config!$C$6=8,SUM(+Ene!Z29+Feb!Z29+Mar!Z29+Abr!Z29+May!Z29+Jun!Z29+Jul!Z29+Ago!Z29),IF(Config!$C$6=9,SUM(+Ene!Z29+Feb!Z29+Mar!Z29+Abr!Z29+May!Z29+Jun!Z29+Jul!Z29+Ago!Z29+Set!Z29),IF(Config!$C$6=10,SUM(+Ene!Z29+Feb!Z29+Mar!Z29+Abr!Z29+May!Z29+Jun!Z29+Jul!Z29+Ago!Z29+Set!Z29+Oct!Z29),IF(Config!$C$6=11,SUM(+Ene!Z29+Feb!Z29+Mar!Z29+Abr!Z29+May!Z29+Jun!Z29+Jul!Z29+Ago!Z29+Set!Z29+Oct!Z29+Nov!Z29),IF(Config!$C$6=12,SUM(+Ene!Z29+Feb!Z29+Mar!Z29+Abr!Z29+May!Z29+Jun!Z29+Jul!Z29+Ago!Z29+Set!Z29+Oct!Z29+Nov!Z29+Dic!Z29)))))))))))))</f>
        <v>0</v>
      </c>
      <c r="AA29" s="429">
        <f>IF(Config!$C$6=1,SUM(+Ene!AA29),IF(Config!$C$6=2,SUM(+Ene!AA29+Feb!AA29),IF(Config!$C$6=3,SUM(+Ene!AA29+Feb!AA29+Mar!AA29),IF(Config!$C$6=4,SUM(+Ene!AA29+Feb!AA29+Mar!AA29+Abr!AA29),IF(Config!$C$6=5,SUM(Ene!AA29+Feb!AA29+Mar!AA29+Abr!AA29+May!AA29),IF(Config!$C$6=6,SUM(+Ene!AA29+Feb!AA29+Mar!AA29+Abr!AA29+May!AA29+Jun!AA29),IF(Config!$C$6=7,SUM(Ene!AA29+Feb!AA29+Mar!AA29+Abr!AA29+May!AA29+Jun!AA29+Jul!AA29),IF(Config!$C$6=8,SUM(+Ene!AA29+Feb!AA29+Mar!AA29+Abr!AA29+May!AA29+Jun!AA29+Jul!AA29+Ago!AA29),IF(Config!$C$6=9,SUM(+Ene!AA29+Feb!AA29+Mar!AA29+Abr!AA29+May!AA29+Jun!AA29+Jul!AA29+Ago!AA29+Set!AA29),IF(Config!$C$6=10,SUM(+Ene!AA29+Feb!AA29+Mar!AA29+Abr!AA29+May!AA29+Jun!AA29+Jul!AA29+Ago!AA29+Set!AA29+Oct!AA29),IF(Config!$C$6=11,SUM(+Ene!AA29+Feb!AA29+Mar!AA29+Abr!AA29+May!AA29+Jun!AA29+Jul!AA29+Ago!AA29+Set!AA29+Oct!AA29+Nov!AA29),IF(Config!$C$6=12,SUM(+Ene!AA29+Feb!AA29+Mar!AA29+Abr!AA29+May!AA29+Jun!AA29+Jul!AA29+Ago!AA29+Set!AA29+Oct!AA29+Nov!AA29+Dic!AA29)))))))))))))</f>
        <v>0</v>
      </c>
      <c r="AB29" s="429">
        <f>IF(Config!$C$6=1,SUM(+Ene!AB29),IF(Config!$C$6=2,SUM(+Ene!AB29+Feb!AB29),IF(Config!$C$6=3,SUM(+Ene!AB29+Feb!AB29+Mar!AB29),IF(Config!$C$6=4,SUM(+Ene!AB29+Feb!AB29+Mar!AB29+Abr!AB29),IF(Config!$C$6=5,SUM(Ene!AB29+Feb!AB29+Mar!AB29+Abr!AB29+May!AB29),IF(Config!$C$6=6,SUM(+Ene!AB29+Feb!AB29+Mar!AB29+Abr!AB29+May!AB29+Jun!AB29),IF(Config!$C$6=7,SUM(Ene!AB29+Feb!AB29+Mar!AB29+Abr!AB29+May!AB29+Jun!AB29+Jul!AB29),IF(Config!$C$6=8,SUM(+Ene!AB29+Feb!AB29+Mar!AB29+Abr!AB29+May!AB29+Jun!AB29+Jul!AB29+Ago!AB29),IF(Config!$C$6=9,SUM(+Ene!AB29+Feb!AB29+Mar!AB29+Abr!AB29+May!AB29+Jun!AB29+Jul!AB29+Ago!AB29+Set!AB29),IF(Config!$C$6=10,SUM(+Ene!AB29+Feb!AB29+Mar!AB29+Abr!AB29+May!AB29+Jun!AB29+Jul!AB29+Ago!AB29+Set!AB29+Oct!AB29),IF(Config!$C$6=11,SUM(+Ene!AB29+Feb!AB29+Mar!AB29+Abr!AB29+May!AB29+Jun!AB29+Jul!AB29+Ago!AB29+Set!AB29+Oct!AB29+Nov!AB29),IF(Config!$C$6=12,SUM(+Ene!AB29+Feb!AB29+Mar!AB29+Abr!AB29+May!AB29+Jun!AB29+Jul!AB29+Ago!AB29+Set!AB29+Oct!AB29+Nov!AB29+Dic!AB29)))))))))))))</f>
        <v>0</v>
      </c>
      <c r="AC29" s="429">
        <f>IF(Config!$C$6=1,SUM(+Ene!AC29),IF(Config!$C$6=2,SUM(+Ene!AC29+Feb!AC29),IF(Config!$C$6=3,SUM(+Ene!AC29+Feb!AC29+Mar!AC29),IF(Config!$C$6=4,SUM(+Ene!AC29+Feb!AC29+Mar!AC29+Abr!AC29),IF(Config!$C$6=5,SUM(Ene!AC29+Feb!AC29+Mar!AC29+Abr!AC29+May!AC29),IF(Config!$C$6=6,SUM(+Ene!AC29+Feb!AC29+Mar!AC29+Abr!AC29+May!AC29+Jun!AC29),IF(Config!$C$6=7,SUM(Ene!AC29+Feb!AC29+Mar!AC29+Abr!AC29+May!AC29+Jun!AC29+Jul!AC29),IF(Config!$C$6=8,SUM(+Ene!AC29+Feb!AC29+Mar!AC29+Abr!AC29+May!AC29+Jun!AC29+Jul!AC29+Ago!AC29),IF(Config!$C$6=9,SUM(+Ene!AC29+Feb!AC29+Mar!AC29+Abr!AC29+May!AC29+Jun!AC29+Jul!AC29+Ago!AC29+Set!AC29),IF(Config!$C$6=10,SUM(+Ene!AC29+Feb!AC29+Mar!AC29+Abr!AC29+May!AC29+Jun!AC29+Jul!AC29+Ago!AC29+Set!AC29+Oct!AC29),IF(Config!$C$6=11,SUM(+Ene!AC29+Feb!AC29+Mar!AC29+Abr!AC29+May!AC29+Jun!AC29+Jul!AC29+Ago!AC29+Set!AC29+Oct!AC29+Nov!AC29),IF(Config!$C$6=12,SUM(+Ene!AC29+Feb!AC29+Mar!AC29+Abr!AC29+May!AC29+Jun!AC29+Jul!AC29+Ago!AC29+Set!AC29+Oct!AC29+Nov!AC29+Dic!AC29)))))))))))))</f>
        <v>0</v>
      </c>
      <c r="AD29" s="429">
        <f>IF(Config!$C$6=1,SUM(+Ene!AD29),IF(Config!$C$6=2,SUM(+Ene!AD29+Feb!AD29),IF(Config!$C$6=3,SUM(+Ene!AD29+Feb!AD29+Mar!AD29),IF(Config!$C$6=4,SUM(+Ene!AD29+Feb!AD29+Mar!AD29+Abr!AD29),IF(Config!$C$6=5,SUM(Ene!AD29+Feb!AD29+Mar!AD29+Abr!AD29+May!AD29),IF(Config!$C$6=6,SUM(+Ene!AD29+Feb!AD29+Mar!AD29+Abr!AD29+May!AD29+Jun!AD29),IF(Config!$C$6=7,SUM(Ene!AD29+Feb!AD29+Mar!AD29+Abr!AD29+May!AD29+Jun!AD29+Jul!AD29),IF(Config!$C$6=8,SUM(+Ene!AD29+Feb!AD29+Mar!AD29+Abr!AD29+May!AD29+Jun!AD29+Jul!AD29+Ago!AD29),IF(Config!$C$6=9,SUM(+Ene!AD29+Feb!AD29+Mar!AD29+Abr!AD29+May!AD29+Jun!AD29+Jul!AD29+Ago!AD29+Set!AD29),IF(Config!$C$6=10,SUM(+Ene!AD29+Feb!AD29+Mar!AD29+Abr!AD29+May!AD29+Jun!AD29+Jul!AD29+Ago!AD29+Set!AD29+Oct!AD29),IF(Config!$C$6=11,SUM(+Ene!AD29+Feb!AD29+Mar!AD29+Abr!AD29+May!AD29+Jun!AD29+Jul!AD29+Ago!AD29+Set!AD29+Oct!AD29+Nov!AD29),IF(Config!$C$6=12,SUM(+Ene!AD29+Feb!AD29+Mar!AD29+Abr!AD29+May!AD29+Jun!AD29+Jul!AD29+Ago!AD29+Set!AD29+Oct!AD29+Nov!AD29+Dic!AD29)))))))))))))</f>
        <v>0</v>
      </c>
      <c r="AE29" s="429">
        <f>IF(Config!$C$6=1,SUM(+Ene!AE29),IF(Config!$C$6=2,SUM(+Ene!AE29+Feb!AE29),IF(Config!$C$6=3,SUM(+Ene!AE29+Feb!AE29+Mar!AE29),IF(Config!$C$6=4,SUM(+Ene!AE29+Feb!AE29+Mar!AE29+Abr!AE29),IF(Config!$C$6=5,SUM(Ene!AE29+Feb!AE29+Mar!AE29+Abr!AE29+May!AE29),IF(Config!$C$6=6,SUM(+Ene!AE29+Feb!AE29+Mar!AE29+Abr!AE29+May!AE29+Jun!AE29),IF(Config!$C$6=7,SUM(Ene!AE29+Feb!AE29+Mar!AE29+Abr!AE29+May!AE29+Jun!AE29+Jul!AE29),IF(Config!$C$6=8,SUM(+Ene!AE29+Feb!AE29+Mar!AE29+Abr!AE29+May!AE29+Jun!AE29+Jul!AE29+Ago!AE29),IF(Config!$C$6=9,SUM(+Ene!AE29+Feb!AE29+Mar!AE29+Abr!AE29+May!AE29+Jun!AE29+Jul!AE29+Ago!AE29+Set!AE29),IF(Config!$C$6=10,SUM(+Ene!AE29+Feb!AE29+Mar!AE29+Abr!AE29+May!AE29+Jun!AE29+Jul!AE29+Ago!AE29+Set!AE29+Oct!AE29),IF(Config!$C$6=11,SUM(+Ene!AE29+Feb!AE29+Mar!AE29+Abr!AE29+May!AE29+Jun!AE29+Jul!AE29+Ago!AE29+Set!AE29+Oct!AE29+Nov!AE29),IF(Config!$C$6=12,SUM(+Ene!AE29+Feb!AE29+Mar!AE29+Abr!AE29+May!AE29+Jun!AE29+Jul!AE29+Ago!AE29+Set!AE29+Oct!AE29+Nov!AE29+Dic!AE29)))))))))))))</f>
        <v>0</v>
      </c>
      <c r="AF29" s="429">
        <f>IF(Config!$C$6=1,SUM(+Ene!AF29),IF(Config!$C$6=2,SUM(+Ene!AF29+Feb!AF29),IF(Config!$C$6=3,SUM(+Ene!AF29+Feb!AF29+Mar!AF29),IF(Config!$C$6=4,SUM(+Ene!AF29+Feb!AF29+Mar!AF29+Abr!AF29),IF(Config!$C$6=5,SUM(Ene!AF29+Feb!AF29+Mar!AF29+Abr!AF29+May!AF29),IF(Config!$C$6=6,SUM(+Ene!AF29+Feb!AF29+Mar!AF29+Abr!AF29+May!AF29+Jun!AF29),IF(Config!$C$6=7,SUM(Ene!AF29+Feb!AF29+Mar!AF29+Abr!AF29+May!AF29+Jun!AF29+Jul!AF29),IF(Config!$C$6=8,SUM(+Ene!AF29+Feb!AF29+Mar!AF29+Abr!AF29+May!AF29+Jun!AF29+Jul!AF29+Ago!AF29),IF(Config!$C$6=9,SUM(+Ene!AF29+Feb!AF29+Mar!AF29+Abr!AF29+May!AF29+Jun!AF29+Jul!AF29+Ago!AF29+Set!AF29),IF(Config!$C$6=10,SUM(+Ene!AF29+Feb!AF29+Mar!AF29+Abr!AF29+May!AF29+Jun!AF29+Jul!AF29+Ago!AF29+Set!AF29+Oct!AF29),IF(Config!$C$6=11,SUM(+Ene!AF29+Feb!AF29+Mar!AF29+Abr!AF29+May!AF29+Jun!AF29+Jul!AF29+Ago!AF29+Set!AF29+Oct!AF29+Nov!AF29),IF(Config!$C$6=12,SUM(+Ene!AF29+Feb!AF29+Mar!AF29+Abr!AF29+May!AF29+Jun!AF29+Jul!AF29+Ago!AF29+Set!AF29+Oct!AF29+Nov!AF29+Dic!AF29)))))))))))))</f>
        <v>0</v>
      </c>
      <c r="AG29" s="429">
        <f>IF(Config!$C$6=1,SUM(+Ene!AG29),IF(Config!$C$6=2,SUM(+Ene!AG29+Feb!AG29),IF(Config!$C$6=3,SUM(+Ene!AG29+Feb!AG29+Mar!AG29),IF(Config!$C$6=4,SUM(+Ene!AG29+Feb!AG29+Mar!AG29+Abr!AG29),IF(Config!$C$6=5,SUM(Ene!AG29+Feb!AG29+Mar!AG29+Abr!AG29+May!AG29),IF(Config!$C$6=6,SUM(+Ene!AG29+Feb!AG29+Mar!AG29+Abr!AG29+May!AG29+Jun!AG29),IF(Config!$C$6=7,SUM(Ene!AG29+Feb!AG29+Mar!AG29+Abr!AG29+May!AG29+Jun!AG29+Jul!AG29),IF(Config!$C$6=8,SUM(+Ene!AG29+Feb!AG29+Mar!AG29+Abr!AG29+May!AG29+Jun!AG29+Jul!AG29+Ago!AG29),IF(Config!$C$6=9,SUM(+Ene!AG29+Feb!AG29+Mar!AG29+Abr!AG29+May!AG29+Jun!AG29+Jul!AG29+Ago!AG29+Set!AG29),IF(Config!$C$6=10,SUM(+Ene!AG29+Feb!AG29+Mar!AG29+Abr!AG29+May!AG29+Jun!AG29+Jul!AG29+Ago!AG29+Set!AG29+Oct!AG29),IF(Config!$C$6=11,SUM(+Ene!AG29+Feb!AG29+Mar!AG29+Abr!AG29+May!AG29+Jun!AG29+Jul!AG29+Ago!AG29+Set!AG29+Oct!AG29+Nov!AG29),IF(Config!$C$6=12,SUM(+Ene!AG29+Feb!AG29+Mar!AG29+Abr!AG29+May!AG29+Jun!AG29+Jul!AG29+Ago!AG29+Set!AG29+Oct!AG29+Nov!AG29+Dic!AG29)))))))))))))</f>
        <v>0</v>
      </c>
      <c r="AH29" s="429">
        <f>IF(Config!$C$6=1,SUM(+Ene!AH29),IF(Config!$C$6=2,SUM(+Ene!AH29+Feb!AH29),IF(Config!$C$6=3,SUM(+Ene!AH29+Feb!AH29+Mar!AH29),IF(Config!$C$6=4,SUM(+Ene!AH29+Feb!AH29+Mar!AH29+Abr!AH29),IF(Config!$C$6=5,SUM(Ene!AH29+Feb!AH29+Mar!AH29+Abr!AH29+May!AH29),IF(Config!$C$6=6,SUM(+Ene!AH29+Feb!AH29+Mar!AH29+Abr!AH29+May!AH29+Jun!AH29),IF(Config!$C$6=7,SUM(Ene!AH29+Feb!AH29+Mar!AH29+Abr!AH29+May!AH29+Jun!AH29+Jul!AH29),IF(Config!$C$6=8,SUM(+Ene!AH29+Feb!AH29+Mar!AH29+Abr!AH29+May!AH29+Jun!AH29+Jul!AH29+Ago!AH29),IF(Config!$C$6=9,SUM(+Ene!AH29+Feb!AH29+Mar!AH29+Abr!AH29+May!AH29+Jun!AH29+Jul!AH29+Ago!AH29+Set!AH29),IF(Config!$C$6=10,SUM(+Ene!AH29+Feb!AH29+Mar!AH29+Abr!AH29+May!AH29+Jun!AH29+Jul!AH29+Ago!AH29+Set!AH29+Oct!AH29),IF(Config!$C$6=11,SUM(+Ene!AH29+Feb!AH29+Mar!AH29+Abr!AH29+May!AH29+Jun!AH29+Jul!AH29+Ago!AH29+Set!AH29+Oct!AH29+Nov!AH29),IF(Config!$C$6=12,SUM(+Ene!AH29+Feb!AH29+Mar!AH29+Abr!AH29+May!AH29+Jun!AH29+Jul!AH29+Ago!AH29+Set!AH29+Oct!AH29+Nov!AH29+Dic!AH29)))))))))))))</f>
        <v>0</v>
      </c>
      <c r="AI29" s="429">
        <f>IF(Config!$C$6=1,SUM(+Ene!AI29),IF(Config!$C$6=2,SUM(+Ene!AI29+Feb!AI29),IF(Config!$C$6=3,SUM(+Ene!AI29+Feb!AI29+Mar!AI29),IF(Config!$C$6=4,SUM(+Ene!AI29+Feb!AI29+Mar!AI29+Abr!AI29),IF(Config!$C$6=5,SUM(Ene!AI29+Feb!AI29+Mar!AI29+Abr!AI29+May!AI29),IF(Config!$C$6=6,SUM(+Ene!AI29+Feb!AI29+Mar!AI29+Abr!AI29+May!AI29+Jun!AI29),IF(Config!$C$6=7,SUM(Ene!AI29+Feb!AI29+Mar!AI29+Abr!AI29+May!AI29+Jun!AI29+Jul!AI29),IF(Config!$C$6=8,SUM(+Ene!AI29+Feb!AI29+Mar!AI29+Abr!AI29+May!AI29+Jun!AI29+Jul!AI29+Ago!AI29),IF(Config!$C$6=9,SUM(+Ene!AI29+Feb!AI29+Mar!AI29+Abr!AI29+May!AI29+Jun!AI29+Jul!AI29+Ago!AI29+Set!AI29),IF(Config!$C$6=10,SUM(+Ene!AI29+Feb!AI29+Mar!AI29+Abr!AI29+May!AI29+Jun!AI29+Jul!AI29+Ago!AI29+Set!AI29+Oct!AI29),IF(Config!$C$6=11,SUM(+Ene!AI29+Feb!AI29+Mar!AI29+Abr!AI29+May!AI29+Jun!AI29+Jul!AI29+Ago!AI29+Set!AI29+Oct!AI29+Nov!AI29),IF(Config!$C$6=12,SUM(+Ene!AI29+Feb!AI29+Mar!AI29+Abr!AI29+May!AI29+Jun!AI29+Jul!AI29+Ago!AI29+Set!AI29+Oct!AI29+Nov!AI29+Dic!AI29)))))))))))))</f>
        <v>0</v>
      </c>
      <c r="AJ29" s="429">
        <f>IF(Config!$C$6=1,SUM(+Ene!AJ29),IF(Config!$C$6=2,SUM(+Ene!AJ29+Feb!AJ29),IF(Config!$C$6=3,SUM(+Ene!AJ29+Feb!AJ29+Mar!AJ29),IF(Config!$C$6=4,SUM(+Ene!AJ29+Feb!AJ29+Mar!AJ29+Abr!AJ29),IF(Config!$C$6=5,SUM(Ene!AJ29+Feb!AJ29+Mar!AJ29+Abr!AJ29+May!AJ29),IF(Config!$C$6=6,SUM(+Ene!AJ29+Feb!AJ29+Mar!AJ29+Abr!AJ29+May!AJ29+Jun!AJ29),IF(Config!$C$6=7,SUM(Ene!AJ29+Feb!AJ29+Mar!AJ29+Abr!AJ29+May!AJ29+Jun!AJ29+Jul!AJ29),IF(Config!$C$6=8,SUM(+Ene!AJ29+Feb!AJ29+Mar!AJ29+Abr!AJ29+May!AJ29+Jun!AJ29+Jul!AJ29+Ago!AJ29),IF(Config!$C$6=9,SUM(+Ene!AJ29+Feb!AJ29+Mar!AJ29+Abr!AJ29+May!AJ29+Jun!AJ29+Jul!AJ29+Ago!AJ29+Set!AJ29),IF(Config!$C$6=10,SUM(+Ene!AJ29+Feb!AJ29+Mar!AJ29+Abr!AJ29+May!AJ29+Jun!AJ29+Jul!AJ29+Ago!AJ29+Set!AJ29+Oct!AJ29),IF(Config!$C$6=11,SUM(+Ene!AJ29+Feb!AJ29+Mar!AJ29+Abr!AJ29+May!AJ29+Jun!AJ29+Jul!AJ29+Ago!AJ29+Set!AJ29+Oct!AJ29+Nov!AJ29),IF(Config!$C$6=12,SUM(+Ene!AJ29+Feb!AJ29+Mar!AJ29+Abr!AJ29+May!AJ29+Jun!AJ29+Jul!AJ29+Ago!AJ29+Set!AJ29+Oct!AJ29+Nov!AJ29+Dic!AJ29)))))))))))))</f>
        <v>0</v>
      </c>
      <c r="AK29" s="429">
        <f>IF(Config!$C$6=1,SUM(+Ene!AK29),IF(Config!$C$6=2,SUM(+Ene!AK29+Feb!AK29),IF(Config!$C$6=3,SUM(+Ene!AK29+Feb!AK29+Mar!AK29),IF(Config!$C$6=4,SUM(+Ene!AK29+Feb!AK29+Mar!AK29+Abr!AK29),IF(Config!$C$6=5,SUM(Ene!AK29+Feb!AK29+Mar!AK29+Abr!AK29+May!AK29),IF(Config!$C$6=6,SUM(+Ene!AK29+Feb!AK29+Mar!AK29+Abr!AK29+May!AK29+Jun!AK29),IF(Config!$C$6=7,SUM(Ene!AK29+Feb!AK29+Mar!AK29+Abr!AK29+May!AK29+Jun!AK29+Jul!AK29),IF(Config!$C$6=8,SUM(+Ene!AK29+Feb!AK29+Mar!AK29+Abr!AK29+May!AK29+Jun!AK29+Jul!AK29+Ago!AK29),IF(Config!$C$6=9,SUM(+Ene!AK29+Feb!AK29+Mar!AK29+Abr!AK29+May!AK29+Jun!AK29+Jul!AK29+Ago!AK29+Set!AK29),IF(Config!$C$6=10,SUM(+Ene!AK29+Feb!AK29+Mar!AK29+Abr!AK29+May!AK29+Jun!AK29+Jul!AK29+Ago!AK29+Set!AK29+Oct!AK29),IF(Config!$C$6=11,SUM(+Ene!AK29+Feb!AK29+Mar!AK29+Abr!AK29+May!AK29+Jun!AK29+Jul!AK29+Ago!AK29+Set!AK29+Oct!AK29+Nov!AK29),IF(Config!$C$6=12,SUM(+Ene!AK29+Feb!AK29+Mar!AK29+Abr!AK29+May!AK29+Jun!AK29+Jul!AK29+Ago!AK29+Set!AK29+Oct!AK29+Nov!AK29+Dic!AK29)))))))))))))</f>
        <v>0</v>
      </c>
      <c r="AL29" s="429">
        <f>IF(Config!$C$6=1,SUM(+Ene!AL29),IF(Config!$C$6=2,SUM(+Ene!AL29+Feb!AL29),IF(Config!$C$6=3,SUM(+Ene!AL29+Feb!AL29+Mar!AL29),IF(Config!$C$6=4,SUM(+Ene!AL29+Feb!AL29+Mar!AL29+Abr!AL29),IF(Config!$C$6=5,SUM(Ene!AL29+Feb!AL29+Mar!AL29+Abr!AL29+May!AL29),IF(Config!$C$6=6,SUM(+Ene!AL29+Feb!AL29+Mar!AL29+Abr!AL29+May!AL29+Jun!AL29),IF(Config!$C$6=7,SUM(Ene!AL29+Feb!AL29+Mar!AL29+Abr!AL29+May!AL29+Jun!AL29+Jul!AL29),IF(Config!$C$6=8,SUM(+Ene!AL29+Feb!AL29+Mar!AL29+Abr!AL29+May!AL29+Jun!AL29+Jul!AL29+Ago!AL29),IF(Config!$C$6=9,SUM(+Ene!AL29+Feb!AL29+Mar!AL29+Abr!AL29+May!AL29+Jun!AL29+Jul!AL29+Ago!AL29+Set!AL29),IF(Config!$C$6=10,SUM(+Ene!AL29+Feb!AL29+Mar!AL29+Abr!AL29+May!AL29+Jun!AL29+Jul!AL29+Ago!AL29+Set!AL29+Oct!AL29),IF(Config!$C$6=11,SUM(+Ene!AL29+Feb!AL29+Mar!AL29+Abr!AL29+May!AL29+Jun!AL29+Jul!AL29+Ago!AL29+Set!AL29+Oct!AL29+Nov!AL29),IF(Config!$C$6=12,SUM(+Ene!AL29+Feb!AL29+Mar!AL29+Abr!AL29+May!AL29+Jun!AL29+Jul!AL29+Ago!AL29+Set!AL29+Oct!AL29+Nov!AL29+Dic!AL29)))))))))))))</f>
        <v>0</v>
      </c>
      <c r="AM29" s="429">
        <f>IF(Config!$C$6=1,SUM(+Ene!AM29),IF(Config!$C$6=2,SUM(+Ene!AM29+Feb!AM29),IF(Config!$C$6=3,SUM(+Ene!AM29+Feb!AM29+Mar!AM29),IF(Config!$C$6=4,SUM(+Ene!AM29+Feb!AM29+Mar!AM29+Abr!AM29),IF(Config!$C$6=5,SUM(Ene!AM29+Feb!AM29+Mar!AM29+Abr!AM29+May!AM29),IF(Config!$C$6=6,SUM(+Ene!AM29+Feb!AM29+Mar!AM29+Abr!AM29+May!AM29+Jun!AM29),IF(Config!$C$6=7,SUM(Ene!AM29+Feb!AM29+Mar!AM29+Abr!AM29+May!AM29+Jun!AM29+Jul!AM29),IF(Config!$C$6=8,SUM(+Ene!AM29+Feb!AM29+Mar!AM29+Abr!AM29+May!AM29+Jun!AM29+Jul!AM29+Ago!AM29),IF(Config!$C$6=9,SUM(+Ene!AM29+Feb!AM29+Mar!AM29+Abr!AM29+May!AM29+Jun!AM29+Jul!AM29+Ago!AM29+Set!AM29),IF(Config!$C$6=10,SUM(+Ene!AM29+Feb!AM29+Mar!AM29+Abr!AM29+May!AM29+Jun!AM29+Jul!AM29+Ago!AM29+Set!AM29+Oct!AM29),IF(Config!$C$6=11,SUM(+Ene!AM29+Feb!AM29+Mar!AM29+Abr!AM29+May!AM29+Jun!AM29+Jul!AM29+Ago!AM29+Set!AM29+Oct!AM29+Nov!AM29),IF(Config!$C$6=12,SUM(+Ene!AM29+Feb!AM29+Mar!AM29+Abr!AM29+May!AM29+Jun!AM29+Jul!AM29+Ago!AM29+Set!AM29+Oct!AM29+Nov!AM29+Dic!AM29)))))))))))))</f>
        <v>0</v>
      </c>
      <c r="AN29" s="429">
        <f>IF(Config!$C$6=1,SUM(+Ene!AN29),IF(Config!$C$6=2,SUM(+Ene!AN29+Feb!AN29),IF(Config!$C$6=3,SUM(+Ene!AN29+Feb!AN29+Mar!AN29),IF(Config!$C$6=4,SUM(+Ene!AN29+Feb!AN29+Mar!AN29+Abr!AN29),IF(Config!$C$6=5,SUM(Ene!AN29+Feb!AN29+Mar!AN29+Abr!AN29+May!AN29),IF(Config!$C$6=6,SUM(+Ene!AN29+Feb!AN29+Mar!AN29+Abr!AN29+May!AN29+Jun!AN29),IF(Config!$C$6=7,SUM(Ene!AN29+Feb!AN29+Mar!AN29+Abr!AN29+May!AN29+Jun!AN29+Jul!AN29),IF(Config!$C$6=8,SUM(+Ene!AN29+Feb!AN29+Mar!AN29+Abr!AN29+May!AN29+Jun!AN29+Jul!AN29+Ago!AN29),IF(Config!$C$6=9,SUM(+Ene!AN29+Feb!AN29+Mar!AN29+Abr!AN29+May!AN29+Jun!AN29+Jul!AN29+Ago!AN29+Set!AN29),IF(Config!$C$6=10,SUM(+Ene!AN29+Feb!AN29+Mar!AN29+Abr!AN29+May!AN29+Jun!AN29+Jul!AN29+Ago!AN29+Set!AN29+Oct!AN29),IF(Config!$C$6=11,SUM(+Ene!AN29+Feb!AN29+Mar!AN29+Abr!AN29+May!AN29+Jun!AN29+Jul!AN29+Ago!AN29+Set!AN29+Oct!AN29+Nov!AN29),IF(Config!$C$6=12,SUM(+Ene!AN29+Feb!AN29+Mar!AN29+Abr!AN29+May!AN29+Jun!AN29+Jul!AN29+Ago!AN29+Set!AN29+Oct!AN29+Nov!AN29+Dic!AN29)))))))))))))</f>
        <v>0</v>
      </c>
      <c r="AO29" s="429">
        <f>IF(Config!$C$6=1,SUM(+Ene!AO29),IF(Config!$C$6=2,SUM(+Ene!AO29+Feb!AO29),IF(Config!$C$6=3,SUM(+Ene!AO29+Feb!AO29+Mar!AO29),IF(Config!$C$6=4,SUM(+Ene!AO29+Feb!AO29+Mar!AO29+Abr!AO29),IF(Config!$C$6=5,SUM(Ene!AO29+Feb!AO29+Mar!AO29+Abr!AO29+May!AO29),IF(Config!$C$6=6,SUM(+Ene!AO29+Feb!AO29+Mar!AO29+Abr!AO29+May!AO29+Jun!AO29),IF(Config!$C$6=7,SUM(Ene!AO29+Feb!AO29+Mar!AO29+Abr!AO29+May!AO29+Jun!AO29+Jul!AO29),IF(Config!$C$6=8,SUM(+Ene!AO29+Feb!AO29+Mar!AO29+Abr!AO29+May!AO29+Jun!AO29+Jul!AO29+Ago!AO29),IF(Config!$C$6=9,SUM(+Ene!AO29+Feb!AO29+Mar!AO29+Abr!AO29+May!AO29+Jun!AO29+Jul!AO29+Ago!AO29+Set!AO29),IF(Config!$C$6=10,SUM(+Ene!AO29+Feb!AO29+Mar!AO29+Abr!AO29+May!AO29+Jun!AO29+Jul!AO29+Ago!AO29+Set!AO29+Oct!AO29),IF(Config!$C$6=11,SUM(+Ene!AO29+Feb!AO29+Mar!AO29+Abr!AO29+May!AO29+Jun!AO29+Jul!AO29+Ago!AO29+Set!AO29+Oct!AO29+Nov!AO29),IF(Config!$C$6=12,SUM(+Ene!AO29+Feb!AO29+Mar!AO29+Abr!AO29+May!AO29+Jun!AO29+Jul!AO29+Ago!AO29+Set!AO29+Oct!AO29+Nov!AO29+Dic!AO29)))))))))))))</f>
        <v>0</v>
      </c>
      <c r="AP29" s="429">
        <f>IF(Config!$C$6=1,SUM(+Ene!AP29),IF(Config!$C$6=2,SUM(+Ene!AP29+Feb!AP29),IF(Config!$C$6=3,SUM(+Ene!AP29+Feb!AP29+Mar!AP29),IF(Config!$C$6=4,SUM(+Ene!AP29+Feb!AP29+Mar!AP29+Abr!AP29),IF(Config!$C$6=5,SUM(Ene!AP29+Feb!AP29+Mar!AP29+Abr!AP29+May!AP29),IF(Config!$C$6=6,SUM(+Ene!AP29+Feb!AP29+Mar!AP29+Abr!AP29+May!AP29+Jun!AP29),IF(Config!$C$6=7,SUM(Ene!AP29+Feb!AP29+Mar!AP29+Abr!AP29+May!AP29+Jun!AP29+Jul!AP29),IF(Config!$C$6=8,SUM(+Ene!AP29+Feb!AP29+Mar!AP29+Abr!AP29+May!AP29+Jun!AP29+Jul!AP29+Ago!AP29),IF(Config!$C$6=9,SUM(+Ene!AP29+Feb!AP29+Mar!AP29+Abr!AP29+May!AP29+Jun!AP29+Jul!AP29+Ago!AP29+Set!AP29),IF(Config!$C$6=10,SUM(+Ene!AP29+Feb!AP29+Mar!AP29+Abr!AP29+May!AP29+Jun!AP29+Jul!AP29+Ago!AP29+Set!AP29+Oct!AP29),IF(Config!$C$6=11,SUM(+Ene!AP29+Feb!AP29+Mar!AP29+Abr!AP29+May!AP29+Jun!AP29+Jul!AP29+Ago!AP29+Set!AP29+Oct!AP29+Nov!AP29),IF(Config!$C$6=12,SUM(+Ene!AP29+Feb!AP29+Mar!AP29+Abr!AP29+May!AP29+Jun!AP29+Jul!AP29+Ago!AP29+Set!AP29+Oct!AP29+Nov!AP29+Dic!AP29)))))))))))))</f>
        <v>0</v>
      </c>
      <c r="AQ29" s="429">
        <f>IF(Config!$C$6=1,SUM(+Ene!AQ29),IF(Config!$C$6=2,SUM(+Ene!AQ29+Feb!AQ29),IF(Config!$C$6=3,SUM(+Ene!AQ29+Feb!AQ29+Mar!AQ29),IF(Config!$C$6=4,SUM(+Ene!AQ29+Feb!AQ29+Mar!AQ29+Abr!AQ29),IF(Config!$C$6=5,SUM(Ene!AQ29+Feb!AQ29+Mar!AQ29+Abr!AQ29+May!AQ29),IF(Config!$C$6=6,SUM(+Ene!AQ29+Feb!AQ29+Mar!AQ29+Abr!AQ29+May!AQ29+Jun!AQ29),IF(Config!$C$6=7,SUM(Ene!AQ29+Feb!AQ29+Mar!AQ29+Abr!AQ29+May!AQ29+Jun!AQ29+Jul!AQ29),IF(Config!$C$6=8,SUM(+Ene!AQ29+Feb!AQ29+Mar!AQ29+Abr!AQ29+May!AQ29+Jun!AQ29+Jul!AQ29+Ago!AQ29),IF(Config!$C$6=9,SUM(+Ene!AQ29+Feb!AQ29+Mar!AQ29+Abr!AQ29+May!AQ29+Jun!AQ29+Jul!AQ29+Ago!AQ29+Set!AQ29),IF(Config!$C$6=10,SUM(+Ene!AQ29+Feb!AQ29+Mar!AQ29+Abr!AQ29+May!AQ29+Jun!AQ29+Jul!AQ29+Ago!AQ29+Set!AQ29+Oct!AQ29),IF(Config!$C$6=11,SUM(+Ene!AQ29+Feb!AQ29+Mar!AQ29+Abr!AQ29+May!AQ29+Jun!AQ29+Jul!AQ29+Ago!AQ29+Set!AQ29+Oct!AQ29+Nov!AQ29),IF(Config!$C$6=12,SUM(+Ene!AQ29+Feb!AQ29+Mar!AQ29+Abr!AQ29+May!AQ29+Jun!AQ29+Jul!AQ29+Ago!AQ29+Set!AQ29+Oct!AQ29+Nov!AQ29+Dic!AQ29)))))))))))))</f>
        <v>0</v>
      </c>
      <c r="AR29" s="429">
        <f>IF(Config!$C$6=1,SUM(+Ene!AR29),IF(Config!$C$6=2,SUM(+Ene!AR29+Feb!AR29),IF(Config!$C$6=3,SUM(+Ene!AR29+Feb!AR29+Mar!AR29),IF(Config!$C$6=4,SUM(+Ene!AR29+Feb!AR29+Mar!AR29+Abr!AR29),IF(Config!$C$6=5,SUM(Ene!AR29+Feb!AR29+Mar!AR29+Abr!AR29+May!AR29),IF(Config!$C$6=6,SUM(+Ene!AR29+Feb!AR29+Mar!AR29+Abr!AR29+May!AR29+Jun!AR29),IF(Config!$C$6=7,SUM(Ene!AR29+Feb!AR29+Mar!AR29+Abr!AR29+May!AR29+Jun!AR29+Jul!AR29),IF(Config!$C$6=8,SUM(+Ene!AR29+Feb!AR29+Mar!AR29+Abr!AR29+May!AR29+Jun!AR29+Jul!AR29+Ago!AR29),IF(Config!$C$6=9,SUM(+Ene!AR29+Feb!AR29+Mar!AR29+Abr!AR29+May!AR29+Jun!AR29+Jul!AR29+Ago!AR29+Set!AR29),IF(Config!$C$6=10,SUM(+Ene!AR29+Feb!AR29+Mar!AR29+Abr!AR29+May!AR29+Jun!AR29+Jul!AR29+Ago!AR29+Set!AR29+Oct!AR29),IF(Config!$C$6=11,SUM(+Ene!AR29+Feb!AR29+Mar!AR29+Abr!AR29+May!AR29+Jun!AR29+Jul!AR29+Ago!AR29+Set!AR29+Oct!AR29+Nov!AR29),IF(Config!$C$6=12,SUM(+Ene!AR29+Feb!AR29+Mar!AR29+Abr!AR29+May!AR29+Jun!AR29+Jul!AR29+Ago!AR29+Set!AR29+Oct!AR29+Nov!AR29+Dic!AR29)))))))))))))</f>
        <v>0</v>
      </c>
      <c r="AS29" s="429">
        <f>IF(Config!$C$6=1,SUM(+Ene!AS29),IF(Config!$C$6=2,SUM(+Ene!AS29+Feb!AS29),IF(Config!$C$6=3,SUM(+Ene!AS29+Feb!AS29+Mar!AS29),IF(Config!$C$6=4,SUM(+Ene!AS29+Feb!AS29+Mar!AS29+Abr!AS29),IF(Config!$C$6=5,SUM(Ene!AS29+Feb!AS29+Mar!AS29+Abr!AS29+May!AS29),IF(Config!$C$6=6,SUM(+Ene!AS29+Feb!AS29+Mar!AS29+Abr!AS29+May!AS29+Jun!AS29),IF(Config!$C$6=7,SUM(Ene!AS29+Feb!AS29+Mar!AS29+Abr!AS29+May!AS29+Jun!AS29+Jul!AS29),IF(Config!$C$6=8,SUM(+Ene!AS29+Feb!AS29+Mar!AS29+Abr!AS29+May!AS29+Jun!AS29+Jul!AS29+Ago!AS29),IF(Config!$C$6=9,SUM(+Ene!AS29+Feb!AS29+Mar!AS29+Abr!AS29+May!AS29+Jun!AS29+Jul!AS29+Ago!AS29+Set!AS29),IF(Config!$C$6=10,SUM(+Ene!AS29+Feb!AS29+Mar!AS29+Abr!AS29+May!AS29+Jun!AS29+Jul!AS29+Ago!AS29+Set!AS29+Oct!AS29),IF(Config!$C$6=11,SUM(+Ene!AS29+Feb!AS29+Mar!AS29+Abr!AS29+May!AS29+Jun!AS29+Jul!AS29+Ago!AS29+Set!AS29+Oct!AS29+Nov!AS29),IF(Config!$C$6=12,SUM(+Ene!AS29+Feb!AS29+Mar!AS29+Abr!AS29+May!AS29+Jun!AS29+Jul!AS29+Ago!AS29+Set!AS29+Oct!AS29+Nov!AS29+Dic!AS29)))))))))))))</f>
        <v>0</v>
      </c>
      <c r="AT29" s="429">
        <f>IF(Config!$C$6=1,SUM(+Ene!AT29),IF(Config!$C$6=2,SUM(+Ene!AT29+Feb!AT29),IF(Config!$C$6=3,SUM(+Ene!AT29+Feb!AT29+Mar!AT29),IF(Config!$C$6=4,SUM(+Ene!AT29+Feb!AT29+Mar!AT29+Abr!AT29),IF(Config!$C$6=5,SUM(Ene!AT29+Feb!AT29+Mar!AT29+Abr!AT29+May!AT29),IF(Config!$C$6=6,SUM(+Ene!AT29+Feb!AT29+Mar!AT29+Abr!AT29+May!AT29+Jun!AT29),IF(Config!$C$6=7,SUM(Ene!AT29+Feb!AT29+Mar!AT29+Abr!AT29+May!AT29+Jun!AT29+Jul!AT29),IF(Config!$C$6=8,SUM(+Ene!AT29+Feb!AT29+Mar!AT29+Abr!AT29+May!AT29+Jun!AT29+Jul!AT29+Ago!AT29),IF(Config!$C$6=9,SUM(+Ene!AT29+Feb!AT29+Mar!AT29+Abr!AT29+May!AT29+Jun!AT29+Jul!AT29+Ago!AT29+Set!AT29),IF(Config!$C$6=10,SUM(+Ene!AT29+Feb!AT29+Mar!AT29+Abr!AT29+May!AT29+Jun!AT29+Jul!AT29+Ago!AT29+Set!AT29+Oct!AT29),IF(Config!$C$6=11,SUM(+Ene!AT29+Feb!AT29+Mar!AT29+Abr!AT29+May!AT29+Jun!AT29+Jul!AT29+Ago!AT29+Set!AT29+Oct!AT29+Nov!AT29),IF(Config!$C$6=12,SUM(+Ene!AT29+Feb!AT29+Mar!AT29+Abr!AT29+May!AT29+Jun!AT29+Jul!AT29+Ago!AT29+Set!AT29+Oct!AT29+Nov!AT29+Dic!AT29)))))))))))))</f>
        <v>0</v>
      </c>
      <c r="AU29" s="495">
        <f t="shared" si="9"/>
        <v>5</v>
      </c>
      <c r="AV29" s="37">
        <f t="shared" si="10"/>
        <v>0</v>
      </c>
      <c r="AW29" s="37">
        <f t="shared" si="11"/>
        <v>0</v>
      </c>
      <c r="AX29" s="37">
        <f t="shared" si="12"/>
        <v>5</v>
      </c>
      <c r="AY29" s="37">
        <f t="shared" si="13"/>
        <v>0</v>
      </c>
      <c r="AZ29" s="37">
        <f t="shared" si="14"/>
        <v>0</v>
      </c>
      <c r="BA29" s="37">
        <f t="shared" si="15"/>
        <v>0</v>
      </c>
      <c r="BB29" s="37">
        <f t="shared" si="16"/>
        <v>0</v>
      </c>
      <c r="BC29" s="37">
        <f t="shared" si="17"/>
        <v>0</v>
      </c>
      <c r="BD29" s="38">
        <f t="shared" si="18"/>
        <v>0</v>
      </c>
      <c r="BE29" s="37">
        <f t="shared" si="19"/>
        <v>0</v>
      </c>
      <c r="BF29" s="54">
        <f t="shared" si="20"/>
        <v>5</v>
      </c>
      <c r="BG29" t="str">
        <f t="shared" si="8"/>
        <v>OK</v>
      </c>
    </row>
    <row r="30" spans="1:59" ht="45" x14ac:dyDescent="0.25">
      <c r="A30" s="400">
        <v>27</v>
      </c>
      <c r="B30" s="427" t="s">
        <v>748</v>
      </c>
      <c r="C30" s="444" t="s">
        <v>145</v>
      </c>
      <c r="D30" s="429">
        <f>IF(Config!$C$6=1,SUM(+Ene!D30),IF(Config!$C$6=2,SUM(+Ene!D30+Feb!D30),IF(Config!$C$6=3,SUM(+Ene!D30+Feb!D30+Mar!D30),IF(Config!$C$6=4,SUM(+Ene!D30+Feb!D30+Mar!D30+Abr!D30),IF(Config!$C$6=5,SUM(Ene!D30+Feb!D30+Mar!D30+Abr!D30+May!D30),IF(Config!$C$6=6,SUM(+Ene!D30+Feb!D30+Mar!D30+Abr!D30+May!D30+Jun!D30),IF(Config!$C$6=7,SUM(Ene!D30+Feb!D30+Mar!D30+Abr!D30+May!D30+Jun!D30+Jul!D30),IF(Config!$C$6=8,SUM(+Ene!D30+Feb!D30+Mar!D30+Abr!D30+May!D30+Jun!D30+Jul!D30+Ago!D30),IF(Config!$C$6=9,SUM(+Ene!D30+Feb!D30+Mar!D30+Abr!D30+May!D30+Jun!D30+Jul!D30+Ago!D30+Set!D30),IF(Config!$C$6=10,SUM(+Ene!D30+Feb!D30+Mar!D30+Abr!D30+May!D30+Jun!D30+Jul!D30+Ago!D30+Set!D30+Oct!D30),IF(Config!$C$6=11,SUM(+Ene!D30+Feb!D30+Mar!D30+Abr!D30+May!D30+Jun!D30+Jul!D30+Ago!D30+Set!D30+Oct!D30+Nov!D30),IF(Config!$C$6=12,SUM(+Ene!D30+Feb!D30+Mar!D30+Abr!D30+May!D30+Jun!D30+Jul!D30+Ago!D30+Set!D30+Oct!D30+Nov!D30+Dic!D30)))))))))))))</f>
        <v>0</v>
      </c>
      <c r="E30" s="429">
        <f>IF(Config!$C$6=1,SUM(+Ene!E30),IF(Config!$C$6=2,SUM(+Ene!E30+Feb!E30),IF(Config!$C$6=3,SUM(+Ene!E30+Feb!E30+Mar!E30),IF(Config!$C$6=4,SUM(+Ene!E30+Feb!E30+Mar!E30+Abr!E30),IF(Config!$C$6=5,SUM(Ene!E30+Feb!E30+Mar!E30+Abr!E30+May!E30),IF(Config!$C$6=6,SUM(+Ene!E30+Feb!E30+Mar!E30+Abr!E30+May!E30+Jun!E30),IF(Config!$C$6=7,SUM(Ene!E30+Feb!E30+Mar!E30+Abr!E30+May!E30+Jun!E30+Jul!E30),IF(Config!$C$6=8,SUM(+Ene!E30+Feb!E30+Mar!E30+Abr!E30+May!E30+Jun!E30+Jul!E30+Ago!E30),IF(Config!$C$6=9,SUM(+Ene!E30+Feb!E30+Mar!E30+Abr!E30+May!E30+Jun!E30+Jul!E30+Ago!E30+Set!E30),IF(Config!$C$6=10,SUM(+Ene!E30+Feb!E30+Mar!E30+Abr!E30+May!E30+Jun!E30+Jul!E30+Ago!E30+Set!E30+Oct!E30),IF(Config!$C$6=11,SUM(+Ene!E30+Feb!E30+Mar!E30+Abr!E30+May!E30+Jun!E30+Jul!E30+Ago!E30+Set!E30+Oct!E30+Nov!E30),IF(Config!$C$6=12,SUM(+Ene!E30+Feb!E30+Mar!E30+Abr!E30+May!E30+Jun!E30+Jul!E30+Ago!E30+Set!E30+Oct!E30+Nov!E30+Dic!E30)))))))))))))</f>
        <v>0</v>
      </c>
      <c r="F30" s="429">
        <f>IF(Config!$C$6=1,SUM(+Ene!F30),IF(Config!$C$6=2,SUM(+Ene!F30+Feb!F30),IF(Config!$C$6=3,SUM(+Ene!F30+Feb!F30+Mar!F30),IF(Config!$C$6=4,SUM(+Ene!F30+Feb!F30+Mar!F30+Abr!F30),IF(Config!$C$6=5,SUM(Ene!F30+Feb!F30+Mar!F30+Abr!F30+May!F30),IF(Config!$C$6=6,SUM(+Ene!F30+Feb!F30+Mar!F30+Abr!F30+May!F30+Jun!F30),IF(Config!$C$6=7,SUM(Ene!F30+Feb!F30+Mar!F30+Abr!F30+May!F30+Jun!F30+Jul!F30),IF(Config!$C$6=8,SUM(+Ene!F30+Feb!F30+Mar!F30+Abr!F30+May!F30+Jun!F30+Jul!F30+Ago!F30),IF(Config!$C$6=9,SUM(+Ene!F30+Feb!F30+Mar!F30+Abr!F30+May!F30+Jun!F30+Jul!F30+Ago!F30+Set!F30),IF(Config!$C$6=10,SUM(+Ene!F30+Feb!F30+Mar!F30+Abr!F30+May!F30+Jun!F30+Jul!F30+Ago!F30+Set!F30+Oct!F30),IF(Config!$C$6=11,SUM(+Ene!F30+Feb!F30+Mar!F30+Abr!F30+May!F30+Jun!F30+Jul!F30+Ago!F30+Set!F30+Oct!F30+Nov!F30),IF(Config!$C$6=12,SUM(+Ene!F30+Feb!F30+Mar!F30+Abr!F30+May!F30+Jun!F30+Jul!F30+Ago!F30+Set!F30+Oct!F30+Nov!F30+Dic!F30)))))))))))))</f>
        <v>0</v>
      </c>
      <c r="G30" s="429">
        <f>IF(Config!$C$6=1,SUM(+Ene!G30),IF(Config!$C$6=2,SUM(+Ene!G30+Feb!G30),IF(Config!$C$6=3,SUM(+Ene!G30+Feb!G30+Mar!G30),IF(Config!$C$6=4,SUM(+Ene!G30+Feb!G30+Mar!G30+Abr!G30),IF(Config!$C$6=5,SUM(Ene!G30+Feb!G30+Mar!G30+Abr!G30+May!G30),IF(Config!$C$6=6,SUM(+Ene!G30+Feb!G30+Mar!G30+Abr!G30+May!G30+Jun!G30),IF(Config!$C$6=7,SUM(Ene!G30+Feb!G30+Mar!G30+Abr!G30+May!G30+Jun!G30+Jul!G30),IF(Config!$C$6=8,SUM(+Ene!G30+Feb!G30+Mar!G30+Abr!G30+May!G30+Jun!G30+Jul!G30+Ago!G30),IF(Config!$C$6=9,SUM(+Ene!G30+Feb!G30+Mar!G30+Abr!G30+May!G30+Jun!G30+Jul!G30+Ago!G30+Set!G30),IF(Config!$C$6=10,SUM(+Ene!G30+Feb!G30+Mar!G30+Abr!G30+May!G30+Jun!G30+Jul!G30+Ago!G30+Set!G30+Oct!G30),IF(Config!$C$6=11,SUM(+Ene!G30+Feb!G30+Mar!G30+Abr!G30+May!G30+Jun!G30+Jul!G30+Ago!G30+Set!G30+Oct!G30+Nov!G30),IF(Config!$C$6=12,SUM(+Ene!G30+Feb!G30+Mar!G30+Abr!G30+May!G30+Jun!G30+Jul!G30+Ago!G30+Set!G30+Oct!G30+Nov!G30+Dic!G30)))))))))))))</f>
        <v>0</v>
      </c>
      <c r="H30" s="429">
        <f>IF(Config!$C$6=1,SUM(+Ene!H30),IF(Config!$C$6=2,SUM(+Ene!H30+Feb!H30),IF(Config!$C$6=3,SUM(+Ene!H30+Feb!H30+Mar!H30),IF(Config!$C$6=4,SUM(+Ene!H30+Feb!H30+Mar!H30+Abr!H30),IF(Config!$C$6=5,SUM(Ene!H30+Feb!H30+Mar!H30+Abr!H30+May!H30),IF(Config!$C$6=6,SUM(+Ene!H30+Feb!H30+Mar!H30+Abr!H30+May!H30+Jun!H30),IF(Config!$C$6=7,SUM(Ene!H30+Feb!H30+Mar!H30+Abr!H30+May!H30+Jun!H30+Jul!H30),IF(Config!$C$6=8,SUM(+Ene!H30+Feb!H30+Mar!H30+Abr!H30+May!H30+Jun!H30+Jul!H30+Ago!H30),IF(Config!$C$6=9,SUM(+Ene!H30+Feb!H30+Mar!H30+Abr!H30+May!H30+Jun!H30+Jul!H30+Ago!H30+Set!H30),IF(Config!$C$6=10,SUM(+Ene!H30+Feb!H30+Mar!H30+Abr!H30+May!H30+Jun!H30+Jul!H30+Ago!H30+Set!H30+Oct!H30),IF(Config!$C$6=11,SUM(+Ene!H30+Feb!H30+Mar!H30+Abr!H30+May!H30+Jun!H30+Jul!H30+Ago!H30+Set!H30+Oct!H30+Nov!H30),IF(Config!$C$6=12,SUM(+Ene!H30+Feb!H30+Mar!H30+Abr!H30+May!H30+Jun!H30+Jul!H30+Ago!H30+Set!H30+Oct!H30+Nov!H30+Dic!H30)))))))))))))</f>
        <v>0</v>
      </c>
      <c r="I30" s="429">
        <f>IF(Config!$C$6=1,SUM(+Ene!I30),IF(Config!$C$6=2,SUM(+Ene!I30+Feb!I30),IF(Config!$C$6=3,SUM(+Ene!I30+Feb!I30+Mar!I30),IF(Config!$C$6=4,SUM(+Ene!I30+Feb!I30+Mar!I30+Abr!I30),IF(Config!$C$6=5,SUM(Ene!I30+Feb!I30+Mar!I30+Abr!I30+May!I30),IF(Config!$C$6=6,SUM(+Ene!I30+Feb!I30+Mar!I30+Abr!I30+May!I30+Jun!I30),IF(Config!$C$6=7,SUM(Ene!I30+Feb!I30+Mar!I30+Abr!I30+May!I30+Jun!I30+Jul!I30),IF(Config!$C$6=8,SUM(+Ene!I30+Feb!I30+Mar!I30+Abr!I30+May!I30+Jun!I30+Jul!I30+Ago!I30),IF(Config!$C$6=9,SUM(+Ene!I30+Feb!I30+Mar!I30+Abr!I30+May!I30+Jun!I30+Jul!I30+Ago!I30+Set!I30),IF(Config!$C$6=10,SUM(+Ene!I30+Feb!I30+Mar!I30+Abr!I30+May!I30+Jun!I30+Jul!I30+Ago!I30+Set!I30+Oct!I30),IF(Config!$C$6=11,SUM(+Ene!I30+Feb!I30+Mar!I30+Abr!I30+May!I30+Jun!I30+Jul!I30+Ago!I30+Set!I30+Oct!I30+Nov!I30),IF(Config!$C$6=12,SUM(+Ene!I30+Feb!I30+Mar!I30+Abr!I30+May!I30+Jun!I30+Jul!I30+Ago!I30+Set!I30+Oct!I30+Nov!I30+Dic!I30)))))))))))))</f>
        <v>0</v>
      </c>
      <c r="J30" s="429">
        <f>IF(Config!$C$6=1,SUM(+Ene!J30),IF(Config!$C$6=2,SUM(+Ene!J30+Feb!J30),IF(Config!$C$6=3,SUM(+Ene!J30+Feb!J30+Mar!J30),IF(Config!$C$6=4,SUM(+Ene!J30+Feb!J30+Mar!J30+Abr!J30),IF(Config!$C$6=5,SUM(Ene!J30+Feb!J30+Mar!J30+Abr!J30+May!J30),IF(Config!$C$6=6,SUM(+Ene!J30+Feb!J30+Mar!J30+Abr!J30+May!J30+Jun!J30),IF(Config!$C$6=7,SUM(Ene!J30+Feb!J30+Mar!J30+Abr!J30+May!J30+Jun!J30+Jul!J30),IF(Config!$C$6=8,SUM(+Ene!J30+Feb!J30+Mar!J30+Abr!J30+May!J30+Jun!J30+Jul!J30+Ago!J30),IF(Config!$C$6=9,SUM(+Ene!J30+Feb!J30+Mar!J30+Abr!J30+May!J30+Jun!J30+Jul!J30+Ago!J30+Set!J30),IF(Config!$C$6=10,SUM(+Ene!J30+Feb!J30+Mar!J30+Abr!J30+May!J30+Jun!J30+Jul!J30+Ago!J30+Set!J30+Oct!J30),IF(Config!$C$6=11,SUM(+Ene!J30+Feb!J30+Mar!J30+Abr!J30+May!J30+Jun!J30+Jul!J30+Ago!J30+Set!J30+Oct!J30+Nov!J30),IF(Config!$C$6=12,SUM(+Ene!J30+Feb!J30+Mar!J30+Abr!J30+May!J30+Jun!J30+Jul!J30+Ago!J30+Set!J30+Oct!J30+Nov!J30+Dic!J30)))))))))))))</f>
        <v>0</v>
      </c>
      <c r="K30" s="429">
        <f>IF(Config!$C$6=1,SUM(+Ene!K30),IF(Config!$C$6=2,SUM(+Ene!K30+Feb!K30),IF(Config!$C$6=3,SUM(+Ene!K30+Feb!K30+Mar!K30),IF(Config!$C$6=4,SUM(+Ene!K30+Feb!K30+Mar!K30+Abr!K30),IF(Config!$C$6=5,SUM(Ene!K30+Feb!K30+Mar!K30+Abr!K30+May!K30),IF(Config!$C$6=6,SUM(+Ene!K30+Feb!K30+Mar!K30+Abr!K30+May!K30+Jun!K30),IF(Config!$C$6=7,SUM(Ene!K30+Feb!K30+Mar!K30+Abr!K30+May!K30+Jun!K30+Jul!K30),IF(Config!$C$6=8,SUM(+Ene!K30+Feb!K30+Mar!K30+Abr!K30+May!K30+Jun!K30+Jul!K30+Ago!K30),IF(Config!$C$6=9,SUM(+Ene!K30+Feb!K30+Mar!K30+Abr!K30+May!K30+Jun!K30+Jul!K30+Ago!K30+Set!K30),IF(Config!$C$6=10,SUM(+Ene!K30+Feb!K30+Mar!K30+Abr!K30+May!K30+Jun!K30+Jul!K30+Ago!K30+Set!K30+Oct!K30),IF(Config!$C$6=11,SUM(+Ene!K30+Feb!K30+Mar!K30+Abr!K30+May!K30+Jun!K30+Jul!K30+Ago!K30+Set!K30+Oct!K30+Nov!K30),IF(Config!$C$6=12,SUM(+Ene!K30+Feb!K30+Mar!K30+Abr!K30+May!K30+Jun!K30+Jul!K30+Ago!K30+Set!K30+Oct!K30+Nov!K30+Dic!K30)))))))))))))</f>
        <v>0</v>
      </c>
      <c r="L30" s="429">
        <f>IF(Config!$C$6=1,SUM(+Ene!L30),IF(Config!$C$6=2,SUM(+Ene!L30+Feb!L30),IF(Config!$C$6=3,SUM(+Ene!L30+Feb!L30+Mar!L30),IF(Config!$C$6=4,SUM(+Ene!L30+Feb!L30+Mar!L30+Abr!L30),IF(Config!$C$6=5,SUM(Ene!L30+Feb!L30+Mar!L30+Abr!L30+May!L30),IF(Config!$C$6=6,SUM(+Ene!L30+Feb!L30+Mar!L30+Abr!L30+May!L30+Jun!L30),IF(Config!$C$6=7,SUM(Ene!L30+Feb!L30+Mar!L30+Abr!L30+May!L30+Jun!L30+Jul!L30),IF(Config!$C$6=8,SUM(+Ene!L30+Feb!L30+Mar!L30+Abr!L30+May!L30+Jun!L30+Jul!L30+Ago!L30),IF(Config!$C$6=9,SUM(+Ene!L30+Feb!L30+Mar!L30+Abr!L30+May!L30+Jun!L30+Jul!L30+Ago!L30+Set!L30),IF(Config!$C$6=10,SUM(+Ene!L30+Feb!L30+Mar!L30+Abr!L30+May!L30+Jun!L30+Jul!L30+Ago!L30+Set!L30+Oct!L30),IF(Config!$C$6=11,SUM(+Ene!L30+Feb!L30+Mar!L30+Abr!L30+May!L30+Jun!L30+Jul!L30+Ago!L30+Set!L30+Oct!L30+Nov!L30),IF(Config!$C$6=12,SUM(+Ene!L30+Feb!L30+Mar!L30+Abr!L30+May!L30+Jun!L30+Jul!L30+Ago!L30+Set!L30+Oct!L30+Nov!L30+Dic!L30)))))))))))))</f>
        <v>0</v>
      </c>
      <c r="M30" s="429">
        <f>IF(Config!$C$6=1,SUM(+Ene!M30),IF(Config!$C$6=2,SUM(+Ene!M30+Feb!M30),IF(Config!$C$6=3,SUM(+Ene!M30+Feb!M30+Mar!M30),IF(Config!$C$6=4,SUM(+Ene!M30+Feb!M30+Mar!M30+Abr!M30),IF(Config!$C$6=5,SUM(Ene!M30+Feb!M30+Mar!M30+Abr!M30+May!M30),IF(Config!$C$6=6,SUM(+Ene!M30+Feb!M30+Mar!M30+Abr!M30+May!M30+Jun!M30),IF(Config!$C$6=7,SUM(Ene!M30+Feb!M30+Mar!M30+Abr!M30+May!M30+Jun!M30+Jul!M30),IF(Config!$C$6=8,SUM(+Ene!M30+Feb!M30+Mar!M30+Abr!M30+May!M30+Jun!M30+Jul!M30+Ago!M30),IF(Config!$C$6=9,SUM(+Ene!M30+Feb!M30+Mar!M30+Abr!M30+May!M30+Jun!M30+Jul!M30+Ago!M30+Set!M30),IF(Config!$C$6=10,SUM(+Ene!M30+Feb!M30+Mar!M30+Abr!M30+May!M30+Jun!M30+Jul!M30+Ago!M30+Set!M30+Oct!M30),IF(Config!$C$6=11,SUM(+Ene!M30+Feb!M30+Mar!M30+Abr!M30+May!M30+Jun!M30+Jul!M30+Ago!M30+Set!M30+Oct!M30+Nov!M30),IF(Config!$C$6=12,SUM(+Ene!M30+Feb!M30+Mar!M30+Abr!M30+May!M30+Jun!M30+Jul!M30+Ago!M30+Set!M30+Oct!M30+Nov!M30+Dic!M30)))))))))))))</f>
        <v>0</v>
      </c>
      <c r="N30" s="429">
        <f>IF(Config!$C$6=1,SUM(+Ene!N30),IF(Config!$C$6=2,SUM(+Ene!N30+Feb!N30),IF(Config!$C$6=3,SUM(+Ene!N30+Feb!N30+Mar!N30),IF(Config!$C$6=4,SUM(+Ene!N30+Feb!N30+Mar!N30+Abr!N30),IF(Config!$C$6=5,SUM(Ene!N30+Feb!N30+Mar!N30+Abr!N30+May!N30),IF(Config!$C$6=6,SUM(+Ene!N30+Feb!N30+Mar!N30+Abr!N30+May!N30+Jun!N30),IF(Config!$C$6=7,SUM(Ene!N30+Feb!N30+Mar!N30+Abr!N30+May!N30+Jun!N30+Jul!N30),IF(Config!$C$6=8,SUM(+Ene!N30+Feb!N30+Mar!N30+Abr!N30+May!N30+Jun!N30+Jul!N30+Ago!N30),IF(Config!$C$6=9,SUM(+Ene!N30+Feb!N30+Mar!N30+Abr!N30+May!N30+Jun!N30+Jul!N30+Ago!N30+Set!N30),IF(Config!$C$6=10,SUM(+Ene!N30+Feb!N30+Mar!N30+Abr!N30+May!N30+Jun!N30+Jul!N30+Ago!N30+Set!N30+Oct!N30),IF(Config!$C$6=11,SUM(+Ene!N30+Feb!N30+Mar!N30+Abr!N30+May!N30+Jun!N30+Jul!N30+Ago!N30+Set!N30+Oct!N30+Nov!N30),IF(Config!$C$6=12,SUM(+Ene!N30+Feb!N30+Mar!N30+Abr!N30+May!N30+Jun!N30+Jul!N30+Ago!N30+Set!N30+Oct!N30+Nov!N30+Dic!N30)))))))))))))</f>
        <v>0</v>
      </c>
      <c r="O30" s="429">
        <f>IF(Config!$C$6=1,SUM(+Ene!O30),IF(Config!$C$6=2,SUM(+Ene!O30+Feb!O30),IF(Config!$C$6=3,SUM(+Ene!O30+Feb!O30+Mar!O30),IF(Config!$C$6=4,SUM(+Ene!O30+Feb!O30+Mar!O30+Abr!O30),IF(Config!$C$6=5,SUM(Ene!O30+Feb!O30+Mar!O30+Abr!O30+May!O30),IF(Config!$C$6=6,SUM(+Ene!O30+Feb!O30+Mar!O30+Abr!O30+May!O30+Jun!O30),IF(Config!$C$6=7,SUM(Ene!O30+Feb!O30+Mar!O30+Abr!O30+May!O30+Jun!O30+Jul!O30),IF(Config!$C$6=8,SUM(+Ene!O30+Feb!O30+Mar!O30+Abr!O30+May!O30+Jun!O30+Jul!O30+Ago!O30),IF(Config!$C$6=9,SUM(+Ene!O30+Feb!O30+Mar!O30+Abr!O30+May!O30+Jun!O30+Jul!O30+Ago!O30+Set!O30),IF(Config!$C$6=10,SUM(+Ene!O30+Feb!O30+Mar!O30+Abr!O30+May!O30+Jun!O30+Jul!O30+Ago!O30+Set!O30+Oct!O30),IF(Config!$C$6=11,SUM(+Ene!O30+Feb!O30+Mar!O30+Abr!O30+May!O30+Jun!O30+Jul!O30+Ago!O30+Set!O30+Oct!O30+Nov!O30),IF(Config!$C$6=12,SUM(+Ene!O30+Feb!O30+Mar!O30+Abr!O30+May!O30+Jun!O30+Jul!O30+Ago!O30+Set!O30+Oct!O30+Nov!O30+Dic!O30)))))))))))))</f>
        <v>0</v>
      </c>
      <c r="P30" s="429">
        <f>IF(Config!$C$6=1,SUM(+Ene!P30),IF(Config!$C$6=2,SUM(+Ene!P30+Feb!P30),IF(Config!$C$6=3,SUM(+Ene!P30+Feb!P30+Mar!P30),IF(Config!$C$6=4,SUM(+Ene!P30+Feb!P30+Mar!P30+Abr!P30),IF(Config!$C$6=5,SUM(Ene!P30+Feb!P30+Mar!P30+Abr!P30+May!P30),IF(Config!$C$6=6,SUM(+Ene!P30+Feb!P30+Mar!P30+Abr!P30+May!P30+Jun!P30),IF(Config!$C$6=7,SUM(Ene!P30+Feb!P30+Mar!P30+Abr!P30+May!P30+Jun!P30+Jul!P30),IF(Config!$C$6=8,SUM(+Ene!P30+Feb!P30+Mar!P30+Abr!P30+May!P30+Jun!P30+Jul!P30+Ago!P30),IF(Config!$C$6=9,SUM(+Ene!P30+Feb!P30+Mar!P30+Abr!P30+May!P30+Jun!P30+Jul!P30+Ago!P30+Set!P30),IF(Config!$C$6=10,SUM(+Ene!P30+Feb!P30+Mar!P30+Abr!P30+May!P30+Jun!P30+Jul!P30+Ago!P30+Set!P30+Oct!P30),IF(Config!$C$6=11,SUM(+Ene!P30+Feb!P30+Mar!P30+Abr!P30+May!P30+Jun!P30+Jul!P30+Ago!P30+Set!P30+Oct!P30+Nov!P30),IF(Config!$C$6=12,SUM(+Ene!P30+Feb!P30+Mar!P30+Abr!P30+May!P30+Jun!P30+Jul!P30+Ago!P30+Set!P30+Oct!P30+Nov!P30+Dic!P30)))))))))))))</f>
        <v>0</v>
      </c>
      <c r="Q30" s="429">
        <f>IF(Config!$C$6=1,SUM(+Ene!Q30),IF(Config!$C$6=2,SUM(+Ene!Q30+Feb!Q30),IF(Config!$C$6=3,SUM(+Ene!Q30+Feb!Q30+Mar!Q30),IF(Config!$C$6=4,SUM(+Ene!Q30+Feb!Q30+Mar!Q30+Abr!Q30),IF(Config!$C$6=5,SUM(Ene!Q30+Feb!Q30+Mar!Q30+Abr!Q30+May!Q30),IF(Config!$C$6=6,SUM(+Ene!Q30+Feb!Q30+Mar!Q30+Abr!Q30+May!Q30+Jun!Q30),IF(Config!$C$6=7,SUM(Ene!Q30+Feb!Q30+Mar!Q30+Abr!Q30+May!Q30+Jun!Q30+Jul!Q30),IF(Config!$C$6=8,SUM(+Ene!Q30+Feb!Q30+Mar!Q30+Abr!Q30+May!Q30+Jun!Q30+Jul!Q30+Ago!Q30),IF(Config!$C$6=9,SUM(+Ene!Q30+Feb!Q30+Mar!Q30+Abr!Q30+May!Q30+Jun!Q30+Jul!Q30+Ago!Q30+Set!Q30),IF(Config!$C$6=10,SUM(+Ene!Q30+Feb!Q30+Mar!Q30+Abr!Q30+May!Q30+Jun!Q30+Jul!Q30+Ago!Q30+Set!Q30+Oct!Q30),IF(Config!$C$6=11,SUM(+Ene!Q30+Feb!Q30+Mar!Q30+Abr!Q30+May!Q30+Jun!Q30+Jul!Q30+Ago!Q30+Set!Q30+Oct!Q30+Nov!Q30),IF(Config!$C$6=12,SUM(+Ene!Q30+Feb!Q30+Mar!Q30+Abr!Q30+May!Q30+Jun!Q30+Jul!Q30+Ago!Q30+Set!Q30+Oct!Q30+Nov!Q30+Dic!Q30)))))))))))))</f>
        <v>0</v>
      </c>
      <c r="R30" s="429">
        <f>IF(Config!$C$6=1,SUM(+Ene!R30),IF(Config!$C$6=2,SUM(+Ene!R30+Feb!R30),IF(Config!$C$6=3,SUM(+Ene!R30+Feb!R30+Mar!R30),IF(Config!$C$6=4,SUM(+Ene!R30+Feb!R30+Mar!R30+Abr!R30),IF(Config!$C$6=5,SUM(Ene!R30+Feb!R30+Mar!R30+Abr!R30+May!R30),IF(Config!$C$6=6,SUM(+Ene!R30+Feb!R30+Mar!R30+Abr!R30+May!R30+Jun!R30),IF(Config!$C$6=7,SUM(Ene!R30+Feb!R30+Mar!R30+Abr!R30+May!R30+Jun!R30+Jul!R30),IF(Config!$C$6=8,SUM(+Ene!R30+Feb!R30+Mar!R30+Abr!R30+May!R30+Jun!R30+Jul!R30+Ago!R30),IF(Config!$C$6=9,SUM(+Ene!R30+Feb!R30+Mar!R30+Abr!R30+May!R30+Jun!R30+Jul!R30+Ago!R30+Set!R30),IF(Config!$C$6=10,SUM(+Ene!R30+Feb!R30+Mar!R30+Abr!R30+May!R30+Jun!R30+Jul!R30+Ago!R30+Set!R30+Oct!R30),IF(Config!$C$6=11,SUM(+Ene!R30+Feb!R30+Mar!R30+Abr!R30+May!R30+Jun!R30+Jul!R30+Ago!R30+Set!R30+Oct!R30+Nov!R30),IF(Config!$C$6=12,SUM(+Ene!R30+Feb!R30+Mar!R30+Abr!R30+May!R30+Jun!R30+Jul!R30+Ago!R30+Set!R30+Oct!R30+Nov!R30+Dic!R30)))))))))))))</f>
        <v>0</v>
      </c>
      <c r="S30" s="429">
        <f>IF(Config!$C$6=1,SUM(+Ene!S30),IF(Config!$C$6=2,SUM(+Ene!S30+Feb!S30),IF(Config!$C$6=3,SUM(+Ene!S30+Feb!S30+Mar!S30),IF(Config!$C$6=4,SUM(+Ene!S30+Feb!S30+Mar!S30+Abr!S30),IF(Config!$C$6=5,SUM(Ene!S30+Feb!S30+Mar!S30+Abr!S30+May!S30),IF(Config!$C$6=6,SUM(+Ene!S30+Feb!S30+Mar!S30+Abr!S30+May!S30+Jun!S30),IF(Config!$C$6=7,SUM(Ene!S30+Feb!S30+Mar!S30+Abr!S30+May!S30+Jun!S30+Jul!S30),IF(Config!$C$6=8,SUM(+Ene!S30+Feb!S30+Mar!S30+Abr!S30+May!S30+Jun!S30+Jul!S30+Ago!S30),IF(Config!$C$6=9,SUM(+Ene!S30+Feb!S30+Mar!S30+Abr!S30+May!S30+Jun!S30+Jul!S30+Ago!S30+Set!S30),IF(Config!$C$6=10,SUM(+Ene!S30+Feb!S30+Mar!S30+Abr!S30+May!S30+Jun!S30+Jul!S30+Ago!S30+Set!S30+Oct!S30),IF(Config!$C$6=11,SUM(+Ene!S30+Feb!S30+Mar!S30+Abr!S30+May!S30+Jun!S30+Jul!S30+Ago!S30+Set!S30+Oct!S30+Nov!S30),IF(Config!$C$6=12,SUM(+Ene!S30+Feb!S30+Mar!S30+Abr!S30+May!S30+Jun!S30+Jul!S30+Ago!S30+Set!S30+Oct!S30+Nov!S30+Dic!S30)))))))))))))</f>
        <v>0</v>
      </c>
      <c r="T30" s="429">
        <f>IF(Config!$C$6=1,SUM(+Ene!T30),IF(Config!$C$6=2,SUM(+Ene!T30+Feb!T30),IF(Config!$C$6=3,SUM(+Ene!T30+Feb!T30+Mar!T30),IF(Config!$C$6=4,SUM(+Ene!T30+Feb!T30+Mar!T30+Abr!T30),IF(Config!$C$6=5,SUM(Ene!T30+Feb!T30+Mar!T30+Abr!T30+May!T30),IF(Config!$C$6=6,SUM(+Ene!T30+Feb!T30+Mar!T30+Abr!T30+May!T30+Jun!T30),IF(Config!$C$6=7,SUM(Ene!T30+Feb!T30+Mar!T30+Abr!T30+May!T30+Jun!T30+Jul!T30),IF(Config!$C$6=8,SUM(+Ene!T30+Feb!T30+Mar!T30+Abr!T30+May!T30+Jun!T30+Jul!T30+Ago!T30),IF(Config!$C$6=9,SUM(+Ene!T30+Feb!T30+Mar!T30+Abr!T30+May!T30+Jun!T30+Jul!T30+Ago!T30+Set!T30),IF(Config!$C$6=10,SUM(+Ene!T30+Feb!T30+Mar!T30+Abr!T30+May!T30+Jun!T30+Jul!T30+Ago!T30+Set!T30+Oct!T30),IF(Config!$C$6=11,SUM(+Ene!T30+Feb!T30+Mar!T30+Abr!T30+May!T30+Jun!T30+Jul!T30+Ago!T30+Set!T30+Oct!T30+Nov!T30),IF(Config!$C$6=12,SUM(+Ene!T30+Feb!T30+Mar!T30+Abr!T30+May!T30+Jun!T30+Jul!T30+Ago!T30+Set!T30+Oct!T30+Nov!T30+Dic!T30)))))))))))))</f>
        <v>0</v>
      </c>
      <c r="U30" s="429">
        <f>IF(Config!$C$6=1,SUM(+Ene!U30),IF(Config!$C$6=2,SUM(+Ene!U30+Feb!U30),IF(Config!$C$6=3,SUM(+Ene!U30+Feb!U30+Mar!U30),IF(Config!$C$6=4,SUM(+Ene!U30+Feb!U30+Mar!U30+Abr!U30),IF(Config!$C$6=5,SUM(Ene!U30+Feb!U30+Mar!U30+Abr!U30+May!U30),IF(Config!$C$6=6,SUM(+Ene!U30+Feb!U30+Mar!U30+Abr!U30+May!U30+Jun!U30),IF(Config!$C$6=7,SUM(Ene!U30+Feb!U30+Mar!U30+Abr!U30+May!U30+Jun!U30+Jul!U30),IF(Config!$C$6=8,SUM(+Ene!U30+Feb!U30+Mar!U30+Abr!U30+May!U30+Jun!U30+Jul!U30+Ago!U30),IF(Config!$C$6=9,SUM(+Ene!U30+Feb!U30+Mar!U30+Abr!U30+May!U30+Jun!U30+Jul!U30+Ago!U30+Set!U30),IF(Config!$C$6=10,SUM(+Ene!U30+Feb!U30+Mar!U30+Abr!U30+May!U30+Jun!U30+Jul!U30+Ago!U30+Set!U30+Oct!U30),IF(Config!$C$6=11,SUM(+Ene!U30+Feb!U30+Mar!U30+Abr!U30+May!U30+Jun!U30+Jul!U30+Ago!U30+Set!U30+Oct!U30+Nov!U30),IF(Config!$C$6=12,SUM(+Ene!U30+Feb!U30+Mar!U30+Abr!U30+May!U30+Jun!U30+Jul!U30+Ago!U30+Set!U30+Oct!U30+Nov!U30+Dic!U30)))))))))))))</f>
        <v>0</v>
      </c>
      <c r="V30" s="429">
        <f>IF(Config!$C$6=1,SUM(+Ene!V30),IF(Config!$C$6=2,SUM(+Ene!V30+Feb!V30),IF(Config!$C$6=3,SUM(+Ene!V30+Feb!V30+Mar!V30),IF(Config!$C$6=4,SUM(+Ene!V30+Feb!V30+Mar!V30+Abr!V30),IF(Config!$C$6=5,SUM(Ene!V30+Feb!V30+Mar!V30+Abr!V30+May!V30),IF(Config!$C$6=6,SUM(+Ene!V30+Feb!V30+Mar!V30+Abr!V30+May!V30+Jun!V30),IF(Config!$C$6=7,SUM(Ene!V30+Feb!V30+Mar!V30+Abr!V30+May!V30+Jun!V30+Jul!V30),IF(Config!$C$6=8,SUM(+Ene!V30+Feb!V30+Mar!V30+Abr!V30+May!V30+Jun!V30+Jul!V30+Ago!V30),IF(Config!$C$6=9,SUM(+Ene!V30+Feb!V30+Mar!V30+Abr!V30+May!V30+Jun!V30+Jul!V30+Ago!V30+Set!V30),IF(Config!$C$6=10,SUM(+Ene!V30+Feb!V30+Mar!V30+Abr!V30+May!V30+Jun!V30+Jul!V30+Ago!V30+Set!V30+Oct!V30),IF(Config!$C$6=11,SUM(+Ene!V30+Feb!V30+Mar!V30+Abr!V30+May!V30+Jun!V30+Jul!V30+Ago!V30+Set!V30+Oct!V30+Nov!V30),IF(Config!$C$6=12,SUM(+Ene!V30+Feb!V30+Mar!V30+Abr!V30+May!V30+Jun!V30+Jul!V30+Ago!V30+Set!V30+Oct!V30+Nov!V30+Dic!V30)))))))))))))</f>
        <v>0</v>
      </c>
      <c r="W30" s="429">
        <f>IF(Config!$C$6=1,SUM(+Ene!W30),IF(Config!$C$6=2,SUM(+Ene!W30+Feb!W30),IF(Config!$C$6=3,SUM(+Ene!W30+Feb!W30+Mar!W30),IF(Config!$C$6=4,SUM(+Ene!W30+Feb!W30+Mar!W30+Abr!W30),IF(Config!$C$6=5,SUM(Ene!W30+Feb!W30+Mar!W30+Abr!W30+May!W30),IF(Config!$C$6=6,SUM(+Ene!W30+Feb!W30+Mar!W30+Abr!W30+May!W30+Jun!W30),IF(Config!$C$6=7,SUM(Ene!W30+Feb!W30+Mar!W30+Abr!W30+May!W30+Jun!W30+Jul!W30),IF(Config!$C$6=8,SUM(+Ene!W30+Feb!W30+Mar!W30+Abr!W30+May!W30+Jun!W30+Jul!W30+Ago!W30),IF(Config!$C$6=9,SUM(+Ene!W30+Feb!W30+Mar!W30+Abr!W30+May!W30+Jun!W30+Jul!W30+Ago!W30+Set!W30),IF(Config!$C$6=10,SUM(+Ene!W30+Feb!W30+Mar!W30+Abr!W30+May!W30+Jun!W30+Jul!W30+Ago!W30+Set!W30+Oct!W30),IF(Config!$C$6=11,SUM(+Ene!W30+Feb!W30+Mar!W30+Abr!W30+May!W30+Jun!W30+Jul!W30+Ago!W30+Set!W30+Oct!W30+Nov!W30),IF(Config!$C$6=12,SUM(+Ene!W30+Feb!W30+Mar!W30+Abr!W30+May!W30+Jun!W30+Jul!W30+Ago!W30+Set!W30+Oct!W30+Nov!W30+Dic!W30)))))))))))))</f>
        <v>0</v>
      </c>
      <c r="X30" s="429">
        <f>IF(Config!$C$6=1,SUM(+Ene!X30),IF(Config!$C$6=2,SUM(+Ene!X30+Feb!X30),IF(Config!$C$6=3,SUM(+Ene!X30+Feb!X30+Mar!X30),IF(Config!$C$6=4,SUM(+Ene!X30+Feb!X30+Mar!X30+Abr!X30),IF(Config!$C$6=5,SUM(Ene!X30+Feb!X30+Mar!X30+Abr!X30+May!X30),IF(Config!$C$6=6,SUM(+Ene!X30+Feb!X30+Mar!X30+Abr!X30+May!X30+Jun!X30),IF(Config!$C$6=7,SUM(Ene!X30+Feb!X30+Mar!X30+Abr!X30+May!X30+Jun!X30+Jul!X30),IF(Config!$C$6=8,SUM(+Ene!X30+Feb!X30+Mar!X30+Abr!X30+May!X30+Jun!X30+Jul!X30+Ago!X30),IF(Config!$C$6=9,SUM(+Ene!X30+Feb!X30+Mar!X30+Abr!X30+May!X30+Jun!X30+Jul!X30+Ago!X30+Set!X30),IF(Config!$C$6=10,SUM(+Ene!X30+Feb!X30+Mar!X30+Abr!X30+May!X30+Jun!X30+Jul!X30+Ago!X30+Set!X30+Oct!X30),IF(Config!$C$6=11,SUM(+Ene!X30+Feb!X30+Mar!X30+Abr!X30+May!X30+Jun!X30+Jul!X30+Ago!X30+Set!X30+Oct!X30+Nov!X30),IF(Config!$C$6=12,SUM(+Ene!X30+Feb!X30+Mar!X30+Abr!X30+May!X30+Jun!X30+Jul!X30+Ago!X30+Set!X30+Oct!X30+Nov!X30+Dic!X30)))))))))))))</f>
        <v>0</v>
      </c>
      <c r="Y30" s="429">
        <f>IF(Config!$C$6=1,SUM(+Ene!Y30),IF(Config!$C$6=2,SUM(+Ene!Y30+Feb!Y30),IF(Config!$C$6=3,SUM(+Ene!Y30+Feb!Y30+Mar!Y30),IF(Config!$C$6=4,SUM(+Ene!Y30+Feb!Y30+Mar!Y30+Abr!Y30),IF(Config!$C$6=5,SUM(Ene!Y30+Feb!Y30+Mar!Y30+Abr!Y30+May!Y30),IF(Config!$C$6=6,SUM(+Ene!Y30+Feb!Y30+Mar!Y30+Abr!Y30+May!Y30+Jun!Y30),IF(Config!$C$6=7,SUM(Ene!Y30+Feb!Y30+Mar!Y30+Abr!Y30+May!Y30+Jun!Y30+Jul!Y30),IF(Config!$C$6=8,SUM(+Ene!Y30+Feb!Y30+Mar!Y30+Abr!Y30+May!Y30+Jun!Y30+Jul!Y30+Ago!Y30),IF(Config!$C$6=9,SUM(+Ene!Y30+Feb!Y30+Mar!Y30+Abr!Y30+May!Y30+Jun!Y30+Jul!Y30+Ago!Y30+Set!Y30),IF(Config!$C$6=10,SUM(+Ene!Y30+Feb!Y30+Mar!Y30+Abr!Y30+May!Y30+Jun!Y30+Jul!Y30+Ago!Y30+Set!Y30+Oct!Y30),IF(Config!$C$6=11,SUM(+Ene!Y30+Feb!Y30+Mar!Y30+Abr!Y30+May!Y30+Jun!Y30+Jul!Y30+Ago!Y30+Set!Y30+Oct!Y30+Nov!Y30),IF(Config!$C$6=12,SUM(+Ene!Y30+Feb!Y30+Mar!Y30+Abr!Y30+May!Y30+Jun!Y30+Jul!Y30+Ago!Y30+Set!Y30+Oct!Y30+Nov!Y30+Dic!Y30)))))))))))))</f>
        <v>0</v>
      </c>
      <c r="Z30" s="429">
        <f>IF(Config!$C$6=1,SUM(+Ene!Z30),IF(Config!$C$6=2,SUM(+Ene!Z30+Feb!Z30),IF(Config!$C$6=3,SUM(+Ene!Z30+Feb!Z30+Mar!Z30),IF(Config!$C$6=4,SUM(+Ene!Z30+Feb!Z30+Mar!Z30+Abr!Z30),IF(Config!$C$6=5,SUM(Ene!Z30+Feb!Z30+Mar!Z30+Abr!Z30+May!Z30),IF(Config!$C$6=6,SUM(+Ene!Z30+Feb!Z30+Mar!Z30+Abr!Z30+May!Z30+Jun!Z30),IF(Config!$C$6=7,SUM(Ene!Z30+Feb!Z30+Mar!Z30+Abr!Z30+May!Z30+Jun!Z30+Jul!Z30),IF(Config!$C$6=8,SUM(+Ene!Z30+Feb!Z30+Mar!Z30+Abr!Z30+May!Z30+Jun!Z30+Jul!Z30+Ago!Z30),IF(Config!$C$6=9,SUM(+Ene!Z30+Feb!Z30+Mar!Z30+Abr!Z30+May!Z30+Jun!Z30+Jul!Z30+Ago!Z30+Set!Z30),IF(Config!$C$6=10,SUM(+Ene!Z30+Feb!Z30+Mar!Z30+Abr!Z30+May!Z30+Jun!Z30+Jul!Z30+Ago!Z30+Set!Z30+Oct!Z30),IF(Config!$C$6=11,SUM(+Ene!Z30+Feb!Z30+Mar!Z30+Abr!Z30+May!Z30+Jun!Z30+Jul!Z30+Ago!Z30+Set!Z30+Oct!Z30+Nov!Z30),IF(Config!$C$6=12,SUM(+Ene!Z30+Feb!Z30+Mar!Z30+Abr!Z30+May!Z30+Jun!Z30+Jul!Z30+Ago!Z30+Set!Z30+Oct!Z30+Nov!Z30+Dic!Z30)))))))))))))</f>
        <v>0</v>
      </c>
      <c r="AA30" s="429">
        <f>IF(Config!$C$6=1,SUM(+Ene!AA30),IF(Config!$C$6=2,SUM(+Ene!AA30+Feb!AA30),IF(Config!$C$6=3,SUM(+Ene!AA30+Feb!AA30+Mar!AA30),IF(Config!$C$6=4,SUM(+Ene!AA30+Feb!AA30+Mar!AA30+Abr!AA30),IF(Config!$C$6=5,SUM(Ene!AA30+Feb!AA30+Mar!AA30+Abr!AA30+May!AA30),IF(Config!$C$6=6,SUM(+Ene!AA30+Feb!AA30+Mar!AA30+Abr!AA30+May!AA30+Jun!AA30),IF(Config!$C$6=7,SUM(Ene!AA30+Feb!AA30+Mar!AA30+Abr!AA30+May!AA30+Jun!AA30+Jul!AA30),IF(Config!$C$6=8,SUM(+Ene!AA30+Feb!AA30+Mar!AA30+Abr!AA30+May!AA30+Jun!AA30+Jul!AA30+Ago!AA30),IF(Config!$C$6=9,SUM(+Ene!AA30+Feb!AA30+Mar!AA30+Abr!AA30+May!AA30+Jun!AA30+Jul!AA30+Ago!AA30+Set!AA30),IF(Config!$C$6=10,SUM(+Ene!AA30+Feb!AA30+Mar!AA30+Abr!AA30+May!AA30+Jun!AA30+Jul!AA30+Ago!AA30+Set!AA30+Oct!AA30),IF(Config!$C$6=11,SUM(+Ene!AA30+Feb!AA30+Mar!AA30+Abr!AA30+May!AA30+Jun!AA30+Jul!AA30+Ago!AA30+Set!AA30+Oct!AA30+Nov!AA30),IF(Config!$C$6=12,SUM(+Ene!AA30+Feb!AA30+Mar!AA30+Abr!AA30+May!AA30+Jun!AA30+Jul!AA30+Ago!AA30+Set!AA30+Oct!AA30+Nov!AA30+Dic!AA30)))))))))))))</f>
        <v>0</v>
      </c>
      <c r="AB30" s="429">
        <f>IF(Config!$C$6=1,SUM(+Ene!AB30),IF(Config!$C$6=2,SUM(+Ene!AB30+Feb!AB30),IF(Config!$C$6=3,SUM(+Ene!AB30+Feb!AB30+Mar!AB30),IF(Config!$C$6=4,SUM(+Ene!AB30+Feb!AB30+Mar!AB30+Abr!AB30),IF(Config!$C$6=5,SUM(Ene!AB30+Feb!AB30+Mar!AB30+Abr!AB30+May!AB30),IF(Config!$C$6=6,SUM(+Ene!AB30+Feb!AB30+Mar!AB30+Abr!AB30+May!AB30+Jun!AB30),IF(Config!$C$6=7,SUM(Ene!AB30+Feb!AB30+Mar!AB30+Abr!AB30+May!AB30+Jun!AB30+Jul!AB30),IF(Config!$C$6=8,SUM(+Ene!AB30+Feb!AB30+Mar!AB30+Abr!AB30+May!AB30+Jun!AB30+Jul!AB30+Ago!AB30),IF(Config!$C$6=9,SUM(+Ene!AB30+Feb!AB30+Mar!AB30+Abr!AB30+May!AB30+Jun!AB30+Jul!AB30+Ago!AB30+Set!AB30),IF(Config!$C$6=10,SUM(+Ene!AB30+Feb!AB30+Mar!AB30+Abr!AB30+May!AB30+Jun!AB30+Jul!AB30+Ago!AB30+Set!AB30+Oct!AB30),IF(Config!$C$6=11,SUM(+Ene!AB30+Feb!AB30+Mar!AB30+Abr!AB30+May!AB30+Jun!AB30+Jul!AB30+Ago!AB30+Set!AB30+Oct!AB30+Nov!AB30),IF(Config!$C$6=12,SUM(+Ene!AB30+Feb!AB30+Mar!AB30+Abr!AB30+May!AB30+Jun!AB30+Jul!AB30+Ago!AB30+Set!AB30+Oct!AB30+Nov!AB30+Dic!AB30)))))))))))))</f>
        <v>0</v>
      </c>
      <c r="AC30" s="429">
        <f>IF(Config!$C$6=1,SUM(+Ene!AC30),IF(Config!$C$6=2,SUM(+Ene!AC30+Feb!AC30),IF(Config!$C$6=3,SUM(+Ene!AC30+Feb!AC30+Mar!AC30),IF(Config!$C$6=4,SUM(+Ene!AC30+Feb!AC30+Mar!AC30+Abr!AC30),IF(Config!$C$6=5,SUM(Ene!AC30+Feb!AC30+Mar!AC30+Abr!AC30+May!AC30),IF(Config!$C$6=6,SUM(+Ene!AC30+Feb!AC30+Mar!AC30+Abr!AC30+May!AC30+Jun!AC30),IF(Config!$C$6=7,SUM(Ene!AC30+Feb!AC30+Mar!AC30+Abr!AC30+May!AC30+Jun!AC30+Jul!AC30),IF(Config!$C$6=8,SUM(+Ene!AC30+Feb!AC30+Mar!AC30+Abr!AC30+May!AC30+Jun!AC30+Jul!AC30+Ago!AC30),IF(Config!$C$6=9,SUM(+Ene!AC30+Feb!AC30+Mar!AC30+Abr!AC30+May!AC30+Jun!AC30+Jul!AC30+Ago!AC30+Set!AC30),IF(Config!$C$6=10,SUM(+Ene!AC30+Feb!AC30+Mar!AC30+Abr!AC30+May!AC30+Jun!AC30+Jul!AC30+Ago!AC30+Set!AC30+Oct!AC30),IF(Config!$C$6=11,SUM(+Ene!AC30+Feb!AC30+Mar!AC30+Abr!AC30+May!AC30+Jun!AC30+Jul!AC30+Ago!AC30+Set!AC30+Oct!AC30+Nov!AC30),IF(Config!$C$6=12,SUM(+Ene!AC30+Feb!AC30+Mar!AC30+Abr!AC30+May!AC30+Jun!AC30+Jul!AC30+Ago!AC30+Set!AC30+Oct!AC30+Nov!AC30+Dic!AC30)))))))))))))</f>
        <v>0</v>
      </c>
      <c r="AD30" s="429">
        <f>IF(Config!$C$6=1,SUM(+Ene!AD30),IF(Config!$C$6=2,SUM(+Ene!AD30+Feb!AD30),IF(Config!$C$6=3,SUM(+Ene!AD30+Feb!AD30+Mar!AD30),IF(Config!$C$6=4,SUM(+Ene!AD30+Feb!AD30+Mar!AD30+Abr!AD30),IF(Config!$C$6=5,SUM(Ene!AD30+Feb!AD30+Mar!AD30+Abr!AD30+May!AD30),IF(Config!$C$6=6,SUM(+Ene!AD30+Feb!AD30+Mar!AD30+Abr!AD30+May!AD30+Jun!AD30),IF(Config!$C$6=7,SUM(Ene!AD30+Feb!AD30+Mar!AD30+Abr!AD30+May!AD30+Jun!AD30+Jul!AD30),IF(Config!$C$6=8,SUM(+Ene!AD30+Feb!AD30+Mar!AD30+Abr!AD30+May!AD30+Jun!AD30+Jul!AD30+Ago!AD30),IF(Config!$C$6=9,SUM(+Ene!AD30+Feb!AD30+Mar!AD30+Abr!AD30+May!AD30+Jun!AD30+Jul!AD30+Ago!AD30+Set!AD30),IF(Config!$C$6=10,SUM(+Ene!AD30+Feb!AD30+Mar!AD30+Abr!AD30+May!AD30+Jun!AD30+Jul!AD30+Ago!AD30+Set!AD30+Oct!AD30),IF(Config!$C$6=11,SUM(+Ene!AD30+Feb!AD30+Mar!AD30+Abr!AD30+May!AD30+Jun!AD30+Jul!AD30+Ago!AD30+Set!AD30+Oct!AD30+Nov!AD30),IF(Config!$C$6=12,SUM(+Ene!AD30+Feb!AD30+Mar!AD30+Abr!AD30+May!AD30+Jun!AD30+Jul!AD30+Ago!AD30+Set!AD30+Oct!AD30+Nov!AD30+Dic!AD30)))))))))))))</f>
        <v>0</v>
      </c>
      <c r="AE30" s="429">
        <f>IF(Config!$C$6=1,SUM(+Ene!AE30),IF(Config!$C$6=2,SUM(+Ene!AE30+Feb!AE30),IF(Config!$C$6=3,SUM(+Ene!AE30+Feb!AE30+Mar!AE30),IF(Config!$C$6=4,SUM(+Ene!AE30+Feb!AE30+Mar!AE30+Abr!AE30),IF(Config!$C$6=5,SUM(Ene!AE30+Feb!AE30+Mar!AE30+Abr!AE30+May!AE30),IF(Config!$C$6=6,SUM(+Ene!AE30+Feb!AE30+Mar!AE30+Abr!AE30+May!AE30+Jun!AE30),IF(Config!$C$6=7,SUM(Ene!AE30+Feb!AE30+Mar!AE30+Abr!AE30+May!AE30+Jun!AE30+Jul!AE30),IF(Config!$C$6=8,SUM(+Ene!AE30+Feb!AE30+Mar!AE30+Abr!AE30+May!AE30+Jun!AE30+Jul!AE30+Ago!AE30),IF(Config!$C$6=9,SUM(+Ene!AE30+Feb!AE30+Mar!AE30+Abr!AE30+May!AE30+Jun!AE30+Jul!AE30+Ago!AE30+Set!AE30),IF(Config!$C$6=10,SUM(+Ene!AE30+Feb!AE30+Mar!AE30+Abr!AE30+May!AE30+Jun!AE30+Jul!AE30+Ago!AE30+Set!AE30+Oct!AE30),IF(Config!$C$6=11,SUM(+Ene!AE30+Feb!AE30+Mar!AE30+Abr!AE30+May!AE30+Jun!AE30+Jul!AE30+Ago!AE30+Set!AE30+Oct!AE30+Nov!AE30),IF(Config!$C$6=12,SUM(+Ene!AE30+Feb!AE30+Mar!AE30+Abr!AE30+May!AE30+Jun!AE30+Jul!AE30+Ago!AE30+Set!AE30+Oct!AE30+Nov!AE30+Dic!AE30)))))))))))))</f>
        <v>0</v>
      </c>
      <c r="AF30" s="429">
        <f>IF(Config!$C$6=1,SUM(+Ene!AF30),IF(Config!$C$6=2,SUM(+Ene!AF30+Feb!AF30),IF(Config!$C$6=3,SUM(+Ene!AF30+Feb!AF30+Mar!AF30),IF(Config!$C$6=4,SUM(+Ene!AF30+Feb!AF30+Mar!AF30+Abr!AF30),IF(Config!$C$6=5,SUM(Ene!AF30+Feb!AF30+Mar!AF30+Abr!AF30+May!AF30),IF(Config!$C$6=6,SUM(+Ene!AF30+Feb!AF30+Mar!AF30+Abr!AF30+May!AF30+Jun!AF30),IF(Config!$C$6=7,SUM(Ene!AF30+Feb!AF30+Mar!AF30+Abr!AF30+May!AF30+Jun!AF30+Jul!AF30),IF(Config!$C$6=8,SUM(+Ene!AF30+Feb!AF30+Mar!AF30+Abr!AF30+May!AF30+Jun!AF30+Jul!AF30+Ago!AF30),IF(Config!$C$6=9,SUM(+Ene!AF30+Feb!AF30+Mar!AF30+Abr!AF30+May!AF30+Jun!AF30+Jul!AF30+Ago!AF30+Set!AF30),IF(Config!$C$6=10,SUM(+Ene!AF30+Feb!AF30+Mar!AF30+Abr!AF30+May!AF30+Jun!AF30+Jul!AF30+Ago!AF30+Set!AF30+Oct!AF30),IF(Config!$C$6=11,SUM(+Ene!AF30+Feb!AF30+Mar!AF30+Abr!AF30+May!AF30+Jun!AF30+Jul!AF30+Ago!AF30+Set!AF30+Oct!AF30+Nov!AF30),IF(Config!$C$6=12,SUM(+Ene!AF30+Feb!AF30+Mar!AF30+Abr!AF30+May!AF30+Jun!AF30+Jul!AF30+Ago!AF30+Set!AF30+Oct!AF30+Nov!AF30+Dic!AF30)))))))))))))</f>
        <v>0</v>
      </c>
      <c r="AG30" s="429">
        <f>IF(Config!$C$6=1,SUM(+Ene!AG30),IF(Config!$C$6=2,SUM(+Ene!AG30+Feb!AG30),IF(Config!$C$6=3,SUM(+Ene!AG30+Feb!AG30+Mar!AG30),IF(Config!$C$6=4,SUM(+Ene!AG30+Feb!AG30+Mar!AG30+Abr!AG30),IF(Config!$C$6=5,SUM(Ene!AG30+Feb!AG30+Mar!AG30+Abr!AG30+May!AG30),IF(Config!$C$6=6,SUM(+Ene!AG30+Feb!AG30+Mar!AG30+Abr!AG30+May!AG30+Jun!AG30),IF(Config!$C$6=7,SUM(Ene!AG30+Feb!AG30+Mar!AG30+Abr!AG30+May!AG30+Jun!AG30+Jul!AG30),IF(Config!$C$6=8,SUM(+Ene!AG30+Feb!AG30+Mar!AG30+Abr!AG30+May!AG30+Jun!AG30+Jul!AG30+Ago!AG30),IF(Config!$C$6=9,SUM(+Ene!AG30+Feb!AG30+Mar!AG30+Abr!AG30+May!AG30+Jun!AG30+Jul!AG30+Ago!AG30+Set!AG30),IF(Config!$C$6=10,SUM(+Ene!AG30+Feb!AG30+Mar!AG30+Abr!AG30+May!AG30+Jun!AG30+Jul!AG30+Ago!AG30+Set!AG30+Oct!AG30),IF(Config!$C$6=11,SUM(+Ene!AG30+Feb!AG30+Mar!AG30+Abr!AG30+May!AG30+Jun!AG30+Jul!AG30+Ago!AG30+Set!AG30+Oct!AG30+Nov!AG30),IF(Config!$C$6=12,SUM(+Ene!AG30+Feb!AG30+Mar!AG30+Abr!AG30+May!AG30+Jun!AG30+Jul!AG30+Ago!AG30+Set!AG30+Oct!AG30+Nov!AG30+Dic!AG30)))))))))))))</f>
        <v>0</v>
      </c>
      <c r="AH30" s="429">
        <f>IF(Config!$C$6=1,SUM(+Ene!AH30),IF(Config!$C$6=2,SUM(+Ene!AH30+Feb!AH30),IF(Config!$C$6=3,SUM(+Ene!AH30+Feb!AH30+Mar!AH30),IF(Config!$C$6=4,SUM(+Ene!AH30+Feb!AH30+Mar!AH30+Abr!AH30),IF(Config!$C$6=5,SUM(Ene!AH30+Feb!AH30+Mar!AH30+Abr!AH30+May!AH30),IF(Config!$C$6=6,SUM(+Ene!AH30+Feb!AH30+Mar!AH30+Abr!AH30+May!AH30+Jun!AH30),IF(Config!$C$6=7,SUM(Ene!AH30+Feb!AH30+Mar!AH30+Abr!AH30+May!AH30+Jun!AH30+Jul!AH30),IF(Config!$C$6=8,SUM(+Ene!AH30+Feb!AH30+Mar!AH30+Abr!AH30+May!AH30+Jun!AH30+Jul!AH30+Ago!AH30),IF(Config!$C$6=9,SUM(+Ene!AH30+Feb!AH30+Mar!AH30+Abr!AH30+May!AH30+Jun!AH30+Jul!AH30+Ago!AH30+Set!AH30),IF(Config!$C$6=10,SUM(+Ene!AH30+Feb!AH30+Mar!AH30+Abr!AH30+May!AH30+Jun!AH30+Jul!AH30+Ago!AH30+Set!AH30+Oct!AH30),IF(Config!$C$6=11,SUM(+Ene!AH30+Feb!AH30+Mar!AH30+Abr!AH30+May!AH30+Jun!AH30+Jul!AH30+Ago!AH30+Set!AH30+Oct!AH30+Nov!AH30),IF(Config!$C$6=12,SUM(+Ene!AH30+Feb!AH30+Mar!AH30+Abr!AH30+May!AH30+Jun!AH30+Jul!AH30+Ago!AH30+Set!AH30+Oct!AH30+Nov!AH30+Dic!AH30)))))))))))))</f>
        <v>0</v>
      </c>
      <c r="AI30" s="429">
        <f>IF(Config!$C$6=1,SUM(+Ene!AI30),IF(Config!$C$6=2,SUM(+Ene!AI30+Feb!AI30),IF(Config!$C$6=3,SUM(+Ene!AI30+Feb!AI30+Mar!AI30),IF(Config!$C$6=4,SUM(+Ene!AI30+Feb!AI30+Mar!AI30+Abr!AI30),IF(Config!$C$6=5,SUM(Ene!AI30+Feb!AI30+Mar!AI30+Abr!AI30+May!AI30),IF(Config!$C$6=6,SUM(+Ene!AI30+Feb!AI30+Mar!AI30+Abr!AI30+May!AI30+Jun!AI30),IF(Config!$C$6=7,SUM(Ene!AI30+Feb!AI30+Mar!AI30+Abr!AI30+May!AI30+Jun!AI30+Jul!AI30),IF(Config!$C$6=8,SUM(+Ene!AI30+Feb!AI30+Mar!AI30+Abr!AI30+May!AI30+Jun!AI30+Jul!AI30+Ago!AI30),IF(Config!$C$6=9,SUM(+Ene!AI30+Feb!AI30+Mar!AI30+Abr!AI30+May!AI30+Jun!AI30+Jul!AI30+Ago!AI30+Set!AI30),IF(Config!$C$6=10,SUM(+Ene!AI30+Feb!AI30+Mar!AI30+Abr!AI30+May!AI30+Jun!AI30+Jul!AI30+Ago!AI30+Set!AI30+Oct!AI30),IF(Config!$C$6=11,SUM(+Ene!AI30+Feb!AI30+Mar!AI30+Abr!AI30+May!AI30+Jun!AI30+Jul!AI30+Ago!AI30+Set!AI30+Oct!AI30+Nov!AI30),IF(Config!$C$6=12,SUM(+Ene!AI30+Feb!AI30+Mar!AI30+Abr!AI30+May!AI30+Jun!AI30+Jul!AI30+Ago!AI30+Set!AI30+Oct!AI30+Nov!AI30+Dic!AI30)))))))))))))</f>
        <v>0</v>
      </c>
      <c r="AJ30" s="429">
        <f>IF(Config!$C$6=1,SUM(+Ene!AJ30),IF(Config!$C$6=2,SUM(+Ene!AJ30+Feb!AJ30),IF(Config!$C$6=3,SUM(+Ene!AJ30+Feb!AJ30+Mar!AJ30),IF(Config!$C$6=4,SUM(+Ene!AJ30+Feb!AJ30+Mar!AJ30+Abr!AJ30),IF(Config!$C$6=5,SUM(Ene!AJ30+Feb!AJ30+Mar!AJ30+Abr!AJ30+May!AJ30),IF(Config!$C$6=6,SUM(+Ene!AJ30+Feb!AJ30+Mar!AJ30+Abr!AJ30+May!AJ30+Jun!AJ30),IF(Config!$C$6=7,SUM(Ene!AJ30+Feb!AJ30+Mar!AJ30+Abr!AJ30+May!AJ30+Jun!AJ30+Jul!AJ30),IF(Config!$C$6=8,SUM(+Ene!AJ30+Feb!AJ30+Mar!AJ30+Abr!AJ30+May!AJ30+Jun!AJ30+Jul!AJ30+Ago!AJ30),IF(Config!$C$6=9,SUM(+Ene!AJ30+Feb!AJ30+Mar!AJ30+Abr!AJ30+May!AJ30+Jun!AJ30+Jul!AJ30+Ago!AJ30+Set!AJ30),IF(Config!$C$6=10,SUM(+Ene!AJ30+Feb!AJ30+Mar!AJ30+Abr!AJ30+May!AJ30+Jun!AJ30+Jul!AJ30+Ago!AJ30+Set!AJ30+Oct!AJ30),IF(Config!$C$6=11,SUM(+Ene!AJ30+Feb!AJ30+Mar!AJ30+Abr!AJ30+May!AJ30+Jun!AJ30+Jul!AJ30+Ago!AJ30+Set!AJ30+Oct!AJ30+Nov!AJ30),IF(Config!$C$6=12,SUM(+Ene!AJ30+Feb!AJ30+Mar!AJ30+Abr!AJ30+May!AJ30+Jun!AJ30+Jul!AJ30+Ago!AJ30+Set!AJ30+Oct!AJ30+Nov!AJ30+Dic!AJ30)))))))))))))</f>
        <v>0</v>
      </c>
      <c r="AK30" s="429">
        <f>IF(Config!$C$6=1,SUM(+Ene!AK30),IF(Config!$C$6=2,SUM(+Ene!AK30+Feb!AK30),IF(Config!$C$6=3,SUM(+Ene!AK30+Feb!AK30+Mar!AK30),IF(Config!$C$6=4,SUM(+Ene!AK30+Feb!AK30+Mar!AK30+Abr!AK30),IF(Config!$C$6=5,SUM(Ene!AK30+Feb!AK30+Mar!AK30+Abr!AK30+May!AK30),IF(Config!$C$6=6,SUM(+Ene!AK30+Feb!AK30+Mar!AK30+Abr!AK30+May!AK30+Jun!AK30),IF(Config!$C$6=7,SUM(Ene!AK30+Feb!AK30+Mar!AK30+Abr!AK30+May!AK30+Jun!AK30+Jul!AK30),IF(Config!$C$6=8,SUM(+Ene!AK30+Feb!AK30+Mar!AK30+Abr!AK30+May!AK30+Jun!AK30+Jul!AK30+Ago!AK30),IF(Config!$C$6=9,SUM(+Ene!AK30+Feb!AK30+Mar!AK30+Abr!AK30+May!AK30+Jun!AK30+Jul!AK30+Ago!AK30+Set!AK30),IF(Config!$C$6=10,SUM(+Ene!AK30+Feb!AK30+Mar!AK30+Abr!AK30+May!AK30+Jun!AK30+Jul!AK30+Ago!AK30+Set!AK30+Oct!AK30),IF(Config!$C$6=11,SUM(+Ene!AK30+Feb!AK30+Mar!AK30+Abr!AK30+May!AK30+Jun!AK30+Jul!AK30+Ago!AK30+Set!AK30+Oct!AK30+Nov!AK30),IF(Config!$C$6=12,SUM(+Ene!AK30+Feb!AK30+Mar!AK30+Abr!AK30+May!AK30+Jun!AK30+Jul!AK30+Ago!AK30+Set!AK30+Oct!AK30+Nov!AK30+Dic!AK30)))))))))))))</f>
        <v>0</v>
      </c>
      <c r="AL30" s="429">
        <f>IF(Config!$C$6=1,SUM(+Ene!AL30),IF(Config!$C$6=2,SUM(+Ene!AL30+Feb!AL30),IF(Config!$C$6=3,SUM(+Ene!AL30+Feb!AL30+Mar!AL30),IF(Config!$C$6=4,SUM(+Ene!AL30+Feb!AL30+Mar!AL30+Abr!AL30),IF(Config!$C$6=5,SUM(Ene!AL30+Feb!AL30+Mar!AL30+Abr!AL30+May!AL30),IF(Config!$C$6=6,SUM(+Ene!AL30+Feb!AL30+Mar!AL30+Abr!AL30+May!AL30+Jun!AL30),IF(Config!$C$6=7,SUM(Ene!AL30+Feb!AL30+Mar!AL30+Abr!AL30+May!AL30+Jun!AL30+Jul!AL30),IF(Config!$C$6=8,SUM(+Ene!AL30+Feb!AL30+Mar!AL30+Abr!AL30+May!AL30+Jun!AL30+Jul!AL30+Ago!AL30),IF(Config!$C$6=9,SUM(+Ene!AL30+Feb!AL30+Mar!AL30+Abr!AL30+May!AL30+Jun!AL30+Jul!AL30+Ago!AL30+Set!AL30),IF(Config!$C$6=10,SUM(+Ene!AL30+Feb!AL30+Mar!AL30+Abr!AL30+May!AL30+Jun!AL30+Jul!AL30+Ago!AL30+Set!AL30+Oct!AL30),IF(Config!$C$6=11,SUM(+Ene!AL30+Feb!AL30+Mar!AL30+Abr!AL30+May!AL30+Jun!AL30+Jul!AL30+Ago!AL30+Set!AL30+Oct!AL30+Nov!AL30),IF(Config!$C$6=12,SUM(+Ene!AL30+Feb!AL30+Mar!AL30+Abr!AL30+May!AL30+Jun!AL30+Jul!AL30+Ago!AL30+Set!AL30+Oct!AL30+Nov!AL30+Dic!AL30)))))))))))))</f>
        <v>0</v>
      </c>
      <c r="AM30" s="429">
        <f>IF(Config!$C$6=1,SUM(+Ene!AM30),IF(Config!$C$6=2,SUM(+Ene!AM30+Feb!AM30),IF(Config!$C$6=3,SUM(+Ene!AM30+Feb!AM30+Mar!AM30),IF(Config!$C$6=4,SUM(+Ene!AM30+Feb!AM30+Mar!AM30+Abr!AM30),IF(Config!$C$6=5,SUM(Ene!AM30+Feb!AM30+Mar!AM30+Abr!AM30+May!AM30),IF(Config!$C$6=6,SUM(+Ene!AM30+Feb!AM30+Mar!AM30+Abr!AM30+May!AM30+Jun!AM30),IF(Config!$C$6=7,SUM(Ene!AM30+Feb!AM30+Mar!AM30+Abr!AM30+May!AM30+Jun!AM30+Jul!AM30),IF(Config!$C$6=8,SUM(+Ene!AM30+Feb!AM30+Mar!AM30+Abr!AM30+May!AM30+Jun!AM30+Jul!AM30+Ago!AM30),IF(Config!$C$6=9,SUM(+Ene!AM30+Feb!AM30+Mar!AM30+Abr!AM30+May!AM30+Jun!AM30+Jul!AM30+Ago!AM30+Set!AM30),IF(Config!$C$6=10,SUM(+Ene!AM30+Feb!AM30+Mar!AM30+Abr!AM30+May!AM30+Jun!AM30+Jul!AM30+Ago!AM30+Set!AM30+Oct!AM30),IF(Config!$C$6=11,SUM(+Ene!AM30+Feb!AM30+Mar!AM30+Abr!AM30+May!AM30+Jun!AM30+Jul!AM30+Ago!AM30+Set!AM30+Oct!AM30+Nov!AM30),IF(Config!$C$6=12,SUM(+Ene!AM30+Feb!AM30+Mar!AM30+Abr!AM30+May!AM30+Jun!AM30+Jul!AM30+Ago!AM30+Set!AM30+Oct!AM30+Nov!AM30+Dic!AM30)))))))))))))</f>
        <v>0</v>
      </c>
      <c r="AN30" s="429">
        <f>IF(Config!$C$6=1,SUM(+Ene!AN30),IF(Config!$C$6=2,SUM(+Ene!AN30+Feb!AN30),IF(Config!$C$6=3,SUM(+Ene!AN30+Feb!AN30+Mar!AN30),IF(Config!$C$6=4,SUM(+Ene!AN30+Feb!AN30+Mar!AN30+Abr!AN30),IF(Config!$C$6=5,SUM(Ene!AN30+Feb!AN30+Mar!AN30+Abr!AN30+May!AN30),IF(Config!$C$6=6,SUM(+Ene!AN30+Feb!AN30+Mar!AN30+Abr!AN30+May!AN30+Jun!AN30),IF(Config!$C$6=7,SUM(Ene!AN30+Feb!AN30+Mar!AN30+Abr!AN30+May!AN30+Jun!AN30+Jul!AN30),IF(Config!$C$6=8,SUM(+Ene!AN30+Feb!AN30+Mar!AN30+Abr!AN30+May!AN30+Jun!AN30+Jul!AN30+Ago!AN30),IF(Config!$C$6=9,SUM(+Ene!AN30+Feb!AN30+Mar!AN30+Abr!AN30+May!AN30+Jun!AN30+Jul!AN30+Ago!AN30+Set!AN30),IF(Config!$C$6=10,SUM(+Ene!AN30+Feb!AN30+Mar!AN30+Abr!AN30+May!AN30+Jun!AN30+Jul!AN30+Ago!AN30+Set!AN30+Oct!AN30),IF(Config!$C$6=11,SUM(+Ene!AN30+Feb!AN30+Mar!AN30+Abr!AN30+May!AN30+Jun!AN30+Jul!AN30+Ago!AN30+Set!AN30+Oct!AN30+Nov!AN30),IF(Config!$C$6=12,SUM(+Ene!AN30+Feb!AN30+Mar!AN30+Abr!AN30+May!AN30+Jun!AN30+Jul!AN30+Ago!AN30+Set!AN30+Oct!AN30+Nov!AN30+Dic!AN30)))))))))))))</f>
        <v>0</v>
      </c>
      <c r="AO30" s="429">
        <f>IF(Config!$C$6=1,SUM(+Ene!AO30),IF(Config!$C$6=2,SUM(+Ene!AO30+Feb!AO30),IF(Config!$C$6=3,SUM(+Ene!AO30+Feb!AO30+Mar!AO30),IF(Config!$C$6=4,SUM(+Ene!AO30+Feb!AO30+Mar!AO30+Abr!AO30),IF(Config!$C$6=5,SUM(Ene!AO30+Feb!AO30+Mar!AO30+Abr!AO30+May!AO30),IF(Config!$C$6=6,SUM(+Ene!AO30+Feb!AO30+Mar!AO30+Abr!AO30+May!AO30+Jun!AO30),IF(Config!$C$6=7,SUM(Ene!AO30+Feb!AO30+Mar!AO30+Abr!AO30+May!AO30+Jun!AO30+Jul!AO30),IF(Config!$C$6=8,SUM(+Ene!AO30+Feb!AO30+Mar!AO30+Abr!AO30+May!AO30+Jun!AO30+Jul!AO30+Ago!AO30),IF(Config!$C$6=9,SUM(+Ene!AO30+Feb!AO30+Mar!AO30+Abr!AO30+May!AO30+Jun!AO30+Jul!AO30+Ago!AO30+Set!AO30),IF(Config!$C$6=10,SUM(+Ene!AO30+Feb!AO30+Mar!AO30+Abr!AO30+May!AO30+Jun!AO30+Jul!AO30+Ago!AO30+Set!AO30+Oct!AO30),IF(Config!$C$6=11,SUM(+Ene!AO30+Feb!AO30+Mar!AO30+Abr!AO30+May!AO30+Jun!AO30+Jul!AO30+Ago!AO30+Set!AO30+Oct!AO30+Nov!AO30),IF(Config!$C$6=12,SUM(+Ene!AO30+Feb!AO30+Mar!AO30+Abr!AO30+May!AO30+Jun!AO30+Jul!AO30+Ago!AO30+Set!AO30+Oct!AO30+Nov!AO30+Dic!AO30)))))))))))))</f>
        <v>0</v>
      </c>
      <c r="AP30" s="429">
        <f>IF(Config!$C$6=1,SUM(+Ene!AP30),IF(Config!$C$6=2,SUM(+Ene!AP30+Feb!AP30),IF(Config!$C$6=3,SUM(+Ene!AP30+Feb!AP30+Mar!AP30),IF(Config!$C$6=4,SUM(+Ene!AP30+Feb!AP30+Mar!AP30+Abr!AP30),IF(Config!$C$6=5,SUM(Ene!AP30+Feb!AP30+Mar!AP30+Abr!AP30+May!AP30),IF(Config!$C$6=6,SUM(+Ene!AP30+Feb!AP30+Mar!AP30+Abr!AP30+May!AP30+Jun!AP30),IF(Config!$C$6=7,SUM(Ene!AP30+Feb!AP30+Mar!AP30+Abr!AP30+May!AP30+Jun!AP30+Jul!AP30),IF(Config!$C$6=8,SUM(+Ene!AP30+Feb!AP30+Mar!AP30+Abr!AP30+May!AP30+Jun!AP30+Jul!AP30+Ago!AP30),IF(Config!$C$6=9,SUM(+Ene!AP30+Feb!AP30+Mar!AP30+Abr!AP30+May!AP30+Jun!AP30+Jul!AP30+Ago!AP30+Set!AP30),IF(Config!$C$6=10,SUM(+Ene!AP30+Feb!AP30+Mar!AP30+Abr!AP30+May!AP30+Jun!AP30+Jul!AP30+Ago!AP30+Set!AP30+Oct!AP30),IF(Config!$C$6=11,SUM(+Ene!AP30+Feb!AP30+Mar!AP30+Abr!AP30+May!AP30+Jun!AP30+Jul!AP30+Ago!AP30+Set!AP30+Oct!AP30+Nov!AP30),IF(Config!$C$6=12,SUM(+Ene!AP30+Feb!AP30+Mar!AP30+Abr!AP30+May!AP30+Jun!AP30+Jul!AP30+Ago!AP30+Set!AP30+Oct!AP30+Nov!AP30+Dic!AP30)))))))))))))</f>
        <v>0</v>
      </c>
      <c r="AQ30" s="429">
        <f>IF(Config!$C$6=1,SUM(+Ene!AQ30),IF(Config!$C$6=2,SUM(+Ene!AQ30+Feb!AQ30),IF(Config!$C$6=3,SUM(+Ene!AQ30+Feb!AQ30+Mar!AQ30),IF(Config!$C$6=4,SUM(+Ene!AQ30+Feb!AQ30+Mar!AQ30+Abr!AQ30),IF(Config!$C$6=5,SUM(Ene!AQ30+Feb!AQ30+Mar!AQ30+Abr!AQ30+May!AQ30),IF(Config!$C$6=6,SUM(+Ene!AQ30+Feb!AQ30+Mar!AQ30+Abr!AQ30+May!AQ30+Jun!AQ30),IF(Config!$C$6=7,SUM(Ene!AQ30+Feb!AQ30+Mar!AQ30+Abr!AQ30+May!AQ30+Jun!AQ30+Jul!AQ30),IF(Config!$C$6=8,SUM(+Ene!AQ30+Feb!AQ30+Mar!AQ30+Abr!AQ30+May!AQ30+Jun!AQ30+Jul!AQ30+Ago!AQ30),IF(Config!$C$6=9,SUM(+Ene!AQ30+Feb!AQ30+Mar!AQ30+Abr!AQ30+May!AQ30+Jun!AQ30+Jul!AQ30+Ago!AQ30+Set!AQ30),IF(Config!$C$6=10,SUM(+Ene!AQ30+Feb!AQ30+Mar!AQ30+Abr!AQ30+May!AQ30+Jun!AQ30+Jul!AQ30+Ago!AQ30+Set!AQ30+Oct!AQ30),IF(Config!$C$6=11,SUM(+Ene!AQ30+Feb!AQ30+Mar!AQ30+Abr!AQ30+May!AQ30+Jun!AQ30+Jul!AQ30+Ago!AQ30+Set!AQ30+Oct!AQ30+Nov!AQ30),IF(Config!$C$6=12,SUM(+Ene!AQ30+Feb!AQ30+Mar!AQ30+Abr!AQ30+May!AQ30+Jun!AQ30+Jul!AQ30+Ago!AQ30+Set!AQ30+Oct!AQ30+Nov!AQ30+Dic!AQ30)))))))))))))</f>
        <v>0</v>
      </c>
      <c r="AR30" s="429">
        <f>IF(Config!$C$6=1,SUM(+Ene!AR30),IF(Config!$C$6=2,SUM(+Ene!AR30+Feb!AR30),IF(Config!$C$6=3,SUM(+Ene!AR30+Feb!AR30+Mar!AR30),IF(Config!$C$6=4,SUM(+Ene!AR30+Feb!AR30+Mar!AR30+Abr!AR30),IF(Config!$C$6=5,SUM(Ene!AR30+Feb!AR30+Mar!AR30+Abr!AR30+May!AR30),IF(Config!$C$6=6,SUM(+Ene!AR30+Feb!AR30+Mar!AR30+Abr!AR30+May!AR30+Jun!AR30),IF(Config!$C$6=7,SUM(Ene!AR30+Feb!AR30+Mar!AR30+Abr!AR30+May!AR30+Jun!AR30+Jul!AR30),IF(Config!$C$6=8,SUM(+Ene!AR30+Feb!AR30+Mar!AR30+Abr!AR30+May!AR30+Jun!AR30+Jul!AR30+Ago!AR30),IF(Config!$C$6=9,SUM(+Ene!AR30+Feb!AR30+Mar!AR30+Abr!AR30+May!AR30+Jun!AR30+Jul!AR30+Ago!AR30+Set!AR30),IF(Config!$C$6=10,SUM(+Ene!AR30+Feb!AR30+Mar!AR30+Abr!AR30+May!AR30+Jun!AR30+Jul!AR30+Ago!AR30+Set!AR30+Oct!AR30),IF(Config!$C$6=11,SUM(+Ene!AR30+Feb!AR30+Mar!AR30+Abr!AR30+May!AR30+Jun!AR30+Jul!AR30+Ago!AR30+Set!AR30+Oct!AR30+Nov!AR30),IF(Config!$C$6=12,SUM(+Ene!AR30+Feb!AR30+Mar!AR30+Abr!AR30+May!AR30+Jun!AR30+Jul!AR30+Ago!AR30+Set!AR30+Oct!AR30+Nov!AR30+Dic!AR30)))))))))))))</f>
        <v>0</v>
      </c>
      <c r="AS30" s="429">
        <f>IF(Config!$C$6=1,SUM(+Ene!AS30),IF(Config!$C$6=2,SUM(+Ene!AS30+Feb!AS30),IF(Config!$C$6=3,SUM(+Ene!AS30+Feb!AS30+Mar!AS30),IF(Config!$C$6=4,SUM(+Ene!AS30+Feb!AS30+Mar!AS30+Abr!AS30),IF(Config!$C$6=5,SUM(Ene!AS30+Feb!AS30+Mar!AS30+Abr!AS30+May!AS30),IF(Config!$C$6=6,SUM(+Ene!AS30+Feb!AS30+Mar!AS30+Abr!AS30+May!AS30+Jun!AS30),IF(Config!$C$6=7,SUM(Ene!AS30+Feb!AS30+Mar!AS30+Abr!AS30+May!AS30+Jun!AS30+Jul!AS30),IF(Config!$C$6=8,SUM(+Ene!AS30+Feb!AS30+Mar!AS30+Abr!AS30+May!AS30+Jun!AS30+Jul!AS30+Ago!AS30),IF(Config!$C$6=9,SUM(+Ene!AS30+Feb!AS30+Mar!AS30+Abr!AS30+May!AS30+Jun!AS30+Jul!AS30+Ago!AS30+Set!AS30),IF(Config!$C$6=10,SUM(+Ene!AS30+Feb!AS30+Mar!AS30+Abr!AS30+May!AS30+Jun!AS30+Jul!AS30+Ago!AS30+Set!AS30+Oct!AS30),IF(Config!$C$6=11,SUM(+Ene!AS30+Feb!AS30+Mar!AS30+Abr!AS30+May!AS30+Jun!AS30+Jul!AS30+Ago!AS30+Set!AS30+Oct!AS30+Nov!AS30),IF(Config!$C$6=12,SUM(+Ene!AS30+Feb!AS30+Mar!AS30+Abr!AS30+May!AS30+Jun!AS30+Jul!AS30+Ago!AS30+Set!AS30+Oct!AS30+Nov!AS30+Dic!AS30)))))))))))))</f>
        <v>0</v>
      </c>
      <c r="AT30" s="429">
        <f>IF(Config!$C$6=1,SUM(+Ene!AT30),IF(Config!$C$6=2,SUM(+Ene!AT30+Feb!AT30),IF(Config!$C$6=3,SUM(+Ene!AT30+Feb!AT30+Mar!AT30),IF(Config!$C$6=4,SUM(+Ene!AT30+Feb!AT30+Mar!AT30+Abr!AT30),IF(Config!$C$6=5,SUM(Ene!AT30+Feb!AT30+Mar!AT30+Abr!AT30+May!AT30),IF(Config!$C$6=6,SUM(+Ene!AT30+Feb!AT30+Mar!AT30+Abr!AT30+May!AT30+Jun!AT30),IF(Config!$C$6=7,SUM(Ene!AT30+Feb!AT30+Mar!AT30+Abr!AT30+May!AT30+Jun!AT30+Jul!AT30),IF(Config!$C$6=8,SUM(+Ene!AT30+Feb!AT30+Mar!AT30+Abr!AT30+May!AT30+Jun!AT30+Jul!AT30+Ago!AT30),IF(Config!$C$6=9,SUM(+Ene!AT30+Feb!AT30+Mar!AT30+Abr!AT30+May!AT30+Jun!AT30+Jul!AT30+Ago!AT30+Set!AT30),IF(Config!$C$6=10,SUM(+Ene!AT30+Feb!AT30+Mar!AT30+Abr!AT30+May!AT30+Jun!AT30+Jul!AT30+Ago!AT30+Set!AT30+Oct!AT30),IF(Config!$C$6=11,SUM(+Ene!AT30+Feb!AT30+Mar!AT30+Abr!AT30+May!AT30+Jun!AT30+Jul!AT30+Ago!AT30+Set!AT30+Oct!AT30+Nov!AT30),IF(Config!$C$6=12,SUM(+Ene!AT30+Feb!AT30+Mar!AT30+Abr!AT30+May!AT30+Jun!AT30+Jul!AT30+Ago!AT30+Set!AT30+Oct!AT30+Nov!AT30+Dic!AT30)))))))))))))</f>
        <v>0</v>
      </c>
      <c r="AU30" s="495">
        <f t="shared" si="9"/>
        <v>0</v>
      </c>
      <c r="AV30" s="37">
        <f t="shared" si="10"/>
        <v>0</v>
      </c>
      <c r="AW30" s="37">
        <f t="shared" si="11"/>
        <v>0</v>
      </c>
      <c r="AX30" s="37">
        <f t="shared" si="12"/>
        <v>0</v>
      </c>
      <c r="AY30" s="37">
        <f t="shared" si="13"/>
        <v>0</v>
      </c>
      <c r="AZ30" s="37">
        <f t="shared" si="14"/>
        <v>0</v>
      </c>
      <c r="BA30" s="37">
        <f t="shared" si="15"/>
        <v>0</v>
      </c>
      <c r="BB30" s="37">
        <f t="shared" si="16"/>
        <v>0</v>
      </c>
      <c r="BC30" s="37">
        <f t="shared" si="17"/>
        <v>0</v>
      </c>
      <c r="BD30" s="38">
        <f t="shared" si="18"/>
        <v>0</v>
      </c>
      <c r="BE30" s="37">
        <f t="shared" si="19"/>
        <v>0</v>
      </c>
      <c r="BF30" s="54">
        <f t="shared" si="20"/>
        <v>0</v>
      </c>
      <c r="BG30" t="str">
        <f t="shared" si="8"/>
        <v>OK</v>
      </c>
    </row>
    <row r="31" spans="1:59" ht="30" x14ac:dyDescent="0.25">
      <c r="A31" s="400">
        <v>28</v>
      </c>
      <c r="B31" s="427" t="s">
        <v>749</v>
      </c>
      <c r="C31" s="444" t="s">
        <v>145</v>
      </c>
      <c r="D31" s="429">
        <f>IF(Config!$C$6=1,SUM(+Ene!D31),IF(Config!$C$6=2,SUM(+Ene!D31+Feb!D31),IF(Config!$C$6=3,SUM(+Ene!D31+Feb!D31+Mar!D31),IF(Config!$C$6=4,SUM(+Ene!D31+Feb!D31+Mar!D31+Abr!D31),IF(Config!$C$6=5,SUM(Ene!D31+Feb!D31+Mar!D31+Abr!D31+May!D31),IF(Config!$C$6=6,SUM(+Ene!D31+Feb!D31+Mar!D31+Abr!D31+May!D31+Jun!D31),IF(Config!$C$6=7,SUM(Ene!D31+Feb!D31+Mar!D31+Abr!D31+May!D31+Jun!D31+Jul!D31),IF(Config!$C$6=8,SUM(+Ene!D31+Feb!D31+Mar!D31+Abr!D31+May!D31+Jun!D31+Jul!D31+Ago!D31),IF(Config!$C$6=9,SUM(+Ene!D31+Feb!D31+Mar!D31+Abr!D31+May!D31+Jun!D31+Jul!D31+Ago!D31+Set!D31),IF(Config!$C$6=10,SUM(+Ene!D31+Feb!D31+Mar!D31+Abr!D31+May!D31+Jun!D31+Jul!D31+Ago!D31+Set!D31+Oct!D31),IF(Config!$C$6=11,SUM(+Ene!D31+Feb!D31+Mar!D31+Abr!D31+May!D31+Jun!D31+Jul!D31+Ago!D31+Set!D31+Oct!D31+Nov!D31),IF(Config!$C$6=12,SUM(+Ene!D31+Feb!D31+Mar!D31+Abr!D31+May!D31+Jun!D31+Jul!D31+Ago!D31+Set!D31+Oct!D31+Nov!D31+Dic!D31)))))))))))))</f>
        <v>0</v>
      </c>
      <c r="E31" s="429">
        <f>IF(Config!$C$6=1,SUM(+Ene!E31),IF(Config!$C$6=2,SUM(+Ene!E31+Feb!E31),IF(Config!$C$6=3,SUM(+Ene!E31+Feb!E31+Mar!E31),IF(Config!$C$6=4,SUM(+Ene!E31+Feb!E31+Mar!E31+Abr!E31),IF(Config!$C$6=5,SUM(Ene!E31+Feb!E31+Mar!E31+Abr!E31+May!E31),IF(Config!$C$6=6,SUM(+Ene!E31+Feb!E31+Mar!E31+Abr!E31+May!E31+Jun!E31),IF(Config!$C$6=7,SUM(Ene!E31+Feb!E31+Mar!E31+Abr!E31+May!E31+Jun!E31+Jul!E31),IF(Config!$C$6=8,SUM(+Ene!E31+Feb!E31+Mar!E31+Abr!E31+May!E31+Jun!E31+Jul!E31+Ago!E31),IF(Config!$C$6=9,SUM(+Ene!E31+Feb!E31+Mar!E31+Abr!E31+May!E31+Jun!E31+Jul!E31+Ago!E31+Set!E31),IF(Config!$C$6=10,SUM(+Ene!E31+Feb!E31+Mar!E31+Abr!E31+May!E31+Jun!E31+Jul!E31+Ago!E31+Set!E31+Oct!E31),IF(Config!$C$6=11,SUM(+Ene!E31+Feb!E31+Mar!E31+Abr!E31+May!E31+Jun!E31+Jul!E31+Ago!E31+Set!E31+Oct!E31+Nov!E31),IF(Config!$C$6=12,SUM(+Ene!E31+Feb!E31+Mar!E31+Abr!E31+May!E31+Jun!E31+Jul!E31+Ago!E31+Set!E31+Oct!E31+Nov!E31+Dic!E31)))))))))))))</f>
        <v>0</v>
      </c>
      <c r="F31" s="429">
        <f>IF(Config!$C$6=1,SUM(+Ene!F31),IF(Config!$C$6=2,SUM(+Ene!F31+Feb!F31),IF(Config!$C$6=3,SUM(+Ene!F31+Feb!F31+Mar!F31),IF(Config!$C$6=4,SUM(+Ene!F31+Feb!F31+Mar!F31+Abr!F31),IF(Config!$C$6=5,SUM(Ene!F31+Feb!F31+Mar!F31+Abr!F31+May!F31),IF(Config!$C$6=6,SUM(+Ene!F31+Feb!F31+Mar!F31+Abr!F31+May!F31+Jun!F31),IF(Config!$C$6=7,SUM(Ene!F31+Feb!F31+Mar!F31+Abr!F31+May!F31+Jun!F31+Jul!F31),IF(Config!$C$6=8,SUM(+Ene!F31+Feb!F31+Mar!F31+Abr!F31+May!F31+Jun!F31+Jul!F31+Ago!F31),IF(Config!$C$6=9,SUM(+Ene!F31+Feb!F31+Mar!F31+Abr!F31+May!F31+Jun!F31+Jul!F31+Ago!F31+Set!F31),IF(Config!$C$6=10,SUM(+Ene!F31+Feb!F31+Mar!F31+Abr!F31+May!F31+Jun!F31+Jul!F31+Ago!F31+Set!F31+Oct!F31),IF(Config!$C$6=11,SUM(+Ene!F31+Feb!F31+Mar!F31+Abr!F31+May!F31+Jun!F31+Jul!F31+Ago!F31+Set!F31+Oct!F31+Nov!F31),IF(Config!$C$6=12,SUM(+Ene!F31+Feb!F31+Mar!F31+Abr!F31+May!F31+Jun!F31+Jul!F31+Ago!F31+Set!F31+Oct!F31+Nov!F31+Dic!F31)))))))))))))</f>
        <v>0</v>
      </c>
      <c r="G31" s="429">
        <f>IF(Config!$C$6=1,SUM(+Ene!G31),IF(Config!$C$6=2,SUM(+Ene!G31+Feb!G31),IF(Config!$C$6=3,SUM(+Ene!G31+Feb!G31+Mar!G31),IF(Config!$C$6=4,SUM(+Ene!G31+Feb!G31+Mar!G31+Abr!G31),IF(Config!$C$6=5,SUM(Ene!G31+Feb!G31+Mar!G31+Abr!G31+May!G31),IF(Config!$C$6=6,SUM(+Ene!G31+Feb!G31+Mar!G31+Abr!G31+May!G31+Jun!G31),IF(Config!$C$6=7,SUM(Ene!G31+Feb!G31+Mar!G31+Abr!G31+May!G31+Jun!G31+Jul!G31),IF(Config!$C$6=8,SUM(+Ene!G31+Feb!G31+Mar!G31+Abr!G31+May!G31+Jun!G31+Jul!G31+Ago!G31),IF(Config!$C$6=9,SUM(+Ene!G31+Feb!G31+Mar!G31+Abr!G31+May!G31+Jun!G31+Jul!G31+Ago!G31+Set!G31),IF(Config!$C$6=10,SUM(+Ene!G31+Feb!G31+Mar!G31+Abr!G31+May!G31+Jun!G31+Jul!G31+Ago!G31+Set!G31+Oct!G31),IF(Config!$C$6=11,SUM(+Ene!G31+Feb!G31+Mar!G31+Abr!G31+May!G31+Jun!G31+Jul!G31+Ago!G31+Set!G31+Oct!G31+Nov!G31),IF(Config!$C$6=12,SUM(+Ene!G31+Feb!G31+Mar!G31+Abr!G31+May!G31+Jun!G31+Jul!G31+Ago!G31+Set!G31+Oct!G31+Nov!G31+Dic!G31)))))))))))))</f>
        <v>43</v>
      </c>
      <c r="H31" s="429">
        <f>IF(Config!$C$6=1,SUM(+Ene!H31),IF(Config!$C$6=2,SUM(+Ene!H31+Feb!H31),IF(Config!$C$6=3,SUM(+Ene!H31+Feb!H31+Mar!H31),IF(Config!$C$6=4,SUM(+Ene!H31+Feb!H31+Mar!H31+Abr!H31),IF(Config!$C$6=5,SUM(Ene!H31+Feb!H31+Mar!H31+Abr!H31+May!H31),IF(Config!$C$6=6,SUM(+Ene!H31+Feb!H31+Mar!H31+Abr!H31+May!H31+Jun!H31),IF(Config!$C$6=7,SUM(Ene!H31+Feb!H31+Mar!H31+Abr!H31+May!H31+Jun!H31+Jul!H31),IF(Config!$C$6=8,SUM(+Ene!H31+Feb!H31+Mar!H31+Abr!H31+May!H31+Jun!H31+Jul!H31+Ago!H31),IF(Config!$C$6=9,SUM(+Ene!H31+Feb!H31+Mar!H31+Abr!H31+May!H31+Jun!H31+Jul!H31+Ago!H31+Set!H31),IF(Config!$C$6=10,SUM(+Ene!H31+Feb!H31+Mar!H31+Abr!H31+May!H31+Jun!H31+Jul!H31+Ago!H31+Set!H31+Oct!H31),IF(Config!$C$6=11,SUM(+Ene!H31+Feb!H31+Mar!H31+Abr!H31+May!H31+Jun!H31+Jul!H31+Ago!H31+Set!H31+Oct!H31+Nov!H31),IF(Config!$C$6=12,SUM(+Ene!H31+Feb!H31+Mar!H31+Abr!H31+May!H31+Jun!H31+Jul!H31+Ago!H31+Set!H31+Oct!H31+Nov!H31+Dic!H31)))))))))))))</f>
        <v>24</v>
      </c>
      <c r="I31" s="429">
        <f>IF(Config!$C$6=1,SUM(+Ene!I31),IF(Config!$C$6=2,SUM(+Ene!I31+Feb!I31),IF(Config!$C$6=3,SUM(+Ene!I31+Feb!I31+Mar!I31),IF(Config!$C$6=4,SUM(+Ene!I31+Feb!I31+Mar!I31+Abr!I31),IF(Config!$C$6=5,SUM(Ene!I31+Feb!I31+Mar!I31+Abr!I31+May!I31),IF(Config!$C$6=6,SUM(+Ene!I31+Feb!I31+Mar!I31+Abr!I31+May!I31+Jun!I31),IF(Config!$C$6=7,SUM(Ene!I31+Feb!I31+Mar!I31+Abr!I31+May!I31+Jun!I31+Jul!I31),IF(Config!$C$6=8,SUM(+Ene!I31+Feb!I31+Mar!I31+Abr!I31+May!I31+Jun!I31+Jul!I31+Ago!I31),IF(Config!$C$6=9,SUM(+Ene!I31+Feb!I31+Mar!I31+Abr!I31+May!I31+Jun!I31+Jul!I31+Ago!I31+Set!I31),IF(Config!$C$6=10,SUM(+Ene!I31+Feb!I31+Mar!I31+Abr!I31+May!I31+Jun!I31+Jul!I31+Ago!I31+Set!I31+Oct!I31),IF(Config!$C$6=11,SUM(+Ene!I31+Feb!I31+Mar!I31+Abr!I31+May!I31+Jun!I31+Jul!I31+Ago!I31+Set!I31+Oct!I31+Nov!I31),IF(Config!$C$6=12,SUM(+Ene!I31+Feb!I31+Mar!I31+Abr!I31+May!I31+Jun!I31+Jul!I31+Ago!I31+Set!I31+Oct!I31+Nov!I31+Dic!I31)))))))))))))</f>
        <v>0</v>
      </c>
      <c r="J31" s="429">
        <f>IF(Config!$C$6=1,SUM(+Ene!J31),IF(Config!$C$6=2,SUM(+Ene!J31+Feb!J31),IF(Config!$C$6=3,SUM(+Ene!J31+Feb!J31+Mar!J31),IF(Config!$C$6=4,SUM(+Ene!J31+Feb!J31+Mar!J31+Abr!J31),IF(Config!$C$6=5,SUM(Ene!J31+Feb!J31+Mar!J31+Abr!J31+May!J31),IF(Config!$C$6=6,SUM(+Ene!J31+Feb!J31+Mar!J31+Abr!J31+May!J31+Jun!J31),IF(Config!$C$6=7,SUM(Ene!J31+Feb!J31+Mar!J31+Abr!J31+May!J31+Jun!J31+Jul!J31),IF(Config!$C$6=8,SUM(+Ene!J31+Feb!J31+Mar!J31+Abr!J31+May!J31+Jun!J31+Jul!J31+Ago!J31),IF(Config!$C$6=9,SUM(+Ene!J31+Feb!J31+Mar!J31+Abr!J31+May!J31+Jun!J31+Jul!J31+Ago!J31+Set!J31),IF(Config!$C$6=10,SUM(+Ene!J31+Feb!J31+Mar!J31+Abr!J31+May!J31+Jun!J31+Jul!J31+Ago!J31+Set!J31+Oct!J31),IF(Config!$C$6=11,SUM(+Ene!J31+Feb!J31+Mar!J31+Abr!J31+May!J31+Jun!J31+Jul!J31+Ago!J31+Set!J31+Oct!J31+Nov!J31),IF(Config!$C$6=12,SUM(+Ene!J31+Feb!J31+Mar!J31+Abr!J31+May!J31+Jun!J31+Jul!J31+Ago!J31+Set!J31+Oct!J31+Nov!J31+Dic!J31)))))))))))))</f>
        <v>0</v>
      </c>
      <c r="K31" s="429">
        <f>IF(Config!$C$6=1,SUM(+Ene!K31),IF(Config!$C$6=2,SUM(+Ene!K31+Feb!K31),IF(Config!$C$6=3,SUM(+Ene!K31+Feb!K31+Mar!K31),IF(Config!$C$6=4,SUM(+Ene!K31+Feb!K31+Mar!K31+Abr!K31),IF(Config!$C$6=5,SUM(Ene!K31+Feb!K31+Mar!K31+Abr!K31+May!K31),IF(Config!$C$6=6,SUM(+Ene!K31+Feb!K31+Mar!K31+Abr!K31+May!K31+Jun!K31),IF(Config!$C$6=7,SUM(Ene!K31+Feb!K31+Mar!K31+Abr!K31+May!K31+Jun!K31+Jul!K31),IF(Config!$C$6=8,SUM(+Ene!K31+Feb!K31+Mar!K31+Abr!K31+May!K31+Jun!K31+Jul!K31+Ago!K31),IF(Config!$C$6=9,SUM(+Ene!K31+Feb!K31+Mar!K31+Abr!K31+May!K31+Jun!K31+Jul!K31+Ago!K31+Set!K31),IF(Config!$C$6=10,SUM(+Ene!K31+Feb!K31+Mar!K31+Abr!K31+May!K31+Jun!K31+Jul!K31+Ago!K31+Set!K31+Oct!K31),IF(Config!$C$6=11,SUM(+Ene!K31+Feb!K31+Mar!K31+Abr!K31+May!K31+Jun!K31+Jul!K31+Ago!K31+Set!K31+Oct!K31+Nov!K31),IF(Config!$C$6=12,SUM(+Ene!K31+Feb!K31+Mar!K31+Abr!K31+May!K31+Jun!K31+Jul!K31+Ago!K31+Set!K31+Oct!K31+Nov!K31+Dic!K31)))))))))))))</f>
        <v>0</v>
      </c>
      <c r="L31" s="429">
        <f>IF(Config!$C$6=1,SUM(+Ene!L31),IF(Config!$C$6=2,SUM(+Ene!L31+Feb!L31),IF(Config!$C$6=3,SUM(+Ene!L31+Feb!L31+Mar!L31),IF(Config!$C$6=4,SUM(+Ene!L31+Feb!L31+Mar!L31+Abr!L31),IF(Config!$C$6=5,SUM(Ene!L31+Feb!L31+Mar!L31+Abr!L31+May!L31),IF(Config!$C$6=6,SUM(+Ene!L31+Feb!L31+Mar!L31+Abr!L31+May!L31+Jun!L31),IF(Config!$C$6=7,SUM(Ene!L31+Feb!L31+Mar!L31+Abr!L31+May!L31+Jun!L31+Jul!L31),IF(Config!$C$6=8,SUM(+Ene!L31+Feb!L31+Mar!L31+Abr!L31+May!L31+Jun!L31+Jul!L31+Ago!L31),IF(Config!$C$6=9,SUM(+Ene!L31+Feb!L31+Mar!L31+Abr!L31+May!L31+Jun!L31+Jul!L31+Ago!L31+Set!L31),IF(Config!$C$6=10,SUM(+Ene!L31+Feb!L31+Mar!L31+Abr!L31+May!L31+Jun!L31+Jul!L31+Ago!L31+Set!L31+Oct!L31),IF(Config!$C$6=11,SUM(+Ene!L31+Feb!L31+Mar!L31+Abr!L31+May!L31+Jun!L31+Jul!L31+Ago!L31+Set!L31+Oct!L31+Nov!L31),IF(Config!$C$6=12,SUM(+Ene!L31+Feb!L31+Mar!L31+Abr!L31+May!L31+Jun!L31+Jul!L31+Ago!L31+Set!L31+Oct!L31+Nov!L31+Dic!L31)))))))))))))</f>
        <v>12</v>
      </c>
      <c r="M31" s="429">
        <f>IF(Config!$C$6=1,SUM(+Ene!M31),IF(Config!$C$6=2,SUM(+Ene!M31+Feb!M31),IF(Config!$C$6=3,SUM(+Ene!M31+Feb!M31+Mar!M31),IF(Config!$C$6=4,SUM(+Ene!M31+Feb!M31+Mar!M31+Abr!M31),IF(Config!$C$6=5,SUM(Ene!M31+Feb!M31+Mar!M31+Abr!M31+May!M31),IF(Config!$C$6=6,SUM(+Ene!M31+Feb!M31+Mar!M31+Abr!M31+May!M31+Jun!M31),IF(Config!$C$6=7,SUM(Ene!M31+Feb!M31+Mar!M31+Abr!M31+May!M31+Jun!M31+Jul!M31),IF(Config!$C$6=8,SUM(+Ene!M31+Feb!M31+Mar!M31+Abr!M31+May!M31+Jun!M31+Jul!M31+Ago!M31),IF(Config!$C$6=9,SUM(+Ene!M31+Feb!M31+Mar!M31+Abr!M31+May!M31+Jun!M31+Jul!M31+Ago!M31+Set!M31),IF(Config!$C$6=10,SUM(+Ene!M31+Feb!M31+Mar!M31+Abr!M31+May!M31+Jun!M31+Jul!M31+Ago!M31+Set!M31+Oct!M31),IF(Config!$C$6=11,SUM(+Ene!M31+Feb!M31+Mar!M31+Abr!M31+May!M31+Jun!M31+Jul!M31+Ago!M31+Set!M31+Oct!M31+Nov!M31),IF(Config!$C$6=12,SUM(+Ene!M31+Feb!M31+Mar!M31+Abr!M31+May!M31+Jun!M31+Jul!M31+Ago!M31+Set!M31+Oct!M31+Nov!M31+Dic!M31)))))))))))))</f>
        <v>11</v>
      </c>
      <c r="N31" s="429">
        <f>IF(Config!$C$6=1,SUM(+Ene!N31),IF(Config!$C$6=2,SUM(+Ene!N31+Feb!N31),IF(Config!$C$6=3,SUM(+Ene!N31+Feb!N31+Mar!N31),IF(Config!$C$6=4,SUM(+Ene!N31+Feb!N31+Mar!N31+Abr!N31),IF(Config!$C$6=5,SUM(Ene!N31+Feb!N31+Mar!N31+Abr!N31+May!N31),IF(Config!$C$6=6,SUM(+Ene!N31+Feb!N31+Mar!N31+Abr!N31+May!N31+Jun!N31),IF(Config!$C$6=7,SUM(Ene!N31+Feb!N31+Mar!N31+Abr!N31+May!N31+Jun!N31+Jul!N31),IF(Config!$C$6=8,SUM(+Ene!N31+Feb!N31+Mar!N31+Abr!N31+May!N31+Jun!N31+Jul!N31+Ago!N31),IF(Config!$C$6=9,SUM(+Ene!N31+Feb!N31+Mar!N31+Abr!N31+May!N31+Jun!N31+Jul!N31+Ago!N31+Set!N31),IF(Config!$C$6=10,SUM(+Ene!N31+Feb!N31+Mar!N31+Abr!N31+May!N31+Jun!N31+Jul!N31+Ago!N31+Set!N31+Oct!N31),IF(Config!$C$6=11,SUM(+Ene!N31+Feb!N31+Mar!N31+Abr!N31+May!N31+Jun!N31+Jul!N31+Ago!N31+Set!N31+Oct!N31+Nov!N31),IF(Config!$C$6=12,SUM(+Ene!N31+Feb!N31+Mar!N31+Abr!N31+May!N31+Jun!N31+Jul!N31+Ago!N31+Set!N31+Oct!N31+Nov!N31+Dic!N31)))))))))))))</f>
        <v>0</v>
      </c>
      <c r="O31" s="429">
        <f>IF(Config!$C$6=1,SUM(+Ene!O31),IF(Config!$C$6=2,SUM(+Ene!O31+Feb!O31),IF(Config!$C$6=3,SUM(+Ene!O31+Feb!O31+Mar!O31),IF(Config!$C$6=4,SUM(+Ene!O31+Feb!O31+Mar!O31+Abr!O31),IF(Config!$C$6=5,SUM(Ene!O31+Feb!O31+Mar!O31+Abr!O31+May!O31),IF(Config!$C$6=6,SUM(+Ene!O31+Feb!O31+Mar!O31+Abr!O31+May!O31+Jun!O31),IF(Config!$C$6=7,SUM(Ene!O31+Feb!O31+Mar!O31+Abr!O31+May!O31+Jun!O31+Jul!O31),IF(Config!$C$6=8,SUM(+Ene!O31+Feb!O31+Mar!O31+Abr!O31+May!O31+Jun!O31+Jul!O31+Ago!O31),IF(Config!$C$6=9,SUM(+Ene!O31+Feb!O31+Mar!O31+Abr!O31+May!O31+Jun!O31+Jul!O31+Ago!O31+Set!O31),IF(Config!$C$6=10,SUM(+Ene!O31+Feb!O31+Mar!O31+Abr!O31+May!O31+Jun!O31+Jul!O31+Ago!O31+Set!O31+Oct!O31),IF(Config!$C$6=11,SUM(+Ene!O31+Feb!O31+Mar!O31+Abr!O31+May!O31+Jun!O31+Jul!O31+Ago!O31+Set!O31+Oct!O31+Nov!O31),IF(Config!$C$6=12,SUM(+Ene!O31+Feb!O31+Mar!O31+Abr!O31+May!O31+Jun!O31+Jul!O31+Ago!O31+Set!O31+Oct!O31+Nov!O31+Dic!O31)))))))))))))</f>
        <v>0</v>
      </c>
      <c r="P31" s="429">
        <f>IF(Config!$C$6=1,SUM(+Ene!P31),IF(Config!$C$6=2,SUM(+Ene!P31+Feb!P31),IF(Config!$C$6=3,SUM(+Ene!P31+Feb!P31+Mar!P31),IF(Config!$C$6=4,SUM(+Ene!P31+Feb!P31+Mar!P31+Abr!P31),IF(Config!$C$6=5,SUM(Ene!P31+Feb!P31+Mar!P31+Abr!P31+May!P31),IF(Config!$C$6=6,SUM(+Ene!P31+Feb!P31+Mar!P31+Abr!P31+May!P31+Jun!P31),IF(Config!$C$6=7,SUM(Ene!P31+Feb!P31+Mar!P31+Abr!P31+May!P31+Jun!P31+Jul!P31),IF(Config!$C$6=8,SUM(+Ene!P31+Feb!P31+Mar!P31+Abr!P31+May!P31+Jun!P31+Jul!P31+Ago!P31),IF(Config!$C$6=9,SUM(+Ene!P31+Feb!P31+Mar!P31+Abr!P31+May!P31+Jun!P31+Jul!P31+Ago!P31+Set!P31),IF(Config!$C$6=10,SUM(+Ene!P31+Feb!P31+Mar!P31+Abr!P31+May!P31+Jun!P31+Jul!P31+Ago!P31+Set!P31+Oct!P31),IF(Config!$C$6=11,SUM(+Ene!P31+Feb!P31+Mar!P31+Abr!P31+May!P31+Jun!P31+Jul!P31+Ago!P31+Set!P31+Oct!P31+Nov!P31),IF(Config!$C$6=12,SUM(+Ene!P31+Feb!P31+Mar!P31+Abr!P31+May!P31+Jun!P31+Jul!P31+Ago!P31+Set!P31+Oct!P31+Nov!P31+Dic!P31)))))))))))))</f>
        <v>0</v>
      </c>
      <c r="Q31" s="429">
        <f>IF(Config!$C$6=1,SUM(+Ene!Q31),IF(Config!$C$6=2,SUM(+Ene!Q31+Feb!Q31),IF(Config!$C$6=3,SUM(+Ene!Q31+Feb!Q31+Mar!Q31),IF(Config!$C$6=4,SUM(+Ene!Q31+Feb!Q31+Mar!Q31+Abr!Q31),IF(Config!$C$6=5,SUM(Ene!Q31+Feb!Q31+Mar!Q31+Abr!Q31+May!Q31),IF(Config!$C$6=6,SUM(+Ene!Q31+Feb!Q31+Mar!Q31+Abr!Q31+May!Q31+Jun!Q31),IF(Config!$C$6=7,SUM(Ene!Q31+Feb!Q31+Mar!Q31+Abr!Q31+May!Q31+Jun!Q31+Jul!Q31),IF(Config!$C$6=8,SUM(+Ene!Q31+Feb!Q31+Mar!Q31+Abr!Q31+May!Q31+Jun!Q31+Jul!Q31+Ago!Q31),IF(Config!$C$6=9,SUM(+Ene!Q31+Feb!Q31+Mar!Q31+Abr!Q31+May!Q31+Jun!Q31+Jul!Q31+Ago!Q31+Set!Q31),IF(Config!$C$6=10,SUM(+Ene!Q31+Feb!Q31+Mar!Q31+Abr!Q31+May!Q31+Jun!Q31+Jul!Q31+Ago!Q31+Set!Q31+Oct!Q31),IF(Config!$C$6=11,SUM(+Ene!Q31+Feb!Q31+Mar!Q31+Abr!Q31+May!Q31+Jun!Q31+Jul!Q31+Ago!Q31+Set!Q31+Oct!Q31+Nov!Q31),IF(Config!$C$6=12,SUM(+Ene!Q31+Feb!Q31+Mar!Q31+Abr!Q31+May!Q31+Jun!Q31+Jul!Q31+Ago!Q31+Set!Q31+Oct!Q31+Nov!Q31+Dic!Q31)))))))))))))</f>
        <v>10</v>
      </c>
      <c r="R31" s="429">
        <f>IF(Config!$C$6=1,SUM(+Ene!R31),IF(Config!$C$6=2,SUM(+Ene!R31+Feb!R31),IF(Config!$C$6=3,SUM(+Ene!R31+Feb!R31+Mar!R31),IF(Config!$C$6=4,SUM(+Ene!R31+Feb!R31+Mar!R31+Abr!R31),IF(Config!$C$6=5,SUM(Ene!R31+Feb!R31+Mar!R31+Abr!R31+May!R31),IF(Config!$C$6=6,SUM(+Ene!R31+Feb!R31+Mar!R31+Abr!R31+May!R31+Jun!R31),IF(Config!$C$6=7,SUM(Ene!R31+Feb!R31+Mar!R31+Abr!R31+May!R31+Jun!R31+Jul!R31),IF(Config!$C$6=8,SUM(+Ene!R31+Feb!R31+Mar!R31+Abr!R31+May!R31+Jun!R31+Jul!R31+Ago!R31),IF(Config!$C$6=9,SUM(+Ene!R31+Feb!R31+Mar!R31+Abr!R31+May!R31+Jun!R31+Jul!R31+Ago!R31+Set!R31),IF(Config!$C$6=10,SUM(+Ene!R31+Feb!R31+Mar!R31+Abr!R31+May!R31+Jun!R31+Jul!R31+Ago!R31+Set!R31+Oct!R31),IF(Config!$C$6=11,SUM(+Ene!R31+Feb!R31+Mar!R31+Abr!R31+May!R31+Jun!R31+Jul!R31+Ago!R31+Set!R31+Oct!R31+Nov!R31),IF(Config!$C$6=12,SUM(+Ene!R31+Feb!R31+Mar!R31+Abr!R31+May!R31+Jun!R31+Jul!R31+Ago!R31+Set!R31+Oct!R31+Nov!R31+Dic!R31)))))))))))))</f>
        <v>9</v>
      </c>
      <c r="S31" s="429">
        <f>IF(Config!$C$6=1,SUM(+Ene!S31),IF(Config!$C$6=2,SUM(+Ene!S31+Feb!S31),IF(Config!$C$6=3,SUM(+Ene!S31+Feb!S31+Mar!S31),IF(Config!$C$6=4,SUM(+Ene!S31+Feb!S31+Mar!S31+Abr!S31),IF(Config!$C$6=5,SUM(Ene!S31+Feb!S31+Mar!S31+Abr!S31+May!S31),IF(Config!$C$6=6,SUM(+Ene!S31+Feb!S31+Mar!S31+Abr!S31+May!S31+Jun!S31),IF(Config!$C$6=7,SUM(Ene!S31+Feb!S31+Mar!S31+Abr!S31+May!S31+Jun!S31+Jul!S31),IF(Config!$C$6=8,SUM(+Ene!S31+Feb!S31+Mar!S31+Abr!S31+May!S31+Jun!S31+Jul!S31+Ago!S31),IF(Config!$C$6=9,SUM(+Ene!S31+Feb!S31+Mar!S31+Abr!S31+May!S31+Jun!S31+Jul!S31+Ago!S31+Set!S31),IF(Config!$C$6=10,SUM(+Ene!S31+Feb!S31+Mar!S31+Abr!S31+May!S31+Jun!S31+Jul!S31+Ago!S31+Set!S31+Oct!S31),IF(Config!$C$6=11,SUM(+Ene!S31+Feb!S31+Mar!S31+Abr!S31+May!S31+Jun!S31+Jul!S31+Ago!S31+Set!S31+Oct!S31+Nov!S31),IF(Config!$C$6=12,SUM(+Ene!S31+Feb!S31+Mar!S31+Abr!S31+May!S31+Jun!S31+Jul!S31+Ago!S31+Set!S31+Oct!S31+Nov!S31+Dic!S31)))))))))))))</f>
        <v>17</v>
      </c>
      <c r="T31" s="429">
        <f>IF(Config!$C$6=1,SUM(+Ene!T31),IF(Config!$C$6=2,SUM(+Ene!T31+Feb!T31),IF(Config!$C$6=3,SUM(+Ene!T31+Feb!T31+Mar!T31),IF(Config!$C$6=4,SUM(+Ene!T31+Feb!T31+Mar!T31+Abr!T31),IF(Config!$C$6=5,SUM(Ene!T31+Feb!T31+Mar!T31+Abr!T31+May!T31),IF(Config!$C$6=6,SUM(+Ene!T31+Feb!T31+Mar!T31+Abr!T31+May!T31+Jun!T31),IF(Config!$C$6=7,SUM(Ene!T31+Feb!T31+Mar!T31+Abr!T31+May!T31+Jun!T31+Jul!T31),IF(Config!$C$6=8,SUM(+Ene!T31+Feb!T31+Mar!T31+Abr!T31+May!T31+Jun!T31+Jul!T31+Ago!T31),IF(Config!$C$6=9,SUM(+Ene!T31+Feb!T31+Mar!T31+Abr!T31+May!T31+Jun!T31+Jul!T31+Ago!T31+Set!T31),IF(Config!$C$6=10,SUM(+Ene!T31+Feb!T31+Mar!T31+Abr!T31+May!T31+Jun!T31+Jul!T31+Ago!T31+Set!T31+Oct!T31),IF(Config!$C$6=11,SUM(+Ene!T31+Feb!T31+Mar!T31+Abr!T31+May!T31+Jun!T31+Jul!T31+Ago!T31+Set!T31+Oct!T31+Nov!T31),IF(Config!$C$6=12,SUM(+Ene!T31+Feb!T31+Mar!T31+Abr!T31+May!T31+Jun!T31+Jul!T31+Ago!T31+Set!T31+Oct!T31+Nov!T31+Dic!T31)))))))))))))</f>
        <v>0</v>
      </c>
      <c r="U31" s="429">
        <f>IF(Config!$C$6=1,SUM(+Ene!U31),IF(Config!$C$6=2,SUM(+Ene!U31+Feb!U31),IF(Config!$C$6=3,SUM(+Ene!U31+Feb!U31+Mar!U31),IF(Config!$C$6=4,SUM(+Ene!U31+Feb!U31+Mar!U31+Abr!U31),IF(Config!$C$6=5,SUM(Ene!U31+Feb!U31+Mar!U31+Abr!U31+May!U31),IF(Config!$C$6=6,SUM(+Ene!U31+Feb!U31+Mar!U31+Abr!U31+May!U31+Jun!U31),IF(Config!$C$6=7,SUM(Ene!U31+Feb!U31+Mar!U31+Abr!U31+May!U31+Jun!U31+Jul!U31),IF(Config!$C$6=8,SUM(+Ene!U31+Feb!U31+Mar!U31+Abr!U31+May!U31+Jun!U31+Jul!U31+Ago!U31),IF(Config!$C$6=9,SUM(+Ene!U31+Feb!U31+Mar!U31+Abr!U31+May!U31+Jun!U31+Jul!U31+Ago!U31+Set!U31),IF(Config!$C$6=10,SUM(+Ene!U31+Feb!U31+Mar!U31+Abr!U31+May!U31+Jun!U31+Jul!U31+Ago!U31+Set!U31+Oct!U31),IF(Config!$C$6=11,SUM(+Ene!U31+Feb!U31+Mar!U31+Abr!U31+May!U31+Jun!U31+Jul!U31+Ago!U31+Set!U31+Oct!U31+Nov!U31),IF(Config!$C$6=12,SUM(+Ene!U31+Feb!U31+Mar!U31+Abr!U31+May!U31+Jun!U31+Jul!U31+Ago!U31+Set!U31+Oct!U31+Nov!U31+Dic!U31)))))))))))))</f>
        <v>0</v>
      </c>
      <c r="V31" s="429">
        <f>IF(Config!$C$6=1,SUM(+Ene!V31),IF(Config!$C$6=2,SUM(+Ene!V31+Feb!V31),IF(Config!$C$6=3,SUM(+Ene!V31+Feb!V31+Mar!V31),IF(Config!$C$6=4,SUM(+Ene!V31+Feb!V31+Mar!V31+Abr!V31),IF(Config!$C$6=5,SUM(Ene!V31+Feb!V31+Mar!V31+Abr!V31+May!V31),IF(Config!$C$6=6,SUM(+Ene!V31+Feb!V31+Mar!V31+Abr!V31+May!V31+Jun!V31),IF(Config!$C$6=7,SUM(Ene!V31+Feb!V31+Mar!V31+Abr!V31+May!V31+Jun!V31+Jul!V31),IF(Config!$C$6=8,SUM(+Ene!V31+Feb!V31+Mar!V31+Abr!V31+May!V31+Jun!V31+Jul!V31+Ago!V31),IF(Config!$C$6=9,SUM(+Ene!V31+Feb!V31+Mar!V31+Abr!V31+May!V31+Jun!V31+Jul!V31+Ago!V31+Set!V31),IF(Config!$C$6=10,SUM(+Ene!V31+Feb!V31+Mar!V31+Abr!V31+May!V31+Jun!V31+Jul!V31+Ago!V31+Set!V31+Oct!V31),IF(Config!$C$6=11,SUM(+Ene!V31+Feb!V31+Mar!V31+Abr!V31+May!V31+Jun!V31+Jul!V31+Ago!V31+Set!V31+Oct!V31+Nov!V31),IF(Config!$C$6=12,SUM(+Ene!V31+Feb!V31+Mar!V31+Abr!V31+May!V31+Jun!V31+Jul!V31+Ago!V31+Set!V31+Oct!V31+Nov!V31+Dic!V31)))))))))))))</f>
        <v>0</v>
      </c>
      <c r="W31" s="429">
        <f>IF(Config!$C$6=1,SUM(+Ene!W31),IF(Config!$C$6=2,SUM(+Ene!W31+Feb!W31),IF(Config!$C$6=3,SUM(+Ene!W31+Feb!W31+Mar!W31),IF(Config!$C$6=4,SUM(+Ene!W31+Feb!W31+Mar!W31+Abr!W31),IF(Config!$C$6=5,SUM(Ene!W31+Feb!W31+Mar!W31+Abr!W31+May!W31),IF(Config!$C$6=6,SUM(+Ene!W31+Feb!W31+Mar!W31+Abr!W31+May!W31+Jun!W31),IF(Config!$C$6=7,SUM(Ene!W31+Feb!W31+Mar!W31+Abr!W31+May!W31+Jun!W31+Jul!W31),IF(Config!$C$6=8,SUM(+Ene!W31+Feb!W31+Mar!W31+Abr!W31+May!W31+Jun!W31+Jul!W31+Ago!W31),IF(Config!$C$6=9,SUM(+Ene!W31+Feb!W31+Mar!W31+Abr!W31+May!W31+Jun!W31+Jul!W31+Ago!W31+Set!W31),IF(Config!$C$6=10,SUM(+Ene!W31+Feb!W31+Mar!W31+Abr!W31+May!W31+Jun!W31+Jul!W31+Ago!W31+Set!W31+Oct!W31),IF(Config!$C$6=11,SUM(+Ene!W31+Feb!W31+Mar!W31+Abr!W31+May!W31+Jun!W31+Jul!W31+Ago!W31+Set!W31+Oct!W31+Nov!W31),IF(Config!$C$6=12,SUM(+Ene!W31+Feb!W31+Mar!W31+Abr!W31+May!W31+Jun!W31+Jul!W31+Ago!W31+Set!W31+Oct!W31+Nov!W31+Dic!W31)))))))))))))</f>
        <v>0</v>
      </c>
      <c r="X31" s="429">
        <f>IF(Config!$C$6=1,SUM(+Ene!X31),IF(Config!$C$6=2,SUM(+Ene!X31+Feb!X31),IF(Config!$C$6=3,SUM(+Ene!X31+Feb!X31+Mar!X31),IF(Config!$C$6=4,SUM(+Ene!X31+Feb!X31+Mar!X31+Abr!X31),IF(Config!$C$6=5,SUM(Ene!X31+Feb!X31+Mar!X31+Abr!X31+May!X31),IF(Config!$C$6=6,SUM(+Ene!X31+Feb!X31+Mar!X31+Abr!X31+May!X31+Jun!X31),IF(Config!$C$6=7,SUM(Ene!X31+Feb!X31+Mar!X31+Abr!X31+May!X31+Jun!X31+Jul!X31),IF(Config!$C$6=8,SUM(+Ene!X31+Feb!X31+Mar!X31+Abr!X31+May!X31+Jun!X31+Jul!X31+Ago!X31),IF(Config!$C$6=9,SUM(+Ene!X31+Feb!X31+Mar!X31+Abr!X31+May!X31+Jun!X31+Jul!X31+Ago!X31+Set!X31),IF(Config!$C$6=10,SUM(+Ene!X31+Feb!X31+Mar!X31+Abr!X31+May!X31+Jun!X31+Jul!X31+Ago!X31+Set!X31+Oct!X31),IF(Config!$C$6=11,SUM(+Ene!X31+Feb!X31+Mar!X31+Abr!X31+May!X31+Jun!X31+Jul!X31+Ago!X31+Set!X31+Oct!X31+Nov!X31),IF(Config!$C$6=12,SUM(+Ene!X31+Feb!X31+Mar!X31+Abr!X31+May!X31+Jun!X31+Jul!X31+Ago!X31+Set!X31+Oct!X31+Nov!X31+Dic!X31)))))))))))))</f>
        <v>0</v>
      </c>
      <c r="Y31" s="429">
        <f>IF(Config!$C$6=1,SUM(+Ene!Y31),IF(Config!$C$6=2,SUM(+Ene!Y31+Feb!Y31),IF(Config!$C$6=3,SUM(+Ene!Y31+Feb!Y31+Mar!Y31),IF(Config!$C$6=4,SUM(+Ene!Y31+Feb!Y31+Mar!Y31+Abr!Y31),IF(Config!$C$6=5,SUM(Ene!Y31+Feb!Y31+Mar!Y31+Abr!Y31+May!Y31),IF(Config!$C$6=6,SUM(+Ene!Y31+Feb!Y31+Mar!Y31+Abr!Y31+May!Y31+Jun!Y31),IF(Config!$C$6=7,SUM(Ene!Y31+Feb!Y31+Mar!Y31+Abr!Y31+May!Y31+Jun!Y31+Jul!Y31),IF(Config!$C$6=8,SUM(+Ene!Y31+Feb!Y31+Mar!Y31+Abr!Y31+May!Y31+Jun!Y31+Jul!Y31+Ago!Y31),IF(Config!$C$6=9,SUM(+Ene!Y31+Feb!Y31+Mar!Y31+Abr!Y31+May!Y31+Jun!Y31+Jul!Y31+Ago!Y31+Set!Y31),IF(Config!$C$6=10,SUM(+Ene!Y31+Feb!Y31+Mar!Y31+Abr!Y31+May!Y31+Jun!Y31+Jul!Y31+Ago!Y31+Set!Y31+Oct!Y31),IF(Config!$C$6=11,SUM(+Ene!Y31+Feb!Y31+Mar!Y31+Abr!Y31+May!Y31+Jun!Y31+Jul!Y31+Ago!Y31+Set!Y31+Oct!Y31+Nov!Y31),IF(Config!$C$6=12,SUM(+Ene!Y31+Feb!Y31+Mar!Y31+Abr!Y31+May!Y31+Jun!Y31+Jul!Y31+Ago!Y31+Set!Y31+Oct!Y31+Nov!Y31+Dic!Y31)))))))))))))</f>
        <v>145</v>
      </c>
      <c r="Z31" s="429">
        <f>IF(Config!$C$6=1,SUM(+Ene!Z31),IF(Config!$C$6=2,SUM(+Ene!Z31+Feb!Z31),IF(Config!$C$6=3,SUM(+Ene!Z31+Feb!Z31+Mar!Z31),IF(Config!$C$6=4,SUM(+Ene!Z31+Feb!Z31+Mar!Z31+Abr!Z31),IF(Config!$C$6=5,SUM(Ene!Z31+Feb!Z31+Mar!Z31+Abr!Z31+May!Z31),IF(Config!$C$6=6,SUM(+Ene!Z31+Feb!Z31+Mar!Z31+Abr!Z31+May!Z31+Jun!Z31),IF(Config!$C$6=7,SUM(Ene!Z31+Feb!Z31+Mar!Z31+Abr!Z31+May!Z31+Jun!Z31+Jul!Z31),IF(Config!$C$6=8,SUM(+Ene!Z31+Feb!Z31+Mar!Z31+Abr!Z31+May!Z31+Jun!Z31+Jul!Z31+Ago!Z31),IF(Config!$C$6=9,SUM(+Ene!Z31+Feb!Z31+Mar!Z31+Abr!Z31+May!Z31+Jun!Z31+Jul!Z31+Ago!Z31+Set!Z31),IF(Config!$C$6=10,SUM(+Ene!Z31+Feb!Z31+Mar!Z31+Abr!Z31+May!Z31+Jun!Z31+Jul!Z31+Ago!Z31+Set!Z31+Oct!Z31),IF(Config!$C$6=11,SUM(+Ene!Z31+Feb!Z31+Mar!Z31+Abr!Z31+May!Z31+Jun!Z31+Jul!Z31+Ago!Z31+Set!Z31+Oct!Z31+Nov!Z31),IF(Config!$C$6=12,SUM(+Ene!Z31+Feb!Z31+Mar!Z31+Abr!Z31+May!Z31+Jun!Z31+Jul!Z31+Ago!Z31+Set!Z31+Oct!Z31+Nov!Z31+Dic!Z31)))))))))))))</f>
        <v>0</v>
      </c>
      <c r="AA31" s="429">
        <f>IF(Config!$C$6=1,SUM(+Ene!AA31),IF(Config!$C$6=2,SUM(+Ene!AA31+Feb!AA31),IF(Config!$C$6=3,SUM(+Ene!AA31+Feb!AA31+Mar!AA31),IF(Config!$C$6=4,SUM(+Ene!AA31+Feb!AA31+Mar!AA31+Abr!AA31),IF(Config!$C$6=5,SUM(Ene!AA31+Feb!AA31+Mar!AA31+Abr!AA31+May!AA31),IF(Config!$C$6=6,SUM(+Ene!AA31+Feb!AA31+Mar!AA31+Abr!AA31+May!AA31+Jun!AA31),IF(Config!$C$6=7,SUM(Ene!AA31+Feb!AA31+Mar!AA31+Abr!AA31+May!AA31+Jun!AA31+Jul!AA31),IF(Config!$C$6=8,SUM(+Ene!AA31+Feb!AA31+Mar!AA31+Abr!AA31+May!AA31+Jun!AA31+Jul!AA31+Ago!AA31),IF(Config!$C$6=9,SUM(+Ene!AA31+Feb!AA31+Mar!AA31+Abr!AA31+May!AA31+Jun!AA31+Jul!AA31+Ago!AA31+Set!AA31),IF(Config!$C$6=10,SUM(+Ene!AA31+Feb!AA31+Mar!AA31+Abr!AA31+May!AA31+Jun!AA31+Jul!AA31+Ago!AA31+Set!AA31+Oct!AA31),IF(Config!$C$6=11,SUM(+Ene!AA31+Feb!AA31+Mar!AA31+Abr!AA31+May!AA31+Jun!AA31+Jul!AA31+Ago!AA31+Set!AA31+Oct!AA31+Nov!AA31),IF(Config!$C$6=12,SUM(+Ene!AA31+Feb!AA31+Mar!AA31+Abr!AA31+May!AA31+Jun!AA31+Jul!AA31+Ago!AA31+Set!AA31+Oct!AA31+Nov!AA31+Dic!AA31)))))))))))))</f>
        <v>0</v>
      </c>
      <c r="AB31" s="429">
        <f>IF(Config!$C$6=1,SUM(+Ene!AB31),IF(Config!$C$6=2,SUM(+Ene!AB31+Feb!AB31),IF(Config!$C$6=3,SUM(+Ene!AB31+Feb!AB31+Mar!AB31),IF(Config!$C$6=4,SUM(+Ene!AB31+Feb!AB31+Mar!AB31+Abr!AB31),IF(Config!$C$6=5,SUM(Ene!AB31+Feb!AB31+Mar!AB31+Abr!AB31+May!AB31),IF(Config!$C$6=6,SUM(+Ene!AB31+Feb!AB31+Mar!AB31+Abr!AB31+May!AB31+Jun!AB31),IF(Config!$C$6=7,SUM(Ene!AB31+Feb!AB31+Mar!AB31+Abr!AB31+May!AB31+Jun!AB31+Jul!AB31),IF(Config!$C$6=8,SUM(+Ene!AB31+Feb!AB31+Mar!AB31+Abr!AB31+May!AB31+Jun!AB31+Jul!AB31+Ago!AB31),IF(Config!$C$6=9,SUM(+Ene!AB31+Feb!AB31+Mar!AB31+Abr!AB31+May!AB31+Jun!AB31+Jul!AB31+Ago!AB31+Set!AB31),IF(Config!$C$6=10,SUM(+Ene!AB31+Feb!AB31+Mar!AB31+Abr!AB31+May!AB31+Jun!AB31+Jul!AB31+Ago!AB31+Set!AB31+Oct!AB31),IF(Config!$C$6=11,SUM(+Ene!AB31+Feb!AB31+Mar!AB31+Abr!AB31+May!AB31+Jun!AB31+Jul!AB31+Ago!AB31+Set!AB31+Oct!AB31+Nov!AB31),IF(Config!$C$6=12,SUM(+Ene!AB31+Feb!AB31+Mar!AB31+Abr!AB31+May!AB31+Jun!AB31+Jul!AB31+Ago!AB31+Set!AB31+Oct!AB31+Nov!AB31+Dic!AB31)))))))))))))</f>
        <v>0</v>
      </c>
      <c r="AC31" s="429">
        <f>IF(Config!$C$6=1,SUM(+Ene!AC31),IF(Config!$C$6=2,SUM(+Ene!AC31+Feb!AC31),IF(Config!$C$6=3,SUM(+Ene!AC31+Feb!AC31+Mar!AC31),IF(Config!$C$6=4,SUM(+Ene!AC31+Feb!AC31+Mar!AC31+Abr!AC31),IF(Config!$C$6=5,SUM(Ene!AC31+Feb!AC31+Mar!AC31+Abr!AC31+May!AC31),IF(Config!$C$6=6,SUM(+Ene!AC31+Feb!AC31+Mar!AC31+Abr!AC31+May!AC31+Jun!AC31),IF(Config!$C$6=7,SUM(Ene!AC31+Feb!AC31+Mar!AC31+Abr!AC31+May!AC31+Jun!AC31+Jul!AC31),IF(Config!$C$6=8,SUM(+Ene!AC31+Feb!AC31+Mar!AC31+Abr!AC31+May!AC31+Jun!AC31+Jul!AC31+Ago!AC31),IF(Config!$C$6=9,SUM(+Ene!AC31+Feb!AC31+Mar!AC31+Abr!AC31+May!AC31+Jun!AC31+Jul!AC31+Ago!AC31+Set!AC31),IF(Config!$C$6=10,SUM(+Ene!AC31+Feb!AC31+Mar!AC31+Abr!AC31+May!AC31+Jun!AC31+Jul!AC31+Ago!AC31+Set!AC31+Oct!AC31),IF(Config!$C$6=11,SUM(+Ene!AC31+Feb!AC31+Mar!AC31+Abr!AC31+May!AC31+Jun!AC31+Jul!AC31+Ago!AC31+Set!AC31+Oct!AC31+Nov!AC31),IF(Config!$C$6=12,SUM(+Ene!AC31+Feb!AC31+Mar!AC31+Abr!AC31+May!AC31+Jun!AC31+Jul!AC31+Ago!AC31+Set!AC31+Oct!AC31+Nov!AC31+Dic!AC31)))))))))))))</f>
        <v>0</v>
      </c>
      <c r="AD31" s="429">
        <f>IF(Config!$C$6=1,SUM(+Ene!AD31),IF(Config!$C$6=2,SUM(+Ene!AD31+Feb!AD31),IF(Config!$C$6=3,SUM(+Ene!AD31+Feb!AD31+Mar!AD31),IF(Config!$C$6=4,SUM(+Ene!AD31+Feb!AD31+Mar!AD31+Abr!AD31),IF(Config!$C$6=5,SUM(Ene!AD31+Feb!AD31+Mar!AD31+Abr!AD31+May!AD31),IF(Config!$C$6=6,SUM(+Ene!AD31+Feb!AD31+Mar!AD31+Abr!AD31+May!AD31+Jun!AD31),IF(Config!$C$6=7,SUM(Ene!AD31+Feb!AD31+Mar!AD31+Abr!AD31+May!AD31+Jun!AD31+Jul!AD31),IF(Config!$C$6=8,SUM(+Ene!AD31+Feb!AD31+Mar!AD31+Abr!AD31+May!AD31+Jun!AD31+Jul!AD31+Ago!AD31),IF(Config!$C$6=9,SUM(+Ene!AD31+Feb!AD31+Mar!AD31+Abr!AD31+May!AD31+Jun!AD31+Jul!AD31+Ago!AD31+Set!AD31),IF(Config!$C$6=10,SUM(+Ene!AD31+Feb!AD31+Mar!AD31+Abr!AD31+May!AD31+Jun!AD31+Jul!AD31+Ago!AD31+Set!AD31+Oct!AD31),IF(Config!$C$6=11,SUM(+Ene!AD31+Feb!AD31+Mar!AD31+Abr!AD31+May!AD31+Jun!AD31+Jul!AD31+Ago!AD31+Set!AD31+Oct!AD31+Nov!AD31),IF(Config!$C$6=12,SUM(+Ene!AD31+Feb!AD31+Mar!AD31+Abr!AD31+May!AD31+Jun!AD31+Jul!AD31+Ago!AD31+Set!AD31+Oct!AD31+Nov!AD31+Dic!AD31)))))))))))))</f>
        <v>0</v>
      </c>
      <c r="AE31" s="429">
        <f>IF(Config!$C$6=1,SUM(+Ene!AE31),IF(Config!$C$6=2,SUM(+Ene!AE31+Feb!AE31),IF(Config!$C$6=3,SUM(+Ene!AE31+Feb!AE31+Mar!AE31),IF(Config!$C$6=4,SUM(+Ene!AE31+Feb!AE31+Mar!AE31+Abr!AE31),IF(Config!$C$6=5,SUM(Ene!AE31+Feb!AE31+Mar!AE31+Abr!AE31+May!AE31),IF(Config!$C$6=6,SUM(+Ene!AE31+Feb!AE31+Mar!AE31+Abr!AE31+May!AE31+Jun!AE31),IF(Config!$C$6=7,SUM(Ene!AE31+Feb!AE31+Mar!AE31+Abr!AE31+May!AE31+Jun!AE31+Jul!AE31),IF(Config!$C$6=8,SUM(+Ene!AE31+Feb!AE31+Mar!AE31+Abr!AE31+May!AE31+Jun!AE31+Jul!AE31+Ago!AE31),IF(Config!$C$6=9,SUM(+Ene!AE31+Feb!AE31+Mar!AE31+Abr!AE31+May!AE31+Jun!AE31+Jul!AE31+Ago!AE31+Set!AE31),IF(Config!$C$6=10,SUM(+Ene!AE31+Feb!AE31+Mar!AE31+Abr!AE31+May!AE31+Jun!AE31+Jul!AE31+Ago!AE31+Set!AE31+Oct!AE31),IF(Config!$C$6=11,SUM(+Ene!AE31+Feb!AE31+Mar!AE31+Abr!AE31+May!AE31+Jun!AE31+Jul!AE31+Ago!AE31+Set!AE31+Oct!AE31+Nov!AE31),IF(Config!$C$6=12,SUM(+Ene!AE31+Feb!AE31+Mar!AE31+Abr!AE31+May!AE31+Jun!AE31+Jul!AE31+Ago!AE31+Set!AE31+Oct!AE31+Nov!AE31+Dic!AE31)))))))))))))</f>
        <v>0</v>
      </c>
      <c r="AF31" s="429">
        <f>IF(Config!$C$6=1,SUM(+Ene!AF31),IF(Config!$C$6=2,SUM(+Ene!AF31+Feb!AF31),IF(Config!$C$6=3,SUM(+Ene!AF31+Feb!AF31+Mar!AF31),IF(Config!$C$6=4,SUM(+Ene!AF31+Feb!AF31+Mar!AF31+Abr!AF31),IF(Config!$C$6=5,SUM(Ene!AF31+Feb!AF31+Mar!AF31+Abr!AF31+May!AF31),IF(Config!$C$6=6,SUM(+Ene!AF31+Feb!AF31+Mar!AF31+Abr!AF31+May!AF31+Jun!AF31),IF(Config!$C$6=7,SUM(Ene!AF31+Feb!AF31+Mar!AF31+Abr!AF31+May!AF31+Jun!AF31+Jul!AF31),IF(Config!$C$6=8,SUM(+Ene!AF31+Feb!AF31+Mar!AF31+Abr!AF31+May!AF31+Jun!AF31+Jul!AF31+Ago!AF31),IF(Config!$C$6=9,SUM(+Ene!AF31+Feb!AF31+Mar!AF31+Abr!AF31+May!AF31+Jun!AF31+Jul!AF31+Ago!AF31+Set!AF31),IF(Config!$C$6=10,SUM(+Ene!AF31+Feb!AF31+Mar!AF31+Abr!AF31+May!AF31+Jun!AF31+Jul!AF31+Ago!AF31+Set!AF31+Oct!AF31),IF(Config!$C$6=11,SUM(+Ene!AF31+Feb!AF31+Mar!AF31+Abr!AF31+May!AF31+Jun!AF31+Jul!AF31+Ago!AF31+Set!AF31+Oct!AF31+Nov!AF31),IF(Config!$C$6=12,SUM(+Ene!AF31+Feb!AF31+Mar!AF31+Abr!AF31+May!AF31+Jun!AF31+Jul!AF31+Ago!AF31+Set!AF31+Oct!AF31+Nov!AF31+Dic!AF31)))))))))))))</f>
        <v>28</v>
      </c>
      <c r="AG31" s="429">
        <f>IF(Config!$C$6=1,SUM(+Ene!AG31),IF(Config!$C$6=2,SUM(+Ene!AG31+Feb!AG31),IF(Config!$C$6=3,SUM(+Ene!AG31+Feb!AG31+Mar!AG31),IF(Config!$C$6=4,SUM(+Ene!AG31+Feb!AG31+Mar!AG31+Abr!AG31),IF(Config!$C$6=5,SUM(Ene!AG31+Feb!AG31+Mar!AG31+Abr!AG31+May!AG31),IF(Config!$C$6=6,SUM(+Ene!AG31+Feb!AG31+Mar!AG31+Abr!AG31+May!AG31+Jun!AG31),IF(Config!$C$6=7,SUM(Ene!AG31+Feb!AG31+Mar!AG31+Abr!AG31+May!AG31+Jun!AG31+Jul!AG31),IF(Config!$C$6=8,SUM(+Ene!AG31+Feb!AG31+Mar!AG31+Abr!AG31+May!AG31+Jun!AG31+Jul!AG31+Ago!AG31),IF(Config!$C$6=9,SUM(+Ene!AG31+Feb!AG31+Mar!AG31+Abr!AG31+May!AG31+Jun!AG31+Jul!AG31+Ago!AG31+Set!AG31),IF(Config!$C$6=10,SUM(+Ene!AG31+Feb!AG31+Mar!AG31+Abr!AG31+May!AG31+Jun!AG31+Jul!AG31+Ago!AG31+Set!AG31+Oct!AG31),IF(Config!$C$6=11,SUM(+Ene!AG31+Feb!AG31+Mar!AG31+Abr!AG31+May!AG31+Jun!AG31+Jul!AG31+Ago!AG31+Set!AG31+Oct!AG31+Nov!AG31),IF(Config!$C$6=12,SUM(+Ene!AG31+Feb!AG31+Mar!AG31+Abr!AG31+May!AG31+Jun!AG31+Jul!AG31+Ago!AG31+Set!AG31+Oct!AG31+Nov!AG31+Dic!AG31)))))))))))))</f>
        <v>10</v>
      </c>
      <c r="AH31" s="429">
        <f>IF(Config!$C$6=1,SUM(+Ene!AH31),IF(Config!$C$6=2,SUM(+Ene!AH31+Feb!AH31),IF(Config!$C$6=3,SUM(+Ene!AH31+Feb!AH31+Mar!AH31),IF(Config!$C$6=4,SUM(+Ene!AH31+Feb!AH31+Mar!AH31+Abr!AH31),IF(Config!$C$6=5,SUM(Ene!AH31+Feb!AH31+Mar!AH31+Abr!AH31+May!AH31),IF(Config!$C$6=6,SUM(+Ene!AH31+Feb!AH31+Mar!AH31+Abr!AH31+May!AH31+Jun!AH31),IF(Config!$C$6=7,SUM(Ene!AH31+Feb!AH31+Mar!AH31+Abr!AH31+May!AH31+Jun!AH31+Jul!AH31),IF(Config!$C$6=8,SUM(+Ene!AH31+Feb!AH31+Mar!AH31+Abr!AH31+May!AH31+Jun!AH31+Jul!AH31+Ago!AH31),IF(Config!$C$6=9,SUM(+Ene!AH31+Feb!AH31+Mar!AH31+Abr!AH31+May!AH31+Jun!AH31+Jul!AH31+Ago!AH31+Set!AH31),IF(Config!$C$6=10,SUM(+Ene!AH31+Feb!AH31+Mar!AH31+Abr!AH31+May!AH31+Jun!AH31+Jul!AH31+Ago!AH31+Set!AH31+Oct!AH31),IF(Config!$C$6=11,SUM(+Ene!AH31+Feb!AH31+Mar!AH31+Abr!AH31+May!AH31+Jun!AH31+Jul!AH31+Ago!AH31+Set!AH31+Oct!AH31+Nov!AH31),IF(Config!$C$6=12,SUM(+Ene!AH31+Feb!AH31+Mar!AH31+Abr!AH31+May!AH31+Jun!AH31+Jul!AH31+Ago!AH31+Set!AH31+Oct!AH31+Nov!AH31+Dic!AH31)))))))))))))</f>
        <v>0</v>
      </c>
      <c r="AI31" s="429">
        <f>IF(Config!$C$6=1,SUM(+Ene!AI31),IF(Config!$C$6=2,SUM(+Ene!AI31+Feb!AI31),IF(Config!$C$6=3,SUM(+Ene!AI31+Feb!AI31+Mar!AI31),IF(Config!$C$6=4,SUM(+Ene!AI31+Feb!AI31+Mar!AI31+Abr!AI31),IF(Config!$C$6=5,SUM(Ene!AI31+Feb!AI31+Mar!AI31+Abr!AI31+May!AI31),IF(Config!$C$6=6,SUM(+Ene!AI31+Feb!AI31+Mar!AI31+Abr!AI31+May!AI31+Jun!AI31),IF(Config!$C$6=7,SUM(Ene!AI31+Feb!AI31+Mar!AI31+Abr!AI31+May!AI31+Jun!AI31+Jul!AI31),IF(Config!$C$6=8,SUM(+Ene!AI31+Feb!AI31+Mar!AI31+Abr!AI31+May!AI31+Jun!AI31+Jul!AI31+Ago!AI31),IF(Config!$C$6=9,SUM(+Ene!AI31+Feb!AI31+Mar!AI31+Abr!AI31+May!AI31+Jun!AI31+Jul!AI31+Ago!AI31+Set!AI31),IF(Config!$C$6=10,SUM(+Ene!AI31+Feb!AI31+Mar!AI31+Abr!AI31+May!AI31+Jun!AI31+Jul!AI31+Ago!AI31+Set!AI31+Oct!AI31),IF(Config!$C$6=11,SUM(+Ene!AI31+Feb!AI31+Mar!AI31+Abr!AI31+May!AI31+Jun!AI31+Jul!AI31+Ago!AI31+Set!AI31+Oct!AI31+Nov!AI31),IF(Config!$C$6=12,SUM(+Ene!AI31+Feb!AI31+Mar!AI31+Abr!AI31+May!AI31+Jun!AI31+Jul!AI31+Ago!AI31+Set!AI31+Oct!AI31+Nov!AI31+Dic!AI31)))))))))))))</f>
        <v>0</v>
      </c>
      <c r="AJ31" s="429">
        <f>IF(Config!$C$6=1,SUM(+Ene!AJ31),IF(Config!$C$6=2,SUM(+Ene!AJ31+Feb!AJ31),IF(Config!$C$6=3,SUM(+Ene!AJ31+Feb!AJ31+Mar!AJ31),IF(Config!$C$6=4,SUM(+Ene!AJ31+Feb!AJ31+Mar!AJ31+Abr!AJ31),IF(Config!$C$6=5,SUM(Ene!AJ31+Feb!AJ31+Mar!AJ31+Abr!AJ31+May!AJ31),IF(Config!$C$6=6,SUM(+Ene!AJ31+Feb!AJ31+Mar!AJ31+Abr!AJ31+May!AJ31+Jun!AJ31),IF(Config!$C$6=7,SUM(Ene!AJ31+Feb!AJ31+Mar!AJ31+Abr!AJ31+May!AJ31+Jun!AJ31+Jul!AJ31),IF(Config!$C$6=8,SUM(+Ene!AJ31+Feb!AJ31+Mar!AJ31+Abr!AJ31+May!AJ31+Jun!AJ31+Jul!AJ31+Ago!AJ31),IF(Config!$C$6=9,SUM(+Ene!AJ31+Feb!AJ31+Mar!AJ31+Abr!AJ31+May!AJ31+Jun!AJ31+Jul!AJ31+Ago!AJ31+Set!AJ31),IF(Config!$C$6=10,SUM(+Ene!AJ31+Feb!AJ31+Mar!AJ31+Abr!AJ31+May!AJ31+Jun!AJ31+Jul!AJ31+Ago!AJ31+Set!AJ31+Oct!AJ31),IF(Config!$C$6=11,SUM(+Ene!AJ31+Feb!AJ31+Mar!AJ31+Abr!AJ31+May!AJ31+Jun!AJ31+Jul!AJ31+Ago!AJ31+Set!AJ31+Oct!AJ31+Nov!AJ31),IF(Config!$C$6=12,SUM(+Ene!AJ31+Feb!AJ31+Mar!AJ31+Abr!AJ31+May!AJ31+Jun!AJ31+Jul!AJ31+Ago!AJ31+Set!AJ31+Oct!AJ31+Nov!AJ31+Dic!AJ31)))))))))))))</f>
        <v>10</v>
      </c>
      <c r="AK31" s="429">
        <f>IF(Config!$C$6=1,SUM(+Ene!AK31),IF(Config!$C$6=2,SUM(+Ene!AK31+Feb!AK31),IF(Config!$C$6=3,SUM(+Ene!AK31+Feb!AK31+Mar!AK31),IF(Config!$C$6=4,SUM(+Ene!AK31+Feb!AK31+Mar!AK31+Abr!AK31),IF(Config!$C$6=5,SUM(Ene!AK31+Feb!AK31+Mar!AK31+Abr!AK31+May!AK31),IF(Config!$C$6=6,SUM(+Ene!AK31+Feb!AK31+Mar!AK31+Abr!AK31+May!AK31+Jun!AK31),IF(Config!$C$6=7,SUM(Ene!AK31+Feb!AK31+Mar!AK31+Abr!AK31+May!AK31+Jun!AK31+Jul!AK31),IF(Config!$C$6=8,SUM(+Ene!AK31+Feb!AK31+Mar!AK31+Abr!AK31+May!AK31+Jun!AK31+Jul!AK31+Ago!AK31),IF(Config!$C$6=9,SUM(+Ene!AK31+Feb!AK31+Mar!AK31+Abr!AK31+May!AK31+Jun!AK31+Jul!AK31+Ago!AK31+Set!AK31),IF(Config!$C$6=10,SUM(+Ene!AK31+Feb!AK31+Mar!AK31+Abr!AK31+May!AK31+Jun!AK31+Jul!AK31+Ago!AK31+Set!AK31+Oct!AK31),IF(Config!$C$6=11,SUM(+Ene!AK31+Feb!AK31+Mar!AK31+Abr!AK31+May!AK31+Jun!AK31+Jul!AK31+Ago!AK31+Set!AK31+Oct!AK31+Nov!AK31),IF(Config!$C$6=12,SUM(+Ene!AK31+Feb!AK31+Mar!AK31+Abr!AK31+May!AK31+Jun!AK31+Jul!AK31+Ago!AK31+Set!AK31+Oct!AK31+Nov!AK31+Dic!AK31)))))))))))))</f>
        <v>0</v>
      </c>
      <c r="AL31" s="429">
        <f>IF(Config!$C$6=1,SUM(+Ene!AL31),IF(Config!$C$6=2,SUM(+Ene!AL31+Feb!AL31),IF(Config!$C$6=3,SUM(+Ene!AL31+Feb!AL31+Mar!AL31),IF(Config!$C$6=4,SUM(+Ene!AL31+Feb!AL31+Mar!AL31+Abr!AL31),IF(Config!$C$6=5,SUM(Ene!AL31+Feb!AL31+Mar!AL31+Abr!AL31+May!AL31),IF(Config!$C$6=6,SUM(+Ene!AL31+Feb!AL31+Mar!AL31+Abr!AL31+May!AL31+Jun!AL31),IF(Config!$C$6=7,SUM(Ene!AL31+Feb!AL31+Mar!AL31+Abr!AL31+May!AL31+Jun!AL31+Jul!AL31),IF(Config!$C$6=8,SUM(+Ene!AL31+Feb!AL31+Mar!AL31+Abr!AL31+May!AL31+Jun!AL31+Jul!AL31+Ago!AL31),IF(Config!$C$6=9,SUM(+Ene!AL31+Feb!AL31+Mar!AL31+Abr!AL31+May!AL31+Jun!AL31+Jul!AL31+Ago!AL31+Set!AL31),IF(Config!$C$6=10,SUM(+Ene!AL31+Feb!AL31+Mar!AL31+Abr!AL31+May!AL31+Jun!AL31+Jul!AL31+Ago!AL31+Set!AL31+Oct!AL31),IF(Config!$C$6=11,SUM(+Ene!AL31+Feb!AL31+Mar!AL31+Abr!AL31+May!AL31+Jun!AL31+Jul!AL31+Ago!AL31+Set!AL31+Oct!AL31+Nov!AL31),IF(Config!$C$6=12,SUM(+Ene!AL31+Feb!AL31+Mar!AL31+Abr!AL31+May!AL31+Jun!AL31+Jul!AL31+Ago!AL31+Set!AL31+Oct!AL31+Nov!AL31+Dic!AL31)))))))))))))</f>
        <v>0</v>
      </c>
      <c r="AM31" s="429">
        <f>IF(Config!$C$6=1,SUM(+Ene!AM31),IF(Config!$C$6=2,SUM(+Ene!AM31+Feb!AM31),IF(Config!$C$6=3,SUM(+Ene!AM31+Feb!AM31+Mar!AM31),IF(Config!$C$6=4,SUM(+Ene!AM31+Feb!AM31+Mar!AM31+Abr!AM31),IF(Config!$C$6=5,SUM(Ene!AM31+Feb!AM31+Mar!AM31+Abr!AM31+May!AM31),IF(Config!$C$6=6,SUM(+Ene!AM31+Feb!AM31+Mar!AM31+Abr!AM31+May!AM31+Jun!AM31),IF(Config!$C$6=7,SUM(Ene!AM31+Feb!AM31+Mar!AM31+Abr!AM31+May!AM31+Jun!AM31+Jul!AM31),IF(Config!$C$6=8,SUM(+Ene!AM31+Feb!AM31+Mar!AM31+Abr!AM31+May!AM31+Jun!AM31+Jul!AM31+Ago!AM31),IF(Config!$C$6=9,SUM(+Ene!AM31+Feb!AM31+Mar!AM31+Abr!AM31+May!AM31+Jun!AM31+Jul!AM31+Ago!AM31+Set!AM31),IF(Config!$C$6=10,SUM(+Ene!AM31+Feb!AM31+Mar!AM31+Abr!AM31+May!AM31+Jun!AM31+Jul!AM31+Ago!AM31+Set!AM31+Oct!AM31),IF(Config!$C$6=11,SUM(+Ene!AM31+Feb!AM31+Mar!AM31+Abr!AM31+May!AM31+Jun!AM31+Jul!AM31+Ago!AM31+Set!AM31+Oct!AM31+Nov!AM31),IF(Config!$C$6=12,SUM(+Ene!AM31+Feb!AM31+Mar!AM31+Abr!AM31+May!AM31+Jun!AM31+Jul!AM31+Ago!AM31+Set!AM31+Oct!AM31+Nov!AM31+Dic!AM31)))))))))))))</f>
        <v>10</v>
      </c>
      <c r="AN31" s="429">
        <f>IF(Config!$C$6=1,SUM(+Ene!AN31),IF(Config!$C$6=2,SUM(+Ene!AN31+Feb!AN31),IF(Config!$C$6=3,SUM(+Ene!AN31+Feb!AN31+Mar!AN31),IF(Config!$C$6=4,SUM(+Ene!AN31+Feb!AN31+Mar!AN31+Abr!AN31),IF(Config!$C$6=5,SUM(Ene!AN31+Feb!AN31+Mar!AN31+Abr!AN31+May!AN31),IF(Config!$C$6=6,SUM(+Ene!AN31+Feb!AN31+Mar!AN31+Abr!AN31+May!AN31+Jun!AN31),IF(Config!$C$6=7,SUM(Ene!AN31+Feb!AN31+Mar!AN31+Abr!AN31+May!AN31+Jun!AN31+Jul!AN31),IF(Config!$C$6=8,SUM(+Ene!AN31+Feb!AN31+Mar!AN31+Abr!AN31+May!AN31+Jun!AN31+Jul!AN31+Ago!AN31),IF(Config!$C$6=9,SUM(+Ene!AN31+Feb!AN31+Mar!AN31+Abr!AN31+May!AN31+Jun!AN31+Jul!AN31+Ago!AN31+Set!AN31),IF(Config!$C$6=10,SUM(+Ene!AN31+Feb!AN31+Mar!AN31+Abr!AN31+May!AN31+Jun!AN31+Jul!AN31+Ago!AN31+Set!AN31+Oct!AN31),IF(Config!$C$6=11,SUM(+Ene!AN31+Feb!AN31+Mar!AN31+Abr!AN31+May!AN31+Jun!AN31+Jul!AN31+Ago!AN31+Set!AN31+Oct!AN31+Nov!AN31),IF(Config!$C$6=12,SUM(+Ene!AN31+Feb!AN31+Mar!AN31+Abr!AN31+May!AN31+Jun!AN31+Jul!AN31+Ago!AN31+Set!AN31+Oct!AN31+Nov!AN31+Dic!AN31)))))))))))))</f>
        <v>0</v>
      </c>
      <c r="AO31" s="429">
        <f>IF(Config!$C$6=1,SUM(+Ene!AO31),IF(Config!$C$6=2,SUM(+Ene!AO31+Feb!AO31),IF(Config!$C$6=3,SUM(+Ene!AO31+Feb!AO31+Mar!AO31),IF(Config!$C$6=4,SUM(+Ene!AO31+Feb!AO31+Mar!AO31+Abr!AO31),IF(Config!$C$6=5,SUM(Ene!AO31+Feb!AO31+Mar!AO31+Abr!AO31+May!AO31),IF(Config!$C$6=6,SUM(+Ene!AO31+Feb!AO31+Mar!AO31+Abr!AO31+May!AO31+Jun!AO31),IF(Config!$C$6=7,SUM(Ene!AO31+Feb!AO31+Mar!AO31+Abr!AO31+May!AO31+Jun!AO31+Jul!AO31),IF(Config!$C$6=8,SUM(+Ene!AO31+Feb!AO31+Mar!AO31+Abr!AO31+May!AO31+Jun!AO31+Jul!AO31+Ago!AO31),IF(Config!$C$6=9,SUM(+Ene!AO31+Feb!AO31+Mar!AO31+Abr!AO31+May!AO31+Jun!AO31+Jul!AO31+Ago!AO31+Set!AO31),IF(Config!$C$6=10,SUM(+Ene!AO31+Feb!AO31+Mar!AO31+Abr!AO31+May!AO31+Jun!AO31+Jul!AO31+Ago!AO31+Set!AO31+Oct!AO31),IF(Config!$C$6=11,SUM(+Ene!AO31+Feb!AO31+Mar!AO31+Abr!AO31+May!AO31+Jun!AO31+Jul!AO31+Ago!AO31+Set!AO31+Oct!AO31+Nov!AO31),IF(Config!$C$6=12,SUM(+Ene!AO31+Feb!AO31+Mar!AO31+Abr!AO31+May!AO31+Jun!AO31+Jul!AO31+Ago!AO31+Set!AO31+Oct!AO31+Nov!AO31+Dic!AO31)))))))))))))</f>
        <v>0</v>
      </c>
      <c r="AP31" s="429">
        <f>IF(Config!$C$6=1,SUM(+Ene!AP31),IF(Config!$C$6=2,SUM(+Ene!AP31+Feb!AP31),IF(Config!$C$6=3,SUM(+Ene!AP31+Feb!AP31+Mar!AP31),IF(Config!$C$6=4,SUM(+Ene!AP31+Feb!AP31+Mar!AP31+Abr!AP31),IF(Config!$C$6=5,SUM(Ene!AP31+Feb!AP31+Mar!AP31+Abr!AP31+May!AP31),IF(Config!$C$6=6,SUM(+Ene!AP31+Feb!AP31+Mar!AP31+Abr!AP31+May!AP31+Jun!AP31),IF(Config!$C$6=7,SUM(Ene!AP31+Feb!AP31+Mar!AP31+Abr!AP31+May!AP31+Jun!AP31+Jul!AP31),IF(Config!$C$6=8,SUM(+Ene!AP31+Feb!AP31+Mar!AP31+Abr!AP31+May!AP31+Jun!AP31+Jul!AP31+Ago!AP31),IF(Config!$C$6=9,SUM(+Ene!AP31+Feb!AP31+Mar!AP31+Abr!AP31+May!AP31+Jun!AP31+Jul!AP31+Ago!AP31+Set!AP31),IF(Config!$C$6=10,SUM(+Ene!AP31+Feb!AP31+Mar!AP31+Abr!AP31+May!AP31+Jun!AP31+Jul!AP31+Ago!AP31+Set!AP31+Oct!AP31),IF(Config!$C$6=11,SUM(+Ene!AP31+Feb!AP31+Mar!AP31+Abr!AP31+May!AP31+Jun!AP31+Jul!AP31+Ago!AP31+Set!AP31+Oct!AP31+Nov!AP31),IF(Config!$C$6=12,SUM(+Ene!AP31+Feb!AP31+Mar!AP31+Abr!AP31+May!AP31+Jun!AP31+Jul!AP31+Ago!AP31+Set!AP31+Oct!AP31+Nov!AP31+Dic!AP31)))))))))))))</f>
        <v>0</v>
      </c>
      <c r="AQ31" s="429">
        <f>IF(Config!$C$6=1,SUM(+Ene!AQ31),IF(Config!$C$6=2,SUM(+Ene!AQ31+Feb!AQ31),IF(Config!$C$6=3,SUM(+Ene!AQ31+Feb!AQ31+Mar!AQ31),IF(Config!$C$6=4,SUM(+Ene!AQ31+Feb!AQ31+Mar!AQ31+Abr!AQ31),IF(Config!$C$6=5,SUM(Ene!AQ31+Feb!AQ31+Mar!AQ31+Abr!AQ31+May!AQ31),IF(Config!$C$6=6,SUM(+Ene!AQ31+Feb!AQ31+Mar!AQ31+Abr!AQ31+May!AQ31+Jun!AQ31),IF(Config!$C$6=7,SUM(Ene!AQ31+Feb!AQ31+Mar!AQ31+Abr!AQ31+May!AQ31+Jun!AQ31+Jul!AQ31),IF(Config!$C$6=8,SUM(+Ene!AQ31+Feb!AQ31+Mar!AQ31+Abr!AQ31+May!AQ31+Jun!AQ31+Jul!AQ31+Ago!AQ31),IF(Config!$C$6=9,SUM(+Ene!AQ31+Feb!AQ31+Mar!AQ31+Abr!AQ31+May!AQ31+Jun!AQ31+Jul!AQ31+Ago!AQ31+Set!AQ31),IF(Config!$C$6=10,SUM(+Ene!AQ31+Feb!AQ31+Mar!AQ31+Abr!AQ31+May!AQ31+Jun!AQ31+Jul!AQ31+Ago!AQ31+Set!AQ31+Oct!AQ31),IF(Config!$C$6=11,SUM(+Ene!AQ31+Feb!AQ31+Mar!AQ31+Abr!AQ31+May!AQ31+Jun!AQ31+Jul!AQ31+Ago!AQ31+Set!AQ31+Oct!AQ31+Nov!AQ31),IF(Config!$C$6=12,SUM(+Ene!AQ31+Feb!AQ31+Mar!AQ31+Abr!AQ31+May!AQ31+Jun!AQ31+Jul!AQ31+Ago!AQ31+Set!AQ31+Oct!AQ31+Nov!AQ31+Dic!AQ31)))))))))))))</f>
        <v>0</v>
      </c>
      <c r="AR31" s="429">
        <f>IF(Config!$C$6=1,SUM(+Ene!AR31),IF(Config!$C$6=2,SUM(+Ene!AR31+Feb!AR31),IF(Config!$C$6=3,SUM(+Ene!AR31+Feb!AR31+Mar!AR31),IF(Config!$C$6=4,SUM(+Ene!AR31+Feb!AR31+Mar!AR31+Abr!AR31),IF(Config!$C$6=5,SUM(Ene!AR31+Feb!AR31+Mar!AR31+Abr!AR31+May!AR31),IF(Config!$C$6=6,SUM(+Ene!AR31+Feb!AR31+Mar!AR31+Abr!AR31+May!AR31+Jun!AR31),IF(Config!$C$6=7,SUM(Ene!AR31+Feb!AR31+Mar!AR31+Abr!AR31+May!AR31+Jun!AR31+Jul!AR31),IF(Config!$C$6=8,SUM(+Ene!AR31+Feb!AR31+Mar!AR31+Abr!AR31+May!AR31+Jun!AR31+Jul!AR31+Ago!AR31),IF(Config!$C$6=9,SUM(+Ene!AR31+Feb!AR31+Mar!AR31+Abr!AR31+May!AR31+Jun!AR31+Jul!AR31+Ago!AR31+Set!AR31),IF(Config!$C$6=10,SUM(+Ene!AR31+Feb!AR31+Mar!AR31+Abr!AR31+May!AR31+Jun!AR31+Jul!AR31+Ago!AR31+Set!AR31+Oct!AR31),IF(Config!$C$6=11,SUM(+Ene!AR31+Feb!AR31+Mar!AR31+Abr!AR31+May!AR31+Jun!AR31+Jul!AR31+Ago!AR31+Set!AR31+Oct!AR31+Nov!AR31),IF(Config!$C$6=12,SUM(+Ene!AR31+Feb!AR31+Mar!AR31+Abr!AR31+May!AR31+Jun!AR31+Jul!AR31+Ago!AR31+Set!AR31+Oct!AR31+Nov!AR31+Dic!AR31)))))))))))))</f>
        <v>0</v>
      </c>
      <c r="AS31" s="429">
        <f>IF(Config!$C$6=1,SUM(+Ene!AS31),IF(Config!$C$6=2,SUM(+Ene!AS31+Feb!AS31),IF(Config!$C$6=3,SUM(+Ene!AS31+Feb!AS31+Mar!AS31),IF(Config!$C$6=4,SUM(+Ene!AS31+Feb!AS31+Mar!AS31+Abr!AS31),IF(Config!$C$6=5,SUM(Ene!AS31+Feb!AS31+Mar!AS31+Abr!AS31+May!AS31),IF(Config!$C$6=6,SUM(+Ene!AS31+Feb!AS31+Mar!AS31+Abr!AS31+May!AS31+Jun!AS31),IF(Config!$C$6=7,SUM(Ene!AS31+Feb!AS31+Mar!AS31+Abr!AS31+May!AS31+Jun!AS31+Jul!AS31),IF(Config!$C$6=8,SUM(+Ene!AS31+Feb!AS31+Mar!AS31+Abr!AS31+May!AS31+Jun!AS31+Jul!AS31+Ago!AS31),IF(Config!$C$6=9,SUM(+Ene!AS31+Feb!AS31+Mar!AS31+Abr!AS31+May!AS31+Jun!AS31+Jul!AS31+Ago!AS31+Set!AS31),IF(Config!$C$6=10,SUM(+Ene!AS31+Feb!AS31+Mar!AS31+Abr!AS31+May!AS31+Jun!AS31+Jul!AS31+Ago!AS31+Set!AS31+Oct!AS31),IF(Config!$C$6=11,SUM(+Ene!AS31+Feb!AS31+Mar!AS31+Abr!AS31+May!AS31+Jun!AS31+Jul!AS31+Ago!AS31+Set!AS31+Oct!AS31+Nov!AS31),IF(Config!$C$6=12,SUM(+Ene!AS31+Feb!AS31+Mar!AS31+Abr!AS31+May!AS31+Jun!AS31+Jul!AS31+Ago!AS31+Set!AS31+Oct!AS31+Nov!AS31+Dic!AS31)))))))))))))</f>
        <v>0</v>
      </c>
      <c r="AT31" s="429">
        <f>IF(Config!$C$6=1,SUM(+Ene!AT31),IF(Config!$C$6=2,SUM(+Ene!AT31+Feb!AT31),IF(Config!$C$6=3,SUM(+Ene!AT31+Feb!AT31+Mar!AT31),IF(Config!$C$6=4,SUM(+Ene!AT31+Feb!AT31+Mar!AT31+Abr!AT31),IF(Config!$C$6=5,SUM(Ene!AT31+Feb!AT31+Mar!AT31+Abr!AT31+May!AT31),IF(Config!$C$6=6,SUM(+Ene!AT31+Feb!AT31+Mar!AT31+Abr!AT31+May!AT31+Jun!AT31),IF(Config!$C$6=7,SUM(Ene!AT31+Feb!AT31+Mar!AT31+Abr!AT31+May!AT31+Jun!AT31+Jul!AT31),IF(Config!$C$6=8,SUM(+Ene!AT31+Feb!AT31+Mar!AT31+Abr!AT31+May!AT31+Jun!AT31+Jul!AT31+Ago!AT31),IF(Config!$C$6=9,SUM(+Ene!AT31+Feb!AT31+Mar!AT31+Abr!AT31+May!AT31+Jun!AT31+Jul!AT31+Ago!AT31+Set!AT31),IF(Config!$C$6=10,SUM(+Ene!AT31+Feb!AT31+Mar!AT31+Abr!AT31+May!AT31+Jun!AT31+Jul!AT31+Ago!AT31+Set!AT31+Oct!AT31),IF(Config!$C$6=11,SUM(+Ene!AT31+Feb!AT31+Mar!AT31+Abr!AT31+May!AT31+Jun!AT31+Jul!AT31+Ago!AT31+Set!AT31+Oct!AT31+Nov!AT31),IF(Config!$C$6=12,SUM(+Ene!AT31+Feb!AT31+Mar!AT31+Abr!AT31+May!AT31+Jun!AT31+Jul!AT31+Ago!AT31+Set!AT31+Oct!AT31+Nov!AT31+Dic!AT31)))))))))))))</f>
        <v>0</v>
      </c>
      <c r="AU31" s="495">
        <f t="shared" si="9"/>
        <v>329</v>
      </c>
      <c r="AV31" s="37">
        <f t="shared" si="10"/>
        <v>0</v>
      </c>
      <c r="AW31" s="37">
        <f t="shared" si="11"/>
        <v>0</v>
      </c>
      <c r="AX31" s="37">
        <f t="shared" si="12"/>
        <v>90</v>
      </c>
      <c r="AY31" s="37">
        <f t="shared" si="13"/>
        <v>36</v>
      </c>
      <c r="AZ31" s="37">
        <f t="shared" si="14"/>
        <v>0</v>
      </c>
      <c r="BA31" s="37">
        <f t="shared" si="15"/>
        <v>145</v>
      </c>
      <c r="BB31" s="37">
        <f t="shared" si="16"/>
        <v>38</v>
      </c>
      <c r="BC31" s="37">
        <f t="shared" si="17"/>
        <v>10</v>
      </c>
      <c r="BD31" s="38">
        <f t="shared" si="18"/>
        <v>10</v>
      </c>
      <c r="BE31" s="37">
        <f t="shared" si="19"/>
        <v>0</v>
      </c>
      <c r="BF31" s="54">
        <f t="shared" si="20"/>
        <v>329</v>
      </c>
      <c r="BG31" t="str">
        <f t="shared" si="8"/>
        <v>OK</v>
      </c>
    </row>
    <row r="32" spans="1:59" ht="30" x14ac:dyDescent="0.25">
      <c r="A32" s="400">
        <v>29</v>
      </c>
      <c r="B32" s="427" t="s">
        <v>750</v>
      </c>
      <c r="C32" s="444" t="s">
        <v>145</v>
      </c>
      <c r="D32" s="429">
        <f>IF(Config!$C$6=1,SUM(+Ene!D32),IF(Config!$C$6=2,SUM(+Ene!D32+Feb!D32),IF(Config!$C$6=3,SUM(+Ene!D32+Feb!D32+Mar!D32),IF(Config!$C$6=4,SUM(+Ene!D32+Feb!D32+Mar!D32+Abr!D32),IF(Config!$C$6=5,SUM(Ene!D32+Feb!D32+Mar!D32+Abr!D32+May!D32),IF(Config!$C$6=6,SUM(+Ene!D32+Feb!D32+Mar!D32+Abr!D32+May!D32+Jun!D32),IF(Config!$C$6=7,SUM(Ene!D32+Feb!D32+Mar!D32+Abr!D32+May!D32+Jun!D32+Jul!D32),IF(Config!$C$6=8,SUM(+Ene!D32+Feb!D32+Mar!D32+Abr!D32+May!D32+Jun!D32+Jul!D32+Ago!D32),IF(Config!$C$6=9,SUM(+Ene!D32+Feb!D32+Mar!D32+Abr!D32+May!D32+Jun!D32+Jul!D32+Ago!D32+Set!D32),IF(Config!$C$6=10,SUM(+Ene!D32+Feb!D32+Mar!D32+Abr!D32+May!D32+Jun!D32+Jul!D32+Ago!D32+Set!D32+Oct!D32),IF(Config!$C$6=11,SUM(+Ene!D32+Feb!D32+Mar!D32+Abr!D32+May!D32+Jun!D32+Jul!D32+Ago!D32+Set!D32+Oct!D32+Nov!D32),IF(Config!$C$6=12,SUM(+Ene!D32+Feb!D32+Mar!D32+Abr!D32+May!D32+Jun!D32+Jul!D32+Ago!D32+Set!D32+Oct!D32+Nov!D32+Dic!D32)))))))))))))</f>
        <v>0</v>
      </c>
      <c r="E32" s="429">
        <f>IF(Config!$C$6=1,SUM(+Ene!E32),IF(Config!$C$6=2,SUM(+Ene!E32+Feb!E32),IF(Config!$C$6=3,SUM(+Ene!E32+Feb!E32+Mar!E32),IF(Config!$C$6=4,SUM(+Ene!E32+Feb!E32+Mar!E32+Abr!E32),IF(Config!$C$6=5,SUM(Ene!E32+Feb!E32+Mar!E32+Abr!E32+May!E32),IF(Config!$C$6=6,SUM(+Ene!E32+Feb!E32+Mar!E32+Abr!E32+May!E32+Jun!E32),IF(Config!$C$6=7,SUM(Ene!E32+Feb!E32+Mar!E32+Abr!E32+May!E32+Jun!E32+Jul!E32),IF(Config!$C$6=8,SUM(+Ene!E32+Feb!E32+Mar!E32+Abr!E32+May!E32+Jun!E32+Jul!E32+Ago!E32),IF(Config!$C$6=9,SUM(+Ene!E32+Feb!E32+Mar!E32+Abr!E32+May!E32+Jun!E32+Jul!E32+Ago!E32+Set!E32),IF(Config!$C$6=10,SUM(+Ene!E32+Feb!E32+Mar!E32+Abr!E32+May!E32+Jun!E32+Jul!E32+Ago!E32+Set!E32+Oct!E32),IF(Config!$C$6=11,SUM(+Ene!E32+Feb!E32+Mar!E32+Abr!E32+May!E32+Jun!E32+Jul!E32+Ago!E32+Set!E32+Oct!E32+Nov!E32),IF(Config!$C$6=12,SUM(+Ene!E32+Feb!E32+Mar!E32+Abr!E32+May!E32+Jun!E32+Jul!E32+Ago!E32+Set!E32+Oct!E32+Nov!E32+Dic!E32)))))))))))))</f>
        <v>0</v>
      </c>
      <c r="F32" s="429">
        <f>IF(Config!$C$6=1,SUM(+Ene!F32),IF(Config!$C$6=2,SUM(+Ene!F32+Feb!F32),IF(Config!$C$6=3,SUM(+Ene!F32+Feb!F32+Mar!F32),IF(Config!$C$6=4,SUM(+Ene!F32+Feb!F32+Mar!F32+Abr!F32),IF(Config!$C$6=5,SUM(Ene!F32+Feb!F32+Mar!F32+Abr!F32+May!F32),IF(Config!$C$6=6,SUM(+Ene!F32+Feb!F32+Mar!F32+Abr!F32+May!F32+Jun!F32),IF(Config!$C$6=7,SUM(Ene!F32+Feb!F32+Mar!F32+Abr!F32+May!F32+Jun!F32+Jul!F32),IF(Config!$C$6=8,SUM(+Ene!F32+Feb!F32+Mar!F32+Abr!F32+May!F32+Jun!F32+Jul!F32+Ago!F32),IF(Config!$C$6=9,SUM(+Ene!F32+Feb!F32+Mar!F32+Abr!F32+May!F32+Jun!F32+Jul!F32+Ago!F32+Set!F32),IF(Config!$C$6=10,SUM(+Ene!F32+Feb!F32+Mar!F32+Abr!F32+May!F32+Jun!F32+Jul!F32+Ago!F32+Set!F32+Oct!F32),IF(Config!$C$6=11,SUM(+Ene!F32+Feb!F32+Mar!F32+Abr!F32+May!F32+Jun!F32+Jul!F32+Ago!F32+Set!F32+Oct!F32+Nov!F32),IF(Config!$C$6=12,SUM(+Ene!F32+Feb!F32+Mar!F32+Abr!F32+May!F32+Jun!F32+Jul!F32+Ago!F32+Set!F32+Oct!F32+Nov!F32+Dic!F32)))))))))))))</f>
        <v>0</v>
      </c>
      <c r="G32" s="429">
        <f>IF(Config!$C$6=1,SUM(+Ene!G32),IF(Config!$C$6=2,SUM(+Ene!G32+Feb!G32),IF(Config!$C$6=3,SUM(+Ene!G32+Feb!G32+Mar!G32),IF(Config!$C$6=4,SUM(+Ene!G32+Feb!G32+Mar!G32+Abr!G32),IF(Config!$C$6=5,SUM(Ene!G32+Feb!G32+Mar!G32+Abr!G32+May!G32),IF(Config!$C$6=6,SUM(+Ene!G32+Feb!G32+Mar!G32+Abr!G32+May!G32+Jun!G32),IF(Config!$C$6=7,SUM(Ene!G32+Feb!G32+Mar!G32+Abr!G32+May!G32+Jun!G32+Jul!G32),IF(Config!$C$6=8,SUM(+Ene!G32+Feb!G32+Mar!G32+Abr!G32+May!G32+Jun!G32+Jul!G32+Ago!G32),IF(Config!$C$6=9,SUM(+Ene!G32+Feb!G32+Mar!G32+Abr!G32+May!G32+Jun!G32+Jul!G32+Ago!G32+Set!G32),IF(Config!$C$6=10,SUM(+Ene!G32+Feb!G32+Mar!G32+Abr!G32+May!G32+Jun!G32+Jul!G32+Ago!G32+Set!G32+Oct!G32),IF(Config!$C$6=11,SUM(+Ene!G32+Feb!G32+Mar!G32+Abr!G32+May!G32+Jun!G32+Jul!G32+Ago!G32+Set!G32+Oct!G32+Nov!G32),IF(Config!$C$6=12,SUM(+Ene!G32+Feb!G32+Mar!G32+Abr!G32+May!G32+Jun!G32+Jul!G32+Ago!G32+Set!G32+Oct!G32+Nov!G32+Dic!G32)))))))))))))</f>
        <v>0</v>
      </c>
      <c r="H32" s="429">
        <f>IF(Config!$C$6=1,SUM(+Ene!H32),IF(Config!$C$6=2,SUM(+Ene!H32+Feb!H32),IF(Config!$C$6=3,SUM(+Ene!H32+Feb!H32+Mar!H32),IF(Config!$C$6=4,SUM(+Ene!H32+Feb!H32+Mar!H32+Abr!H32),IF(Config!$C$6=5,SUM(Ene!H32+Feb!H32+Mar!H32+Abr!H32+May!H32),IF(Config!$C$6=6,SUM(+Ene!H32+Feb!H32+Mar!H32+Abr!H32+May!H32+Jun!H32),IF(Config!$C$6=7,SUM(Ene!H32+Feb!H32+Mar!H32+Abr!H32+May!H32+Jun!H32+Jul!H32),IF(Config!$C$6=8,SUM(+Ene!H32+Feb!H32+Mar!H32+Abr!H32+May!H32+Jun!H32+Jul!H32+Ago!H32),IF(Config!$C$6=9,SUM(+Ene!H32+Feb!H32+Mar!H32+Abr!H32+May!H32+Jun!H32+Jul!H32+Ago!H32+Set!H32),IF(Config!$C$6=10,SUM(+Ene!H32+Feb!H32+Mar!H32+Abr!H32+May!H32+Jun!H32+Jul!H32+Ago!H32+Set!H32+Oct!H32),IF(Config!$C$6=11,SUM(+Ene!H32+Feb!H32+Mar!H32+Abr!H32+May!H32+Jun!H32+Jul!H32+Ago!H32+Set!H32+Oct!H32+Nov!H32),IF(Config!$C$6=12,SUM(+Ene!H32+Feb!H32+Mar!H32+Abr!H32+May!H32+Jun!H32+Jul!H32+Ago!H32+Set!H32+Oct!H32+Nov!H32+Dic!H32)))))))))))))</f>
        <v>0</v>
      </c>
      <c r="I32" s="429">
        <f>IF(Config!$C$6=1,SUM(+Ene!I32),IF(Config!$C$6=2,SUM(+Ene!I32+Feb!I32),IF(Config!$C$6=3,SUM(+Ene!I32+Feb!I32+Mar!I32),IF(Config!$C$6=4,SUM(+Ene!I32+Feb!I32+Mar!I32+Abr!I32),IF(Config!$C$6=5,SUM(Ene!I32+Feb!I32+Mar!I32+Abr!I32+May!I32),IF(Config!$C$6=6,SUM(+Ene!I32+Feb!I32+Mar!I32+Abr!I32+May!I32+Jun!I32),IF(Config!$C$6=7,SUM(Ene!I32+Feb!I32+Mar!I32+Abr!I32+May!I32+Jun!I32+Jul!I32),IF(Config!$C$6=8,SUM(+Ene!I32+Feb!I32+Mar!I32+Abr!I32+May!I32+Jun!I32+Jul!I32+Ago!I32),IF(Config!$C$6=9,SUM(+Ene!I32+Feb!I32+Mar!I32+Abr!I32+May!I32+Jun!I32+Jul!I32+Ago!I32+Set!I32),IF(Config!$C$6=10,SUM(+Ene!I32+Feb!I32+Mar!I32+Abr!I32+May!I32+Jun!I32+Jul!I32+Ago!I32+Set!I32+Oct!I32),IF(Config!$C$6=11,SUM(+Ene!I32+Feb!I32+Mar!I32+Abr!I32+May!I32+Jun!I32+Jul!I32+Ago!I32+Set!I32+Oct!I32+Nov!I32),IF(Config!$C$6=12,SUM(+Ene!I32+Feb!I32+Mar!I32+Abr!I32+May!I32+Jun!I32+Jul!I32+Ago!I32+Set!I32+Oct!I32+Nov!I32+Dic!I32)))))))))))))</f>
        <v>0</v>
      </c>
      <c r="J32" s="429">
        <f>IF(Config!$C$6=1,SUM(+Ene!J32),IF(Config!$C$6=2,SUM(+Ene!J32+Feb!J32),IF(Config!$C$6=3,SUM(+Ene!J32+Feb!J32+Mar!J32),IF(Config!$C$6=4,SUM(+Ene!J32+Feb!J32+Mar!J32+Abr!J32),IF(Config!$C$6=5,SUM(Ene!J32+Feb!J32+Mar!J32+Abr!J32+May!J32),IF(Config!$C$6=6,SUM(+Ene!J32+Feb!J32+Mar!J32+Abr!J32+May!J32+Jun!J32),IF(Config!$C$6=7,SUM(Ene!J32+Feb!J32+Mar!J32+Abr!J32+May!J32+Jun!J32+Jul!J32),IF(Config!$C$6=8,SUM(+Ene!J32+Feb!J32+Mar!J32+Abr!J32+May!J32+Jun!J32+Jul!J32+Ago!J32),IF(Config!$C$6=9,SUM(+Ene!J32+Feb!J32+Mar!J32+Abr!J32+May!J32+Jun!J32+Jul!J32+Ago!J32+Set!J32),IF(Config!$C$6=10,SUM(+Ene!J32+Feb!J32+Mar!J32+Abr!J32+May!J32+Jun!J32+Jul!J32+Ago!J32+Set!J32+Oct!J32),IF(Config!$C$6=11,SUM(+Ene!J32+Feb!J32+Mar!J32+Abr!J32+May!J32+Jun!J32+Jul!J32+Ago!J32+Set!J32+Oct!J32+Nov!J32),IF(Config!$C$6=12,SUM(+Ene!J32+Feb!J32+Mar!J32+Abr!J32+May!J32+Jun!J32+Jul!J32+Ago!J32+Set!J32+Oct!J32+Nov!J32+Dic!J32)))))))))))))</f>
        <v>0</v>
      </c>
      <c r="K32" s="429">
        <f>IF(Config!$C$6=1,SUM(+Ene!K32),IF(Config!$C$6=2,SUM(+Ene!K32+Feb!K32),IF(Config!$C$6=3,SUM(+Ene!K32+Feb!K32+Mar!K32),IF(Config!$C$6=4,SUM(+Ene!K32+Feb!K32+Mar!K32+Abr!K32),IF(Config!$C$6=5,SUM(Ene!K32+Feb!K32+Mar!K32+Abr!K32+May!K32),IF(Config!$C$6=6,SUM(+Ene!K32+Feb!K32+Mar!K32+Abr!K32+May!K32+Jun!K32),IF(Config!$C$6=7,SUM(Ene!K32+Feb!K32+Mar!K32+Abr!K32+May!K32+Jun!K32+Jul!K32),IF(Config!$C$6=8,SUM(+Ene!K32+Feb!K32+Mar!K32+Abr!K32+May!K32+Jun!K32+Jul!K32+Ago!K32),IF(Config!$C$6=9,SUM(+Ene!K32+Feb!K32+Mar!K32+Abr!K32+May!K32+Jun!K32+Jul!K32+Ago!K32+Set!K32),IF(Config!$C$6=10,SUM(+Ene!K32+Feb!K32+Mar!K32+Abr!K32+May!K32+Jun!K32+Jul!K32+Ago!K32+Set!K32+Oct!K32),IF(Config!$C$6=11,SUM(+Ene!K32+Feb!K32+Mar!K32+Abr!K32+May!K32+Jun!K32+Jul!K32+Ago!K32+Set!K32+Oct!K32+Nov!K32),IF(Config!$C$6=12,SUM(+Ene!K32+Feb!K32+Mar!K32+Abr!K32+May!K32+Jun!K32+Jul!K32+Ago!K32+Set!K32+Oct!K32+Nov!K32+Dic!K32)))))))))))))</f>
        <v>0</v>
      </c>
      <c r="L32" s="429">
        <f>IF(Config!$C$6=1,SUM(+Ene!L32),IF(Config!$C$6=2,SUM(+Ene!L32+Feb!L32),IF(Config!$C$6=3,SUM(+Ene!L32+Feb!L32+Mar!L32),IF(Config!$C$6=4,SUM(+Ene!L32+Feb!L32+Mar!L32+Abr!L32),IF(Config!$C$6=5,SUM(Ene!L32+Feb!L32+Mar!L32+Abr!L32+May!L32),IF(Config!$C$6=6,SUM(+Ene!L32+Feb!L32+Mar!L32+Abr!L32+May!L32+Jun!L32),IF(Config!$C$6=7,SUM(Ene!L32+Feb!L32+Mar!L32+Abr!L32+May!L32+Jun!L32+Jul!L32),IF(Config!$C$6=8,SUM(+Ene!L32+Feb!L32+Mar!L32+Abr!L32+May!L32+Jun!L32+Jul!L32+Ago!L32),IF(Config!$C$6=9,SUM(+Ene!L32+Feb!L32+Mar!L32+Abr!L32+May!L32+Jun!L32+Jul!L32+Ago!L32+Set!L32),IF(Config!$C$6=10,SUM(+Ene!L32+Feb!L32+Mar!L32+Abr!L32+May!L32+Jun!L32+Jul!L32+Ago!L32+Set!L32+Oct!L32),IF(Config!$C$6=11,SUM(+Ene!L32+Feb!L32+Mar!L32+Abr!L32+May!L32+Jun!L32+Jul!L32+Ago!L32+Set!L32+Oct!L32+Nov!L32),IF(Config!$C$6=12,SUM(+Ene!L32+Feb!L32+Mar!L32+Abr!L32+May!L32+Jun!L32+Jul!L32+Ago!L32+Set!L32+Oct!L32+Nov!L32+Dic!L32)))))))))))))</f>
        <v>0</v>
      </c>
      <c r="M32" s="429">
        <f>IF(Config!$C$6=1,SUM(+Ene!M32),IF(Config!$C$6=2,SUM(+Ene!M32+Feb!M32),IF(Config!$C$6=3,SUM(+Ene!M32+Feb!M32+Mar!M32),IF(Config!$C$6=4,SUM(+Ene!M32+Feb!M32+Mar!M32+Abr!M32),IF(Config!$C$6=5,SUM(Ene!M32+Feb!M32+Mar!M32+Abr!M32+May!M32),IF(Config!$C$6=6,SUM(+Ene!M32+Feb!M32+Mar!M32+Abr!M32+May!M32+Jun!M32),IF(Config!$C$6=7,SUM(Ene!M32+Feb!M32+Mar!M32+Abr!M32+May!M32+Jun!M32+Jul!M32),IF(Config!$C$6=8,SUM(+Ene!M32+Feb!M32+Mar!M32+Abr!M32+May!M32+Jun!M32+Jul!M32+Ago!M32),IF(Config!$C$6=9,SUM(+Ene!M32+Feb!M32+Mar!M32+Abr!M32+May!M32+Jun!M32+Jul!M32+Ago!M32+Set!M32),IF(Config!$C$6=10,SUM(+Ene!M32+Feb!M32+Mar!M32+Abr!M32+May!M32+Jun!M32+Jul!M32+Ago!M32+Set!M32+Oct!M32),IF(Config!$C$6=11,SUM(+Ene!M32+Feb!M32+Mar!M32+Abr!M32+May!M32+Jun!M32+Jul!M32+Ago!M32+Set!M32+Oct!M32+Nov!M32),IF(Config!$C$6=12,SUM(+Ene!M32+Feb!M32+Mar!M32+Abr!M32+May!M32+Jun!M32+Jul!M32+Ago!M32+Set!M32+Oct!M32+Nov!M32+Dic!M32)))))))))))))</f>
        <v>0</v>
      </c>
      <c r="N32" s="429">
        <f>IF(Config!$C$6=1,SUM(+Ene!N32),IF(Config!$C$6=2,SUM(+Ene!N32+Feb!N32),IF(Config!$C$6=3,SUM(+Ene!N32+Feb!N32+Mar!N32),IF(Config!$C$6=4,SUM(+Ene!N32+Feb!N32+Mar!N32+Abr!N32),IF(Config!$C$6=5,SUM(Ene!N32+Feb!N32+Mar!N32+Abr!N32+May!N32),IF(Config!$C$6=6,SUM(+Ene!N32+Feb!N32+Mar!N32+Abr!N32+May!N32+Jun!N32),IF(Config!$C$6=7,SUM(Ene!N32+Feb!N32+Mar!N32+Abr!N32+May!N32+Jun!N32+Jul!N32),IF(Config!$C$6=8,SUM(+Ene!N32+Feb!N32+Mar!N32+Abr!N32+May!N32+Jun!N32+Jul!N32+Ago!N32),IF(Config!$C$6=9,SUM(+Ene!N32+Feb!N32+Mar!N32+Abr!N32+May!N32+Jun!N32+Jul!N32+Ago!N32+Set!N32),IF(Config!$C$6=10,SUM(+Ene!N32+Feb!N32+Mar!N32+Abr!N32+May!N32+Jun!N32+Jul!N32+Ago!N32+Set!N32+Oct!N32),IF(Config!$C$6=11,SUM(+Ene!N32+Feb!N32+Mar!N32+Abr!N32+May!N32+Jun!N32+Jul!N32+Ago!N32+Set!N32+Oct!N32+Nov!N32),IF(Config!$C$6=12,SUM(+Ene!N32+Feb!N32+Mar!N32+Abr!N32+May!N32+Jun!N32+Jul!N32+Ago!N32+Set!N32+Oct!N32+Nov!N32+Dic!N32)))))))))))))</f>
        <v>0</v>
      </c>
      <c r="O32" s="429">
        <f>IF(Config!$C$6=1,SUM(+Ene!O32),IF(Config!$C$6=2,SUM(+Ene!O32+Feb!O32),IF(Config!$C$6=3,SUM(+Ene!O32+Feb!O32+Mar!O32),IF(Config!$C$6=4,SUM(+Ene!O32+Feb!O32+Mar!O32+Abr!O32),IF(Config!$C$6=5,SUM(Ene!O32+Feb!O32+Mar!O32+Abr!O32+May!O32),IF(Config!$C$6=6,SUM(+Ene!O32+Feb!O32+Mar!O32+Abr!O32+May!O32+Jun!O32),IF(Config!$C$6=7,SUM(Ene!O32+Feb!O32+Mar!O32+Abr!O32+May!O32+Jun!O32+Jul!O32),IF(Config!$C$6=8,SUM(+Ene!O32+Feb!O32+Mar!O32+Abr!O32+May!O32+Jun!O32+Jul!O32+Ago!O32),IF(Config!$C$6=9,SUM(+Ene!O32+Feb!O32+Mar!O32+Abr!O32+May!O32+Jun!O32+Jul!O32+Ago!O32+Set!O32),IF(Config!$C$6=10,SUM(+Ene!O32+Feb!O32+Mar!O32+Abr!O32+May!O32+Jun!O32+Jul!O32+Ago!O32+Set!O32+Oct!O32),IF(Config!$C$6=11,SUM(+Ene!O32+Feb!O32+Mar!O32+Abr!O32+May!O32+Jun!O32+Jul!O32+Ago!O32+Set!O32+Oct!O32+Nov!O32),IF(Config!$C$6=12,SUM(+Ene!O32+Feb!O32+Mar!O32+Abr!O32+May!O32+Jun!O32+Jul!O32+Ago!O32+Set!O32+Oct!O32+Nov!O32+Dic!O32)))))))))))))</f>
        <v>0</v>
      </c>
      <c r="P32" s="429">
        <f>IF(Config!$C$6=1,SUM(+Ene!P32),IF(Config!$C$6=2,SUM(+Ene!P32+Feb!P32),IF(Config!$C$6=3,SUM(+Ene!P32+Feb!P32+Mar!P32),IF(Config!$C$6=4,SUM(+Ene!P32+Feb!P32+Mar!P32+Abr!P32),IF(Config!$C$6=5,SUM(Ene!P32+Feb!P32+Mar!P32+Abr!P32+May!P32),IF(Config!$C$6=6,SUM(+Ene!P32+Feb!P32+Mar!P32+Abr!P32+May!P32+Jun!P32),IF(Config!$C$6=7,SUM(Ene!P32+Feb!P32+Mar!P32+Abr!P32+May!P32+Jun!P32+Jul!P32),IF(Config!$C$6=8,SUM(+Ene!P32+Feb!P32+Mar!P32+Abr!P32+May!P32+Jun!P32+Jul!P32+Ago!P32),IF(Config!$C$6=9,SUM(+Ene!P32+Feb!P32+Mar!P32+Abr!P32+May!P32+Jun!P32+Jul!P32+Ago!P32+Set!P32),IF(Config!$C$6=10,SUM(+Ene!P32+Feb!P32+Mar!P32+Abr!P32+May!P32+Jun!P32+Jul!P32+Ago!P32+Set!P32+Oct!P32),IF(Config!$C$6=11,SUM(+Ene!P32+Feb!P32+Mar!P32+Abr!P32+May!P32+Jun!P32+Jul!P32+Ago!P32+Set!P32+Oct!P32+Nov!P32),IF(Config!$C$6=12,SUM(+Ene!P32+Feb!P32+Mar!P32+Abr!P32+May!P32+Jun!P32+Jul!P32+Ago!P32+Set!P32+Oct!P32+Nov!P32+Dic!P32)))))))))))))</f>
        <v>0</v>
      </c>
      <c r="Q32" s="429">
        <f>IF(Config!$C$6=1,SUM(+Ene!Q32),IF(Config!$C$6=2,SUM(+Ene!Q32+Feb!Q32),IF(Config!$C$6=3,SUM(+Ene!Q32+Feb!Q32+Mar!Q32),IF(Config!$C$6=4,SUM(+Ene!Q32+Feb!Q32+Mar!Q32+Abr!Q32),IF(Config!$C$6=5,SUM(Ene!Q32+Feb!Q32+Mar!Q32+Abr!Q32+May!Q32),IF(Config!$C$6=6,SUM(+Ene!Q32+Feb!Q32+Mar!Q32+Abr!Q32+May!Q32+Jun!Q32),IF(Config!$C$6=7,SUM(Ene!Q32+Feb!Q32+Mar!Q32+Abr!Q32+May!Q32+Jun!Q32+Jul!Q32),IF(Config!$C$6=8,SUM(+Ene!Q32+Feb!Q32+Mar!Q32+Abr!Q32+May!Q32+Jun!Q32+Jul!Q32+Ago!Q32),IF(Config!$C$6=9,SUM(+Ene!Q32+Feb!Q32+Mar!Q32+Abr!Q32+May!Q32+Jun!Q32+Jul!Q32+Ago!Q32+Set!Q32),IF(Config!$C$6=10,SUM(+Ene!Q32+Feb!Q32+Mar!Q32+Abr!Q32+May!Q32+Jun!Q32+Jul!Q32+Ago!Q32+Set!Q32+Oct!Q32),IF(Config!$C$6=11,SUM(+Ene!Q32+Feb!Q32+Mar!Q32+Abr!Q32+May!Q32+Jun!Q32+Jul!Q32+Ago!Q32+Set!Q32+Oct!Q32+Nov!Q32),IF(Config!$C$6=12,SUM(+Ene!Q32+Feb!Q32+Mar!Q32+Abr!Q32+May!Q32+Jun!Q32+Jul!Q32+Ago!Q32+Set!Q32+Oct!Q32+Nov!Q32+Dic!Q32)))))))))))))</f>
        <v>0</v>
      </c>
      <c r="R32" s="429">
        <f>IF(Config!$C$6=1,SUM(+Ene!R32),IF(Config!$C$6=2,SUM(+Ene!R32+Feb!R32),IF(Config!$C$6=3,SUM(+Ene!R32+Feb!R32+Mar!R32),IF(Config!$C$6=4,SUM(+Ene!R32+Feb!R32+Mar!R32+Abr!R32),IF(Config!$C$6=5,SUM(Ene!R32+Feb!R32+Mar!R32+Abr!R32+May!R32),IF(Config!$C$6=6,SUM(+Ene!R32+Feb!R32+Mar!R32+Abr!R32+May!R32+Jun!R32),IF(Config!$C$6=7,SUM(Ene!R32+Feb!R32+Mar!R32+Abr!R32+May!R32+Jun!R32+Jul!R32),IF(Config!$C$6=8,SUM(+Ene!R32+Feb!R32+Mar!R32+Abr!R32+May!R32+Jun!R32+Jul!R32+Ago!R32),IF(Config!$C$6=9,SUM(+Ene!R32+Feb!R32+Mar!R32+Abr!R32+May!R32+Jun!R32+Jul!R32+Ago!R32+Set!R32),IF(Config!$C$6=10,SUM(+Ene!R32+Feb!R32+Mar!R32+Abr!R32+May!R32+Jun!R32+Jul!R32+Ago!R32+Set!R32+Oct!R32),IF(Config!$C$6=11,SUM(+Ene!R32+Feb!R32+Mar!R32+Abr!R32+May!R32+Jun!R32+Jul!R32+Ago!R32+Set!R32+Oct!R32+Nov!R32),IF(Config!$C$6=12,SUM(+Ene!R32+Feb!R32+Mar!R32+Abr!R32+May!R32+Jun!R32+Jul!R32+Ago!R32+Set!R32+Oct!R32+Nov!R32+Dic!R32)))))))))))))</f>
        <v>0</v>
      </c>
      <c r="S32" s="429">
        <f>IF(Config!$C$6=1,SUM(+Ene!S32),IF(Config!$C$6=2,SUM(+Ene!S32+Feb!S32),IF(Config!$C$6=3,SUM(+Ene!S32+Feb!S32+Mar!S32),IF(Config!$C$6=4,SUM(+Ene!S32+Feb!S32+Mar!S32+Abr!S32),IF(Config!$C$6=5,SUM(Ene!S32+Feb!S32+Mar!S32+Abr!S32+May!S32),IF(Config!$C$6=6,SUM(+Ene!S32+Feb!S32+Mar!S32+Abr!S32+May!S32+Jun!S32),IF(Config!$C$6=7,SUM(Ene!S32+Feb!S32+Mar!S32+Abr!S32+May!S32+Jun!S32+Jul!S32),IF(Config!$C$6=8,SUM(+Ene!S32+Feb!S32+Mar!S32+Abr!S32+May!S32+Jun!S32+Jul!S32+Ago!S32),IF(Config!$C$6=9,SUM(+Ene!S32+Feb!S32+Mar!S32+Abr!S32+May!S32+Jun!S32+Jul!S32+Ago!S32+Set!S32),IF(Config!$C$6=10,SUM(+Ene!S32+Feb!S32+Mar!S32+Abr!S32+May!S32+Jun!S32+Jul!S32+Ago!S32+Set!S32+Oct!S32),IF(Config!$C$6=11,SUM(+Ene!S32+Feb!S32+Mar!S32+Abr!S32+May!S32+Jun!S32+Jul!S32+Ago!S32+Set!S32+Oct!S32+Nov!S32),IF(Config!$C$6=12,SUM(+Ene!S32+Feb!S32+Mar!S32+Abr!S32+May!S32+Jun!S32+Jul!S32+Ago!S32+Set!S32+Oct!S32+Nov!S32+Dic!S32)))))))))))))</f>
        <v>0</v>
      </c>
      <c r="T32" s="429">
        <f>IF(Config!$C$6=1,SUM(+Ene!T32),IF(Config!$C$6=2,SUM(+Ene!T32+Feb!T32),IF(Config!$C$6=3,SUM(+Ene!T32+Feb!T32+Mar!T32),IF(Config!$C$6=4,SUM(+Ene!T32+Feb!T32+Mar!T32+Abr!T32),IF(Config!$C$6=5,SUM(Ene!T32+Feb!T32+Mar!T32+Abr!T32+May!T32),IF(Config!$C$6=6,SUM(+Ene!T32+Feb!T32+Mar!T32+Abr!T32+May!T32+Jun!T32),IF(Config!$C$6=7,SUM(Ene!T32+Feb!T32+Mar!T32+Abr!T32+May!T32+Jun!T32+Jul!T32),IF(Config!$C$6=8,SUM(+Ene!T32+Feb!T32+Mar!T32+Abr!T32+May!T32+Jun!T32+Jul!T32+Ago!T32),IF(Config!$C$6=9,SUM(+Ene!T32+Feb!T32+Mar!T32+Abr!T32+May!T32+Jun!T32+Jul!T32+Ago!T32+Set!T32),IF(Config!$C$6=10,SUM(+Ene!T32+Feb!T32+Mar!T32+Abr!T32+May!T32+Jun!T32+Jul!T32+Ago!T32+Set!T32+Oct!T32),IF(Config!$C$6=11,SUM(+Ene!T32+Feb!T32+Mar!T32+Abr!T32+May!T32+Jun!T32+Jul!T32+Ago!T32+Set!T32+Oct!T32+Nov!T32),IF(Config!$C$6=12,SUM(+Ene!T32+Feb!T32+Mar!T32+Abr!T32+May!T32+Jun!T32+Jul!T32+Ago!T32+Set!T32+Oct!T32+Nov!T32+Dic!T32)))))))))))))</f>
        <v>0</v>
      </c>
      <c r="U32" s="429">
        <f>IF(Config!$C$6=1,SUM(+Ene!U32),IF(Config!$C$6=2,SUM(+Ene!U32+Feb!U32),IF(Config!$C$6=3,SUM(+Ene!U32+Feb!U32+Mar!U32),IF(Config!$C$6=4,SUM(+Ene!U32+Feb!U32+Mar!U32+Abr!U32),IF(Config!$C$6=5,SUM(Ene!U32+Feb!U32+Mar!U32+Abr!U32+May!U32),IF(Config!$C$6=6,SUM(+Ene!U32+Feb!U32+Mar!U32+Abr!U32+May!U32+Jun!U32),IF(Config!$C$6=7,SUM(Ene!U32+Feb!U32+Mar!U32+Abr!U32+May!U32+Jun!U32+Jul!U32),IF(Config!$C$6=8,SUM(+Ene!U32+Feb!U32+Mar!U32+Abr!U32+May!U32+Jun!U32+Jul!U32+Ago!U32),IF(Config!$C$6=9,SUM(+Ene!U32+Feb!U32+Mar!U32+Abr!U32+May!U32+Jun!U32+Jul!U32+Ago!U32+Set!U32),IF(Config!$C$6=10,SUM(+Ene!U32+Feb!U32+Mar!U32+Abr!U32+May!U32+Jun!U32+Jul!U32+Ago!U32+Set!U32+Oct!U32),IF(Config!$C$6=11,SUM(+Ene!U32+Feb!U32+Mar!U32+Abr!U32+May!U32+Jun!U32+Jul!U32+Ago!U32+Set!U32+Oct!U32+Nov!U32),IF(Config!$C$6=12,SUM(+Ene!U32+Feb!U32+Mar!U32+Abr!U32+May!U32+Jun!U32+Jul!U32+Ago!U32+Set!U32+Oct!U32+Nov!U32+Dic!U32)))))))))))))</f>
        <v>0</v>
      </c>
      <c r="V32" s="429">
        <f>IF(Config!$C$6=1,SUM(+Ene!V32),IF(Config!$C$6=2,SUM(+Ene!V32+Feb!V32),IF(Config!$C$6=3,SUM(+Ene!V32+Feb!V32+Mar!V32),IF(Config!$C$6=4,SUM(+Ene!V32+Feb!V32+Mar!V32+Abr!V32),IF(Config!$C$6=5,SUM(Ene!V32+Feb!V32+Mar!V32+Abr!V32+May!V32),IF(Config!$C$6=6,SUM(+Ene!V32+Feb!V32+Mar!V32+Abr!V32+May!V32+Jun!V32),IF(Config!$C$6=7,SUM(Ene!V32+Feb!V32+Mar!V32+Abr!V32+May!V32+Jun!V32+Jul!V32),IF(Config!$C$6=8,SUM(+Ene!V32+Feb!V32+Mar!V32+Abr!V32+May!V32+Jun!V32+Jul!V32+Ago!V32),IF(Config!$C$6=9,SUM(+Ene!V32+Feb!V32+Mar!V32+Abr!V32+May!V32+Jun!V32+Jul!V32+Ago!V32+Set!V32),IF(Config!$C$6=10,SUM(+Ene!V32+Feb!V32+Mar!V32+Abr!V32+May!V32+Jun!V32+Jul!V32+Ago!V32+Set!V32+Oct!V32),IF(Config!$C$6=11,SUM(+Ene!V32+Feb!V32+Mar!V32+Abr!V32+May!V32+Jun!V32+Jul!V32+Ago!V32+Set!V32+Oct!V32+Nov!V32),IF(Config!$C$6=12,SUM(+Ene!V32+Feb!V32+Mar!V32+Abr!V32+May!V32+Jun!V32+Jul!V32+Ago!V32+Set!V32+Oct!V32+Nov!V32+Dic!V32)))))))))))))</f>
        <v>0</v>
      </c>
      <c r="W32" s="429">
        <f>IF(Config!$C$6=1,SUM(+Ene!W32),IF(Config!$C$6=2,SUM(+Ene!W32+Feb!W32),IF(Config!$C$6=3,SUM(+Ene!W32+Feb!W32+Mar!W32),IF(Config!$C$6=4,SUM(+Ene!W32+Feb!W32+Mar!W32+Abr!W32),IF(Config!$C$6=5,SUM(Ene!W32+Feb!W32+Mar!W32+Abr!W32+May!W32),IF(Config!$C$6=6,SUM(+Ene!W32+Feb!W32+Mar!W32+Abr!W32+May!W32+Jun!W32),IF(Config!$C$6=7,SUM(Ene!W32+Feb!W32+Mar!W32+Abr!W32+May!W32+Jun!W32+Jul!W32),IF(Config!$C$6=8,SUM(+Ene!W32+Feb!W32+Mar!W32+Abr!W32+May!W32+Jun!W32+Jul!W32+Ago!W32),IF(Config!$C$6=9,SUM(+Ene!W32+Feb!W32+Mar!W32+Abr!W32+May!W32+Jun!W32+Jul!W32+Ago!W32+Set!W32),IF(Config!$C$6=10,SUM(+Ene!W32+Feb!W32+Mar!W32+Abr!W32+May!W32+Jun!W32+Jul!W32+Ago!W32+Set!W32+Oct!W32),IF(Config!$C$6=11,SUM(+Ene!W32+Feb!W32+Mar!W32+Abr!W32+May!W32+Jun!W32+Jul!W32+Ago!W32+Set!W32+Oct!W32+Nov!W32),IF(Config!$C$6=12,SUM(+Ene!W32+Feb!W32+Mar!W32+Abr!W32+May!W32+Jun!W32+Jul!W32+Ago!W32+Set!W32+Oct!W32+Nov!W32+Dic!W32)))))))))))))</f>
        <v>0</v>
      </c>
      <c r="X32" s="429">
        <f>IF(Config!$C$6=1,SUM(+Ene!X32),IF(Config!$C$6=2,SUM(+Ene!X32+Feb!X32),IF(Config!$C$6=3,SUM(+Ene!X32+Feb!X32+Mar!X32),IF(Config!$C$6=4,SUM(+Ene!X32+Feb!X32+Mar!X32+Abr!X32),IF(Config!$C$6=5,SUM(Ene!X32+Feb!X32+Mar!X32+Abr!X32+May!X32),IF(Config!$C$6=6,SUM(+Ene!X32+Feb!X32+Mar!X32+Abr!X32+May!X32+Jun!X32),IF(Config!$C$6=7,SUM(Ene!X32+Feb!X32+Mar!X32+Abr!X32+May!X32+Jun!X32+Jul!X32),IF(Config!$C$6=8,SUM(+Ene!X32+Feb!X32+Mar!X32+Abr!X32+May!X32+Jun!X32+Jul!X32+Ago!X32),IF(Config!$C$6=9,SUM(+Ene!X32+Feb!X32+Mar!X32+Abr!X32+May!X32+Jun!X32+Jul!X32+Ago!X32+Set!X32),IF(Config!$C$6=10,SUM(+Ene!X32+Feb!X32+Mar!X32+Abr!X32+May!X32+Jun!X32+Jul!X32+Ago!X32+Set!X32+Oct!X32),IF(Config!$C$6=11,SUM(+Ene!X32+Feb!X32+Mar!X32+Abr!X32+May!X32+Jun!X32+Jul!X32+Ago!X32+Set!X32+Oct!X32+Nov!X32),IF(Config!$C$6=12,SUM(+Ene!X32+Feb!X32+Mar!X32+Abr!X32+May!X32+Jun!X32+Jul!X32+Ago!X32+Set!X32+Oct!X32+Nov!X32+Dic!X32)))))))))))))</f>
        <v>0</v>
      </c>
      <c r="Y32" s="429">
        <f>IF(Config!$C$6=1,SUM(+Ene!Y32),IF(Config!$C$6=2,SUM(+Ene!Y32+Feb!Y32),IF(Config!$C$6=3,SUM(+Ene!Y32+Feb!Y32+Mar!Y32),IF(Config!$C$6=4,SUM(+Ene!Y32+Feb!Y32+Mar!Y32+Abr!Y32),IF(Config!$C$6=5,SUM(Ene!Y32+Feb!Y32+Mar!Y32+Abr!Y32+May!Y32),IF(Config!$C$6=6,SUM(+Ene!Y32+Feb!Y32+Mar!Y32+Abr!Y32+May!Y32+Jun!Y32),IF(Config!$C$6=7,SUM(Ene!Y32+Feb!Y32+Mar!Y32+Abr!Y32+May!Y32+Jun!Y32+Jul!Y32),IF(Config!$C$6=8,SUM(+Ene!Y32+Feb!Y32+Mar!Y32+Abr!Y32+May!Y32+Jun!Y32+Jul!Y32+Ago!Y32),IF(Config!$C$6=9,SUM(+Ene!Y32+Feb!Y32+Mar!Y32+Abr!Y32+May!Y32+Jun!Y32+Jul!Y32+Ago!Y32+Set!Y32),IF(Config!$C$6=10,SUM(+Ene!Y32+Feb!Y32+Mar!Y32+Abr!Y32+May!Y32+Jun!Y32+Jul!Y32+Ago!Y32+Set!Y32+Oct!Y32),IF(Config!$C$6=11,SUM(+Ene!Y32+Feb!Y32+Mar!Y32+Abr!Y32+May!Y32+Jun!Y32+Jul!Y32+Ago!Y32+Set!Y32+Oct!Y32+Nov!Y32),IF(Config!$C$6=12,SUM(+Ene!Y32+Feb!Y32+Mar!Y32+Abr!Y32+May!Y32+Jun!Y32+Jul!Y32+Ago!Y32+Set!Y32+Oct!Y32+Nov!Y32+Dic!Y32)))))))))))))</f>
        <v>0</v>
      </c>
      <c r="Z32" s="429">
        <f>IF(Config!$C$6=1,SUM(+Ene!Z32),IF(Config!$C$6=2,SUM(+Ene!Z32+Feb!Z32),IF(Config!$C$6=3,SUM(+Ene!Z32+Feb!Z32+Mar!Z32),IF(Config!$C$6=4,SUM(+Ene!Z32+Feb!Z32+Mar!Z32+Abr!Z32),IF(Config!$C$6=5,SUM(Ene!Z32+Feb!Z32+Mar!Z32+Abr!Z32+May!Z32),IF(Config!$C$6=6,SUM(+Ene!Z32+Feb!Z32+Mar!Z32+Abr!Z32+May!Z32+Jun!Z32),IF(Config!$C$6=7,SUM(Ene!Z32+Feb!Z32+Mar!Z32+Abr!Z32+May!Z32+Jun!Z32+Jul!Z32),IF(Config!$C$6=8,SUM(+Ene!Z32+Feb!Z32+Mar!Z32+Abr!Z32+May!Z32+Jun!Z32+Jul!Z32+Ago!Z32),IF(Config!$C$6=9,SUM(+Ene!Z32+Feb!Z32+Mar!Z32+Abr!Z32+May!Z32+Jun!Z32+Jul!Z32+Ago!Z32+Set!Z32),IF(Config!$C$6=10,SUM(+Ene!Z32+Feb!Z32+Mar!Z32+Abr!Z32+May!Z32+Jun!Z32+Jul!Z32+Ago!Z32+Set!Z32+Oct!Z32),IF(Config!$C$6=11,SUM(+Ene!Z32+Feb!Z32+Mar!Z32+Abr!Z32+May!Z32+Jun!Z32+Jul!Z32+Ago!Z32+Set!Z32+Oct!Z32+Nov!Z32),IF(Config!$C$6=12,SUM(+Ene!Z32+Feb!Z32+Mar!Z32+Abr!Z32+May!Z32+Jun!Z32+Jul!Z32+Ago!Z32+Set!Z32+Oct!Z32+Nov!Z32+Dic!Z32)))))))))))))</f>
        <v>0</v>
      </c>
      <c r="AA32" s="429">
        <f>IF(Config!$C$6=1,SUM(+Ene!AA32),IF(Config!$C$6=2,SUM(+Ene!AA32+Feb!AA32),IF(Config!$C$6=3,SUM(+Ene!AA32+Feb!AA32+Mar!AA32),IF(Config!$C$6=4,SUM(+Ene!AA32+Feb!AA32+Mar!AA32+Abr!AA32),IF(Config!$C$6=5,SUM(Ene!AA32+Feb!AA32+Mar!AA32+Abr!AA32+May!AA32),IF(Config!$C$6=6,SUM(+Ene!AA32+Feb!AA32+Mar!AA32+Abr!AA32+May!AA32+Jun!AA32),IF(Config!$C$6=7,SUM(Ene!AA32+Feb!AA32+Mar!AA32+Abr!AA32+May!AA32+Jun!AA32+Jul!AA32),IF(Config!$C$6=8,SUM(+Ene!AA32+Feb!AA32+Mar!AA32+Abr!AA32+May!AA32+Jun!AA32+Jul!AA32+Ago!AA32),IF(Config!$C$6=9,SUM(+Ene!AA32+Feb!AA32+Mar!AA32+Abr!AA32+May!AA32+Jun!AA32+Jul!AA32+Ago!AA32+Set!AA32),IF(Config!$C$6=10,SUM(+Ene!AA32+Feb!AA32+Mar!AA32+Abr!AA32+May!AA32+Jun!AA32+Jul!AA32+Ago!AA32+Set!AA32+Oct!AA32),IF(Config!$C$6=11,SUM(+Ene!AA32+Feb!AA32+Mar!AA32+Abr!AA32+May!AA32+Jun!AA32+Jul!AA32+Ago!AA32+Set!AA32+Oct!AA32+Nov!AA32),IF(Config!$C$6=12,SUM(+Ene!AA32+Feb!AA32+Mar!AA32+Abr!AA32+May!AA32+Jun!AA32+Jul!AA32+Ago!AA32+Set!AA32+Oct!AA32+Nov!AA32+Dic!AA32)))))))))))))</f>
        <v>0</v>
      </c>
      <c r="AB32" s="429">
        <f>IF(Config!$C$6=1,SUM(+Ene!AB32),IF(Config!$C$6=2,SUM(+Ene!AB32+Feb!AB32),IF(Config!$C$6=3,SUM(+Ene!AB32+Feb!AB32+Mar!AB32),IF(Config!$C$6=4,SUM(+Ene!AB32+Feb!AB32+Mar!AB32+Abr!AB32),IF(Config!$C$6=5,SUM(Ene!AB32+Feb!AB32+Mar!AB32+Abr!AB32+May!AB32),IF(Config!$C$6=6,SUM(+Ene!AB32+Feb!AB32+Mar!AB32+Abr!AB32+May!AB32+Jun!AB32),IF(Config!$C$6=7,SUM(Ene!AB32+Feb!AB32+Mar!AB32+Abr!AB32+May!AB32+Jun!AB32+Jul!AB32),IF(Config!$C$6=8,SUM(+Ene!AB32+Feb!AB32+Mar!AB32+Abr!AB32+May!AB32+Jun!AB32+Jul!AB32+Ago!AB32),IF(Config!$C$6=9,SUM(+Ene!AB32+Feb!AB32+Mar!AB32+Abr!AB32+May!AB32+Jun!AB32+Jul!AB32+Ago!AB32+Set!AB32),IF(Config!$C$6=10,SUM(+Ene!AB32+Feb!AB32+Mar!AB32+Abr!AB32+May!AB32+Jun!AB32+Jul!AB32+Ago!AB32+Set!AB32+Oct!AB32),IF(Config!$C$6=11,SUM(+Ene!AB32+Feb!AB32+Mar!AB32+Abr!AB32+May!AB32+Jun!AB32+Jul!AB32+Ago!AB32+Set!AB32+Oct!AB32+Nov!AB32),IF(Config!$C$6=12,SUM(+Ene!AB32+Feb!AB32+Mar!AB32+Abr!AB32+May!AB32+Jun!AB32+Jul!AB32+Ago!AB32+Set!AB32+Oct!AB32+Nov!AB32+Dic!AB32)))))))))))))</f>
        <v>0</v>
      </c>
      <c r="AC32" s="429">
        <f>IF(Config!$C$6=1,SUM(+Ene!AC32),IF(Config!$C$6=2,SUM(+Ene!AC32+Feb!AC32),IF(Config!$C$6=3,SUM(+Ene!AC32+Feb!AC32+Mar!AC32),IF(Config!$C$6=4,SUM(+Ene!AC32+Feb!AC32+Mar!AC32+Abr!AC32),IF(Config!$C$6=5,SUM(Ene!AC32+Feb!AC32+Mar!AC32+Abr!AC32+May!AC32),IF(Config!$C$6=6,SUM(+Ene!AC32+Feb!AC32+Mar!AC32+Abr!AC32+May!AC32+Jun!AC32),IF(Config!$C$6=7,SUM(Ene!AC32+Feb!AC32+Mar!AC32+Abr!AC32+May!AC32+Jun!AC32+Jul!AC32),IF(Config!$C$6=8,SUM(+Ene!AC32+Feb!AC32+Mar!AC32+Abr!AC32+May!AC32+Jun!AC32+Jul!AC32+Ago!AC32),IF(Config!$C$6=9,SUM(+Ene!AC32+Feb!AC32+Mar!AC32+Abr!AC32+May!AC32+Jun!AC32+Jul!AC32+Ago!AC32+Set!AC32),IF(Config!$C$6=10,SUM(+Ene!AC32+Feb!AC32+Mar!AC32+Abr!AC32+May!AC32+Jun!AC32+Jul!AC32+Ago!AC32+Set!AC32+Oct!AC32),IF(Config!$C$6=11,SUM(+Ene!AC32+Feb!AC32+Mar!AC32+Abr!AC32+May!AC32+Jun!AC32+Jul!AC32+Ago!AC32+Set!AC32+Oct!AC32+Nov!AC32),IF(Config!$C$6=12,SUM(+Ene!AC32+Feb!AC32+Mar!AC32+Abr!AC32+May!AC32+Jun!AC32+Jul!AC32+Ago!AC32+Set!AC32+Oct!AC32+Nov!AC32+Dic!AC32)))))))))))))</f>
        <v>0</v>
      </c>
      <c r="AD32" s="429">
        <f>IF(Config!$C$6=1,SUM(+Ene!AD32),IF(Config!$C$6=2,SUM(+Ene!AD32+Feb!AD32),IF(Config!$C$6=3,SUM(+Ene!AD32+Feb!AD32+Mar!AD32),IF(Config!$C$6=4,SUM(+Ene!AD32+Feb!AD32+Mar!AD32+Abr!AD32),IF(Config!$C$6=5,SUM(Ene!AD32+Feb!AD32+Mar!AD32+Abr!AD32+May!AD32),IF(Config!$C$6=6,SUM(+Ene!AD32+Feb!AD32+Mar!AD32+Abr!AD32+May!AD32+Jun!AD32),IF(Config!$C$6=7,SUM(Ene!AD32+Feb!AD32+Mar!AD32+Abr!AD32+May!AD32+Jun!AD32+Jul!AD32),IF(Config!$C$6=8,SUM(+Ene!AD32+Feb!AD32+Mar!AD32+Abr!AD32+May!AD32+Jun!AD32+Jul!AD32+Ago!AD32),IF(Config!$C$6=9,SUM(+Ene!AD32+Feb!AD32+Mar!AD32+Abr!AD32+May!AD32+Jun!AD32+Jul!AD32+Ago!AD32+Set!AD32),IF(Config!$C$6=10,SUM(+Ene!AD32+Feb!AD32+Mar!AD32+Abr!AD32+May!AD32+Jun!AD32+Jul!AD32+Ago!AD32+Set!AD32+Oct!AD32),IF(Config!$C$6=11,SUM(+Ene!AD32+Feb!AD32+Mar!AD32+Abr!AD32+May!AD32+Jun!AD32+Jul!AD32+Ago!AD32+Set!AD32+Oct!AD32+Nov!AD32),IF(Config!$C$6=12,SUM(+Ene!AD32+Feb!AD32+Mar!AD32+Abr!AD32+May!AD32+Jun!AD32+Jul!AD32+Ago!AD32+Set!AD32+Oct!AD32+Nov!AD32+Dic!AD32)))))))))))))</f>
        <v>0</v>
      </c>
      <c r="AE32" s="429">
        <f>IF(Config!$C$6=1,SUM(+Ene!AE32),IF(Config!$C$6=2,SUM(+Ene!AE32+Feb!AE32),IF(Config!$C$6=3,SUM(+Ene!AE32+Feb!AE32+Mar!AE32),IF(Config!$C$6=4,SUM(+Ene!AE32+Feb!AE32+Mar!AE32+Abr!AE32),IF(Config!$C$6=5,SUM(Ene!AE32+Feb!AE32+Mar!AE32+Abr!AE32+May!AE32),IF(Config!$C$6=6,SUM(+Ene!AE32+Feb!AE32+Mar!AE32+Abr!AE32+May!AE32+Jun!AE32),IF(Config!$C$6=7,SUM(Ene!AE32+Feb!AE32+Mar!AE32+Abr!AE32+May!AE32+Jun!AE32+Jul!AE32),IF(Config!$C$6=8,SUM(+Ene!AE32+Feb!AE32+Mar!AE32+Abr!AE32+May!AE32+Jun!AE32+Jul!AE32+Ago!AE32),IF(Config!$C$6=9,SUM(+Ene!AE32+Feb!AE32+Mar!AE32+Abr!AE32+May!AE32+Jun!AE32+Jul!AE32+Ago!AE32+Set!AE32),IF(Config!$C$6=10,SUM(+Ene!AE32+Feb!AE32+Mar!AE32+Abr!AE32+May!AE32+Jun!AE32+Jul!AE32+Ago!AE32+Set!AE32+Oct!AE32),IF(Config!$C$6=11,SUM(+Ene!AE32+Feb!AE32+Mar!AE32+Abr!AE32+May!AE32+Jun!AE32+Jul!AE32+Ago!AE32+Set!AE32+Oct!AE32+Nov!AE32),IF(Config!$C$6=12,SUM(+Ene!AE32+Feb!AE32+Mar!AE32+Abr!AE32+May!AE32+Jun!AE32+Jul!AE32+Ago!AE32+Set!AE32+Oct!AE32+Nov!AE32+Dic!AE32)))))))))))))</f>
        <v>0</v>
      </c>
      <c r="AF32" s="429">
        <f>IF(Config!$C$6=1,SUM(+Ene!AF32),IF(Config!$C$6=2,SUM(+Ene!AF32+Feb!AF32),IF(Config!$C$6=3,SUM(+Ene!AF32+Feb!AF32+Mar!AF32),IF(Config!$C$6=4,SUM(+Ene!AF32+Feb!AF32+Mar!AF32+Abr!AF32),IF(Config!$C$6=5,SUM(Ene!AF32+Feb!AF32+Mar!AF32+Abr!AF32+May!AF32),IF(Config!$C$6=6,SUM(+Ene!AF32+Feb!AF32+Mar!AF32+Abr!AF32+May!AF32+Jun!AF32),IF(Config!$C$6=7,SUM(Ene!AF32+Feb!AF32+Mar!AF32+Abr!AF32+May!AF32+Jun!AF32+Jul!AF32),IF(Config!$C$6=8,SUM(+Ene!AF32+Feb!AF32+Mar!AF32+Abr!AF32+May!AF32+Jun!AF32+Jul!AF32+Ago!AF32),IF(Config!$C$6=9,SUM(+Ene!AF32+Feb!AF32+Mar!AF32+Abr!AF32+May!AF32+Jun!AF32+Jul!AF32+Ago!AF32+Set!AF32),IF(Config!$C$6=10,SUM(+Ene!AF32+Feb!AF32+Mar!AF32+Abr!AF32+May!AF32+Jun!AF32+Jul!AF32+Ago!AF32+Set!AF32+Oct!AF32),IF(Config!$C$6=11,SUM(+Ene!AF32+Feb!AF32+Mar!AF32+Abr!AF32+May!AF32+Jun!AF32+Jul!AF32+Ago!AF32+Set!AF32+Oct!AF32+Nov!AF32),IF(Config!$C$6=12,SUM(+Ene!AF32+Feb!AF32+Mar!AF32+Abr!AF32+May!AF32+Jun!AF32+Jul!AF32+Ago!AF32+Set!AF32+Oct!AF32+Nov!AF32+Dic!AF32)))))))))))))</f>
        <v>0</v>
      </c>
      <c r="AG32" s="429">
        <f>IF(Config!$C$6=1,SUM(+Ene!AG32),IF(Config!$C$6=2,SUM(+Ene!AG32+Feb!AG32),IF(Config!$C$6=3,SUM(+Ene!AG32+Feb!AG32+Mar!AG32),IF(Config!$C$6=4,SUM(+Ene!AG32+Feb!AG32+Mar!AG32+Abr!AG32),IF(Config!$C$6=5,SUM(Ene!AG32+Feb!AG32+Mar!AG32+Abr!AG32+May!AG32),IF(Config!$C$6=6,SUM(+Ene!AG32+Feb!AG32+Mar!AG32+Abr!AG32+May!AG32+Jun!AG32),IF(Config!$C$6=7,SUM(Ene!AG32+Feb!AG32+Mar!AG32+Abr!AG32+May!AG32+Jun!AG32+Jul!AG32),IF(Config!$C$6=8,SUM(+Ene!AG32+Feb!AG32+Mar!AG32+Abr!AG32+May!AG32+Jun!AG32+Jul!AG32+Ago!AG32),IF(Config!$C$6=9,SUM(+Ene!AG32+Feb!AG32+Mar!AG32+Abr!AG32+May!AG32+Jun!AG32+Jul!AG32+Ago!AG32+Set!AG32),IF(Config!$C$6=10,SUM(+Ene!AG32+Feb!AG32+Mar!AG32+Abr!AG32+May!AG32+Jun!AG32+Jul!AG32+Ago!AG32+Set!AG32+Oct!AG32),IF(Config!$C$6=11,SUM(+Ene!AG32+Feb!AG32+Mar!AG32+Abr!AG32+May!AG32+Jun!AG32+Jul!AG32+Ago!AG32+Set!AG32+Oct!AG32+Nov!AG32),IF(Config!$C$6=12,SUM(+Ene!AG32+Feb!AG32+Mar!AG32+Abr!AG32+May!AG32+Jun!AG32+Jul!AG32+Ago!AG32+Set!AG32+Oct!AG32+Nov!AG32+Dic!AG32)))))))))))))</f>
        <v>0</v>
      </c>
      <c r="AH32" s="429">
        <f>IF(Config!$C$6=1,SUM(+Ene!AH32),IF(Config!$C$6=2,SUM(+Ene!AH32+Feb!AH32),IF(Config!$C$6=3,SUM(+Ene!AH32+Feb!AH32+Mar!AH32),IF(Config!$C$6=4,SUM(+Ene!AH32+Feb!AH32+Mar!AH32+Abr!AH32),IF(Config!$C$6=5,SUM(Ene!AH32+Feb!AH32+Mar!AH32+Abr!AH32+May!AH32),IF(Config!$C$6=6,SUM(+Ene!AH32+Feb!AH32+Mar!AH32+Abr!AH32+May!AH32+Jun!AH32),IF(Config!$C$6=7,SUM(Ene!AH32+Feb!AH32+Mar!AH32+Abr!AH32+May!AH32+Jun!AH32+Jul!AH32),IF(Config!$C$6=8,SUM(+Ene!AH32+Feb!AH32+Mar!AH32+Abr!AH32+May!AH32+Jun!AH32+Jul!AH32+Ago!AH32),IF(Config!$C$6=9,SUM(+Ene!AH32+Feb!AH32+Mar!AH32+Abr!AH32+May!AH32+Jun!AH32+Jul!AH32+Ago!AH32+Set!AH32),IF(Config!$C$6=10,SUM(+Ene!AH32+Feb!AH32+Mar!AH32+Abr!AH32+May!AH32+Jun!AH32+Jul!AH32+Ago!AH32+Set!AH32+Oct!AH32),IF(Config!$C$6=11,SUM(+Ene!AH32+Feb!AH32+Mar!AH32+Abr!AH32+May!AH32+Jun!AH32+Jul!AH32+Ago!AH32+Set!AH32+Oct!AH32+Nov!AH32),IF(Config!$C$6=12,SUM(+Ene!AH32+Feb!AH32+Mar!AH32+Abr!AH32+May!AH32+Jun!AH32+Jul!AH32+Ago!AH32+Set!AH32+Oct!AH32+Nov!AH32+Dic!AH32)))))))))))))</f>
        <v>0</v>
      </c>
      <c r="AI32" s="429">
        <f>IF(Config!$C$6=1,SUM(+Ene!AI32),IF(Config!$C$6=2,SUM(+Ene!AI32+Feb!AI32),IF(Config!$C$6=3,SUM(+Ene!AI32+Feb!AI32+Mar!AI32),IF(Config!$C$6=4,SUM(+Ene!AI32+Feb!AI32+Mar!AI32+Abr!AI32),IF(Config!$C$6=5,SUM(Ene!AI32+Feb!AI32+Mar!AI32+Abr!AI32+May!AI32),IF(Config!$C$6=6,SUM(+Ene!AI32+Feb!AI32+Mar!AI32+Abr!AI32+May!AI32+Jun!AI32),IF(Config!$C$6=7,SUM(Ene!AI32+Feb!AI32+Mar!AI32+Abr!AI32+May!AI32+Jun!AI32+Jul!AI32),IF(Config!$C$6=8,SUM(+Ene!AI32+Feb!AI32+Mar!AI32+Abr!AI32+May!AI32+Jun!AI32+Jul!AI32+Ago!AI32),IF(Config!$C$6=9,SUM(+Ene!AI32+Feb!AI32+Mar!AI32+Abr!AI32+May!AI32+Jun!AI32+Jul!AI32+Ago!AI32+Set!AI32),IF(Config!$C$6=10,SUM(+Ene!AI32+Feb!AI32+Mar!AI32+Abr!AI32+May!AI32+Jun!AI32+Jul!AI32+Ago!AI32+Set!AI32+Oct!AI32),IF(Config!$C$6=11,SUM(+Ene!AI32+Feb!AI32+Mar!AI32+Abr!AI32+May!AI32+Jun!AI32+Jul!AI32+Ago!AI32+Set!AI32+Oct!AI32+Nov!AI32),IF(Config!$C$6=12,SUM(+Ene!AI32+Feb!AI32+Mar!AI32+Abr!AI32+May!AI32+Jun!AI32+Jul!AI32+Ago!AI32+Set!AI32+Oct!AI32+Nov!AI32+Dic!AI32)))))))))))))</f>
        <v>0</v>
      </c>
      <c r="AJ32" s="429">
        <f>IF(Config!$C$6=1,SUM(+Ene!AJ32),IF(Config!$C$6=2,SUM(+Ene!AJ32+Feb!AJ32),IF(Config!$C$6=3,SUM(+Ene!AJ32+Feb!AJ32+Mar!AJ32),IF(Config!$C$6=4,SUM(+Ene!AJ32+Feb!AJ32+Mar!AJ32+Abr!AJ32),IF(Config!$C$6=5,SUM(Ene!AJ32+Feb!AJ32+Mar!AJ32+Abr!AJ32+May!AJ32),IF(Config!$C$6=6,SUM(+Ene!AJ32+Feb!AJ32+Mar!AJ32+Abr!AJ32+May!AJ32+Jun!AJ32),IF(Config!$C$6=7,SUM(Ene!AJ32+Feb!AJ32+Mar!AJ32+Abr!AJ32+May!AJ32+Jun!AJ32+Jul!AJ32),IF(Config!$C$6=8,SUM(+Ene!AJ32+Feb!AJ32+Mar!AJ32+Abr!AJ32+May!AJ32+Jun!AJ32+Jul!AJ32+Ago!AJ32),IF(Config!$C$6=9,SUM(+Ene!AJ32+Feb!AJ32+Mar!AJ32+Abr!AJ32+May!AJ32+Jun!AJ32+Jul!AJ32+Ago!AJ32+Set!AJ32),IF(Config!$C$6=10,SUM(+Ene!AJ32+Feb!AJ32+Mar!AJ32+Abr!AJ32+May!AJ32+Jun!AJ32+Jul!AJ32+Ago!AJ32+Set!AJ32+Oct!AJ32),IF(Config!$C$6=11,SUM(+Ene!AJ32+Feb!AJ32+Mar!AJ32+Abr!AJ32+May!AJ32+Jun!AJ32+Jul!AJ32+Ago!AJ32+Set!AJ32+Oct!AJ32+Nov!AJ32),IF(Config!$C$6=12,SUM(+Ene!AJ32+Feb!AJ32+Mar!AJ32+Abr!AJ32+May!AJ32+Jun!AJ32+Jul!AJ32+Ago!AJ32+Set!AJ32+Oct!AJ32+Nov!AJ32+Dic!AJ32)))))))))))))</f>
        <v>10</v>
      </c>
      <c r="AK32" s="429">
        <f>IF(Config!$C$6=1,SUM(+Ene!AK32),IF(Config!$C$6=2,SUM(+Ene!AK32+Feb!AK32),IF(Config!$C$6=3,SUM(+Ene!AK32+Feb!AK32+Mar!AK32),IF(Config!$C$6=4,SUM(+Ene!AK32+Feb!AK32+Mar!AK32+Abr!AK32),IF(Config!$C$6=5,SUM(Ene!AK32+Feb!AK32+Mar!AK32+Abr!AK32+May!AK32),IF(Config!$C$6=6,SUM(+Ene!AK32+Feb!AK32+Mar!AK32+Abr!AK32+May!AK32+Jun!AK32),IF(Config!$C$6=7,SUM(Ene!AK32+Feb!AK32+Mar!AK32+Abr!AK32+May!AK32+Jun!AK32+Jul!AK32),IF(Config!$C$6=8,SUM(+Ene!AK32+Feb!AK32+Mar!AK32+Abr!AK32+May!AK32+Jun!AK32+Jul!AK32+Ago!AK32),IF(Config!$C$6=9,SUM(+Ene!AK32+Feb!AK32+Mar!AK32+Abr!AK32+May!AK32+Jun!AK32+Jul!AK32+Ago!AK32+Set!AK32),IF(Config!$C$6=10,SUM(+Ene!AK32+Feb!AK32+Mar!AK32+Abr!AK32+May!AK32+Jun!AK32+Jul!AK32+Ago!AK32+Set!AK32+Oct!AK32),IF(Config!$C$6=11,SUM(+Ene!AK32+Feb!AK32+Mar!AK32+Abr!AK32+May!AK32+Jun!AK32+Jul!AK32+Ago!AK32+Set!AK32+Oct!AK32+Nov!AK32),IF(Config!$C$6=12,SUM(+Ene!AK32+Feb!AK32+Mar!AK32+Abr!AK32+May!AK32+Jun!AK32+Jul!AK32+Ago!AK32+Set!AK32+Oct!AK32+Nov!AK32+Dic!AK32)))))))))))))</f>
        <v>0</v>
      </c>
      <c r="AL32" s="429">
        <f>IF(Config!$C$6=1,SUM(+Ene!AL32),IF(Config!$C$6=2,SUM(+Ene!AL32+Feb!AL32),IF(Config!$C$6=3,SUM(+Ene!AL32+Feb!AL32+Mar!AL32),IF(Config!$C$6=4,SUM(+Ene!AL32+Feb!AL32+Mar!AL32+Abr!AL32),IF(Config!$C$6=5,SUM(Ene!AL32+Feb!AL32+Mar!AL32+Abr!AL32+May!AL32),IF(Config!$C$6=6,SUM(+Ene!AL32+Feb!AL32+Mar!AL32+Abr!AL32+May!AL32+Jun!AL32),IF(Config!$C$6=7,SUM(Ene!AL32+Feb!AL32+Mar!AL32+Abr!AL32+May!AL32+Jun!AL32+Jul!AL32),IF(Config!$C$6=8,SUM(+Ene!AL32+Feb!AL32+Mar!AL32+Abr!AL32+May!AL32+Jun!AL32+Jul!AL32+Ago!AL32),IF(Config!$C$6=9,SUM(+Ene!AL32+Feb!AL32+Mar!AL32+Abr!AL32+May!AL32+Jun!AL32+Jul!AL32+Ago!AL32+Set!AL32),IF(Config!$C$6=10,SUM(+Ene!AL32+Feb!AL32+Mar!AL32+Abr!AL32+May!AL32+Jun!AL32+Jul!AL32+Ago!AL32+Set!AL32+Oct!AL32),IF(Config!$C$6=11,SUM(+Ene!AL32+Feb!AL32+Mar!AL32+Abr!AL32+May!AL32+Jun!AL32+Jul!AL32+Ago!AL32+Set!AL32+Oct!AL32+Nov!AL32),IF(Config!$C$6=12,SUM(+Ene!AL32+Feb!AL32+Mar!AL32+Abr!AL32+May!AL32+Jun!AL32+Jul!AL32+Ago!AL32+Set!AL32+Oct!AL32+Nov!AL32+Dic!AL32)))))))))))))</f>
        <v>0</v>
      </c>
      <c r="AM32" s="429">
        <f>IF(Config!$C$6=1,SUM(+Ene!AM32),IF(Config!$C$6=2,SUM(+Ene!AM32+Feb!AM32),IF(Config!$C$6=3,SUM(+Ene!AM32+Feb!AM32+Mar!AM32),IF(Config!$C$6=4,SUM(+Ene!AM32+Feb!AM32+Mar!AM32+Abr!AM32),IF(Config!$C$6=5,SUM(Ene!AM32+Feb!AM32+Mar!AM32+Abr!AM32+May!AM32),IF(Config!$C$6=6,SUM(+Ene!AM32+Feb!AM32+Mar!AM32+Abr!AM32+May!AM32+Jun!AM32),IF(Config!$C$6=7,SUM(Ene!AM32+Feb!AM32+Mar!AM32+Abr!AM32+May!AM32+Jun!AM32+Jul!AM32),IF(Config!$C$6=8,SUM(+Ene!AM32+Feb!AM32+Mar!AM32+Abr!AM32+May!AM32+Jun!AM32+Jul!AM32+Ago!AM32),IF(Config!$C$6=9,SUM(+Ene!AM32+Feb!AM32+Mar!AM32+Abr!AM32+May!AM32+Jun!AM32+Jul!AM32+Ago!AM32+Set!AM32),IF(Config!$C$6=10,SUM(+Ene!AM32+Feb!AM32+Mar!AM32+Abr!AM32+May!AM32+Jun!AM32+Jul!AM32+Ago!AM32+Set!AM32+Oct!AM32),IF(Config!$C$6=11,SUM(+Ene!AM32+Feb!AM32+Mar!AM32+Abr!AM32+May!AM32+Jun!AM32+Jul!AM32+Ago!AM32+Set!AM32+Oct!AM32+Nov!AM32),IF(Config!$C$6=12,SUM(+Ene!AM32+Feb!AM32+Mar!AM32+Abr!AM32+May!AM32+Jun!AM32+Jul!AM32+Ago!AM32+Set!AM32+Oct!AM32+Nov!AM32+Dic!AM32)))))))))))))</f>
        <v>0</v>
      </c>
      <c r="AN32" s="429">
        <f>IF(Config!$C$6=1,SUM(+Ene!AN32),IF(Config!$C$6=2,SUM(+Ene!AN32+Feb!AN32),IF(Config!$C$6=3,SUM(+Ene!AN32+Feb!AN32+Mar!AN32),IF(Config!$C$6=4,SUM(+Ene!AN32+Feb!AN32+Mar!AN32+Abr!AN32),IF(Config!$C$6=5,SUM(Ene!AN32+Feb!AN32+Mar!AN32+Abr!AN32+May!AN32),IF(Config!$C$6=6,SUM(+Ene!AN32+Feb!AN32+Mar!AN32+Abr!AN32+May!AN32+Jun!AN32),IF(Config!$C$6=7,SUM(Ene!AN32+Feb!AN32+Mar!AN32+Abr!AN32+May!AN32+Jun!AN32+Jul!AN32),IF(Config!$C$6=8,SUM(+Ene!AN32+Feb!AN32+Mar!AN32+Abr!AN32+May!AN32+Jun!AN32+Jul!AN32+Ago!AN32),IF(Config!$C$6=9,SUM(+Ene!AN32+Feb!AN32+Mar!AN32+Abr!AN32+May!AN32+Jun!AN32+Jul!AN32+Ago!AN32+Set!AN32),IF(Config!$C$6=10,SUM(+Ene!AN32+Feb!AN32+Mar!AN32+Abr!AN32+May!AN32+Jun!AN32+Jul!AN32+Ago!AN32+Set!AN32+Oct!AN32),IF(Config!$C$6=11,SUM(+Ene!AN32+Feb!AN32+Mar!AN32+Abr!AN32+May!AN32+Jun!AN32+Jul!AN32+Ago!AN32+Set!AN32+Oct!AN32+Nov!AN32),IF(Config!$C$6=12,SUM(+Ene!AN32+Feb!AN32+Mar!AN32+Abr!AN32+May!AN32+Jun!AN32+Jul!AN32+Ago!AN32+Set!AN32+Oct!AN32+Nov!AN32+Dic!AN32)))))))))))))</f>
        <v>0</v>
      </c>
      <c r="AO32" s="429">
        <f>IF(Config!$C$6=1,SUM(+Ene!AO32),IF(Config!$C$6=2,SUM(+Ene!AO32+Feb!AO32),IF(Config!$C$6=3,SUM(+Ene!AO32+Feb!AO32+Mar!AO32),IF(Config!$C$6=4,SUM(+Ene!AO32+Feb!AO32+Mar!AO32+Abr!AO32),IF(Config!$C$6=5,SUM(Ene!AO32+Feb!AO32+Mar!AO32+Abr!AO32+May!AO32),IF(Config!$C$6=6,SUM(+Ene!AO32+Feb!AO32+Mar!AO32+Abr!AO32+May!AO32+Jun!AO32),IF(Config!$C$6=7,SUM(Ene!AO32+Feb!AO32+Mar!AO32+Abr!AO32+May!AO32+Jun!AO32+Jul!AO32),IF(Config!$C$6=8,SUM(+Ene!AO32+Feb!AO32+Mar!AO32+Abr!AO32+May!AO32+Jun!AO32+Jul!AO32+Ago!AO32),IF(Config!$C$6=9,SUM(+Ene!AO32+Feb!AO32+Mar!AO32+Abr!AO32+May!AO32+Jun!AO32+Jul!AO32+Ago!AO32+Set!AO32),IF(Config!$C$6=10,SUM(+Ene!AO32+Feb!AO32+Mar!AO32+Abr!AO32+May!AO32+Jun!AO32+Jul!AO32+Ago!AO32+Set!AO32+Oct!AO32),IF(Config!$C$6=11,SUM(+Ene!AO32+Feb!AO32+Mar!AO32+Abr!AO32+May!AO32+Jun!AO32+Jul!AO32+Ago!AO32+Set!AO32+Oct!AO32+Nov!AO32),IF(Config!$C$6=12,SUM(+Ene!AO32+Feb!AO32+Mar!AO32+Abr!AO32+May!AO32+Jun!AO32+Jul!AO32+Ago!AO32+Set!AO32+Oct!AO32+Nov!AO32+Dic!AO32)))))))))))))</f>
        <v>0</v>
      </c>
      <c r="AP32" s="429">
        <f>IF(Config!$C$6=1,SUM(+Ene!AP32),IF(Config!$C$6=2,SUM(+Ene!AP32+Feb!AP32),IF(Config!$C$6=3,SUM(+Ene!AP32+Feb!AP32+Mar!AP32),IF(Config!$C$6=4,SUM(+Ene!AP32+Feb!AP32+Mar!AP32+Abr!AP32),IF(Config!$C$6=5,SUM(Ene!AP32+Feb!AP32+Mar!AP32+Abr!AP32+May!AP32),IF(Config!$C$6=6,SUM(+Ene!AP32+Feb!AP32+Mar!AP32+Abr!AP32+May!AP32+Jun!AP32),IF(Config!$C$6=7,SUM(Ene!AP32+Feb!AP32+Mar!AP32+Abr!AP32+May!AP32+Jun!AP32+Jul!AP32),IF(Config!$C$6=8,SUM(+Ene!AP32+Feb!AP32+Mar!AP32+Abr!AP32+May!AP32+Jun!AP32+Jul!AP32+Ago!AP32),IF(Config!$C$6=9,SUM(+Ene!AP32+Feb!AP32+Mar!AP32+Abr!AP32+May!AP32+Jun!AP32+Jul!AP32+Ago!AP32+Set!AP32),IF(Config!$C$6=10,SUM(+Ene!AP32+Feb!AP32+Mar!AP32+Abr!AP32+May!AP32+Jun!AP32+Jul!AP32+Ago!AP32+Set!AP32+Oct!AP32),IF(Config!$C$6=11,SUM(+Ene!AP32+Feb!AP32+Mar!AP32+Abr!AP32+May!AP32+Jun!AP32+Jul!AP32+Ago!AP32+Set!AP32+Oct!AP32+Nov!AP32),IF(Config!$C$6=12,SUM(+Ene!AP32+Feb!AP32+Mar!AP32+Abr!AP32+May!AP32+Jun!AP32+Jul!AP32+Ago!AP32+Set!AP32+Oct!AP32+Nov!AP32+Dic!AP32)))))))))))))</f>
        <v>0</v>
      </c>
      <c r="AQ32" s="429">
        <f>IF(Config!$C$6=1,SUM(+Ene!AQ32),IF(Config!$C$6=2,SUM(+Ene!AQ32+Feb!AQ32),IF(Config!$C$6=3,SUM(+Ene!AQ32+Feb!AQ32+Mar!AQ32),IF(Config!$C$6=4,SUM(+Ene!AQ32+Feb!AQ32+Mar!AQ32+Abr!AQ32),IF(Config!$C$6=5,SUM(Ene!AQ32+Feb!AQ32+Mar!AQ32+Abr!AQ32+May!AQ32),IF(Config!$C$6=6,SUM(+Ene!AQ32+Feb!AQ32+Mar!AQ32+Abr!AQ32+May!AQ32+Jun!AQ32),IF(Config!$C$6=7,SUM(Ene!AQ32+Feb!AQ32+Mar!AQ32+Abr!AQ32+May!AQ32+Jun!AQ32+Jul!AQ32),IF(Config!$C$6=8,SUM(+Ene!AQ32+Feb!AQ32+Mar!AQ32+Abr!AQ32+May!AQ32+Jun!AQ32+Jul!AQ32+Ago!AQ32),IF(Config!$C$6=9,SUM(+Ene!AQ32+Feb!AQ32+Mar!AQ32+Abr!AQ32+May!AQ32+Jun!AQ32+Jul!AQ32+Ago!AQ32+Set!AQ32),IF(Config!$C$6=10,SUM(+Ene!AQ32+Feb!AQ32+Mar!AQ32+Abr!AQ32+May!AQ32+Jun!AQ32+Jul!AQ32+Ago!AQ32+Set!AQ32+Oct!AQ32),IF(Config!$C$6=11,SUM(+Ene!AQ32+Feb!AQ32+Mar!AQ32+Abr!AQ32+May!AQ32+Jun!AQ32+Jul!AQ32+Ago!AQ32+Set!AQ32+Oct!AQ32+Nov!AQ32),IF(Config!$C$6=12,SUM(+Ene!AQ32+Feb!AQ32+Mar!AQ32+Abr!AQ32+May!AQ32+Jun!AQ32+Jul!AQ32+Ago!AQ32+Set!AQ32+Oct!AQ32+Nov!AQ32+Dic!AQ32)))))))))))))</f>
        <v>0</v>
      </c>
      <c r="AR32" s="429">
        <f>IF(Config!$C$6=1,SUM(+Ene!AR32),IF(Config!$C$6=2,SUM(+Ene!AR32+Feb!AR32),IF(Config!$C$6=3,SUM(+Ene!AR32+Feb!AR32+Mar!AR32),IF(Config!$C$6=4,SUM(+Ene!AR32+Feb!AR32+Mar!AR32+Abr!AR32),IF(Config!$C$6=5,SUM(Ene!AR32+Feb!AR32+Mar!AR32+Abr!AR32+May!AR32),IF(Config!$C$6=6,SUM(+Ene!AR32+Feb!AR32+Mar!AR32+Abr!AR32+May!AR32+Jun!AR32),IF(Config!$C$6=7,SUM(Ene!AR32+Feb!AR32+Mar!AR32+Abr!AR32+May!AR32+Jun!AR32+Jul!AR32),IF(Config!$C$6=8,SUM(+Ene!AR32+Feb!AR32+Mar!AR32+Abr!AR32+May!AR32+Jun!AR32+Jul!AR32+Ago!AR32),IF(Config!$C$6=9,SUM(+Ene!AR32+Feb!AR32+Mar!AR32+Abr!AR32+May!AR32+Jun!AR32+Jul!AR32+Ago!AR32+Set!AR32),IF(Config!$C$6=10,SUM(+Ene!AR32+Feb!AR32+Mar!AR32+Abr!AR32+May!AR32+Jun!AR32+Jul!AR32+Ago!AR32+Set!AR32+Oct!AR32),IF(Config!$C$6=11,SUM(+Ene!AR32+Feb!AR32+Mar!AR32+Abr!AR32+May!AR32+Jun!AR32+Jul!AR32+Ago!AR32+Set!AR32+Oct!AR32+Nov!AR32),IF(Config!$C$6=12,SUM(+Ene!AR32+Feb!AR32+Mar!AR32+Abr!AR32+May!AR32+Jun!AR32+Jul!AR32+Ago!AR32+Set!AR32+Oct!AR32+Nov!AR32+Dic!AR32)))))))))))))</f>
        <v>0</v>
      </c>
      <c r="AS32" s="429">
        <f>IF(Config!$C$6=1,SUM(+Ene!AS32),IF(Config!$C$6=2,SUM(+Ene!AS32+Feb!AS32),IF(Config!$C$6=3,SUM(+Ene!AS32+Feb!AS32+Mar!AS32),IF(Config!$C$6=4,SUM(+Ene!AS32+Feb!AS32+Mar!AS32+Abr!AS32),IF(Config!$C$6=5,SUM(Ene!AS32+Feb!AS32+Mar!AS32+Abr!AS32+May!AS32),IF(Config!$C$6=6,SUM(+Ene!AS32+Feb!AS32+Mar!AS32+Abr!AS32+May!AS32+Jun!AS32),IF(Config!$C$6=7,SUM(Ene!AS32+Feb!AS32+Mar!AS32+Abr!AS32+May!AS32+Jun!AS32+Jul!AS32),IF(Config!$C$6=8,SUM(+Ene!AS32+Feb!AS32+Mar!AS32+Abr!AS32+May!AS32+Jun!AS32+Jul!AS32+Ago!AS32),IF(Config!$C$6=9,SUM(+Ene!AS32+Feb!AS32+Mar!AS32+Abr!AS32+May!AS32+Jun!AS32+Jul!AS32+Ago!AS32+Set!AS32),IF(Config!$C$6=10,SUM(+Ene!AS32+Feb!AS32+Mar!AS32+Abr!AS32+May!AS32+Jun!AS32+Jul!AS32+Ago!AS32+Set!AS32+Oct!AS32),IF(Config!$C$6=11,SUM(+Ene!AS32+Feb!AS32+Mar!AS32+Abr!AS32+May!AS32+Jun!AS32+Jul!AS32+Ago!AS32+Set!AS32+Oct!AS32+Nov!AS32),IF(Config!$C$6=12,SUM(+Ene!AS32+Feb!AS32+Mar!AS32+Abr!AS32+May!AS32+Jun!AS32+Jul!AS32+Ago!AS32+Set!AS32+Oct!AS32+Nov!AS32+Dic!AS32)))))))))))))</f>
        <v>0</v>
      </c>
      <c r="AT32" s="429">
        <f>IF(Config!$C$6=1,SUM(+Ene!AT32),IF(Config!$C$6=2,SUM(+Ene!AT32+Feb!AT32),IF(Config!$C$6=3,SUM(+Ene!AT32+Feb!AT32+Mar!AT32),IF(Config!$C$6=4,SUM(+Ene!AT32+Feb!AT32+Mar!AT32+Abr!AT32),IF(Config!$C$6=5,SUM(Ene!AT32+Feb!AT32+Mar!AT32+Abr!AT32+May!AT32),IF(Config!$C$6=6,SUM(+Ene!AT32+Feb!AT32+Mar!AT32+Abr!AT32+May!AT32+Jun!AT32),IF(Config!$C$6=7,SUM(Ene!AT32+Feb!AT32+Mar!AT32+Abr!AT32+May!AT32+Jun!AT32+Jul!AT32),IF(Config!$C$6=8,SUM(+Ene!AT32+Feb!AT32+Mar!AT32+Abr!AT32+May!AT32+Jun!AT32+Jul!AT32+Ago!AT32),IF(Config!$C$6=9,SUM(+Ene!AT32+Feb!AT32+Mar!AT32+Abr!AT32+May!AT32+Jun!AT32+Jul!AT32+Ago!AT32+Set!AT32),IF(Config!$C$6=10,SUM(+Ene!AT32+Feb!AT32+Mar!AT32+Abr!AT32+May!AT32+Jun!AT32+Jul!AT32+Ago!AT32+Set!AT32+Oct!AT32),IF(Config!$C$6=11,SUM(+Ene!AT32+Feb!AT32+Mar!AT32+Abr!AT32+May!AT32+Jun!AT32+Jul!AT32+Ago!AT32+Set!AT32+Oct!AT32+Nov!AT32),IF(Config!$C$6=12,SUM(+Ene!AT32+Feb!AT32+Mar!AT32+Abr!AT32+May!AT32+Jun!AT32+Jul!AT32+Ago!AT32+Set!AT32+Oct!AT32+Nov!AT32+Dic!AT32)))))))))))))</f>
        <v>0</v>
      </c>
      <c r="AU32" s="495">
        <f t="shared" si="9"/>
        <v>10</v>
      </c>
      <c r="AV32" s="37">
        <f t="shared" si="10"/>
        <v>0</v>
      </c>
      <c r="AW32" s="37">
        <f t="shared" si="11"/>
        <v>0</v>
      </c>
      <c r="AX32" s="37">
        <f t="shared" si="12"/>
        <v>0</v>
      </c>
      <c r="AY32" s="37">
        <f t="shared" si="13"/>
        <v>0</v>
      </c>
      <c r="AZ32" s="37">
        <f t="shared" si="14"/>
        <v>0</v>
      </c>
      <c r="BA32" s="37">
        <f t="shared" si="15"/>
        <v>0</v>
      </c>
      <c r="BB32" s="37">
        <f t="shared" si="16"/>
        <v>0</v>
      </c>
      <c r="BC32" s="37">
        <f t="shared" si="17"/>
        <v>10</v>
      </c>
      <c r="BD32" s="38">
        <f t="shared" si="18"/>
        <v>0</v>
      </c>
      <c r="BE32" s="37">
        <f t="shared" si="19"/>
        <v>0</v>
      </c>
      <c r="BF32" s="54">
        <f t="shared" si="20"/>
        <v>10</v>
      </c>
    </row>
    <row r="33" spans="1:58" ht="30" x14ac:dyDescent="0.25">
      <c r="A33" s="400">
        <v>30</v>
      </c>
      <c r="B33" s="427" t="s">
        <v>751</v>
      </c>
      <c r="C33" s="444" t="s">
        <v>145</v>
      </c>
      <c r="D33" s="429">
        <f>IF(Config!$C$6=1,SUM(+Ene!D33),IF(Config!$C$6=2,SUM(+Ene!D33+Feb!D33),IF(Config!$C$6=3,SUM(+Ene!D33+Feb!D33+Mar!D33),IF(Config!$C$6=4,SUM(+Ene!D33+Feb!D33+Mar!D33+Abr!D33),IF(Config!$C$6=5,SUM(Ene!D33+Feb!D33+Mar!D33+Abr!D33+May!D33),IF(Config!$C$6=6,SUM(+Ene!D33+Feb!D33+Mar!D33+Abr!D33+May!D33+Jun!D33),IF(Config!$C$6=7,SUM(Ene!D33+Feb!D33+Mar!D33+Abr!D33+May!D33+Jun!D33+Jul!D33),IF(Config!$C$6=8,SUM(+Ene!D33+Feb!D33+Mar!D33+Abr!D33+May!D33+Jun!D33+Jul!D33+Ago!D33),IF(Config!$C$6=9,SUM(+Ene!D33+Feb!D33+Mar!D33+Abr!D33+May!D33+Jun!D33+Jul!D33+Ago!D33+Set!D33),IF(Config!$C$6=10,SUM(+Ene!D33+Feb!D33+Mar!D33+Abr!D33+May!D33+Jun!D33+Jul!D33+Ago!D33+Set!D33+Oct!D33),IF(Config!$C$6=11,SUM(+Ene!D33+Feb!D33+Mar!D33+Abr!D33+May!D33+Jun!D33+Jul!D33+Ago!D33+Set!D33+Oct!D33+Nov!D33),IF(Config!$C$6=12,SUM(+Ene!D33+Feb!D33+Mar!D33+Abr!D33+May!D33+Jun!D33+Jul!D33+Ago!D33+Set!D33+Oct!D33+Nov!D33+Dic!D33)))))))))))))</f>
        <v>0</v>
      </c>
      <c r="E33" s="429">
        <f>IF(Config!$C$6=1,SUM(+Ene!E33),IF(Config!$C$6=2,SUM(+Ene!E33+Feb!E33),IF(Config!$C$6=3,SUM(+Ene!E33+Feb!E33+Mar!E33),IF(Config!$C$6=4,SUM(+Ene!E33+Feb!E33+Mar!E33+Abr!E33),IF(Config!$C$6=5,SUM(Ene!E33+Feb!E33+Mar!E33+Abr!E33+May!E33),IF(Config!$C$6=6,SUM(+Ene!E33+Feb!E33+Mar!E33+Abr!E33+May!E33+Jun!E33),IF(Config!$C$6=7,SUM(Ene!E33+Feb!E33+Mar!E33+Abr!E33+May!E33+Jun!E33+Jul!E33),IF(Config!$C$6=8,SUM(+Ene!E33+Feb!E33+Mar!E33+Abr!E33+May!E33+Jun!E33+Jul!E33+Ago!E33),IF(Config!$C$6=9,SUM(+Ene!E33+Feb!E33+Mar!E33+Abr!E33+May!E33+Jun!E33+Jul!E33+Ago!E33+Set!E33),IF(Config!$C$6=10,SUM(+Ene!E33+Feb!E33+Mar!E33+Abr!E33+May!E33+Jun!E33+Jul!E33+Ago!E33+Set!E33+Oct!E33),IF(Config!$C$6=11,SUM(+Ene!E33+Feb!E33+Mar!E33+Abr!E33+May!E33+Jun!E33+Jul!E33+Ago!E33+Set!E33+Oct!E33+Nov!E33),IF(Config!$C$6=12,SUM(+Ene!E33+Feb!E33+Mar!E33+Abr!E33+May!E33+Jun!E33+Jul!E33+Ago!E33+Set!E33+Oct!E33+Nov!E33+Dic!E33)))))))))))))</f>
        <v>0</v>
      </c>
      <c r="F33" s="429">
        <f>IF(Config!$C$6=1,SUM(+Ene!F33),IF(Config!$C$6=2,SUM(+Ene!F33+Feb!F33),IF(Config!$C$6=3,SUM(+Ene!F33+Feb!F33+Mar!F33),IF(Config!$C$6=4,SUM(+Ene!F33+Feb!F33+Mar!F33+Abr!F33),IF(Config!$C$6=5,SUM(Ene!F33+Feb!F33+Mar!F33+Abr!F33+May!F33),IF(Config!$C$6=6,SUM(+Ene!F33+Feb!F33+Mar!F33+Abr!F33+May!F33+Jun!F33),IF(Config!$C$6=7,SUM(Ene!F33+Feb!F33+Mar!F33+Abr!F33+May!F33+Jun!F33+Jul!F33),IF(Config!$C$6=8,SUM(+Ene!F33+Feb!F33+Mar!F33+Abr!F33+May!F33+Jun!F33+Jul!F33+Ago!F33),IF(Config!$C$6=9,SUM(+Ene!F33+Feb!F33+Mar!F33+Abr!F33+May!F33+Jun!F33+Jul!F33+Ago!F33+Set!F33),IF(Config!$C$6=10,SUM(+Ene!F33+Feb!F33+Mar!F33+Abr!F33+May!F33+Jun!F33+Jul!F33+Ago!F33+Set!F33+Oct!F33),IF(Config!$C$6=11,SUM(+Ene!F33+Feb!F33+Mar!F33+Abr!F33+May!F33+Jun!F33+Jul!F33+Ago!F33+Set!F33+Oct!F33+Nov!F33),IF(Config!$C$6=12,SUM(+Ene!F33+Feb!F33+Mar!F33+Abr!F33+May!F33+Jun!F33+Jul!F33+Ago!F33+Set!F33+Oct!F33+Nov!F33+Dic!F33)))))))))))))</f>
        <v>0</v>
      </c>
      <c r="G33" s="429">
        <f>IF(Config!$C$6=1,SUM(+Ene!G33),IF(Config!$C$6=2,SUM(+Ene!G33+Feb!G33),IF(Config!$C$6=3,SUM(+Ene!G33+Feb!G33+Mar!G33),IF(Config!$C$6=4,SUM(+Ene!G33+Feb!G33+Mar!G33+Abr!G33),IF(Config!$C$6=5,SUM(Ene!G33+Feb!G33+Mar!G33+Abr!G33+May!G33),IF(Config!$C$6=6,SUM(+Ene!G33+Feb!G33+Mar!G33+Abr!G33+May!G33+Jun!G33),IF(Config!$C$6=7,SUM(Ene!G33+Feb!G33+Mar!G33+Abr!G33+May!G33+Jun!G33+Jul!G33),IF(Config!$C$6=8,SUM(+Ene!G33+Feb!G33+Mar!G33+Abr!G33+May!G33+Jun!G33+Jul!G33+Ago!G33),IF(Config!$C$6=9,SUM(+Ene!G33+Feb!G33+Mar!G33+Abr!G33+May!G33+Jun!G33+Jul!G33+Ago!G33+Set!G33),IF(Config!$C$6=10,SUM(+Ene!G33+Feb!G33+Mar!G33+Abr!G33+May!G33+Jun!G33+Jul!G33+Ago!G33+Set!G33+Oct!G33),IF(Config!$C$6=11,SUM(+Ene!G33+Feb!G33+Mar!G33+Abr!G33+May!G33+Jun!G33+Jul!G33+Ago!G33+Set!G33+Oct!G33+Nov!G33),IF(Config!$C$6=12,SUM(+Ene!G33+Feb!G33+Mar!G33+Abr!G33+May!G33+Jun!G33+Jul!G33+Ago!G33+Set!G33+Oct!G33+Nov!G33+Dic!G33)))))))))))))</f>
        <v>0</v>
      </c>
      <c r="H33" s="429">
        <f>IF(Config!$C$6=1,SUM(+Ene!H33),IF(Config!$C$6=2,SUM(+Ene!H33+Feb!H33),IF(Config!$C$6=3,SUM(+Ene!H33+Feb!H33+Mar!H33),IF(Config!$C$6=4,SUM(+Ene!H33+Feb!H33+Mar!H33+Abr!H33),IF(Config!$C$6=5,SUM(Ene!H33+Feb!H33+Mar!H33+Abr!H33+May!H33),IF(Config!$C$6=6,SUM(+Ene!H33+Feb!H33+Mar!H33+Abr!H33+May!H33+Jun!H33),IF(Config!$C$6=7,SUM(Ene!H33+Feb!H33+Mar!H33+Abr!H33+May!H33+Jun!H33+Jul!H33),IF(Config!$C$6=8,SUM(+Ene!H33+Feb!H33+Mar!H33+Abr!H33+May!H33+Jun!H33+Jul!H33+Ago!H33),IF(Config!$C$6=9,SUM(+Ene!H33+Feb!H33+Mar!H33+Abr!H33+May!H33+Jun!H33+Jul!H33+Ago!H33+Set!H33),IF(Config!$C$6=10,SUM(+Ene!H33+Feb!H33+Mar!H33+Abr!H33+May!H33+Jun!H33+Jul!H33+Ago!H33+Set!H33+Oct!H33),IF(Config!$C$6=11,SUM(+Ene!H33+Feb!H33+Mar!H33+Abr!H33+May!H33+Jun!H33+Jul!H33+Ago!H33+Set!H33+Oct!H33+Nov!H33),IF(Config!$C$6=12,SUM(+Ene!H33+Feb!H33+Mar!H33+Abr!H33+May!H33+Jun!H33+Jul!H33+Ago!H33+Set!H33+Oct!H33+Nov!H33+Dic!H33)))))))))))))</f>
        <v>0</v>
      </c>
      <c r="I33" s="429">
        <f>IF(Config!$C$6=1,SUM(+Ene!I33),IF(Config!$C$6=2,SUM(+Ene!I33+Feb!I33),IF(Config!$C$6=3,SUM(+Ene!I33+Feb!I33+Mar!I33),IF(Config!$C$6=4,SUM(+Ene!I33+Feb!I33+Mar!I33+Abr!I33),IF(Config!$C$6=5,SUM(Ene!I33+Feb!I33+Mar!I33+Abr!I33+May!I33),IF(Config!$C$6=6,SUM(+Ene!I33+Feb!I33+Mar!I33+Abr!I33+May!I33+Jun!I33),IF(Config!$C$6=7,SUM(Ene!I33+Feb!I33+Mar!I33+Abr!I33+May!I33+Jun!I33+Jul!I33),IF(Config!$C$6=8,SUM(+Ene!I33+Feb!I33+Mar!I33+Abr!I33+May!I33+Jun!I33+Jul!I33+Ago!I33),IF(Config!$C$6=9,SUM(+Ene!I33+Feb!I33+Mar!I33+Abr!I33+May!I33+Jun!I33+Jul!I33+Ago!I33+Set!I33),IF(Config!$C$6=10,SUM(+Ene!I33+Feb!I33+Mar!I33+Abr!I33+May!I33+Jun!I33+Jul!I33+Ago!I33+Set!I33+Oct!I33),IF(Config!$C$6=11,SUM(+Ene!I33+Feb!I33+Mar!I33+Abr!I33+May!I33+Jun!I33+Jul!I33+Ago!I33+Set!I33+Oct!I33+Nov!I33),IF(Config!$C$6=12,SUM(+Ene!I33+Feb!I33+Mar!I33+Abr!I33+May!I33+Jun!I33+Jul!I33+Ago!I33+Set!I33+Oct!I33+Nov!I33+Dic!I33)))))))))))))</f>
        <v>0</v>
      </c>
      <c r="J33" s="429">
        <f>IF(Config!$C$6=1,SUM(+Ene!J33),IF(Config!$C$6=2,SUM(+Ene!J33+Feb!J33),IF(Config!$C$6=3,SUM(+Ene!J33+Feb!J33+Mar!J33),IF(Config!$C$6=4,SUM(+Ene!J33+Feb!J33+Mar!J33+Abr!J33),IF(Config!$C$6=5,SUM(Ene!J33+Feb!J33+Mar!J33+Abr!J33+May!J33),IF(Config!$C$6=6,SUM(+Ene!J33+Feb!J33+Mar!J33+Abr!J33+May!J33+Jun!J33),IF(Config!$C$6=7,SUM(Ene!J33+Feb!J33+Mar!J33+Abr!J33+May!J33+Jun!J33+Jul!J33),IF(Config!$C$6=8,SUM(+Ene!J33+Feb!J33+Mar!J33+Abr!J33+May!J33+Jun!J33+Jul!J33+Ago!J33),IF(Config!$C$6=9,SUM(+Ene!J33+Feb!J33+Mar!J33+Abr!J33+May!J33+Jun!J33+Jul!J33+Ago!J33+Set!J33),IF(Config!$C$6=10,SUM(+Ene!J33+Feb!J33+Mar!J33+Abr!J33+May!J33+Jun!J33+Jul!J33+Ago!J33+Set!J33+Oct!J33),IF(Config!$C$6=11,SUM(+Ene!J33+Feb!J33+Mar!J33+Abr!J33+May!J33+Jun!J33+Jul!J33+Ago!J33+Set!J33+Oct!J33+Nov!J33),IF(Config!$C$6=12,SUM(+Ene!J33+Feb!J33+Mar!J33+Abr!J33+May!J33+Jun!J33+Jul!J33+Ago!J33+Set!J33+Oct!J33+Nov!J33+Dic!J33)))))))))))))</f>
        <v>0</v>
      </c>
      <c r="K33" s="429">
        <f>IF(Config!$C$6=1,SUM(+Ene!K33),IF(Config!$C$6=2,SUM(+Ene!K33+Feb!K33),IF(Config!$C$6=3,SUM(+Ene!K33+Feb!K33+Mar!K33),IF(Config!$C$6=4,SUM(+Ene!K33+Feb!K33+Mar!K33+Abr!K33),IF(Config!$C$6=5,SUM(Ene!K33+Feb!K33+Mar!K33+Abr!K33+May!K33),IF(Config!$C$6=6,SUM(+Ene!K33+Feb!K33+Mar!K33+Abr!K33+May!K33+Jun!K33),IF(Config!$C$6=7,SUM(Ene!K33+Feb!K33+Mar!K33+Abr!K33+May!K33+Jun!K33+Jul!K33),IF(Config!$C$6=8,SUM(+Ene!K33+Feb!K33+Mar!K33+Abr!K33+May!K33+Jun!K33+Jul!K33+Ago!K33),IF(Config!$C$6=9,SUM(+Ene!K33+Feb!K33+Mar!K33+Abr!K33+May!K33+Jun!K33+Jul!K33+Ago!K33+Set!K33),IF(Config!$C$6=10,SUM(+Ene!K33+Feb!K33+Mar!K33+Abr!K33+May!K33+Jun!K33+Jul!K33+Ago!K33+Set!K33+Oct!K33),IF(Config!$C$6=11,SUM(+Ene!K33+Feb!K33+Mar!K33+Abr!K33+May!K33+Jun!K33+Jul!K33+Ago!K33+Set!K33+Oct!K33+Nov!K33),IF(Config!$C$6=12,SUM(+Ene!K33+Feb!K33+Mar!K33+Abr!K33+May!K33+Jun!K33+Jul!K33+Ago!K33+Set!K33+Oct!K33+Nov!K33+Dic!K33)))))))))))))</f>
        <v>0</v>
      </c>
      <c r="L33" s="429">
        <f>IF(Config!$C$6=1,SUM(+Ene!L33),IF(Config!$C$6=2,SUM(+Ene!L33+Feb!L33),IF(Config!$C$6=3,SUM(+Ene!L33+Feb!L33+Mar!L33),IF(Config!$C$6=4,SUM(+Ene!L33+Feb!L33+Mar!L33+Abr!L33),IF(Config!$C$6=5,SUM(Ene!L33+Feb!L33+Mar!L33+Abr!L33+May!L33),IF(Config!$C$6=6,SUM(+Ene!L33+Feb!L33+Mar!L33+Abr!L33+May!L33+Jun!L33),IF(Config!$C$6=7,SUM(Ene!L33+Feb!L33+Mar!L33+Abr!L33+May!L33+Jun!L33+Jul!L33),IF(Config!$C$6=8,SUM(+Ene!L33+Feb!L33+Mar!L33+Abr!L33+May!L33+Jun!L33+Jul!L33+Ago!L33),IF(Config!$C$6=9,SUM(+Ene!L33+Feb!L33+Mar!L33+Abr!L33+May!L33+Jun!L33+Jul!L33+Ago!L33+Set!L33),IF(Config!$C$6=10,SUM(+Ene!L33+Feb!L33+Mar!L33+Abr!L33+May!L33+Jun!L33+Jul!L33+Ago!L33+Set!L33+Oct!L33),IF(Config!$C$6=11,SUM(+Ene!L33+Feb!L33+Mar!L33+Abr!L33+May!L33+Jun!L33+Jul!L33+Ago!L33+Set!L33+Oct!L33+Nov!L33),IF(Config!$C$6=12,SUM(+Ene!L33+Feb!L33+Mar!L33+Abr!L33+May!L33+Jun!L33+Jul!L33+Ago!L33+Set!L33+Oct!L33+Nov!L33+Dic!L33)))))))))))))</f>
        <v>0</v>
      </c>
      <c r="M33" s="429">
        <f>IF(Config!$C$6=1,SUM(+Ene!M33),IF(Config!$C$6=2,SUM(+Ene!M33+Feb!M33),IF(Config!$C$6=3,SUM(+Ene!M33+Feb!M33+Mar!M33),IF(Config!$C$6=4,SUM(+Ene!M33+Feb!M33+Mar!M33+Abr!M33),IF(Config!$C$6=5,SUM(Ene!M33+Feb!M33+Mar!M33+Abr!M33+May!M33),IF(Config!$C$6=6,SUM(+Ene!M33+Feb!M33+Mar!M33+Abr!M33+May!M33+Jun!M33),IF(Config!$C$6=7,SUM(Ene!M33+Feb!M33+Mar!M33+Abr!M33+May!M33+Jun!M33+Jul!M33),IF(Config!$C$6=8,SUM(+Ene!M33+Feb!M33+Mar!M33+Abr!M33+May!M33+Jun!M33+Jul!M33+Ago!M33),IF(Config!$C$6=9,SUM(+Ene!M33+Feb!M33+Mar!M33+Abr!M33+May!M33+Jun!M33+Jul!M33+Ago!M33+Set!M33),IF(Config!$C$6=10,SUM(+Ene!M33+Feb!M33+Mar!M33+Abr!M33+May!M33+Jun!M33+Jul!M33+Ago!M33+Set!M33+Oct!M33),IF(Config!$C$6=11,SUM(+Ene!M33+Feb!M33+Mar!M33+Abr!M33+May!M33+Jun!M33+Jul!M33+Ago!M33+Set!M33+Oct!M33+Nov!M33),IF(Config!$C$6=12,SUM(+Ene!M33+Feb!M33+Mar!M33+Abr!M33+May!M33+Jun!M33+Jul!M33+Ago!M33+Set!M33+Oct!M33+Nov!M33+Dic!M33)))))))))))))</f>
        <v>0</v>
      </c>
      <c r="N33" s="429">
        <f>IF(Config!$C$6=1,SUM(+Ene!N33),IF(Config!$C$6=2,SUM(+Ene!N33+Feb!N33),IF(Config!$C$6=3,SUM(+Ene!N33+Feb!N33+Mar!N33),IF(Config!$C$6=4,SUM(+Ene!N33+Feb!N33+Mar!N33+Abr!N33),IF(Config!$C$6=5,SUM(Ene!N33+Feb!N33+Mar!N33+Abr!N33+May!N33),IF(Config!$C$6=6,SUM(+Ene!N33+Feb!N33+Mar!N33+Abr!N33+May!N33+Jun!N33),IF(Config!$C$6=7,SUM(Ene!N33+Feb!N33+Mar!N33+Abr!N33+May!N33+Jun!N33+Jul!N33),IF(Config!$C$6=8,SUM(+Ene!N33+Feb!N33+Mar!N33+Abr!N33+May!N33+Jun!N33+Jul!N33+Ago!N33),IF(Config!$C$6=9,SUM(+Ene!N33+Feb!N33+Mar!N33+Abr!N33+May!N33+Jun!N33+Jul!N33+Ago!N33+Set!N33),IF(Config!$C$6=10,SUM(+Ene!N33+Feb!N33+Mar!N33+Abr!N33+May!N33+Jun!N33+Jul!N33+Ago!N33+Set!N33+Oct!N33),IF(Config!$C$6=11,SUM(+Ene!N33+Feb!N33+Mar!N33+Abr!N33+May!N33+Jun!N33+Jul!N33+Ago!N33+Set!N33+Oct!N33+Nov!N33),IF(Config!$C$6=12,SUM(+Ene!N33+Feb!N33+Mar!N33+Abr!N33+May!N33+Jun!N33+Jul!N33+Ago!N33+Set!N33+Oct!N33+Nov!N33+Dic!N33)))))))))))))</f>
        <v>0</v>
      </c>
      <c r="O33" s="429">
        <f>IF(Config!$C$6=1,SUM(+Ene!O33),IF(Config!$C$6=2,SUM(+Ene!O33+Feb!O33),IF(Config!$C$6=3,SUM(+Ene!O33+Feb!O33+Mar!O33),IF(Config!$C$6=4,SUM(+Ene!O33+Feb!O33+Mar!O33+Abr!O33),IF(Config!$C$6=5,SUM(Ene!O33+Feb!O33+Mar!O33+Abr!O33+May!O33),IF(Config!$C$6=6,SUM(+Ene!O33+Feb!O33+Mar!O33+Abr!O33+May!O33+Jun!O33),IF(Config!$C$6=7,SUM(Ene!O33+Feb!O33+Mar!O33+Abr!O33+May!O33+Jun!O33+Jul!O33),IF(Config!$C$6=8,SUM(+Ene!O33+Feb!O33+Mar!O33+Abr!O33+May!O33+Jun!O33+Jul!O33+Ago!O33),IF(Config!$C$6=9,SUM(+Ene!O33+Feb!O33+Mar!O33+Abr!O33+May!O33+Jun!O33+Jul!O33+Ago!O33+Set!O33),IF(Config!$C$6=10,SUM(+Ene!O33+Feb!O33+Mar!O33+Abr!O33+May!O33+Jun!O33+Jul!O33+Ago!O33+Set!O33+Oct!O33),IF(Config!$C$6=11,SUM(+Ene!O33+Feb!O33+Mar!O33+Abr!O33+May!O33+Jun!O33+Jul!O33+Ago!O33+Set!O33+Oct!O33+Nov!O33),IF(Config!$C$6=12,SUM(+Ene!O33+Feb!O33+Mar!O33+Abr!O33+May!O33+Jun!O33+Jul!O33+Ago!O33+Set!O33+Oct!O33+Nov!O33+Dic!O33)))))))))))))</f>
        <v>0</v>
      </c>
      <c r="P33" s="429">
        <f>IF(Config!$C$6=1,SUM(+Ene!P33),IF(Config!$C$6=2,SUM(+Ene!P33+Feb!P33),IF(Config!$C$6=3,SUM(+Ene!P33+Feb!P33+Mar!P33),IF(Config!$C$6=4,SUM(+Ene!P33+Feb!P33+Mar!P33+Abr!P33),IF(Config!$C$6=5,SUM(Ene!P33+Feb!P33+Mar!P33+Abr!P33+May!P33),IF(Config!$C$6=6,SUM(+Ene!P33+Feb!P33+Mar!P33+Abr!P33+May!P33+Jun!P33),IF(Config!$C$6=7,SUM(Ene!P33+Feb!P33+Mar!P33+Abr!P33+May!P33+Jun!P33+Jul!P33),IF(Config!$C$6=8,SUM(+Ene!P33+Feb!P33+Mar!P33+Abr!P33+May!P33+Jun!P33+Jul!P33+Ago!P33),IF(Config!$C$6=9,SUM(+Ene!P33+Feb!P33+Mar!P33+Abr!P33+May!P33+Jun!P33+Jul!P33+Ago!P33+Set!P33),IF(Config!$C$6=10,SUM(+Ene!P33+Feb!P33+Mar!P33+Abr!P33+May!P33+Jun!P33+Jul!P33+Ago!P33+Set!P33+Oct!P33),IF(Config!$C$6=11,SUM(+Ene!P33+Feb!P33+Mar!P33+Abr!P33+May!P33+Jun!P33+Jul!P33+Ago!P33+Set!P33+Oct!P33+Nov!P33),IF(Config!$C$6=12,SUM(+Ene!P33+Feb!P33+Mar!P33+Abr!P33+May!P33+Jun!P33+Jul!P33+Ago!P33+Set!P33+Oct!P33+Nov!P33+Dic!P33)))))))))))))</f>
        <v>0</v>
      </c>
      <c r="Q33" s="429">
        <f>IF(Config!$C$6=1,SUM(+Ene!Q33),IF(Config!$C$6=2,SUM(+Ene!Q33+Feb!Q33),IF(Config!$C$6=3,SUM(+Ene!Q33+Feb!Q33+Mar!Q33),IF(Config!$C$6=4,SUM(+Ene!Q33+Feb!Q33+Mar!Q33+Abr!Q33),IF(Config!$C$6=5,SUM(Ene!Q33+Feb!Q33+Mar!Q33+Abr!Q33+May!Q33),IF(Config!$C$6=6,SUM(+Ene!Q33+Feb!Q33+Mar!Q33+Abr!Q33+May!Q33+Jun!Q33),IF(Config!$C$6=7,SUM(Ene!Q33+Feb!Q33+Mar!Q33+Abr!Q33+May!Q33+Jun!Q33+Jul!Q33),IF(Config!$C$6=8,SUM(+Ene!Q33+Feb!Q33+Mar!Q33+Abr!Q33+May!Q33+Jun!Q33+Jul!Q33+Ago!Q33),IF(Config!$C$6=9,SUM(+Ene!Q33+Feb!Q33+Mar!Q33+Abr!Q33+May!Q33+Jun!Q33+Jul!Q33+Ago!Q33+Set!Q33),IF(Config!$C$6=10,SUM(+Ene!Q33+Feb!Q33+Mar!Q33+Abr!Q33+May!Q33+Jun!Q33+Jul!Q33+Ago!Q33+Set!Q33+Oct!Q33),IF(Config!$C$6=11,SUM(+Ene!Q33+Feb!Q33+Mar!Q33+Abr!Q33+May!Q33+Jun!Q33+Jul!Q33+Ago!Q33+Set!Q33+Oct!Q33+Nov!Q33),IF(Config!$C$6=12,SUM(+Ene!Q33+Feb!Q33+Mar!Q33+Abr!Q33+May!Q33+Jun!Q33+Jul!Q33+Ago!Q33+Set!Q33+Oct!Q33+Nov!Q33+Dic!Q33)))))))))))))</f>
        <v>0</v>
      </c>
      <c r="R33" s="429">
        <f>IF(Config!$C$6=1,SUM(+Ene!R33),IF(Config!$C$6=2,SUM(+Ene!R33+Feb!R33),IF(Config!$C$6=3,SUM(+Ene!R33+Feb!R33+Mar!R33),IF(Config!$C$6=4,SUM(+Ene!R33+Feb!R33+Mar!R33+Abr!R33),IF(Config!$C$6=5,SUM(Ene!R33+Feb!R33+Mar!R33+Abr!R33+May!R33),IF(Config!$C$6=6,SUM(+Ene!R33+Feb!R33+Mar!R33+Abr!R33+May!R33+Jun!R33),IF(Config!$C$6=7,SUM(Ene!R33+Feb!R33+Mar!R33+Abr!R33+May!R33+Jun!R33+Jul!R33),IF(Config!$C$6=8,SUM(+Ene!R33+Feb!R33+Mar!R33+Abr!R33+May!R33+Jun!R33+Jul!R33+Ago!R33),IF(Config!$C$6=9,SUM(+Ene!R33+Feb!R33+Mar!R33+Abr!R33+May!R33+Jun!R33+Jul!R33+Ago!R33+Set!R33),IF(Config!$C$6=10,SUM(+Ene!R33+Feb!R33+Mar!R33+Abr!R33+May!R33+Jun!R33+Jul!R33+Ago!R33+Set!R33+Oct!R33),IF(Config!$C$6=11,SUM(+Ene!R33+Feb!R33+Mar!R33+Abr!R33+May!R33+Jun!R33+Jul!R33+Ago!R33+Set!R33+Oct!R33+Nov!R33),IF(Config!$C$6=12,SUM(+Ene!R33+Feb!R33+Mar!R33+Abr!R33+May!R33+Jun!R33+Jul!R33+Ago!R33+Set!R33+Oct!R33+Nov!R33+Dic!R33)))))))))))))</f>
        <v>0</v>
      </c>
      <c r="S33" s="429">
        <f>IF(Config!$C$6=1,SUM(+Ene!S33),IF(Config!$C$6=2,SUM(+Ene!S33+Feb!S33),IF(Config!$C$6=3,SUM(+Ene!S33+Feb!S33+Mar!S33),IF(Config!$C$6=4,SUM(+Ene!S33+Feb!S33+Mar!S33+Abr!S33),IF(Config!$C$6=5,SUM(Ene!S33+Feb!S33+Mar!S33+Abr!S33+May!S33),IF(Config!$C$6=6,SUM(+Ene!S33+Feb!S33+Mar!S33+Abr!S33+May!S33+Jun!S33),IF(Config!$C$6=7,SUM(Ene!S33+Feb!S33+Mar!S33+Abr!S33+May!S33+Jun!S33+Jul!S33),IF(Config!$C$6=8,SUM(+Ene!S33+Feb!S33+Mar!S33+Abr!S33+May!S33+Jun!S33+Jul!S33+Ago!S33),IF(Config!$C$6=9,SUM(+Ene!S33+Feb!S33+Mar!S33+Abr!S33+May!S33+Jun!S33+Jul!S33+Ago!S33+Set!S33),IF(Config!$C$6=10,SUM(+Ene!S33+Feb!S33+Mar!S33+Abr!S33+May!S33+Jun!S33+Jul!S33+Ago!S33+Set!S33+Oct!S33),IF(Config!$C$6=11,SUM(+Ene!S33+Feb!S33+Mar!S33+Abr!S33+May!S33+Jun!S33+Jul!S33+Ago!S33+Set!S33+Oct!S33+Nov!S33),IF(Config!$C$6=12,SUM(+Ene!S33+Feb!S33+Mar!S33+Abr!S33+May!S33+Jun!S33+Jul!S33+Ago!S33+Set!S33+Oct!S33+Nov!S33+Dic!S33)))))))))))))</f>
        <v>0</v>
      </c>
      <c r="T33" s="429">
        <f>IF(Config!$C$6=1,SUM(+Ene!T33),IF(Config!$C$6=2,SUM(+Ene!T33+Feb!T33),IF(Config!$C$6=3,SUM(+Ene!T33+Feb!T33+Mar!T33),IF(Config!$C$6=4,SUM(+Ene!T33+Feb!T33+Mar!T33+Abr!T33),IF(Config!$C$6=5,SUM(Ene!T33+Feb!T33+Mar!T33+Abr!T33+May!T33),IF(Config!$C$6=6,SUM(+Ene!T33+Feb!T33+Mar!T33+Abr!T33+May!T33+Jun!T33),IF(Config!$C$6=7,SUM(Ene!T33+Feb!T33+Mar!T33+Abr!T33+May!T33+Jun!T33+Jul!T33),IF(Config!$C$6=8,SUM(+Ene!T33+Feb!T33+Mar!T33+Abr!T33+May!T33+Jun!T33+Jul!T33+Ago!T33),IF(Config!$C$6=9,SUM(+Ene!T33+Feb!T33+Mar!T33+Abr!T33+May!T33+Jun!T33+Jul!T33+Ago!T33+Set!T33),IF(Config!$C$6=10,SUM(+Ene!T33+Feb!T33+Mar!T33+Abr!T33+May!T33+Jun!T33+Jul!T33+Ago!T33+Set!T33+Oct!T33),IF(Config!$C$6=11,SUM(+Ene!T33+Feb!T33+Mar!T33+Abr!T33+May!T33+Jun!T33+Jul!T33+Ago!T33+Set!T33+Oct!T33+Nov!T33),IF(Config!$C$6=12,SUM(+Ene!T33+Feb!T33+Mar!T33+Abr!T33+May!T33+Jun!T33+Jul!T33+Ago!T33+Set!T33+Oct!T33+Nov!T33+Dic!T33)))))))))))))</f>
        <v>0</v>
      </c>
      <c r="U33" s="429">
        <f>IF(Config!$C$6=1,SUM(+Ene!U33),IF(Config!$C$6=2,SUM(+Ene!U33+Feb!U33),IF(Config!$C$6=3,SUM(+Ene!U33+Feb!U33+Mar!U33),IF(Config!$C$6=4,SUM(+Ene!U33+Feb!U33+Mar!U33+Abr!U33),IF(Config!$C$6=5,SUM(Ene!U33+Feb!U33+Mar!U33+Abr!U33+May!U33),IF(Config!$C$6=6,SUM(+Ene!U33+Feb!U33+Mar!U33+Abr!U33+May!U33+Jun!U33),IF(Config!$C$6=7,SUM(Ene!U33+Feb!U33+Mar!U33+Abr!U33+May!U33+Jun!U33+Jul!U33),IF(Config!$C$6=8,SUM(+Ene!U33+Feb!U33+Mar!U33+Abr!U33+May!U33+Jun!U33+Jul!U33+Ago!U33),IF(Config!$C$6=9,SUM(+Ene!U33+Feb!U33+Mar!U33+Abr!U33+May!U33+Jun!U33+Jul!U33+Ago!U33+Set!U33),IF(Config!$C$6=10,SUM(+Ene!U33+Feb!U33+Mar!U33+Abr!U33+May!U33+Jun!U33+Jul!U33+Ago!U33+Set!U33+Oct!U33),IF(Config!$C$6=11,SUM(+Ene!U33+Feb!U33+Mar!U33+Abr!U33+May!U33+Jun!U33+Jul!U33+Ago!U33+Set!U33+Oct!U33+Nov!U33),IF(Config!$C$6=12,SUM(+Ene!U33+Feb!U33+Mar!U33+Abr!U33+May!U33+Jun!U33+Jul!U33+Ago!U33+Set!U33+Oct!U33+Nov!U33+Dic!U33)))))))))))))</f>
        <v>0</v>
      </c>
      <c r="V33" s="429">
        <f>IF(Config!$C$6=1,SUM(+Ene!V33),IF(Config!$C$6=2,SUM(+Ene!V33+Feb!V33),IF(Config!$C$6=3,SUM(+Ene!V33+Feb!V33+Mar!V33),IF(Config!$C$6=4,SUM(+Ene!V33+Feb!V33+Mar!V33+Abr!V33),IF(Config!$C$6=5,SUM(Ene!V33+Feb!V33+Mar!V33+Abr!V33+May!V33),IF(Config!$C$6=6,SUM(+Ene!V33+Feb!V33+Mar!V33+Abr!V33+May!V33+Jun!V33),IF(Config!$C$6=7,SUM(Ene!V33+Feb!V33+Mar!V33+Abr!V33+May!V33+Jun!V33+Jul!V33),IF(Config!$C$6=8,SUM(+Ene!V33+Feb!V33+Mar!V33+Abr!V33+May!V33+Jun!V33+Jul!V33+Ago!V33),IF(Config!$C$6=9,SUM(+Ene!V33+Feb!V33+Mar!V33+Abr!V33+May!V33+Jun!V33+Jul!V33+Ago!V33+Set!V33),IF(Config!$C$6=10,SUM(+Ene!V33+Feb!V33+Mar!V33+Abr!V33+May!V33+Jun!V33+Jul!V33+Ago!V33+Set!V33+Oct!V33),IF(Config!$C$6=11,SUM(+Ene!V33+Feb!V33+Mar!V33+Abr!V33+May!V33+Jun!V33+Jul!V33+Ago!V33+Set!V33+Oct!V33+Nov!V33),IF(Config!$C$6=12,SUM(+Ene!V33+Feb!V33+Mar!V33+Abr!V33+May!V33+Jun!V33+Jul!V33+Ago!V33+Set!V33+Oct!V33+Nov!V33+Dic!V33)))))))))))))</f>
        <v>0</v>
      </c>
      <c r="W33" s="429">
        <f>IF(Config!$C$6=1,SUM(+Ene!W33),IF(Config!$C$6=2,SUM(+Ene!W33+Feb!W33),IF(Config!$C$6=3,SUM(+Ene!W33+Feb!W33+Mar!W33),IF(Config!$C$6=4,SUM(+Ene!W33+Feb!W33+Mar!W33+Abr!W33),IF(Config!$C$6=5,SUM(Ene!W33+Feb!W33+Mar!W33+Abr!W33+May!W33),IF(Config!$C$6=6,SUM(+Ene!W33+Feb!W33+Mar!W33+Abr!W33+May!W33+Jun!W33),IF(Config!$C$6=7,SUM(Ene!W33+Feb!W33+Mar!W33+Abr!W33+May!W33+Jun!W33+Jul!W33),IF(Config!$C$6=8,SUM(+Ene!W33+Feb!W33+Mar!W33+Abr!W33+May!W33+Jun!W33+Jul!W33+Ago!W33),IF(Config!$C$6=9,SUM(+Ene!W33+Feb!W33+Mar!W33+Abr!W33+May!W33+Jun!W33+Jul!W33+Ago!W33+Set!W33),IF(Config!$C$6=10,SUM(+Ene!W33+Feb!W33+Mar!W33+Abr!W33+May!W33+Jun!W33+Jul!W33+Ago!W33+Set!W33+Oct!W33),IF(Config!$C$6=11,SUM(+Ene!W33+Feb!W33+Mar!W33+Abr!W33+May!W33+Jun!W33+Jul!W33+Ago!W33+Set!W33+Oct!W33+Nov!W33),IF(Config!$C$6=12,SUM(+Ene!W33+Feb!W33+Mar!W33+Abr!W33+May!W33+Jun!W33+Jul!W33+Ago!W33+Set!W33+Oct!W33+Nov!W33+Dic!W33)))))))))))))</f>
        <v>0</v>
      </c>
      <c r="X33" s="429">
        <f>IF(Config!$C$6=1,SUM(+Ene!X33),IF(Config!$C$6=2,SUM(+Ene!X33+Feb!X33),IF(Config!$C$6=3,SUM(+Ene!X33+Feb!X33+Mar!X33),IF(Config!$C$6=4,SUM(+Ene!X33+Feb!X33+Mar!X33+Abr!X33),IF(Config!$C$6=5,SUM(Ene!X33+Feb!X33+Mar!X33+Abr!X33+May!X33),IF(Config!$C$6=6,SUM(+Ene!X33+Feb!X33+Mar!X33+Abr!X33+May!X33+Jun!X33),IF(Config!$C$6=7,SUM(Ene!X33+Feb!X33+Mar!X33+Abr!X33+May!X33+Jun!X33+Jul!X33),IF(Config!$C$6=8,SUM(+Ene!X33+Feb!X33+Mar!X33+Abr!X33+May!X33+Jun!X33+Jul!X33+Ago!X33),IF(Config!$C$6=9,SUM(+Ene!X33+Feb!X33+Mar!X33+Abr!X33+May!X33+Jun!X33+Jul!X33+Ago!X33+Set!X33),IF(Config!$C$6=10,SUM(+Ene!X33+Feb!X33+Mar!X33+Abr!X33+May!X33+Jun!X33+Jul!X33+Ago!X33+Set!X33+Oct!X33),IF(Config!$C$6=11,SUM(+Ene!X33+Feb!X33+Mar!X33+Abr!X33+May!X33+Jun!X33+Jul!X33+Ago!X33+Set!X33+Oct!X33+Nov!X33),IF(Config!$C$6=12,SUM(+Ene!X33+Feb!X33+Mar!X33+Abr!X33+May!X33+Jun!X33+Jul!X33+Ago!X33+Set!X33+Oct!X33+Nov!X33+Dic!X33)))))))))))))</f>
        <v>0</v>
      </c>
      <c r="Y33" s="429">
        <f>IF(Config!$C$6=1,SUM(+Ene!Y33),IF(Config!$C$6=2,SUM(+Ene!Y33+Feb!Y33),IF(Config!$C$6=3,SUM(+Ene!Y33+Feb!Y33+Mar!Y33),IF(Config!$C$6=4,SUM(+Ene!Y33+Feb!Y33+Mar!Y33+Abr!Y33),IF(Config!$C$6=5,SUM(Ene!Y33+Feb!Y33+Mar!Y33+Abr!Y33+May!Y33),IF(Config!$C$6=6,SUM(+Ene!Y33+Feb!Y33+Mar!Y33+Abr!Y33+May!Y33+Jun!Y33),IF(Config!$C$6=7,SUM(Ene!Y33+Feb!Y33+Mar!Y33+Abr!Y33+May!Y33+Jun!Y33+Jul!Y33),IF(Config!$C$6=8,SUM(+Ene!Y33+Feb!Y33+Mar!Y33+Abr!Y33+May!Y33+Jun!Y33+Jul!Y33+Ago!Y33),IF(Config!$C$6=9,SUM(+Ene!Y33+Feb!Y33+Mar!Y33+Abr!Y33+May!Y33+Jun!Y33+Jul!Y33+Ago!Y33+Set!Y33),IF(Config!$C$6=10,SUM(+Ene!Y33+Feb!Y33+Mar!Y33+Abr!Y33+May!Y33+Jun!Y33+Jul!Y33+Ago!Y33+Set!Y33+Oct!Y33),IF(Config!$C$6=11,SUM(+Ene!Y33+Feb!Y33+Mar!Y33+Abr!Y33+May!Y33+Jun!Y33+Jul!Y33+Ago!Y33+Set!Y33+Oct!Y33+Nov!Y33),IF(Config!$C$6=12,SUM(+Ene!Y33+Feb!Y33+Mar!Y33+Abr!Y33+May!Y33+Jun!Y33+Jul!Y33+Ago!Y33+Set!Y33+Oct!Y33+Nov!Y33+Dic!Y33)))))))))))))</f>
        <v>0</v>
      </c>
      <c r="Z33" s="429">
        <f>IF(Config!$C$6=1,SUM(+Ene!Z33),IF(Config!$C$6=2,SUM(+Ene!Z33+Feb!Z33),IF(Config!$C$6=3,SUM(+Ene!Z33+Feb!Z33+Mar!Z33),IF(Config!$C$6=4,SUM(+Ene!Z33+Feb!Z33+Mar!Z33+Abr!Z33),IF(Config!$C$6=5,SUM(Ene!Z33+Feb!Z33+Mar!Z33+Abr!Z33+May!Z33),IF(Config!$C$6=6,SUM(+Ene!Z33+Feb!Z33+Mar!Z33+Abr!Z33+May!Z33+Jun!Z33),IF(Config!$C$6=7,SUM(Ene!Z33+Feb!Z33+Mar!Z33+Abr!Z33+May!Z33+Jun!Z33+Jul!Z33),IF(Config!$C$6=8,SUM(+Ene!Z33+Feb!Z33+Mar!Z33+Abr!Z33+May!Z33+Jun!Z33+Jul!Z33+Ago!Z33),IF(Config!$C$6=9,SUM(+Ene!Z33+Feb!Z33+Mar!Z33+Abr!Z33+May!Z33+Jun!Z33+Jul!Z33+Ago!Z33+Set!Z33),IF(Config!$C$6=10,SUM(+Ene!Z33+Feb!Z33+Mar!Z33+Abr!Z33+May!Z33+Jun!Z33+Jul!Z33+Ago!Z33+Set!Z33+Oct!Z33),IF(Config!$C$6=11,SUM(+Ene!Z33+Feb!Z33+Mar!Z33+Abr!Z33+May!Z33+Jun!Z33+Jul!Z33+Ago!Z33+Set!Z33+Oct!Z33+Nov!Z33),IF(Config!$C$6=12,SUM(+Ene!Z33+Feb!Z33+Mar!Z33+Abr!Z33+May!Z33+Jun!Z33+Jul!Z33+Ago!Z33+Set!Z33+Oct!Z33+Nov!Z33+Dic!Z33)))))))))))))</f>
        <v>0</v>
      </c>
      <c r="AA33" s="429">
        <f>IF(Config!$C$6=1,SUM(+Ene!AA33),IF(Config!$C$6=2,SUM(+Ene!AA33+Feb!AA33),IF(Config!$C$6=3,SUM(+Ene!AA33+Feb!AA33+Mar!AA33),IF(Config!$C$6=4,SUM(+Ene!AA33+Feb!AA33+Mar!AA33+Abr!AA33),IF(Config!$C$6=5,SUM(Ene!AA33+Feb!AA33+Mar!AA33+Abr!AA33+May!AA33),IF(Config!$C$6=6,SUM(+Ene!AA33+Feb!AA33+Mar!AA33+Abr!AA33+May!AA33+Jun!AA33),IF(Config!$C$6=7,SUM(Ene!AA33+Feb!AA33+Mar!AA33+Abr!AA33+May!AA33+Jun!AA33+Jul!AA33),IF(Config!$C$6=8,SUM(+Ene!AA33+Feb!AA33+Mar!AA33+Abr!AA33+May!AA33+Jun!AA33+Jul!AA33+Ago!AA33),IF(Config!$C$6=9,SUM(+Ene!AA33+Feb!AA33+Mar!AA33+Abr!AA33+May!AA33+Jun!AA33+Jul!AA33+Ago!AA33+Set!AA33),IF(Config!$C$6=10,SUM(+Ene!AA33+Feb!AA33+Mar!AA33+Abr!AA33+May!AA33+Jun!AA33+Jul!AA33+Ago!AA33+Set!AA33+Oct!AA33),IF(Config!$C$6=11,SUM(+Ene!AA33+Feb!AA33+Mar!AA33+Abr!AA33+May!AA33+Jun!AA33+Jul!AA33+Ago!AA33+Set!AA33+Oct!AA33+Nov!AA33),IF(Config!$C$6=12,SUM(+Ene!AA33+Feb!AA33+Mar!AA33+Abr!AA33+May!AA33+Jun!AA33+Jul!AA33+Ago!AA33+Set!AA33+Oct!AA33+Nov!AA33+Dic!AA33)))))))))))))</f>
        <v>0</v>
      </c>
      <c r="AB33" s="429">
        <f>IF(Config!$C$6=1,SUM(+Ene!AB33),IF(Config!$C$6=2,SUM(+Ene!AB33+Feb!AB33),IF(Config!$C$6=3,SUM(+Ene!AB33+Feb!AB33+Mar!AB33),IF(Config!$C$6=4,SUM(+Ene!AB33+Feb!AB33+Mar!AB33+Abr!AB33),IF(Config!$C$6=5,SUM(Ene!AB33+Feb!AB33+Mar!AB33+Abr!AB33+May!AB33),IF(Config!$C$6=6,SUM(+Ene!AB33+Feb!AB33+Mar!AB33+Abr!AB33+May!AB33+Jun!AB33),IF(Config!$C$6=7,SUM(Ene!AB33+Feb!AB33+Mar!AB33+Abr!AB33+May!AB33+Jun!AB33+Jul!AB33),IF(Config!$C$6=8,SUM(+Ene!AB33+Feb!AB33+Mar!AB33+Abr!AB33+May!AB33+Jun!AB33+Jul!AB33+Ago!AB33),IF(Config!$C$6=9,SUM(+Ene!AB33+Feb!AB33+Mar!AB33+Abr!AB33+May!AB33+Jun!AB33+Jul!AB33+Ago!AB33+Set!AB33),IF(Config!$C$6=10,SUM(+Ene!AB33+Feb!AB33+Mar!AB33+Abr!AB33+May!AB33+Jun!AB33+Jul!AB33+Ago!AB33+Set!AB33+Oct!AB33),IF(Config!$C$6=11,SUM(+Ene!AB33+Feb!AB33+Mar!AB33+Abr!AB33+May!AB33+Jun!AB33+Jul!AB33+Ago!AB33+Set!AB33+Oct!AB33+Nov!AB33),IF(Config!$C$6=12,SUM(+Ene!AB33+Feb!AB33+Mar!AB33+Abr!AB33+May!AB33+Jun!AB33+Jul!AB33+Ago!AB33+Set!AB33+Oct!AB33+Nov!AB33+Dic!AB33)))))))))))))</f>
        <v>0</v>
      </c>
      <c r="AC33" s="429">
        <f>IF(Config!$C$6=1,SUM(+Ene!AC33),IF(Config!$C$6=2,SUM(+Ene!AC33+Feb!AC33),IF(Config!$C$6=3,SUM(+Ene!AC33+Feb!AC33+Mar!AC33),IF(Config!$C$6=4,SUM(+Ene!AC33+Feb!AC33+Mar!AC33+Abr!AC33),IF(Config!$C$6=5,SUM(Ene!AC33+Feb!AC33+Mar!AC33+Abr!AC33+May!AC33),IF(Config!$C$6=6,SUM(+Ene!AC33+Feb!AC33+Mar!AC33+Abr!AC33+May!AC33+Jun!AC33),IF(Config!$C$6=7,SUM(Ene!AC33+Feb!AC33+Mar!AC33+Abr!AC33+May!AC33+Jun!AC33+Jul!AC33),IF(Config!$C$6=8,SUM(+Ene!AC33+Feb!AC33+Mar!AC33+Abr!AC33+May!AC33+Jun!AC33+Jul!AC33+Ago!AC33),IF(Config!$C$6=9,SUM(+Ene!AC33+Feb!AC33+Mar!AC33+Abr!AC33+May!AC33+Jun!AC33+Jul!AC33+Ago!AC33+Set!AC33),IF(Config!$C$6=10,SUM(+Ene!AC33+Feb!AC33+Mar!AC33+Abr!AC33+May!AC33+Jun!AC33+Jul!AC33+Ago!AC33+Set!AC33+Oct!AC33),IF(Config!$C$6=11,SUM(+Ene!AC33+Feb!AC33+Mar!AC33+Abr!AC33+May!AC33+Jun!AC33+Jul!AC33+Ago!AC33+Set!AC33+Oct!AC33+Nov!AC33),IF(Config!$C$6=12,SUM(+Ene!AC33+Feb!AC33+Mar!AC33+Abr!AC33+May!AC33+Jun!AC33+Jul!AC33+Ago!AC33+Set!AC33+Oct!AC33+Nov!AC33+Dic!AC33)))))))))))))</f>
        <v>0</v>
      </c>
      <c r="AD33" s="429">
        <f>IF(Config!$C$6=1,SUM(+Ene!AD33),IF(Config!$C$6=2,SUM(+Ene!AD33+Feb!AD33),IF(Config!$C$6=3,SUM(+Ene!AD33+Feb!AD33+Mar!AD33),IF(Config!$C$6=4,SUM(+Ene!AD33+Feb!AD33+Mar!AD33+Abr!AD33),IF(Config!$C$6=5,SUM(Ene!AD33+Feb!AD33+Mar!AD33+Abr!AD33+May!AD33),IF(Config!$C$6=6,SUM(+Ene!AD33+Feb!AD33+Mar!AD33+Abr!AD33+May!AD33+Jun!AD33),IF(Config!$C$6=7,SUM(Ene!AD33+Feb!AD33+Mar!AD33+Abr!AD33+May!AD33+Jun!AD33+Jul!AD33),IF(Config!$C$6=8,SUM(+Ene!AD33+Feb!AD33+Mar!AD33+Abr!AD33+May!AD33+Jun!AD33+Jul!AD33+Ago!AD33),IF(Config!$C$6=9,SUM(+Ene!AD33+Feb!AD33+Mar!AD33+Abr!AD33+May!AD33+Jun!AD33+Jul!AD33+Ago!AD33+Set!AD33),IF(Config!$C$6=10,SUM(+Ene!AD33+Feb!AD33+Mar!AD33+Abr!AD33+May!AD33+Jun!AD33+Jul!AD33+Ago!AD33+Set!AD33+Oct!AD33),IF(Config!$C$6=11,SUM(+Ene!AD33+Feb!AD33+Mar!AD33+Abr!AD33+May!AD33+Jun!AD33+Jul!AD33+Ago!AD33+Set!AD33+Oct!AD33+Nov!AD33),IF(Config!$C$6=12,SUM(+Ene!AD33+Feb!AD33+Mar!AD33+Abr!AD33+May!AD33+Jun!AD33+Jul!AD33+Ago!AD33+Set!AD33+Oct!AD33+Nov!AD33+Dic!AD33)))))))))))))</f>
        <v>0</v>
      </c>
      <c r="AE33" s="429">
        <f>IF(Config!$C$6=1,SUM(+Ene!AE33),IF(Config!$C$6=2,SUM(+Ene!AE33+Feb!AE33),IF(Config!$C$6=3,SUM(+Ene!AE33+Feb!AE33+Mar!AE33),IF(Config!$C$6=4,SUM(+Ene!AE33+Feb!AE33+Mar!AE33+Abr!AE33),IF(Config!$C$6=5,SUM(Ene!AE33+Feb!AE33+Mar!AE33+Abr!AE33+May!AE33),IF(Config!$C$6=6,SUM(+Ene!AE33+Feb!AE33+Mar!AE33+Abr!AE33+May!AE33+Jun!AE33),IF(Config!$C$6=7,SUM(Ene!AE33+Feb!AE33+Mar!AE33+Abr!AE33+May!AE33+Jun!AE33+Jul!AE33),IF(Config!$C$6=8,SUM(+Ene!AE33+Feb!AE33+Mar!AE33+Abr!AE33+May!AE33+Jun!AE33+Jul!AE33+Ago!AE33),IF(Config!$C$6=9,SUM(+Ene!AE33+Feb!AE33+Mar!AE33+Abr!AE33+May!AE33+Jun!AE33+Jul!AE33+Ago!AE33+Set!AE33),IF(Config!$C$6=10,SUM(+Ene!AE33+Feb!AE33+Mar!AE33+Abr!AE33+May!AE33+Jun!AE33+Jul!AE33+Ago!AE33+Set!AE33+Oct!AE33),IF(Config!$C$6=11,SUM(+Ene!AE33+Feb!AE33+Mar!AE33+Abr!AE33+May!AE33+Jun!AE33+Jul!AE33+Ago!AE33+Set!AE33+Oct!AE33+Nov!AE33),IF(Config!$C$6=12,SUM(+Ene!AE33+Feb!AE33+Mar!AE33+Abr!AE33+May!AE33+Jun!AE33+Jul!AE33+Ago!AE33+Set!AE33+Oct!AE33+Nov!AE33+Dic!AE33)))))))))))))</f>
        <v>0</v>
      </c>
      <c r="AF33" s="429">
        <f>IF(Config!$C$6=1,SUM(+Ene!AF33),IF(Config!$C$6=2,SUM(+Ene!AF33+Feb!AF33),IF(Config!$C$6=3,SUM(+Ene!AF33+Feb!AF33+Mar!AF33),IF(Config!$C$6=4,SUM(+Ene!AF33+Feb!AF33+Mar!AF33+Abr!AF33),IF(Config!$C$6=5,SUM(Ene!AF33+Feb!AF33+Mar!AF33+Abr!AF33+May!AF33),IF(Config!$C$6=6,SUM(+Ene!AF33+Feb!AF33+Mar!AF33+Abr!AF33+May!AF33+Jun!AF33),IF(Config!$C$6=7,SUM(Ene!AF33+Feb!AF33+Mar!AF33+Abr!AF33+May!AF33+Jun!AF33+Jul!AF33),IF(Config!$C$6=8,SUM(+Ene!AF33+Feb!AF33+Mar!AF33+Abr!AF33+May!AF33+Jun!AF33+Jul!AF33+Ago!AF33),IF(Config!$C$6=9,SUM(+Ene!AF33+Feb!AF33+Mar!AF33+Abr!AF33+May!AF33+Jun!AF33+Jul!AF33+Ago!AF33+Set!AF33),IF(Config!$C$6=10,SUM(+Ene!AF33+Feb!AF33+Mar!AF33+Abr!AF33+May!AF33+Jun!AF33+Jul!AF33+Ago!AF33+Set!AF33+Oct!AF33),IF(Config!$C$6=11,SUM(+Ene!AF33+Feb!AF33+Mar!AF33+Abr!AF33+May!AF33+Jun!AF33+Jul!AF33+Ago!AF33+Set!AF33+Oct!AF33+Nov!AF33),IF(Config!$C$6=12,SUM(+Ene!AF33+Feb!AF33+Mar!AF33+Abr!AF33+May!AF33+Jun!AF33+Jul!AF33+Ago!AF33+Set!AF33+Oct!AF33+Nov!AF33+Dic!AF33)))))))))))))</f>
        <v>0</v>
      </c>
      <c r="AG33" s="429">
        <f>IF(Config!$C$6=1,SUM(+Ene!AG33),IF(Config!$C$6=2,SUM(+Ene!AG33+Feb!AG33),IF(Config!$C$6=3,SUM(+Ene!AG33+Feb!AG33+Mar!AG33),IF(Config!$C$6=4,SUM(+Ene!AG33+Feb!AG33+Mar!AG33+Abr!AG33),IF(Config!$C$6=5,SUM(Ene!AG33+Feb!AG33+Mar!AG33+Abr!AG33+May!AG33),IF(Config!$C$6=6,SUM(+Ene!AG33+Feb!AG33+Mar!AG33+Abr!AG33+May!AG33+Jun!AG33),IF(Config!$C$6=7,SUM(Ene!AG33+Feb!AG33+Mar!AG33+Abr!AG33+May!AG33+Jun!AG33+Jul!AG33),IF(Config!$C$6=8,SUM(+Ene!AG33+Feb!AG33+Mar!AG33+Abr!AG33+May!AG33+Jun!AG33+Jul!AG33+Ago!AG33),IF(Config!$C$6=9,SUM(+Ene!AG33+Feb!AG33+Mar!AG33+Abr!AG33+May!AG33+Jun!AG33+Jul!AG33+Ago!AG33+Set!AG33),IF(Config!$C$6=10,SUM(+Ene!AG33+Feb!AG33+Mar!AG33+Abr!AG33+May!AG33+Jun!AG33+Jul!AG33+Ago!AG33+Set!AG33+Oct!AG33),IF(Config!$C$6=11,SUM(+Ene!AG33+Feb!AG33+Mar!AG33+Abr!AG33+May!AG33+Jun!AG33+Jul!AG33+Ago!AG33+Set!AG33+Oct!AG33+Nov!AG33),IF(Config!$C$6=12,SUM(+Ene!AG33+Feb!AG33+Mar!AG33+Abr!AG33+May!AG33+Jun!AG33+Jul!AG33+Ago!AG33+Set!AG33+Oct!AG33+Nov!AG33+Dic!AG33)))))))))))))</f>
        <v>0</v>
      </c>
      <c r="AH33" s="429">
        <f>IF(Config!$C$6=1,SUM(+Ene!AH33),IF(Config!$C$6=2,SUM(+Ene!AH33+Feb!AH33),IF(Config!$C$6=3,SUM(+Ene!AH33+Feb!AH33+Mar!AH33),IF(Config!$C$6=4,SUM(+Ene!AH33+Feb!AH33+Mar!AH33+Abr!AH33),IF(Config!$C$6=5,SUM(Ene!AH33+Feb!AH33+Mar!AH33+Abr!AH33+May!AH33),IF(Config!$C$6=6,SUM(+Ene!AH33+Feb!AH33+Mar!AH33+Abr!AH33+May!AH33+Jun!AH33),IF(Config!$C$6=7,SUM(Ene!AH33+Feb!AH33+Mar!AH33+Abr!AH33+May!AH33+Jun!AH33+Jul!AH33),IF(Config!$C$6=8,SUM(+Ene!AH33+Feb!AH33+Mar!AH33+Abr!AH33+May!AH33+Jun!AH33+Jul!AH33+Ago!AH33),IF(Config!$C$6=9,SUM(+Ene!AH33+Feb!AH33+Mar!AH33+Abr!AH33+May!AH33+Jun!AH33+Jul!AH33+Ago!AH33+Set!AH33),IF(Config!$C$6=10,SUM(+Ene!AH33+Feb!AH33+Mar!AH33+Abr!AH33+May!AH33+Jun!AH33+Jul!AH33+Ago!AH33+Set!AH33+Oct!AH33),IF(Config!$C$6=11,SUM(+Ene!AH33+Feb!AH33+Mar!AH33+Abr!AH33+May!AH33+Jun!AH33+Jul!AH33+Ago!AH33+Set!AH33+Oct!AH33+Nov!AH33),IF(Config!$C$6=12,SUM(+Ene!AH33+Feb!AH33+Mar!AH33+Abr!AH33+May!AH33+Jun!AH33+Jul!AH33+Ago!AH33+Set!AH33+Oct!AH33+Nov!AH33+Dic!AH33)))))))))))))</f>
        <v>0</v>
      </c>
      <c r="AI33" s="429">
        <f>IF(Config!$C$6=1,SUM(+Ene!AI33),IF(Config!$C$6=2,SUM(+Ene!AI33+Feb!AI33),IF(Config!$C$6=3,SUM(+Ene!AI33+Feb!AI33+Mar!AI33),IF(Config!$C$6=4,SUM(+Ene!AI33+Feb!AI33+Mar!AI33+Abr!AI33),IF(Config!$C$6=5,SUM(Ene!AI33+Feb!AI33+Mar!AI33+Abr!AI33+May!AI33),IF(Config!$C$6=6,SUM(+Ene!AI33+Feb!AI33+Mar!AI33+Abr!AI33+May!AI33+Jun!AI33),IF(Config!$C$6=7,SUM(Ene!AI33+Feb!AI33+Mar!AI33+Abr!AI33+May!AI33+Jun!AI33+Jul!AI33),IF(Config!$C$6=8,SUM(+Ene!AI33+Feb!AI33+Mar!AI33+Abr!AI33+May!AI33+Jun!AI33+Jul!AI33+Ago!AI33),IF(Config!$C$6=9,SUM(+Ene!AI33+Feb!AI33+Mar!AI33+Abr!AI33+May!AI33+Jun!AI33+Jul!AI33+Ago!AI33+Set!AI33),IF(Config!$C$6=10,SUM(+Ene!AI33+Feb!AI33+Mar!AI33+Abr!AI33+May!AI33+Jun!AI33+Jul!AI33+Ago!AI33+Set!AI33+Oct!AI33),IF(Config!$C$6=11,SUM(+Ene!AI33+Feb!AI33+Mar!AI33+Abr!AI33+May!AI33+Jun!AI33+Jul!AI33+Ago!AI33+Set!AI33+Oct!AI33+Nov!AI33),IF(Config!$C$6=12,SUM(+Ene!AI33+Feb!AI33+Mar!AI33+Abr!AI33+May!AI33+Jun!AI33+Jul!AI33+Ago!AI33+Set!AI33+Oct!AI33+Nov!AI33+Dic!AI33)))))))))))))</f>
        <v>0</v>
      </c>
      <c r="AJ33" s="429">
        <f>IF(Config!$C$6=1,SUM(+Ene!AJ33),IF(Config!$C$6=2,SUM(+Ene!AJ33+Feb!AJ33),IF(Config!$C$6=3,SUM(+Ene!AJ33+Feb!AJ33+Mar!AJ33),IF(Config!$C$6=4,SUM(+Ene!AJ33+Feb!AJ33+Mar!AJ33+Abr!AJ33),IF(Config!$C$6=5,SUM(Ene!AJ33+Feb!AJ33+Mar!AJ33+Abr!AJ33+May!AJ33),IF(Config!$C$6=6,SUM(+Ene!AJ33+Feb!AJ33+Mar!AJ33+Abr!AJ33+May!AJ33+Jun!AJ33),IF(Config!$C$6=7,SUM(Ene!AJ33+Feb!AJ33+Mar!AJ33+Abr!AJ33+May!AJ33+Jun!AJ33+Jul!AJ33),IF(Config!$C$6=8,SUM(+Ene!AJ33+Feb!AJ33+Mar!AJ33+Abr!AJ33+May!AJ33+Jun!AJ33+Jul!AJ33+Ago!AJ33),IF(Config!$C$6=9,SUM(+Ene!AJ33+Feb!AJ33+Mar!AJ33+Abr!AJ33+May!AJ33+Jun!AJ33+Jul!AJ33+Ago!AJ33+Set!AJ33),IF(Config!$C$6=10,SUM(+Ene!AJ33+Feb!AJ33+Mar!AJ33+Abr!AJ33+May!AJ33+Jun!AJ33+Jul!AJ33+Ago!AJ33+Set!AJ33+Oct!AJ33),IF(Config!$C$6=11,SUM(+Ene!AJ33+Feb!AJ33+Mar!AJ33+Abr!AJ33+May!AJ33+Jun!AJ33+Jul!AJ33+Ago!AJ33+Set!AJ33+Oct!AJ33+Nov!AJ33),IF(Config!$C$6=12,SUM(+Ene!AJ33+Feb!AJ33+Mar!AJ33+Abr!AJ33+May!AJ33+Jun!AJ33+Jul!AJ33+Ago!AJ33+Set!AJ33+Oct!AJ33+Nov!AJ33+Dic!AJ33)))))))))))))</f>
        <v>0</v>
      </c>
      <c r="AK33" s="429">
        <f>IF(Config!$C$6=1,SUM(+Ene!AK33),IF(Config!$C$6=2,SUM(+Ene!AK33+Feb!AK33),IF(Config!$C$6=3,SUM(+Ene!AK33+Feb!AK33+Mar!AK33),IF(Config!$C$6=4,SUM(+Ene!AK33+Feb!AK33+Mar!AK33+Abr!AK33),IF(Config!$C$6=5,SUM(Ene!AK33+Feb!AK33+Mar!AK33+Abr!AK33+May!AK33),IF(Config!$C$6=6,SUM(+Ene!AK33+Feb!AK33+Mar!AK33+Abr!AK33+May!AK33+Jun!AK33),IF(Config!$C$6=7,SUM(Ene!AK33+Feb!AK33+Mar!AK33+Abr!AK33+May!AK33+Jun!AK33+Jul!AK33),IF(Config!$C$6=8,SUM(+Ene!AK33+Feb!AK33+Mar!AK33+Abr!AK33+May!AK33+Jun!AK33+Jul!AK33+Ago!AK33),IF(Config!$C$6=9,SUM(+Ene!AK33+Feb!AK33+Mar!AK33+Abr!AK33+May!AK33+Jun!AK33+Jul!AK33+Ago!AK33+Set!AK33),IF(Config!$C$6=10,SUM(+Ene!AK33+Feb!AK33+Mar!AK33+Abr!AK33+May!AK33+Jun!AK33+Jul!AK33+Ago!AK33+Set!AK33+Oct!AK33),IF(Config!$C$6=11,SUM(+Ene!AK33+Feb!AK33+Mar!AK33+Abr!AK33+May!AK33+Jun!AK33+Jul!AK33+Ago!AK33+Set!AK33+Oct!AK33+Nov!AK33),IF(Config!$C$6=12,SUM(+Ene!AK33+Feb!AK33+Mar!AK33+Abr!AK33+May!AK33+Jun!AK33+Jul!AK33+Ago!AK33+Set!AK33+Oct!AK33+Nov!AK33+Dic!AK33)))))))))))))</f>
        <v>0</v>
      </c>
      <c r="AL33" s="429">
        <f>IF(Config!$C$6=1,SUM(+Ene!AL33),IF(Config!$C$6=2,SUM(+Ene!AL33+Feb!AL33),IF(Config!$C$6=3,SUM(+Ene!AL33+Feb!AL33+Mar!AL33),IF(Config!$C$6=4,SUM(+Ene!AL33+Feb!AL33+Mar!AL33+Abr!AL33),IF(Config!$C$6=5,SUM(Ene!AL33+Feb!AL33+Mar!AL33+Abr!AL33+May!AL33),IF(Config!$C$6=6,SUM(+Ene!AL33+Feb!AL33+Mar!AL33+Abr!AL33+May!AL33+Jun!AL33),IF(Config!$C$6=7,SUM(Ene!AL33+Feb!AL33+Mar!AL33+Abr!AL33+May!AL33+Jun!AL33+Jul!AL33),IF(Config!$C$6=8,SUM(+Ene!AL33+Feb!AL33+Mar!AL33+Abr!AL33+May!AL33+Jun!AL33+Jul!AL33+Ago!AL33),IF(Config!$C$6=9,SUM(+Ene!AL33+Feb!AL33+Mar!AL33+Abr!AL33+May!AL33+Jun!AL33+Jul!AL33+Ago!AL33+Set!AL33),IF(Config!$C$6=10,SUM(+Ene!AL33+Feb!AL33+Mar!AL33+Abr!AL33+May!AL33+Jun!AL33+Jul!AL33+Ago!AL33+Set!AL33+Oct!AL33),IF(Config!$C$6=11,SUM(+Ene!AL33+Feb!AL33+Mar!AL33+Abr!AL33+May!AL33+Jun!AL33+Jul!AL33+Ago!AL33+Set!AL33+Oct!AL33+Nov!AL33),IF(Config!$C$6=12,SUM(+Ene!AL33+Feb!AL33+Mar!AL33+Abr!AL33+May!AL33+Jun!AL33+Jul!AL33+Ago!AL33+Set!AL33+Oct!AL33+Nov!AL33+Dic!AL33)))))))))))))</f>
        <v>0</v>
      </c>
      <c r="AM33" s="429">
        <f>IF(Config!$C$6=1,SUM(+Ene!AM33),IF(Config!$C$6=2,SUM(+Ene!AM33+Feb!AM33),IF(Config!$C$6=3,SUM(+Ene!AM33+Feb!AM33+Mar!AM33),IF(Config!$C$6=4,SUM(+Ene!AM33+Feb!AM33+Mar!AM33+Abr!AM33),IF(Config!$C$6=5,SUM(Ene!AM33+Feb!AM33+Mar!AM33+Abr!AM33+May!AM33),IF(Config!$C$6=6,SUM(+Ene!AM33+Feb!AM33+Mar!AM33+Abr!AM33+May!AM33+Jun!AM33),IF(Config!$C$6=7,SUM(Ene!AM33+Feb!AM33+Mar!AM33+Abr!AM33+May!AM33+Jun!AM33+Jul!AM33),IF(Config!$C$6=8,SUM(+Ene!AM33+Feb!AM33+Mar!AM33+Abr!AM33+May!AM33+Jun!AM33+Jul!AM33+Ago!AM33),IF(Config!$C$6=9,SUM(+Ene!AM33+Feb!AM33+Mar!AM33+Abr!AM33+May!AM33+Jun!AM33+Jul!AM33+Ago!AM33+Set!AM33),IF(Config!$C$6=10,SUM(+Ene!AM33+Feb!AM33+Mar!AM33+Abr!AM33+May!AM33+Jun!AM33+Jul!AM33+Ago!AM33+Set!AM33+Oct!AM33),IF(Config!$C$6=11,SUM(+Ene!AM33+Feb!AM33+Mar!AM33+Abr!AM33+May!AM33+Jun!AM33+Jul!AM33+Ago!AM33+Set!AM33+Oct!AM33+Nov!AM33),IF(Config!$C$6=12,SUM(+Ene!AM33+Feb!AM33+Mar!AM33+Abr!AM33+May!AM33+Jun!AM33+Jul!AM33+Ago!AM33+Set!AM33+Oct!AM33+Nov!AM33+Dic!AM33)))))))))))))</f>
        <v>0</v>
      </c>
      <c r="AN33" s="429">
        <f>IF(Config!$C$6=1,SUM(+Ene!AN33),IF(Config!$C$6=2,SUM(+Ene!AN33+Feb!AN33),IF(Config!$C$6=3,SUM(+Ene!AN33+Feb!AN33+Mar!AN33),IF(Config!$C$6=4,SUM(+Ene!AN33+Feb!AN33+Mar!AN33+Abr!AN33),IF(Config!$C$6=5,SUM(Ene!AN33+Feb!AN33+Mar!AN33+Abr!AN33+May!AN33),IF(Config!$C$6=6,SUM(+Ene!AN33+Feb!AN33+Mar!AN33+Abr!AN33+May!AN33+Jun!AN33),IF(Config!$C$6=7,SUM(Ene!AN33+Feb!AN33+Mar!AN33+Abr!AN33+May!AN33+Jun!AN33+Jul!AN33),IF(Config!$C$6=8,SUM(+Ene!AN33+Feb!AN33+Mar!AN33+Abr!AN33+May!AN33+Jun!AN33+Jul!AN33+Ago!AN33),IF(Config!$C$6=9,SUM(+Ene!AN33+Feb!AN33+Mar!AN33+Abr!AN33+May!AN33+Jun!AN33+Jul!AN33+Ago!AN33+Set!AN33),IF(Config!$C$6=10,SUM(+Ene!AN33+Feb!AN33+Mar!AN33+Abr!AN33+May!AN33+Jun!AN33+Jul!AN33+Ago!AN33+Set!AN33+Oct!AN33),IF(Config!$C$6=11,SUM(+Ene!AN33+Feb!AN33+Mar!AN33+Abr!AN33+May!AN33+Jun!AN33+Jul!AN33+Ago!AN33+Set!AN33+Oct!AN33+Nov!AN33),IF(Config!$C$6=12,SUM(+Ene!AN33+Feb!AN33+Mar!AN33+Abr!AN33+May!AN33+Jun!AN33+Jul!AN33+Ago!AN33+Set!AN33+Oct!AN33+Nov!AN33+Dic!AN33)))))))))))))</f>
        <v>0</v>
      </c>
      <c r="AO33" s="429">
        <f>IF(Config!$C$6=1,SUM(+Ene!AO33),IF(Config!$C$6=2,SUM(+Ene!AO33+Feb!AO33),IF(Config!$C$6=3,SUM(+Ene!AO33+Feb!AO33+Mar!AO33),IF(Config!$C$6=4,SUM(+Ene!AO33+Feb!AO33+Mar!AO33+Abr!AO33),IF(Config!$C$6=5,SUM(Ene!AO33+Feb!AO33+Mar!AO33+Abr!AO33+May!AO33),IF(Config!$C$6=6,SUM(+Ene!AO33+Feb!AO33+Mar!AO33+Abr!AO33+May!AO33+Jun!AO33),IF(Config!$C$6=7,SUM(Ene!AO33+Feb!AO33+Mar!AO33+Abr!AO33+May!AO33+Jun!AO33+Jul!AO33),IF(Config!$C$6=8,SUM(+Ene!AO33+Feb!AO33+Mar!AO33+Abr!AO33+May!AO33+Jun!AO33+Jul!AO33+Ago!AO33),IF(Config!$C$6=9,SUM(+Ene!AO33+Feb!AO33+Mar!AO33+Abr!AO33+May!AO33+Jun!AO33+Jul!AO33+Ago!AO33+Set!AO33),IF(Config!$C$6=10,SUM(+Ene!AO33+Feb!AO33+Mar!AO33+Abr!AO33+May!AO33+Jun!AO33+Jul!AO33+Ago!AO33+Set!AO33+Oct!AO33),IF(Config!$C$6=11,SUM(+Ene!AO33+Feb!AO33+Mar!AO33+Abr!AO33+May!AO33+Jun!AO33+Jul!AO33+Ago!AO33+Set!AO33+Oct!AO33+Nov!AO33),IF(Config!$C$6=12,SUM(+Ene!AO33+Feb!AO33+Mar!AO33+Abr!AO33+May!AO33+Jun!AO33+Jul!AO33+Ago!AO33+Set!AO33+Oct!AO33+Nov!AO33+Dic!AO33)))))))))))))</f>
        <v>0</v>
      </c>
      <c r="AP33" s="429">
        <f>IF(Config!$C$6=1,SUM(+Ene!AP33),IF(Config!$C$6=2,SUM(+Ene!AP33+Feb!AP33),IF(Config!$C$6=3,SUM(+Ene!AP33+Feb!AP33+Mar!AP33),IF(Config!$C$6=4,SUM(+Ene!AP33+Feb!AP33+Mar!AP33+Abr!AP33),IF(Config!$C$6=5,SUM(Ene!AP33+Feb!AP33+Mar!AP33+Abr!AP33+May!AP33),IF(Config!$C$6=6,SUM(+Ene!AP33+Feb!AP33+Mar!AP33+Abr!AP33+May!AP33+Jun!AP33),IF(Config!$C$6=7,SUM(Ene!AP33+Feb!AP33+Mar!AP33+Abr!AP33+May!AP33+Jun!AP33+Jul!AP33),IF(Config!$C$6=8,SUM(+Ene!AP33+Feb!AP33+Mar!AP33+Abr!AP33+May!AP33+Jun!AP33+Jul!AP33+Ago!AP33),IF(Config!$C$6=9,SUM(+Ene!AP33+Feb!AP33+Mar!AP33+Abr!AP33+May!AP33+Jun!AP33+Jul!AP33+Ago!AP33+Set!AP33),IF(Config!$C$6=10,SUM(+Ene!AP33+Feb!AP33+Mar!AP33+Abr!AP33+May!AP33+Jun!AP33+Jul!AP33+Ago!AP33+Set!AP33+Oct!AP33),IF(Config!$C$6=11,SUM(+Ene!AP33+Feb!AP33+Mar!AP33+Abr!AP33+May!AP33+Jun!AP33+Jul!AP33+Ago!AP33+Set!AP33+Oct!AP33+Nov!AP33),IF(Config!$C$6=12,SUM(+Ene!AP33+Feb!AP33+Mar!AP33+Abr!AP33+May!AP33+Jun!AP33+Jul!AP33+Ago!AP33+Set!AP33+Oct!AP33+Nov!AP33+Dic!AP33)))))))))))))</f>
        <v>0</v>
      </c>
      <c r="AQ33" s="429">
        <f>IF(Config!$C$6=1,SUM(+Ene!AQ33),IF(Config!$C$6=2,SUM(+Ene!AQ33+Feb!AQ33),IF(Config!$C$6=3,SUM(+Ene!AQ33+Feb!AQ33+Mar!AQ33),IF(Config!$C$6=4,SUM(+Ene!AQ33+Feb!AQ33+Mar!AQ33+Abr!AQ33),IF(Config!$C$6=5,SUM(Ene!AQ33+Feb!AQ33+Mar!AQ33+Abr!AQ33+May!AQ33),IF(Config!$C$6=6,SUM(+Ene!AQ33+Feb!AQ33+Mar!AQ33+Abr!AQ33+May!AQ33+Jun!AQ33),IF(Config!$C$6=7,SUM(Ene!AQ33+Feb!AQ33+Mar!AQ33+Abr!AQ33+May!AQ33+Jun!AQ33+Jul!AQ33),IF(Config!$C$6=8,SUM(+Ene!AQ33+Feb!AQ33+Mar!AQ33+Abr!AQ33+May!AQ33+Jun!AQ33+Jul!AQ33+Ago!AQ33),IF(Config!$C$6=9,SUM(+Ene!AQ33+Feb!AQ33+Mar!AQ33+Abr!AQ33+May!AQ33+Jun!AQ33+Jul!AQ33+Ago!AQ33+Set!AQ33),IF(Config!$C$6=10,SUM(+Ene!AQ33+Feb!AQ33+Mar!AQ33+Abr!AQ33+May!AQ33+Jun!AQ33+Jul!AQ33+Ago!AQ33+Set!AQ33+Oct!AQ33),IF(Config!$C$6=11,SUM(+Ene!AQ33+Feb!AQ33+Mar!AQ33+Abr!AQ33+May!AQ33+Jun!AQ33+Jul!AQ33+Ago!AQ33+Set!AQ33+Oct!AQ33+Nov!AQ33),IF(Config!$C$6=12,SUM(+Ene!AQ33+Feb!AQ33+Mar!AQ33+Abr!AQ33+May!AQ33+Jun!AQ33+Jul!AQ33+Ago!AQ33+Set!AQ33+Oct!AQ33+Nov!AQ33+Dic!AQ33)))))))))))))</f>
        <v>0</v>
      </c>
      <c r="AR33" s="429">
        <f>IF(Config!$C$6=1,SUM(+Ene!AR33),IF(Config!$C$6=2,SUM(+Ene!AR33+Feb!AR33),IF(Config!$C$6=3,SUM(+Ene!AR33+Feb!AR33+Mar!AR33),IF(Config!$C$6=4,SUM(+Ene!AR33+Feb!AR33+Mar!AR33+Abr!AR33),IF(Config!$C$6=5,SUM(Ene!AR33+Feb!AR33+Mar!AR33+Abr!AR33+May!AR33),IF(Config!$C$6=6,SUM(+Ene!AR33+Feb!AR33+Mar!AR33+Abr!AR33+May!AR33+Jun!AR33),IF(Config!$C$6=7,SUM(Ene!AR33+Feb!AR33+Mar!AR33+Abr!AR33+May!AR33+Jun!AR33+Jul!AR33),IF(Config!$C$6=8,SUM(+Ene!AR33+Feb!AR33+Mar!AR33+Abr!AR33+May!AR33+Jun!AR33+Jul!AR33+Ago!AR33),IF(Config!$C$6=9,SUM(+Ene!AR33+Feb!AR33+Mar!AR33+Abr!AR33+May!AR33+Jun!AR33+Jul!AR33+Ago!AR33+Set!AR33),IF(Config!$C$6=10,SUM(+Ene!AR33+Feb!AR33+Mar!AR33+Abr!AR33+May!AR33+Jun!AR33+Jul!AR33+Ago!AR33+Set!AR33+Oct!AR33),IF(Config!$C$6=11,SUM(+Ene!AR33+Feb!AR33+Mar!AR33+Abr!AR33+May!AR33+Jun!AR33+Jul!AR33+Ago!AR33+Set!AR33+Oct!AR33+Nov!AR33),IF(Config!$C$6=12,SUM(+Ene!AR33+Feb!AR33+Mar!AR33+Abr!AR33+May!AR33+Jun!AR33+Jul!AR33+Ago!AR33+Set!AR33+Oct!AR33+Nov!AR33+Dic!AR33)))))))))))))</f>
        <v>0</v>
      </c>
      <c r="AS33" s="429">
        <f>IF(Config!$C$6=1,SUM(+Ene!AS33),IF(Config!$C$6=2,SUM(+Ene!AS33+Feb!AS33),IF(Config!$C$6=3,SUM(+Ene!AS33+Feb!AS33+Mar!AS33),IF(Config!$C$6=4,SUM(+Ene!AS33+Feb!AS33+Mar!AS33+Abr!AS33),IF(Config!$C$6=5,SUM(Ene!AS33+Feb!AS33+Mar!AS33+Abr!AS33+May!AS33),IF(Config!$C$6=6,SUM(+Ene!AS33+Feb!AS33+Mar!AS33+Abr!AS33+May!AS33+Jun!AS33),IF(Config!$C$6=7,SUM(Ene!AS33+Feb!AS33+Mar!AS33+Abr!AS33+May!AS33+Jun!AS33+Jul!AS33),IF(Config!$C$6=8,SUM(+Ene!AS33+Feb!AS33+Mar!AS33+Abr!AS33+May!AS33+Jun!AS33+Jul!AS33+Ago!AS33),IF(Config!$C$6=9,SUM(+Ene!AS33+Feb!AS33+Mar!AS33+Abr!AS33+May!AS33+Jun!AS33+Jul!AS33+Ago!AS33+Set!AS33),IF(Config!$C$6=10,SUM(+Ene!AS33+Feb!AS33+Mar!AS33+Abr!AS33+May!AS33+Jun!AS33+Jul!AS33+Ago!AS33+Set!AS33+Oct!AS33),IF(Config!$C$6=11,SUM(+Ene!AS33+Feb!AS33+Mar!AS33+Abr!AS33+May!AS33+Jun!AS33+Jul!AS33+Ago!AS33+Set!AS33+Oct!AS33+Nov!AS33),IF(Config!$C$6=12,SUM(+Ene!AS33+Feb!AS33+Mar!AS33+Abr!AS33+May!AS33+Jun!AS33+Jul!AS33+Ago!AS33+Set!AS33+Oct!AS33+Nov!AS33+Dic!AS33)))))))))))))</f>
        <v>0</v>
      </c>
      <c r="AT33" s="429">
        <f>IF(Config!$C$6=1,SUM(+Ene!AT33),IF(Config!$C$6=2,SUM(+Ene!AT33+Feb!AT33),IF(Config!$C$6=3,SUM(+Ene!AT33+Feb!AT33+Mar!AT33),IF(Config!$C$6=4,SUM(+Ene!AT33+Feb!AT33+Mar!AT33+Abr!AT33),IF(Config!$C$6=5,SUM(Ene!AT33+Feb!AT33+Mar!AT33+Abr!AT33+May!AT33),IF(Config!$C$6=6,SUM(+Ene!AT33+Feb!AT33+Mar!AT33+Abr!AT33+May!AT33+Jun!AT33),IF(Config!$C$6=7,SUM(Ene!AT33+Feb!AT33+Mar!AT33+Abr!AT33+May!AT33+Jun!AT33+Jul!AT33),IF(Config!$C$6=8,SUM(+Ene!AT33+Feb!AT33+Mar!AT33+Abr!AT33+May!AT33+Jun!AT33+Jul!AT33+Ago!AT33),IF(Config!$C$6=9,SUM(+Ene!AT33+Feb!AT33+Mar!AT33+Abr!AT33+May!AT33+Jun!AT33+Jul!AT33+Ago!AT33+Set!AT33),IF(Config!$C$6=10,SUM(+Ene!AT33+Feb!AT33+Mar!AT33+Abr!AT33+May!AT33+Jun!AT33+Jul!AT33+Ago!AT33+Set!AT33+Oct!AT33),IF(Config!$C$6=11,SUM(+Ene!AT33+Feb!AT33+Mar!AT33+Abr!AT33+May!AT33+Jun!AT33+Jul!AT33+Ago!AT33+Set!AT33+Oct!AT33+Nov!AT33),IF(Config!$C$6=12,SUM(+Ene!AT33+Feb!AT33+Mar!AT33+Abr!AT33+May!AT33+Jun!AT33+Jul!AT33+Ago!AT33+Set!AT33+Oct!AT33+Nov!AT33+Dic!AT33)))))))))))))</f>
        <v>0</v>
      </c>
      <c r="AU33" s="495">
        <f t="shared" si="9"/>
        <v>0</v>
      </c>
      <c r="AV33" s="37">
        <f t="shared" si="10"/>
        <v>0</v>
      </c>
      <c r="AW33" s="37">
        <f t="shared" si="11"/>
        <v>0</v>
      </c>
      <c r="AX33" s="37">
        <f t="shared" si="12"/>
        <v>0</v>
      </c>
      <c r="AY33" s="37">
        <f t="shared" si="13"/>
        <v>0</v>
      </c>
      <c r="AZ33" s="37">
        <f t="shared" si="14"/>
        <v>0</v>
      </c>
      <c r="BA33" s="37">
        <f t="shared" si="15"/>
        <v>0</v>
      </c>
      <c r="BB33" s="37">
        <f t="shared" si="16"/>
        <v>0</v>
      </c>
      <c r="BC33" s="37">
        <f t="shared" si="17"/>
        <v>0</v>
      </c>
      <c r="BD33" s="38">
        <f t="shared" si="18"/>
        <v>0</v>
      </c>
      <c r="BE33" s="37">
        <f t="shared" si="19"/>
        <v>0</v>
      </c>
      <c r="BF33" s="54">
        <f t="shared" si="20"/>
        <v>0</v>
      </c>
    </row>
    <row r="34" spans="1:58" ht="30" x14ac:dyDescent="0.25">
      <c r="A34" s="400">
        <v>31</v>
      </c>
      <c r="B34" s="427" t="s">
        <v>752</v>
      </c>
      <c r="C34" s="444" t="s">
        <v>145</v>
      </c>
      <c r="D34" s="429">
        <f>IF(Config!$C$6=1,SUM(+Ene!D34),IF(Config!$C$6=2,SUM(+Ene!D34+Feb!D34),IF(Config!$C$6=3,SUM(+Ene!D34+Feb!D34+Mar!D34),IF(Config!$C$6=4,SUM(+Ene!D34+Feb!D34+Mar!D34+Abr!D34),IF(Config!$C$6=5,SUM(Ene!D34+Feb!D34+Mar!D34+Abr!D34+May!D34),IF(Config!$C$6=6,SUM(+Ene!D34+Feb!D34+Mar!D34+Abr!D34+May!D34+Jun!D34),IF(Config!$C$6=7,SUM(Ene!D34+Feb!D34+Mar!D34+Abr!D34+May!D34+Jun!D34+Jul!D34),IF(Config!$C$6=8,SUM(+Ene!D34+Feb!D34+Mar!D34+Abr!D34+May!D34+Jun!D34+Jul!D34+Ago!D34),IF(Config!$C$6=9,SUM(+Ene!D34+Feb!D34+Mar!D34+Abr!D34+May!D34+Jun!D34+Jul!D34+Ago!D34+Set!D34),IF(Config!$C$6=10,SUM(+Ene!D34+Feb!D34+Mar!D34+Abr!D34+May!D34+Jun!D34+Jul!D34+Ago!D34+Set!D34+Oct!D34),IF(Config!$C$6=11,SUM(+Ene!D34+Feb!D34+Mar!D34+Abr!D34+May!D34+Jun!D34+Jul!D34+Ago!D34+Set!D34+Oct!D34+Nov!D34),IF(Config!$C$6=12,SUM(+Ene!D34+Feb!D34+Mar!D34+Abr!D34+May!D34+Jun!D34+Jul!D34+Ago!D34+Set!D34+Oct!D34+Nov!D34+Dic!D34)))))))))))))</f>
        <v>0</v>
      </c>
      <c r="E34" s="429">
        <f>IF(Config!$C$6=1,SUM(+Ene!E34),IF(Config!$C$6=2,SUM(+Ene!E34+Feb!E34),IF(Config!$C$6=3,SUM(+Ene!E34+Feb!E34+Mar!E34),IF(Config!$C$6=4,SUM(+Ene!E34+Feb!E34+Mar!E34+Abr!E34),IF(Config!$C$6=5,SUM(Ene!E34+Feb!E34+Mar!E34+Abr!E34+May!E34),IF(Config!$C$6=6,SUM(+Ene!E34+Feb!E34+Mar!E34+Abr!E34+May!E34+Jun!E34),IF(Config!$C$6=7,SUM(Ene!E34+Feb!E34+Mar!E34+Abr!E34+May!E34+Jun!E34+Jul!E34),IF(Config!$C$6=8,SUM(+Ene!E34+Feb!E34+Mar!E34+Abr!E34+May!E34+Jun!E34+Jul!E34+Ago!E34),IF(Config!$C$6=9,SUM(+Ene!E34+Feb!E34+Mar!E34+Abr!E34+May!E34+Jun!E34+Jul!E34+Ago!E34+Set!E34),IF(Config!$C$6=10,SUM(+Ene!E34+Feb!E34+Mar!E34+Abr!E34+May!E34+Jun!E34+Jul!E34+Ago!E34+Set!E34+Oct!E34),IF(Config!$C$6=11,SUM(+Ene!E34+Feb!E34+Mar!E34+Abr!E34+May!E34+Jun!E34+Jul!E34+Ago!E34+Set!E34+Oct!E34+Nov!E34),IF(Config!$C$6=12,SUM(+Ene!E34+Feb!E34+Mar!E34+Abr!E34+May!E34+Jun!E34+Jul!E34+Ago!E34+Set!E34+Oct!E34+Nov!E34+Dic!E34)))))))))))))</f>
        <v>0</v>
      </c>
      <c r="F34" s="429">
        <f>IF(Config!$C$6=1,SUM(+Ene!F34),IF(Config!$C$6=2,SUM(+Ene!F34+Feb!F34),IF(Config!$C$6=3,SUM(+Ene!F34+Feb!F34+Mar!F34),IF(Config!$C$6=4,SUM(+Ene!F34+Feb!F34+Mar!F34+Abr!F34),IF(Config!$C$6=5,SUM(Ene!F34+Feb!F34+Mar!F34+Abr!F34+May!F34),IF(Config!$C$6=6,SUM(+Ene!F34+Feb!F34+Mar!F34+Abr!F34+May!F34+Jun!F34),IF(Config!$C$6=7,SUM(Ene!F34+Feb!F34+Mar!F34+Abr!F34+May!F34+Jun!F34+Jul!F34),IF(Config!$C$6=8,SUM(+Ene!F34+Feb!F34+Mar!F34+Abr!F34+May!F34+Jun!F34+Jul!F34+Ago!F34),IF(Config!$C$6=9,SUM(+Ene!F34+Feb!F34+Mar!F34+Abr!F34+May!F34+Jun!F34+Jul!F34+Ago!F34+Set!F34),IF(Config!$C$6=10,SUM(+Ene!F34+Feb!F34+Mar!F34+Abr!F34+May!F34+Jun!F34+Jul!F34+Ago!F34+Set!F34+Oct!F34),IF(Config!$C$6=11,SUM(+Ene!F34+Feb!F34+Mar!F34+Abr!F34+May!F34+Jun!F34+Jul!F34+Ago!F34+Set!F34+Oct!F34+Nov!F34),IF(Config!$C$6=12,SUM(+Ene!F34+Feb!F34+Mar!F34+Abr!F34+May!F34+Jun!F34+Jul!F34+Ago!F34+Set!F34+Oct!F34+Nov!F34+Dic!F34)))))))))))))</f>
        <v>0</v>
      </c>
      <c r="G34" s="429">
        <f>IF(Config!$C$6=1,SUM(+Ene!G34),IF(Config!$C$6=2,SUM(+Ene!G34+Feb!G34),IF(Config!$C$6=3,SUM(+Ene!G34+Feb!G34+Mar!G34),IF(Config!$C$6=4,SUM(+Ene!G34+Feb!G34+Mar!G34+Abr!G34),IF(Config!$C$6=5,SUM(Ene!G34+Feb!G34+Mar!G34+Abr!G34+May!G34),IF(Config!$C$6=6,SUM(+Ene!G34+Feb!G34+Mar!G34+Abr!G34+May!G34+Jun!G34),IF(Config!$C$6=7,SUM(Ene!G34+Feb!G34+Mar!G34+Abr!G34+May!G34+Jun!G34+Jul!G34),IF(Config!$C$6=8,SUM(+Ene!G34+Feb!G34+Mar!G34+Abr!G34+May!G34+Jun!G34+Jul!G34+Ago!G34),IF(Config!$C$6=9,SUM(+Ene!G34+Feb!G34+Mar!G34+Abr!G34+May!G34+Jun!G34+Jul!G34+Ago!G34+Set!G34),IF(Config!$C$6=10,SUM(+Ene!G34+Feb!G34+Mar!G34+Abr!G34+May!G34+Jun!G34+Jul!G34+Ago!G34+Set!G34+Oct!G34),IF(Config!$C$6=11,SUM(+Ene!G34+Feb!G34+Mar!G34+Abr!G34+May!G34+Jun!G34+Jul!G34+Ago!G34+Set!G34+Oct!G34+Nov!G34),IF(Config!$C$6=12,SUM(+Ene!G34+Feb!G34+Mar!G34+Abr!G34+May!G34+Jun!G34+Jul!G34+Ago!G34+Set!G34+Oct!G34+Nov!G34+Dic!G34)))))))))))))</f>
        <v>0</v>
      </c>
      <c r="H34" s="429">
        <f>IF(Config!$C$6=1,SUM(+Ene!H34),IF(Config!$C$6=2,SUM(+Ene!H34+Feb!H34),IF(Config!$C$6=3,SUM(+Ene!H34+Feb!H34+Mar!H34),IF(Config!$C$6=4,SUM(+Ene!H34+Feb!H34+Mar!H34+Abr!H34),IF(Config!$C$6=5,SUM(Ene!H34+Feb!H34+Mar!H34+Abr!H34+May!H34),IF(Config!$C$6=6,SUM(+Ene!H34+Feb!H34+Mar!H34+Abr!H34+May!H34+Jun!H34),IF(Config!$C$6=7,SUM(Ene!H34+Feb!H34+Mar!H34+Abr!H34+May!H34+Jun!H34+Jul!H34),IF(Config!$C$6=8,SUM(+Ene!H34+Feb!H34+Mar!H34+Abr!H34+May!H34+Jun!H34+Jul!H34+Ago!H34),IF(Config!$C$6=9,SUM(+Ene!H34+Feb!H34+Mar!H34+Abr!H34+May!H34+Jun!H34+Jul!H34+Ago!H34+Set!H34),IF(Config!$C$6=10,SUM(+Ene!H34+Feb!H34+Mar!H34+Abr!H34+May!H34+Jun!H34+Jul!H34+Ago!H34+Set!H34+Oct!H34),IF(Config!$C$6=11,SUM(+Ene!H34+Feb!H34+Mar!H34+Abr!H34+May!H34+Jun!H34+Jul!H34+Ago!H34+Set!H34+Oct!H34+Nov!H34),IF(Config!$C$6=12,SUM(+Ene!H34+Feb!H34+Mar!H34+Abr!H34+May!H34+Jun!H34+Jul!H34+Ago!H34+Set!H34+Oct!H34+Nov!H34+Dic!H34)))))))))))))</f>
        <v>0</v>
      </c>
      <c r="I34" s="429">
        <f>IF(Config!$C$6=1,SUM(+Ene!I34),IF(Config!$C$6=2,SUM(+Ene!I34+Feb!I34),IF(Config!$C$6=3,SUM(+Ene!I34+Feb!I34+Mar!I34),IF(Config!$C$6=4,SUM(+Ene!I34+Feb!I34+Mar!I34+Abr!I34),IF(Config!$C$6=5,SUM(Ene!I34+Feb!I34+Mar!I34+Abr!I34+May!I34),IF(Config!$C$6=6,SUM(+Ene!I34+Feb!I34+Mar!I34+Abr!I34+May!I34+Jun!I34),IF(Config!$C$6=7,SUM(Ene!I34+Feb!I34+Mar!I34+Abr!I34+May!I34+Jun!I34+Jul!I34),IF(Config!$C$6=8,SUM(+Ene!I34+Feb!I34+Mar!I34+Abr!I34+May!I34+Jun!I34+Jul!I34+Ago!I34),IF(Config!$C$6=9,SUM(+Ene!I34+Feb!I34+Mar!I34+Abr!I34+May!I34+Jun!I34+Jul!I34+Ago!I34+Set!I34),IF(Config!$C$6=10,SUM(+Ene!I34+Feb!I34+Mar!I34+Abr!I34+May!I34+Jun!I34+Jul!I34+Ago!I34+Set!I34+Oct!I34),IF(Config!$C$6=11,SUM(+Ene!I34+Feb!I34+Mar!I34+Abr!I34+May!I34+Jun!I34+Jul!I34+Ago!I34+Set!I34+Oct!I34+Nov!I34),IF(Config!$C$6=12,SUM(+Ene!I34+Feb!I34+Mar!I34+Abr!I34+May!I34+Jun!I34+Jul!I34+Ago!I34+Set!I34+Oct!I34+Nov!I34+Dic!I34)))))))))))))</f>
        <v>0</v>
      </c>
      <c r="J34" s="429">
        <f>IF(Config!$C$6=1,SUM(+Ene!J34),IF(Config!$C$6=2,SUM(+Ene!J34+Feb!J34),IF(Config!$C$6=3,SUM(+Ene!J34+Feb!J34+Mar!J34),IF(Config!$C$6=4,SUM(+Ene!J34+Feb!J34+Mar!J34+Abr!J34),IF(Config!$C$6=5,SUM(Ene!J34+Feb!J34+Mar!J34+Abr!J34+May!J34),IF(Config!$C$6=6,SUM(+Ene!J34+Feb!J34+Mar!J34+Abr!J34+May!J34+Jun!J34),IF(Config!$C$6=7,SUM(Ene!J34+Feb!J34+Mar!J34+Abr!J34+May!J34+Jun!J34+Jul!J34),IF(Config!$C$6=8,SUM(+Ene!J34+Feb!J34+Mar!J34+Abr!J34+May!J34+Jun!J34+Jul!J34+Ago!J34),IF(Config!$C$6=9,SUM(+Ene!J34+Feb!J34+Mar!J34+Abr!J34+May!J34+Jun!J34+Jul!J34+Ago!J34+Set!J34),IF(Config!$C$6=10,SUM(+Ene!J34+Feb!J34+Mar!J34+Abr!J34+May!J34+Jun!J34+Jul!J34+Ago!J34+Set!J34+Oct!J34),IF(Config!$C$6=11,SUM(+Ene!J34+Feb!J34+Mar!J34+Abr!J34+May!J34+Jun!J34+Jul!J34+Ago!J34+Set!J34+Oct!J34+Nov!J34),IF(Config!$C$6=12,SUM(+Ene!J34+Feb!J34+Mar!J34+Abr!J34+May!J34+Jun!J34+Jul!J34+Ago!J34+Set!J34+Oct!J34+Nov!J34+Dic!J34)))))))))))))</f>
        <v>0</v>
      </c>
      <c r="K34" s="429">
        <f>IF(Config!$C$6=1,SUM(+Ene!K34),IF(Config!$C$6=2,SUM(+Ene!K34+Feb!K34),IF(Config!$C$6=3,SUM(+Ene!K34+Feb!K34+Mar!K34),IF(Config!$C$6=4,SUM(+Ene!K34+Feb!K34+Mar!K34+Abr!K34),IF(Config!$C$6=5,SUM(Ene!K34+Feb!K34+Mar!K34+Abr!K34+May!K34),IF(Config!$C$6=6,SUM(+Ene!K34+Feb!K34+Mar!K34+Abr!K34+May!K34+Jun!K34),IF(Config!$C$6=7,SUM(Ene!K34+Feb!K34+Mar!K34+Abr!K34+May!K34+Jun!K34+Jul!K34),IF(Config!$C$6=8,SUM(+Ene!K34+Feb!K34+Mar!K34+Abr!K34+May!K34+Jun!K34+Jul!K34+Ago!K34),IF(Config!$C$6=9,SUM(+Ene!K34+Feb!K34+Mar!K34+Abr!K34+May!K34+Jun!K34+Jul!K34+Ago!K34+Set!K34),IF(Config!$C$6=10,SUM(+Ene!K34+Feb!K34+Mar!K34+Abr!K34+May!K34+Jun!K34+Jul!K34+Ago!K34+Set!K34+Oct!K34),IF(Config!$C$6=11,SUM(+Ene!K34+Feb!K34+Mar!K34+Abr!K34+May!K34+Jun!K34+Jul!K34+Ago!K34+Set!K34+Oct!K34+Nov!K34),IF(Config!$C$6=12,SUM(+Ene!K34+Feb!K34+Mar!K34+Abr!K34+May!K34+Jun!K34+Jul!K34+Ago!K34+Set!K34+Oct!K34+Nov!K34+Dic!K34)))))))))))))</f>
        <v>0</v>
      </c>
      <c r="L34" s="429">
        <f>IF(Config!$C$6=1,SUM(+Ene!L34),IF(Config!$C$6=2,SUM(+Ene!L34+Feb!L34),IF(Config!$C$6=3,SUM(+Ene!L34+Feb!L34+Mar!L34),IF(Config!$C$6=4,SUM(+Ene!L34+Feb!L34+Mar!L34+Abr!L34),IF(Config!$C$6=5,SUM(Ene!L34+Feb!L34+Mar!L34+Abr!L34+May!L34),IF(Config!$C$6=6,SUM(+Ene!L34+Feb!L34+Mar!L34+Abr!L34+May!L34+Jun!L34),IF(Config!$C$6=7,SUM(Ene!L34+Feb!L34+Mar!L34+Abr!L34+May!L34+Jun!L34+Jul!L34),IF(Config!$C$6=8,SUM(+Ene!L34+Feb!L34+Mar!L34+Abr!L34+May!L34+Jun!L34+Jul!L34+Ago!L34),IF(Config!$C$6=9,SUM(+Ene!L34+Feb!L34+Mar!L34+Abr!L34+May!L34+Jun!L34+Jul!L34+Ago!L34+Set!L34),IF(Config!$C$6=10,SUM(+Ene!L34+Feb!L34+Mar!L34+Abr!L34+May!L34+Jun!L34+Jul!L34+Ago!L34+Set!L34+Oct!L34),IF(Config!$C$6=11,SUM(+Ene!L34+Feb!L34+Mar!L34+Abr!L34+May!L34+Jun!L34+Jul!L34+Ago!L34+Set!L34+Oct!L34+Nov!L34),IF(Config!$C$6=12,SUM(+Ene!L34+Feb!L34+Mar!L34+Abr!L34+May!L34+Jun!L34+Jul!L34+Ago!L34+Set!L34+Oct!L34+Nov!L34+Dic!L34)))))))))))))</f>
        <v>0</v>
      </c>
      <c r="M34" s="429">
        <f>IF(Config!$C$6=1,SUM(+Ene!M34),IF(Config!$C$6=2,SUM(+Ene!M34+Feb!M34),IF(Config!$C$6=3,SUM(+Ene!M34+Feb!M34+Mar!M34),IF(Config!$C$6=4,SUM(+Ene!M34+Feb!M34+Mar!M34+Abr!M34),IF(Config!$C$6=5,SUM(Ene!M34+Feb!M34+Mar!M34+Abr!M34+May!M34),IF(Config!$C$6=6,SUM(+Ene!M34+Feb!M34+Mar!M34+Abr!M34+May!M34+Jun!M34),IF(Config!$C$6=7,SUM(Ene!M34+Feb!M34+Mar!M34+Abr!M34+May!M34+Jun!M34+Jul!M34),IF(Config!$C$6=8,SUM(+Ene!M34+Feb!M34+Mar!M34+Abr!M34+May!M34+Jun!M34+Jul!M34+Ago!M34),IF(Config!$C$6=9,SUM(+Ene!M34+Feb!M34+Mar!M34+Abr!M34+May!M34+Jun!M34+Jul!M34+Ago!M34+Set!M34),IF(Config!$C$6=10,SUM(+Ene!M34+Feb!M34+Mar!M34+Abr!M34+May!M34+Jun!M34+Jul!M34+Ago!M34+Set!M34+Oct!M34),IF(Config!$C$6=11,SUM(+Ene!M34+Feb!M34+Mar!M34+Abr!M34+May!M34+Jun!M34+Jul!M34+Ago!M34+Set!M34+Oct!M34+Nov!M34),IF(Config!$C$6=12,SUM(+Ene!M34+Feb!M34+Mar!M34+Abr!M34+May!M34+Jun!M34+Jul!M34+Ago!M34+Set!M34+Oct!M34+Nov!M34+Dic!M34)))))))))))))</f>
        <v>0</v>
      </c>
      <c r="N34" s="429">
        <f>IF(Config!$C$6=1,SUM(+Ene!N34),IF(Config!$C$6=2,SUM(+Ene!N34+Feb!N34),IF(Config!$C$6=3,SUM(+Ene!N34+Feb!N34+Mar!N34),IF(Config!$C$6=4,SUM(+Ene!N34+Feb!N34+Mar!N34+Abr!N34),IF(Config!$C$6=5,SUM(Ene!N34+Feb!N34+Mar!N34+Abr!N34+May!N34),IF(Config!$C$6=6,SUM(+Ene!N34+Feb!N34+Mar!N34+Abr!N34+May!N34+Jun!N34),IF(Config!$C$6=7,SUM(Ene!N34+Feb!N34+Mar!N34+Abr!N34+May!N34+Jun!N34+Jul!N34),IF(Config!$C$6=8,SUM(+Ene!N34+Feb!N34+Mar!N34+Abr!N34+May!N34+Jun!N34+Jul!N34+Ago!N34),IF(Config!$C$6=9,SUM(+Ene!N34+Feb!N34+Mar!N34+Abr!N34+May!N34+Jun!N34+Jul!N34+Ago!N34+Set!N34),IF(Config!$C$6=10,SUM(+Ene!N34+Feb!N34+Mar!N34+Abr!N34+May!N34+Jun!N34+Jul!N34+Ago!N34+Set!N34+Oct!N34),IF(Config!$C$6=11,SUM(+Ene!N34+Feb!N34+Mar!N34+Abr!N34+May!N34+Jun!N34+Jul!N34+Ago!N34+Set!N34+Oct!N34+Nov!N34),IF(Config!$C$6=12,SUM(+Ene!N34+Feb!N34+Mar!N34+Abr!N34+May!N34+Jun!N34+Jul!N34+Ago!N34+Set!N34+Oct!N34+Nov!N34+Dic!N34)))))))))))))</f>
        <v>0</v>
      </c>
      <c r="O34" s="429">
        <f>IF(Config!$C$6=1,SUM(+Ene!O34),IF(Config!$C$6=2,SUM(+Ene!O34+Feb!O34),IF(Config!$C$6=3,SUM(+Ene!O34+Feb!O34+Mar!O34),IF(Config!$C$6=4,SUM(+Ene!O34+Feb!O34+Mar!O34+Abr!O34),IF(Config!$C$6=5,SUM(Ene!O34+Feb!O34+Mar!O34+Abr!O34+May!O34),IF(Config!$C$6=6,SUM(+Ene!O34+Feb!O34+Mar!O34+Abr!O34+May!O34+Jun!O34),IF(Config!$C$6=7,SUM(Ene!O34+Feb!O34+Mar!O34+Abr!O34+May!O34+Jun!O34+Jul!O34),IF(Config!$C$6=8,SUM(+Ene!O34+Feb!O34+Mar!O34+Abr!O34+May!O34+Jun!O34+Jul!O34+Ago!O34),IF(Config!$C$6=9,SUM(+Ene!O34+Feb!O34+Mar!O34+Abr!O34+May!O34+Jun!O34+Jul!O34+Ago!O34+Set!O34),IF(Config!$C$6=10,SUM(+Ene!O34+Feb!O34+Mar!O34+Abr!O34+May!O34+Jun!O34+Jul!O34+Ago!O34+Set!O34+Oct!O34),IF(Config!$C$6=11,SUM(+Ene!O34+Feb!O34+Mar!O34+Abr!O34+May!O34+Jun!O34+Jul!O34+Ago!O34+Set!O34+Oct!O34+Nov!O34),IF(Config!$C$6=12,SUM(+Ene!O34+Feb!O34+Mar!O34+Abr!O34+May!O34+Jun!O34+Jul!O34+Ago!O34+Set!O34+Oct!O34+Nov!O34+Dic!O34)))))))))))))</f>
        <v>0</v>
      </c>
      <c r="P34" s="429">
        <f>IF(Config!$C$6=1,SUM(+Ene!P34),IF(Config!$C$6=2,SUM(+Ene!P34+Feb!P34),IF(Config!$C$6=3,SUM(+Ene!P34+Feb!P34+Mar!P34),IF(Config!$C$6=4,SUM(+Ene!P34+Feb!P34+Mar!P34+Abr!P34),IF(Config!$C$6=5,SUM(Ene!P34+Feb!P34+Mar!P34+Abr!P34+May!P34),IF(Config!$C$6=6,SUM(+Ene!P34+Feb!P34+Mar!P34+Abr!P34+May!P34+Jun!P34),IF(Config!$C$6=7,SUM(Ene!P34+Feb!P34+Mar!P34+Abr!P34+May!P34+Jun!P34+Jul!P34),IF(Config!$C$6=8,SUM(+Ene!P34+Feb!P34+Mar!P34+Abr!P34+May!P34+Jun!P34+Jul!P34+Ago!P34),IF(Config!$C$6=9,SUM(+Ene!P34+Feb!P34+Mar!P34+Abr!P34+May!P34+Jun!P34+Jul!P34+Ago!P34+Set!P34),IF(Config!$C$6=10,SUM(+Ene!P34+Feb!P34+Mar!P34+Abr!P34+May!P34+Jun!P34+Jul!P34+Ago!P34+Set!P34+Oct!P34),IF(Config!$C$6=11,SUM(+Ene!P34+Feb!P34+Mar!P34+Abr!P34+May!P34+Jun!P34+Jul!P34+Ago!P34+Set!P34+Oct!P34+Nov!P34),IF(Config!$C$6=12,SUM(+Ene!P34+Feb!P34+Mar!P34+Abr!P34+May!P34+Jun!P34+Jul!P34+Ago!P34+Set!P34+Oct!P34+Nov!P34+Dic!P34)))))))))))))</f>
        <v>0</v>
      </c>
      <c r="Q34" s="429">
        <f>IF(Config!$C$6=1,SUM(+Ene!Q34),IF(Config!$C$6=2,SUM(+Ene!Q34+Feb!Q34),IF(Config!$C$6=3,SUM(+Ene!Q34+Feb!Q34+Mar!Q34),IF(Config!$C$6=4,SUM(+Ene!Q34+Feb!Q34+Mar!Q34+Abr!Q34),IF(Config!$C$6=5,SUM(Ene!Q34+Feb!Q34+Mar!Q34+Abr!Q34+May!Q34),IF(Config!$C$6=6,SUM(+Ene!Q34+Feb!Q34+Mar!Q34+Abr!Q34+May!Q34+Jun!Q34),IF(Config!$C$6=7,SUM(Ene!Q34+Feb!Q34+Mar!Q34+Abr!Q34+May!Q34+Jun!Q34+Jul!Q34),IF(Config!$C$6=8,SUM(+Ene!Q34+Feb!Q34+Mar!Q34+Abr!Q34+May!Q34+Jun!Q34+Jul!Q34+Ago!Q34),IF(Config!$C$6=9,SUM(+Ene!Q34+Feb!Q34+Mar!Q34+Abr!Q34+May!Q34+Jun!Q34+Jul!Q34+Ago!Q34+Set!Q34),IF(Config!$C$6=10,SUM(+Ene!Q34+Feb!Q34+Mar!Q34+Abr!Q34+May!Q34+Jun!Q34+Jul!Q34+Ago!Q34+Set!Q34+Oct!Q34),IF(Config!$C$6=11,SUM(+Ene!Q34+Feb!Q34+Mar!Q34+Abr!Q34+May!Q34+Jun!Q34+Jul!Q34+Ago!Q34+Set!Q34+Oct!Q34+Nov!Q34),IF(Config!$C$6=12,SUM(+Ene!Q34+Feb!Q34+Mar!Q34+Abr!Q34+May!Q34+Jun!Q34+Jul!Q34+Ago!Q34+Set!Q34+Oct!Q34+Nov!Q34+Dic!Q34)))))))))))))</f>
        <v>0</v>
      </c>
      <c r="R34" s="429">
        <f>IF(Config!$C$6=1,SUM(+Ene!R34),IF(Config!$C$6=2,SUM(+Ene!R34+Feb!R34),IF(Config!$C$6=3,SUM(+Ene!R34+Feb!R34+Mar!R34),IF(Config!$C$6=4,SUM(+Ene!R34+Feb!R34+Mar!R34+Abr!R34),IF(Config!$C$6=5,SUM(Ene!R34+Feb!R34+Mar!R34+Abr!R34+May!R34),IF(Config!$C$6=6,SUM(+Ene!R34+Feb!R34+Mar!R34+Abr!R34+May!R34+Jun!R34),IF(Config!$C$6=7,SUM(Ene!R34+Feb!R34+Mar!R34+Abr!R34+May!R34+Jun!R34+Jul!R34),IF(Config!$C$6=8,SUM(+Ene!R34+Feb!R34+Mar!R34+Abr!R34+May!R34+Jun!R34+Jul!R34+Ago!R34),IF(Config!$C$6=9,SUM(+Ene!R34+Feb!R34+Mar!R34+Abr!R34+May!R34+Jun!R34+Jul!R34+Ago!R34+Set!R34),IF(Config!$C$6=10,SUM(+Ene!R34+Feb!R34+Mar!R34+Abr!R34+May!R34+Jun!R34+Jul!R34+Ago!R34+Set!R34+Oct!R34),IF(Config!$C$6=11,SUM(+Ene!R34+Feb!R34+Mar!R34+Abr!R34+May!R34+Jun!R34+Jul!R34+Ago!R34+Set!R34+Oct!R34+Nov!R34),IF(Config!$C$6=12,SUM(+Ene!R34+Feb!R34+Mar!R34+Abr!R34+May!R34+Jun!R34+Jul!R34+Ago!R34+Set!R34+Oct!R34+Nov!R34+Dic!R34)))))))))))))</f>
        <v>0</v>
      </c>
      <c r="S34" s="429">
        <f>IF(Config!$C$6=1,SUM(+Ene!S34),IF(Config!$C$6=2,SUM(+Ene!S34+Feb!S34),IF(Config!$C$6=3,SUM(+Ene!S34+Feb!S34+Mar!S34),IF(Config!$C$6=4,SUM(+Ene!S34+Feb!S34+Mar!S34+Abr!S34),IF(Config!$C$6=5,SUM(Ene!S34+Feb!S34+Mar!S34+Abr!S34+May!S34),IF(Config!$C$6=6,SUM(+Ene!S34+Feb!S34+Mar!S34+Abr!S34+May!S34+Jun!S34),IF(Config!$C$6=7,SUM(Ene!S34+Feb!S34+Mar!S34+Abr!S34+May!S34+Jun!S34+Jul!S34),IF(Config!$C$6=8,SUM(+Ene!S34+Feb!S34+Mar!S34+Abr!S34+May!S34+Jun!S34+Jul!S34+Ago!S34),IF(Config!$C$6=9,SUM(+Ene!S34+Feb!S34+Mar!S34+Abr!S34+May!S34+Jun!S34+Jul!S34+Ago!S34+Set!S34),IF(Config!$C$6=10,SUM(+Ene!S34+Feb!S34+Mar!S34+Abr!S34+May!S34+Jun!S34+Jul!S34+Ago!S34+Set!S34+Oct!S34),IF(Config!$C$6=11,SUM(+Ene!S34+Feb!S34+Mar!S34+Abr!S34+May!S34+Jun!S34+Jul!S34+Ago!S34+Set!S34+Oct!S34+Nov!S34),IF(Config!$C$6=12,SUM(+Ene!S34+Feb!S34+Mar!S34+Abr!S34+May!S34+Jun!S34+Jul!S34+Ago!S34+Set!S34+Oct!S34+Nov!S34+Dic!S34)))))))))))))</f>
        <v>0</v>
      </c>
      <c r="T34" s="429">
        <f>IF(Config!$C$6=1,SUM(+Ene!T34),IF(Config!$C$6=2,SUM(+Ene!T34+Feb!T34),IF(Config!$C$6=3,SUM(+Ene!T34+Feb!T34+Mar!T34),IF(Config!$C$6=4,SUM(+Ene!T34+Feb!T34+Mar!T34+Abr!T34),IF(Config!$C$6=5,SUM(Ene!T34+Feb!T34+Mar!T34+Abr!T34+May!T34),IF(Config!$C$6=6,SUM(+Ene!T34+Feb!T34+Mar!T34+Abr!T34+May!T34+Jun!T34),IF(Config!$C$6=7,SUM(Ene!T34+Feb!T34+Mar!T34+Abr!T34+May!T34+Jun!T34+Jul!T34),IF(Config!$C$6=8,SUM(+Ene!T34+Feb!T34+Mar!T34+Abr!T34+May!T34+Jun!T34+Jul!T34+Ago!T34),IF(Config!$C$6=9,SUM(+Ene!T34+Feb!T34+Mar!T34+Abr!T34+May!T34+Jun!T34+Jul!T34+Ago!T34+Set!T34),IF(Config!$C$6=10,SUM(+Ene!T34+Feb!T34+Mar!T34+Abr!T34+May!T34+Jun!T34+Jul!T34+Ago!T34+Set!T34+Oct!T34),IF(Config!$C$6=11,SUM(+Ene!T34+Feb!T34+Mar!T34+Abr!T34+May!T34+Jun!T34+Jul!T34+Ago!T34+Set!T34+Oct!T34+Nov!T34),IF(Config!$C$6=12,SUM(+Ene!T34+Feb!T34+Mar!T34+Abr!T34+May!T34+Jun!T34+Jul!T34+Ago!T34+Set!T34+Oct!T34+Nov!T34+Dic!T34)))))))))))))</f>
        <v>0</v>
      </c>
      <c r="U34" s="429">
        <f>IF(Config!$C$6=1,SUM(+Ene!U34),IF(Config!$C$6=2,SUM(+Ene!U34+Feb!U34),IF(Config!$C$6=3,SUM(+Ene!U34+Feb!U34+Mar!U34),IF(Config!$C$6=4,SUM(+Ene!U34+Feb!U34+Mar!U34+Abr!U34),IF(Config!$C$6=5,SUM(Ene!U34+Feb!U34+Mar!U34+Abr!U34+May!U34),IF(Config!$C$6=6,SUM(+Ene!U34+Feb!U34+Mar!U34+Abr!U34+May!U34+Jun!U34),IF(Config!$C$6=7,SUM(Ene!U34+Feb!U34+Mar!U34+Abr!U34+May!U34+Jun!U34+Jul!U34),IF(Config!$C$6=8,SUM(+Ene!U34+Feb!U34+Mar!U34+Abr!U34+May!U34+Jun!U34+Jul!U34+Ago!U34),IF(Config!$C$6=9,SUM(+Ene!U34+Feb!U34+Mar!U34+Abr!U34+May!U34+Jun!U34+Jul!U34+Ago!U34+Set!U34),IF(Config!$C$6=10,SUM(+Ene!U34+Feb!U34+Mar!U34+Abr!U34+May!U34+Jun!U34+Jul!U34+Ago!U34+Set!U34+Oct!U34),IF(Config!$C$6=11,SUM(+Ene!U34+Feb!U34+Mar!U34+Abr!U34+May!U34+Jun!U34+Jul!U34+Ago!U34+Set!U34+Oct!U34+Nov!U34),IF(Config!$C$6=12,SUM(+Ene!U34+Feb!U34+Mar!U34+Abr!U34+May!U34+Jun!U34+Jul!U34+Ago!U34+Set!U34+Oct!U34+Nov!U34+Dic!U34)))))))))))))</f>
        <v>0</v>
      </c>
      <c r="V34" s="429">
        <f>IF(Config!$C$6=1,SUM(+Ene!V34),IF(Config!$C$6=2,SUM(+Ene!V34+Feb!V34),IF(Config!$C$6=3,SUM(+Ene!V34+Feb!V34+Mar!V34),IF(Config!$C$6=4,SUM(+Ene!V34+Feb!V34+Mar!V34+Abr!V34),IF(Config!$C$6=5,SUM(Ene!V34+Feb!V34+Mar!V34+Abr!V34+May!V34),IF(Config!$C$6=6,SUM(+Ene!V34+Feb!V34+Mar!V34+Abr!V34+May!V34+Jun!V34),IF(Config!$C$6=7,SUM(Ene!V34+Feb!V34+Mar!V34+Abr!V34+May!V34+Jun!V34+Jul!V34),IF(Config!$C$6=8,SUM(+Ene!V34+Feb!V34+Mar!V34+Abr!V34+May!V34+Jun!V34+Jul!V34+Ago!V34),IF(Config!$C$6=9,SUM(+Ene!V34+Feb!V34+Mar!V34+Abr!V34+May!V34+Jun!V34+Jul!V34+Ago!V34+Set!V34),IF(Config!$C$6=10,SUM(+Ene!V34+Feb!V34+Mar!V34+Abr!V34+May!V34+Jun!V34+Jul!V34+Ago!V34+Set!V34+Oct!V34),IF(Config!$C$6=11,SUM(+Ene!V34+Feb!V34+Mar!V34+Abr!V34+May!V34+Jun!V34+Jul!V34+Ago!V34+Set!V34+Oct!V34+Nov!V34),IF(Config!$C$6=12,SUM(+Ene!V34+Feb!V34+Mar!V34+Abr!V34+May!V34+Jun!V34+Jul!V34+Ago!V34+Set!V34+Oct!V34+Nov!V34+Dic!V34)))))))))))))</f>
        <v>0</v>
      </c>
      <c r="W34" s="429">
        <f>IF(Config!$C$6=1,SUM(+Ene!W34),IF(Config!$C$6=2,SUM(+Ene!W34+Feb!W34),IF(Config!$C$6=3,SUM(+Ene!W34+Feb!W34+Mar!W34),IF(Config!$C$6=4,SUM(+Ene!W34+Feb!W34+Mar!W34+Abr!W34),IF(Config!$C$6=5,SUM(Ene!W34+Feb!W34+Mar!W34+Abr!W34+May!W34),IF(Config!$C$6=6,SUM(+Ene!W34+Feb!W34+Mar!W34+Abr!W34+May!W34+Jun!W34),IF(Config!$C$6=7,SUM(Ene!W34+Feb!W34+Mar!W34+Abr!W34+May!W34+Jun!W34+Jul!W34),IF(Config!$C$6=8,SUM(+Ene!W34+Feb!W34+Mar!W34+Abr!W34+May!W34+Jun!W34+Jul!W34+Ago!W34),IF(Config!$C$6=9,SUM(+Ene!W34+Feb!W34+Mar!W34+Abr!W34+May!W34+Jun!W34+Jul!W34+Ago!W34+Set!W34),IF(Config!$C$6=10,SUM(+Ene!W34+Feb!W34+Mar!W34+Abr!W34+May!W34+Jun!W34+Jul!W34+Ago!W34+Set!W34+Oct!W34),IF(Config!$C$6=11,SUM(+Ene!W34+Feb!W34+Mar!W34+Abr!W34+May!W34+Jun!W34+Jul!W34+Ago!W34+Set!W34+Oct!W34+Nov!W34),IF(Config!$C$6=12,SUM(+Ene!W34+Feb!W34+Mar!W34+Abr!W34+May!W34+Jun!W34+Jul!W34+Ago!W34+Set!W34+Oct!W34+Nov!W34+Dic!W34)))))))))))))</f>
        <v>0</v>
      </c>
      <c r="X34" s="429">
        <f>IF(Config!$C$6=1,SUM(+Ene!X34),IF(Config!$C$6=2,SUM(+Ene!X34+Feb!X34),IF(Config!$C$6=3,SUM(+Ene!X34+Feb!X34+Mar!X34),IF(Config!$C$6=4,SUM(+Ene!X34+Feb!X34+Mar!X34+Abr!X34),IF(Config!$C$6=5,SUM(Ene!X34+Feb!X34+Mar!X34+Abr!X34+May!X34),IF(Config!$C$6=6,SUM(+Ene!X34+Feb!X34+Mar!X34+Abr!X34+May!X34+Jun!X34),IF(Config!$C$6=7,SUM(Ene!X34+Feb!X34+Mar!X34+Abr!X34+May!X34+Jun!X34+Jul!X34),IF(Config!$C$6=8,SUM(+Ene!X34+Feb!X34+Mar!X34+Abr!X34+May!X34+Jun!X34+Jul!X34+Ago!X34),IF(Config!$C$6=9,SUM(+Ene!X34+Feb!X34+Mar!X34+Abr!X34+May!X34+Jun!X34+Jul!X34+Ago!X34+Set!X34),IF(Config!$C$6=10,SUM(+Ene!X34+Feb!X34+Mar!X34+Abr!X34+May!X34+Jun!X34+Jul!X34+Ago!X34+Set!X34+Oct!X34),IF(Config!$C$6=11,SUM(+Ene!X34+Feb!X34+Mar!X34+Abr!X34+May!X34+Jun!X34+Jul!X34+Ago!X34+Set!X34+Oct!X34+Nov!X34),IF(Config!$C$6=12,SUM(+Ene!X34+Feb!X34+Mar!X34+Abr!X34+May!X34+Jun!X34+Jul!X34+Ago!X34+Set!X34+Oct!X34+Nov!X34+Dic!X34)))))))))))))</f>
        <v>0</v>
      </c>
      <c r="Y34" s="429">
        <f>IF(Config!$C$6=1,SUM(+Ene!Y34),IF(Config!$C$6=2,SUM(+Ene!Y34+Feb!Y34),IF(Config!$C$6=3,SUM(+Ene!Y34+Feb!Y34+Mar!Y34),IF(Config!$C$6=4,SUM(+Ene!Y34+Feb!Y34+Mar!Y34+Abr!Y34),IF(Config!$C$6=5,SUM(Ene!Y34+Feb!Y34+Mar!Y34+Abr!Y34+May!Y34),IF(Config!$C$6=6,SUM(+Ene!Y34+Feb!Y34+Mar!Y34+Abr!Y34+May!Y34+Jun!Y34),IF(Config!$C$6=7,SUM(Ene!Y34+Feb!Y34+Mar!Y34+Abr!Y34+May!Y34+Jun!Y34+Jul!Y34),IF(Config!$C$6=8,SUM(+Ene!Y34+Feb!Y34+Mar!Y34+Abr!Y34+May!Y34+Jun!Y34+Jul!Y34+Ago!Y34),IF(Config!$C$6=9,SUM(+Ene!Y34+Feb!Y34+Mar!Y34+Abr!Y34+May!Y34+Jun!Y34+Jul!Y34+Ago!Y34+Set!Y34),IF(Config!$C$6=10,SUM(+Ene!Y34+Feb!Y34+Mar!Y34+Abr!Y34+May!Y34+Jun!Y34+Jul!Y34+Ago!Y34+Set!Y34+Oct!Y34),IF(Config!$C$6=11,SUM(+Ene!Y34+Feb!Y34+Mar!Y34+Abr!Y34+May!Y34+Jun!Y34+Jul!Y34+Ago!Y34+Set!Y34+Oct!Y34+Nov!Y34),IF(Config!$C$6=12,SUM(+Ene!Y34+Feb!Y34+Mar!Y34+Abr!Y34+May!Y34+Jun!Y34+Jul!Y34+Ago!Y34+Set!Y34+Oct!Y34+Nov!Y34+Dic!Y34)))))))))))))</f>
        <v>0</v>
      </c>
      <c r="Z34" s="429">
        <f>IF(Config!$C$6=1,SUM(+Ene!Z34),IF(Config!$C$6=2,SUM(+Ene!Z34+Feb!Z34),IF(Config!$C$6=3,SUM(+Ene!Z34+Feb!Z34+Mar!Z34),IF(Config!$C$6=4,SUM(+Ene!Z34+Feb!Z34+Mar!Z34+Abr!Z34),IF(Config!$C$6=5,SUM(Ene!Z34+Feb!Z34+Mar!Z34+Abr!Z34+May!Z34),IF(Config!$C$6=6,SUM(+Ene!Z34+Feb!Z34+Mar!Z34+Abr!Z34+May!Z34+Jun!Z34),IF(Config!$C$6=7,SUM(Ene!Z34+Feb!Z34+Mar!Z34+Abr!Z34+May!Z34+Jun!Z34+Jul!Z34),IF(Config!$C$6=8,SUM(+Ene!Z34+Feb!Z34+Mar!Z34+Abr!Z34+May!Z34+Jun!Z34+Jul!Z34+Ago!Z34),IF(Config!$C$6=9,SUM(+Ene!Z34+Feb!Z34+Mar!Z34+Abr!Z34+May!Z34+Jun!Z34+Jul!Z34+Ago!Z34+Set!Z34),IF(Config!$C$6=10,SUM(+Ene!Z34+Feb!Z34+Mar!Z34+Abr!Z34+May!Z34+Jun!Z34+Jul!Z34+Ago!Z34+Set!Z34+Oct!Z34),IF(Config!$C$6=11,SUM(+Ene!Z34+Feb!Z34+Mar!Z34+Abr!Z34+May!Z34+Jun!Z34+Jul!Z34+Ago!Z34+Set!Z34+Oct!Z34+Nov!Z34),IF(Config!$C$6=12,SUM(+Ene!Z34+Feb!Z34+Mar!Z34+Abr!Z34+May!Z34+Jun!Z34+Jul!Z34+Ago!Z34+Set!Z34+Oct!Z34+Nov!Z34+Dic!Z34)))))))))))))</f>
        <v>0</v>
      </c>
      <c r="AA34" s="429">
        <f>IF(Config!$C$6=1,SUM(+Ene!AA34),IF(Config!$C$6=2,SUM(+Ene!AA34+Feb!AA34),IF(Config!$C$6=3,SUM(+Ene!AA34+Feb!AA34+Mar!AA34),IF(Config!$C$6=4,SUM(+Ene!AA34+Feb!AA34+Mar!AA34+Abr!AA34),IF(Config!$C$6=5,SUM(Ene!AA34+Feb!AA34+Mar!AA34+Abr!AA34+May!AA34),IF(Config!$C$6=6,SUM(+Ene!AA34+Feb!AA34+Mar!AA34+Abr!AA34+May!AA34+Jun!AA34),IF(Config!$C$6=7,SUM(Ene!AA34+Feb!AA34+Mar!AA34+Abr!AA34+May!AA34+Jun!AA34+Jul!AA34),IF(Config!$C$6=8,SUM(+Ene!AA34+Feb!AA34+Mar!AA34+Abr!AA34+May!AA34+Jun!AA34+Jul!AA34+Ago!AA34),IF(Config!$C$6=9,SUM(+Ene!AA34+Feb!AA34+Mar!AA34+Abr!AA34+May!AA34+Jun!AA34+Jul!AA34+Ago!AA34+Set!AA34),IF(Config!$C$6=10,SUM(+Ene!AA34+Feb!AA34+Mar!AA34+Abr!AA34+May!AA34+Jun!AA34+Jul!AA34+Ago!AA34+Set!AA34+Oct!AA34),IF(Config!$C$6=11,SUM(+Ene!AA34+Feb!AA34+Mar!AA34+Abr!AA34+May!AA34+Jun!AA34+Jul!AA34+Ago!AA34+Set!AA34+Oct!AA34+Nov!AA34),IF(Config!$C$6=12,SUM(+Ene!AA34+Feb!AA34+Mar!AA34+Abr!AA34+May!AA34+Jun!AA34+Jul!AA34+Ago!AA34+Set!AA34+Oct!AA34+Nov!AA34+Dic!AA34)))))))))))))</f>
        <v>0</v>
      </c>
      <c r="AB34" s="429">
        <f>IF(Config!$C$6=1,SUM(+Ene!AB34),IF(Config!$C$6=2,SUM(+Ene!AB34+Feb!AB34),IF(Config!$C$6=3,SUM(+Ene!AB34+Feb!AB34+Mar!AB34),IF(Config!$C$6=4,SUM(+Ene!AB34+Feb!AB34+Mar!AB34+Abr!AB34),IF(Config!$C$6=5,SUM(Ene!AB34+Feb!AB34+Mar!AB34+Abr!AB34+May!AB34),IF(Config!$C$6=6,SUM(+Ene!AB34+Feb!AB34+Mar!AB34+Abr!AB34+May!AB34+Jun!AB34),IF(Config!$C$6=7,SUM(Ene!AB34+Feb!AB34+Mar!AB34+Abr!AB34+May!AB34+Jun!AB34+Jul!AB34),IF(Config!$C$6=8,SUM(+Ene!AB34+Feb!AB34+Mar!AB34+Abr!AB34+May!AB34+Jun!AB34+Jul!AB34+Ago!AB34),IF(Config!$C$6=9,SUM(+Ene!AB34+Feb!AB34+Mar!AB34+Abr!AB34+May!AB34+Jun!AB34+Jul!AB34+Ago!AB34+Set!AB34),IF(Config!$C$6=10,SUM(+Ene!AB34+Feb!AB34+Mar!AB34+Abr!AB34+May!AB34+Jun!AB34+Jul!AB34+Ago!AB34+Set!AB34+Oct!AB34),IF(Config!$C$6=11,SUM(+Ene!AB34+Feb!AB34+Mar!AB34+Abr!AB34+May!AB34+Jun!AB34+Jul!AB34+Ago!AB34+Set!AB34+Oct!AB34+Nov!AB34),IF(Config!$C$6=12,SUM(+Ene!AB34+Feb!AB34+Mar!AB34+Abr!AB34+May!AB34+Jun!AB34+Jul!AB34+Ago!AB34+Set!AB34+Oct!AB34+Nov!AB34+Dic!AB34)))))))))))))</f>
        <v>0</v>
      </c>
      <c r="AC34" s="429">
        <f>IF(Config!$C$6=1,SUM(+Ene!AC34),IF(Config!$C$6=2,SUM(+Ene!AC34+Feb!AC34),IF(Config!$C$6=3,SUM(+Ene!AC34+Feb!AC34+Mar!AC34),IF(Config!$C$6=4,SUM(+Ene!AC34+Feb!AC34+Mar!AC34+Abr!AC34),IF(Config!$C$6=5,SUM(Ene!AC34+Feb!AC34+Mar!AC34+Abr!AC34+May!AC34),IF(Config!$C$6=6,SUM(+Ene!AC34+Feb!AC34+Mar!AC34+Abr!AC34+May!AC34+Jun!AC34),IF(Config!$C$6=7,SUM(Ene!AC34+Feb!AC34+Mar!AC34+Abr!AC34+May!AC34+Jun!AC34+Jul!AC34),IF(Config!$C$6=8,SUM(+Ene!AC34+Feb!AC34+Mar!AC34+Abr!AC34+May!AC34+Jun!AC34+Jul!AC34+Ago!AC34),IF(Config!$C$6=9,SUM(+Ene!AC34+Feb!AC34+Mar!AC34+Abr!AC34+May!AC34+Jun!AC34+Jul!AC34+Ago!AC34+Set!AC34),IF(Config!$C$6=10,SUM(+Ene!AC34+Feb!AC34+Mar!AC34+Abr!AC34+May!AC34+Jun!AC34+Jul!AC34+Ago!AC34+Set!AC34+Oct!AC34),IF(Config!$C$6=11,SUM(+Ene!AC34+Feb!AC34+Mar!AC34+Abr!AC34+May!AC34+Jun!AC34+Jul!AC34+Ago!AC34+Set!AC34+Oct!AC34+Nov!AC34),IF(Config!$C$6=12,SUM(+Ene!AC34+Feb!AC34+Mar!AC34+Abr!AC34+May!AC34+Jun!AC34+Jul!AC34+Ago!AC34+Set!AC34+Oct!AC34+Nov!AC34+Dic!AC34)))))))))))))</f>
        <v>0</v>
      </c>
      <c r="AD34" s="429">
        <f>IF(Config!$C$6=1,SUM(+Ene!AD34),IF(Config!$C$6=2,SUM(+Ene!AD34+Feb!AD34),IF(Config!$C$6=3,SUM(+Ene!AD34+Feb!AD34+Mar!AD34),IF(Config!$C$6=4,SUM(+Ene!AD34+Feb!AD34+Mar!AD34+Abr!AD34),IF(Config!$C$6=5,SUM(Ene!AD34+Feb!AD34+Mar!AD34+Abr!AD34+May!AD34),IF(Config!$C$6=6,SUM(+Ene!AD34+Feb!AD34+Mar!AD34+Abr!AD34+May!AD34+Jun!AD34),IF(Config!$C$6=7,SUM(Ene!AD34+Feb!AD34+Mar!AD34+Abr!AD34+May!AD34+Jun!AD34+Jul!AD34),IF(Config!$C$6=8,SUM(+Ene!AD34+Feb!AD34+Mar!AD34+Abr!AD34+May!AD34+Jun!AD34+Jul!AD34+Ago!AD34),IF(Config!$C$6=9,SUM(+Ene!AD34+Feb!AD34+Mar!AD34+Abr!AD34+May!AD34+Jun!AD34+Jul!AD34+Ago!AD34+Set!AD34),IF(Config!$C$6=10,SUM(+Ene!AD34+Feb!AD34+Mar!AD34+Abr!AD34+May!AD34+Jun!AD34+Jul!AD34+Ago!AD34+Set!AD34+Oct!AD34),IF(Config!$C$6=11,SUM(+Ene!AD34+Feb!AD34+Mar!AD34+Abr!AD34+May!AD34+Jun!AD34+Jul!AD34+Ago!AD34+Set!AD34+Oct!AD34+Nov!AD34),IF(Config!$C$6=12,SUM(+Ene!AD34+Feb!AD34+Mar!AD34+Abr!AD34+May!AD34+Jun!AD34+Jul!AD34+Ago!AD34+Set!AD34+Oct!AD34+Nov!AD34+Dic!AD34)))))))))))))</f>
        <v>0</v>
      </c>
      <c r="AE34" s="429">
        <f>IF(Config!$C$6=1,SUM(+Ene!AE34),IF(Config!$C$6=2,SUM(+Ene!AE34+Feb!AE34),IF(Config!$C$6=3,SUM(+Ene!AE34+Feb!AE34+Mar!AE34),IF(Config!$C$6=4,SUM(+Ene!AE34+Feb!AE34+Mar!AE34+Abr!AE34),IF(Config!$C$6=5,SUM(Ene!AE34+Feb!AE34+Mar!AE34+Abr!AE34+May!AE34),IF(Config!$C$6=6,SUM(+Ene!AE34+Feb!AE34+Mar!AE34+Abr!AE34+May!AE34+Jun!AE34),IF(Config!$C$6=7,SUM(Ene!AE34+Feb!AE34+Mar!AE34+Abr!AE34+May!AE34+Jun!AE34+Jul!AE34),IF(Config!$C$6=8,SUM(+Ene!AE34+Feb!AE34+Mar!AE34+Abr!AE34+May!AE34+Jun!AE34+Jul!AE34+Ago!AE34),IF(Config!$C$6=9,SUM(+Ene!AE34+Feb!AE34+Mar!AE34+Abr!AE34+May!AE34+Jun!AE34+Jul!AE34+Ago!AE34+Set!AE34),IF(Config!$C$6=10,SUM(+Ene!AE34+Feb!AE34+Mar!AE34+Abr!AE34+May!AE34+Jun!AE34+Jul!AE34+Ago!AE34+Set!AE34+Oct!AE34),IF(Config!$C$6=11,SUM(+Ene!AE34+Feb!AE34+Mar!AE34+Abr!AE34+May!AE34+Jun!AE34+Jul!AE34+Ago!AE34+Set!AE34+Oct!AE34+Nov!AE34),IF(Config!$C$6=12,SUM(+Ene!AE34+Feb!AE34+Mar!AE34+Abr!AE34+May!AE34+Jun!AE34+Jul!AE34+Ago!AE34+Set!AE34+Oct!AE34+Nov!AE34+Dic!AE34)))))))))))))</f>
        <v>0</v>
      </c>
      <c r="AF34" s="429">
        <f>IF(Config!$C$6=1,SUM(+Ene!AF34),IF(Config!$C$6=2,SUM(+Ene!AF34+Feb!AF34),IF(Config!$C$6=3,SUM(+Ene!AF34+Feb!AF34+Mar!AF34),IF(Config!$C$6=4,SUM(+Ene!AF34+Feb!AF34+Mar!AF34+Abr!AF34),IF(Config!$C$6=5,SUM(Ene!AF34+Feb!AF34+Mar!AF34+Abr!AF34+May!AF34),IF(Config!$C$6=6,SUM(+Ene!AF34+Feb!AF34+Mar!AF34+Abr!AF34+May!AF34+Jun!AF34),IF(Config!$C$6=7,SUM(Ene!AF34+Feb!AF34+Mar!AF34+Abr!AF34+May!AF34+Jun!AF34+Jul!AF34),IF(Config!$C$6=8,SUM(+Ene!AF34+Feb!AF34+Mar!AF34+Abr!AF34+May!AF34+Jun!AF34+Jul!AF34+Ago!AF34),IF(Config!$C$6=9,SUM(+Ene!AF34+Feb!AF34+Mar!AF34+Abr!AF34+May!AF34+Jun!AF34+Jul!AF34+Ago!AF34+Set!AF34),IF(Config!$C$6=10,SUM(+Ene!AF34+Feb!AF34+Mar!AF34+Abr!AF34+May!AF34+Jun!AF34+Jul!AF34+Ago!AF34+Set!AF34+Oct!AF34),IF(Config!$C$6=11,SUM(+Ene!AF34+Feb!AF34+Mar!AF34+Abr!AF34+May!AF34+Jun!AF34+Jul!AF34+Ago!AF34+Set!AF34+Oct!AF34+Nov!AF34),IF(Config!$C$6=12,SUM(+Ene!AF34+Feb!AF34+Mar!AF34+Abr!AF34+May!AF34+Jun!AF34+Jul!AF34+Ago!AF34+Set!AF34+Oct!AF34+Nov!AF34+Dic!AF34)))))))))))))</f>
        <v>0</v>
      </c>
      <c r="AG34" s="429">
        <f>IF(Config!$C$6=1,SUM(+Ene!AG34),IF(Config!$C$6=2,SUM(+Ene!AG34+Feb!AG34),IF(Config!$C$6=3,SUM(+Ene!AG34+Feb!AG34+Mar!AG34),IF(Config!$C$6=4,SUM(+Ene!AG34+Feb!AG34+Mar!AG34+Abr!AG34),IF(Config!$C$6=5,SUM(Ene!AG34+Feb!AG34+Mar!AG34+Abr!AG34+May!AG34),IF(Config!$C$6=6,SUM(+Ene!AG34+Feb!AG34+Mar!AG34+Abr!AG34+May!AG34+Jun!AG34),IF(Config!$C$6=7,SUM(Ene!AG34+Feb!AG34+Mar!AG34+Abr!AG34+May!AG34+Jun!AG34+Jul!AG34),IF(Config!$C$6=8,SUM(+Ene!AG34+Feb!AG34+Mar!AG34+Abr!AG34+May!AG34+Jun!AG34+Jul!AG34+Ago!AG34),IF(Config!$C$6=9,SUM(+Ene!AG34+Feb!AG34+Mar!AG34+Abr!AG34+May!AG34+Jun!AG34+Jul!AG34+Ago!AG34+Set!AG34),IF(Config!$C$6=10,SUM(+Ene!AG34+Feb!AG34+Mar!AG34+Abr!AG34+May!AG34+Jun!AG34+Jul!AG34+Ago!AG34+Set!AG34+Oct!AG34),IF(Config!$C$6=11,SUM(+Ene!AG34+Feb!AG34+Mar!AG34+Abr!AG34+May!AG34+Jun!AG34+Jul!AG34+Ago!AG34+Set!AG34+Oct!AG34+Nov!AG34),IF(Config!$C$6=12,SUM(+Ene!AG34+Feb!AG34+Mar!AG34+Abr!AG34+May!AG34+Jun!AG34+Jul!AG34+Ago!AG34+Set!AG34+Oct!AG34+Nov!AG34+Dic!AG34)))))))))))))</f>
        <v>0</v>
      </c>
      <c r="AH34" s="429">
        <f>IF(Config!$C$6=1,SUM(+Ene!AH34),IF(Config!$C$6=2,SUM(+Ene!AH34+Feb!AH34),IF(Config!$C$6=3,SUM(+Ene!AH34+Feb!AH34+Mar!AH34),IF(Config!$C$6=4,SUM(+Ene!AH34+Feb!AH34+Mar!AH34+Abr!AH34),IF(Config!$C$6=5,SUM(Ene!AH34+Feb!AH34+Mar!AH34+Abr!AH34+May!AH34),IF(Config!$C$6=6,SUM(+Ene!AH34+Feb!AH34+Mar!AH34+Abr!AH34+May!AH34+Jun!AH34),IF(Config!$C$6=7,SUM(Ene!AH34+Feb!AH34+Mar!AH34+Abr!AH34+May!AH34+Jun!AH34+Jul!AH34),IF(Config!$C$6=8,SUM(+Ene!AH34+Feb!AH34+Mar!AH34+Abr!AH34+May!AH34+Jun!AH34+Jul!AH34+Ago!AH34),IF(Config!$C$6=9,SUM(+Ene!AH34+Feb!AH34+Mar!AH34+Abr!AH34+May!AH34+Jun!AH34+Jul!AH34+Ago!AH34+Set!AH34),IF(Config!$C$6=10,SUM(+Ene!AH34+Feb!AH34+Mar!AH34+Abr!AH34+May!AH34+Jun!AH34+Jul!AH34+Ago!AH34+Set!AH34+Oct!AH34),IF(Config!$C$6=11,SUM(+Ene!AH34+Feb!AH34+Mar!AH34+Abr!AH34+May!AH34+Jun!AH34+Jul!AH34+Ago!AH34+Set!AH34+Oct!AH34+Nov!AH34),IF(Config!$C$6=12,SUM(+Ene!AH34+Feb!AH34+Mar!AH34+Abr!AH34+May!AH34+Jun!AH34+Jul!AH34+Ago!AH34+Set!AH34+Oct!AH34+Nov!AH34+Dic!AH34)))))))))))))</f>
        <v>0</v>
      </c>
      <c r="AI34" s="429">
        <f>IF(Config!$C$6=1,SUM(+Ene!AI34),IF(Config!$C$6=2,SUM(+Ene!AI34+Feb!AI34),IF(Config!$C$6=3,SUM(+Ene!AI34+Feb!AI34+Mar!AI34),IF(Config!$C$6=4,SUM(+Ene!AI34+Feb!AI34+Mar!AI34+Abr!AI34),IF(Config!$C$6=5,SUM(Ene!AI34+Feb!AI34+Mar!AI34+Abr!AI34+May!AI34),IF(Config!$C$6=6,SUM(+Ene!AI34+Feb!AI34+Mar!AI34+Abr!AI34+May!AI34+Jun!AI34),IF(Config!$C$6=7,SUM(Ene!AI34+Feb!AI34+Mar!AI34+Abr!AI34+May!AI34+Jun!AI34+Jul!AI34),IF(Config!$C$6=8,SUM(+Ene!AI34+Feb!AI34+Mar!AI34+Abr!AI34+May!AI34+Jun!AI34+Jul!AI34+Ago!AI34),IF(Config!$C$6=9,SUM(+Ene!AI34+Feb!AI34+Mar!AI34+Abr!AI34+May!AI34+Jun!AI34+Jul!AI34+Ago!AI34+Set!AI34),IF(Config!$C$6=10,SUM(+Ene!AI34+Feb!AI34+Mar!AI34+Abr!AI34+May!AI34+Jun!AI34+Jul!AI34+Ago!AI34+Set!AI34+Oct!AI34),IF(Config!$C$6=11,SUM(+Ene!AI34+Feb!AI34+Mar!AI34+Abr!AI34+May!AI34+Jun!AI34+Jul!AI34+Ago!AI34+Set!AI34+Oct!AI34+Nov!AI34),IF(Config!$C$6=12,SUM(+Ene!AI34+Feb!AI34+Mar!AI34+Abr!AI34+May!AI34+Jun!AI34+Jul!AI34+Ago!AI34+Set!AI34+Oct!AI34+Nov!AI34+Dic!AI34)))))))))))))</f>
        <v>0</v>
      </c>
      <c r="AJ34" s="429">
        <f>IF(Config!$C$6=1,SUM(+Ene!AJ34),IF(Config!$C$6=2,SUM(+Ene!AJ34+Feb!AJ34),IF(Config!$C$6=3,SUM(+Ene!AJ34+Feb!AJ34+Mar!AJ34),IF(Config!$C$6=4,SUM(+Ene!AJ34+Feb!AJ34+Mar!AJ34+Abr!AJ34),IF(Config!$C$6=5,SUM(Ene!AJ34+Feb!AJ34+Mar!AJ34+Abr!AJ34+May!AJ34),IF(Config!$C$6=6,SUM(+Ene!AJ34+Feb!AJ34+Mar!AJ34+Abr!AJ34+May!AJ34+Jun!AJ34),IF(Config!$C$6=7,SUM(Ene!AJ34+Feb!AJ34+Mar!AJ34+Abr!AJ34+May!AJ34+Jun!AJ34+Jul!AJ34),IF(Config!$C$6=8,SUM(+Ene!AJ34+Feb!AJ34+Mar!AJ34+Abr!AJ34+May!AJ34+Jun!AJ34+Jul!AJ34+Ago!AJ34),IF(Config!$C$6=9,SUM(+Ene!AJ34+Feb!AJ34+Mar!AJ34+Abr!AJ34+May!AJ34+Jun!AJ34+Jul!AJ34+Ago!AJ34+Set!AJ34),IF(Config!$C$6=10,SUM(+Ene!AJ34+Feb!AJ34+Mar!AJ34+Abr!AJ34+May!AJ34+Jun!AJ34+Jul!AJ34+Ago!AJ34+Set!AJ34+Oct!AJ34),IF(Config!$C$6=11,SUM(+Ene!AJ34+Feb!AJ34+Mar!AJ34+Abr!AJ34+May!AJ34+Jun!AJ34+Jul!AJ34+Ago!AJ34+Set!AJ34+Oct!AJ34+Nov!AJ34),IF(Config!$C$6=12,SUM(+Ene!AJ34+Feb!AJ34+Mar!AJ34+Abr!AJ34+May!AJ34+Jun!AJ34+Jul!AJ34+Ago!AJ34+Set!AJ34+Oct!AJ34+Nov!AJ34+Dic!AJ34)))))))))))))</f>
        <v>0</v>
      </c>
      <c r="AK34" s="429">
        <f>IF(Config!$C$6=1,SUM(+Ene!AK34),IF(Config!$C$6=2,SUM(+Ene!AK34+Feb!AK34),IF(Config!$C$6=3,SUM(+Ene!AK34+Feb!AK34+Mar!AK34),IF(Config!$C$6=4,SUM(+Ene!AK34+Feb!AK34+Mar!AK34+Abr!AK34),IF(Config!$C$6=5,SUM(Ene!AK34+Feb!AK34+Mar!AK34+Abr!AK34+May!AK34),IF(Config!$C$6=6,SUM(+Ene!AK34+Feb!AK34+Mar!AK34+Abr!AK34+May!AK34+Jun!AK34),IF(Config!$C$6=7,SUM(Ene!AK34+Feb!AK34+Mar!AK34+Abr!AK34+May!AK34+Jun!AK34+Jul!AK34),IF(Config!$C$6=8,SUM(+Ene!AK34+Feb!AK34+Mar!AK34+Abr!AK34+May!AK34+Jun!AK34+Jul!AK34+Ago!AK34),IF(Config!$C$6=9,SUM(+Ene!AK34+Feb!AK34+Mar!AK34+Abr!AK34+May!AK34+Jun!AK34+Jul!AK34+Ago!AK34+Set!AK34),IF(Config!$C$6=10,SUM(+Ene!AK34+Feb!AK34+Mar!AK34+Abr!AK34+May!AK34+Jun!AK34+Jul!AK34+Ago!AK34+Set!AK34+Oct!AK34),IF(Config!$C$6=11,SUM(+Ene!AK34+Feb!AK34+Mar!AK34+Abr!AK34+May!AK34+Jun!AK34+Jul!AK34+Ago!AK34+Set!AK34+Oct!AK34+Nov!AK34),IF(Config!$C$6=12,SUM(+Ene!AK34+Feb!AK34+Mar!AK34+Abr!AK34+May!AK34+Jun!AK34+Jul!AK34+Ago!AK34+Set!AK34+Oct!AK34+Nov!AK34+Dic!AK34)))))))))))))</f>
        <v>0</v>
      </c>
      <c r="AL34" s="429">
        <f>IF(Config!$C$6=1,SUM(+Ene!AL34),IF(Config!$C$6=2,SUM(+Ene!AL34+Feb!AL34),IF(Config!$C$6=3,SUM(+Ene!AL34+Feb!AL34+Mar!AL34),IF(Config!$C$6=4,SUM(+Ene!AL34+Feb!AL34+Mar!AL34+Abr!AL34),IF(Config!$C$6=5,SUM(Ene!AL34+Feb!AL34+Mar!AL34+Abr!AL34+May!AL34),IF(Config!$C$6=6,SUM(+Ene!AL34+Feb!AL34+Mar!AL34+Abr!AL34+May!AL34+Jun!AL34),IF(Config!$C$6=7,SUM(Ene!AL34+Feb!AL34+Mar!AL34+Abr!AL34+May!AL34+Jun!AL34+Jul!AL34),IF(Config!$C$6=8,SUM(+Ene!AL34+Feb!AL34+Mar!AL34+Abr!AL34+May!AL34+Jun!AL34+Jul!AL34+Ago!AL34),IF(Config!$C$6=9,SUM(+Ene!AL34+Feb!AL34+Mar!AL34+Abr!AL34+May!AL34+Jun!AL34+Jul!AL34+Ago!AL34+Set!AL34),IF(Config!$C$6=10,SUM(+Ene!AL34+Feb!AL34+Mar!AL34+Abr!AL34+May!AL34+Jun!AL34+Jul!AL34+Ago!AL34+Set!AL34+Oct!AL34),IF(Config!$C$6=11,SUM(+Ene!AL34+Feb!AL34+Mar!AL34+Abr!AL34+May!AL34+Jun!AL34+Jul!AL34+Ago!AL34+Set!AL34+Oct!AL34+Nov!AL34),IF(Config!$C$6=12,SUM(+Ene!AL34+Feb!AL34+Mar!AL34+Abr!AL34+May!AL34+Jun!AL34+Jul!AL34+Ago!AL34+Set!AL34+Oct!AL34+Nov!AL34+Dic!AL34)))))))))))))</f>
        <v>0</v>
      </c>
      <c r="AM34" s="429">
        <f>IF(Config!$C$6=1,SUM(+Ene!AM34),IF(Config!$C$6=2,SUM(+Ene!AM34+Feb!AM34),IF(Config!$C$6=3,SUM(+Ene!AM34+Feb!AM34+Mar!AM34),IF(Config!$C$6=4,SUM(+Ene!AM34+Feb!AM34+Mar!AM34+Abr!AM34),IF(Config!$C$6=5,SUM(Ene!AM34+Feb!AM34+Mar!AM34+Abr!AM34+May!AM34),IF(Config!$C$6=6,SUM(+Ene!AM34+Feb!AM34+Mar!AM34+Abr!AM34+May!AM34+Jun!AM34),IF(Config!$C$6=7,SUM(Ene!AM34+Feb!AM34+Mar!AM34+Abr!AM34+May!AM34+Jun!AM34+Jul!AM34),IF(Config!$C$6=8,SUM(+Ene!AM34+Feb!AM34+Mar!AM34+Abr!AM34+May!AM34+Jun!AM34+Jul!AM34+Ago!AM34),IF(Config!$C$6=9,SUM(+Ene!AM34+Feb!AM34+Mar!AM34+Abr!AM34+May!AM34+Jun!AM34+Jul!AM34+Ago!AM34+Set!AM34),IF(Config!$C$6=10,SUM(+Ene!AM34+Feb!AM34+Mar!AM34+Abr!AM34+May!AM34+Jun!AM34+Jul!AM34+Ago!AM34+Set!AM34+Oct!AM34),IF(Config!$C$6=11,SUM(+Ene!AM34+Feb!AM34+Mar!AM34+Abr!AM34+May!AM34+Jun!AM34+Jul!AM34+Ago!AM34+Set!AM34+Oct!AM34+Nov!AM34),IF(Config!$C$6=12,SUM(+Ene!AM34+Feb!AM34+Mar!AM34+Abr!AM34+May!AM34+Jun!AM34+Jul!AM34+Ago!AM34+Set!AM34+Oct!AM34+Nov!AM34+Dic!AM34)))))))))))))</f>
        <v>0</v>
      </c>
      <c r="AN34" s="429">
        <f>IF(Config!$C$6=1,SUM(+Ene!AN34),IF(Config!$C$6=2,SUM(+Ene!AN34+Feb!AN34),IF(Config!$C$6=3,SUM(+Ene!AN34+Feb!AN34+Mar!AN34),IF(Config!$C$6=4,SUM(+Ene!AN34+Feb!AN34+Mar!AN34+Abr!AN34),IF(Config!$C$6=5,SUM(Ene!AN34+Feb!AN34+Mar!AN34+Abr!AN34+May!AN34),IF(Config!$C$6=6,SUM(+Ene!AN34+Feb!AN34+Mar!AN34+Abr!AN34+May!AN34+Jun!AN34),IF(Config!$C$6=7,SUM(Ene!AN34+Feb!AN34+Mar!AN34+Abr!AN34+May!AN34+Jun!AN34+Jul!AN34),IF(Config!$C$6=8,SUM(+Ene!AN34+Feb!AN34+Mar!AN34+Abr!AN34+May!AN34+Jun!AN34+Jul!AN34+Ago!AN34),IF(Config!$C$6=9,SUM(+Ene!AN34+Feb!AN34+Mar!AN34+Abr!AN34+May!AN34+Jun!AN34+Jul!AN34+Ago!AN34+Set!AN34),IF(Config!$C$6=10,SUM(+Ene!AN34+Feb!AN34+Mar!AN34+Abr!AN34+May!AN34+Jun!AN34+Jul!AN34+Ago!AN34+Set!AN34+Oct!AN34),IF(Config!$C$6=11,SUM(+Ene!AN34+Feb!AN34+Mar!AN34+Abr!AN34+May!AN34+Jun!AN34+Jul!AN34+Ago!AN34+Set!AN34+Oct!AN34+Nov!AN34),IF(Config!$C$6=12,SUM(+Ene!AN34+Feb!AN34+Mar!AN34+Abr!AN34+May!AN34+Jun!AN34+Jul!AN34+Ago!AN34+Set!AN34+Oct!AN34+Nov!AN34+Dic!AN34)))))))))))))</f>
        <v>0</v>
      </c>
      <c r="AO34" s="429">
        <f>IF(Config!$C$6=1,SUM(+Ene!AO34),IF(Config!$C$6=2,SUM(+Ene!AO34+Feb!AO34),IF(Config!$C$6=3,SUM(+Ene!AO34+Feb!AO34+Mar!AO34),IF(Config!$C$6=4,SUM(+Ene!AO34+Feb!AO34+Mar!AO34+Abr!AO34),IF(Config!$C$6=5,SUM(Ene!AO34+Feb!AO34+Mar!AO34+Abr!AO34+May!AO34),IF(Config!$C$6=6,SUM(+Ene!AO34+Feb!AO34+Mar!AO34+Abr!AO34+May!AO34+Jun!AO34),IF(Config!$C$6=7,SUM(Ene!AO34+Feb!AO34+Mar!AO34+Abr!AO34+May!AO34+Jun!AO34+Jul!AO34),IF(Config!$C$6=8,SUM(+Ene!AO34+Feb!AO34+Mar!AO34+Abr!AO34+May!AO34+Jun!AO34+Jul!AO34+Ago!AO34),IF(Config!$C$6=9,SUM(+Ene!AO34+Feb!AO34+Mar!AO34+Abr!AO34+May!AO34+Jun!AO34+Jul!AO34+Ago!AO34+Set!AO34),IF(Config!$C$6=10,SUM(+Ene!AO34+Feb!AO34+Mar!AO34+Abr!AO34+May!AO34+Jun!AO34+Jul!AO34+Ago!AO34+Set!AO34+Oct!AO34),IF(Config!$C$6=11,SUM(+Ene!AO34+Feb!AO34+Mar!AO34+Abr!AO34+May!AO34+Jun!AO34+Jul!AO34+Ago!AO34+Set!AO34+Oct!AO34+Nov!AO34),IF(Config!$C$6=12,SUM(+Ene!AO34+Feb!AO34+Mar!AO34+Abr!AO34+May!AO34+Jun!AO34+Jul!AO34+Ago!AO34+Set!AO34+Oct!AO34+Nov!AO34+Dic!AO34)))))))))))))</f>
        <v>0</v>
      </c>
      <c r="AP34" s="429">
        <f>IF(Config!$C$6=1,SUM(+Ene!AP34),IF(Config!$C$6=2,SUM(+Ene!AP34+Feb!AP34),IF(Config!$C$6=3,SUM(+Ene!AP34+Feb!AP34+Mar!AP34),IF(Config!$C$6=4,SUM(+Ene!AP34+Feb!AP34+Mar!AP34+Abr!AP34),IF(Config!$C$6=5,SUM(Ene!AP34+Feb!AP34+Mar!AP34+Abr!AP34+May!AP34),IF(Config!$C$6=6,SUM(+Ene!AP34+Feb!AP34+Mar!AP34+Abr!AP34+May!AP34+Jun!AP34),IF(Config!$C$6=7,SUM(Ene!AP34+Feb!AP34+Mar!AP34+Abr!AP34+May!AP34+Jun!AP34+Jul!AP34),IF(Config!$C$6=8,SUM(+Ene!AP34+Feb!AP34+Mar!AP34+Abr!AP34+May!AP34+Jun!AP34+Jul!AP34+Ago!AP34),IF(Config!$C$6=9,SUM(+Ene!AP34+Feb!AP34+Mar!AP34+Abr!AP34+May!AP34+Jun!AP34+Jul!AP34+Ago!AP34+Set!AP34),IF(Config!$C$6=10,SUM(+Ene!AP34+Feb!AP34+Mar!AP34+Abr!AP34+May!AP34+Jun!AP34+Jul!AP34+Ago!AP34+Set!AP34+Oct!AP34),IF(Config!$C$6=11,SUM(+Ene!AP34+Feb!AP34+Mar!AP34+Abr!AP34+May!AP34+Jun!AP34+Jul!AP34+Ago!AP34+Set!AP34+Oct!AP34+Nov!AP34),IF(Config!$C$6=12,SUM(+Ene!AP34+Feb!AP34+Mar!AP34+Abr!AP34+May!AP34+Jun!AP34+Jul!AP34+Ago!AP34+Set!AP34+Oct!AP34+Nov!AP34+Dic!AP34)))))))))))))</f>
        <v>0</v>
      </c>
      <c r="AQ34" s="429">
        <f>IF(Config!$C$6=1,SUM(+Ene!AQ34),IF(Config!$C$6=2,SUM(+Ene!AQ34+Feb!AQ34),IF(Config!$C$6=3,SUM(+Ene!AQ34+Feb!AQ34+Mar!AQ34),IF(Config!$C$6=4,SUM(+Ene!AQ34+Feb!AQ34+Mar!AQ34+Abr!AQ34),IF(Config!$C$6=5,SUM(Ene!AQ34+Feb!AQ34+Mar!AQ34+Abr!AQ34+May!AQ34),IF(Config!$C$6=6,SUM(+Ene!AQ34+Feb!AQ34+Mar!AQ34+Abr!AQ34+May!AQ34+Jun!AQ34),IF(Config!$C$6=7,SUM(Ene!AQ34+Feb!AQ34+Mar!AQ34+Abr!AQ34+May!AQ34+Jun!AQ34+Jul!AQ34),IF(Config!$C$6=8,SUM(+Ene!AQ34+Feb!AQ34+Mar!AQ34+Abr!AQ34+May!AQ34+Jun!AQ34+Jul!AQ34+Ago!AQ34),IF(Config!$C$6=9,SUM(+Ene!AQ34+Feb!AQ34+Mar!AQ34+Abr!AQ34+May!AQ34+Jun!AQ34+Jul!AQ34+Ago!AQ34+Set!AQ34),IF(Config!$C$6=10,SUM(+Ene!AQ34+Feb!AQ34+Mar!AQ34+Abr!AQ34+May!AQ34+Jun!AQ34+Jul!AQ34+Ago!AQ34+Set!AQ34+Oct!AQ34),IF(Config!$C$6=11,SUM(+Ene!AQ34+Feb!AQ34+Mar!AQ34+Abr!AQ34+May!AQ34+Jun!AQ34+Jul!AQ34+Ago!AQ34+Set!AQ34+Oct!AQ34+Nov!AQ34),IF(Config!$C$6=12,SUM(+Ene!AQ34+Feb!AQ34+Mar!AQ34+Abr!AQ34+May!AQ34+Jun!AQ34+Jul!AQ34+Ago!AQ34+Set!AQ34+Oct!AQ34+Nov!AQ34+Dic!AQ34)))))))))))))</f>
        <v>0</v>
      </c>
      <c r="AR34" s="429">
        <f>IF(Config!$C$6=1,SUM(+Ene!AR34),IF(Config!$C$6=2,SUM(+Ene!AR34+Feb!AR34),IF(Config!$C$6=3,SUM(+Ene!AR34+Feb!AR34+Mar!AR34),IF(Config!$C$6=4,SUM(+Ene!AR34+Feb!AR34+Mar!AR34+Abr!AR34),IF(Config!$C$6=5,SUM(Ene!AR34+Feb!AR34+Mar!AR34+Abr!AR34+May!AR34),IF(Config!$C$6=6,SUM(+Ene!AR34+Feb!AR34+Mar!AR34+Abr!AR34+May!AR34+Jun!AR34),IF(Config!$C$6=7,SUM(Ene!AR34+Feb!AR34+Mar!AR34+Abr!AR34+May!AR34+Jun!AR34+Jul!AR34),IF(Config!$C$6=8,SUM(+Ene!AR34+Feb!AR34+Mar!AR34+Abr!AR34+May!AR34+Jun!AR34+Jul!AR34+Ago!AR34),IF(Config!$C$6=9,SUM(+Ene!AR34+Feb!AR34+Mar!AR34+Abr!AR34+May!AR34+Jun!AR34+Jul!AR34+Ago!AR34+Set!AR34),IF(Config!$C$6=10,SUM(+Ene!AR34+Feb!AR34+Mar!AR34+Abr!AR34+May!AR34+Jun!AR34+Jul!AR34+Ago!AR34+Set!AR34+Oct!AR34),IF(Config!$C$6=11,SUM(+Ene!AR34+Feb!AR34+Mar!AR34+Abr!AR34+May!AR34+Jun!AR34+Jul!AR34+Ago!AR34+Set!AR34+Oct!AR34+Nov!AR34),IF(Config!$C$6=12,SUM(+Ene!AR34+Feb!AR34+Mar!AR34+Abr!AR34+May!AR34+Jun!AR34+Jul!AR34+Ago!AR34+Set!AR34+Oct!AR34+Nov!AR34+Dic!AR34)))))))))))))</f>
        <v>0</v>
      </c>
      <c r="AS34" s="429">
        <f>IF(Config!$C$6=1,SUM(+Ene!AS34),IF(Config!$C$6=2,SUM(+Ene!AS34+Feb!AS34),IF(Config!$C$6=3,SUM(+Ene!AS34+Feb!AS34+Mar!AS34),IF(Config!$C$6=4,SUM(+Ene!AS34+Feb!AS34+Mar!AS34+Abr!AS34),IF(Config!$C$6=5,SUM(Ene!AS34+Feb!AS34+Mar!AS34+Abr!AS34+May!AS34),IF(Config!$C$6=6,SUM(+Ene!AS34+Feb!AS34+Mar!AS34+Abr!AS34+May!AS34+Jun!AS34),IF(Config!$C$6=7,SUM(Ene!AS34+Feb!AS34+Mar!AS34+Abr!AS34+May!AS34+Jun!AS34+Jul!AS34),IF(Config!$C$6=8,SUM(+Ene!AS34+Feb!AS34+Mar!AS34+Abr!AS34+May!AS34+Jun!AS34+Jul!AS34+Ago!AS34),IF(Config!$C$6=9,SUM(+Ene!AS34+Feb!AS34+Mar!AS34+Abr!AS34+May!AS34+Jun!AS34+Jul!AS34+Ago!AS34+Set!AS34),IF(Config!$C$6=10,SUM(+Ene!AS34+Feb!AS34+Mar!AS34+Abr!AS34+May!AS34+Jun!AS34+Jul!AS34+Ago!AS34+Set!AS34+Oct!AS34),IF(Config!$C$6=11,SUM(+Ene!AS34+Feb!AS34+Mar!AS34+Abr!AS34+May!AS34+Jun!AS34+Jul!AS34+Ago!AS34+Set!AS34+Oct!AS34+Nov!AS34),IF(Config!$C$6=12,SUM(+Ene!AS34+Feb!AS34+Mar!AS34+Abr!AS34+May!AS34+Jun!AS34+Jul!AS34+Ago!AS34+Set!AS34+Oct!AS34+Nov!AS34+Dic!AS34)))))))))))))</f>
        <v>0</v>
      </c>
      <c r="AT34" s="429">
        <f>IF(Config!$C$6=1,SUM(+Ene!AT34),IF(Config!$C$6=2,SUM(+Ene!AT34+Feb!AT34),IF(Config!$C$6=3,SUM(+Ene!AT34+Feb!AT34+Mar!AT34),IF(Config!$C$6=4,SUM(+Ene!AT34+Feb!AT34+Mar!AT34+Abr!AT34),IF(Config!$C$6=5,SUM(Ene!AT34+Feb!AT34+Mar!AT34+Abr!AT34+May!AT34),IF(Config!$C$6=6,SUM(+Ene!AT34+Feb!AT34+Mar!AT34+Abr!AT34+May!AT34+Jun!AT34),IF(Config!$C$6=7,SUM(Ene!AT34+Feb!AT34+Mar!AT34+Abr!AT34+May!AT34+Jun!AT34+Jul!AT34),IF(Config!$C$6=8,SUM(+Ene!AT34+Feb!AT34+Mar!AT34+Abr!AT34+May!AT34+Jun!AT34+Jul!AT34+Ago!AT34),IF(Config!$C$6=9,SUM(+Ene!AT34+Feb!AT34+Mar!AT34+Abr!AT34+May!AT34+Jun!AT34+Jul!AT34+Ago!AT34+Set!AT34),IF(Config!$C$6=10,SUM(+Ene!AT34+Feb!AT34+Mar!AT34+Abr!AT34+May!AT34+Jun!AT34+Jul!AT34+Ago!AT34+Set!AT34+Oct!AT34),IF(Config!$C$6=11,SUM(+Ene!AT34+Feb!AT34+Mar!AT34+Abr!AT34+May!AT34+Jun!AT34+Jul!AT34+Ago!AT34+Set!AT34+Oct!AT34+Nov!AT34),IF(Config!$C$6=12,SUM(+Ene!AT34+Feb!AT34+Mar!AT34+Abr!AT34+May!AT34+Jun!AT34+Jul!AT34+Ago!AT34+Set!AT34+Oct!AT34+Nov!AT34+Dic!AT34)))))))))))))</f>
        <v>0</v>
      </c>
      <c r="AU34" s="495">
        <f t="shared" si="9"/>
        <v>0</v>
      </c>
      <c r="AV34" s="37">
        <f t="shared" si="10"/>
        <v>0</v>
      </c>
      <c r="AW34" s="37">
        <f t="shared" si="11"/>
        <v>0</v>
      </c>
      <c r="AX34" s="37">
        <f t="shared" si="12"/>
        <v>0</v>
      </c>
      <c r="AY34" s="37">
        <f t="shared" si="13"/>
        <v>0</v>
      </c>
      <c r="AZ34" s="37">
        <f t="shared" si="14"/>
        <v>0</v>
      </c>
      <c r="BA34" s="37">
        <f t="shared" si="15"/>
        <v>0</v>
      </c>
      <c r="BB34" s="37">
        <f t="shared" si="16"/>
        <v>0</v>
      </c>
      <c r="BC34" s="37">
        <f t="shared" si="17"/>
        <v>0</v>
      </c>
      <c r="BD34" s="38">
        <f t="shared" si="18"/>
        <v>0</v>
      </c>
      <c r="BE34" s="37">
        <f t="shared" si="19"/>
        <v>0</v>
      </c>
      <c r="BF34" s="54">
        <f t="shared" si="20"/>
        <v>0</v>
      </c>
    </row>
    <row r="35" spans="1:58" ht="30" x14ac:dyDescent="0.25">
      <c r="A35" s="400">
        <v>32</v>
      </c>
      <c r="B35" s="427" t="s">
        <v>753</v>
      </c>
      <c r="C35" s="444" t="s">
        <v>145</v>
      </c>
      <c r="D35" s="429">
        <f>IF(Config!$C$6=1,SUM(+Ene!D35),IF(Config!$C$6=2,SUM(+Ene!D35+Feb!D35),IF(Config!$C$6=3,SUM(+Ene!D35+Feb!D35+Mar!D35),IF(Config!$C$6=4,SUM(+Ene!D35+Feb!D35+Mar!D35+Abr!D35),IF(Config!$C$6=5,SUM(Ene!D35+Feb!D35+Mar!D35+Abr!D35+May!D35),IF(Config!$C$6=6,SUM(+Ene!D35+Feb!D35+Mar!D35+Abr!D35+May!D35+Jun!D35),IF(Config!$C$6=7,SUM(Ene!D35+Feb!D35+Mar!D35+Abr!D35+May!D35+Jun!D35+Jul!D35),IF(Config!$C$6=8,SUM(+Ene!D35+Feb!D35+Mar!D35+Abr!D35+May!D35+Jun!D35+Jul!D35+Ago!D35),IF(Config!$C$6=9,SUM(+Ene!D35+Feb!D35+Mar!D35+Abr!D35+May!D35+Jun!D35+Jul!D35+Ago!D35+Set!D35),IF(Config!$C$6=10,SUM(+Ene!D35+Feb!D35+Mar!D35+Abr!D35+May!D35+Jun!D35+Jul!D35+Ago!D35+Set!D35+Oct!D35),IF(Config!$C$6=11,SUM(+Ene!D35+Feb!D35+Mar!D35+Abr!D35+May!D35+Jun!D35+Jul!D35+Ago!D35+Set!D35+Oct!D35+Nov!D35),IF(Config!$C$6=12,SUM(+Ene!D35+Feb!D35+Mar!D35+Abr!D35+May!D35+Jun!D35+Jul!D35+Ago!D35+Set!D35+Oct!D35+Nov!D35+Dic!D35)))))))))))))</f>
        <v>0</v>
      </c>
      <c r="E35" s="429">
        <f>IF(Config!$C$6=1,SUM(+Ene!E35),IF(Config!$C$6=2,SUM(+Ene!E35+Feb!E35),IF(Config!$C$6=3,SUM(+Ene!E35+Feb!E35+Mar!E35),IF(Config!$C$6=4,SUM(+Ene!E35+Feb!E35+Mar!E35+Abr!E35),IF(Config!$C$6=5,SUM(Ene!E35+Feb!E35+Mar!E35+Abr!E35+May!E35),IF(Config!$C$6=6,SUM(+Ene!E35+Feb!E35+Mar!E35+Abr!E35+May!E35+Jun!E35),IF(Config!$C$6=7,SUM(Ene!E35+Feb!E35+Mar!E35+Abr!E35+May!E35+Jun!E35+Jul!E35),IF(Config!$C$6=8,SUM(+Ene!E35+Feb!E35+Mar!E35+Abr!E35+May!E35+Jun!E35+Jul!E35+Ago!E35),IF(Config!$C$6=9,SUM(+Ene!E35+Feb!E35+Mar!E35+Abr!E35+May!E35+Jun!E35+Jul!E35+Ago!E35+Set!E35),IF(Config!$C$6=10,SUM(+Ene!E35+Feb!E35+Mar!E35+Abr!E35+May!E35+Jun!E35+Jul!E35+Ago!E35+Set!E35+Oct!E35),IF(Config!$C$6=11,SUM(+Ene!E35+Feb!E35+Mar!E35+Abr!E35+May!E35+Jun!E35+Jul!E35+Ago!E35+Set!E35+Oct!E35+Nov!E35),IF(Config!$C$6=12,SUM(+Ene!E35+Feb!E35+Mar!E35+Abr!E35+May!E35+Jun!E35+Jul!E35+Ago!E35+Set!E35+Oct!E35+Nov!E35+Dic!E35)))))))))))))</f>
        <v>0</v>
      </c>
      <c r="F35" s="429">
        <f>IF(Config!$C$6=1,SUM(+Ene!F35),IF(Config!$C$6=2,SUM(+Ene!F35+Feb!F35),IF(Config!$C$6=3,SUM(+Ene!F35+Feb!F35+Mar!F35),IF(Config!$C$6=4,SUM(+Ene!F35+Feb!F35+Mar!F35+Abr!F35),IF(Config!$C$6=5,SUM(Ene!F35+Feb!F35+Mar!F35+Abr!F35+May!F35),IF(Config!$C$6=6,SUM(+Ene!F35+Feb!F35+Mar!F35+Abr!F35+May!F35+Jun!F35),IF(Config!$C$6=7,SUM(Ene!F35+Feb!F35+Mar!F35+Abr!F35+May!F35+Jun!F35+Jul!F35),IF(Config!$C$6=8,SUM(+Ene!F35+Feb!F35+Mar!F35+Abr!F35+May!F35+Jun!F35+Jul!F35+Ago!F35),IF(Config!$C$6=9,SUM(+Ene!F35+Feb!F35+Mar!F35+Abr!F35+May!F35+Jun!F35+Jul!F35+Ago!F35+Set!F35),IF(Config!$C$6=10,SUM(+Ene!F35+Feb!F35+Mar!F35+Abr!F35+May!F35+Jun!F35+Jul!F35+Ago!F35+Set!F35+Oct!F35),IF(Config!$C$6=11,SUM(+Ene!F35+Feb!F35+Mar!F35+Abr!F35+May!F35+Jun!F35+Jul!F35+Ago!F35+Set!F35+Oct!F35+Nov!F35),IF(Config!$C$6=12,SUM(+Ene!F35+Feb!F35+Mar!F35+Abr!F35+May!F35+Jun!F35+Jul!F35+Ago!F35+Set!F35+Oct!F35+Nov!F35+Dic!F35)))))))))))))</f>
        <v>0</v>
      </c>
      <c r="G35" s="429">
        <f>IF(Config!$C$6=1,SUM(+Ene!G35),IF(Config!$C$6=2,SUM(+Ene!G35+Feb!G35),IF(Config!$C$6=3,SUM(+Ene!G35+Feb!G35+Mar!G35),IF(Config!$C$6=4,SUM(+Ene!G35+Feb!G35+Mar!G35+Abr!G35),IF(Config!$C$6=5,SUM(Ene!G35+Feb!G35+Mar!G35+Abr!G35+May!G35),IF(Config!$C$6=6,SUM(+Ene!G35+Feb!G35+Mar!G35+Abr!G35+May!G35+Jun!G35),IF(Config!$C$6=7,SUM(Ene!G35+Feb!G35+Mar!G35+Abr!G35+May!G35+Jun!G35+Jul!G35),IF(Config!$C$6=8,SUM(+Ene!G35+Feb!G35+Mar!G35+Abr!G35+May!G35+Jun!G35+Jul!G35+Ago!G35),IF(Config!$C$6=9,SUM(+Ene!G35+Feb!G35+Mar!G35+Abr!G35+May!G35+Jun!G35+Jul!G35+Ago!G35+Set!G35),IF(Config!$C$6=10,SUM(+Ene!G35+Feb!G35+Mar!G35+Abr!G35+May!G35+Jun!G35+Jul!G35+Ago!G35+Set!G35+Oct!G35),IF(Config!$C$6=11,SUM(+Ene!G35+Feb!G35+Mar!G35+Abr!G35+May!G35+Jun!G35+Jul!G35+Ago!G35+Set!G35+Oct!G35+Nov!G35),IF(Config!$C$6=12,SUM(+Ene!G35+Feb!G35+Mar!G35+Abr!G35+May!G35+Jun!G35+Jul!G35+Ago!G35+Set!G35+Oct!G35+Nov!G35+Dic!G35)))))))))))))</f>
        <v>0</v>
      </c>
      <c r="H35" s="429">
        <f>IF(Config!$C$6=1,SUM(+Ene!H35),IF(Config!$C$6=2,SUM(+Ene!H35+Feb!H35),IF(Config!$C$6=3,SUM(+Ene!H35+Feb!H35+Mar!H35),IF(Config!$C$6=4,SUM(+Ene!H35+Feb!H35+Mar!H35+Abr!H35),IF(Config!$C$6=5,SUM(Ene!H35+Feb!H35+Mar!H35+Abr!H35+May!H35),IF(Config!$C$6=6,SUM(+Ene!H35+Feb!H35+Mar!H35+Abr!H35+May!H35+Jun!H35),IF(Config!$C$6=7,SUM(Ene!H35+Feb!H35+Mar!H35+Abr!H35+May!H35+Jun!H35+Jul!H35),IF(Config!$C$6=8,SUM(+Ene!H35+Feb!H35+Mar!H35+Abr!H35+May!H35+Jun!H35+Jul!H35+Ago!H35),IF(Config!$C$6=9,SUM(+Ene!H35+Feb!H35+Mar!H35+Abr!H35+May!H35+Jun!H35+Jul!H35+Ago!H35+Set!H35),IF(Config!$C$6=10,SUM(+Ene!H35+Feb!H35+Mar!H35+Abr!H35+May!H35+Jun!H35+Jul!H35+Ago!H35+Set!H35+Oct!H35),IF(Config!$C$6=11,SUM(+Ene!H35+Feb!H35+Mar!H35+Abr!H35+May!H35+Jun!H35+Jul!H35+Ago!H35+Set!H35+Oct!H35+Nov!H35),IF(Config!$C$6=12,SUM(+Ene!H35+Feb!H35+Mar!H35+Abr!H35+May!H35+Jun!H35+Jul!H35+Ago!H35+Set!H35+Oct!H35+Nov!H35+Dic!H35)))))))))))))</f>
        <v>0</v>
      </c>
      <c r="I35" s="429">
        <f>IF(Config!$C$6=1,SUM(+Ene!I35),IF(Config!$C$6=2,SUM(+Ene!I35+Feb!I35),IF(Config!$C$6=3,SUM(+Ene!I35+Feb!I35+Mar!I35),IF(Config!$C$6=4,SUM(+Ene!I35+Feb!I35+Mar!I35+Abr!I35),IF(Config!$C$6=5,SUM(Ene!I35+Feb!I35+Mar!I35+Abr!I35+May!I35),IF(Config!$C$6=6,SUM(+Ene!I35+Feb!I35+Mar!I35+Abr!I35+May!I35+Jun!I35),IF(Config!$C$6=7,SUM(Ene!I35+Feb!I35+Mar!I35+Abr!I35+May!I35+Jun!I35+Jul!I35),IF(Config!$C$6=8,SUM(+Ene!I35+Feb!I35+Mar!I35+Abr!I35+May!I35+Jun!I35+Jul!I35+Ago!I35),IF(Config!$C$6=9,SUM(+Ene!I35+Feb!I35+Mar!I35+Abr!I35+May!I35+Jun!I35+Jul!I35+Ago!I35+Set!I35),IF(Config!$C$6=10,SUM(+Ene!I35+Feb!I35+Mar!I35+Abr!I35+May!I35+Jun!I35+Jul!I35+Ago!I35+Set!I35+Oct!I35),IF(Config!$C$6=11,SUM(+Ene!I35+Feb!I35+Mar!I35+Abr!I35+May!I35+Jun!I35+Jul!I35+Ago!I35+Set!I35+Oct!I35+Nov!I35),IF(Config!$C$6=12,SUM(+Ene!I35+Feb!I35+Mar!I35+Abr!I35+May!I35+Jun!I35+Jul!I35+Ago!I35+Set!I35+Oct!I35+Nov!I35+Dic!I35)))))))))))))</f>
        <v>0</v>
      </c>
      <c r="J35" s="429">
        <f>IF(Config!$C$6=1,SUM(+Ene!J35),IF(Config!$C$6=2,SUM(+Ene!J35+Feb!J35),IF(Config!$C$6=3,SUM(+Ene!J35+Feb!J35+Mar!J35),IF(Config!$C$6=4,SUM(+Ene!J35+Feb!J35+Mar!J35+Abr!J35),IF(Config!$C$6=5,SUM(Ene!J35+Feb!J35+Mar!J35+Abr!J35+May!J35),IF(Config!$C$6=6,SUM(+Ene!J35+Feb!J35+Mar!J35+Abr!J35+May!J35+Jun!J35),IF(Config!$C$6=7,SUM(Ene!J35+Feb!J35+Mar!J35+Abr!J35+May!J35+Jun!J35+Jul!J35),IF(Config!$C$6=8,SUM(+Ene!J35+Feb!J35+Mar!J35+Abr!J35+May!J35+Jun!J35+Jul!J35+Ago!J35),IF(Config!$C$6=9,SUM(+Ene!J35+Feb!J35+Mar!J35+Abr!J35+May!J35+Jun!J35+Jul!J35+Ago!J35+Set!J35),IF(Config!$C$6=10,SUM(+Ene!J35+Feb!J35+Mar!J35+Abr!J35+May!J35+Jun!J35+Jul!J35+Ago!J35+Set!J35+Oct!J35),IF(Config!$C$6=11,SUM(+Ene!J35+Feb!J35+Mar!J35+Abr!J35+May!J35+Jun!J35+Jul!J35+Ago!J35+Set!J35+Oct!J35+Nov!J35),IF(Config!$C$6=12,SUM(+Ene!J35+Feb!J35+Mar!J35+Abr!J35+May!J35+Jun!J35+Jul!J35+Ago!J35+Set!J35+Oct!J35+Nov!J35+Dic!J35)))))))))))))</f>
        <v>0</v>
      </c>
      <c r="K35" s="429">
        <f>IF(Config!$C$6=1,SUM(+Ene!K35),IF(Config!$C$6=2,SUM(+Ene!K35+Feb!K35),IF(Config!$C$6=3,SUM(+Ene!K35+Feb!K35+Mar!K35),IF(Config!$C$6=4,SUM(+Ene!K35+Feb!K35+Mar!K35+Abr!K35),IF(Config!$C$6=5,SUM(Ene!K35+Feb!K35+Mar!K35+Abr!K35+May!K35),IF(Config!$C$6=6,SUM(+Ene!K35+Feb!K35+Mar!K35+Abr!K35+May!K35+Jun!K35),IF(Config!$C$6=7,SUM(Ene!K35+Feb!K35+Mar!K35+Abr!K35+May!K35+Jun!K35+Jul!K35),IF(Config!$C$6=8,SUM(+Ene!K35+Feb!K35+Mar!K35+Abr!K35+May!K35+Jun!K35+Jul!K35+Ago!K35),IF(Config!$C$6=9,SUM(+Ene!K35+Feb!K35+Mar!K35+Abr!K35+May!K35+Jun!K35+Jul!K35+Ago!K35+Set!K35),IF(Config!$C$6=10,SUM(+Ene!K35+Feb!K35+Mar!K35+Abr!K35+May!K35+Jun!K35+Jul!K35+Ago!K35+Set!K35+Oct!K35),IF(Config!$C$6=11,SUM(+Ene!K35+Feb!K35+Mar!K35+Abr!K35+May!K35+Jun!K35+Jul!K35+Ago!K35+Set!K35+Oct!K35+Nov!K35),IF(Config!$C$6=12,SUM(+Ene!K35+Feb!K35+Mar!K35+Abr!K35+May!K35+Jun!K35+Jul!K35+Ago!K35+Set!K35+Oct!K35+Nov!K35+Dic!K35)))))))))))))</f>
        <v>0</v>
      </c>
      <c r="L35" s="429">
        <f>IF(Config!$C$6=1,SUM(+Ene!L35),IF(Config!$C$6=2,SUM(+Ene!L35+Feb!L35),IF(Config!$C$6=3,SUM(+Ene!L35+Feb!L35+Mar!L35),IF(Config!$C$6=4,SUM(+Ene!L35+Feb!L35+Mar!L35+Abr!L35),IF(Config!$C$6=5,SUM(Ene!L35+Feb!L35+Mar!L35+Abr!L35+May!L35),IF(Config!$C$6=6,SUM(+Ene!L35+Feb!L35+Mar!L35+Abr!L35+May!L35+Jun!L35),IF(Config!$C$6=7,SUM(Ene!L35+Feb!L35+Mar!L35+Abr!L35+May!L35+Jun!L35+Jul!L35),IF(Config!$C$6=8,SUM(+Ene!L35+Feb!L35+Mar!L35+Abr!L35+May!L35+Jun!L35+Jul!L35+Ago!L35),IF(Config!$C$6=9,SUM(+Ene!L35+Feb!L35+Mar!L35+Abr!L35+May!L35+Jun!L35+Jul!L35+Ago!L35+Set!L35),IF(Config!$C$6=10,SUM(+Ene!L35+Feb!L35+Mar!L35+Abr!L35+May!L35+Jun!L35+Jul!L35+Ago!L35+Set!L35+Oct!L35),IF(Config!$C$6=11,SUM(+Ene!L35+Feb!L35+Mar!L35+Abr!L35+May!L35+Jun!L35+Jul!L35+Ago!L35+Set!L35+Oct!L35+Nov!L35),IF(Config!$C$6=12,SUM(+Ene!L35+Feb!L35+Mar!L35+Abr!L35+May!L35+Jun!L35+Jul!L35+Ago!L35+Set!L35+Oct!L35+Nov!L35+Dic!L35)))))))))))))</f>
        <v>0</v>
      </c>
      <c r="M35" s="429">
        <f>IF(Config!$C$6=1,SUM(+Ene!M35),IF(Config!$C$6=2,SUM(+Ene!M35+Feb!M35),IF(Config!$C$6=3,SUM(+Ene!M35+Feb!M35+Mar!M35),IF(Config!$C$6=4,SUM(+Ene!M35+Feb!M35+Mar!M35+Abr!M35),IF(Config!$C$6=5,SUM(Ene!M35+Feb!M35+Mar!M35+Abr!M35+May!M35),IF(Config!$C$6=6,SUM(+Ene!M35+Feb!M35+Mar!M35+Abr!M35+May!M35+Jun!M35),IF(Config!$C$6=7,SUM(Ene!M35+Feb!M35+Mar!M35+Abr!M35+May!M35+Jun!M35+Jul!M35),IF(Config!$C$6=8,SUM(+Ene!M35+Feb!M35+Mar!M35+Abr!M35+May!M35+Jun!M35+Jul!M35+Ago!M35),IF(Config!$C$6=9,SUM(+Ene!M35+Feb!M35+Mar!M35+Abr!M35+May!M35+Jun!M35+Jul!M35+Ago!M35+Set!M35),IF(Config!$C$6=10,SUM(+Ene!M35+Feb!M35+Mar!M35+Abr!M35+May!M35+Jun!M35+Jul!M35+Ago!M35+Set!M35+Oct!M35),IF(Config!$C$6=11,SUM(+Ene!M35+Feb!M35+Mar!M35+Abr!M35+May!M35+Jun!M35+Jul!M35+Ago!M35+Set!M35+Oct!M35+Nov!M35),IF(Config!$C$6=12,SUM(+Ene!M35+Feb!M35+Mar!M35+Abr!M35+May!M35+Jun!M35+Jul!M35+Ago!M35+Set!M35+Oct!M35+Nov!M35+Dic!M35)))))))))))))</f>
        <v>0</v>
      </c>
      <c r="N35" s="429">
        <f>IF(Config!$C$6=1,SUM(+Ene!N35),IF(Config!$C$6=2,SUM(+Ene!N35+Feb!N35),IF(Config!$C$6=3,SUM(+Ene!N35+Feb!N35+Mar!N35),IF(Config!$C$6=4,SUM(+Ene!N35+Feb!N35+Mar!N35+Abr!N35),IF(Config!$C$6=5,SUM(Ene!N35+Feb!N35+Mar!N35+Abr!N35+May!N35),IF(Config!$C$6=6,SUM(+Ene!N35+Feb!N35+Mar!N35+Abr!N35+May!N35+Jun!N35),IF(Config!$C$6=7,SUM(Ene!N35+Feb!N35+Mar!N35+Abr!N35+May!N35+Jun!N35+Jul!N35),IF(Config!$C$6=8,SUM(+Ene!N35+Feb!N35+Mar!N35+Abr!N35+May!N35+Jun!N35+Jul!N35+Ago!N35),IF(Config!$C$6=9,SUM(+Ene!N35+Feb!N35+Mar!N35+Abr!N35+May!N35+Jun!N35+Jul!N35+Ago!N35+Set!N35),IF(Config!$C$6=10,SUM(+Ene!N35+Feb!N35+Mar!N35+Abr!N35+May!N35+Jun!N35+Jul!N35+Ago!N35+Set!N35+Oct!N35),IF(Config!$C$6=11,SUM(+Ene!N35+Feb!N35+Mar!N35+Abr!N35+May!N35+Jun!N35+Jul!N35+Ago!N35+Set!N35+Oct!N35+Nov!N35),IF(Config!$C$6=12,SUM(+Ene!N35+Feb!N35+Mar!N35+Abr!N35+May!N35+Jun!N35+Jul!N35+Ago!N35+Set!N35+Oct!N35+Nov!N35+Dic!N35)))))))))))))</f>
        <v>0</v>
      </c>
      <c r="O35" s="429">
        <f>IF(Config!$C$6=1,SUM(+Ene!O35),IF(Config!$C$6=2,SUM(+Ene!O35+Feb!O35),IF(Config!$C$6=3,SUM(+Ene!O35+Feb!O35+Mar!O35),IF(Config!$C$6=4,SUM(+Ene!O35+Feb!O35+Mar!O35+Abr!O35),IF(Config!$C$6=5,SUM(Ene!O35+Feb!O35+Mar!O35+Abr!O35+May!O35),IF(Config!$C$6=6,SUM(+Ene!O35+Feb!O35+Mar!O35+Abr!O35+May!O35+Jun!O35),IF(Config!$C$6=7,SUM(Ene!O35+Feb!O35+Mar!O35+Abr!O35+May!O35+Jun!O35+Jul!O35),IF(Config!$C$6=8,SUM(+Ene!O35+Feb!O35+Mar!O35+Abr!O35+May!O35+Jun!O35+Jul!O35+Ago!O35),IF(Config!$C$6=9,SUM(+Ene!O35+Feb!O35+Mar!O35+Abr!O35+May!O35+Jun!O35+Jul!O35+Ago!O35+Set!O35),IF(Config!$C$6=10,SUM(+Ene!O35+Feb!O35+Mar!O35+Abr!O35+May!O35+Jun!O35+Jul!O35+Ago!O35+Set!O35+Oct!O35),IF(Config!$C$6=11,SUM(+Ene!O35+Feb!O35+Mar!O35+Abr!O35+May!O35+Jun!O35+Jul!O35+Ago!O35+Set!O35+Oct!O35+Nov!O35),IF(Config!$C$6=12,SUM(+Ene!O35+Feb!O35+Mar!O35+Abr!O35+May!O35+Jun!O35+Jul!O35+Ago!O35+Set!O35+Oct!O35+Nov!O35+Dic!O35)))))))))))))</f>
        <v>0</v>
      </c>
      <c r="P35" s="429">
        <f>IF(Config!$C$6=1,SUM(+Ene!P35),IF(Config!$C$6=2,SUM(+Ene!P35+Feb!P35),IF(Config!$C$6=3,SUM(+Ene!P35+Feb!P35+Mar!P35),IF(Config!$C$6=4,SUM(+Ene!P35+Feb!P35+Mar!P35+Abr!P35),IF(Config!$C$6=5,SUM(Ene!P35+Feb!P35+Mar!P35+Abr!P35+May!P35),IF(Config!$C$6=6,SUM(+Ene!P35+Feb!P35+Mar!P35+Abr!P35+May!P35+Jun!P35),IF(Config!$C$6=7,SUM(Ene!P35+Feb!P35+Mar!P35+Abr!P35+May!P35+Jun!P35+Jul!P35),IF(Config!$C$6=8,SUM(+Ene!P35+Feb!P35+Mar!P35+Abr!P35+May!P35+Jun!P35+Jul!P35+Ago!P35),IF(Config!$C$6=9,SUM(+Ene!P35+Feb!P35+Mar!P35+Abr!P35+May!P35+Jun!P35+Jul!P35+Ago!P35+Set!P35),IF(Config!$C$6=10,SUM(+Ene!P35+Feb!P35+Mar!P35+Abr!P35+May!P35+Jun!P35+Jul!P35+Ago!P35+Set!P35+Oct!P35),IF(Config!$C$6=11,SUM(+Ene!P35+Feb!P35+Mar!P35+Abr!P35+May!P35+Jun!P35+Jul!P35+Ago!P35+Set!P35+Oct!P35+Nov!P35),IF(Config!$C$6=12,SUM(+Ene!P35+Feb!P35+Mar!P35+Abr!P35+May!P35+Jun!P35+Jul!P35+Ago!P35+Set!P35+Oct!P35+Nov!P35+Dic!P35)))))))))))))</f>
        <v>0</v>
      </c>
      <c r="Q35" s="429">
        <f>IF(Config!$C$6=1,SUM(+Ene!Q35),IF(Config!$C$6=2,SUM(+Ene!Q35+Feb!Q35),IF(Config!$C$6=3,SUM(+Ene!Q35+Feb!Q35+Mar!Q35),IF(Config!$C$6=4,SUM(+Ene!Q35+Feb!Q35+Mar!Q35+Abr!Q35),IF(Config!$C$6=5,SUM(Ene!Q35+Feb!Q35+Mar!Q35+Abr!Q35+May!Q35),IF(Config!$C$6=6,SUM(+Ene!Q35+Feb!Q35+Mar!Q35+Abr!Q35+May!Q35+Jun!Q35),IF(Config!$C$6=7,SUM(Ene!Q35+Feb!Q35+Mar!Q35+Abr!Q35+May!Q35+Jun!Q35+Jul!Q35),IF(Config!$C$6=8,SUM(+Ene!Q35+Feb!Q35+Mar!Q35+Abr!Q35+May!Q35+Jun!Q35+Jul!Q35+Ago!Q35),IF(Config!$C$6=9,SUM(+Ene!Q35+Feb!Q35+Mar!Q35+Abr!Q35+May!Q35+Jun!Q35+Jul!Q35+Ago!Q35+Set!Q35),IF(Config!$C$6=10,SUM(+Ene!Q35+Feb!Q35+Mar!Q35+Abr!Q35+May!Q35+Jun!Q35+Jul!Q35+Ago!Q35+Set!Q35+Oct!Q35),IF(Config!$C$6=11,SUM(+Ene!Q35+Feb!Q35+Mar!Q35+Abr!Q35+May!Q35+Jun!Q35+Jul!Q35+Ago!Q35+Set!Q35+Oct!Q35+Nov!Q35),IF(Config!$C$6=12,SUM(+Ene!Q35+Feb!Q35+Mar!Q35+Abr!Q35+May!Q35+Jun!Q35+Jul!Q35+Ago!Q35+Set!Q35+Oct!Q35+Nov!Q35+Dic!Q35)))))))))))))</f>
        <v>0</v>
      </c>
      <c r="R35" s="429">
        <f>IF(Config!$C$6=1,SUM(+Ene!R35),IF(Config!$C$6=2,SUM(+Ene!R35+Feb!R35),IF(Config!$C$6=3,SUM(+Ene!R35+Feb!R35+Mar!R35),IF(Config!$C$6=4,SUM(+Ene!R35+Feb!R35+Mar!R35+Abr!R35),IF(Config!$C$6=5,SUM(Ene!R35+Feb!R35+Mar!R35+Abr!R35+May!R35),IF(Config!$C$6=6,SUM(+Ene!R35+Feb!R35+Mar!R35+Abr!R35+May!R35+Jun!R35),IF(Config!$C$6=7,SUM(Ene!R35+Feb!R35+Mar!R35+Abr!R35+May!R35+Jun!R35+Jul!R35),IF(Config!$C$6=8,SUM(+Ene!R35+Feb!R35+Mar!R35+Abr!R35+May!R35+Jun!R35+Jul!R35+Ago!R35),IF(Config!$C$6=9,SUM(+Ene!R35+Feb!R35+Mar!R35+Abr!R35+May!R35+Jun!R35+Jul!R35+Ago!R35+Set!R35),IF(Config!$C$6=10,SUM(+Ene!R35+Feb!R35+Mar!R35+Abr!R35+May!R35+Jun!R35+Jul!R35+Ago!R35+Set!R35+Oct!R35),IF(Config!$C$6=11,SUM(+Ene!R35+Feb!R35+Mar!R35+Abr!R35+May!R35+Jun!R35+Jul!R35+Ago!R35+Set!R35+Oct!R35+Nov!R35),IF(Config!$C$6=12,SUM(+Ene!R35+Feb!R35+Mar!R35+Abr!R35+May!R35+Jun!R35+Jul!R35+Ago!R35+Set!R35+Oct!R35+Nov!R35+Dic!R35)))))))))))))</f>
        <v>0</v>
      </c>
      <c r="S35" s="429">
        <f>IF(Config!$C$6=1,SUM(+Ene!S35),IF(Config!$C$6=2,SUM(+Ene!S35+Feb!S35),IF(Config!$C$6=3,SUM(+Ene!S35+Feb!S35+Mar!S35),IF(Config!$C$6=4,SUM(+Ene!S35+Feb!S35+Mar!S35+Abr!S35),IF(Config!$C$6=5,SUM(Ene!S35+Feb!S35+Mar!S35+Abr!S35+May!S35),IF(Config!$C$6=6,SUM(+Ene!S35+Feb!S35+Mar!S35+Abr!S35+May!S35+Jun!S35),IF(Config!$C$6=7,SUM(Ene!S35+Feb!S35+Mar!S35+Abr!S35+May!S35+Jun!S35+Jul!S35),IF(Config!$C$6=8,SUM(+Ene!S35+Feb!S35+Mar!S35+Abr!S35+May!S35+Jun!S35+Jul!S35+Ago!S35),IF(Config!$C$6=9,SUM(+Ene!S35+Feb!S35+Mar!S35+Abr!S35+May!S35+Jun!S35+Jul!S35+Ago!S35+Set!S35),IF(Config!$C$6=10,SUM(+Ene!S35+Feb!S35+Mar!S35+Abr!S35+May!S35+Jun!S35+Jul!S35+Ago!S35+Set!S35+Oct!S35),IF(Config!$C$6=11,SUM(+Ene!S35+Feb!S35+Mar!S35+Abr!S35+May!S35+Jun!S35+Jul!S35+Ago!S35+Set!S35+Oct!S35+Nov!S35),IF(Config!$C$6=12,SUM(+Ene!S35+Feb!S35+Mar!S35+Abr!S35+May!S35+Jun!S35+Jul!S35+Ago!S35+Set!S35+Oct!S35+Nov!S35+Dic!S35)))))))))))))</f>
        <v>0</v>
      </c>
      <c r="T35" s="429">
        <f>IF(Config!$C$6=1,SUM(+Ene!T35),IF(Config!$C$6=2,SUM(+Ene!T35+Feb!T35),IF(Config!$C$6=3,SUM(+Ene!T35+Feb!T35+Mar!T35),IF(Config!$C$6=4,SUM(+Ene!T35+Feb!T35+Mar!T35+Abr!T35),IF(Config!$C$6=5,SUM(Ene!T35+Feb!T35+Mar!T35+Abr!T35+May!T35),IF(Config!$C$6=6,SUM(+Ene!T35+Feb!T35+Mar!T35+Abr!T35+May!T35+Jun!T35),IF(Config!$C$6=7,SUM(Ene!T35+Feb!T35+Mar!T35+Abr!T35+May!T35+Jun!T35+Jul!T35),IF(Config!$C$6=8,SUM(+Ene!T35+Feb!T35+Mar!T35+Abr!T35+May!T35+Jun!T35+Jul!T35+Ago!T35),IF(Config!$C$6=9,SUM(+Ene!T35+Feb!T35+Mar!T35+Abr!T35+May!T35+Jun!T35+Jul!T35+Ago!T35+Set!T35),IF(Config!$C$6=10,SUM(+Ene!T35+Feb!T35+Mar!T35+Abr!T35+May!T35+Jun!T35+Jul!T35+Ago!T35+Set!T35+Oct!T35),IF(Config!$C$6=11,SUM(+Ene!T35+Feb!T35+Mar!T35+Abr!T35+May!T35+Jun!T35+Jul!T35+Ago!T35+Set!T35+Oct!T35+Nov!T35),IF(Config!$C$6=12,SUM(+Ene!T35+Feb!T35+Mar!T35+Abr!T35+May!T35+Jun!T35+Jul!T35+Ago!T35+Set!T35+Oct!T35+Nov!T35+Dic!T35)))))))))))))</f>
        <v>0</v>
      </c>
      <c r="U35" s="429">
        <f>IF(Config!$C$6=1,SUM(+Ene!U35),IF(Config!$C$6=2,SUM(+Ene!U35+Feb!U35),IF(Config!$C$6=3,SUM(+Ene!U35+Feb!U35+Mar!U35),IF(Config!$C$6=4,SUM(+Ene!U35+Feb!U35+Mar!U35+Abr!U35),IF(Config!$C$6=5,SUM(Ene!U35+Feb!U35+Mar!U35+Abr!U35+May!U35),IF(Config!$C$6=6,SUM(+Ene!U35+Feb!U35+Mar!U35+Abr!U35+May!U35+Jun!U35),IF(Config!$C$6=7,SUM(Ene!U35+Feb!U35+Mar!U35+Abr!U35+May!U35+Jun!U35+Jul!U35),IF(Config!$C$6=8,SUM(+Ene!U35+Feb!U35+Mar!U35+Abr!U35+May!U35+Jun!U35+Jul!U35+Ago!U35),IF(Config!$C$6=9,SUM(+Ene!U35+Feb!U35+Mar!U35+Abr!U35+May!U35+Jun!U35+Jul!U35+Ago!U35+Set!U35),IF(Config!$C$6=10,SUM(+Ene!U35+Feb!U35+Mar!U35+Abr!U35+May!U35+Jun!U35+Jul!U35+Ago!U35+Set!U35+Oct!U35),IF(Config!$C$6=11,SUM(+Ene!U35+Feb!U35+Mar!U35+Abr!U35+May!U35+Jun!U35+Jul!U35+Ago!U35+Set!U35+Oct!U35+Nov!U35),IF(Config!$C$6=12,SUM(+Ene!U35+Feb!U35+Mar!U35+Abr!U35+May!U35+Jun!U35+Jul!U35+Ago!U35+Set!U35+Oct!U35+Nov!U35+Dic!U35)))))))))))))</f>
        <v>0</v>
      </c>
      <c r="V35" s="429">
        <f>IF(Config!$C$6=1,SUM(+Ene!V35),IF(Config!$C$6=2,SUM(+Ene!V35+Feb!V35),IF(Config!$C$6=3,SUM(+Ene!V35+Feb!V35+Mar!V35),IF(Config!$C$6=4,SUM(+Ene!V35+Feb!V35+Mar!V35+Abr!V35),IF(Config!$C$6=5,SUM(Ene!V35+Feb!V35+Mar!V35+Abr!V35+May!V35),IF(Config!$C$6=6,SUM(+Ene!V35+Feb!V35+Mar!V35+Abr!V35+May!V35+Jun!V35),IF(Config!$C$6=7,SUM(Ene!V35+Feb!V35+Mar!V35+Abr!V35+May!V35+Jun!V35+Jul!V35),IF(Config!$C$6=8,SUM(+Ene!V35+Feb!V35+Mar!V35+Abr!V35+May!V35+Jun!V35+Jul!V35+Ago!V35),IF(Config!$C$6=9,SUM(+Ene!V35+Feb!V35+Mar!V35+Abr!V35+May!V35+Jun!V35+Jul!V35+Ago!V35+Set!V35),IF(Config!$C$6=10,SUM(+Ene!V35+Feb!V35+Mar!V35+Abr!V35+May!V35+Jun!V35+Jul!V35+Ago!V35+Set!V35+Oct!V35),IF(Config!$C$6=11,SUM(+Ene!V35+Feb!V35+Mar!V35+Abr!V35+May!V35+Jun!V35+Jul!V35+Ago!V35+Set!V35+Oct!V35+Nov!V35),IF(Config!$C$6=12,SUM(+Ene!V35+Feb!V35+Mar!V35+Abr!V35+May!V35+Jun!V35+Jul!V35+Ago!V35+Set!V35+Oct!V35+Nov!V35+Dic!V35)))))))))))))</f>
        <v>0</v>
      </c>
      <c r="W35" s="429">
        <f>IF(Config!$C$6=1,SUM(+Ene!W35),IF(Config!$C$6=2,SUM(+Ene!W35+Feb!W35),IF(Config!$C$6=3,SUM(+Ene!W35+Feb!W35+Mar!W35),IF(Config!$C$6=4,SUM(+Ene!W35+Feb!W35+Mar!W35+Abr!W35),IF(Config!$C$6=5,SUM(Ene!W35+Feb!W35+Mar!W35+Abr!W35+May!W35),IF(Config!$C$6=6,SUM(+Ene!W35+Feb!W35+Mar!W35+Abr!W35+May!W35+Jun!W35),IF(Config!$C$6=7,SUM(Ene!W35+Feb!W35+Mar!W35+Abr!W35+May!W35+Jun!W35+Jul!W35),IF(Config!$C$6=8,SUM(+Ene!W35+Feb!W35+Mar!W35+Abr!W35+May!W35+Jun!W35+Jul!W35+Ago!W35),IF(Config!$C$6=9,SUM(+Ene!W35+Feb!W35+Mar!W35+Abr!W35+May!W35+Jun!W35+Jul!W35+Ago!W35+Set!W35),IF(Config!$C$6=10,SUM(+Ene!W35+Feb!W35+Mar!W35+Abr!W35+May!W35+Jun!W35+Jul!W35+Ago!W35+Set!W35+Oct!W35),IF(Config!$C$6=11,SUM(+Ene!W35+Feb!W35+Mar!W35+Abr!W35+May!W35+Jun!W35+Jul!W35+Ago!W35+Set!W35+Oct!W35+Nov!W35),IF(Config!$C$6=12,SUM(+Ene!W35+Feb!W35+Mar!W35+Abr!W35+May!W35+Jun!W35+Jul!W35+Ago!W35+Set!W35+Oct!W35+Nov!W35+Dic!W35)))))))))))))</f>
        <v>0</v>
      </c>
      <c r="X35" s="429">
        <f>IF(Config!$C$6=1,SUM(+Ene!X35),IF(Config!$C$6=2,SUM(+Ene!X35+Feb!X35),IF(Config!$C$6=3,SUM(+Ene!X35+Feb!X35+Mar!X35),IF(Config!$C$6=4,SUM(+Ene!X35+Feb!X35+Mar!X35+Abr!X35),IF(Config!$C$6=5,SUM(Ene!X35+Feb!X35+Mar!X35+Abr!X35+May!X35),IF(Config!$C$6=6,SUM(+Ene!X35+Feb!X35+Mar!X35+Abr!X35+May!X35+Jun!X35),IF(Config!$C$6=7,SUM(Ene!X35+Feb!X35+Mar!X35+Abr!X35+May!X35+Jun!X35+Jul!X35),IF(Config!$C$6=8,SUM(+Ene!X35+Feb!X35+Mar!X35+Abr!X35+May!X35+Jun!X35+Jul!X35+Ago!X35),IF(Config!$C$6=9,SUM(+Ene!X35+Feb!X35+Mar!X35+Abr!X35+May!X35+Jun!X35+Jul!X35+Ago!X35+Set!X35),IF(Config!$C$6=10,SUM(+Ene!X35+Feb!X35+Mar!X35+Abr!X35+May!X35+Jun!X35+Jul!X35+Ago!X35+Set!X35+Oct!X35),IF(Config!$C$6=11,SUM(+Ene!X35+Feb!X35+Mar!X35+Abr!X35+May!X35+Jun!X35+Jul!X35+Ago!X35+Set!X35+Oct!X35+Nov!X35),IF(Config!$C$6=12,SUM(+Ene!X35+Feb!X35+Mar!X35+Abr!X35+May!X35+Jun!X35+Jul!X35+Ago!X35+Set!X35+Oct!X35+Nov!X35+Dic!X35)))))))))))))</f>
        <v>0</v>
      </c>
      <c r="Y35" s="429">
        <f>IF(Config!$C$6=1,SUM(+Ene!Y35),IF(Config!$C$6=2,SUM(+Ene!Y35+Feb!Y35),IF(Config!$C$6=3,SUM(+Ene!Y35+Feb!Y35+Mar!Y35),IF(Config!$C$6=4,SUM(+Ene!Y35+Feb!Y35+Mar!Y35+Abr!Y35),IF(Config!$C$6=5,SUM(Ene!Y35+Feb!Y35+Mar!Y35+Abr!Y35+May!Y35),IF(Config!$C$6=6,SUM(+Ene!Y35+Feb!Y35+Mar!Y35+Abr!Y35+May!Y35+Jun!Y35),IF(Config!$C$6=7,SUM(Ene!Y35+Feb!Y35+Mar!Y35+Abr!Y35+May!Y35+Jun!Y35+Jul!Y35),IF(Config!$C$6=8,SUM(+Ene!Y35+Feb!Y35+Mar!Y35+Abr!Y35+May!Y35+Jun!Y35+Jul!Y35+Ago!Y35),IF(Config!$C$6=9,SUM(+Ene!Y35+Feb!Y35+Mar!Y35+Abr!Y35+May!Y35+Jun!Y35+Jul!Y35+Ago!Y35+Set!Y35),IF(Config!$C$6=10,SUM(+Ene!Y35+Feb!Y35+Mar!Y35+Abr!Y35+May!Y35+Jun!Y35+Jul!Y35+Ago!Y35+Set!Y35+Oct!Y35),IF(Config!$C$6=11,SUM(+Ene!Y35+Feb!Y35+Mar!Y35+Abr!Y35+May!Y35+Jun!Y35+Jul!Y35+Ago!Y35+Set!Y35+Oct!Y35+Nov!Y35),IF(Config!$C$6=12,SUM(+Ene!Y35+Feb!Y35+Mar!Y35+Abr!Y35+May!Y35+Jun!Y35+Jul!Y35+Ago!Y35+Set!Y35+Oct!Y35+Nov!Y35+Dic!Y35)))))))))))))</f>
        <v>0</v>
      </c>
      <c r="Z35" s="429">
        <f>IF(Config!$C$6=1,SUM(+Ene!Z35),IF(Config!$C$6=2,SUM(+Ene!Z35+Feb!Z35),IF(Config!$C$6=3,SUM(+Ene!Z35+Feb!Z35+Mar!Z35),IF(Config!$C$6=4,SUM(+Ene!Z35+Feb!Z35+Mar!Z35+Abr!Z35),IF(Config!$C$6=5,SUM(Ene!Z35+Feb!Z35+Mar!Z35+Abr!Z35+May!Z35),IF(Config!$C$6=6,SUM(+Ene!Z35+Feb!Z35+Mar!Z35+Abr!Z35+May!Z35+Jun!Z35),IF(Config!$C$6=7,SUM(Ene!Z35+Feb!Z35+Mar!Z35+Abr!Z35+May!Z35+Jun!Z35+Jul!Z35),IF(Config!$C$6=8,SUM(+Ene!Z35+Feb!Z35+Mar!Z35+Abr!Z35+May!Z35+Jun!Z35+Jul!Z35+Ago!Z35),IF(Config!$C$6=9,SUM(+Ene!Z35+Feb!Z35+Mar!Z35+Abr!Z35+May!Z35+Jun!Z35+Jul!Z35+Ago!Z35+Set!Z35),IF(Config!$C$6=10,SUM(+Ene!Z35+Feb!Z35+Mar!Z35+Abr!Z35+May!Z35+Jun!Z35+Jul!Z35+Ago!Z35+Set!Z35+Oct!Z35),IF(Config!$C$6=11,SUM(+Ene!Z35+Feb!Z35+Mar!Z35+Abr!Z35+May!Z35+Jun!Z35+Jul!Z35+Ago!Z35+Set!Z35+Oct!Z35+Nov!Z35),IF(Config!$C$6=12,SUM(+Ene!Z35+Feb!Z35+Mar!Z35+Abr!Z35+May!Z35+Jun!Z35+Jul!Z35+Ago!Z35+Set!Z35+Oct!Z35+Nov!Z35+Dic!Z35)))))))))))))</f>
        <v>0</v>
      </c>
      <c r="AA35" s="429">
        <f>IF(Config!$C$6=1,SUM(+Ene!AA35),IF(Config!$C$6=2,SUM(+Ene!AA35+Feb!AA35),IF(Config!$C$6=3,SUM(+Ene!AA35+Feb!AA35+Mar!AA35),IF(Config!$C$6=4,SUM(+Ene!AA35+Feb!AA35+Mar!AA35+Abr!AA35),IF(Config!$C$6=5,SUM(Ene!AA35+Feb!AA35+Mar!AA35+Abr!AA35+May!AA35),IF(Config!$C$6=6,SUM(+Ene!AA35+Feb!AA35+Mar!AA35+Abr!AA35+May!AA35+Jun!AA35),IF(Config!$C$6=7,SUM(Ene!AA35+Feb!AA35+Mar!AA35+Abr!AA35+May!AA35+Jun!AA35+Jul!AA35),IF(Config!$C$6=8,SUM(+Ene!AA35+Feb!AA35+Mar!AA35+Abr!AA35+May!AA35+Jun!AA35+Jul!AA35+Ago!AA35),IF(Config!$C$6=9,SUM(+Ene!AA35+Feb!AA35+Mar!AA35+Abr!AA35+May!AA35+Jun!AA35+Jul!AA35+Ago!AA35+Set!AA35),IF(Config!$C$6=10,SUM(+Ene!AA35+Feb!AA35+Mar!AA35+Abr!AA35+May!AA35+Jun!AA35+Jul!AA35+Ago!AA35+Set!AA35+Oct!AA35),IF(Config!$C$6=11,SUM(+Ene!AA35+Feb!AA35+Mar!AA35+Abr!AA35+May!AA35+Jun!AA35+Jul!AA35+Ago!AA35+Set!AA35+Oct!AA35+Nov!AA35),IF(Config!$C$6=12,SUM(+Ene!AA35+Feb!AA35+Mar!AA35+Abr!AA35+May!AA35+Jun!AA35+Jul!AA35+Ago!AA35+Set!AA35+Oct!AA35+Nov!AA35+Dic!AA35)))))))))))))</f>
        <v>0</v>
      </c>
      <c r="AB35" s="429">
        <f>IF(Config!$C$6=1,SUM(+Ene!AB35),IF(Config!$C$6=2,SUM(+Ene!AB35+Feb!AB35),IF(Config!$C$6=3,SUM(+Ene!AB35+Feb!AB35+Mar!AB35),IF(Config!$C$6=4,SUM(+Ene!AB35+Feb!AB35+Mar!AB35+Abr!AB35),IF(Config!$C$6=5,SUM(Ene!AB35+Feb!AB35+Mar!AB35+Abr!AB35+May!AB35),IF(Config!$C$6=6,SUM(+Ene!AB35+Feb!AB35+Mar!AB35+Abr!AB35+May!AB35+Jun!AB35),IF(Config!$C$6=7,SUM(Ene!AB35+Feb!AB35+Mar!AB35+Abr!AB35+May!AB35+Jun!AB35+Jul!AB35),IF(Config!$C$6=8,SUM(+Ene!AB35+Feb!AB35+Mar!AB35+Abr!AB35+May!AB35+Jun!AB35+Jul!AB35+Ago!AB35),IF(Config!$C$6=9,SUM(+Ene!AB35+Feb!AB35+Mar!AB35+Abr!AB35+May!AB35+Jun!AB35+Jul!AB35+Ago!AB35+Set!AB35),IF(Config!$C$6=10,SUM(+Ene!AB35+Feb!AB35+Mar!AB35+Abr!AB35+May!AB35+Jun!AB35+Jul!AB35+Ago!AB35+Set!AB35+Oct!AB35),IF(Config!$C$6=11,SUM(+Ene!AB35+Feb!AB35+Mar!AB35+Abr!AB35+May!AB35+Jun!AB35+Jul!AB35+Ago!AB35+Set!AB35+Oct!AB35+Nov!AB35),IF(Config!$C$6=12,SUM(+Ene!AB35+Feb!AB35+Mar!AB35+Abr!AB35+May!AB35+Jun!AB35+Jul!AB35+Ago!AB35+Set!AB35+Oct!AB35+Nov!AB35+Dic!AB35)))))))))))))</f>
        <v>0</v>
      </c>
      <c r="AC35" s="429">
        <f>IF(Config!$C$6=1,SUM(+Ene!AC35),IF(Config!$C$6=2,SUM(+Ene!AC35+Feb!AC35),IF(Config!$C$6=3,SUM(+Ene!AC35+Feb!AC35+Mar!AC35),IF(Config!$C$6=4,SUM(+Ene!AC35+Feb!AC35+Mar!AC35+Abr!AC35),IF(Config!$C$6=5,SUM(Ene!AC35+Feb!AC35+Mar!AC35+Abr!AC35+May!AC35),IF(Config!$C$6=6,SUM(+Ene!AC35+Feb!AC35+Mar!AC35+Abr!AC35+May!AC35+Jun!AC35),IF(Config!$C$6=7,SUM(Ene!AC35+Feb!AC35+Mar!AC35+Abr!AC35+May!AC35+Jun!AC35+Jul!AC35),IF(Config!$C$6=8,SUM(+Ene!AC35+Feb!AC35+Mar!AC35+Abr!AC35+May!AC35+Jun!AC35+Jul!AC35+Ago!AC35),IF(Config!$C$6=9,SUM(+Ene!AC35+Feb!AC35+Mar!AC35+Abr!AC35+May!AC35+Jun!AC35+Jul!AC35+Ago!AC35+Set!AC35),IF(Config!$C$6=10,SUM(+Ene!AC35+Feb!AC35+Mar!AC35+Abr!AC35+May!AC35+Jun!AC35+Jul!AC35+Ago!AC35+Set!AC35+Oct!AC35),IF(Config!$C$6=11,SUM(+Ene!AC35+Feb!AC35+Mar!AC35+Abr!AC35+May!AC35+Jun!AC35+Jul!AC35+Ago!AC35+Set!AC35+Oct!AC35+Nov!AC35),IF(Config!$C$6=12,SUM(+Ene!AC35+Feb!AC35+Mar!AC35+Abr!AC35+May!AC35+Jun!AC35+Jul!AC35+Ago!AC35+Set!AC35+Oct!AC35+Nov!AC35+Dic!AC35)))))))))))))</f>
        <v>0</v>
      </c>
      <c r="AD35" s="429">
        <f>IF(Config!$C$6=1,SUM(+Ene!AD35),IF(Config!$C$6=2,SUM(+Ene!AD35+Feb!AD35),IF(Config!$C$6=3,SUM(+Ene!AD35+Feb!AD35+Mar!AD35),IF(Config!$C$6=4,SUM(+Ene!AD35+Feb!AD35+Mar!AD35+Abr!AD35),IF(Config!$C$6=5,SUM(Ene!AD35+Feb!AD35+Mar!AD35+Abr!AD35+May!AD35),IF(Config!$C$6=6,SUM(+Ene!AD35+Feb!AD35+Mar!AD35+Abr!AD35+May!AD35+Jun!AD35),IF(Config!$C$6=7,SUM(Ene!AD35+Feb!AD35+Mar!AD35+Abr!AD35+May!AD35+Jun!AD35+Jul!AD35),IF(Config!$C$6=8,SUM(+Ene!AD35+Feb!AD35+Mar!AD35+Abr!AD35+May!AD35+Jun!AD35+Jul!AD35+Ago!AD35),IF(Config!$C$6=9,SUM(+Ene!AD35+Feb!AD35+Mar!AD35+Abr!AD35+May!AD35+Jun!AD35+Jul!AD35+Ago!AD35+Set!AD35),IF(Config!$C$6=10,SUM(+Ene!AD35+Feb!AD35+Mar!AD35+Abr!AD35+May!AD35+Jun!AD35+Jul!AD35+Ago!AD35+Set!AD35+Oct!AD35),IF(Config!$C$6=11,SUM(+Ene!AD35+Feb!AD35+Mar!AD35+Abr!AD35+May!AD35+Jun!AD35+Jul!AD35+Ago!AD35+Set!AD35+Oct!AD35+Nov!AD35),IF(Config!$C$6=12,SUM(+Ene!AD35+Feb!AD35+Mar!AD35+Abr!AD35+May!AD35+Jun!AD35+Jul!AD35+Ago!AD35+Set!AD35+Oct!AD35+Nov!AD35+Dic!AD35)))))))))))))</f>
        <v>0</v>
      </c>
      <c r="AE35" s="429">
        <f>IF(Config!$C$6=1,SUM(+Ene!AE35),IF(Config!$C$6=2,SUM(+Ene!AE35+Feb!AE35),IF(Config!$C$6=3,SUM(+Ene!AE35+Feb!AE35+Mar!AE35),IF(Config!$C$6=4,SUM(+Ene!AE35+Feb!AE35+Mar!AE35+Abr!AE35),IF(Config!$C$6=5,SUM(Ene!AE35+Feb!AE35+Mar!AE35+Abr!AE35+May!AE35),IF(Config!$C$6=6,SUM(+Ene!AE35+Feb!AE35+Mar!AE35+Abr!AE35+May!AE35+Jun!AE35),IF(Config!$C$6=7,SUM(Ene!AE35+Feb!AE35+Mar!AE35+Abr!AE35+May!AE35+Jun!AE35+Jul!AE35),IF(Config!$C$6=8,SUM(+Ene!AE35+Feb!AE35+Mar!AE35+Abr!AE35+May!AE35+Jun!AE35+Jul!AE35+Ago!AE35),IF(Config!$C$6=9,SUM(+Ene!AE35+Feb!AE35+Mar!AE35+Abr!AE35+May!AE35+Jun!AE35+Jul!AE35+Ago!AE35+Set!AE35),IF(Config!$C$6=10,SUM(+Ene!AE35+Feb!AE35+Mar!AE35+Abr!AE35+May!AE35+Jun!AE35+Jul!AE35+Ago!AE35+Set!AE35+Oct!AE35),IF(Config!$C$6=11,SUM(+Ene!AE35+Feb!AE35+Mar!AE35+Abr!AE35+May!AE35+Jun!AE35+Jul!AE35+Ago!AE35+Set!AE35+Oct!AE35+Nov!AE35),IF(Config!$C$6=12,SUM(+Ene!AE35+Feb!AE35+Mar!AE35+Abr!AE35+May!AE35+Jun!AE35+Jul!AE35+Ago!AE35+Set!AE35+Oct!AE35+Nov!AE35+Dic!AE35)))))))))))))</f>
        <v>0</v>
      </c>
      <c r="AF35" s="429">
        <f>IF(Config!$C$6=1,SUM(+Ene!AF35),IF(Config!$C$6=2,SUM(+Ene!AF35+Feb!AF35),IF(Config!$C$6=3,SUM(+Ene!AF35+Feb!AF35+Mar!AF35),IF(Config!$C$6=4,SUM(+Ene!AF35+Feb!AF35+Mar!AF35+Abr!AF35),IF(Config!$C$6=5,SUM(Ene!AF35+Feb!AF35+Mar!AF35+Abr!AF35+May!AF35),IF(Config!$C$6=6,SUM(+Ene!AF35+Feb!AF35+Mar!AF35+Abr!AF35+May!AF35+Jun!AF35),IF(Config!$C$6=7,SUM(Ene!AF35+Feb!AF35+Mar!AF35+Abr!AF35+May!AF35+Jun!AF35+Jul!AF35),IF(Config!$C$6=8,SUM(+Ene!AF35+Feb!AF35+Mar!AF35+Abr!AF35+May!AF35+Jun!AF35+Jul!AF35+Ago!AF35),IF(Config!$C$6=9,SUM(+Ene!AF35+Feb!AF35+Mar!AF35+Abr!AF35+May!AF35+Jun!AF35+Jul!AF35+Ago!AF35+Set!AF35),IF(Config!$C$6=10,SUM(+Ene!AF35+Feb!AF35+Mar!AF35+Abr!AF35+May!AF35+Jun!AF35+Jul!AF35+Ago!AF35+Set!AF35+Oct!AF35),IF(Config!$C$6=11,SUM(+Ene!AF35+Feb!AF35+Mar!AF35+Abr!AF35+May!AF35+Jun!AF35+Jul!AF35+Ago!AF35+Set!AF35+Oct!AF35+Nov!AF35),IF(Config!$C$6=12,SUM(+Ene!AF35+Feb!AF35+Mar!AF35+Abr!AF35+May!AF35+Jun!AF35+Jul!AF35+Ago!AF35+Set!AF35+Oct!AF35+Nov!AF35+Dic!AF35)))))))))))))</f>
        <v>0</v>
      </c>
      <c r="AG35" s="429">
        <f>IF(Config!$C$6=1,SUM(+Ene!AG35),IF(Config!$C$6=2,SUM(+Ene!AG35+Feb!AG35),IF(Config!$C$6=3,SUM(+Ene!AG35+Feb!AG35+Mar!AG35),IF(Config!$C$6=4,SUM(+Ene!AG35+Feb!AG35+Mar!AG35+Abr!AG35),IF(Config!$C$6=5,SUM(Ene!AG35+Feb!AG35+Mar!AG35+Abr!AG35+May!AG35),IF(Config!$C$6=6,SUM(+Ene!AG35+Feb!AG35+Mar!AG35+Abr!AG35+May!AG35+Jun!AG35),IF(Config!$C$6=7,SUM(Ene!AG35+Feb!AG35+Mar!AG35+Abr!AG35+May!AG35+Jun!AG35+Jul!AG35),IF(Config!$C$6=8,SUM(+Ene!AG35+Feb!AG35+Mar!AG35+Abr!AG35+May!AG35+Jun!AG35+Jul!AG35+Ago!AG35),IF(Config!$C$6=9,SUM(+Ene!AG35+Feb!AG35+Mar!AG35+Abr!AG35+May!AG35+Jun!AG35+Jul!AG35+Ago!AG35+Set!AG35),IF(Config!$C$6=10,SUM(+Ene!AG35+Feb!AG35+Mar!AG35+Abr!AG35+May!AG35+Jun!AG35+Jul!AG35+Ago!AG35+Set!AG35+Oct!AG35),IF(Config!$C$6=11,SUM(+Ene!AG35+Feb!AG35+Mar!AG35+Abr!AG35+May!AG35+Jun!AG35+Jul!AG35+Ago!AG35+Set!AG35+Oct!AG35+Nov!AG35),IF(Config!$C$6=12,SUM(+Ene!AG35+Feb!AG35+Mar!AG35+Abr!AG35+May!AG35+Jun!AG35+Jul!AG35+Ago!AG35+Set!AG35+Oct!AG35+Nov!AG35+Dic!AG35)))))))))))))</f>
        <v>0</v>
      </c>
      <c r="AH35" s="429">
        <f>IF(Config!$C$6=1,SUM(+Ene!AH35),IF(Config!$C$6=2,SUM(+Ene!AH35+Feb!AH35),IF(Config!$C$6=3,SUM(+Ene!AH35+Feb!AH35+Mar!AH35),IF(Config!$C$6=4,SUM(+Ene!AH35+Feb!AH35+Mar!AH35+Abr!AH35),IF(Config!$C$6=5,SUM(Ene!AH35+Feb!AH35+Mar!AH35+Abr!AH35+May!AH35),IF(Config!$C$6=6,SUM(+Ene!AH35+Feb!AH35+Mar!AH35+Abr!AH35+May!AH35+Jun!AH35),IF(Config!$C$6=7,SUM(Ene!AH35+Feb!AH35+Mar!AH35+Abr!AH35+May!AH35+Jun!AH35+Jul!AH35),IF(Config!$C$6=8,SUM(+Ene!AH35+Feb!AH35+Mar!AH35+Abr!AH35+May!AH35+Jun!AH35+Jul!AH35+Ago!AH35),IF(Config!$C$6=9,SUM(+Ene!AH35+Feb!AH35+Mar!AH35+Abr!AH35+May!AH35+Jun!AH35+Jul!AH35+Ago!AH35+Set!AH35),IF(Config!$C$6=10,SUM(+Ene!AH35+Feb!AH35+Mar!AH35+Abr!AH35+May!AH35+Jun!AH35+Jul!AH35+Ago!AH35+Set!AH35+Oct!AH35),IF(Config!$C$6=11,SUM(+Ene!AH35+Feb!AH35+Mar!AH35+Abr!AH35+May!AH35+Jun!AH35+Jul!AH35+Ago!AH35+Set!AH35+Oct!AH35+Nov!AH35),IF(Config!$C$6=12,SUM(+Ene!AH35+Feb!AH35+Mar!AH35+Abr!AH35+May!AH35+Jun!AH35+Jul!AH35+Ago!AH35+Set!AH35+Oct!AH35+Nov!AH35+Dic!AH35)))))))))))))</f>
        <v>0</v>
      </c>
      <c r="AI35" s="429">
        <f>IF(Config!$C$6=1,SUM(+Ene!AI35),IF(Config!$C$6=2,SUM(+Ene!AI35+Feb!AI35),IF(Config!$C$6=3,SUM(+Ene!AI35+Feb!AI35+Mar!AI35),IF(Config!$C$6=4,SUM(+Ene!AI35+Feb!AI35+Mar!AI35+Abr!AI35),IF(Config!$C$6=5,SUM(Ene!AI35+Feb!AI35+Mar!AI35+Abr!AI35+May!AI35),IF(Config!$C$6=6,SUM(+Ene!AI35+Feb!AI35+Mar!AI35+Abr!AI35+May!AI35+Jun!AI35),IF(Config!$C$6=7,SUM(Ene!AI35+Feb!AI35+Mar!AI35+Abr!AI35+May!AI35+Jun!AI35+Jul!AI35),IF(Config!$C$6=8,SUM(+Ene!AI35+Feb!AI35+Mar!AI35+Abr!AI35+May!AI35+Jun!AI35+Jul!AI35+Ago!AI35),IF(Config!$C$6=9,SUM(+Ene!AI35+Feb!AI35+Mar!AI35+Abr!AI35+May!AI35+Jun!AI35+Jul!AI35+Ago!AI35+Set!AI35),IF(Config!$C$6=10,SUM(+Ene!AI35+Feb!AI35+Mar!AI35+Abr!AI35+May!AI35+Jun!AI35+Jul!AI35+Ago!AI35+Set!AI35+Oct!AI35),IF(Config!$C$6=11,SUM(+Ene!AI35+Feb!AI35+Mar!AI35+Abr!AI35+May!AI35+Jun!AI35+Jul!AI35+Ago!AI35+Set!AI35+Oct!AI35+Nov!AI35),IF(Config!$C$6=12,SUM(+Ene!AI35+Feb!AI35+Mar!AI35+Abr!AI35+May!AI35+Jun!AI35+Jul!AI35+Ago!AI35+Set!AI35+Oct!AI35+Nov!AI35+Dic!AI35)))))))))))))</f>
        <v>0</v>
      </c>
      <c r="AJ35" s="429">
        <f>IF(Config!$C$6=1,SUM(+Ene!AJ35),IF(Config!$C$6=2,SUM(+Ene!AJ35+Feb!AJ35),IF(Config!$C$6=3,SUM(+Ene!AJ35+Feb!AJ35+Mar!AJ35),IF(Config!$C$6=4,SUM(+Ene!AJ35+Feb!AJ35+Mar!AJ35+Abr!AJ35),IF(Config!$C$6=5,SUM(Ene!AJ35+Feb!AJ35+Mar!AJ35+Abr!AJ35+May!AJ35),IF(Config!$C$6=6,SUM(+Ene!AJ35+Feb!AJ35+Mar!AJ35+Abr!AJ35+May!AJ35+Jun!AJ35),IF(Config!$C$6=7,SUM(Ene!AJ35+Feb!AJ35+Mar!AJ35+Abr!AJ35+May!AJ35+Jun!AJ35+Jul!AJ35),IF(Config!$C$6=8,SUM(+Ene!AJ35+Feb!AJ35+Mar!AJ35+Abr!AJ35+May!AJ35+Jun!AJ35+Jul!AJ35+Ago!AJ35),IF(Config!$C$6=9,SUM(+Ene!AJ35+Feb!AJ35+Mar!AJ35+Abr!AJ35+May!AJ35+Jun!AJ35+Jul!AJ35+Ago!AJ35+Set!AJ35),IF(Config!$C$6=10,SUM(+Ene!AJ35+Feb!AJ35+Mar!AJ35+Abr!AJ35+May!AJ35+Jun!AJ35+Jul!AJ35+Ago!AJ35+Set!AJ35+Oct!AJ35),IF(Config!$C$6=11,SUM(+Ene!AJ35+Feb!AJ35+Mar!AJ35+Abr!AJ35+May!AJ35+Jun!AJ35+Jul!AJ35+Ago!AJ35+Set!AJ35+Oct!AJ35+Nov!AJ35),IF(Config!$C$6=12,SUM(+Ene!AJ35+Feb!AJ35+Mar!AJ35+Abr!AJ35+May!AJ35+Jun!AJ35+Jul!AJ35+Ago!AJ35+Set!AJ35+Oct!AJ35+Nov!AJ35+Dic!AJ35)))))))))))))</f>
        <v>0</v>
      </c>
      <c r="AK35" s="429">
        <f>IF(Config!$C$6=1,SUM(+Ene!AK35),IF(Config!$C$6=2,SUM(+Ene!AK35+Feb!AK35),IF(Config!$C$6=3,SUM(+Ene!AK35+Feb!AK35+Mar!AK35),IF(Config!$C$6=4,SUM(+Ene!AK35+Feb!AK35+Mar!AK35+Abr!AK35),IF(Config!$C$6=5,SUM(Ene!AK35+Feb!AK35+Mar!AK35+Abr!AK35+May!AK35),IF(Config!$C$6=6,SUM(+Ene!AK35+Feb!AK35+Mar!AK35+Abr!AK35+May!AK35+Jun!AK35),IF(Config!$C$6=7,SUM(Ene!AK35+Feb!AK35+Mar!AK35+Abr!AK35+May!AK35+Jun!AK35+Jul!AK35),IF(Config!$C$6=8,SUM(+Ene!AK35+Feb!AK35+Mar!AK35+Abr!AK35+May!AK35+Jun!AK35+Jul!AK35+Ago!AK35),IF(Config!$C$6=9,SUM(+Ene!AK35+Feb!AK35+Mar!AK35+Abr!AK35+May!AK35+Jun!AK35+Jul!AK35+Ago!AK35+Set!AK35),IF(Config!$C$6=10,SUM(+Ene!AK35+Feb!AK35+Mar!AK35+Abr!AK35+May!AK35+Jun!AK35+Jul!AK35+Ago!AK35+Set!AK35+Oct!AK35),IF(Config!$C$6=11,SUM(+Ene!AK35+Feb!AK35+Mar!AK35+Abr!AK35+May!AK35+Jun!AK35+Jul!AK35+Ago!AK35+Set!AK35+Oct!AK35+Nov!AK35),IF(Config!$C$6=12,SUM(+Ene!AK35+Feb!AK35+Mar!AK35+Abr!AK35+May!AK35+Jun!AK35+Jul!AK35+Ago!AK35+Set!AK35+Oct!AK35+Nov!AK35+Dic!AK35)))))))))))))</f>
        <v>0</v>
      </c>
      <c r="AL35" s="429">
        <f>IF(Config!$C$6=1,SUM(+Ene!AL35),IF(Config!$C$6=2,SUM(+Ene!AL35+Feb!AL35),IF(Config!$C$6=3,SUM(+Ene!AL35+Feb!AL35+Mar!AL35),IF(Config!$C$6=4,SUM(+Ene!AL35+Feb!AL35+Mar!AL35+Abr!AL35),IF(Config!$C$6=5,SUM(Ene!AL35+Feb!AL35+Mar!AL35+Abr!AL35+May!AL35),IF(Config!$C$6=6,SUM(+Ene!AL35+Feb!AL35+Mar!AL35+Abr!AL35+May!AL35+Jun!AL35),IF(Config!$C$6=7,SUM(Ene!AL35+Feb!AL35+Mar!AL35+Abr!AL35+May!AL35+Jun!AL35+Jul!AL35),IF(Config!$C$6=8,SUM(+Ene!AL35+Feb!AL35+Mar!AL35+Abr!AL35+May!AL35+Jun!AL35+Jul!AL35+Ago!AL35),IF(Config!$C$6=9,SUM(+Ene!AL35+Feb!AL35+Mar!AL35+Abr!AL35+May!AL35+Jun!AL35+Jul!AL35+Ago!AL35+Set!AL35),IF(Config!$C$6=10,SUM(+Ene!AL35+Feb!AL35+Mar!AL35+Abr!AL35+May!AL35+Jun!AL35+Jul!AL35+Ago!AL35+Set!AL35+Oct!AL35),IF(Config!$C$6=11,SUM(+Ene!AL35+Feb!AL35+Mar!AL35+Abr!AL35+May!AL35+Jun!AL35+Jul!AL35+Ago!AL35+Set!AL35+Oct!AL35+Nov!AL35),IF(Config!$C$6=12,SUM(+Ene!AL35+Feb!AL35+Mar!AL35+Abr!AL35+May!AL35+Jun!AL35+Jul!AL35+Ago!AL35+Set!AL35+Oct!AL35+Nov!AL35+Dic!AL35)))))))))))))</f>
        <v>0</v>
      </c>
      <c r="AM35" s="429">
        <f>IF(Config!$C$6=1,SUM(+Ene!AM35),IF(Config!$C$6=2,SUM(+Ene!AM35+Feb!AM35),IF(Config!$C$6=3,SUM(+Ene!AM35+Feb!AM35+Mar!AM35),IF(Config!$C$6=4,SUM(+Ene!AM35+Feb!AM35+Mar!AM35+Abr!AM35),IF(Config!$C$6=5,SUM(Ene!AM35+Feb!AM35+Mar!AM35+Abr!AM35+May!AM35),IF(Config!$C$6=6,SUM(+Ene!AM35+Feb!AM35+Mar!AM35+Abr!AM35+May!AM35+Jun!AM35),IF(Config!$C$6=7,SUM(Ene!AM35+Feb!AM35+Mar!AM35+Abr!AM35+May!AM35+Jun!AM35+Jul!AM35),IF(Config!$C$6=8,SUM(+Ene!AM35+Feb!AM35+Mar!AM35+Abr!AM35+May!AM35+Jun!AM35+Jul!AM35+Ago!AM35),IF(Config!$C$6=9,SUM(+Ene!AM35+Feb!AM35+Mar!AM35+Abr!AM35+May!AM35+Jun!AM35+Jul!AM35+Ago!AM35+Set!AM35),IF(Config!$C$6=10,SUM(+Ene!AM35+Feb!AM35+Mar!AM35+Abr!AM35+May!AM35+Jun!AM35+Jul!AM35+Ago!AM35+Set!AM35+Oct!AM35),IF(Config!$C$6=11,SUM(+Ene!AM35+Feb!AM35+Mar!AM35+Abr!AM35+May!AM35+Jun!AM35+Jul!AM35+Ago!AM35+Set!AM35+Oct!AM35+Nov!AM35),IF(Config!$C$6=12,SUM(+Ene!AM35+Feb!AM35+Mar!AM35+Abr!AM35+May!AM35+Jun!AM35+Jul!AM35+Ago!AM35+Set!AM35+Oct!AM35+Nov!AM35+Dic!AM35)))))))))))))</f>
        <v>0</v>
      </c>
      <c r="AN35" s="429">
        <f>IF(Config!$C$6=1,SUM(+Ene!AN35),IF(Config!$C$6=2,SUM(+Ene!AN35+Feb!AN35),IF(Config!$C$6=3,SUM(+Ene!AN35+Feb!AN35+Mar!AN35),IF(Config!$C$6=4,SUM(+Ene!AN35+Feb!AN35+Mar!AN35+Abr!AN35),IF(Config!$C$6=5,SUM(Ene!AN35+Feb!AN35+Mar!AN35+Abr!AN35+May!AN35),IF(Config!$C$6=6,SUM(+Ene!AN35+Feb!AN35+Mar!AN35+Abr!AN35+May!AN35+Jun!AN35),IF(Config!$C$6=7,SUM(Ene!AN35+Feb!AN35+Mar!AN35+Abr!AN35+May!AN35+Jun!AN35+Jul!AN35),IF(Config!$C$6=8,SUM(+Ene!AN35+Feb!AN35+Mar!AN35+Abr!AN35+May!AN35+Jun!AN35+Jul!AN35+Ago!AN35),IF(Config!$C$6=9,SUM(+Ene!AN35+Feb!AN35+Mar!AN35+Abr!AN35+May!AN35+Jun!AN35+Jul!AN35+Ago!AN35+Set!AN35),IF(Config!$C$6=10,SUM(+Ene!AN35+Feb!AN35+Mar!AN35+Abr!AN35+May!AN35+Jun!AN35+Jul!AN35+Ago!AN35+Set!AN35+Oct!AN35),IF(Config!$C$6=11,SUM(+Ene!AN35+Feb!AN35+Mar!AN35+Abr!AN35+May!AN35+Jun!AN35+Jul!AN35+Ago!AN35+Set!AN35+Oct!AN35+Nov!AN35),IF(Config!$C$6=12,SUM(+Ene!AN35+Feb!AN35+Mar!AN35+Abr!AN35+May!AN35+Jun!AN35+Jul!AN35+Ago!AN35+Set!AN35+Oct!AN35+Nov!AN35+Dic!AN35)))))))))))))</f>
        <v>0</v>
      </c>
      <c r="AO35" s="429">
        <f>IF(Config!$C$6=1,SUM(+Ene!AO35),IF(Config!$C$6=2,SUM(+Ene!AO35+Feb!AO35),IF(Config!$C$6=3,SUM(+Ene!AO35+Feb!AO35+Mar!AO35),IF(Config!$C$6=4,SUM(+Ene!AO35+Feb!AO35+Mar!AO35+Abr!AO35),IF(Config!$C$6=5,SUM(Ene!AO35+Feb!AO35+Mar!AO35+Abr!AO35+May!AO35),IF(Config!$C$6=6,SUM(+Ene!AO35+Feb!AO35+Mar!AO35+Abr!AO35+May!AO35+Jun!AO35),IF(Config!$C$6=7,SUM(Ene!AO35+Feb!AO35+Mar!AO35+Abr!AO35+May!AO35+Jun!AO35+Jul!AO35),IF(Config!$C$6=8,SUM(+Ene!AO35+Feb!AO35+Mar!AO35+Abr!AO35+May!AO35+Jun!AO35+Jul!AO35+Ago!AO35),IF(Config!$C$6=9,SUM(+Ene!AO35+Feb!AO35+Mar!AO35+Abr!AO35+May!AO35+Jun!AO35+Jul!AO35+Ago!AO35+Set!AO35),IF(Config!$C$6=10,SUM(+Ene!AO35+Feb!AO35+Mar!AO35+Abr!AO35+May!AO35+Jun!AO35+Jul!AO35+Ago!AO35+Set!AO35+Oct!AO35),IF(Config!$C$6=11,SUM(+Ene!AO35+Feb!AO35+Mar!AO35+Abr!AO35+May!AO35+Jun!AO35+Jul!AO35+Ago!AO35+Set!AO35+Oct!AO35+Nov!AO35),IF(Config!$C$6=12,SUM(+Ene!AO35+Feb!AO35+Mar!AO35+Abr!AO35+May!AO35+Jun!AO35+Jul!AO35+Ago!AO35+Set!AO35+Oct!AO35+Nov!AO35+Dic!AO35)))))))))))))</f>
        <v>0</v>
      </c>
      <c r="AP35" s="429">
        <f>IF(Config!$C$6=1,SUM(+Ene!AP35),IF(Config!$C$6=2,SUM(+Ene!AP35+Feb!AP35),IF(Config!$C$6=3,SUM(+Ene!AP35+Feb!AP35+Mar!AP35),IF(Config!$C$6=4,SUM(+Ene!AP35+Feb!AP35+Mar!AP35+Abr!AP35),IF(Config!$C$6=5,SUM(Ene!AP35+Feb!AP35+Mar!AP35+Abr!AP35+May!AP35),IF(Config!$C$6=6,SUM(+Ene!AP35+Feb!AP35+Mar!AP35+Abr!AP35+May!AP35+Jun!AP35),IF(Config!$C$6=7,SUM(Ene!AP35+Feb!AP35+Mar!AP35+Abr!AP35+May!AP35+Jun!AP35+Jul!AP35),IF(Config!$C$6=8,SUM(+Ene!AP35+Feb!AP35+Mar!AP35+Abr!AP35+May!AP35+Jun!AP35+Jul!AP35+Ago!AP35),IF(Config!$C$6=9,SUM(+Ene!AP35+Feb!AP35+Mar!AP35+Abr!AP35+May!AP35+Jun!AP35+Jul!AP35+Ago!AP35+Set!AP35),IF(Config!$C$6=10,SUM(+Ene!AP35+Feb!AP35+Mar!AP35+Abr!AP35+May!AP35+Jun!AP35+Jul!AP35+Ago!AP35+Set!AP35+Oct!AP35),IF(Config!$C$6=11,SUM(+Ene!AP35+Feb!AP35+Mar!AP35+Abr!AP35+May!AP35+Jun!AP35+Jul!AP35+Ago!AP35+Set!AP35+Oct!AP35+Nov!AP35),IF(Config!$C$6=12,SUM(+Ene!AP35+Feb!AP35+Mar!AP35+Abr!AP35+May!AP35+Jun!AP35+Jul!AP35+Ago!AP35+Set!AP35+Oct!AP35+Nov!AP35+Dic!AP35)))))))))))))</f>
        <v>0</v>
      </c>
      <c r="AQ35" s="429">
        <f>IF(Config!$C$6=1,SUM(+Ene!AQ35),IF(Config!$C$6=2,SUM(+Ene!AQ35+Feb!AQ35),IF(Config!$C$6=3,SUM(+Ene!AQ35+Feb!AQ35+Mar!AQ35),IF(Config!$C$6=4,SUM(+Ene!AQ35+Feb!AQ35+Mar!AQ35+Abr!AQ35),IF(Config!$C$6=5,SUM(Ene!AQ35+Feb!AQ35+Mar!AQ35+Abr!AQ35+May!AQ35),IF(Config!$C$6=6,SUM(+Ene!AQ35+Feb!AQ35+Mar!AQ35+Abr!AQ35+May!AQ35+Jun!AQ35),IF(Config!$C$6=7,SUM(Ene!AQ35+Feb!AQ35+Mar!AQ35+Abr!AQ35+May!AQ35+Jun!AQ35+Jul!AQ35),IF(Config!$C$6=8,SUM(+Ene!AQ35+Feb!AQ35+Mar!AQ35+Abr!AQ35+May!AQ35+Jun!AQ35+Jul!AQ35+Ago!AQ35),IF(Config!$C$6=9,SUM(+Ene!AQ35+Feb!AQ35+Mar!AQ35+Abr!AQ35+May!AQ35+Jun!AQ35+Jul!AQ35+Ago!AQ35+Set!AQ35),IF(Config!$C$6=10,SUM(+Ene!AQ35+Feb!AQ35+Mar!AQ35+Abr!AQ35+May!AQ35+Jun!AQ35+Jul!AQ35+Ago!AQ35+Set!AQ35+Oct!AQ35),IF(Config!$C$6=11,SUM(+Ene!AQ35+Feb!AQ35+Mar!AQ35+Abr!AQ35+May!AQ35+Jun!AQ35+Jul!AQ35+Ago!AQ35+Set!AQ35+Oct!AQ35+Nov!AQ35),IF(Config!$C$6=12,SUM(+Ene!AQ35+Feb!AQ35+Mar!AQ35+Abr!AQ35+May!AQ35+Jun!AQ35+Jul!AQ35+Ago!AQ35+Set!AQ35+Oct!AQ35+Nov!AQ35+Dic!AQ35)))))))))))))</f>
        <v>0</v>
      </c>
      <c r="AR35" s="429">
        <f>IF(Config!$C$6=1,SUM(+Ene!AR35),IF(Config!$C$6=2,SUM(+Ene!AR35+Feb!AR35),IF(Config!$C$6=3,SUM(+Ene!AR35+Feb!AR35+Mar!AR35),IF(Config!$C$6=4,SUM(+Ene!AR35+Feb!AR35+Mar!AR35+Abr!AR35),IF(Config!$C$6=5,SUM(Ene!AR35+Feb!AR35+Mar!AR35+Abr!AR35+May!AR35),IF(Config!$C$6=6,SUM(+Ene!AR35+Feb!AR35+Mar!AR35+Abr!AR35+May!AR35+Jun!AR35),IF(Config!$C$6=7,SUM(Ene!AR35+Feb!AR35+Mar!AR35+Abr!AR35+May!AR35+Jun!AR35+Jul!AR35),IF(Config!$C$6=8,SUM(+Ene!AR35+Feb!AR35+Mar!AR35+Abr!AR35+May!AR35+Jun!AR35+Jul!AR35+Ago!AR35),IF(Config!$C$6=9,SUM(+Ene!AR35+Feb!AR35+Mar!AR35+Abr!AR35+May!AR35+Jun!AR35+Jul!AR35+Ago!AR35+Set!AR35),IF(Config!$C$6=10,SUM(+Ene!AR35+Feb!AR35+Mar!AR35+Abr!AR35+May!AR35+Jun!AR35+Jul!AR35+Ago!AR35+Set!AR35+Oct!AR35),IF(Config!$C$6=11,SUM(+Ene!AR35+Feb!AR35+Mar!AR35+Abr!AR35+May!AR35+Jun!AR35+Jul!AR35+Ago!AR35+Set!AR35+Oct!AR35+Nov!AR35),IF(Config!$C$6=12,SUM(+Ene!AR35+Feb!AR35+Mar!AR35+Abr!AR35+May!AR35+Jun!AR35+Jul!AR35+Ago!AR35+Set!AR35+Oct!AR35+Nov!AR35+Dic!AR35)))))))))))))</f>
        <v>0</v>
      </c>
      <c r="AS35" s="429">
        <f>IF(Config!$C$6=1,SUM(+Ene!AS35),IF(Config!$C$6=2,SUM(+Ene!AS35+Feb!AS35),IF(Config!$C$6=3,SUM(+Ene!AS35+Feb!AS35+Mar!AS35),IF(Config!$C$6=4,SUM(+Ene!AS35+Feb!AS35+Mar!AS35+Abr!AS35),IF(Config!$C$6=5,SUM(Ene!AS35+Feb!AS35+Mar!AS35+Abr!AS35+May!AS35),IF(Config!$C$6=6,SUM(+Ene!AS35+Feb!AS35+Mar!AS35+Abr!AS35+May!AS35+Jun!AS35),IF(Config!$C$6=7,SUM(Ene!AS35+Feb!AS35+Mar!AS35+Abr!AS35+May!AS35+Jun!AS35+Jul!AS35),IF(Config!$C$6=8,SUM(+Ene!AS35+Feb!AS35+Mar!AS35+Abr!AS35+May!AS35+Jun!AS35+Jul!AS35+Ago!AS35),IF(Config!$C$6=9,SUM(+Ene!AS35+Feb!AS35+Mar!AS35+Abr!AS35+May!AS35+Jun!AS35+Jul!AS35+Ago!AS35+Set!AS35),IF(Config!$C$6=10,SUM(+Ene!AS35+Feb!AS35+Mar!AS35+Abr!AS35+May!AS35+Jun!AS35+Jul!AS35+Ago!AS35+Set!AS35+Oct!AS35),IF(Config!$C$6=11,SUM(+Ene!AS35+Feb!AS35+Mar!AS35+Abr!AS35+May!AS35+Jun!AS35+Jul!AS35+Ago!AS35+Set!AS35+Oct!AS35+Nov!AS35),IF(Config!$C$6=12,SUM(+Ene!AS35+Feb!AS35+Mar!AS35+Abr!AS35+May!AS35+Jun!AS35+Jul!AS35+Ago!AS35+Set!AS35+Oct!AS35+Nov!AS35+Dic!AS35)))))))))))))</f>
        <v>0</v>
      </c>
      <c r="AT35" s="429">
        <f>IF(Config!$C$6=1,SUM(+Ene!AT35),IF(Config!$C$6=2,SUM(+Ene!AT35+Feb!AT35),IF(Config!$C$6=3,SUM(+Ene!AT35+Feb!AT35+Mar!AT35),IF(Config!$C$6=4,SUM(+Ene!AT35+Feb!AT35+Mar!AT35+Abr!AT35),IF(Config!$C$6=5,SUM(Ene!AT35+Feb!AT35+Mar!AT35+Abr!AT35+May!AT35),IF(Config!$C$6=6,SUM(+Ene!AT35+Feb!AT35+Mar!AT35+Abr!AT35+May!AT35+Jun!AT35),IF(Config!$C$6=7,SUM(Ene!AT35+Feb!AT35+Mar!AT35+Abr!AT35+May!AT35+Jun!AT35+Jul!AT35),IF(Config!$C$6=8,SUM(+Ene!AT35+Feb!AT35+Mar!AT35+Abr!AT35+May!AT35+Jun!AT35+Jul!AT35+Ago!AT35),IF(Config!$C$6=9,SUM(+Ene!AT35+Feb!AT35+Mar!AT35+Abr!AT35+May!AT35+Jun!AT35+Jul!AT35+Ago!AT35+Set!AT35),IF(Config!$C$6=10,SUM(+Ene!AT35+Feb!AT35+Mar!AT35+Abr!AT35+May!AT35+Jun!AT35+Jul!AT35+Ago!AT35+Set!AT35+Oct!AT35),IF(Config!$C$6=11,SUM(+Ene!AT35+Feb!AT35+Mar!AT35+Abr!AT35+May!AT35+Jun!AT35+Jul!AT35+Ago!AT35+Set!AT35+Oct!AT35+Nov!AT35),IF(Config!$C$6=12,SUM(+Ene!AT35+Feb!AT35+Mar!AT35+Abr!AT35+May!AT35+Jun!AT35+Jul!AT35+Ago!AT35+Set!AT35+Oct!AT35+Nov!AT35+Dic!AT35)))))))))))))</f>
        <v>0</v>
      </c>
      <c r="AU35" s="495">
        <f t="shared" si="9"/>
        <v>0</v>
      </c>
      <c r="AV35" s="37">
        <f t="shared" si="10"/>
        <v>0</v>
      </c>
      <c r="AW35" s="37">
        <f t="shared" si="11"/>
        <v>0</v>
      </c>
      <c r="AX35" s="37">
        <f t="shared" si="12"/>
        <v>0</v>
      </c>
      <c r="AY35" s="37">
        <f t="shared" si="13"/>
        <v>0</v>
      </c>
      <c r="AZ35" s="37">
        <f t="shared" si="14"/>
        <v>0</v>
      </c>
      <c r="BA35" s="37">
        <f t="shared" si="15"/>
        <v>0</v>
      </c>
      <c r="BB35" s="37">
        <f t="shared" si="16"/>
        <v>0</v>
      </c>
      <c r="BC35" s="37">
        <f t="shared" si="17"/>
        <v>0</v>
      </c>
      <c r="BD35" s="38">
        <f t="shared" si="18"/>
        <v>0</v>
      </c>
      <c r="BE35" s="37">
        <f t="shared" si="19"/>
        <v>0</v>
      </c>
      <c r="BF35" s="54">
        <f t="shared" si="20"/>
        <v>0</v>
      </c>
    </row>
    <row r="36" spans="1:58" ht="30" x14ac:dyDescent="0.25">
      <c r="A36" s="400">
        <v>33</v>
      </c>
      <c r="B36" s="427" t="s">
        <v>754</v>
      </c>
      <c r="C36" s="444" t="s">
        <v>145</v>
      </c>
      <c r="D36" s="429">
        <f>IF(Config!$C$6=1,SUM(+Ene!D36),IF(Config!$C$6=2,SUM(+Ene!D36+Feb!D36),IF(Config!$C$6=3,SUM(+Ene!D36+Feb!D36+Mar!D36),IF(Config!$C$6=4,SUM(+Ene!D36+Feb!D36+Mar!D36+Abr!D36),IF(Config!$C$6=5,SUM(Ene!D36+Feb!D36+Mar!D36+Abr!D36+May!D36),IF(Config!$C$6=6,SUM(+Ene!D36+Feb!D36+Mar!D36+Abr!D36+May!D36+Jun!D36),IF(Config!$C$6=7,SUM(Ene!D36+Feb!D36+Mar!D36+Abr!D36+May!D36+Jun!D36+Jul!D36),IF(Config!$C$6=8,SUM(+Ene!D36+Feb!D36+Mar!D36+Abr!D36+May!D36+Jun!D36+Jul!D36+Ago!D36),IF(Config!$C$6=9,SUM(+Ene!D36+Feb!D36+Mar!D36+Abr!D36+May!D36+Jun!D36+Jul!D36+Ago!D36+Set!D36),IF(Config!$C$6=10,SUM(+Ene!D36+Feb!D36+Mar!D36+Abr!D36+May!D36+Jun!D36+Jul!D36+Ago!D36+Set!D36+Oct!D36),IF(Config!$C$6=11,SUM(+Ene!D36+Feb!D36+Mar!D36+Abr!D36+May!D36+Jun!D36+Jul!D36+Ago!D36+Set!D36+Oct!D36+Nov!D36),IF(Config!$C$6=12,SUM(+Ene!D36+Feb!D36+Mar!D36+Abr!D36+May!D36+Jun!D36+Jul!D36+Ago!D36+Set!D36+Oct!D36+Nov!D36+Dic!D36)))))))))))))</f>
        <v>0</v>
      </c>
      <c r="E36" s="429">
        <f>IF(Config!$C$6=1,SUM(+Ene!E36),IF(Config!$C$6=2,SUM(+Ene!E36+Feb!E36),IF(Config!$C$6=3,SUM(+Ene!E36+Feb!E36+Mar!E36),IF(Config!$C$6=4,SUM(+Ene!E36+Feb!E36+Mar!E36+Abr!E36),IF(Config!$C$6=5,SUM(Ene!E36+Feb!E36+Mar!E36+Abr!E36+May!E36),IF(Config!$C$6=6,SUM(+Ene!E36+Feb!E36+Mar!E36+Abr!E36+May!E36+Jun!E36),IF(Config!$C$6=7,SUM(Ene!E36+Feb!E36+Mar!E36+Abr!E36+May!E36+Jun!E36+Jul!E36),IF(Config!$C$6=8,SUM(+Ene!E36+Feb!E36+Mar!E36+Abr!E36+May!E36+Jun!E36+Jul!E36+Ago!E36),IF(Config!$C$6=9,SUM(+Ene!E36+Feb!E36+Mar!E36+Abr!E36+May!E36+Jun!E36+Jul!E36+Ago!E36+Set!E36),IF(Config!$C$6=10,SUM(+Ene!E36+Feb!E36+Mar!E36+Abr!E36+May!E36+Jun!E36+Jul!E36+Ago!E36+Set!E36+Oct!E36),IF(Config!$C$6=11,SUM(+Ene!E36+Feb!E36+Mar!E36+Abr!E36+May!E36+Jun!E36+Jul!E36+Ago!E36+Set!E36+Oct!E36+Nov!E36),IF(Config!$C$6=12,SUM(+Ene!E36+Feb!E36+Mar!E36+Abr!E36+May!E36+Jun!E36+Jul!E36+Ago!E36+Set!E36+Oct!E36+Nov!E36+Dic!E36)))))))))))))</f>
        <v>0</v>
      </c>
      <c r="F36" s="429">
        <f>IF(Config!$C$6=1,SUM(+Ene!F36),IF(Config!$C$6=2,SUM(+Ene!F36+Feb!F36),IF(Config!$C$6=3,SUM(+Ene!F36+Feb!F36+Mar!F36),IF(Config!$C$6=4,SUM(+Ene!F36+Feb!F36+Mar!F36+Abr!F36),IF(Config!$C$6=5,SUM(Ene!F36+Feb!F36+Mar!F36+Abr!F36+May!F36),IF(Config!$C$6=6,SUM(+Ene!F36+Feb!F36+Mar!F36+Abr!F36+May!F36+Jun!F36),IF(Config!$C$6=7,SUM(Ene!F36+Feb!F36+Mar!F36+Abr!F36+May!F36+Jun!F36+Jul!F36),IF(Config!$C$6=8,SUM(+Ene!F36+Feb!F36+Mar!F36+Abr!F36+May!F36+Jun!F36+Jul!F36+Ago!F36),IF(Config!$C$6=9,SUM(+Ene!F36+Feb!F36+Mar!F36+Abr!F36+May!F36+Jun!F36+Jul!F36+Ago!F36+Set!F36),IF(Config!$C$6=10,SUM(+Ene!F36+Feb!F36+Mar!F36+Abr!F36+May!F36+Jun!F36+Jul!F36+Ago!F36+Set!F36+Oct!F36),IF(Config!$C$6=11,SUM(+Ene!F36+Feb!F36+Mar!F36+Abr!F36+May!F36+Jun!F36+Jul!F36+Ago!F36+Set!F36+Oct!F36+Nov!F36),IF(Config!$C$6=12,SUM(+Ene!F36+Feb!F36+Mar!F36+Abr!F36+May!F36+Jun!F36+Jul!F36+Ago!F36+Set!F36+Oct!F36+Nov!F36+Dic!F36)))))))))))))</f>
        <v>0</v>
      </c>
      <c r="G36" s="429">
        <f>IF(Config!$C$6=1,SUM(+Ene!G36),IF(Config!$C$6=2,SUM(+Ene!G36+Feb!G36),IF(Config!$C$6=3,SUM(+Ene!G36+Feb!G36+Mar!G36),IF(Config!$C$6=4,SUM(+Ene!G36+Feb!G36+Mar!G36+Abr!G36),IF(Config!$C$6=5,SUM(Ene!G36+Feb!G36+Mar!G36+Abr!G36+May!G36),IF(Config!$C$6=6,SUM(+Ene!G36+Feb!G36+Mar!G36+Abr!G36+May!G36+Jun!G36),IF(Config!$C$6=7,SUM(Ene!G36+Feb!G36+Mar!G36+Abr!G36+May!G36+Jun!G36+Jul!G36),IF(Config!$C$6=8,SUM(+Ene!G36+Feb!G36+Mar!G36+Abr!G36+May!G36+Jun!G36+Jul!G36+Ago!G36),IF(Config!$C$6=9,SUM(+Ene!G36+Feb!G36+Mar!G36+Abr!G36+May!G36+Jun!G36+Jul!G36+Ago!G36+Set!G36),IF(Config!$C$6=10,SUM(+Ene!G36+Feb!G36+Mar!G36+Abr!G36+May!G36+Jun!G36+Jul!G36+Ago!G36+Set!G36+Oct!G36),IF(Config!$C$6=11,SUM(+Ene!G36+Feb!G36+Mar!G36+Abr!G36+May!G36+Jun!G36+Jul!G36+Ago!G36+Set!G36+Oct!G36+Nov!G36),IF(Config!$C$6=12,SUM(+Ene!G36+Feb!G36+Mar!G36+Abr!G36+May!G36+Jun!G36+Jul!G36+Ago!G36+Set!G36+Oct!G36+Nov!G36+Dic!G36)))))))))))))</f>
        <v>190</v>
      </c>
      <c r="H36" s="429">
        <f>IF(Config!$C$6=1,SUM(+Ene!H36),IF(Config!$C$6=2,SUM(+Ene!H36+Feb!H36),IF(Config!$C$6=3,SUM(+Ene!H36+Feb!H36+Mar!H36),IF(Config!$C$6=4,SUM(+Ene!H36+Feb!H36+Mar!H36+Abr!H36),IF(Config!$C$6=5,SUM(Ene!H36+Feb!H36+Mar!H36+Abr!H36+May!H36),IF(Config!$C$6=6,SUM(+Ene!H36+Feb!H36+Mar!H36+Abr!H36+May!H36+Jun!H36),IF(Config!$C$6=7,SUM(Ene!H36+Feb!H36+Mar!H36+Abr!H36+May!H36+Jun!H36+Jul!H36),IF(Config!$C$6=8,SUM(+Ene!H36+Feb!H36+Mar!H36+Abr!H36+May!H36+Jun!H36+Jul!H36+Ago!H36),IF(Config!$C$6=9,SUM(+Ene!H36+Feb!H36+Mar!H36+Abr!H36+May!H36+Jun!H36+Jul!H36+Ago!H36+Set!H36),IF(Config!$C$6=10,SUM(+Ene!H36+Feb!H36+Mar!H36+Abr!H36+May!H36+Jun!H36+Jul!H36+Ago!H36+Set!H36+Oct!H36),IF(Config!$C$6=11,SUM(+Ene!H36+Feb!H36+Mar!H36+Abr!H36+May!H36+Jun!H36+Jul!H36+Ago!H36+Set!H36+Oct!H36+Nov!H36),IF(Config!$C$6=12,SUM(+Ene!H36+Feb!H36+Mar!H36+Abr!H36+May!H36+Jun!H36+Jul!H36+Ago!H36+Set!H36+Oct!H36+Nov!H36+Dic!H36)))))))))))))</f>
        <v>0</v>
      </c>
      <c r="I36" s="429">
        <f>IF(Config!$C$6=1,SUM(+Ene!I36),IF(Config!$C$6=2,SUM(+Ene!I36+Feb!I36),IF(Config!$C$6=3,SUM(+Ene!I36+Feb!I36+Mar!I36),IF(Config!$C$6=4,SUM(+Ene!I36+Feb!I36+Mar!I36+Abr!I36),IF(Config!$C$6=5,SUM(Ene!I36+Feb!I36+Mar!I36+Abr!I36+May!I36),IF(Config!$C$6=6,SUM(+Ene!I36+Feb!I36+Mar!I36+Abr!I36+May!I36+Jun!I36),IF(Config!$C$6=7,SUM(Ene!I36+Feb!I36+Mar!I36+Abr!I36+May!I36+Jun!I36+Jul!I36),IF(Config!$C$6=8,SUM(+Ene!I36+Feb!I36+Mar!I36+Abr!I36+May!I36+Jun!I36+Jul!I36+Ago!I36),IF(Config!$C$6=9,SUM(+Ene!I36+Feb!I36+Mar!I36+Abr!I36+May!I36+Jun!I36+Jul!I36+Ago!I36+Set!I36),IF(Config!$C$6=10,SUM(+Ene!I36+Feb!I36+Mar!I36+Abr!I36+May!I36+Jun!I36+Jul!I36+Ago!I36+Set!I36+Oct!I36),IF(Config!$C$6=11,SUM(+Ene!I36+Feb!I36+Mar!I36+Abr!I36+May!I36+Jun!I36+Jul!I36+Ago!I36+Set!I36+Oct!I36+Nov!I36),IF(Config!$C$6=12,SUM(+Ene!I36+Feb!I36+Mar!I36+Abr!I36+May!I36+Jun!I36+Jul!I36+Ago!I36+Set!I36+Oct!I36+Nov!I36+Dic!I36)))))))))))))</f>
        <v>0</v>
      </c>
      <c r="J36" s="429">
        <f>IF(Config!$C$6=1,SUM(+Ene!J36),IF(Config!$C$6=2,SUM(+Ene!J36+Feb!J36),IF(Config!$C$6=3,SUM(+Ene!J36+Feb!J36+Mar!J36),IF(Config!$C$6=4,SUM(+Ene!J36+Feb!J36+Mar!J36+Abr!J36),IF(Config!$C$6=5,SUM(Ene!J36+Feb!J36+Mar!J36+Abr!J36+May!J36),IF(Config!$C$6=6,SUM(+Ene!J36+Feb!J36+Mar!J36+Abr!J36+May!J36+Jun!J36),IF(Config!$C$6=7,SUM(Ene!J36+Feb!J36+Mar!J36+Abr!J36+May!J36+Jun!J36+Jul!J36),IF(Config!$C$6=8,SUM(+Ene!J36+Feb!J36+Mar!J36+Abr!J36+May!J36+Jun!J36+Jul!J36+Ago!J36),IF(Config!$C$6=9,SUM(+Ene!J36+Feb!J36+Mar!J36+Abr!J36+May!J36+Jun!J36+Jul!J36+Ago!J36+Set!J36),IF(Config!$C$6=10,SUM(+Ene!J36+Feb!J36+Mar!J36+Abr!J36+May!J36+Jun!J36+Jul!J36+Ago!J36+Set!J36+Oct!J36),IF(Config!$C$6=11,SUM(+Ene!J36+Feb!J36+Mar!J36+Abr!J36+May!J36+Jun!J36+Jul!J36+Ago!J36+Set!J36+Oct!J36+Nov!J36),IF(Config!$C$6=12,SUM(+Ene!J36+Feb!J36+Mar!J36+Abr!J36+May!J36+Jun!J36+Jul!J36+Ago!J36+Set!J36+Oct!J36+Nov!J36+Dic!J36)))))))))))))</f>
        <v>0</v>
      </c>
      <c r="K36" s="429">
        <f>IF(Config!$C$6=1,SUM(+Ene!K36),IF(Config!$C$6=2,SUM(+Ene!K36+Feb!K36),IF(Config!$C$6=3,SUM(+Ene!K36+Feb!K36+Mar!K36),IF(Config!$C$6=4,SUM(+Ene!K36+Feb!K36+Mar!K36+Abr!K36),IF(Config!$C$6=5,SUM(Ene!K36+Feb!K36+Mar!K36+Abr!K36+May!K36),IF(Config!$C$6=6,SUM(+Ene!K36+Feb!K36+Mar!K36+Abr!K36+May!K36+Jun!K36),IF(Config!$C$6=7,SUM(Ene!K36+Feb!K36+Mar!K36+Abr!K36+May!K36+Jun!K36+Jul!K36),IF(Config!$C$6=8,SUM(+Ene!K36+Feb!K36+Mar!K36+Abr!K36+May!K36+Jun!K36+Jul!K36+Ago!K36),IF(Config!$C$6=9,SUM(+Ene!K36+Feb!K36+Mar!K36+Abr!K36+May!K36+Jun!K36+Jul!K36+Ago!K36+Set!K36),IF(Config!$C$6=10,SUM(+Ene!K36+Feb!K36+Mar!K36+Abr!K36+May!K36+Jun!K36+Jul!K36+Ago!K36+Set!K36+Oct!K36),IF(Config!$C$6=11,SUM(+Ene!K36+Feb!K36+Mar!K36+Abr!K36+May!K36+Jun!K36+Jul!K36+Ago!K36+Set!K36+Oct!K36+Nov!K36),IF(Config!$C$6=12,SUM(+Ene!K36+Feb!K36+Mar!K36+Abr!K36+May!K36+Jun!K36+Jul!K36+Ago!K36+Set!K36+Oct!K36+Nov!K36+Dic!K36)))))))))))))</f>
        <v>0</v>
      </c>
      <c r="L36" s="429">
        <f>IF(Config!$C$6=1,SUM(+Ene!L36),IF(Config!$C$6=2,SUM(+Ene!L36+Feb!L36),IF(Config!$C$6=3,SUM(+Ene!L36+Feb!L36+Mar!L36),IF(Config!$C$6=4,SUM(+Ene!L36+Feb!L36+Mar!L36+Abr!L36),IF(Config!$C$6=5,SUM(Ene!L36+Feb!L36+Mar!L36+Abr!L36+May!L36),IF(Config!$C$6=6,SUM(+Ene!L36+Feb!L36+Mar!L36+Abr!L36+May!L36+Jun!L36),IF(Config!$C$6=7,SUM(Ene!L36+Feb!L36+Mar!L36+Abr!L36+May!L36+Jun!L36+Jul!L36),IF(Config!$C$6=8,SUM(+Ene!L36+Feb!L36+Mar!L36+Abr!L36+May!L36+Jun!L36+Jul!L36+Ago!L36),IF(Config!$C$6=9,SUM(+Ene!L36+Feb!L36+Mar!L36+Abr!L36+May!L36+Jun!L36+Jul!L36+Ago!L36+Set!L36),IF(Config!$C$6=10,SUM(+Ene!L36+Feb!L36+Mar!L36+Abr!L36+May!L36+Jun!L36+Jul!L36+Ago!L36+Set!L36+Oct!L36),IF(Config!$C$6=11,SUM(+Ene!L36+Feb!L36+Mar!L36+Abr!L36+May!L36+Jun!L36+Jul!L36+Ago!L36+Set!L36+Oct!L36+Nov!L36),IF(Config!$C$6=12,SUM(+Ene!L36+Feb!L36+Mar!L36+Abr!L36+May!L36+Jun!L36+Jul!L36+Ago!L36+Set!L36+Oct!L36+Nov!L36+Dic!L36)))))))))))))</f>
        <v>0</v>
      </c>
      <c r="M36" s="429">
        <f>IF(Config!$C$6=1,SUM(+Ene!M36),IF(Config!$C$6=2,SUM(+Ene!M36+Feb!M36),IF(Config!$C$6=3,SUM(+Ene!M36+Feb!M36+Mar!M36),IF(Config!$C$6=4,SUM(+Ene!M36+Feb!M36+Mar!M36+Abr!M36),IF(Config!$C$6=5,SUM(Ene!M36+Feb!M36+Mar!M36+Abr!M36+May!M36),IF(Config!$C$6=6,SUM(+Ene!M36+Feb!M36+Mar!M36+Abr!M36+May!M36+Jun!M36),IF(Config!$C$6=7,SUM(Ene!M36+Feb!M36+Mar!M36+Abr!M36+May!M36+Jun!M36+Jul!M36),IF(Config!$C$6=8,SUM(+Ene!M36+Feb!M36+Mar!M36+Abr!M36+May!M36+Jun!M36+Jul!M36+Ago!M36),IF(Config!$C$6=9,SUM(+Ene!M36+Feb!M36+Mar!M36+Abr!M36+May!M36+Jun!M36+Jul!M36+Ago!M36+Set!M36),IF(Config!$C$6=10,SUM(+Ene!M36+Feb!M36+Mar!M36+Abr!M36+May!M36+Jun!M36+Jul!M36+Ago!M36+Set!M36+Oct!M36),IF(Config!$C$6=11,SUM(+Ene!M36+Feb!M36+Mar!M36+Abr!M36+May!M36+Jun!M36+Jul!M36+Ago!M36+Set!M36+Oct!M36+Nov!M36),IF(Config!$C$6=12,SUM(+Ene!M36+Feb!M36+Mar!M36+Abr!M36+May!M36+Jun!M36+Jul!M36+Ago!M36+Set!M36+Oct!M36+Nov!M36+Dic!M36)))))))))))))</f>
        <v>0</v>
      </c>
      <c r="N36" s="429">
        <f>IF(Config!$C$6=1,SUM(+Ene!N36),IF(Config!$C$6=2,SUM(+Ene!N36+Feb!N36),IF(Config!$C$6=3,SUM(+Ene!N36+Feb!N36+Mar!N36),IF(Config!$C$6=4,SUM(+Ene!N36+Feb!N36+Mar!N36+Abr!N36),IF(Config!$C$6=5,SUM(Ene!N36+Feb!N36+Mar!N36+Abr!N36+May!N36),IF(Config!$C$6=6,SUM(+Ene!N36+Feb!N36+Mar!N36+Abr!N36+May!N36+Jun!N36),IF(Config!$C$6=7,SUM(Ene!N36+Feb!N36+Mar!N36+Abr!N36+May!N36+Jun!N36+Jul!N36),IF(Config!$C$6=8,SUM(+Ene!N36+Feb!N36+Mar!N36+Abr!N36+May!N36+Jun!N36+Jul!N36+Ago!N36),IF(Config!$C$6=9,SUM(+Ene!N36+Feb!N36+Mar!N36+Abr!N36+May!N36+Jun!N36+Jul!N36+Ago!N36+Set!N36),IF(Config!$C$6=10,SUM(+Ene!N36+Feb!N36+Mar!N36+Abr!N36+May!N36+Jun!N36+Jul!N36+Ago!N36+Set!N36+Oct!N36),IF(Config!$C$6=11,SUM(+Ene!N36+Feb!N36+Mar!N36+Abr!N36+May!N36+Jun!N36+Jul!N36+Ago!N36+Set!N36+Oct!N36+Nov!N36),IF(Config!$C$6=12,SUM(+Ene!N36+Feb!N36+Mar!N36+Abr!N36+May!N36+Jun!N36+Jul!N36+Ago!N36+Set!N36+Oct!N36+Nov!N36+Dic!N36)))))))))))))</f>
        <v>0</v>
      </c>
      <c r="O36" s="429">
        <f>IF(Config!$C$6=1,SUM(+Ene!O36),IF(Config!$C$6=2,SUM(+Ene!O36+Feb!O36),IF(Config!$C$6=3,SUM(+Ene!O36+Feb!O36+Mar!O36),IF(Config!$C$6=4,SUM(+Ene!O36+Feb!O36+Mar!O36+Abr!O36),IF(Config!$C$6=5,SUM(Ene!O36+Feb!O36+Mar!O36+Abr!O36+May!O36),IF(Config!$C$6=6,SUM(+Ene!O36+Feb!O36+Mar!O36+Abr!O36+May!O36+Jun!O36),IF(Config!$C$6=7,SUM(Ene!O36+Feb!O36+Mar!O36+Abr!O36+May!O36+Jun!O36+Jul!O36),IF(Config!$C$6=8,SUM(+Ene!O36+Feb!O36+Mar!O36+Abr!O36+May!O36+Jun!O36+Jul!O36+Ago!O36),IF(Config!$C$6=9,SUM(+Ene!O36+Feb!O36+Mar!O36+Abr!O36+May!O36+Jun!O36+Jul!O36+Ago!O36+Set!O36),IF(Config!$C$6=10,SUM(+Ene!O36+Feb!O36+Mar!O36+Abr!O36+May!O36+Jun!O36+Jul!O36+Ago!O36+Set!O36+Oct!O36),IF(Config!$C$6=11,SUM(+Ene!O36+Feb!O36+Mar!O36+Abr!O36+May!O36+Jun!O36+Jul!O36+Ago!O36+Set!O36+Oct!O36+Nov!O36),IF(Config!$C$6=12,SUM(+Ene!O36+Feb!O36+Mar!O36+Abr!O36+May!O36+Jun!O36+Jul!O36+Ago!O36+Set!O36+Oct!O36+Nov!O36+Dic!O36)))))))))))))</f>
        <v>0</v>
      </c>
      <c r="P36" s="429">
        <f>IF(Config!$C$6=1,SUM(+Ene!P36),IF(Config!$C$6=2,SUM(+Ene!P36+Feb!P36),IF(Config!$C$6=3,SUM(+Ene!P36+Feb!P36+Mar!P36),IF(Config!$C$6=4,SUM(+Ene!P36+Feb!P36+Mar!P36+Abr!P36),IF(Config!$C$6=5,SUM(Ene!P36+Feb!P36+Mar!P36+Abr!P36+May!P36),IF(Config!$C$6=6,SUM(+Ene!P36+Feb!P36+Mar!P36+Abr!P36+May!P36+Jun!P36),IF(Config!$C$6=7,SUM(Ene!P36+Feb!P36+Mar!P36+Abr!P36+May!P36+Jun!P36+Jul!P36),IF(Config!$C$6=8,SUM(+Ene!P36+Feb!P36+Mar!P36+Abr!P36+May!P36+Jun!P36+Jul!P36+Ago!P36),IF(Config!$C$6=9,SUM(+Ene!P36+Feb!P36+Mar!P36+Abr!P36+May!P36+Jun!P36+Jul!P36+Ago!P36+Set!P36),IF(Config!$C$6=10,SUM(+Ene!P36+Feb!P36+Mar!P36+Abr!P36+May!P36+Jun!P36+Jul!P36+Ago!P36+Set!P36+Oct!P36),IF(Config!$C$6=11,SUM(+Ene!P36+Feb!P36+Mar!P36+Abr!P36+May!P36+Jun!P36+Jul!P36+Ago!P36+Set!P36+Oct!P36+Nov!P36),IF(Config!$C$6=12,SUM(+Ene!P36+Feb!P36+Mar!P36+Abr!P36+May!P36+Jun!P36+Jul!P36+Ago!P36+Set!P36+Oct!P36+Nov!P36+Dic!P36)))))))))))))</f>
        <v>0</v>
      </c>
      <c r="Q36" s="429">
        <f>IF(Config!$C$6=1,SUM(+Ene!Q36),IF(Config!$C$6=2,SUM(+Ene!Q36+Feb!Q36),IF(Config!$C$6=3,SUM(+Ene!Q36+Feb!Q36+Mar!Q36),IF(Config!$C$6=4,SUM(+Ene!Q36+Feb!Q36+Mar!Q36+Abr!Q36),IF(Config!$C$6=5,SUM(Ene!Q36+Feb!Q36+Mar!Q36+Abr!Q36+May!Q36),IF(Config!$C$6=6,SUM(+Ene!Q36+Feb!Q36+Mar!Q36+Abr!Q36+May!Q36+Jun!Q36),IF(Config!$C$6=7,SUM(Ene!Q36+Feb!Q36+Mar!Q36+Abr!Q36+May!Q36+Jun!Q36+Jul!Q36),IF(Config!$C$6=8,SUM(+Ene!Q36+Feb!Q36+Mar!Q36+Abr!Q36+May!Q36+Jun!Q36+Jul!Q36+Ago!Q36),IF(Config!$C$6=9,SUM(+Ene!Q36+Feb!Q36+Mar!Q36+Abr!Q36+May!Q36+Jun!Q36+Jul!Q36+Ago!Q36+Set!Q36),IF(Config!$C$6=10,SUM(+Ene!Q36+Feb!Q36+Mar!Q36+Abr!Q36+May!Q36+Jun!Q36+Jul!Q36+Ago!Q36+Set!Q36+Oct!Q36),IF(Config!$C$6=11,SUM(+Ene!Q36+Feb!Q36+Mar!Q36+Abr!Q36+May!Q36+Jun!Q36+Jul!Q36+Ago!Q36+Set!Q36+Oct!Q36+Nov!Q36),IF(Config!$C$6=12,SUM(+Ene!Q36+Feb!Q36+Mar!Q36+Abr!Q36+May!Q36+Jun!Q36+Jul!Q36+Ago!Q36+Set!Q36+Oct!Q36+Nov!Q36+Dic!Q36)))))))))))))</f>
        <v>40</v>
      </c>
      <c r="R36" s="429">
        <f>IF(Config!$C$6=1,SUM(+Ene!R36),IF(Config!$C$6=2,SUM(+Ene!R36+Feb!R36),IF(Config!$C$6=3,SUM(+Ene!R36+Feb!R36+Mar!R36),IF(Config!$C$6=4,SUM(+Ene!R36+Feb!R36+Mar!R36+Abr!R36),IF(Config!$C$6=5,SUM(Ene!R36+Feb!R36+Mar!R36+Abr!R36+May!R36),IF(Config!$C$6=6,SUM(+Ene!R36+Feb!R36+Mar!R36+Abr!R36+May!R36+Jun!R36),IF(Config!$C$6=7,SUM(Ene!R36+Feb!R36+Mar!R36+Abr!R36+May!R36+Jun!R36+Jul!R36),IF(Config!$C$6=8,SUM(+Ene!R36+Feb!R36+Mar!R36+Abr!R36+May!R36+Jun!R36+Jul!R36+Ago!R36),IF(Config!$C$6=9,SUM(+Ene!R36+Feb!R36+Mar!R36+Abr!R36+May!R36+Jun!R36+Jul!R36+Ago!R36+Set!R36),IF(Config!$C$6=10,SUM(+Ene!R36+Feb!R36+Mar!R36+Abr!R36+May!R36+Jun!R36+Jul!R36+Ago!R36+Set!R36+Oct!R36),IF(Config!$C$6=11,SUM(+Ene!R36+Feb!R36+Mar!R36+Abr!R36+May!R36+Jun!R36+Jul!R36+Ago!R36+Set!R36+Oct!R36+Nov!R36),IF(Config!$C$6=12,SUM(+Ene!R36+Feb!R36+Mar!R36+Abr!R36+May!R36+Jun!R36+Jul!R36+Ago!R36+Set!R36+Oct!R36+Nov!R36+Dic!R36)))))))))))))</f>
        <v>9</v>
      </c>
      <c r="S36" s="429">
        <f>IF(Config!$C$6=1,SUM(+Ene!S36),IF(Config!$C$6=2,SUM(+Ene!S36+Feb!S36),IF(Config!$C$6=3,SUM(+Ene!S36+Feb!S36+Mar!S36),IF(Config!$C$6=4,SUM(+Ene!S36+Feb!S36+Mar!S36+Abr!S36),IF(Config!$C$6=5,SUM(Ene!S36+Feb!S36+Mar!S36+Abr!S36+May!S36),IF(Config!$C$6=6,SUM(+Ene!S36+Feb!S36+Mar!S36+Abr!S36+May!S36+Jun!S36),IF(Config!$C$6=7,SUM(Ene!S36+Feb!S36+Mar!S36+Abr!S36+May!S36+Jun!S36+Jul!S36),IF(Config!$C$6=8,SUM(+Ene!S36+Feb!S36+Mar!S36+Abr!S36+May!S36+Jun!S36+Jul!S36+Ago!S36),IF(Config!$C$6=9,SUM(+Ene!S36+Feb!S36+Mar!S36+Abr!S36+May!S36+Jun!S36+Jul!S36+Ago!S36+Set!S36),IF(Config!$C$6=10,SUM(+Ene!S36+Feb!S36+Mar!S36+Abr!S36+May!S36+Jun!S36+Jul!S36+Ago!S36+Set!S36+Oct!S36),IF(Config!$C$6=11,SUM(+Ene!S36+Feb!S36+Mar!S36+Abr!S36+May!S36+Jun!S36+Jul!S36+Ago!S36+Set!S36+Oct!S36+Nov!S36),IF(Config!$C$6=12,SUM(+Ene!S36+Feb!S36+Mar!S36+Abr!S36+May!S36+Jun!S36+Jul!S36+Ago!S36+Set!S36+Oct!S36+Nov!S36+Dic!S36)))))))))))))</f>
        <v>31</v>
      </c>
      <c r="T36" s="429">
        <f>IF(Config!$C$6=1,SUM(+Ene!T36),IF(Config!$C$6=2,SUM(+Ene!T36+Feb!T36),IF(Config!$C$6=3,SUM(+Ene!T36+Feb!T36+Mar!T36),IF(Config!$C$6=4,SUM(+Ene!T36+Feb!T36+Mar!T36+Abr!T36),IF(Config!$C$6=5,SUM(Ene!T36+Feb!T36+Mar!T36+Abr!T36+May!T36),IF(Config!$C$6=6,SUM(+Ene!T36+Feb!T36+Mar!T36+Abr!T36+May!T36+Jun!T36),IF(Config!$C$6=7,SUM(Ene!T36+Feb!T36+Mar!T36+Abr!T36+May!T36+Jun!T36+Jul!T36),IF(Config!$C$6=8,SUM(+Ene!T36+Feb!T36+Mar!T36+Abr!T36+May!T36+Jun!T36+Jul!T36+Ago!T36),IF(Config!$C$6=9,SUM(+Ene!T36+Feb!T36+Mar!T36+Abr!T36+May!T36+Jun!T36+Jul!T36+Ago!T36+Set!T36),IF(Config!$C$6=10,SUM(+Ene!T36+Feb!T36+Mar!T36+Abr!T36+May!T36+Jun!T36+Jul!T36+Ago!T36+Set!T36+Oct!T36),IF(Config!$C$6=11,SUM(+Ene!T36+Feb!T36+Mar!T36+Abr!T36+May!T36+Jun!T36+Jul!T36+Ago!T36+Set!T36+Oct!T36+Nov!T36),IF(Config!$C$6=12,SUM(+Ene!T36+Feb!T36+Mar!T36+Abr!T36+May!T36+Jun!T36+Jul!T36+Ago!T36+Set!T36+Oct!T36+Nov!T36+Dic!T36)))))))))))))</f>
        <v>0</v>
      </c>
      <c r="U36" s="429">
        <f>IF(Config!$C$6=1,SUM(+Ene!U36),IF(Config!$C$6=2,SUM(+Ene!U36+Feb!U36),IF(Config!$C$6=3,SUM(+Ene!U36+Feb!U36+Mar!U36),IF(Config!$C$6=4,SUM(+Ene!U36+Feb!U36+Mar!U36+Abr!U36),IF(Config!$C$6=5,SUM(Ene!U36+Feb!U36+Mar!U36+Abr!U36+May!U36),IF(Config!$C$6=6,SUM(+Ene!U36+Feb!U36+Mar!U36+Abr!U36+May!U36+Jun!U36),IF(Config!$C$6=7,SUM(Ene!U36+Feb!U36+Mar!U36+Abr!U36+May!U36+Jun!U36+Jul!U36),IF(Config!$C$6=8,SUM(+Ene!U36+Feb!U36+Mar!U36+Abr!U36+May!U36+Jun!U36+Jul!U36+Ago!U36),IF(Config!$C$6=9,SUM(+Ene!U36+Feb!U36+Mar!U36+Abr!U36+May!U36+Jun!U36+Jul!U36+Ago!U36+Set!U36),IF(Config!$C$6=10,SUM(+Ene!U36+Feb!U36+Mar!U36+Abr!U36+May!U36+Jun!U36+Jul!U36+Ago!U36+Set!U36+Oct!U36),IF(Config!$C$6=11,SUM(+Ene!U36+Feb!U36+Mar!U36+Abr!U36+May!U36+Jun!U36+Jul!U36+Ago!U36+Set!U36+Oct!U36+Nov!U36),IF(Config!$C$6=12,SUM(+Ene!U36+Feb!U36+Mar!U36+Abr!U36+May!U36+Jun!U36+Jul!U36+Ago!U36+Set!U36+Oct!U36+Nov!U36+Dic!U36)))))))))))))</f>
        <v>0</v>
      </c>
      <c r="V36" s="429">
        <f>IF(Config!$C$6=1,SUM(+Ene!V36),IF(Config!$C$6=2,SUM(+Ene!V36+Feb!V36),IF(Config!$C$6=3,SUM(+Ene!V36+Feb!V36+Mar!V36),IF(Config!$C$6=4,SUM(+Ene!V36+Feb!V36+Mar!V36+Abr!V36),IF(Config!$C$6=5,SUM(Ene!V36+Feb!V36+Mar!V36+Abr!V36+May!V36),IF(Config!$C$6=6,SUM(+Ene!V36+Feb!V36+Mar!V36+Abr!V36+May!V36+Jun!V36),IF(Config!$C$6=7,SUM(Ene!V36+Feb!V36+Mar!V36+Abr!V36+May!V36+Jun!V36+Jul!V36),IF(Config!$C$6=8,SUM(+Ene!V36+Feb!V36+Mar!V36+Abr!V36+May!V36+Jun!V36+Jul!V36+Ago!V36),IF(Config!$C$6=9,SUM(+Ene!V36+Feb!V36+Mar!V36+Abr!V36+May!V36+Jun!V36+Jul!V36+Ago!V36+Set!V36),IF(Config!$C$6=10,SUM(+Ene!V36+Feb!V36+Mar!V36+Abr!V36+May!V36+Jun!V36+Jul!V36+Ago!V36+Set!V36+Oct!V36),IF(Config!$C$6=11,SUM(+Ene!V36+Feb!V36+Mar!V36+Abr!V36+May!V36+Jun!V36+Jul!V36+Ago!V36+Set!V36+Oct!V36+Nov!V36),IF(Config!$C$6=12,SUM(+Ene!V36+Feb!V36+Mar!V36+Abr!V36+May!V36+Jun!V36+Jul!V36+Ago!V36+Set!V36+Oct!V36+Nov!V36+Dic!V36)))))))))))))</f>
        <v>0</v>
      </c>
      <c r="W36" s="429">
        <f>IF(Config!$C$6=1,SUM(+Ene!W36),IF(Config!$C$6=2,SUM(+Ene!W36+Feb!W36),IF(Config!$C$6=3,SUM(+Ene!W36+Feb!W36+Mar!W36),IF(Config!$C$6=4,SUM(+Ene!W36+Feb!W36+Mar!W36+Abr!W36),IF(Config!$C$6=5,SUM(Ene!W36+Feb!W36+Mar!W36+Abr!W36+May!W36),IF(Config!$C$6=6,SUM(+Ene!W36+Feb!W36+Mar!W36+Abr!W36+May!W36+Jun!W36),IF(Config!$C$6=7,SUM(Ene!W36+Feb!W36+Mar!W36+Abr!W36+May!W36+Jun!W36+Jul!W36),IF(Config!$C$6=8,SUM(+Ene!W36+Feb!W36+Mar!W36+Abr!W36+May!W36+Jun!W36+Jul!W36+Ago!W36),IF(Config!$C$6=9,SUM(+Ene!W36+Feb!W36+Mar!W36+Abr!W36+May!W36+Jun!W36+Jul!W36+Ago!W36+Set!W36),IF(Config!$C$6=10,SUM(+Ene!W36+Feb!W36+Mar!W36+Abr!W36+May!W36+Jun!W36+Jul!W36+Ago!W36+Set!W36+Oct!W36),IF(Config!$C$6=11,SUM(+Ene!W36+Feb!W36+Mar!W36+Abr!W36+May!W36+Jun!W36+Jul!W36+Ago!W36+Set!W36+Oct!W36+Nov!W36),IF(Config!$C$6=12,SUM(+Ene!W36+Feb!W36+Mar!W36+Abr!W36+May!W36+Jun!W36+Jul!W36+Ago!W36+Set!W36+Oct!W36+Nov!W36+Dic!W36)))))))))))))</f>
        <v>18</v>
      </c>
      <c r="X36" s="429">
        <f>IF(Config!$C$6=1,SUM(+Ene!X36),IF(Config!$C$6=2,SUM(+Ene!X36+Feb!X36),IF(Config!$C$6=3,SUM(+Ene!X36+Feb!X36+Mar!X36),IF(Config!$C$6=4,SUM(+Ene!X36+Feb!X36+Mar!X36+Abr!X36),IF(Config!$C$6=5,SUM(Ene!X36+Feb!X36+Mar!X36+Abr!X36+May!X36),IF(Config!$C$6=6,SUM(+Ene!X36+Feb!X36+Mar!X36+Abr!X36+May!X36+Jun!X36),IF(Config!$C$6=7,SUM(Ene!X36+Feb!X36+Mar!X36+Abr!X36+May!X36+Jun!X36+Jul!X36),IF(Config!$C$6=8,SUM(+Ene!X36+Feb!X36+Mar!X36+Abr!X36+May!X36+Jun!X36+Jul!X36+Ago!X36),IF(Config!$C$6=9,SUM(+Ene!X36+Feb!X36+Mar!X36+Abr!X36+May!X36+Jun!X36+Jul!X36+Ago!X36+Set!X36),IF(Config!$C$6=10,SUM(+Ene!X36+Feb!X36+Mar!X36+Abr!X36+May!X36+Jun!X36+Jul!X36+Ago!X36+Set!X36+Oct!X36),IF(Config!$C$6=11,SUM(+Ene!X36+Feb!X36+Mar!X36+Abr!X36+May!X36+Jun!X36+Jul!X36+Ago!X36+Set!X36+Oct!X36+Nov!X36),IF(Config!$C$6=12,SUM(+Ene!X36+Feb!X36+Mar!X36+Abr!X36+May!X36+Jun!X36+Jul!X36+Ago!X36+Set!X36+Oct!X36+Nov!X36+Dic!X36)))))))))))))</f>
        <v>0</v>
      </c>
      <c r="Y36" s="429">
        <f>IF(Config!$C$6=1,SUM(+Ene!Y36),IF(Config!$C$6=2,SUM(+Ene!Y36+Feb!Y36),IF(Config!$C$6=3,SUM(+Ene!Y36+Feb!Y36+Mar!Y36),IF(Config!$C$6=4,SUM(+Ene!Y36+Feb!Y36+Mar!Y36+Abr!Y36),IF(Config!$C$6=5,SUM(Ene!Y36+Feb!Y36+Mar!Y36+Abr!Y36+May!Y36),IF(Config!$C$6=6,SUM(+Ene!Y36+Feb!Y36+Mar!Y36+Abr!Y36+May!Y36+Jun!Y36),IF(Config!$C$6=7,SUM(Ene!Y36+Feb!Y36+Mar!Y36+Abr!Y36+May!Y36+Jun!Y36+Jul!Y36),IF(Config!$C$6=8,SUM(+Ene!Y36+Feb!Y36+Mar!Y36+Abr!Y36+May!Y36+Jun!Y36+Jul!Y36+Ago!Y36),IF(Config!$C$6=9,SUM(+Ene!Y36+Feb!Y36+Mar!Y36+Abr!Y36+May!Y36+Jun!Y36+Jul!Y36+Ago!Y36+Set!Y36),IF(Config!$C$6=10,SUM(+Ene!Y36+Feb!Y36+Mar!Y36+Abr!Y36+May!Y36+Jun!Y36+Jul!Y36+Ago!Y36+Set!Y36+Oct!Y36),IF(Config!$C$6=11,SUM(+Ene!Y36+Feb!Y36+Mar!Y36+Abr!Y36+May!Y36+Jun!Y36+Jul!Y36+Ago!Y36+Set!Y36+Oct!Y36+Nov!Y36),IF(Config!$C$6=12,SUM(+Ene!Y36+Feb!Y36+Mar!Y36+Abr!Y36+May!Y36+Jun!Y36+Jul!Y36+Ago!Y36+Set!Y36+Oct!Y36+Nov!Y36+Dic!Y36)))))))))))))</f>
        <v>80</v>
      </c>
      <c r="Z36" s="429">
        <f>IF(Config!$C$6=1,SUM(+Ene!Z36),IF(Config!$C$6=2,SUM(+Ene!Z36+Feb!Z36),IF(Config!$C$6=3,SUM(+Ene!Z36+Feb!Z36+Mar!Z36),IF(Config!$C$6=4,SUM(+Ene!Z36+Feb!Z36+Mar!Z36+Abr!Z36),IF(Config!$C$6=5,SUM(Ene!Z36+Feb!Z36+Mar!Z36+Abr!Z36+May!Z36),IF(Config!$C$6=6,SUM(+Ene!Z36+Feb!Z36+Mar!Z36+Abr!Z36+May!Z36+Jun!Z36),IF(Config!$C$6=7,SUM(Ene!Z36+Feb!Z36+Mar!Z36+Abr!Z36+May!Z36+Jun!Z36+Jul!Z36),IF(Config!$C$6=8,SUM(+Ene!Z36+Feb!Z36+Mar!Z36+Abr!Z36+May!Z36+Jun!Z36+Jul!Z36+Ago!Z36),IF(Config!$C$6=9,SUM(+Ene!Z36+Feb!Z36+Mar!Z36+Abr!Z36+May!Z36+Jun!Z36+Jul!Z36+Ago!Z36+Set!Z36),IF(Config!$C$6=10,SUM(+Ene!Z36+Feb!Z36+Mar!Z36+Abr!Z36+May!Z36+Jun!Z36+Jul!Z36+Ago!Z36+Set!Z36+Oct!Z36),IF(Config!$C$6=11,SUM(+Ene!Z36+Feb!Z36+Mar!Z36+Abr!Z36+May!Z36+Jun!Z36+Jul!Z36+Ago!Z36+Set!Z36+Oct!Z36+Nov!Z36),IF(Config!$C$6=12,SUM(+Ene!Z36+Feb!Z36+Mar!Z36+Abr!Z36+May!Z36+Jun!Z36+Jul!Z36+Ago!Z36+Set!Z36+Oct!Z36+Nov!Z36+Dic!Z36)))))))))))))</f>
        <v>0</v>
      </c>
      <c r="AA36" s="429">
        <f>IF(Config!$C$6=1,SUM(+Ene!AA36),IF(Config!$C$6=2,SUM(+Ene!AA36+Feb!AA36),IF(Config!$C$6=3,SUM(+Ene!AA36+Feb!AA36+Mar!AA36),IF(Config!$C$6=4,SUM(+Ene!AA36+Feb!AA36+Mar!AA36+Abr!AA36),IF(Config!$C$6=5,SUM(Ene!AA36+Feb!AA36+Mar!AA36+Abr!AA36+May!AA36),IF(Config!$C$6=6,SUM(+Ene!AA36+Feb!AA36+Mar!AA36+Abr!AA36+May!AA36+Jun!AA36),IF(Config!$C$6=7,SUM(Ene!AA36+Feb!AA36+Mar!AA36+Abr!AA36+May!AA36+Jun!AA36+Jul!AA36),IF(Config!$C$6=8,SUM(+Ene!AA36+Feb!AA36+Mar!AA36+Abr!AA36+May!AA36+Jun!AA36+Jul!AA36+Ago!AA36),IF(Config!$C$6=9,SUM(+Ene!AA36+Feb!AA36+Mar!AA36+Abr!AA36+May!AA36+Jun!AA36+Jul!AA36+Ago!AA36+Set!AA36),IF(Config!$C$6=10,SUM(+Ene!AA36+Feb!AA36+Mar!AA36+Abr!AA36+May!AA36+Jun!AA36+Jul!AA36+Ago!AA36+Set!AA36+Oct!AA36),IF(Config!$C$6=11,SUM(+Ene!AA36+Feb!AA36+Mar!AA36+Abr!AA36+May!AA36+Jun!AA36+Jul!AA36+Ago!AA36+Set!AA36+Oct!AA36+Nov!AA36),IF(Config!$C$6=12,SUM(+Ene!AA36+Feb!AA36+Mar!AA36+Abr!AA36+May!AA36+Jun!AA36+Jul!AA36+Ago!AA36+Set!AA36+Oct!AA36+Nov!AA36+Dic!AA36)))))))))))))</f>
        <v>0</v>
      </c>
      <c r="AB36" s="429">
        <f>IF(Config!$C$6=1,SUM(+Ene!AB36),IF(Config!$C$6=2,SUM(+Ene!AB36+Feb!AB36),IF(Config!$C$6=3,SUM(+Ene!AB36+Feb!AB36+Mar!AB36),IF(Config!$C$6=4,SUM(+Ene!AB36+Feb!AB36+Mar!AB36+Abr!AB36),IF(Config!$C$6=5,SUM(Ene!AB36+Feb!AB36+Mar!AB36+Abr!AB36+May!AB36),IF(Config!$C$6=6,SUM(+Ene!AB36+Feb!AB36+Mar!AB36+Abr!AB36+May!AB36+Jun!AB36),IF(Config!$C$6=7,SUM(Ene!AB36+Feb!AB36+Mar!AB36+Abr!AB36+May!AB36+Jun!AB36+Jul!AB36),IF(Config!$C$6=8,SUM(+Ene!AB36+Feb!AB36+Mar!AB36+Abr!AB36+May!AB36+Jun!AB36+Jul!AB36+Ago!AB36),IF(Config!$C$6=9,SUM(+Ene!AB36+Feb!AB36+Mar!AB36+Abr!AB36+May!AB36+Jun!AB36+Jul!AB36+Ago!AB36+Set!AB36),IF(Config!$C$6=10,SUM(+Ene!AB36+Feb!AB36+Mar!AB36+Abr!AB36+May!AB36+Jun!AB36+Jul!AB36+Ago!AB36+Set!AB36+Oct!AB36),IF(Config!$C$6=11,SUM(+Ene!AB36+Feb!AB36+Mar!AB36+Abr!AB36+May!AB36+Jun!AB36+Jul!AB36+Ago!AB36+Set!AB36+Oct!AB36+Nov!AB36),IF(Config!$C$6=12,SUM(+Ene!AB36+Feb!AB36+Mar!AB36+Abr!AB36+May!AB36+Jun!AB36+Jul!AB36+Ago!AB36+Set!AB36+Oct!AB36+Nov!AB36+Dic!AB36)))))))))))))</f>
        <v>0</v>
      </c>
      <c r="AC36" s="429">
        <f>IF(Config!$C$6=1,SUM(+Ene!AC36),IF(Config!$C$6=2,SUM(+Ene!AC36+Feb!AC36),IF(Config!$C$6=3,SUM(+Ene!AC36+Feb!AC36+Mar!AC36),IF(Config!$C$6=4,SUM(+Ene!AC36+Feb!AC36+Mar!AC36+Abr!AC36),IF(Config!$C$6=5,SUM(Ene!AC36+Feb!AC36+Mar!AC36+Abr!AC36+May!AC36),IF(Config!$C$6=6,SUM(+Ene!AC36+Feb!AC36+Mar!AC36+Abr!AC36+May!AC36+Jun!AC36),IF(Config!$C$6=7,SUM(Ene!AC36+Feb!AC36+Mar!AC36+Abr!AC36+May!AC36+Jun!AC36+Jul!AC36),IF(Config!$C$6=8,SUM(+Ene!AC36+Feb!AC36+Mar!AC36+Abr!AC36+May!AC36+Jun!AC36+Jul!AC36+Ago!AC36),IF(Config!$C$6=9,SUM(+Ene!AC36+Feb!AC36+Mar!AC36+Abr!AC36+May!AC36+Jun!AC36+Jul!AC36+Ago!AC36+Set!AC36),IF(Config!$C$6=10,SUM(+Ene!AC36+Feb!AC36+Mar!AC36+Abr!AC36+May!AC36+Jun!AC36+Jul!AC36+Ago!AC36+Set!AC36+Oct!AC36),IF(Config!$C$6=11,SUM(+Ene!AC36+Feb!AC36+Mar!AC36+Abr!AC36+May!AC36+Jun!AC36+Jul!AC36+Ago!AC36+Set!AC36+Oct!AC36+Nov!AC36),IF(Config!$C$6=12,SUM(+Ene!AC36+Feb!AC36+Mar!AC36+Abr!AC36+May!AC36+Jun!AC36+Jul!AC36+Ago!AC36+Set!AC36+Oct!AC36+Nov!AC36+Dic!AC36)))))))))))))</f>
        <v>0</v>
      </c>
      <c r="AD36" s="429">
        <f>IF(Config!$C$6=1,SUM(+Ene!AD36),IF(Config!$C$6=2,SUM(+Ene!AD36+Feb!AD36),IF(Config!$C$6=3,SUM(+Ene!AD36+Feb!AD36+Mar!AD36),IF(Config!$C$6=4,SUM(+Ene!AD36+Feb!AD36+Mar!AD36+Abr!AD36),IF(Config!$C$6=5,SUM(Ene!AD36+Feb!AD36+Mar!AD36+Abr!AD36+May!AD36),IF(Config!$C$6=6,SUM(+Ene!AD36+Feb!AD36+Mar!AD36+Abr!AD36+May!AD36+Jun!AD36),IF(Config!$C$6=7,SUM(Ene!AD36+Feb!AD36+Mar!AD36+Abr!AD36+May!AD36+Jun!AD36+Jul!AD36),IF(Config!$C$6=8,SUM(+Ene!AD36+Feb!AD36+Mar!AD36+Abr!AD36+May!AD36+Jun!AD36+Jul!AD36+Ago!AD36),IF(Config!$C$6=9,SUM(+Ene!AD36+Feb!AD36+Mar!AD36+Abr!AD36+May!AD36+Jun!AD36+Jul!AD36+Ago!AD36+Set!AD36),IF(Config!$C$6=10,SUM(+Ene!AD36+Feb!AD36+Mar!AD36+Abr!AD36+May!AD36+Jun!AD36+Jul!AD36+Ago!AD36+Set!AD36+Oct!AD36),IF(Config!$C$6=11,SUM(+Ene!AD36+Feb!AD36+Mar!AD36+Abr!AD36+May!AD36+Jun!AD36+Jul!AD36+Ago!AD36+Set!AD36+Oct!AD36+Nov!AD36),IF(Config!$C$6=12,SUM(+Ene!AD36+Feb!AD36+Mar!AD36+Abr!AD36+May!AD36+Jun!AD36+Jul!AD36+Ago!AD36+Set!AD36+Oct!AD36+Nov!AD36+Dic!AD36)))))))))))))</f>
        <v>90</v>
      </c>
      <c r="AE36" s="429">
        <f>IF(Config!$C$6=1,SUM(+Ene!AE36),IF(Config!$C$6=2,SUM(+Ene!AE36+Feb!AE36),IF(Config!$C$6=3,SUM(+Ene!AE36+Feb!AE36+Mar!AE36),IF(Config!$C$6=4,SUM(+Ene!AE36+Feb!AE36+Mar!AE36+Abr!AE36),IF(Config!$C$6=5,SUM(Ene!AE36+Feb!AE36+Mar!AE36+Abr!AE36+May!AE36),IF(Config!$C$6=6,SUM(+Ene!AE36+Feb!AE36+Mar!AE36+Abr!AE36+May!AE36+Jun!AE36),IF(Config!$C$6=7,SUM(Ene!AE36+Feb!AE36+Mar!AE36+Abr!AE36+May!AE36+Jun!AE36+Jul!AE36),IF(Config!$C$6=8,SUM(+Ene!AE36+Feb!AE36+Mar!AE36+Abr!AE36+May!AE36+Jun!AE36+Jul!AE36+Ago!AE36),IF(Config!$C$6=9,SUM(+Ene!AE36+Feb!AE36+Mar!AE36+Abr!AE36+May!AE36+Jun!AE36+Jul!AE36+Ago!AE36+Set!AE36),IF(Config!$C$6=10,SUM(+Ene!AE36+Feb!AE36+Mar!AE36+Abr!AE36+May!AE36+Jun!AE36+Jul!AE36+Ago!AE36+Set!AE36+Oct!AE36),IF(Config!$C$6=11,SUM(+Ene!AE36+Feb!AE36+Mar!AE36+Abr!AE36+May!AE36+Jun!AE36+Jul!AE36+Ago!AE36+Set!AE36+Oct!AE36+Nov!AE36),IF(Config!$C$6=12,SUM(+Ene!AE36+Feb!AE36+Mar!AE36+Abr!AE36+May!AE36+Jun!AE36+Jul!AE36+Ago!AE36+Set!AE36+Oct!AE36+Nov!AE36+Dic!AE36)))))))))))))</f>
        <v>0</v>
      </c>
      <c r="AF36" s="429">
        <f>IF(Config!$C$6=1,SUM(+Ene!AF36),IF(Config!$C$6=2,SUM(+Ene!AF36+Feb!AF36),IF(Config!$C$6=3,SUM(+Ene!AF36+Feb!AF36+Mar!AF36),IF(Config!$C$6=4,SUM(+Ene!AF36+Feb!AF36+Mar!AF36+Abr!AF36),IF(Config!$C$6=5,SUM(Ene!AF36+Feb!AF36+Mar!AF36+Abr!AF36+May!AF36),IF(Config!$C$6=6,SUM(+Ene!AF36+Feb!AF36+Mar!AF36+Abr!AF36+May!AF36+Jun!AF36),IF(Config!$C$6=7,SUM(Ene!AF36+Feb!AF36+Mar!AF36+Abr!AF36+May!AF36+Jun!AF36+Jul!AF36),IF(Config!$C$6=8,SUM(+Ene!AF36+Feb!AF36+Mar!AF36+Abr!AF36+May!AF36+Jun!AF36+Jul!AF36+Ago!AF36),IF(Config!$C$6=9,SUM(+Ene!AF36+Feb!AF36+Mar!AF36+Abr!AF36+May!AF36+Jun!AF36+Jul!AF36+Ago!AF36+Set!AF36),IF(Config!$C$6=10,SUM(+Ene!AF36+Feb!AF36+Mar!AF36+Abr!AF36+May!AF36+Jun!AF36+Jul!AF36+Ago!AF36+Set!AF36+Oct!AF36),IF(Config!$C$6=11,SUM(+Ene!AF36+Feb!AF36+Mar!AF36+Abr!AF36+May!AF36+Jun!AF36+Jul!AF36+Ago!AF36+Set!AF36+Oct!AF36+Nov!AF36),IF(Config!$C$6=12,SUM(+Ene!AF36+Feb!AF36+Mar!AF36+Abr!AF36+May!AF36+Jun!AF36+Jul!AF36+Ago!AF36+Set!AF36+Oct!AF36+Nov!AF36+Dic!AF36)))))))))))))</f>
        <v>46</v>
      </c>
      <c r="AG36" s="429">
        <f>IF(Config!$C$6=1,SUM(+Ene!AG36),IF(Config!$C$6=2,SUM(+Ene!AG36+Feb!AG36),IF(Config!$C$6=3,SUM(+Ene!AG36+Feb!AG36+Mar!AG36),IF(Config!$C$6=4,SUM(+Ene!AG36+Feb!AG36+Mar!AG36+Abr!AG36),IF(Config!$C$6=5,SUM(Ene!AG36+Feb!AG36+Mar!AG36+Abr!AG36+May!AG36),IF(Config!$C$6=6,SUM(+Ene!AG36+Feb!AG36+Mar!AG36+Abr!AG36+May!AG36+Jun!AG36),IF(Config!$C$6=7,SUM(Ene!AG36+Feb!AG36+Mar!AG36+Abr!AG36+May!AG36+Jun!AG36+Jul!AG36),IF(Config!$C$6=8,SUM(+Ene!AG36+Feb!AG36+Mar!AG36+Abr!AG36+May!AG36+Jun!AG36+Jul!AG36+Ago!AG36),IF(Config!$C$6=9,SUM(+Ene!AG36+Feb!AG36+Mar!AG36+Abr!AG36+May!AG36+Jun!AG36+Jul!AG36+Ago!AG36+Set!AG36),IF(Config!$C$6=10,SUM(+Ene!AG36+Feb!AG36+Mar!AG36+Abr!AG36+May!AG36+Jun!AG36+Jul!AG36+Ago!AG36+Set!AG36+Oct!AG36),IF(Config!$C$6=11,SUM(+Ene!AG36+Feb!AG36+Mar!AG36+Abr!AG36+May!AG36+Jun!AG36+Jul!AG36+Ago!AG36+Set!AG36+Oct!AG36+Nov!AG36),IF(Config!$C$6=12,SUM(+Ene!AG36+Feb!AG36+Mar!AG36+Abr!AG36+May!AG36+Jun!AG36+Jul!AG36+Ago!AG36+Set!AG36+Oct!AG36+Nov!AG36+Dic!AG36)))))))))))))</f>
        <v>12</v>
      </c>
      <c r="AH36" s="429">
        <f>IF(Config!$C$6=1,SUM(+Ene!AH36),IF(Config!$C$6=2,SUM(+Ene!AH36+Feb!AH36),IF(Config!$C$6=3,SUM(+Ene!AH36+Feb!AH36+Mar!AH36),IF(Config!$C$6=4,SUM(+Ene!AH36+Feb!AH36+Mar!AH36+Abr!AH36),IF(Config!$C$6=5,SUM(Ene!AH36+Feb!AH36+Mar!AH36+Abr!AH36+May!AH36),IF(Config!$C$6=6,SUM(+Ene!AH36+Feb!AH36+Mar!AH36+Abr!AH36+May!AH36+Jun!AH36),IF(Config!$C$6=7,SUM(Ene!AH36+Feb!AH36+Mar!AH36+Abr!AH36+May!AH36+Jun!AH36+Jul!AH36),IF(Config!$C$6=8,SUM(+Ene!AH36+Feb!AH36+Mar!AH36+Abr!AH36+May!AH36+Jun!AH36+Jul!AH36+Ago!AH36),IF(Config!$C$6=9,SUM(+Ene!AH36+Feb!AH36+Mar!AH36+Abr!AH36+May!AH36+Jun!AH36+Jul!AH36+Ago!AH36+Set!AH36),IF(Config!$C$6=10,SUM(+Ene!AH36+Feb!AH36+Mar!AH36+Abr!AH36+May!AH36+Jun!AH36+Jul!AH36+Ago!AH36+Set!AH36+Oct!AH36),IF(Config!$C$6=11,SUM(+Ene!AH36+Feb!AH36+Mar!AH36+Abr!AH36+May!AH36+Jun!AH36+Jul!AH36+Ago!AH36+Set!AH36+Oct!AH36+Nov!AH36),IF(Config!$C$6=12,SUM(+Ene!AH36+Feb!AH36+Mar!AH36+Abr!AH36+May!AH36+Jun!AH36+Jul!AH36+Ago!AH36+Set!AH36+Oct!AH36+Nov!AH36+Dic!AH36)))))))))))))</f>
        <v>0</v>
      </c>
      <c r="AI36" s="429">
        <f>IF(Config!$C$6=1,SUM(+Ene!AI36),IF(Config!$C$6=2,SUM(+Ene!AI36+Feb!AI36),IF(Config!$C$6=3,SUM(+Ene!AI36+Feb!AI36+Mar!AI36),IF(Config!$C$6=4,SUM(+Ene!AI36+Feb!AI36+Mar!AI36+Abr!AI36),IF(Config!$C$6=5,SUM(Ene!AI36+Feb!AI36+Mar!AI36+Abr!AI36+May!AI36),IF(Config!$C$6=6,SUM(+Ene!AI36+Feb!AI36+Mar!AI36+Abr!AI36+May!AI36+Jun!AI36),IF(Config!$C$6=7,SUM(Ene!AI36+Feb!AI36+Mar!AI36+Abr!AI36+May!AI36+Jun!AI36+Jul!AI36),IF(Config!$C$6=8,SUM(+Ene!AI36+Feb!AI36+Mar!AI36+Abr!AI36+May!AI36+Jun!AI36+Jul!AI36+Ago!AI36),IF(Config!$C$6=9,SUM(+Ene!AI36+Feb!AI36+Mar!AI36+Abr!AI36+May!AI36+Jun!AI36+Jul!AI36+Ago!AI36+Set!AI36),IF(Config!$C$6=10,SUM(+Ene!AI36+Feb!AI36+Mar!AI36+Abr!AI36+May!AI36+Jun!AI36+Jul!AI36+Ago!AI36+Set!AI36+Oct!AI36),IF(Config!$C$6=11,SUM(+Ene!AI36+Feb!AI36+Mar!AI36+Abr!AI36+May!AI36+Jun!AI36+Jul!AI36+Ago!AI36+Set!AI36+Oct!AI36+Nov!AI36),IF(Config!$C$6=12,SUM(+Ene!AI36+Feb!AI36+Mar!AI36+Abr!AI36+May!AI36+Jun!AI36+Jul!AI36+Ago!AI36+Set!AI36+Oct!AI36+Nov!AI36+Dic!AI36)))))))))))))</f>
        <v>0</v>
      </c>
      <c r="AJ36" s="429">
        <f>IF(Config!$C$6=1,SUM(+Ene!AJ36),IF(Config!$C$6=2,SUM(+Ene!AJ36+Feb!AJ36),IF(Config!$C$6=3,SUM(+Ene!AJ36+Feb!AJ36+Mar!AJ36),IF(Config!$C$6=4,SUM(+Ene!AJ36+Feb!AJ36+Mar!AJ36+Abr!AJ36),IF(Config!$C$6=5,SUM(Ene!AJ36+Feb!AJ36+Mar!AJ36+Abr!AJ36+May!AJ36),IF(Config!$C$6=6,SUM(+Ene!AJ36+Feb!AJ36+Mar!AJ36+Abr!AJ36+May!AJ36+Jun!AJ36),IF(Config!$C$6=7,SUM(Ene!AJ36+Feb!AJ36+Mar!AJ36+Abr!AJ36+May!AJ36+Jun!AJ36+Jul!AJ36),IF(Config!$C$6=8,SUM(+Ene!AJ36+Feb!AJ36+Mar!AJ36+Abr!AJ36+May!AJ36+Jun!AJ36+Jul!AJ36+Ago!AJ36),IF(Config!$C$6=9,SUM(+Ene!AJ36+Feb!AJ36+Mar!AJ36+Abr!AJ36+May!AJ36+Jun!AJ36+Jul!AJ36+Ago!AJ36+Set!AJ36),IF(Config!$C$6=10,SUM(+Ene!AJ36+Feb!AJ36+Mar!AJ36+Abr!AJ36+May!AJ36+Jun!AJ36+Jul!AJ36+Ago!AJ36+Set!AJ36+Oct!AJ36),IF(Config!$C$6=11,SUM(+Ene!AJ36+Feb!AJ36+Mar!AJ36+Abr!AJ36+May!AJ36+Jun!AJ36+Jul!AJ36+Ago!AJ36+Set!AJ36+Oct!AJ36+Nov!AJ36),IF(Config!$C$6=12,SUM(+Ene!AJ36+Feb!AJ36+Mar!AJ36+Abr!AJ36+May!AJ36+Jun!AJ36+Jul!AJ36+Ago!AJ36+Set!AJ36+Oct!AJ36+Nov!AJ36+Dic!AJ36)))))))))))))</f>
        <v>10</v>
      </c>
      <c r="AK36" s="429">
        <f>IF(Config!$C$6=1,SUM(+Ene!AK36),IF(Config!$C$6=2,SUM(+Ene!AK36+Feb!AK36),IF(Config!$C$6=3,SUM(+Ene!AK36+Feb!AK36+Mar!AK36),IF(Config!$C$6=4,SUM(+Ene!AK36+Feb!AK36+Mar!AK36+Abr!AK36),IF(Config!$C$6=5,SUM(Ene!AK36+Feb!AK36+Mar!AK36+Abr!AK36+May!AK36),IF(Config!$C$6=6,SUM(+Ene!AK36+Feb!AK36+Mar!AK36+Abr!AK36+May!AK36+Jun!AK36),IF(Config!$C$6=7,SUM(Ene!AK36+Feb!AK36+Mar!AK36+Abr!AK36+May!AK36+Jun!AK36+Jul!AK36),IF(Config!$C$6=8,SUM(+Ene!AK36+Feb!AK36+Mar!AK36+Abr!AK36+May!AK36+Jun!AK36+Jul!AK36+Ago!AK36),IF(Config!$C$6=9,SUM(+Ene!AK36+Feb!AK36+Mar!AK36+Abr!AK36+May!AK36+Jun!AK36+Jul!AK36+Ago!AK36+Set!AK36),IF(Config!$C$6=10,SUM(+Ene!AK36+Feb!AK36+Mar!AK36+Abr!AK36+May!AK36+Jun!AK36+Jul!AK36+Ago!AK36+Set!AK36+Oct!AK36),IF(Config!$C$6=11,SUM(+Ene!AK36+Feb!AK36+Mar!AK36+Abr!AK36+May!AK36+Jun!AK36+Jul!AK36+Ago!AK36+Set!AK36+Oct!AK36+Nov!AK36),IF(Config!$C$6=12,SUM(+Ene!AK36+Feb!AK36+Mar!AK36+Abr!AK36+May!AK36+Jun!AK36+Jul!AK36+Ago!AK36+Set!AK36+Oct!AK36+Nov!AK36+Dic!AK36)))))))))))))</f>
        <v>0</v>
      </c>
      <c r="AL36" s="429">
        <f>IF(Config!$C$6=1,SUM(+Ene!AL36),IF(Config!$C$6=2,SUM(+Ene!AL36+Feb!AL36),IF(Config!$C$6=3,SUM(+Ene!AL36+Feb!AL36+Mar!AL36),IF(Config!$C$6=4,SUM(+Ene!AL36+Feb!AL36+Mar!AL36+Abr!AL36),IF(Config!$C$6=5,SUM(Ene!AL36+Feb!AL36+Mar!AL36+Abr!AL36+May!AL36),IF(Config!$C$6=6,SUM(+Ene!AL36+Feb!AL36+Mar!AL36+Abr!AL36+May!AL36+Jun!AL36),IF(Config!$C$6=7,SUM(Ene!AL36+Feb!AL36+Mar!AL36+Abr!AL36+May!AL36+Jun!AL36+Jul!AL36),IF(Config!$C$6=8,SUM(+Ene!AL36+Feb!AL36+Mar!AL36+Abr!AL36+May!AL36+Jun!AL36+Jul!AL36+Ago!AL36),IF(Config!$C$6=9,SUM(+Ene!AL36+Feb!AL36+Mar!AL36+Abr!AL36+May!AL36+Jun!AL36+Jul!AL36+Ago!AL36+Set!AL36),IF(Config!$C$6=10,SUM(+Ene!AL36+Feb!AL36+Mar!AL36+Abr!AL36+May!AL36+Jun!AL36+Jul!AL36+Ago!AL36+Set!AL36+Oct!AL36),IF(Config!$C$6=11,SUM(+Ene!AL36+Feb!AL36+Mar!AL36+Abr!AL36+May!AL36+Jun!AL36+Jul!AL36+Ago!AL36+Set!AL36+Oct!AL36+Nov!AL36),IF(Config!$C$6=12,SUM(+Ene!AL36+Feb!AL36+Mar!AL36+Abr!AL36+May!AL36+Jun!AL36+Jul!AL36+Ago!AL36+Set!AL36+Oct!AL36+Nov!AL36+Dic!AL36)))))))))))))</f>
        <v>0</v>
      </c>
      <c r="AM36" s="429">
        <f>IF(Config!$C$6=1,SUM(+Ene!AM36),IF(Config!$C$6=2,SUM(+Ene!AM36+Feb!AM36),IF(Config!$C$6=3,SUM(+Ene!AM36+Feb!AM36+Mar!AM36),IF(Config!$C$6=4,SUM(+Ene!AM36+Feb!AM36+Mar!AM36+Abr!AM36),IF(Config!$C$6=5,SUM(Ene!AM36+Feb!AM36+Mar!AM36+Abr!AM36+May!AM36),IF(Config!$C$6=6,SUM(+Ene!AM36+Feb!AM36+Mar!AM36+Abr!AM36+May!AM36+Jun!AM36),IF(Config!$C$6=7,SUM(Ene!AM36+Feb!AM36+Mar!AM36+Abr!AM36+May!AM36+Jun!AM36+Jul!AM36),IF(Config!$C$6=8,SUM(+Ene!AM36+Feb!AM36+Mar!AM36+Abr!AM36+May!AM36+Jun!AM36+Jul!AM36+Ago!AM36),IF(Config!$C$6=9,SUM(+Ene!AM36+Feb!AM36+Mar!AM36+Abr!AM36+May!AM36+Jun!AM36+Jul!AM36+Ago!AM36+Set!AM36),IF(Config!$C$6=10,SUM(+Ene!AM36+Feb!AM36+Mar!AM36+Abr!AM36+May!AM36+Jun!AM36+Jul!AM36+Ago!AM36+Set!AM36+Oct!AM36),IF(Config!$C$6=11,SUM(+Ene!AM36+Feb!AM36+Mar!AM36+Abr!AM36+May!AM36+Jun!AM36+Jul!AM36+Ago!AM36+Set!AM36+Oct!AM36+Nov!AM36),IF(Config!$C$6=12,SUM(+Ene!AM36+Feb!AM36+Mar!AM36+Abr!AM36+May!AM36+Jun!AM36+Jul!AM36+Ago!AM36+Set!AM36+Oct!AM36+Nov!AM36+Dic!AM36)))))))))))))</f>
        <v>86</v>
      </c>
      <c r="AN36" s="429">
        <f>IF(Config!$C$6=1,SUM(+Ene!AN36),IF(Config!$C$6=2,SUM(+Ene!AN36+Feb!AN36),IF(Config!$C$6=3,SUM(+Ene!AN36+Feb!AN36+Mar!AN36),IF(Config!$C$6=4,SUM(+Ene!AN36+Feb!AN36+Mar!AN36+Abr!AN36),IF(Config!$C$6=5,SUM(Ene!AN36+Feb!AN36+Mar!AN36+Abr!AN36+May!AN36),IF(Config!$C$6=6,SUM(+Ene!AN36+Feb!AN36+Mar!AN36+Abr!AN36+May!AN36+Jun!AN36),IF(Config!$C$6=7,SUM(Ene!AN36+Feb!AN36+Mar!AN36+Abr!AN36+May!AN36+Jun!AN36+Jul!AN36),IF(Config!$C$6=8,SUM(+Ene!AN36+Feb!AN36+Mar!AN36+Abr!AN36+May!AN36+Jun!AN36+Jul!AN36+Ago!AN36),IF(Config!$C$6=9,SUM(+Ene!AN36+Feb!AN36+Mar!AN36+Abr!AN36+May!AN36+Jun!AN36+Jul!AN36+Ago!AN36+Set!AN36),IF(Config!$C$6=10,SUM(+Ene!AN36+Feb!AN36+Mar!AN36+Abr!AN36+May!AN36+Jun!AN36+Jul!AN36+Ago!AN36+Set!AN36+Oct!AN36),IF(Config!$C$6=11,SUM(+Ene!AN36+Feb!AN36+Mar!AN36+Abr!AN36+May!AN36+Jun!AN36+Jul!AN36+Ago!AN36+Set!AN36+Oct!AN36+Nov!AN36),IF(Config!$C$6=12,SUM(+Ene!AN36+Feb!AN36+Mar!AN36+Abr!AN36+May!AN36+Jun!AN36+Jul!AN36+Ago!AN36+Set!AN36+Oct!AN36+Nov!AN36+Dic!AN36)))))))))))))</f>
        <v>10</v>
      </c>
      <c r="AO36" s="429">
        <f>IF(Config!$C$6=1,SUM(+Ene!AO36),IF(Config!$C$6=2,SUM(+Ene!AO36+Feb!AO36),IF(Config!$C$6=3,SUM(+Ene!AO36+Feb!AO36+Mar!AO36),IF(Config!$C$6=4,SUM(+Ene!AO36+Feb!AO36+Mar!AO36+Abr!AO36),IF(Config!$C$6=5,SUM(Ene!AO36+Feb!AO36+Mar!AO36+Abr!AO36+May!AO36),IF(Config!$C$6=6,SUM(+Ene!AO36+Feb!AO36+Mar!AO36+Abr!AO36+May!AO36+Jun!AO36),IF(Config!$C$6=7,SUM(Ene!AO36+Feb!AO36+Mar!AO36+Abr!AO36+May!AO36+Jun!AO36+Jul!AO36),IF(Config!$C$6=8,SUM(+Ene!AO36+Feb!AO36+Mar!AO36+Abr!AO36+May!AO36+Jun!AO36+Jul!AO36+Ago!AO36),IF(Config!$C$6=9,SUM(+Ene!AO36+Feb!AO36+Mar!AO36+Abr!AO36+May!AO36+Jun!AO36+Jul!AO36+Ago!AO36+Set!AO36),IF(Config!$C$6=10,SUM(+Ene!AO36+Feb!AO36+Mar!AO36+Abr!AO36+May!AO36+Jun!AO36+Jul!AO36+Ago!AO36+Set!AO36+Oct!AO36),IF(Config!$C$6=11,SUM(+Ene!AO36+Feb!AO36+Mar!AO36+Abr!AO36+May!AO36+Jun!AO36+Jul!AO36+Ago!AO36+Set!AO36+Oct!AO36+Nov!AO36),IF(Config!$C$6=12,SUM(+Ene!AO36+Feb!AO36+Mar!AO36+Abr!AO36+May!AO36+Jun!AO36+Jul!AO36+Ago!AO36+Set!AO36+Oct!AO36+Nov!AO36+Dic!AO36)))))))))))))</f>
        <v>0</v>
      </c>
      <c r="AP36" s="429">
        <f>IF(Config!$C$6=1,SUM(+Ene!AP36),IF(Config!$C$6=2,SUM(+Ene!AP36+Feb!AP36),IF(Config!$C$6=3,SUM(+Ene!AP36+Feb!AP36+Mar!AP36),IF(Config!$C$6=4,SUM(+Ene!AP36+Feb!AP36+Mar!AP36+Abr!AP36),IF(Config!$C$6=5,SUM(Ene!AP36+Feb!AP36+Mar!AP36+Abr!AP36+May!AP36),IF(Config!$C$6=6,SUM(+Ene!AP36+Feb!AP36+Mar!AP36+Abr!AP36+May!AP36+Jun!AP36),IF(Config!$C$6=7,SUM(Ene!AP36+Feb!AP36+Mar!AP36+Abr!AP36+May!AP36+Jun!AP36+Jul!AP36),IF(Config!$C$6=8,SUM(+Ene!AP36+Feb!AP36+Mar!AP36+Abr!AP36+May!AP36+Jun!AP36+Jul!AP36+Ago!AP36),IF(Config!$C$6=9,SUM(+Ene!AP36+Feb!AP36+Mar!AP36+Abr!AP36+May!AP36+Jun!AP36+Jul!AP36+Ago!AP36+Set!AP36),IF(Config!$C$6=10,SUM(+Ene!AP36+Feb!AP36+Mar!AP36+Abr!AP36+May!AP36+Jun!AP36+Jul!AP36+Ago!AP36+Set!AP36+Oct!AP36),IF(Config!$C$6=11,SUM(+Ene!AP36+Feb!AP36+Mar!AP36+Abr!AP36+May!AP36+Jun!AP36+Jul!AP36+Ago!AP36+Set!AP36+Oct!AP36+Nov!AP36),IF(Config!$C$6=12,SUM(+Ene!AP36+Feb!AP36+Mar!AP36+Abr!AP36+May!AP36+Jun!AP36+Jul!AP36+Ago!AP36+Set!AP36+Oct!AP36+Nov!AP36+Dic!AP36)))))))))))))</f>
        <v>0</v>
      </c>
      <c r="AQ36" s="429">
        <f>IF(Config!$C$6=1,SUM(+Ene!AQ36),IF(Config!$C$6=2,SUM(+Ene!AQ36+Feb!AQ36),IF(Config!$C$6=3,SUM(+Ene!AQ36+Feb!AQ36+Mar!AQ36),IF(Config!$C$6=4,SUM(+Ene!AQ36+Feb!AQ36+Mar!AQ36+Abr!AQ36),IF(Config!$C$6=5,SUM(Ene!AQ36+Feb!AQ36+Mar!AQ36+Abr!AQ36+May!AQ36),IF(Config!$C$6=6,SUM(+Ene!AQ36+Feb!AQ36+Mar!AQ36+Abr!AQ36+May!AQ36+Jun!AQ36),IF(Config!$C$6=7,SUM(Ene!AQ36+Feb!AQ36+Mar!AQ36+Abr!AQ36+May!AQ36+Jun!AQ36+Jul!AQ36),IF(Config!$C$6=8,SUM(+Ene!AQ36+Feb!AQ36+Mar!AQ36+Abr!AQ36+May!AQ36+Jun!AQ36+Jul!AQ36+Ago!AQ36),IF(Config!$C$6=9,SUM(+Ene!AQ36+Feb!AQ36+Mar!AQ36+Abr!AQ36+May!AQ36+Jun!AQ36+Jul!AQ36+Ago!AQ36+Set!AQ36),IF(Config!$C$6=10,SUM(+Ene!AQ36+Feb!AQ36+Mar!AQ36+Abr!AQ36+May!AQ36+Jun!AQ36+Jul!AQ36+Ago!AQ36+Set!AQ36+Oct!AQ36),IF(Config!$C$6=11,SUM(+Ene!AQ36+Feb!AQ36+Mar!AQ36+Abr!AQ36+May!AQ36+Jun!AQ36+Jul!AQ36+Ago!AQ36+Set!AQ36+Oct!AQ36+Nov!AQ36),IF(Config!$C$6=12,SUM(+Ene!AQ36+Feb!AQ36+Mar!AQ36+Abr!AQ36+May!AQ36+Jun!AQ36+Jul!AQ36+Ago!AQ36+Set!AQ36+Oct!AQ36+Nov!AQ36+Dic!AQ36)))))))))))))</f>
        <v>396</v>
      </c>
      <c r="AR36" s="429">
        <f>IF(Config!$C$6=1,SUM(+Ene!AR36),IF(Config!$C$6=2,SUM(+Ene!AR36+Feb!AR36),IF(Config!$C$6=3,SUM(+Ene!AR36+Feb!AR36+Mar!AR36),IF(Config!$C$6=4,SUM(+Ene!AR36+Feb!AR36+Mar!AR36+Abr!AR36),IF(Config!$C$6=5,SUM(Ene!AR36+Feb!AR36+Mar!AR36+Abr!AR36+May!AR36),IF(Config!$C$6=6,SUM(+Ene!AR36+Feb!AR36+Mar!AR36+Abr!AR36+May!AR36+Jun!AR36),IF(Config!$C$6=7,SUM(Ene!AR36+Feb!AR36+Mar!AR36+Abr!AR36+May!AR36+Jun!AR36+Jul!AR36),IF(Config!$C$6=8,SUM(+Ene!AR36+Feb!AR36+Mar!AR36+Abr!AR36+May!AR36+Jun!AR36+Jul!AR36+Ago!AR36),IF(Config!$C$6=9,SUM(+Ene!AR36+Feb!AR36+Mar!AR36+Abr!AR36+May!AR36+Jun!AR36+Jul!AR36+Ago!AR36+Set!AR36),IF(Config!$C$6=10,SUM(+Ene!AR36+Feb!AR36+Mar!AR36+Abr!AR36+May!AR36+Jun!AR36+Jul!AR36+Ago!AR36+Set!AR36+Oct!AR36),IF(Config!$C$6=11,SUM(+Ene!AR36+Feb!AR36+Mar!AR36+Abr!AR36+May!AR36+Jun!AR36+Jul!AR36+Ago!AR36+Set!AR36+Oct!AR36+Nov!AR36),IF(Config!$C$6=12,SUM(+Ene!AR36+Feb!AR36+Mar!AR36+Abr!AR36+May!AR36+Jun!AR36+Jul!AR36+Ago!AR36+Set!AR36+Oct!AR36+Nov!AR36+Dic!AR36)))))))))))))</f>
        <v>0</v>
      </c>
      <c r="AS36" s="429">
        <f>IF(Config!$C$6=1,SUM(+Ene!AS36),IF(Config!$C$6=2,SUM(+Ene!AS36+Feb!AS36),IF(Config!$C$6=3,SUM(+Ene!AS36+Feb!AS36+Mar!AS36),IF(Config!$C$6=4,SUM(+Ene!AS36+Feb!AS36+Mar!AS36+Abr!AS36),IF(Config!$C$6=5,SUM(Ene!AS36+Feb!AS36+Mar!AS36+Abr!AS36+May!AS36),IF(Config!$C$6=6,SUM(+Ene!AS36+Feb!AS36+Mar!AS36+Abr!AS36+May!AS36+Jun!AS36),IF(Config!$C$6=7,SUM(Ene!AS36+Feb!AS36+Mar!AS36+Abr!AS36+May!AS36+Jun!AS36+Jul!AS36),IF(Config!$C$6=8,SUM(+Ene!AS36+Feb!AS36+Mar!AS36+Abr!AS36+May!AS36+Jun!AS36+Jul!AS36+Ago!AS36),IF(Config!$C$6=9,SUM(+Ene!AS36+Feb!AS36+Mar!AS36+Abr!AS36+May!AS36+Jun!AS36+Jul!AS36+Ago!AS36+Set!AS36),IF(Config!$C$6=10,SUM(+Ene!AS36+Feb!AS36+Mar!AS36+Abr!AS36+May!AS36+Jun!AS36+Jul!AS36+Ago!AS36+Set!AS36+Oct!AS36),IF(Config!$C$6=11,SUM(+Ene!AS36+Feb!AS36+Mar!AS36+Abr!AS36+May!AS36+Jun!AS36+Jul!AS36+Ago!AS36+Set!AS36+Oct!AS36+Nov!AS36),IF(Config!$C$6=12,SUM(+Ene!AS36+Feb!AS36+Mar!AS36+Abr!AS36+May!AS36+Jun!AS36+Jul!AS36+Ago!AS36+Set!AS36+Oct!AS36+Nov!AS36+Dic!AS36)))))))))))))</f>
        <v>0</v>
      </c>
      <c r="AT36" s="429">
        <f>IF(Config!$C$6=1,SUM(+Ene!AT36),IF(Config!$C$6=2,SUM(+Ene!AT36+Feb!AT36),IF(Config!$C$6=3,SUM(+Ene!AT36+Feb!AT36+Mar!AT36),IF(Config!$C$6=4,SUM(+Ene!AT36+Feb!AT36+Mar!AT36+Abr!AT36),IF(Config!$C$6=5,SUM(Ene!AT36+Feb!AT36+Mar!AT36+Abr!AT36+May!AT36),IF(Config!$C$6=6,SUM(+Ene!AT36+Feb!AT36+Mar!AT36+Abr!AT36+May!AT36+Jun!AT36),IF(Config!$C$6=7,SUM(Ene!AT36+Feb!AT36+Mar!AT36+Abr!AT36+May!AT36+Jun!AT36+Jul!AT36),IF(Config!$C$6=8,SUM(+Ene!AT36+Feb!AT36+Mar!AT36+Abr!AT36+May!AT36+Jun!AT36+Jul!AT36+Ago!AT36),IF(Config!$C$6=9,SUM(+Ene!AT36+Feb!AT36+Mar!AT36+Abr!AT36+May!AT36+Jun!AT36+Jul!AT36+Ago!AT36+Set!AT36),IF(Config!$C$6=10,SUM(+Ene!AT36+Feb!AT36+Mar!AT36+Abr!AT36+May!AT36+Jun!AT36+Jul!AT36+Ago!AT36+Set!AT36+Oct!AT36),IF(Config!$C$6=11,SUM(+Ene!AT36+Feb!AT36+Mar!AT36+Abr!AT36+May!AT36+Jun!AT36+Jul!AT36+Ago!AT36+Set!AT36+Oct!AT36+Nov!AT36),IF(Config!$C$6=12,SUM(+Ene!AT36+Feb!AT36+Mar!AT36+Abr!AT36+May!AT36+Jun!AT36+Jul!AT36+Ago!AT36+Set!AT36+Oct!AT36+Nov!AT36+Dic!AT36)))))))))))))</f>
        <v>0</v>
      </c>
      <c r="AU36" s="495">
        <f t="shared" si="9"/>
        <v>1018</v>
      </c>
      <c r="AV36" s="37">
        <f t="shared" si="10"/>
        <v>0</v>
      </c>
      <c r="AW36" s="37">
        <f t="shared" si="11"/>
        <v>0</v>
      </c>
      <c r="AX36" s="37">
        <f t="shared" si="12"/>
        <v>190</v>
      </c>
      <c r="AY36" s="37">
        <f t="shared" si="13"/>
        <v>80</v>
      </c>
      <c r="AZ36" s="37">
        <f t="shared" si="14"/>
        <v>18</v>
      </c>
      <c r="BA36" s="37">
        <f t="shared" si="15"/>
        <v>80</v>
      </c>
      <c r="BB36" s="37">
        <f t="shared" si="16"/>
        <v>148</v>
      </c>
      <c r="BC36" s="37">
        <f t="shared" si="17"/>
        <v>10</v>
      </c>
      <c r="BD36" s="38">
        <f t="shared" si="18"/>
        <v>96</v>
      </c>
      <c r="BE36" s="37">
        <f t="shared" si="19"/>
        <v>396</v>
      </c>
      <c r="BF36" s="54">
        <f t="shared" si="20"/>
        <v>1018</v>
      </c>
    </row>
    <row r="37" spans="1:58" ht="30" x14ac:dyDescent="0.25">
      <c r="A37" s="400">
        <v>34</v>
      </c>
      <c r="B37" s="427" t="s">
        <v>755</v>
      </c>
      <c r="C37" s="444" t="s">
        <v>145</v>
      </c>
      <c r="D37" s="429">
        <f>IF(Config!$C$6=1,SUM(+Ene!D37),IF(Config!$C$6=2,SUM(+Ene!D37+Feb!D37),IF(Config!$C$6=3,SUM(+Ene!D37+Feb!D37+Mar!D37),IF(Config!$C$6=4,SUM(+Ene!D37+Feb!D37+Mar!D37+Abr!D37),IF(Config!$C$6=5,SUM(Ene!D37+Feb!D37+Mar!D37+Abr!D37+May!D37),IF(Config!$C$6=6,SUM(+Ene!D37+Feb!D37+Mar!D37+Abr!D37+May!D37+Jun!D37),IF(Config!$C$6=7,SUM(Ene!D37+Feb!D37+Mar!D37+Abr!D37+May!D37+Jun!D37+Jul!D37),IF(Config!$C$6=8,SUM(+Ene!D37+Feb!D37+Mar!D37+Abr!D37+May!D37+Jun!D37+Jul!D37+Ago!D37),IF(Config!$C$6=9,SUM(+Ene!D37+Feb!D37+Mar!D37+Abr!D37+May!D37+Jun!D37+Jul!D37+Ago!D37+Set!D37),IF(Config!$C$6=10,SUM(+Ene!D37+Feb!D37+Mar!D37+Abr!D37+May!D37+Jun!D37+Jul!D37+Ago!D37+Set!D37+Oct!D37),IF(Config!$C$6=11,SUM(+Ene!D37+Feb!D37+Mar!D37+Abr!D37+May!D37+Jun!D37+Jul!D37+Ago!D37+Set!D37+Oct!D37+Nov!D37),IF(Config!$C$6=12,SUM(+Ene!D37+Feb!D37+Mar!D37+Abr!D37+May!D37+Jun!D37+Jul!D37+Ago!D37+Set!D37+Oct!D37+Nov!D37+Dic!D37)))))))))))))</f>
        <v>0</v>
      </c>
      <c r="E37" s="429">
        <f>IF(Config!$C$6=1,SUM(+Ene!E37),IF(Config!$C$6=2,SUM(+Ene!E37+Feb!E37),IF(Config!$C$6=3,SUM(+Ene!E37+Feb!E37+Mar!E37),IF(Config!$C$6=4,SUM(+Ene!E37+Feb!E37+Mar!E37+Abr!E37),IF(Config!$C$6=5,SUM(Ene!E37+Feb!E37+Mar!E37+Abr!E37+May!E37),IF(Config!$C$6=6,SUM(+Ene!E37+Feb!E37+Mar!E37+Abr!E37+May!E37+Jun!E37),IF(Config!$C$6=7,SUM(Ene!E37+Feb!E37+Mar!E37+Abr!E37+May!E37+Jun!E37+Jul!E37),IF(Config!$C$6=8,SUM(+Ene!E37+Feb!E37+Mar!E37+Abr!E37+May!E37+Jun!E37+Jul!E37+Ago!E37),IF(Config!$C$6=9,SUM(+Ene!E37+Feb!E37+Mar!E37+Abr!E37+May!E37+Jun!E37+Jul!E37+Ago!E37+Set!E37),IF(Config!$C$6=10,SUM(+Ene!E37+Feb!E37+Mar!E37+Abr!E37+May!E37+Jun!E37+Jul!E37+Ago!E37+Set!E37+Oct!E37),IF(Config!$C$6=11,SUM(+Ene!E37+Feb!E37+Mar!E37+Abr!E37+May!E37+Jun!E37+Jul!E37+Ago!E37+Set!E37+Oct!E37+Nov!E37),IF(Config!$C$6=12,SUM(+Ene!E37+Feb!E37+Mar!E37+Abr!E37+May!E37+Jun!E37+Jul!E37+Ago!E37+Set!E37+Oct!E37+Nov!E37+Dic!E37)))))))))))))</f>
        <v>0</v>
      </c>
      <c r="F37" s="429">
        <f>IF(Config!$C$6=1,SUM(+Ene!F37),IF(Config!$C$6=2,SUM(+Ene!F37+Feb!F37),IF(Config!$C$6=3,SUM(+Ene!F37+Feb!F37+Mar!F37),IF(Config!$C$6=4,SUM(+Ene!F37+Feb!F37+Mar!F37+Abr!F37),IF(Config!$C$6=5,SUM(Ene!F37+Feb!F37+Mar!F37+Abr!F37+May!F37),IF(Config!$C$6=6,SUM(+Ene!F37+Feb!F37+Mar!F37+Abr!F37+May!F37+Jun!F37),IF(Config!$C$6=7,SUM(Ene!F37+Feb!F37+Mar!F37+Abr!F37+May!F37+Jun!F37+Jul!F37),IF(Config!$C$6=8,SUM(+Ene!F37+Feb!F37+Mar!F37+Abr!F37+May!F37+Jun!F37+Jul!F37+Ago!F37),IF(Config!$C$6=9,SUM(+Ene!F37+Feb!F37+Mar!F37+Abr!F37+May!F37+Jun!F37+Jul!F37+Ago!F37+Set!F37),IF(Config!$C$6=10,SUM(+Ene!F37+Feb!F37+Mar!F37+Abr!F37+May!F37+Jun!F37+Jul!F37+Ago!F37+Set!F37+Oct!F37),IF(Config!$C$6=11,SUM(+Ene!F37+Feb!F37+Mar!F37+Abr!F37+May!F37+Jun!F37+Jul!F37+Ago!F37+Set!F37+Oct!F37+Nov!F37),IF(Config!$C$6=12,SUM(+Ene!F37+Feb!F37+Mar!F37+Abr!F37+May!F37+Jun!F37+Jul!F37+Ago!F37+Set!F37+Oct!F37+Nov!F37+Dic!F37)))))))))))))</f>
        <v>0</v>
      </c>
      <c r="G37" s="429">
        <f>IF(Config!$C$6=1,SUM(+Ene!G37),IF(Config!$C$6=2,SUM(+Ene!G37+Feb!G37),IF(Config!$C$6=3,SUM(+Ene!G37+Feb!G37+Mar!G37),IF(Config!$C$6=4,SUM(+Ene!G37+Feb!G37+Mar!G37+Abr!G37),IF(Config!$C$6=5,SUM(Ene!G37+Feb!G37+Mar!G37+Abr!G37+May!G37),IF(Config!$C$6=6,SUM(+Ene!G37+Feb!G37+Mar!G37+Abr!G37+May!G37+Jun!G37),IF(Config!$C$6=7,SUM(Ene!G37+Feb!G37+Mar!G37+Abr!G37+May!G37+Jun!G37+Jul!G37),IF(Config!$C$6=8,SUM(+Ene!G37+Feb!G37+Mar!G37+Abr!G37+May!G37+Jun!G37+Jul!G37+Ago!G37),IF(Config!$C$6=9,SUM(+Ene!G37+Feb!G37+Mar!G37+Abr!G37+May!G37+Jun!G37+Jul!G37+Ago!G37+Set!G37),IF(Config!$C$6=10,SUM(+Ene!G37+Feb!G37+Mar!G37+Abr!G37+May!G37+Jun!G37+Jul!G37+Ago!G37+Set!G37+Oct!G37),IF(Config!$C$6=11,SUM(+Ene!G37+Feb!G37+Mar!G37+Abr!G37+May!G37+Jun!G37+Jul!G37+Ago!G37+Set!G37+Oct!G37+Nov!G37),IF(Config!$C$6=12,SUM(+Ene!G37+Feb!G37+Mar!G37+Abr!G37+May!G37+Jun!G37+Jul!G37+Ago!G37+Set!G37+Oct!G37+Nov!G37+Dic!G37)))))))))))))</f>
        <v>0</v>
      </c>
      <c r="H37" s="429">
        <f>IF(Config!$C$6=1,SUM(+Ene!H37),IF(Config!$C$6=2,SUM(+Ene!H37+Feb!H37),IF(Config!$C$6=3,SUM(+Ene!H37+Feb!H37+Mar!H37),IF(Config!$C$6=4,SUM(+Ene!H37+Feb!H37+Mar!H37+Abr!H37),IF(Config!$C$6=5,SUM(Ene!H37+Feb!H37+Mar!H37+Abr!H37+May!H37),IF(Config!$C$6=6,SUM(+Ene!H37+Feb!H37+Mar!H37+Abr!H37+May!H37+Jun!H37),IF(Config!$C$6=7,SUM(Ene!H37+Feb!H37+Mar!H37+Abr!H37+May!H37+Jun!H37+Jul!H37),IF(Config!$C$6=8,SUM(+Ene!H37+Feb!H37+Mar!H37+Abr!H37+May!H37+Jun!H37+Jul!H37+Ago!H37),IF(Config!$C$6=9,SUM(+Ene!H37+Feb!H37+Mar!H37+Abr!H37+May!H37+Jun!H37+Jul!H37+Ago!H37+Set!H37),IF(Config!$C$6=10,SUM(+Ene!H37+Feb!H37+Mar!H37+Abr!H37+May!H37+Jun!H37+Jul!H37+Ago!H37+Set!H37+Oct!H37),IF(Config!$C$6=11,SUM(+Ene!H37+Feb!H37+Mar!H37+Abr!H37+May!H37+Jun!H37+Jul!H37+Ago!H37+Set!H37+Oct!H37+Nov!H37),IF(Config!$C$6=12,SUM(+Ene!H37+Feb!H37+Mar!H37+Abr!H37+May!H37+Jun!H37+Jul!H37+Ago!H37+Set!H37+Oct!H37+Nov!H37+Dic!H37)))))))))))))</f>
        <v>0</v>
      </c>
      <c r="I37" s="429">
        <f>IF(Config!$C$6=1,SUM(+Ene!I37),IF(Config!$C$6=2,SUM(+Ene!I37+Feb!I37),IF(Config!$C$6=3,SUM(+Ene!I37+Feb!I37+Mar!I37),IF(Config!$C$6=4,SUM(+Ene!I37+Feb!I37+Mar!I37+Abr!I37),IF(Config!$C$6=5,SUM(Ene!I37+Feb!I37+Mar!I37+Abr!I37+May!I37),IF(Config!$C$6=6,SUM(+Ene!I37+Feb!I37+Mar!I37+Abr!I37+May!I37+Jun!I37),IF(Config!$C$6=7,SUM(Ene!I37+Feb!I37+Mar!I37+Abr!I37+May!I37+Jun!I37+Jul!I37),IF(Config!$C$6=8,SUM(+Ene!I37+Feb!I37+Mar!I37+Abr!I37+May!I37+Jun!I37+Jul!I37+Ago!I37),IF(Config!$C$6=9,SUM(+Ene!I37+Feb!I37+Mar!I37+Abr!I37+May!I37+Jun!I37+Jul!I37+Ago!I37+Set!I37),IF(Config!$C$6=10,SUM(+Ene!I37+Feb!I37+Mar!I37+Abr!I37+May!I37+Jun!I37+Jul!I37+Ago!I37+Set!I37+Oct!I37),IF(Config!$C$6=11,SUM(+Ene!I37+Feb!I37+Mar!I37+Abr!I37+May!I37+Jun!I37+Jul!I37+Ago!I37+Set!I37+Oct!I37+Nov!I37),IF(Config!$C$6=12,SUM(+Ene!I37+Feb!I37+Mar!I37+Abr!I37+May!I37+Jun!I37+Jul!I37+Ago!I37+Set!I37+Oct!I37+Nov!I37+Dic!I37)))))))))))))</f>
        <v>0</v>
      </c>
      <c r="J37" s="429">
        <f>IF(Config!$C$6=1,SUM(+Ene!J37),IF(Config!$C$6=2,SUM(+Ene!J37+Feb!J37),IF(Config!$C$6=3,SUM(+Ene!J37+Feb!J37+Mar!J37),IF(Config!$C$6=4,SUM(+Ene!J37+Feb!J37+Mar!J37+Abr!J37),IF(Config!$C$6=5,SUM(Ene!J37+Feb!J37+Mar!J37+Abr!J37+May!J37),IF(Config!$C$6=6,SUM(+Ene!J37+Feb!J37+Mar!J37+Abr!J37+May!J37+Jun!J37),IF(Config!$C$6=7,SUM(Ene!J37+Feb!J37+Mar!J37+Abr!J37+May!J37+Jun!J37+Jul!J37),IF(Config!$C$6=8,SUM(+Ene!J37+Feb!J37+Mar!J37+Abr!J37+May!J37+Jun!J37+Jul!J37+Ago!J37),IF(Config!$C$6=9,SUM(+Ene!J37+Feb!J37+Mar!J37+Abr!J37+May!J37+Jun!J37+Jul!J37+Ago!J37+Set!J37),IF(Config!$C$6=10,SUM(+Ene!J37+Feb!J37+Mar!J37+Abr!J37+May!J37+Jun!J37+Jul!J37+Ago!J37+Set!J37+Oct!J37),IF(Config!$C$6=11,SUM(+Ene!J37+Feb!J37+Mar!J37+Abr!J37+May!J37+Jun!J37+Jul!J37+Ago!J37+Set!J37+Oct!J37+Nov!J37),IF(Config!$C$6=12,SUM(+Ene!J37+Feb!J37+Mar!J37+Abr!J37+May!J37+Jun!J37+Jul!J37+Ago!J37+Set!J37+Oct!J37+Nov!J37+Dic!J37)))))))))))))</f>
        <v>0</v>
      </c>
      <c r="K37" s="429">
        <f>IF(Config!$C$6=1,SUM(+Ene!K37),IF(Config!$C$6=2,SUM(+Ene!K37+Feb!K37),IF(Config!$C$6=3,SUM(+Ene!K37+Feb!K37+Mar!K37),IF(Config!$C$6=4,SUM(+Ene!K37+Feb!K37+Mar!K37+Abr!K37),IF(Config!$C$6=5,SUM(Ene!K37+Feb!K37+Mar!K37+Abr!K37+May!K37),IF(Config!$C$6=6,SUM(+Ene!K37+Feb!K37+Mar!K37+Abr!K37+May!K37+Jun!K37),IF(Config!$C$6=7,SUM(Ene!K37+Feb!K37+Mar!K37+Abr!K37+May!K37+Jun!K37+Jul!K37),IF(Config!$C$6=8,SUM(+Ene!K37+Feb!K37+Mar!K37+Abr!K37+May!K37+Jun!K37+Jul!K37+Ago!K37),IF(Config!$C$6=9,SUM(+Ene!K37+Feb!K37+Mar!K37+Abr!K37+May!K37+Jun!K37+Jul!K37+Ago!K37+Set!K37),IF(Config!$C$6=10,SUM(+Ene!K37+Feb!K37+Mar!K37+Abr!K37+May!K37+Jun!K37+Jul!K37+Ago!K37+Set!K37+Oct!K37),IF(Config!$C$6=11,SUM(+Ene!K37+Feb!K37+Mar!K37+Abr!K37+May!K37+Jun!K37+Jul!K37+Ago!K37+Set!K37+Oct!K37+Nov!K37),IF(Config!$C$6=12,SUM(+Ene!K37+Feb!K37+Mar!K37+Abr!K37+May!K37+Jun!K37+Jul!K37+Ago!K37+Set!K37+Oct!K37+Nov!K37+Dic!K37)))))))))))))</f>
        <v>0</v>
      </c>
      <c r="L37" s="429">
        <f>IF(Config!$C$6=1,SUM(+Ene!L37),IF(Config!$C$6=2,SUM(+Ene!L37+Feb!L37),IF(Config!$C$6=3,SUM(+Ene!L37+Feb!L37+Mar!L37),IF(Config!$C$6=4,SUM(+Ene!L37+Feb!L37+Mar!L37+Abr!L37),IF(Config!$C$6=5,SUM(Ene!L37+Feb!L37+Mar!L37+Abr!L37+May!L37),IF(Config!$C$6=6,SUM(+Ene!L37+Feb!L37+Mar!L37+Abr!L37+May!L37+Jun!L37),IF(Config!$C$6=7,SUM(Ene!L37+Feb!L37+Mar!L37+Abr!L37+May!L37+Jun!L37+Jul!L37),IF(Config!$C$6=8,SUM(+Ene!L37+Feb!L37+Mar!L37+Abr!L37+May!L37+Jun!L37+Jul!L37+Ago!L37),IF(Config!$C$6=9,SUM(+Ene!L37+Feb!L37+Mar!L37+Abr!L37+May!L37+Jun!L37+Jul!L37+Ago!L37+Set!L37),IF(Config!$C$6=10,SUM(+Ene!L37+Feb!L37+Mar!L37+Abr!L37+May!L37+Jun!L37+Jul!L37+Ago!L37+Set!L37+Oct!L37),IF(Config!$C$6=11,SUM(+Ene!L37+Feb!L37+Mar!L37+Abr!L37+May!L37+Jun!L37+Jul!L37+Ago!L37+Set!L37+Oct!L37+Nov!L37),IF(Config!$C$6=12,SUM(+Ene!L37+Feb!L37+Mar!L37+Abr!L37+May!L37+Jun!L37+Jul!L37+Ago!L37+Set!L37+Oct!L37+Nov!L37+Dic!L37)))))))))))))</f>
        <v>0</v>
      </c>
      <c r="M37" s="429">
        <f>IF(Config!$C$6=1,SUM(+Ene!M37),IF(Config!$C$6=2,SUM(+Ene!M37+Feb!M37),IF(Config!$C$6=3,SUM(+Ene!M37+Feb!M37+Mar!M37),IF(Config!$C$6=4,SUM(+Ene!M37+Feb!M37+Mar!M37+Abr!M37),IF(Config!$C$6=5,SUM(Ene!M37+Feb!M37+Mar!M37+Abr!M37+May!M37),IF(Config!$C$6=6,SUM(+Ene!M37+Feb!M37+Mar!M37+Abr!M37+May!M37+Jun!M37),IF(Config!$C$6=7,SUM(Ene!M37+Feb!M37+Mar!M37+Abr!M37+May!M37+Jun!M37+Jul!M37),IF(Config!$C$6=8,SUM(+Ene!M37+Feb!M37+Mar!M37+Abr!M37+May!M37+Jun!M37+Jul!M37+Ago!M37),IF(Config!$C$6=9,SUM(+Ene!M37+Feb!M37+Mar!M37+Abr!M37+May!M37+Jun!M37+Jul!M37+Ago!M37+Set!M37),IF(Config!$C$6=10,SUM(+Ene!M37+Feb!M37+Mar!M37+Abr!M37+May!M37+Jun!M37+Jul!M37+Ago!M37+Set!M37+Oct!M37),IF(Config!$C$6=11,SUM(+Ene!M37+Feb!M37+Mar!M37+Abr!M37+May!M37+Jun!M37+Jul!M37+Ago!M37+Set!M37+Oct!M37+Nov!M37),IF(Config!$C$6=12,SUM(+Ene!M37+Feb!M37+Mar!M37+Abr!M37+May!M37+Jun!M37+Jul!M37+Ago!M37+Set!M37+Oct!M37+Nov!M37+Dic!M37)))))))))))))</f>
        <v>0</v>
      </c>
      <c r="N37" s="429">
        <f>IF(Config!$C$6=1,SUM(+Ene!N37),IF(Config!$C$6=2,SUM(+Ene!N37+Feb!N37),IF(Config!$C$6=3,SUM(+Ene!N37+Feb!N37+Mar!N37),IF(Config!$C$6=4,SUM(+Ene!N37+Feb!N37+Mar!N37+Abr!N37),IF(Config!$C$6=5,SUM(Ene!N37+Feb!N37+Mar!N37+Abr!N37+May!N37),IF(Config!$C$6=6,SUM(+Ene!N37+Feb!N37+Mar!N37+Abr!N37+May!N37+Jun!N37),IF(Config!$C$6=7,SUM(Ene!N37+Feb!N37+Mar!N37+Abr!N37+May!N37+Jun!N37+Jul!N37),IF(Config!$C$6=8,SUM(+Ene!N37+Feb!N37+Mar!N37+Abr!N37+May!N37+Jun!N37+Jul!N37+Ago!N37),IF(Config!$C$6=9,SUM(+Ene!N37+Feb!N37+Mar!N37+Abr!N37+May!N37+Jun!N37+Jul!N37+Ago!N37+Set!N37),IF(Config!$C$6=10,SUM(+Ene!N37+Feb!N37+Mar!N37+Abr!N37+May!N37+Jun!N37+Jul!N37+Ago!N37+Set!N37+Oct!N37),IF(Config!$C$6=11,SUM(+Ene!N37+Feb!N37+Mar!N37+Abr!N37+May!N37+Jun!N37+Jul!N37+Ago!N37+Set!N37+Oct!N37+Nov!N37),IF(Config!$C$6=12,SUM(+Ene!N37+Feb!N37+Mar!N37+Abr!N37+May!N37+Jun!N37+Jul!N37+Ago!N37+Set!N37+Oct!N37+Nov!N37+Dic!N37)))))))))))))</f>
        <v>0</v>
      </c>
      <c r="O37" s="429">
        <f>IF(Config!$C$6=1,SUM(+Ene!O37),IF(Config!$C$6=2,SUM(+Ene!O37+Feb!O37),IF(Config!$C$6=3,SUM(+Ene!O37+Feb!O37+Mar!O37),IF(Config!$C$6=4,SUM(+Ene!O37+Feb!O37+Mar!O37+Abr!O37),IF(Config!$C$6=5,SUM(Ene!O37+Feb!O37+Mar!O37+Abr!O37+May!O37),IF(Config!$C$6=6,SUM(+Ene!O37+Feb!O37+Mar!O37+Abr!O37+May!O37+Jun!O37),IF(Config!$C$6=7,SUM(Ene!O37+Feb!O37+Mar!O37+Abr!O37+May!O37+Jun!O37+Jul!O37),IF(Config!$C$6=8,SUM(+Ene!O37+Feb!O37+Mar!O37+Abr!O37+May!O37+Jun!O37+Jul!O37+Ago!O37),IF(Config!$C$6=9,SUM(+Ene!O37+Feb!O37+Mar!O37+Abr!O37+May!O37+Jun!O37+Jul!O37+Ago!O37+Set!O37),IF(Config!$C$6=10,SUM(+Ene!O37+Feb!O37+Mar!O37+Abr!O37+May!O37+Jun!O37+Jul!O37+Ago!O37+Set!O37+Oct!O37),IF(Config!$C$6=11,SUM(+Ene!O37+Feb!O37+Mar!O37+Abr!O37+May!O37+Jun!O37+Jul!O37+Ago!O37+Set!O37+Oct!O37+Nov!O37),IF(Config!$C$6=12,SUM(+Ene!O37+Feb!O37+Mar!O37+Abr!O37+May!O37+Jun!O37+Jul!O37+Ago!O37+Set!O37+Oct!O37+Nov!O37+Dic!O37)))))))))))))</f>
        <v>0</v>
      </c>
      <c r="P37" s="429">
        <f>IF(Config!$C$6=1,SUM(+Ene!P37),IF(Config!$C$6=2,SUM(+Ene!P37+Feb!P37),IF(Config!$C$6=3,SUM(+Ene!P37+Feb!P37+Mar!P37),IF(Config!$C$6=4,SUM(+Ene!P37+Feb!P37+Mar!P37+Abr!P37),IF(Config!$C$6=5,SUM(Ene!P37+Feb!P37+Mar!P37+Abr!P37+May!P37),IF(Config!$C$6=6,SUM(+Ene!P37+Feb!P37+Mar!P37+Abr!P37+May!P37+Jun!P37),IF(Config!$C$6=7,SUM(Ene!P37+Feb!P37+Mar!P37+Abr!P37+May!P37+Jun!P37+Jul!P37),IF(Config!$C$6=8,SUM(+Ene!P37+Feb!P37+Mar!P37+Abr!P37+May!P37+Jun!P37+Jul!P37+Ago!P37),IF(Config!$C$6=9,SUM(+Ene!P37+Feb!P37+Mar!P37+Abr!P37+May!P37+Jun!P37+Jul!P37+Ago!P37+Set!P37),IF(Config!$C$6=10,SUM(+Ene!P37+Feb!P37+Mar!P37+Abr!P37+May!P37+Jun!P37+Jul!P37+Ago!P37+Set!P37+Oct!P37),IF(Config!$C$6=11,SUM(+Ene!P37+Feb!P37+Mar!P37+Abr!P37+May!P37+Jun!P37+Jul!P37+Ago!P37+Set!P37+Oct!P37+Nov!P37),IF(Config!$C$6=12,SUM(+Ene!P37+Feb!P37+Mar!P37+Abr!P37+May!P37+Jun!P37+Jul!P37+Ago!P37+Set!P37+Oct!P37+Nov!P37+Dic!P37)))))))))))))</f>
        <v>0</v>
      </c>
      <c r="Q37" s="429">
        <f>IF(Config!$C$6=1,SUM(+Ene!Q37),IF(Config!$C$6=2,SUM(+Ene!Q37+Feb!Q37),IF(Config!$C$6=3,SUM(+Ene!Q37+Feb!Q37+Mar!Q37),IF(Config!$C$6=4,SUM(+Ene!Q37+Feb!Q37+Mar!Q37+Abr!Q37),IF(Config!$C$6=5,SUM(Ene!Q37+Feb!Q37+Mar!Q37+Abr!Q37+May!Q37),IF(Config!$C$6=6,SUM(+Ene!Q37+Feb!Q37+Mar!Q37+Abr!Q37+May!Q37+Jun!Q37),IF(Config!$C$6=7,SUM(Ene!Q37+Feb!Q37+Mar!Q37+Abr!Q37+May!Q37+Jun!Q37+Jul!Q37),IF(Config!$C$6=8,SUM(+Ene!Q37+Feb!Q37+Mar!Q37+Abr!Q37+May!Q37+Jun!Q37+Jul!Q37+Ago!Q37),IF(Config!$C$6=9,SUM(+Ene!Q37+Feb!Q37+Mar!Q37+Abr!Q37+May!Q37+Jun!Q37+Jul!Q37+Ago!Q37+Set!Q37),IF(Config!$C$6=10,SUM(+Ene!Q37+Feb!Q37+Mar!Q37+Abr!Q37+May!Q37+Jun!Q37+Jul!Q37+Ago!Q37+Set!Q37+Oct!Q37),IF(Config!$C$6=11,SUM(+Ene!Q37+Feb!Q37+Mar!Q37+Abr!Q37+May!Q37+Jun!Q37+Jul!Q37+Ago!Q37+Set!Q37+Oct!Q37+Nov!Q37),IF(Config!$C$6=12,SUM(+Ene!Q37+Feb!Q37+Mar!Q37+Abr!Q37+May!Q37+Jun!Q37+Jul!Q37+Ago!Q37+Set!Q37+Oct!Q37+Nov!Q37+Dic!Q37)))))))))))))</f>
        <v>18</v>
      </c>
      <c r="R37" s="429">
        <f>IF(Config!$C$6=1,SUM(+Ene!R37),IF(Config!$C$6=2,SUM(+Ene!R37+Feb!R37),IF(Config!$C$6=3,SUM(+Ene!R37+Feb!R37+Mar!R37),IF(Config!$C$6=4,SUM(+Ene!R37+Feb!R37+Mar!R37+Abr!R37),IF(Config!$C$6=5,SUM(Ene!R37+Feb!R37+Mar!R37+Abr!R37+May!R37),IF(Config!$C$6=6,SUM(+Ene!R37+Feb!R37+Mar!R37+Abr!R37+May!R37+Jun!R37),IF(Config!$C$6=7,SUM(Ene!R37+Feb!R37+Mar!R37+Abr!R37+May!R37+Jun!R37+Jul!R37),IF(Config!$C$6=8,SUM(+Ene!R37+Feb!R37+Mar!R37+Abr!R37+May!R37+Jun!R37+Jul!R37+Ago!R37),IF(Config!$C$6=9,SUM(+Ene!R37+Feb!R37+Mar!R37+Abr!R37+May!R37+Jun!R37+Jul!R37+Ago!R37+Set!R37),IF(Config!$C$6=10,SUM(+Ene!R37+Feb!R37+Mar!R37+Abr!R37+May!R37+Jun!R37+Jul!R37+Ago!R37+Set!R37+Oct!R37),IF(Config!$C$6=11,SUM(+Ene!R37+Feb!R37+Mar!R37+Abr!R37+May!R37+Jun!R37+Jul!R37+Ago!R37+Set!R37+Oct!R37+Nov!R37),IF(Config!$C$6=12,SUM(+Ene!R37+Feb!R37+Mar!R37+Abr!R37+May!R37+Jun!R37+Jul!R37+Ago!R37+Set!R37+Oct!R37+Nov!R37+Dic!R37)))))))))))))</f>
        <v>9</v>
      </c>
      <c r="S37" s="429">
        <f>IF(Config!$C$6=1,SUM(+Ene!S37),IF(Config!$C$6=2,SUM(+Ene!S37+Feb!S37),IF(Config!$C$6=3,SUM(+Ene!S37+Feb!S37+Mar!S37),IF(Config!$C$6=4,SUM(+Ene!S37+Feb!S37+Mar!S37+Abr!S37),IF(Config!$C$6=5,SUM(Ene!S37+Feb!S37+Mar!S37+Abr!S37+May!S37),IF(Config!$C$6=6,SUM(+Ene!S37+Feb!S37+Mar!S37+Abr!S37+May!S37+Jun!S37),IF(Config!$C$6=7,SUM(Ene!S37+Feb!S37+Mar!S37+Abr!S37+May!S37+Jun!S37+Jul!S37),IF(Config!$C$6=8,SUM(+Ene!S37+Feb!S37+Mar!S37+Abr!S37+May!S37+Jun!S37+Jul!S37+Ago!S37),IF(Config!$C$6=9,SUM(+Ene!S37+Feb!S37+Mar!S37+Abr!S37+May!S37+Jun!S37+Jul!S37+Ago!S37+Set!S37),IF(Config!$C$6=10,SUM(+Ene!S37+Feb!S37+Mar!S37+Abr!S37+May!S37+Jun!S37+Jul!S37+Ago!S37+Set!S37+Oct!S37),IF(Config!$C$6=11,SUM(+Ene!S37+Feb!S37+Mar!S37+Abr!S37+May!S37+Jun!S37+Jul!S37+Ago!S37+Set!S37+Oct!S37+Nov!S37),IF(Config!$C$6=12,SUM(+Ene!S37+Feb!S37+Mar!S37+Abr!S37+May!S37+Jun!S37+Jul!S37+Ago!S37+Set!S37+Oct!S37+Nov!S37+Dic!S37)))))))))))))</f>
        <v>0</v>
      </c>
      <c r="T37" s="429">
        <f>IF(Config!$C$6=1,SUM(+Ene!T37),IF(Config!$C$6=2,SUM(+Ene!T37+Feb!T37),IF(Config!$C$6=3,SUM(+Ene!T37+Feb!T37+Mar!T37),IF(Config!$C$6=4,SUM(+Ene!T37+Feb!T37+Mar!T37+Abr!T37),IF(Config!$C$6=5,SUM(Ene!T37+Feb!T37+Mar!T37+Abr!T37+May!T37),IF(Config!$C$6=6,SUM(+Ene!T37+Feb!T37+Mar!T37+Abr!T37+May!T37+Jun!T37),IF(Config!$C$6=7,SUM(Ene!T37+Feb!T37+Mar!T37+Abr!T37+May!T37+Jun!T37+Jul!T37),IF(Config!$C$6=8,SUM(+Ene!T37+Feb!T37+Mar!T37+Abr!T37+May!T37+Jun!T37+Jul!T37+Ago!T37),IF(Config!$C$6=9,SUM(+Ene!T37+Feb!T37+Mar!T37+Abr!T37+May!T37+Jun!T37+Jul!T37+Ago!T37+Set!T37),IF(Config!$C$6=10,SUM(+Ene!T37+Feb!T37+Mar!T37+Abr!T37+May!T37+Jun!T37+Jul!T37+Ago!T37+Set!T37+Oct!T37),IF(Config!$C$6=11,SUM(+Ene!T37+Feb!T37+Mar!T37+Abr!T37+May!T37+Jun!T37+Jul!T37+Ago!T37+Set!T37+Oct!T37+Nov!T37),IF(Config!$C$6=12,SUM(+Ene!T37+Feb!T37+Mar!T37+Abr!T37+May!T37+Jun!T37+Jul!T37+Ago!T37+Set!T37+Oct!T37+Nov!T37+Dic!T37)))))))))))))</f>
        <v>0</v>
      </c>
      <c r="U37" s="429">
        <f>IF(Config!$C$6=1,SUM(+Ene!U37),IF(Config!$C$6=2,SUM(+Ene!U37+Feb!U37),IF(Config!$C$6=3,SUM(+Ene!U37+Feb!U37+Mar!U37),IF(Config!$C$6=4,SUM(+Ene!U37+Feb!U37+Mar!U37+Abr!U37),IF(Config!$C$6=5,SUM(Ene!U37+Feb!U37+Mar!U37+Abr!U37+May!U37),IF(Config!$C$6=6,SUM(+Ene!U37+Feb!U37+Mar!U37+Abr!U37+May!U37+Jun!U37),IF(Config!$C$6=7,SUM(Ene!U37+Feb!U37+Mar!U37+Abr!U37+May!U37+Jun!U37+Jul!U37),IF(Config!$C$6=8,SUM(+Ene!U37+Feb!U37+Mar!U37+Abr!U37+May!U37+Jun!U37+Jul!U37+Ago!U37),IF(Config!$C$6=9,SUM(+Ene!U37+Feb!U37+Mar!U37+Abr!U37+May!U37+Jun!U37+Jul!U37+Ago!U37+Set!U37),IF(Config!$C$6=10,SUM(+Ene!U37+Feb!U37+Mar!U37+Abr!U37+May!U37+Jun!U37+Jul!U37+Ago!U37+Set!U37+Oct!U37),IF(Config!$C$6=11,SUM(+Ene!U37+Feb!U37+Mar!U37+Abr!U37+May!U37+Jun!U37+Jul!U37+Ago!U37+Set!U37+Oct!U37+Nov!U37),IF(Config!$C$6=12,SUM(+Ene!U37+Feb!U37+Mar!U37+Abr!U37+May!U37+Jun!U37+Jul!U37+Ago!U37+Set!U37+Oct!U37+Nov!U37+Dic!U37)))))))))))))</f>
        <v>0</v>
      </c>
      <c r="V37" s="429">
        <f>IF(Config!$C$6=1,SUM(+Ene!V37),IF(Config!$C$6=2,SUM(+Ene!V37+Feb!V37),IF(Config!$C$6=3,SUM(+Ene!V37+Feb!V37+Mar!V37),IF(Config!$C$6=4,SUM(+Ene!V37+Feb!V37+Mar!V37+Abr!V37),IF(Config!$C$6=5,SUM(Ene!V37+Feb!V37+Mar!V37+Abr!V37+May!V37),IF(Config!$C$6=6,SUM(+Ene!V37+Feb!V37+Mar!V37+Abr!V37+May!V37+Jun!V37),IF(Config!$C$6=7,SUM(Ene!V37+Feb!V37+Mar!V37+Abr!V37+May!V37+Jun!V37+Jul!V37),IF(Config!$C$6=8,SUM(+Ene!V37+Feb!V37+Mar!V37+Abr!V37+May!V37+Jun!V37+Jul!V37+Ago!V37),IF(Config!$C$6=9,SUM(+Ene!V37+Feb!V37+Mar!V37+Abr!V37+May!V37+Jun!V37+Jul!V37+Ago!V37+Set!V37),IF(Config!$C$6=10,SUM(+Ene!V37+Feb!V37+Mar!V37+Abr!V37+May!V37+Jun!V37+Jul!V37+Ago!V37+Set!V37+Oct!V37),IF(Config!$C$6=11,SUM(+Ene!V37+Feb!V37+Mar!V37+Abr!V37+May!V37+Jun!V37+Jul!V37+Ago!V37+Set!V37+Oct!V37+Nov!V37),IF(Config!$C$6=12,SUM(+Ene!V37+Feb!V37+Mar!V37+Abr!V37+May!V37+Jun!V37+Jul!V37+Ago!V37+Set!V37+Oct!V37+Nov!V37+Dic!V37)))))))))))))</f>
        <v>0</v>
      </c>
      <c r="W37" s="429">
        <f>IF(Config!$C$6=1,SUM(+Ene!W37),IF(Config!$C$6=2,SUM(+Ene!W37+Feb!W37),IF(Config!$C$6=3,SUM(+Ene!W37+Feb!W37+Mar!W37),IF(Config!$C$6=4,SUM(+Ene!W37+Feb!W37+Mar!W37+Abr!W37),IF(Config!$C$6=5,SUM(Ene!W37+Feb!W37+Mar!W37+Abr!W37+May!W37),IF(Config!$C$6=6,SUM(+Ene!W37+Feb!W37+Mar!W37+Abr!W37+May!W37+Jun!W37),IF(Config!$C$6=7,SUM(Ene!W37+Feb!W37+Mar!W37+Abr!W37+May!W37+Jun!W37+Jul!W37),IF(Config!$C$6=8,SUM(+Ene!W37+Feb!W37+Mar!W37+Abr!W37+May!W37+Jun!W37+Jul!W37+Ago!W37),IF(Config!$C$6=9,SUM(+Ene!W37+Feb!W37+Mar!W37+Abr!W37+May!W37+Jun!W37+Jul!W37+Ago!W37+Set!W37),IF(Config!$C$6=10,SUM(+Ene!W37+Feb!W37+Mar!W37+Abr!W37+May!W37+Jun!W37+Jul!W37+Ago!W37+Set!W37+Oct!W37),IF(Config!$C$6=11,SUM(+Ene!W37+Feb!W37+Mar!W37+Abr!W37+May!W37+Jun!W37+Jul!W37+Ago!W37+Set!W37+Oct!W37+Nov!W37),IF(Config!$C$6=12,SUM(+Ene!W37+Feb!W37+Mar!W37+Abr!W37+May!W37+Jun!W37+Jul!W37+Ago!W37+Set!W37+Oct!W37+Nov!W37+Dic!W37)))))))))))))</f>
        <v>0</v>
      </c>
      <c r="X37" s="429">
        <f>IF(Config!$C$6=1,SUM(+Ene!X37),IF(Config!$C$6=2,SUM(+Ene!X37+Feb!X37),IF(Config!$C$6=3,SUM(+Ene!X37+Feb!X37+Mar!X37),IF(Config!$C$6=4,SUM(+Ene!X37+Feb!X37+Mar!X37+Abr!X37),IF(Config!$C$6=5,SUM(Ene!X37+Feb!X37+Mar!X37+Abr!X37+May!X37),IF(Config!$C$6=6,SUM(+Ene!X37+Feb!X37+Mar!X37+Abr!X37+May!X37+Jun!X37),IF(Config!$C$6=7,SUM(Ene!X37+Feb!X37+Mar!X37+Abr!X37+May!X37+Jun!X37+Jul!X37),IF(Config!$C$6=8,SUM(+Ene!X37+Feb!X37+Mar!X37+Abr!X37+May!X37+Jun!X37+Jul!X37+Ago!X37),IF(Config!$C$6=9,SUM(+Ene!X37+Feb!X37+Mar!X37+Abr!X37+May!X37+Jun!X37+Jul!X37+Ago!X37+Set!X37),IF(Config!$C$6=10,SUM(+Ene!X37+Feb!X37+Mar!X37+Abr!X37+May!X37+Jun!X37+Jul!X37+Ago!X37+Set!X37+Oct!X37),IF(Config!$C$6=11,SUM(+Ene!X37+Feb!X37+Mar!X37+Abr!X37+May!X37+Jun!X37+Jul!X37+Ago!X37+Set!X37+Oct!X37+Nov!X37),IF(Config!$C$6=12,SUM(+Ene!X37+Feb!X37+Mar!X37+Abr!X37+May!X37+Jun!X37+Jul!X37+Ago!X37+Set!X37+Oct!X37+Nov!X37+Dic!X37)))))))))))))</f>
        <v>0</v>
      </c>
      <c r="Y37" s="429">
        <f>IF(Config!$C$6=1,SUM(+Ene!Y37),IF(Config!$C$6=2,SUM(+Ene!Y37+Feb!Y37),IF(Config!$C$6=3,SUM(+Ene!Y37+Feb!Y37+Mar!Y37),IF(Config!$C$6=4,SUM(+Ene!Y37+Feb!Y37+Mar!Y37+Abr!Y37),IF(Config!$C$6=5,SUM(Ene!Y37+Feb!Y37+Mar!Y37+Abr!Y37+May!Y37),IF(Config!$C$6=6,SUM(+Ene!Y37+Feb!Y37+Mar!Y37+Abr!Y37+May!Y37+Jun!Y37),IF(Config!$C$6=7,SUM(Ene!Y37+Feb!Y37+Mar!Y37+Abr!Y37+May!Y37+Jun!Y37+Jul!Y37),IF(Config!$C$6=8,SUM(+Ene!Y37+Feb!Y37+Mar!Y37+Abr!Y37+May!Y37+Jun!Y37+Jul!Y37+Ago!Y37),IF(Config!$C$6=9,SUM(+Ene!Y37+Feb!Y37+Mar!Y37+Abr!Y37+May!Y37+Jun!Y37+Jul!Y37+Ago!Y37+Set!Y37),IF(Config!$C$6=10,SUM(+Ene!Y37+Feb!Y37+Mar!Y37+Abr!Y37+May!Y37+Jun!Y37+Jul!Y37+Ago!Y37+Set!Y37+Oct!Y37),IF(Config!$C$6=11,SUM(+Ene!Y37+Feb!Y37+Mar!Y37+Abr!Y37+May!Y37+Jun!Y37+Jul!Y37+Ago!Y37+Set!Y37+Oct!Y37+Nov!Y37),IF(Config!$C$6=12,SUM(+Ene!Y37+Feb!Y37+Mar!Y37+Abr!Y37+May!Y37+Jun!Y37+Jul!Y37+Ago!Y37+Set!Y37+Oct!Y37+Nov!Y37+Dic!Y37)))))))))))))</f>
        <v>0</v>
      </c>
      <c r="Z37" s="429">
        <f>IF(Config!$C$6=1,SUM(+Ene!Z37),IF(Config!$C$6=2,SUM(+Ene!Z37+Feb!Z37),IF(Config!$C$6=3,SUM(+Ene!Z37+Feb!Z37+Mar!Z37),IF(Config!$C$6=4,SUM(+Ene!Z37+Feb!Z37+Mar!Z37+Abr!Z37),IF(Config!$C$6=5,SUM(Ene!Z37+Feb!Z37+Mar!Z37+Abr!Z37+May!Z37),IF(Config!$C$6=6,SUM(+Ene!Z37+Feb!Z37+Mar!Z37+Abr!Z37+May!Z37+Jun!Z37),IF(Config!$C$6=7,SUM(Ene!Z37+Feb!Z37+Mar!Z37+Abr!Z37+May!Z37+Jun!Z37+Jul!Z37),IF(Config!$C$6=8,SUM(+Ene!Z37+Feb!Z37+Mar!Z37+Abr!Z37+May!Z37+Jun!Z37+Jul!Z37+Ago!Z37),IF(Config!$C$6=9,SUM(+Ene!Z37+Feb!Z37+Mar!Z37+Abr!Z37+May!Z37+Jun!Z37+Jul!Z37+Ago!Z37+Set!Z37),IF(Config!$C$6=10,SUM(+Ene!Z37+Feb!Z37+Mar!Z37+Abr!Z37+May!Z37+Jun!Z37+Jul!Z37+Ago!Z37+Set!Z37+Oct!Z37),IF(Config!$C$6=11,SUM(+Ene!Z37+Feb!Z37+Mar!Z37+Abr!Z37+May!Z37+Jun!Z37+Jul!Z37+Ago!Z37+Set!Z37+Oct!Z37+Nov!Z37),IF(Config!$C$6=12,SUM(+Ene!Z37+Feb!Z37+Mar!Z37+Abr!Z37+May!Z37+Jun!Z37+Jul!Z37+Ago!Z37+Set!Z37+Oct!Z37+Nov!Z37+Dic!Z37)))))))))))))</f>
        <v>0</v>
      </c>
      <c r="AA37" s="429">
        <f>IF(Config!$C$6=1,SUM(+Ene!AA37),IF(Config!$C$6=2,SUM(+Ene!AA37+Feb!AA37),IF(Config!$C$6=3,SUM(+Ene!AA37+Feb!AA37+Mar!AA37),IF(Config!$C$6=4,SUM(+Ene!AA37+Feb!AA37+Mar!AA37+Abr!AA37),IF(Config!$C$6=5,SUM(Ene!AA37+Feb!AA37+Mar!AA37+Abr!AA37+May!AA37),IF(Config!$C$6=6,SUM(+Ene!AA37+Feb!AA37+Mar!AA37+Abr!AA37+May!AA37+Jun!AA37),IF(Config!$C$6=7,SUM(Ene!AA37+Feb!AA37+Mar!AA37+Abr!AA37+May!AA37+Jun!AA37+Jul!AA37),IF(Config!$C$6=8,SUM(+Ene!AA37+Feb!AA37+Mar!AA37+Abr!AA37+May!AA37+Jun!AA37+Jul!AA37+Ago!AA37),IF(Config!$C$6=9,SUM(+Ene!AA37+Feb!AA37+Mar!AA37+Abr!AA37+May!AA37+Jun!AA37+Jul!AA37+Ago!AA37+Set!AA37),IF(Config!$C$6=10,SUM(+Ene!AA37+Feb!AA37+Mar!AA37+Abr!AA37+May!AA37+Jun!AA37+Jul!AA37+Ago!AA37+Set!AA37+Oct!AA37),IF(Config!$C$6=11,SUM(+Ene!AA37+Feb!AA37+Mar!AA37+Abr!AA37+May!AA37+Jun!AA37+Jul!AA37+Ago!AA37+Set!AA37+Oct!AA37+Nov!AA37),IF(Config!$C$6=12,SUM(+Ene!AA37+Feb!AA37+Mar!AA37+Abr!AA37+May!AA37+Jun!AA37+Jul!AA37+Ago!AA37+Set!AA37+Oct!AA37+Nov!AA37+Dic!AA37)))))))))))))</f>
        <v>0</v>
      </c>
      <c r="AB37" s="429">
        <f>IF(Config!$C$6=1,SUM(+Ene!AB37),IF(Config!$C$6=2,SUM(+Ene!AB37+Feb!AB37),IF(Config!$C$6=3,SUM(+Ene!AB37+Feb!AB37+Mar!AB37),IF(Config!$C$6=4,SUM(+Ene!AB37+Feb!AB37+Mar!AB37+Abr!AB37),IF(Config!$C$6=5,SUM(Ene!AB37+Feb!AB37+Mar!AB37+Abr!AB37+May!AB37),IF(Config!$C$6=6,SUM(+Ene!AB37+Feb!AB37+Mar!AB37+Abr!AB37+May!AB37+Jun!AB37),IF(Config!$C$6=7,SUM(Ene!AB37+Feb!AB37+Mar!AB37+Abr!AB37+May!AB37+Jun!AB37+Jul!AB37),IF(Config!$C$6=8,SUM(+Ene!AB37+Feb!AB37+Mar!AB37+Abr!AB37+May!AB37+Jun!AB37+Jul!AB37+Ago!AB37),IF(Config!$C$6=9,SUM(+Ene!AB37+Feb!AB37+Mar!AB37+Abr!AB37+May!AB37+Jun!AB37+Jul!AB37+Ago!AB37+Set!AB37),IF(Config!$C$6=10,SUM(+Ene!AB37+Feb!AB37+Mar!AB37+Abr!AB37+May!AB37+Jun!AB37+Jul!AB37+Ago!AB37+Set!AB37+Oct!AB37),IF(Config!$C$6=11,SUM(+Ene!AB37+Feb!AB37+Mar!AB37+Abr!AB37+May!AB37+Jun!AB37+Jul!AB37+Ago!AB37+Set!AB37+Oct!AB37+Nov!AB37),IF(Config!$C$6=12,SUM(+Ene!AB37+Feb!AB37+Mar!AB37+Abr!AB37+May!AB37+Jun!AB37+Jul!AB37+Ago!AB37+Set!AB37+Oct!AB37+Nov!AB37+Dic!AB37)))))))))))))</f>
        <v>0</v>
      </c>
      <c r="AC37" s="429">
        <f>IF(Config!$C$6=1,SUM(+Ene!AC37),IF(Config!$C$6=2,SUM(+Ene!AC37+Feb!AC37),IF(Config!$C$6=3,SUM(+Ene!AC37+Feb!AC37+Mar!AC37),IF(Config!$C$6=4,SUM(+Ene!AC37+Feb!AC37+Mar!AC37+Abr!AC37),IF(Config!$C$6=5,SUM(Ene!AC37+Feb!AC37+Mar!AC37+Abr!AC37+May!AC37),IF(Config!$C$6=6,SUM(+Ene!AC37+Feb!AC37+Mar!AC37+Abr!AC37+May!AC37+Jun!AC37),IF(Config!$C$6=7,SUM(Ene!AC37+Feb!AC37+Mar!AC37+Abr!AC37+May!AC37+Jun!AC37+Jul!AC37),IF(Config!$C$6=8,SUM(+Ene!AC37+Feb!AC37+Mar!AC37+Abr!AC37+May!AC37+Jun!AC37+Jul!AC37+Ago!AC37),IF(Config!$C$6=9,SUM(+Ene!AC37+Feb!AC37+Mar!AC37+Abr!AC37+May!AC37+Jun!AC37+Jul!AC37+Ago!AC37+Set!AC37),IF(Config!$C$6=10,SUM(+Ene!AC37+Feb!AC37+Mar!AC37+Abr!AC37+May!AC37+Jun!AC37+Jul!AC37+Ago!AC37+Set!AC37+Oct!AC37),IF(Config!$C$6=11,SUM(+Ene!AC37+Feb!AC37+Mar!AC37+Abr!AC37+May!AC37+Jun!AC37+Jul!AC37+Ago!AC37+Set!AC37+Oct!AC37+Nov!AC37),IF(Config!$C$6=12,SUM(+Ene!AC37+Feb!AC37+Mar!AC37+Abr!AC37+May!AC37+Jun!AC37+Jul!AC37+Ago!AC37+Set!AC37+Oct!AC37+Nov!AC37+Dic!AC37)))))))))))))</f>
        <v>0</v>
      </c>
      <c r="AD37" s="429">
        <f>IF(Config!$C$6=1,SUM(+Ene!AD37),IF(Config!$C$6=2,SUM(+Ene!AD37+Feb!AD37),IF(Config!$C$6=3,SUM(+Ene!AD37+Feb!AD37+Mar!AD37),IF(Config!$C$6=4,SUM(+Ene!AD37+Feb!AD37+Mar!AD37+Abr!AD37),IF(Config!$C$6=5,SUM(Ene!AD37+Feb!AD37+Mar!AD37+Abr!AD37+May!AD37),IF(Config!$C$6=6,SUM(+Ene!AD37+Feb!AD37+Mar!AD37+Abr!AD37+May!AD37+Jun!AD37),IF(Config!$C$6=7,SUM(Ene!AD37+Feb!AD37+Mar!AD37+Abr!AD37+May!AD37+Jun!AD37+Jul!AD37),IF(Config!$C$6=8,SUM(+Ene!AD37+Feb!AD37+Mar!AD37+Abr!AD37+May!AD37+Jun!AD37+Jul!AD37+Ago!AD37),IF(Config!$C$6=9,SUM(+Ene!AD37+Feb!AD37+Mar!AD37+Abr!AD37+May!AD37+Jun!AD37+Jul!AD37+Ago!AD37+Set!AD37),IF(Config!$C$6=10,SUM(+Ene!AD37+Feb!AD37+Mar!AD37+Abr!AD37+May!AD37+Jun!AD37+Jul!AD37+Ago!AD37+Set!AD37+Oct!AD37),IF(Config!$C$6=11,SUM(+Ene!AD37+Feb!AD37+Mar!AD37+Abr!AD37+May!AD37+Jun!AD37+Jul!AD37+Ago!AD37+Set!AD37+Oct!AD37+Nov!AD37),IF(Config!$C$6=12,SUM(+Ene!AD37+Feb!AD37+Mar!AD37+Abr!AD37+May!AD37+Jun!AD37+Jul!AD37+Ago!AD37+Set!AD37+Oct!AD37+Nov!AD37+Dic!AD37)))))))))))))</f>
        <v>0</v>
      </c>
      <c r="AE37" s="429">
        <f>IF(Config!$C$6=1,SUM(+Ene!AE37),IF(Config!$C$6=2,SUM(+Ene!AE37+Feb!AE37),IF(Config!$C$6=3,SUM(+Ene!AE37+Feb!AE37+Mar!AE37),IF(Config!$C$6=4,SUM(+Ene!AE37+Feb!AE37+Mar!AE37+Abr!AE37),IF(Config!$C$6=5,SUM(Ene!AE37+Feb!AE37+Mar!AE37+Abr!AE37+May!AE37),IF(Config!$C$6=6,SUM(+Ene!AE37+Feb!AE37+Mar!AE37+Abr!AE37+May!AE37+Jun!AE37),IF(Config!$C$6=7,SUM(Ene!AE37+Feb!AE37+Mar!AE37+Abr!AE37+May!AE37+Jun!AE37+Jul!AE37),IF(Config!$C$6=8,SUM(+Ene!AE37+Feb!AE37+Mar!AE37+Abr!AE37+May!AE37+Jun!AE37+Jul!AE37+Ago!AE37),IF(Config!$C$6=9,SUM(+Ene!AE37+Feb!AE37+Mar!AE37+Abr!AE37+May!AE37+Jun!AE37+Jul!AE37+Ago!AE37+Set!AE37),IF(Config!$C$6=10,SUM(+Ene!AE37+Feb!AE37+Mar!AE37+Abr!AE37+May!AE37+Jun!AE37+Jul!AE37+Ago!AE37+Set!AE37+Oct!AE37),IF(Config!$C$6=11,SUM(+Ene!AE37+Feb!AE37+Mar!AE37+Abr!AE37+May!AE37+Jun!AE37+Jul!AE37+Ago!AE37+Set!AE37+Oct!AE37+Nov!AE37),IF(Config!$C$6=12,SUM(+Ene!AE37+Feb!AE37+Mar!AE37+Abr!AE37+May!AE37+Jun!AE37+Jul!AE37+Ago!AE37+Set!AE37+Oct!AE37+Nov!AE37+Dic!AE37)))))))))))))</f>
        <v>0</v>
      </c>
      <c r="AF37" s="429">
        <f>IF(Config!$C$6=1,SUM(+Ene!AF37),IF(Config!$C$6=2,SUM(+Ene!AF37+Feb!AF37),IF(Config!$C$6=3,SUM(+Ene!AF37+Feb!AF37+Mar!AF37),IF(Config!$C$6=4,SUM(+Ene!AF37+Feb!AF37+Mar!AF37+Abr!AF37),IF(Config!$C$6=5,SUM(Ene!AF37+Feb!AF37+Mar!AF37+Abr!AF37+May!AF37),IF(Config!$C$6=6,SUM(+Ene!AF37+Feb!AF37+Mar!AF37+Abr!AF37+May!AF37+Jun!AF37),IF(Config!$C$6=7,SUM(Ene!AF37+Feb!AF37+Mar!AF37+Abr!AF37+May!AF37+Jun!AF37+Jul!AF37),IF(Config!$C$6=8,SUM(+Ene!AF37+Feb!AF37+Mar!AF37+Abr!AF37+May!AF37+Jun!AF37+Jul!AF37+Ago!AF37),IF(Config!$C$6=9,SUM(+Ene!AF37+Feb!AF37+Mar!AF37+Abr!AF37+May!AF37+Jun!AF37+Jul!AF37+Ago!AF37+Set!AF37),IF(Config!$C$6=10,SUM(+Ene!AF37+Feb!AF37+Mar!AF37+Abr!AF37+May!AF37+Jun!AF37+Jul!AF37+Ago!AF37+Set!AF37+Oct!AF37),IF(Config!$C$6=11,SUM(+Ene!AF37+Feb!AF37+Mar!AF37+Abr!AF37+May!AF37+Jun!AF37+Jul!AF37+Ago!AF37+Set!AF37+Oct!AF37+Nov!AF37),IF(Config!$C$6=12,SUM(+Ene!AF37+Feb!AF37+Mar!AF37+Abr!AF37+May!AF37+Jun!AF37+Jul!AF37+Ago!AF37+Set!AF37+Oct!AF37+Nov!AF37+Dic!AF37)))))))))))))</f>
        <v>0</v>
      </c>
      <c r="AG37" s="429">
        <f>IF(Config!$C$6=1,SUM(+Ene!AG37),IF(Config!$C$6=2,SUM(+Ene!AG37+Feb!AG37),IF(Config!$C$6=3,SUM(+Ene!AG37+Feb!AG37+Mar!AG37),IF(Config!$C$6=4,SUM(+Ene!AG37+Feb!AG37+Mar!AG37+Abr!AG37),IF(Config!$C$6=5,SUM(Ene!AG37+Feb!AG37+Mar!AG37+Abr!AG37+May!AG37),IF(Config!$C$6=6,SUM(+Ene!AG37+Feb!AG37+Mar!AG37+Abr!AG37+May!AG37+Jun!AG37),IF(Config!$C$6=7,SUM(Ene!AG37+Feb!AG37+Mar!AG37+Abr!AG37+May!AG37+Jun!AG37+Jul!AG37),IF(Config!$C$6=8,SUM(+Ene!AG37+Feb!AG37+Mar!AG37+Abr!AG37+May!AG37+Jun!AG37+Jul!AG37+Ago!AG37),IF(Config!$C$6=9,SUM(+Ene!AG37+Feb!AG37+Mar!AG37+Abr!AG37+May!AG37+Jun!AG37+Jul!AG37+Ago!AG37+Set!AG37),IF(Config!$C$6=10,SUM(+Ene!AG37+Feb!AG37+Mar!AG37+Abr!AG37+May!AG37+Jun!AG37+Jul!AG37+Ago!AG37+Set!AG37+Oct!AG37),IF(Config!$C$6=11,SUM(+Ene!AG37+Feb!AG37+Mar!AG37+Abr!AG37+May!AG37+Jun!AG37+Jul!AG37+Ago!AG37+Set!AG37+Oct!AG37+Nov!AG37),IF(Config!$C$6=12,SUM(+Ene!AG37+Feb!AG37+Mar!AG37+Abr!AG37+May!AG37+Jun!AG37+Jul!AG37+Ago!AG37+Set!AG37+Oct!AG37+Nov!AG37+Dic!AG37)))))))))))))</f>
        <v>0</v>
      </c>
      <c r="AH37" s="429">
        <f>IF(Config!$C$6=1,SUM(+Ene!AH37),IF(Config!$C$6=2,SUM(+Ene!AH37+Feb!AH37),IF(Config!$C$6=3,SUM(+Ene!AH37+Feb!AH37+Mar!AH37),IF(Config!$C$6=4,SUM(+Ene!AH37+Feb!AH37+Mar!AH37+Abr!AH37),IF(Config!$C$6=5,SUM(Ene!AH37+Feb!AH37+Mar!AH37+Abr!AH37+May!AH37),IF(Config!$C$6=6,SUM(+Ene!AH37+Feb!AH37+Mar!AH37+Abr!AH37+May!AH37+Jun!AH37),IF(Config!$C$6=7,SUM(Ene!AH37+Feb!AH37+Mar!AH37+Abr!AH37+May!AH37+Jun!AH37+Jul!AH37),IF(Config!$C$6=8,SUM(+Ene!AH37+Feb!AH37+Mar!AH37+Abr!AH37+May!AH37+Jun!AH37+Jul!AH37+Ago!AH37),IF(Config!$C$6=9,SUM(+Ene!AH37+Feb!AH37+Mar!AH37+Abr!AH37+May!AH37+Jun!AH37+Jul!AH37+Ago!AH37+Set!AH37),IF(Config!$C$6=10,SUM(+Ene!AH37+Feb!AH37+Mar!AH37+Abr!AH37+May!AH37+Jun!AH37+Jul!AH37+Ago!AH37+Set!AH37+Oct!AH37),IF(Config!$C$6=11,SUM(+Ene!AH37+Feb!AH37+Mar!AH37+Abr!AH37+May!AH37+Jun!AH37+Jul!AH37+Ago!AH37+Set!AH37+Oct!AH37+Nov!AH37),IF(Config!$C$6=12,SUM(+Ene!AH37+Feb!AH37+Mar!AH37+Abr!AH37+May!AH37+Jun!AH37+Jul!AH37+Ago!AH37+Set!AH37+Oct!AH37+Nov!AH37+Dic!AH37)))))))))))))</f>
        <v>0</v>
      </c>
      <c r="AI37" s="429">
        <f>IF(Config!$C$6=1,SUM(+Ene!AI37),IF(Config!$C$6=2,SUM(+Ene!AI37+Feb!AI37),IF(Config!$C$6=3,SUM(+Ene!AI37+Feb!AI37+Mar!AI37),IF(Config!$C$6=4,SUM(+Ene!AI37+Feb!AI37+Mar!AI37+Abr!AI37),IF(Config!$C$6=5,SUM(Ene!AI37+Feb!AI37+Mar!AI37+Abr!AI37+May!AI37),IF(Config!$C$6=6,SUM(+Ene!AI37+Feb!AI37+Mar!AI37+Abr!AI37+May!AI37+Jun!AI37),IF(Config!$C$6=7,SUM(Ene!AI37+Feb!AI37+Mar!AI37+Abr!AI37+May!AI37+Jun!AI37+Jul!AI37),IF(Config!$C$6=8,SUM(+Ene!AI37+Feb!AI37+Mar!AI37+Abr!AI37+May!AI37+Jun!AI37+Jul!AI37+Ago!AI37),IF(Config!$C$6=9,SUM(+Ene!AI37+Feb!AI37+Mar!AI37+Abr!AI37+May!AI37+Jun!AI37+Jul!AI37+Ago!AI37+Set!AI37),IF(Config!$C$6=10,SUM(+Ene!AI37+Feb!AI37+Mar!AI37+Abr!AI37+May!AI37+Jun!AI37+Jul!AI37+Ago!AI37+Set!AI37+Oct!AI37),IF(Config!$C$6=11,SUM(+Ene!AI37+Feb!AI37+Mar!AI37+Abr!AI37+May!AI37+Jun!AI37+Jul!AI37+Ago!AI37+Set!AI37+Oct!AI37+Nov!AI37),IF(Config!$C$6=12,SUM(+Ene!AI37+Feb!AI37+Mar!AI37+Abr!AI37+May!AI37+Jun!AI37+Jul!AI37+Ago!AI37+Set!AI37+Oct!AI37+Nov!AI37+Dic!AI37)))))))))))))</f>
        <v>0</v>
      </c>
      <c r="AJ37" s="429">
        <f>IF(Config!$C$6=1,SUM(+Ene!AJ37),IF(Config!$C$6=2,SUM(+Ene!AJ37+Feb!AJ37),IF(Config!$C$6=3,SUM(+Ene!AJ37+Feb!AJ37+Mar!AJ37),IF(Config!$C$6=4,SUM(+Ene!AJ37+Feb!AJ37+Mar!AJ37+Abr!AJ37),IF(Config!$C$6=5,SUM(Ene!AJ37+Feb!AJ37+Mar!AJ37+Abr!AJ37+May!AJ37),IF(Config!$C$6=6,SUM(+Ene!AJ37+Feb!AJ37+Mar!AJ37+Abr!AJ37+May!AJ37+Jun!AJ37),IF(Config!$C$6=7,SUM(Ene!AJ37+Feb!AJ37+Mar!AJ37+Abr!AJ37+May!AJ37+Jun!AJ37+Jul!AJ37),IF(Config!$C$6=8,SUM(+Ene!AJ37+Feb!AJ37+Mar!AJ37+Abr!AJ37+May!AJ37+Jun!AJ37+Jul!AJ37+Ago!AJ37),IF(Config!$C$6=9,SUM(+Ene!AJ37+Feb!AJ37+Mar!AJ37+Abr!AJ37+May!AJ37+Jun!AJ37+Jul!AJ37+Ago!AJ37+Set!AJ37),IF(Config!$C$6=10,SUM(+Ene!AJ37+Feb!AJ37+Mar!AJ37+Abr!AJ37+May!AJ37+Jun!AJ37+Jul!AJ37+Ago!AJ37+Set!AJ37+Oct!AJ37),IF(Config!$C$6=11,SUM(+Ene!AJ37+Feb!AJ37+Mar!AJ37+Abr!AJ37+May!AJ37+Jun!AJ37+Jul!AJ37+Ago!AJ37+Set!AJ37+Oct!AJ37+Nov!AJ37),IF(Config!$C$6=12,SUM(+Ene!AJ37+Feb!AJ37+Mar!AJ37+Abr!AJ37+May!AJ37+Jun!AJ37+Jul!AJ37+Ago!AJ37+Set!AJ37+Oct!AJ37+Nov!AJ37+Dic!AJ37)))))))))))))</f>
        <v>0</v>
      </c>
      <c r="AK37" s="429">
        <f>IF(Config!$C$6=1,SUM(+Ene!AK37),IF(Config!$C$6=2,SUM(+Ene!AK37+Feb!AK37),IF(Config!$C$6=3,SUM(+Ene!AK37+Feb!AK37+Mar!AK37),IF(Config!$C$6=4,SUM(+Ene!AK37+Feb!AK37+Mar!AK37+Abr!AK37),IF(Config!$C$6=5,SUM(Ene!AK37+Feb!AK37+Mar!AK37+Abr!AK37+May!AK37),IF(Config!$C$6=6,SUM(+Ene!AK37+Feb!AK37+Mar!AK37+Abr!AK37+May!AK37+Jun!AK37),IF(Config!$C$6=7,SUM(Ene!AK37+Feb!AK37+Mar!AK37+Abr!AK37+May!AK37+Jun!AK37+Jul!AK37),IF(Config!$C$6=8,SUM(+Ene!AK37+Feb!AK37+Mar!AK37+Abr!AK37+May!AK37+Jun!AK37+Jul!AK37+Ago!AK37),IF(Config!$C$6=9,SUM(+Ene!AK37+Feb!AK37+Mar!AK37+Abr!AK37+May!AK37+Jun!AK37+Jul!AK37+Ago!AK37+Set!AK37),IF(Config!$C$6=10,SUM(+Ene!AK37+Feb!AK37+Mar!AK37+Abr!AK37+May!AK37+Jun!AK37+Jul!AK37+Ago!AK37+Set!AK37+Oct!AK37),IF(Config!$C$6=11,SUM(+Ene!AK37+Feb!AK37+Mar!AK37+Abr!AK37+May!AK37+Jun!AK37+Jul!AK37+Ago!AK37+Set!AK37+Oct!AK37+Nov!AK37),IF(Config!$C$6=12,SUM(+Ene!AK37+Feb!AK37+Mar!AK37+Abr!AK37+May!AK37+Jun!AK37+Jul!AK37+Ago!AK37+Set!AK37+Oct!AK37+Nov!AK37+Dic!AK37)))))))))))))</f>
        <v>0</v>
      </c>
      <c r="AL37" s="429">
        <f>IF(Config!$C$6=1,SUM(+Ene!AL37),IF(Config!$C$6=2,SUM(+Ene!AL37+Feb!AL37),IF(Config!$C$6=3,SUM(+Ene!AL37+Feb!AL37+Mar!AL37),IF(Config!$C$6=4,SUM(+Ene!AL37+Feb!AL37+Mar!AL37+Abr!AL37),IF(Config!$C$6=5,SUM(Ene!AL37+Feb!AL37+Mar!AL37+Abr!AL37+May!AL37),IF(Config!$C$6=6,SUM(+Ene!AL37+Feb!AL37+Mar!AL37+Abr!AL37+May!AL37+Jun!AL37),IF(Config!$C$6=7,SUM(Ene!AL37+Feb!AL37+Mar!AL37+Abr!AL37+May!AL37+Jun!AL37+Jul!AL37),IF(Config!$C$6=8,SUM(+Ene!AL37+Feb!AL37+Mar!AL37+Abr!AL37+May!AL37+Jun!AL37+Jul!AL37+Ago!AL37),IF(Config!$C$6=9,SUM(+Ene!AL37+Feb!AL37+Mar!AL37+Abr!AL37+May!AL37+Jun!AL37+Jul!AL37+Ago!AL37+Set!AL37),IF(Config!$C$6=10,SUM(+Ene!AL37+Feb!AL37+Mar!AL37+Abr!AL37+May!AL37+Jun!AL37+Jul!AL37+Ago!AL37+Set!AL37+Oct!AL37),IF(Config!$C$6=11,SUM(+Ene!AL37+Feb!AL37+Mar!AL37+Abr!AL37+May!AL37+Jun!AL37+Jul!AL37+Ago!AL37+Set!AL37+Oct!AL37+Nov!AL37),IF(Config!$C$6=12,SUM(+Ene!AL37+Feb!AL37+Mar!AL37+Abr!AL37+May!AL37+Jun!AL37+Jul!AL37+Ago!AL37+Set!AL37+Oct!AL37+Nov!AL37+Dic!AL37)))))))))))))</f>
        <v>0</v>
      </c>
      <c r="AM37" s="429">
        <f>IF(Config!$C$6=1,SUM(+Ene!AM37),IF(Config!$C$6=2,SUM(+Ene!AM37+Feb!AM37),IF(Config!$C$6=3,SUM(+Ene!AM37+Feb!AM37+Mar!AM37),IF(Config!$C$6=4,SUM(+Ene!AM37+Feb!AM37+Mar!AM37+Abr!AM37),IF(Config!$C$6=5,SUM(Ene!AM37+Feb!AM37+Mar!AM37+Abr!AM37+May!AM37),IF(Config!$C$6=6,SUM(+Ene!AM37+Feb!AM37+Mar!AM37+Abr!AM37+May!AM37+Jun!AM37),IF(Config!$C$6=7,SUM(Ene!AM37+Feb!AM37+Mar!AM37+Abr!AM37+May!AM37+Jun!AM37+Jul!AM37),IF(Config!$C$6=8,SUM(+Ene!AM37+Feb!AM37+Mar!AM37+Abr!AM37+May!AM37+Jun!AM37+Jul!AM37+Ago!AM37),IF(Config!$C$6=9,SUM(+Ene!AM37+Feb!AM37+Mar!AM37+Abr!AM37+May!AM37+Jun!AM37+Jul!AM37+Ago!AM37+Set!AM37),IF(Config!$C$6=10,SUM(+Ene!AM37+Feb!AM37+Mar!AM37+Abr!AM37+May!AM37+Jun!AM37+Jul!AM37+Ago!AM37+Set!AM37+Oct!AM37),IF(Config!$C$6=11,SUM(+Ene!AM37+Feb!AM37+Mar!AM37+Abr!AM37+May!AM37+Jun!AM37+Jul!AM37+Ago!AM37+Set!AM37+Oct!AM37+Nov!AM37),IF(Config!$C$6=12,SUM(+Ene!AM37+Feb!AM37+Mar!AM37+Abr!AM37+May!AM37+Jun!AM37+Jul!AM37+Ago!AM37+Set!AM37+Oct!AM37+Nov!AM37+Dic!AM37)))))))))))))</f>
        <v>0</v>
      </c>
      <c r="AN37" s="429">
        <f>IF(Config!$C$6=1,SUM(+Ene!AN37),IF(Config!$C$6=2,SUM(+Ene!AN37+Feb!AN37),IF(Config!$C$6=3,SUM(+Ene!AN37+Feb!AN37+Mar!AN37),IF(Config!$C$6=4,SUM(+Ene!AN37+Feb!AN37+Mar!AN37+Abr!AN37),IF(Config!$C$6=5,SUM(Ene!AN37+Feb!AN37+Mar!AN37+Abr!AN37+May!AN37),IF(Config!$C$6=6,SUM(+Ene!AN37+Feb!AN37+Mar!AN37+Abr!AN37+May!AN37+Jun!AN37),IF(Config!$C$6=7,SUM(Ene!AN37+Feb!AN37+Mar!AN37+Abr!AN37+May!AN37+Jun!AN37+Jul!AN37),IF(Config!$C$6=8,SUM(+Ene!AN37+Feb!AN37+Mar!AN37+Abr!AN37+May!AN37+Jun!AN37+Jul!AN37+Ago!AN37),IF(Config!$C$6=9,SUM(+Ene!AN37+Feb!AN37+Mar!AN37+Abr!AN37+May!AN37+Jun!AN37+Jul!AN37+Ago!AN37+Set!AN37),IF(Config!$C$6=10,SUM(+Ene!AN37+Feb!AN37+Mar!AN37+Abr!AN37+May!AN37+Jun!AN37+Jul!AN37+Ago!AN37+Set!AN37+Oct!AN37),IF(Config!$C$6=11,SUM(+Ene!AN37+Feb!AN37+Mar!AN37+Abr!AN37+May!AN37+Jun!AN37+Jul!AN37+Ago!AN37+Set!AN37+Oct!AN37+Nov!AN37),IF(Config!$C$6=12,SUM(+Ene!AN37+Feb!AN37+Mar!AN37+Abr!AN37+May!AN37+Jun!AN37+Jul!AN37+Ago!AN37+Set!AN37+Oct!AN37+Nov!AN37+Dic!AN37)))))))))))))</f>
        <v>10</v>
      </c>
      <c r="AO37" s="429">
        <f>IF(Config!$C$6=1,SUM(+Ene!AO37),IF(Config!$C$6=2,SUM(+Ene!AO37+Feb!AO37),IF(Config!$C$6=3,SUM(+Ene!AO37+Feb!AO37+Mar!AO37),IF(Config!$C$6=4,SUM(+Ene!AO37+Feb!AO37+Mar!AO37+Abr!AO37),IF(Config!$C$6=5,SUM(Ene!AO37+Feb!AO37+Mar!AO37+Abr!AO37+May!AO37),IF(Config!$C$6=6,SUM(+Ene!AO37+Feb!AO37+Mar!AO37+Abr!AO37+May!AO37+Jun!AO37),IF(Config!$C$6=7,SUM(Ene!AO37+Feb!AO37+Mar!AO37+Abr!AO37+May!AO37+Jun!AO37+Jul!AO37),IF(Config!$C$6=8,SUM(+Ene!AO37+Feb!AO37+Mar!AO37+Abr!AO37+May!AO37+Jun!AO37+Jul!AO37+Ago!AO37),IF(Config!$C$6=9,SUM(+Ene!AO37+Feb!AO37+Mar!AO37+Abr!AO37+May!AO37+Jun!AO37+Jul!AO37+Ago!AO37+Set!AO37),IF(Config!$C$6=10,SUM(+Ene!AO37+Feb!AO37+Mar!AO37+Abr!AO37+May!AO37+Jun!AO37+Jul!AO37+Ago!AO37+Set!AO37+Oct!AO37),IF(Config!$C$6=11,SUM(+Ene!AO37+Feb!AO37+Mar!AO37+Abr!AO37+May!AO37+Jun!AO37+Jul!AO37+Ago!AO37+Set!AO37+Oct!AO37+Nov!AO37),IF(Config!$C$6=12,SUM(+Ene!AO37+Feb!AO37+Mar!AO37+Abr!AO37+May!AO37+Jun!AO37+Jul!AO37+Ago!AO37+Set!AO37+Oct!AO37+Nov!AO37+Dic!AO37)))))))))))))</f>
        <v>0</v>
      </c>
      <c r="AP37" s="429">
        <f>IF(Config!$C$6=1,SUM(+Ene!AP37),IF(Config!$C$6=2,SUM(+Ene!AP37+Feb!AP37),IF(Config!$C$6=3,SUM(+Ene!AP37+Feb!AP37+Mar!AP37),IF(Config!$C$6=4,SUM(+Ene!AP37+Feb!AP37+Mar!AP37+Abr!AP37),IF(Config!$C$6=5,SUM(Ene!AP37+Feb!AP37+Mar!AP37+Abr!AP37+May!AP37),IF(Config!$C$6=6,SUM(+Ene!AP37+Feb!AP37+Mar!AP37+Abr!AP37+May!AP37+Jun!AP37),IF(Config!$C$6=7,SUM(Ene!AP37+Feb!AP37+Mar!AP37+Abr!AP37+May!AP37+Jun!AP37+Jul!AP37),IF(Config!$C$6=8,SUM(+Ene!AP37+Feb!AP37+Mar!AP37+Abr!AP37+May!AP37+Jun!AP37+Jul!AP37+Ago!AP37),IF(Config!$C$6=9,SUM(+Ene!AP37+Feb!AP37+Mar!AP37+Abr!AP37+May!AP37+Jun!AP37+Jul!AP37+Ago!AP37+Set!AP37),IF(Config!$C$6=10,SUM(+Ene!AP37+Feb!AP37+Mar!AP37+Abr!AP37+May!AP37+Jun!AP37+Jul!AP37+Ago!AP37+Set!AP37+Oct!AP37),IF(Config!$C$6=11,SUM(+Ene!AP37+Feb!AP37+Mar!AP37+Abr!AP37+May!AP37+Jun!AP37+Jul!AP37+Ago!AP37+Set!AP37+Oct!AP37+Nov!AP37),IF(Config!$C$6=12,SUM(+Ene!AP37+Feb!AP37+Mar!AP37+Abr!AP37+May!AP37+Jun!AP37+Jul!AP37+Ago!AP37+Set!AP37+Oct!AP37+Nov!AP37+Dic!AP37)))))))))))))</f>
        <v>0</v>
      </c>
      <c r="AQ37" s="429">
        <f>IF(Config!$C$6=1,SUM(+Ene!AQ37),IF(Config!$C$6=2,SUM(+Ene!AQ37+Feb!AQ37),IF(Config!$C$6=3,SUM(+Ene!AQ37+Feb!AQ37+Mar!AQ37),IF(Config!$C$6=4,SUM(+Ene!AQ37+Feb!AQ37+Mar!AQ37+Abr!AQ37),IF(Config!$C$6=5,SUM(Ene!AQ37+Feb!AQ37+Mar!AQ37+Abr!AQ37+May!AQ37),IF(Config!$C$6=6,SUM(+Ene!AQ37+Feb!AQ37+Mar!AQ37+Abr!AQ37+May!AQ37+Jun!AQ37),IF(Config!$C$6=7,SUM(Ene!AQ37+Feb!AQ37+Mar!AQ37+Abr!AQ37+May!AQ37+Jun!AQ37+Jul!AQ37),IF(Config!$C$6=8,SUM(+Ene!AQ37+Feb!AQ37+Mar!AQ37+Abr!AQ37+May!AQ37+Jun!AQ37+Jul!AQ37+Ago!AQ37),IF(Config!$C$6=9,SUM(+Ene!AQ37+Feb!AQ37+Mar!AQ37+Abr!AQ37+May!AQ37+Jun!AQ37+Jul!AQ37+Ago!AQ37+Set!AQ37),IF(Config!$C$6=10,SUM(+Ene!AQ37+Feb!AQ37+Mar!AQ37+Abr!AQ37+May!AQ37+Jun!AQ37+Jul!AQ37+Ago!AQ37+Set!AQ37+Oct!AQ37),IF(Config!$C$6=11,SUM(+Ene!AQ37+Feb!AQ37+Mar!AQ37+Abr!AQ37+May!AQ37+Jun!AQ37+Jul!AQ37+Ago!AQ37+Set!AQ37+Oct!AQ37+Nov!AQ37),IF(Config!$C$6=12,SUM(+Ene!AQ37+Feb!AQ37+Mar!AQ37+Abr!AQ37+May!AQ37+Jun!AQ37+Jul!AQ37+Ago!AQ37+Set!AQ37+Oct!AQ37+Nov!AQ37+Dic!AQ37)))))))))))))</f>
        <v>0</v>
      </c>
      <c r="AR37" s="429">
        <f>IF(Config!$C$6=1,SUM(+Ene!AR37),IF(Config!$C$6=2,SUM(+Ene!AR37+Feb!AR37),IF(Config!$C$6=3,SUM(+Ene!AR37+Feb!AR37+Mar!AR37),IF(Config!$C$6=4,SUM(+Ene!AR37+Feb!AR37+Mar!AR37+Abr!AR37),IF(Config!$C$6=5,SUM(Ene!AR37+Feb!AR37+Mar!AR37+Abr!AR37+May!AR37),IF(Config!$C$6=6,SUM(+Ene!AR37+Feb!AR37+Mar!AR37+Abr!AR37+May!AR37+Jun!AR37),IF(Config!$C$6=7,SUM(Ene!AR37+Feb!AR37+Mar!AR37+Abr!AR37+May!AR37+Jun!AR37+Jul!AR37),IF(Config!$C$6=8,SUM(+Ene!AR37+Feb!AR37+Mar!AR37+Abr!AR37+May!AR37+Jun!AR37+Jul!AR37+Ago!AR37),IF(Config!$C$6=9,SUM(+Ene!AR37+Feb!AR37+Mar!AR37+Abr!AR37+May!AR37+Jun!AR37+Jul!AR37+Ago!AR37+Set!AR37),IF(Config!$C$6=10,SUM(+Ene!AR37+Feb!AR37+Mar!AR37+Abr!AR37+May!AR37+Jun!AR37+Jul!AR37+Ago!AR37+Set!AR37+Oct!AR37),IF(Config!$C$6=11,SUM(+Ene!AR37+Feb!AR37+Mar!AR37+Abr!AR37+May!AR37+Jun!AR37+Jul!AR37+Ago!AR37+Set!AR37+Oct!AR37+Nov!AR37),IF(Config!$C$6=12,SUM(+Ene!AR37+Feb!AR37+Mar!AR37+Abr!AR37+May!AR37+Jun!AR37+Jul!AR37+Ago!AR37+Set!AR37+Oct!AR37+Nov!AR37+Dic!AR37)))))))))))))</f>
        <v>0</v>
      </c>
      <c r="AS37" s="429">
        <f>IF(Config!$C$6=1,SUM(+Ene!AS37),IF(Config!$C$6=2,SUM(+Ene!AS37+Feb!AS37),IF(Config!$C$6=3,SUM(+Ene!AS37+Feb!AS37+Mar!AS37),IF(Config!$C$6=4,SUM(+Ene!AS37+Feb!AS37+Mar!AS37+Abr!AS37),IF(Config!$C$6=5,SUM(Ene!AS37+Feb!AS37+Mar!AS37+Abr!AS37+May!AS37),IF(Config!$C$6=6,SUM(+Ene!AS37+Feb!AS37+Mar!AS37+Abr!AS37+May!AS37+Jun!AS37),IF(Config!$C$6=7,SUM(Ene!AS37+Feb!AS37+Mar!AS37+Abr!AS37+May!AS37+Jun!AS37+Jul!AS37),IF(Config!$C$6=8,SUM(+Ene!AS37+Feb!AS37+Mar!AS37+Abr!AS37+May!AS37+Jun!AS37+Jul!AS37+Ago!AS37),IF(Config!$C$6=9,SUM(+Ene!AS37+Feb!AS37+Mar!AS37+Abr!AS37+May!AS37+Jun!AS37+Jul!AS37+Ago!AS37+Set!AS37),IF(Config!$C$6=10,SUM(+Ene!AS37+Feb!AS37+Mar!AS37+Abr!AS37+May!AS37+Jun!AS37+Jul!AS37+Ago!AS37+Set!AS37+Oct!AS37),IF(Config!$C$6=11,SUM(+Ene!AS37+Feb!AS37+Mar!AS37+Abr!AS37+May!AS37+Jun!AS37+Jul!AS37+Ago!AS37+Set!AS37+Oct!AS37+Nov!AS37),IF(Config!$C$6=12,SUM(+Ene!AS37+Feb!AS37+Mar!AS37+Abr!AS37+May!AS37+Jun!AS37+Jul!AS37+Ago!AS37+Set!AS37+Oct!AS37+Nov!AS37+Dic!AS37)))))))))))))</f>
        <v>0</v>
      </c>
      <c r="AT37" s="429">
        <f>IF(Config!$C$6=1,SUM(+Ene!AT37),IF(Config!$C$6=2,SUM(+Ene!AT37+Feb!AT37),IF(Config!$C$6=3,SUM(+Ene!AT37+Feb!AT37+Mar!AT37),IF(Config!$C$6=4,SUM(+Ene!AT37+Feb!AT37+Mar!AT37+Abr!AT37),IF(Config!$C$6=5,SUM(Ene!AT37+Feb!AT37+Mar!AT37+Abr!AT37+May!AT37),IF(Config!$C$6=6,SUM(+Ene!AT37+Feb!AT37+Mar!AT37+Abr!AT37+May!AT37+Jun!AT37),IF(Config!$C$6=7,SUM(Ene!AT37+Feb!AT37+Mar!AT37+Abr!AT37+May!AT37+Jun!AT37+Jul!AT37),IF(Config!$C$6=8,SUM(+Ene!AT37+Feb!AT37+Mar!AT37+Abr!AT37+May!AT37+Jun!AT37+Jul!AT37+Ago!AT37),IF(Config!$C$6=9,SUM(+Ene!AT37+Feb!AT37+Mar!AT37+Abr!AT37+May!AT37+Jun!AT37+Jul!AT37+Ago!AT37+Set!AT37),IF(Config!$C$6=10,SUM(+Ene!AT37+Feb!AT37+Mar!AT37+Abr!AT37+May!AT37+Jun!AT37+Jul!AT37+Ago!AT37+Set!AT37+Oct!AT37),IF(Config!$C$6=11,SUM(+Ene!AT37+Feb!AT37+Mar!AT37+Abr!AT37+May!AT37+Jun!AT37+Jul!AT37+Ago!AT37+Set!AT37+Oct!AT37+Nov!AT37),IF(Config!$C$6=12,SUM(+Ene!AT37+Feb!AT37+Mar!AT37+Abr!AT37+May!AT37+Jun!AT37+Jul!AT37+Ago!AT37+Set!AT37+Oct!AT37+Nov!AT37+Dic!AT37)))))))))))))</f>
        <v>0</v>
      </c>
      <c r="AU37" s="495">
        <f t="shared" si="9"/>
        <v>37</v>
      </c>
      <c r="AV37" s="37">
        <f t="shared" si="10"/>
        <v>0</v>
      </c>
      <c r="AW37" s="37">
        <f t="shared" si="11"/>
        <v>0</v>
      </c>
      <c r="AX37" s="37">
        <f t="shared" si="12"/>
        <v>0</v>
      </c>
      <c r="AY37" s="37">
        <f t="shared" si="13"/>
        <v>27</v>
      </c>
      <c r="AZ37" s="37">
        <f t="shared" si="14"/>
        <v>0</v>
      </c>
      <c r="BA37" s="37">
        <f t="shared" si="15"/>
        <v>0</v>
      </c>
      <c r="BB37" s="37">
        <f t="shared" si="16"/>
        <v>0</v>
      </c>
      <c r="BC37" s="37">
        <f t="shared" si="17"/>
        <v>0</v>
      </c>
      <c r="BD37" s="38">
        <f t="shared" si="18"/>
        <v>10</v>
      </c>
      <c r="BE37" s="37">
        <f t="shared" si="19"/>
        <v>0</v>
      </c>
      <c r="BF37" s="54">
        <f t="shared" si="20"/>
        <v>37</v>
      </c>
    </row>
    <row r="38" spans="1:58" ht="30" x14ac:dyDescent="0.25">
      <c r="A38" s="400">
        <v>35</v>
      </c>
      <c r="B38" s="427" t="s">
        <v>756</v>
      </c>
      <c r="C38" s="444" t="s">
        <v>145</v>
      </c>
      <c r="D38" s="429">
        <f>IF(Config!$C$6=1,SUM(+Ene!D38),IF(Config!$C$6=2,SUM(+Ene!D38+Feb!D38),IF(Config!$C$6=3,SUM(+Ene!D38+Feb!D38+Mar!D38),IF(Config!$C$6=4,SUM(+Ene!D38+Feb!D38+Mar!D38+Abr!D38),IF(Config!$C$6=5,SUM(Ene!D38+Feb!D38+Mar!D38+Abr!D38+May!D38),IF(Config!$C$6=6,SUM(+Ene!D38+Feb!D38+Mar!D38+Abr!D38+May!D38+Jun!D38),IF(Config!$C$6=7,SUM(Ene!D38+Feb!D38+Mar!D38+Abr!D38+May!D38+Jun!D38+Jul!D38),IF(Config!$C$6=8,SUM(+Ene!D38+Feb!D38+Mar!D38+Abr!D38+May!D38+Jun!D38+Jul!D38+Ago!D38),IF(Config!$C$6=9,SUM(+Ene!D38+Feb!D38+Mar!D38+Abr!D38+May!D38+Jun!D38+Jul!D38+Ago!D38+Set!D38),IF(Config!$C$6=10,SUM(+Ene!D38+Feb!D38+Mar!D38+Abr!D38+May!D38+Jun!D38+Jul!D38+Ago!D38+Set!D38+Oct!D38),IF(Config!$C$6=11,SUM(+Ene!D38+Feb!D38+Mar!D38+Abr!D38+May!D38+Jun!D38+Jul!D38+Ago!D38+Set!D38+Oct!D38+Nov!D38),IF(Config!$C$6=12,SUM(+Ene!D38+Feb!D38+Mar!D38+Abr!D38+May!D38+Jun!D38+Jul!D38+Ago!D38+Set!D38+Oct!D38+Nov!D38+Dic!D38)))))))))))))</f>
        <v>0</v>
      </c>
      <c r="E38" s="429">
        <f>IF(Config!$C$6=1,SUM(+Ene!E38),IF(Config!$C$6=2,SUM(+Ene!E38+Feb!E38),IF(Config!$C$6=3,SUM(+Ene!E38+Feb!E38+Mar!E38),IF(Config!$C$6=4,SUM(+Ene!E38+Feb!E38+Mar!E38+Abr!E38),IF(Config!$C$6=5,SUM(Ene!E38+Feb!E38+Mar!E38+Abr!E38+May!E38),IF(Config!$C$6=6,SUM(+Ene!E38+Feb!E38+Mar!E38+Abr!E38+May!E38+Jun!E38),IF(Config!$C$6=7,SUM(Ene!E38+Feb!E38+Mar!E38+Abr!E38+May!E38+Jun!E38+Jul!E38),IF(Config!$C$6=8,SUM(+Ene!E38+Feb!E38+Mar!E38+Abr!E38+May!E38+Jun!E38+Jul!E38+Ago!E38),IF(Config!$C$6=9,SUM(+Ene!E38+Feb!E38+Mar!E38+Abr!E38+May!E38+Jun!E38+Jul!E38+Ago!E38+Set!E38),IF(Config!$C$6=10,SUM(+Ene!E38+Feb!E38+Mar!E38+Abr!E38+May!E38+Jun!E38+Jul!E38+Ago!E38+Set!E38+Oct!E38),IF(Config!$C$6=11,SUM(+Ene!E38+Feb!E38+Mar!E38+Abr!E38+May!E38+Jun!E38+Jul!E38+Ago!E38+Set!E38+Oct!E38+Nov!E38),IF(Config!$C$6=12,SUM(+Ene!E38+Feb!E38+Mar!E38+Abr!E38+May!E38+Jun!E38+Jul!E38+Ago!E38+Set!E38+Oct!E38+Nov!E38+Dic!E38)))))))))))))</f>
        <v>0</v>
      </c>
      <c r="F38" s="429">
        <f>IF(Config!$C$6=1,SUM(+Ene!F38),IF(Config!$C$6=2,SUM(+Ene!F38+Feb!F38),IF(Config!$C$6=3,SUM(+Ene!F38+Feb!F38+Mar!F38),IF(Config!$C$6=4,SUM(+Ene!F38+Feb!F38+Mar!F38+Abr!F38),IF(Config!$C$6=5,SUM(Ene!F38+Feb!F38+Mar!F38+Abr!F38+May!F38),IF(Config!$C$6=6,SUM(+Ene!F38+Feb!F38+Mar!F38+Abr!F38+May!F38+Jun!F38),IF(Config!$C$6=7,SUM(Ene!F38+Feb!F38+Mar!F38+Abr!F38+May!F38+Jun!F38+Jul!F38),IF(Config!$C$6=8,SUM(+Ene!F38+Feb!F38+Mar!F38+Abr!F38+May!F38+Jun!F38+Jul!F38+Ago!F38),IF(Config!$C$6=9,SUM(+Ene!F38+Feb!F38+Mar!F38+Abr!F38+May!F38+Jun!F38+Jul!F38+Ago!F38+Set!F38),IF(Config!$C$6=10,SUM(+Ene!F38+Feb!F38+Mar!F38+Abr!F38+May!F38+Jun!F38+Jul!F38+Ago!F38+Set!F38+Oct!F38),IF(Config!$C$6=11,SUM(+Ene!F38+Feb!F38+Mar!F38+Abr!F38+May!F38+Jun!F38+Jul!F38+Ago!F38+Set!F38+Oct!F38+Nov!F38),IF(Config!$C$6=12,SUM(+Ene!F38+Feb!F38+Mar!F38+Abr!F38+May!F38+Jun!F38+Jul!F38+Ago!F38+Set!F38+Oct!F38+Nov!F38+Dic!F38)))))))))))))</f>
        <v>0</v>
      </c>
      <c r="G38" s="429">
        <f>IF(Config!$C$6=1,SUM(+Ene!G38),IF(Config!$C$6=2,SUM(+Ene!G38+Feb!G38),IF(Config!$C$6=3,SUM(+Ene!G38+Feb!G38+Mar!G38),IF(Config!$C$6=4,SUM(+Ene!G38+Feb!G38+Mar!G38+Abr!G38),IF(Config!$C$6=5,SUM(Ene!G38+Feb!G38+Mar!G38+Abr!G38+May!G38),IF(Config!$C$6=6,SUM(+Ene!G38+Feb!G38+Mar!G38+Abr!G38+May!G38+Jun!G38),IF(Config!$C$6=7,SUM(Ene!G38+Feb!G38+Mar!G38+Abr!G38+May!G38+Jun!G38+Jul!G38),IF(Config!$C$6=8,SUM(+Ene!G38+Feb!G38+Mar!G38+Abr!G38+May!G38+Jun!G38+Jul!G38+Ago!G38),IF(Config!$C$6=9,SUM(+Ene!G38+Feb!G38+Mar!G38+Abr!G38+May!G38+Jun!G38+Jul!G38+Ago!G38+Set!G38),IF(Config!$C$6=10,SUM(+Ene!G38+Feb!G38+Mar!G38+Abr!G38+May!G38+Jun!G38+Jul!G38+Ago!G38+Set!G38+Oct!G38),IF(Config!$C$6=11,SUM(+Ene!G38+Feb!G38+Mar!G38+Abr!G38+May!G38+Jun!G38+Jul!G38+Ago!G38+Set!G38+Oct!G38+Nov!G38),IF(Config!$C$6=12,SUM(+Ene!G38+Feb!G38+Mar!G38+Abr!G38+May!G38+Jun!G38+Jul!G38+Ago!G38+Set!G38+Oct!G38+Nov!G38+Dic!G38)))))))))))))</f>
        <v>0</v>
      </c>
      <c r="H38" s="429">
        <f>IF(Config!$C$6=1,SUM(+Ene!H38),IF(Config!$C$6=2,SUM(+Ene!H38+Feb!H38),IF(Config!$C$6=3,SUM(+Ene!H38+Feb!H38+Mar!H38),IF(Config!$C$6=4,SUM(+Ene!H38+Feb!H38+Mar!H38+Abr!H38),IF(Config!$C$6=5,SUM(Ene!H38+Feb!H38+Mar!H38+Abr!H38+May!H38),IF(Config!$C$6=6,SUM(+Ene!H38+Feb!H38+Mar!H38+Abr!H38+May!H38+Jun!H38),IF(Config!$C$6=7,SUM(Ene!H38+Feb!H38+Mar!H38+Abr!H38+May!H38+Jun!H38+Jul!H38),IF(Config!$C$6=8,SUM(+Ene!H38+Feb!H38+Mar!H38+Abr!H38+May!H38+Jun!H38+Jul!H38+Ago!H38),IF(Config!$C$6=9,SUM(+Ene!H38+Feb!H38+Mar!H38+Abr!H38+May!H38+Jun!H38+Jul!H38+Ago!H38+Set!H38),IF(Config!$C$6=10,SUM(+Ene!H38+Feb!H38+Mar!H38+Abr!H38+May!H38+Jun!H38+Jul!H38+Ago!H38+Set!H38+Oct!H38),IF(Config!$C$6=11,SUM(+Ene!H38+Feb!H38+Mar!H38+Abr!H38+May!H38+Jun!H38+Jul!H38+Ago!H38+Set!H38+Oct!H38+Nov!H38),IF(Config!$C$6=12,SUM(+Ene!H38+Feb!H38+Mar!H38+Abr!H38+May!H38+Jun!H38+Jul!H38+Ago!H38+Set!H38+Oct!H38+Nov!H38+Dic!H38)))))))))))))</f>
        <v>0</v>
      </c>
      <c r="I38" s="429">
        <f>IF(Config!$C$6=1,SUM(+Ene!I38),IF(Config!$C$6=2,SUM(+Ene!I38+Feb!I38),IF(Config!$C$6=3,SUM(+Ene!I38+Feb!I38+Mar!I38),IF(Config!$C$6=4,SUM(+Ene!I38+Feb!I38+Mar!I38+Abr!I38),IF(Config!$C$6=5,SUM(Ene!I38+Feb!I38+Mar!I38+Abr!I38+May!I38),IF(Config!$C$6=6,SUM(+Ene!I38+Feb!I38+Mar!I38+Abr!I38+May!I38+Jun!I38),IF(Config!$C$6=7,SUM(Ene!I38+Feb!I38+Mar!I38+Abr!I38+May!I38+Jun!I38+Jul!I38),IF(Config!$C$6=8,SUM(+Ene!I38+Feb!I38+Mar!I38+Abr!I38+May!I38+Jun!I38+Jul!I38+Ago!I38),IF(Config!$C$6=9,SUM(+Ene!I38+Feb!I38+Mar!I38+Abr!I38+May!I38+Jun!I38+Jul!I38+Ago!I38+Set!I38),IF(Config!$C$6=10,SUM(+Ene!I38+Feb!I38+Mar!I38+Abr!I38+May!I38+Jun!I38+Jul!I38+Ago!I38+Set!I38+Oct!I38),IF(Config!$C$6=11,SUM(+Ene!I38+Feb!I38+Mar!I38+Abr!I38+May!I38+Jun!I38+Jul!I38+Ago!I38+Set!I38+Oct!I38+Nov!I38),IF(Config!$C$6=12,SUM(+Ene!I38+Feb!I38+Mar!I38+Abr!I38+May!I38+Jun!I38+Jul!I38+Ago!I38+Set!I38+Oct!I38+Nov!I38+Dic!I38)))))))))))))</f>
        <v>0</v>
      </c>
      <c r="J38" s="429">
        <f>IF(Config!$C$6=1,SUM(+Ene!J38),IF(Config!$C$6=2,SUM(+Ene!J38+Feb!J38),IF(Config!$C$6=3,SUM(+Ene!J38+Feb!J38+Mar!J38),IF(Config!$C$6=4,SUM(+Ene!J38+Feb!J38+Mar!J38+Abr!J38),IF(Config!$C$6=5,SUM(Ene!J38+Feb!J38+Mar!J38+Abr!J38+May!J38),IF(Config!$C$6=6,SUM(+Ene!J38+Feb!J38+Mar!J38+Abr!J38+May!J38+Jun!J38),IF(Config!$C$6=7,SUM(Ene!J38+Feb!J38+Mar!J38+Abr!J38+May!J38+Jun!J38+Jul!J38),IF(Config!$C$6=8,SUM(+Ene!J38+Feb!J38+Mar!J38+Abr!J38+May!J38+Jun!J38+Jul!J38+Ago!J38),IF(Config!$C$6=9,SUM(+Ene!J38+Feb!J38+Mar!J38+Abr!J38+May!J38+Jun!J38+Jul!J38+Ago!J38+Set!J38),IF(Config!$C$6=10,SUM(+Ene!J38+Feb!J38+Mar!J38+Abr!J38+May!J38+Jun!J38+Jul!J38+Ago!J38+Set!J38+Oct!J38),IF(Config!$C$6=11,SUM(+Ene!J38+Feb!J38+Mar!J38+Abr!J38+May!J38+Jun!J38+Jul!J38+Ago!J38+Set!J38+Oct!J38+Nov!J38),IF(Config!$C$6=12,SUM(+Ene!J38+Feb!J38+Mar!J38+Abr!J38+May!J38+Jun!J38+Jul!J38+Ago!J38+Set!J38+Oct!J38+Nov!J38+Dic!J38)))))))))))))</f>
        <v>0</v>
      </c>
      <c r="K38" s="429">
        <f>IF(Config!$C$6=1,SUM(+Ene!K38),IF(Config!$C$6=2,SUM(+Ene!K38+Feb!K38),IF(Config!$C$6=3,SUM(+Ene!K38+Feb!K38+Mar!K38),IF(Config!$C$6=4,SUM(+Ene!K38+Feb!K38+Mar!K38+Abr!K38),IF(Config!$C$6=5,SUM(Ene!K38+Feb!K38+Mar!K38+Abr!K38+May!K38),IF(Config!$C$6=6,SUM(+Ene!K38+Feb!K38+Mar!K38+Abr!K38+May!K38+Jun!K38),IF(Config!$C$6=7,SUM(Ene!K38+Feb!K38+Mar!K38+Abr!K38+May!K38+Jun!K38+Jul!K38),IF(Config!$C$6=8,SUM(+Ene!K38+Feb!K38+Mar!K38+Abr!K38+May!K38+Jun!K38+Jul!K38+Ago!K38),IF(Config!$C$6=9,SUM(+Ene!K38+Feb!K38+Mar!K38+Abr!K38+May!K38+Jun!K38+Jul!K38+Ago!K38+Set!K38),IF(Config!$C$6=10,SUM(+Ene!K38+Feb!K38+Mar!K38+Abr!K38+May!K38+Jun!K38+Jul!K38+Ago!K38+Set!K38+Oct!K38),IF(Config!$C$6=11,SUM(+Ene!K38+Feb!K38+Mar!K38+Abr!K38+May!K38+Jun!K38+Jul!K38+Ago!K38+Set!K38+Oct!K38+Nov!K38),IF(Config!$C$6=12,SUM(+Ene!K38+Feb!K38+Mar!K38+Abr!K38+May!K38+Jun!K38+Jul!K38+Ago!K38+Set!K38+Oct!K38+Nov!K38+Dic!K38)))))))))))))</f>
        <v>0</v>
      </c>
      <c r="L38" s="429">
        <f>IF(Config!$C$6=1,SUM(+Ene!L38),IF(Config!$C$6=2,SUM(+Ene!L38+Feb!L38),IF(Config!$C$6=3,SUM(+Ene!L38+Feb!L38+Mar!L38),IF(Config!$C$6=4,SUM(+Ene!L38+Feb!L38+Mar!L38+Abr!L38),IF(Config!$C$6=5,SUM(Ene!L38+Feb!L38+Mar!L38+Abr!L38+May!L38),IF(Config!$C$6=6,SUM(+Ene!L38+Feb!L38+Mar!L38+Abr!L38+May!L38+Jun!L38),IF(Config!$C$6=7,SUM(Ene!L38+Feb!L38+Mar!L38+Abr!L38+May!L38+Jun!L38+Jul!L38),IF(Config!$C$6=8,SUM(+Ene!L38+Feb!L38+Mar!L38+Abr!L38+May!L38+Jun!L38+Jul!L38+Ago!L38),IF(Config!$C$6=9,SUM(+Ene!L38+Feb!L38+Mar!L38+Abr!L38+May!L38+Jun!L38+Jul!L38+Ago!L38+Set!L38),IF(Config!$C$6=10,SUM(+Ene!L38+Feb!L38+Mar!L38+Abr!L38+May!L38+Jun!L38+Jul!L38+Ago!L38+Set!L38+Oct!L38),IF(Config!$C$6=11,SUM(+Ene!L38+Feb!L38+Mar!L38+Abr!L38+May!L38+Jun!L38+Jul!L38+Ago!L38+Set!L38+Oct!L38+Nov!L38),IF(Config!$C$6=12,SUM(+Ene!L38+Feb!L38+Mar!L38+Abr!L38+May!L38+Jun!L38+Jul!L38+Ago!L38+Set!L38+Oct!L38+Nov!L38+Dic!L38)))))))))))))</f>
        <v>0</v>
      </c>
      <c r="M38" s="429">
        <f>IF(Config!$C$6=1,SUM(+Ene!M38),IF(Config!$C$6=2,SUM(+Ene!M38+Feb!M38),IF(Config!$C$6=3,SUM(+Ene!M38+Feb!M38+Mar!M38),IF(Config!$C$6=4,SUM(+Ene!M38+Feb!M38+Mar!M38+Abr!M38),IF(Config!$C$6=5,SUM(Ene!M38+Feb!M38+Mar!M38+Abr!M38+May!M38),IF(Config!$C$6=6,SUM(+Ene!M38+Feb!M38+Mar!M38+Abr!M38+May!M38+Jun!M38),IF(Config!$C$6=7,SUM(Ene!M38+Feb!M38+Mar!M38+Abr!M38+May!M38+Jun!M38+Jul!M38),IF(Config!$C$6=8,SUM(+Ene!M38+Feb!M38+Mar!M38+Abr!M38+May!M38+Jun!M38+Jul!M38+Ago!M38),IF(Config!$C$6=9,SUM(+Ene!M38+Feb!M38+Mar!M38+Abr!M38+May!M38+Jun!M38+Jul!M38+Ago!M38+Set!M38),IF(Config!$C$6=10,SUM(+Ene!M38+Feb!M38+Mar!M38+Abr!M38+May!M38+Jun!M38+Jul!M38+Ago!M38+Set!M38+Oct!M38),IF(Config!$C$6=11,SUM(+Ene!M38+Feb!M38+Mar!M38+Abr!M38+May!M38+Jun!M38+Jul!M38+Ago!M38+Set!M38+Oct!M38+Nov!M38),IF(Config!$C$6=12,SUM(+Ene!M38+Feb!M38+Mar!M38+Abr!M38+May!M38+Jun!M38+Jul!M38+Ago!M38+Set!M38+Oct!M38+Nov!M38+Dic!M38)))))))))))))</f>
        <v>0</v>
      </c>
      <c r="N38" s="429">
        <f>IF(Config!$C$6=1,SUM(+Ene!N38),IF(Config!$C$6=2,SUM(+Ene!N38+Feb!N38),IF(Config!$C$6=3,SUM(+Ene!N38+Feb!N38+Mar!N38),IF(Config!$C$6=4,SUM(+Ene!N38+Feb!N38+Mar!N38+Abr!N38),IF(Config!$C$6=5,SUM(Ene!N38+Feb!N38+Mar!N38+Abr!N38+May!N38),IF(Config!$C$6=6,SUM(+Ene!N38+Feb!N38+Mar!N38+Abr!N38+May!N38+Jun!N38),IF(Config!$C$6=7,SUM(Ene!N38+Feb!N38+Mar!N38+Abr!N38+May!N38+Jun!N38+Jul!N38),IF(Config!$C$6=8,SUM(+Ene!N38+Feb!N38+Mar!N38+Abr!N38+May!N38+Jun!N38+Jul!N38+Ago!N38),IF(Config!$C$6=9,SUM(+Ene!N38+Feb!N38+Mar!N38+Abr!N38+May!N38+Jun!N38+Jul!N38+Ago!N38+Set!N38),IF(Config!$C$6=10,SUM(+Ene!N38+Feb!N38+Mar!N38+Abr!N38+May!N38+Jun!N38+Jul!N38+Ago!N38+Set!N38+Oct!N38),IF(Config!$C$6=11,SUM(+Ene!N38+Feb!N38+Mar!N38+Abr!N38+May!N38+Jun!N38+Jul!N38+Ago!N38+Set!N38+Oct!N38+Nov!N38),IF(Config!$C$6=12,SUM(+Ene!N38+Feb!N38+Mar!N38+Abr!N38+May!N38+Jun!N38+Jul!N38+Ago!N38+Set!N38+Oct!N38+Nov!N38+Dic!N38)))))))))))))</f>
        <v>0</v>
      </c>
      <c r="O38" s="429">
        <f>IF(Config!$C$6=1,SUM(+Ene!O38),IF(Config!$C$6=2,SUM(+Ene!O38+Feb!O38),IF(Config!$C$6=3,SUM(+Ene!O38+Feb!O38+Mar!O38),IF(Config!$C$6=4,SUM(+Ene!O38+Feb!O38+Mar!O38+Abr!O38),IF(Config!$C$6=5,SUM(Ene!O38+Feb!O38+Mar!O38+Abr!O38+May!O38),IF(Config!$C$6=6,SUM(+Ene!O38+Feb!O38+Mar!O38+Abr!O38+May!O38+Jun!O38),IF(Config!$C$6=7,SUM(Ene!O38+Feb!O38+Mar!O38+Abr!O38+May!O38+Jun!O38+Jul!O38),IF(Config!$C$6=8,SUM(+Ene!O38+Feb!O38+Mar!O38+Abr!O38+May!O38+Jun!O38+Jul!O38+Ago!O38),IF(Config!$C$6=9,SUM(+Ene!O38+Feb!O38+Mar!O38+Abr!O38+May!O38+Jun!O38+Jul!O38+Ago!O38+Set!O38),IF(Config!$C$6=10,SUM(+Ene!O38+Feb!O38+Mar!O38+Abr!O38+May!O38+Jun!O38+Jul!O38+Ago!O38+Set!O38+Oct!O38),IF(Config!$C$6=11,SUM(+Ene!O38+Feb!O38+Mar!O38+Abr!O38+May!O38+Jun!O38+Jul!O38+Ago!O38+Set!O38+Oct!O38+Nov!O38),IF(Config!$C$6=12,SUM(+Ene!O38+Feb!O38+Mar!O38+Abr!O38+May!O38+Jun!O38+Jul!O38+Ago!O38+Set!O38+Oct!O38+Nov!O38+Dic!O38)))))))))))))</f>
        <v>0</v>
      </c>
      <c r="P38" s="429">
        <f>IF(Config!$C$6=1,SUM(+Ene!P38),IF(Config!$C$6=2,SUM(+Ene!P38+Feb!P38),IF(Config!$C$6=3,SUM(+Ene!P38+Feb!P38+Mar!P38),IF(Config!$C$6=4,SUM(+Ene!P38+Feb!P38+Mar!P38+Abr!P38),IF(Config!$C$6=5,SUM(Ene!P38+Feb!P38+Mar!P38+Abr!P38+May!P38),IF(Config!$C$6=6,SUM(+Ene!P38+Feb!P38+Mar!P38+Abr!P38+May!P38+Jun!P38),IF(Config!$C$6=7,SUM(Ene!P38+Feb!P38+Mar!P38+Abr!P38+May!P38+Jun!P38+Jul!P38),IF(Config!$C$6=8,SUM(+Ene!P38+Feb!P38+Mar!P38+Abr!P38+May!P38+Jun!P38+Jul!P38+Ago!P38),IF(Config!$C$6=9,SUM(+Ene!P38+Feb!P38+Mar!P38+Abr!P38+May!P38+Jun!P38+Jul!P38+Ago!P38+Set!P38),IF(Config!$C$6=10,SUM(+Ene!P38+Feb!P38+Mar!P38+Abr!P38+May!P38+Jun!P38+Jul!P38+Ago!P38+Set!P38+Oct!P38),IF(Config!$C$6=11,SUM(+Ene!P38+Feb!P38+Mar!P38+Abr!P38+May!P38+Jun!P38+Jul!P38+Ago!P38+Set!P38+Oct!P38+Nov!P38),IF(Config!$C$6=12,SUM(+Ene!P38+Feb!P38+Mar!P38+Abr!P38+May!P38+Jun!P38+Jul!P38+Ago!P38+Set!P38+Oct!P38+Nov!P38+Dic!P38)))))))))))))</f>
        <v>0</v>
      </c>
      <c r="Q38" s="429">
        <f>IF(Config!$C$6=1,SUM(+Ene!Q38),IF(Config!$C$6=2,SUM(+Ene!Q38+Feb!Q38),IF(Config!$C$6=3,SUM(+Ene!Q38+Feb!Q38+Mar!Q38),IF(Config!$C$6=4,SUM(+Ene!Q38+Feb!Q38+Mar!Q38+Abr!Q38),IF(Config!$C$6=5,SUM(Ene!Q38+Feb!Q38+Mar!Q38+Abr!Q38+May!Q38),IF(Config!$C$6=6,SUM(+Ene!Q38+Feb!Q38+Mar!Q38+Abr!Q38+May!Q38+Jun!Q38),IF(Config!$C$6=7,SUM(Ene!Q38+Feb!Q38+Mar!Q38+Abr!Q38+May!Q38+Jun!Q38+Jul!Q38),IF(Config!$C$6=8,SUM(+Ene!Q38+Feb!Q38+Mar!Q38+Abr!Q38+May!Q38+Jun!Q38+Jul!Q38+Ago!Q38),IF(Config!$C$6=9,SUM(+Ene!Q38+Feb!Q38+Mar!Q38+Abr!Q38+May!Q38+Jun!Q38+Jul!Q38+Ago!Q38+Set!Q38),IF(Config!$C$6=10,SUM(+Ene!Q38+Feb!Q38+Mar!Q38+Abr!Q38+May!Q38+Jun!Q38+Jul!Q38+Ago!Q38+Set!Q38+Oct!Q38),IF(Config!$C$6=11,SUM(+Ene!Q38+Feb!Q38+Mar!Q38+Abr!Q38+May!Q38+Jun!Q38+Jul!Q38+Ago!Q38+Set!Q38+Oct!Q38+Nov!Q38),IF(Config!$C$6=12,SUM(+Ene!Q38+Feb!Q38+Mar!Q38+Abr!Q38+May!Q38+Jun!Q38+Jul!Q38+Ago!Q38+Set!Q38+Oct!Q38+Nov!Q38+Dic!Q38)))))))))))))</f>
        <v>0</v>
      </c>
      <c r="R38" s="429">
        <f>IF(Config!$C$6=1,SUM(+Ene!R38),IF(Config!$C$6=2,SUM(+Ene!R38+Feb!R38),IF(Config!$C$6=3,SUM(+Ene!R38+Feb!R38+Mar!R38),IF(Config!$C$6=4,SUM(+Ene!R38+Feb!R38+Mar!R38+Abr!R38),IF(Config!$C$6=5,SUM(Ene!R38+Feb!R38+Mar!R38+Abr!R38+May!R38),IF(Config!$C$6=6,SUM(+Ene!R38+Feb!R38+Mar!R38+Abr!R38+May!R38+Jun!R38),IF(Config!$C$6=7,SUM(Ene!R38+Feb!R38+Mar!R38+Abr!R38+May!R38+Jun!R38+Jul!R38),IF(Config!$C$6=8,SUM(+Ene!R38+Feb!R38+Mar!R38+Abr!R38+May!R38+Jun!R38+Jul!R38+Ago!R38),IF(Config!$C$6=9,SUM(+Ene!R38+Feb!R38+Mar!R38+Abr!R38+May!R38+Jun!R38+Jul!R38+Ago!R38+Set!R38),IF(Config!$C$6=10,SUM(+Ene!R38+Feb!R38+Mar!R38+Abr!R38+May!R38+Jun!R38+Jul!R38+Ago!R38+Set!R38+Oct!R38),IF(Config!$C$6=11,SUM(+Ene!R38+Feb!R38+Mar!R38+Abr!R38+May!R38+Jun!R38+Jul!R38+Ago!R38+Set!R38+Oct!R38+Nov!R38),IF(Config!$C$6=12,SUM(+Ene!R38+Feb!R38+Mar!R38+Abr!R38+May!R38+Jun!R38+Jul!R38+Ago!R38+Set!R38+Oct!R38+Nov!R38+Dic!R38)))))))))))))</f>
        <v>0</v>
      </c>
      <c r="S38" s="429">
        <f>IF(Config!$C$6=1,SUM(+Ene!S38),IF(Config!$C$6=2,SUM(+Ene!S38+Feb!S38),IF(Config!$C$6=3,SUM(+Ene!S38+Feb!S38+Mar!S38),IF(Config!$C$6=4,SUM(+Ene!S38+Feb!S38+Mar!S38+Abr!S38),IF(Config!$C$6=5,SUM(Ene!S38+Feb!S38+Mar!S38+Abr!S38+May!S38),IF(Config!$C$6=6,SUM(+Ene!S38+Feb!S38+Mar!S38+Abr!S38+May!S38+Jun!S38),IF(Config!$C$6=7,SUM(Ene!S38+Feb!S38+Mar!S38+Abr!S38+May!S38+Jun!S38+Jul!S38),IF(Config!$C$6=8,SUM(+Ene!S38+Feb!S38+Mar!S38+Abr!S38+May!S38+Jun!S38+Jul!S38+Ago!S38),IF(Config!$C$6=9,SUM(+Ene!S38+Feb!S38+Mar!S38+Abr!S38+May!S38+Jun!S38+Jul!S38+Ago!S38+Set!S38),IF(Config!$C$6=10,SUM(+Ene!S38+Feb!S38+Mar!S38+Abr!S38+May!S38+Jun!S38+Jul!S38+Ago!S38+Set!S38+Oct!S38),IF(Config!$C$6=11,SUM(+Ene!S38+Feb!S38+Mar!S38+Abr!S38+May!S38+Jun!S38+Jul!S38+Ago!S38+Set!S38+Oct!S38+Nov!S38),IF(Config!$C$6=12,SUM(+Ene!S38+Feb!S38+Mar!S38+Abr!S38+May!S38+Jun!S38+Jul!S38+Ago!S38+Set!S38+Oct!S38+Nov!S38+Dic!S38)))))))))))))</f>
        <v>0</v>
      </c>
      <c r="T38" s="429">
        <f>IF(Config!$C$6=1,SUM(+Ene!T38),IF(Config!$C$6=2,SUM(+Ene!T38+Feb!T38),IF(Config!$C$6=3,SUM(+Ene!T38+Feb!T38+Mar!T38),IF(Config!$C$6=4,SUM(+Ene!T38+Feb!T38+Mar!T38+Abr!T38),IF(Config!$C$6=5,SUM(Ene!T38+Feb!T38+Mar!T38+Abr!T38+May!T38),IF(Config!$C$6=6,SUM(+Ene!T38+Feb!T38+Mar!T38+Abr!T38+May!T38+Jun!T38),IF(Config!$C$6=7,SUM(Ene!T38+Feb!T38+Mar!T38+Abr!T38+May!T38+Jun!T38+Jul!T38),IF(Config!$C$6=8,SUM(+Ene!T38+Feb!T38+Mar!T38+Abr!T38+May!T38+Jun!T38+Jul!T38+Ago!T38),IF(Config!$C$6=9,SUM(+Ene!T38+Feb!T38+Mar!T38+Abr!T38+May!T38+Jun!T38+Jul!T38+Ago!T38+Set!T38),IF(Config!$C$6=10,SUM(+Ene!T38+Feb!T38+Mar!T38+Abr!T38+May!T38+Jun!T38+Jul!T38+Ago!T38+Set!T38+Oct!T38),IF(Config!$C$6=11,SUM(+Ene!T38+Feb!T38+Mar!T38+Abr!T38+May!T38+Jun!T38+Jul!T38+Ago!T38+Set!T38+Oct!T38+Nov!T38),IF(Config!$C$6=12,SUM(+Ene!T38+Feb!T38+Mar!T38+Abr!T38+May!T38+Jun!T38+Jul!T38+Ago!T38+Set!T38+Oct!T38+Nov!T38+Dic!T38)))))))))))))</f>
        <v>0</v>
      </c>
      <c r="U38" s="429">
        <f>IF(Config!$C$6=1,SUM(+Ene!U38),IF(Config!$C$6=2,SUM(+Ene!U38+Feb!U38),IF(Config!$C$6=3,SUM(+Ene!U38+Feb!U38+Mar!U38),IF(Config!$C$6=4,SUM(+Ene!U38+Feb!U38+Mar!U38+Abr!U38),IF(Config!$C$6=5,SUM(Ene!U38+Feb!U38+Mar!U38+Abr!U38+May!U38),IF(Config!$C$6=6,SUM(+Ene!U38+Feb!U38+Mar!U38+Abr!U38+May!U38+Jun!U38),IF(Config!$C$6=7,SUM(Ene!U38+Feb!U38+Mar!U38+Abr!U38+May!U38+Jun!U38+Jul!U38),IF(Config!$C$6=8,SUM(+Ene!U38+Feb!U38+Mar!U38+Abr!U38+May!U38+Jun!U38+Jul!U38+Ago!U38),IF(Config!$C$6=9,SUM(+Ene!U38+Feb!U38+Mar!U38+Abr!U38+May!U38+Jun!U38+Jul!U38+Ago!U38+Set!U38),IF(Config!$C$6=10,SUM(+Ene!U38+Feb!U38+Mar!U38+Abr!U38+May!U38+Jun!U38+Jul!U38+Ago!U38+Set!U38+Oct!U38),IF(Config!$C$6=11,SUM(+Ene!U38+Feb!U38+Mar!U38+Abr!U38+May!U38+Jun!U38+Jul!U38+Ago!U38+Set!U38+Oct!U38+Nov!U38),IF(Config!$C$6=12,SUM(+Ene!U38+Feb!U38+Mar!U38+Abr!U38+May!U38+Jun!U38+Jul!U38+Ago!U38+Set!U38+Oct!U38+Nov!U38+Dic!U38)))))))))))))</f>
        <v>0</v>
      </c>
      <c r="V38" s="429">
        <f>IF(Config!$C$6=1,SUM(+Ene!V38),IF(Config!$C$6=2,SUM(+Ene!V38+Feb!V38),IF(Config!$C$6=3,SUM(+Ene!V38+Feb!V38+Mar!V38),IF(Config!$C$6=4,SUM(+Ene!V38+Feb!V38+Mar!V38+Abr!V38),IF(Config!$C$6=5,SUM(Ene!V38+Feb!V38+Mar!V38+Abr!V38+May!V38),IF(Config!$C$6=6,SUM(+Ene!V38+Feb!V38+Mar!V38+Abr!V38+May!V38+Jun!V38),IF(Config!$C$6=7,SUM(Ene!V38+Feb!V38+Mar!V38+Abr!V38+May!V38+Jun!V38+Jul!V38),IF(Config!$C$6=8,SUM(+Ene!V38+Feb!V38+Mar!V38+Abr!V38+May!V38+Jun!V38+Jul!V38+Ago!V38),IF(Config!$C$6=9,SUM(+Ene!V38+Feb!V38+Mar!V38+Abr!V38+May!V38+Jun!V38+Jul!V38+Ago!V38+Set!V38),IF(Config!$C$6=10,SUM(+Ene!V38+Feb!V38+Mar!V38+Abr!V38+May!V38+Jun!V38+Jul!V38+Ago!V38+Set!V38+Oct!V38),IF(Config!$C$6=11,SUM(+Ene!V38+Feb!V38+Mar!V38+Abr!V38+May!V38+Jun!V38+Jul!V38+Ago!V38+Set!V38+Oct!V38+Nov!V38),IF(Config!$C$6=12,SUM(+Ene!V38+Feb!V38+Mar!V38+Abr!V38+May!V38+Jun!V38+Jul!V38+Ago!V38+Set!V38+Oct!V38+Nov!V38+Dic!V38)))))))))))))</f>
        <v>0</v>
      </c>
      <c r="W38" s="429">
        <f>IF(Config!$C$6=1,SUM(+Ene!W38),IF(Config!$C$6=2,SUM(+Ene!W38+Feb!W38),IF(Config!$C$6=3,SUM(+Ene!W38+Feb!W38+Mar!W38),IF(Config!$C$6=4,SUM(+Ene!W38+Feb!W38+Mar!W38+Abr!W38),IF(Config!$C$6=5,SUM(Ene!W38+Feb!W38+Mar!W38+Abr!W38+May!W38),IF(Config!$C$6=6,SUM(+Ene!W38+Feb!W38+Mar!W38+Abr!W38+May!W38+Jun!W38),IF(Config!$C$6=7,SUM(Ene!W38+Feb!W38+Mar!W38+Abr!W38+May!W38+Jun!W38+Jul!W38),IF(Config!$C$6=8,SUM(+Ene!W38+Feb!W38+Mar!W38+Abr!W38+May!W38+Jun!W38+Jul!W38+Ago!W38),IF(Config!$C$6=9,SUM(+Ene!W38+Feb!W38+Mar!W38+Abr!W38+May!W38+Jun!W38+Jul!W38+Ago!W38+Set!W38),IF(Config!$C$6=10,SUM(+Ene!W38+Feb!W38+Mar!W38+Abr!W38+May!W38+Jun!W38+Jul!W38+Ago!W38+Set!W38+Oct!W38),IF(Config!$C$6=11,SUM(+Ene!W38+Feb!W38+Mar!W38+Abr!W38+May!W38+Jun!W38+Jul!W38+Ago!W38+Set!W38+Oct!W38+Nov!W38),IF(Config!$C$6=12,SUM(+Ene!W38+Feb!W38+Mar!W38+Abr!W38+May!W38+Jun!W38+Jul!W38+Ago!W38+Set!W38+Oct!W38+Nov!W38+Dic!W38)))))))))))))</f>
        <v>0</v>
      </c>
      <c r="X38" s="429">
        <f>IF(Config!$C$6=1,SUM(+Ene!X38),IF(Config!$C$6=2,SUM(+Ene!X38+Feb!X38),IF(Config!$C$6=3,SUM(+Ene!X38+Feb!X38+Mar!X38),IF(Config!$C$6=4,SUM(+Ene!X38+Feb!X38+Mar!X38+Abr!X38),IF(Config!$C$6=5,SUM(Ene!X38+Feb!X38+Mar!X38+Abr!X38+May!X38),IF(Config!$C$6=6,SUM(+Ene!X38+Feb!X38+Mar!X38+Abr!X38+May!X38+Jun!X38),IF(Config!$C$6=7,SUM(Ene!X38+Feb!X38+Mar!X38+Abr!X38+May!X38+Jun!X38+Jul!X38),IF(Config!$C$6=8,SUM(+Ene!X38+Feb!X38+Mar!X38+Abr!X38+May!X38+Jun!X38+Jul!X38+Ago!X38),IF(Config!$C$6=9,SUM(+Ene!X38+Feb!X38+Mar!X38+Abr!X38+May!X38+Jun!X38+Jul!X38+Ago!X38+Set!X38),IF(Config!$C$6=10,SUM(+Ene!X38+Feb!X38+Mar!X38+Abr!X38+May!X38+Jun!X38+Jul!X38+Ago!X38+Set!X38+Oct!X38),IF(Config!$C$6=11,SUM(+Ene!X38+Feb!X38+Mar!X38+Abr!X38+May!X38+Jun!X38+Jul!X38+Ago!X38+Set!X38+Oct!X38+Nov!X38),IF(Config!$C$6=12,SUM(+Ene!X38+Feb!X38+Mar!X38+Abr!X38+May!X38+Jun!X38+Jul!X38+Ago!X38+Set!X38+Oct!X38+Nov!X38+Dic!X38)))))))))))))</f>
        <v>0</v>
      </c>
      <c r="Y38" s="429">
        <f>IF(Config!$C$6=1,SUM(+Ene!Y38),IF(Config!$C$6=2,SUM(+Ene!Y38+Feb!Y38),IF(Config!$C$6=3,SUM(+Ene!Y38+Feb!Y38+Mar!Y38),IF(Config!$C$6=4,SUM(+Ene!Y38+Feb!Y38+Mar!Y38+Abr!Y38),IF(Config!$C$6=5,SUM(Ene!Y38+Feb!Y38+Mar!Y38+Abr!Y38+May!Y38),IF(Config!$C$6=6,SUM(+Ene!Y38+Feb!Y38+Mar!Y38+Abr!Y38+May!Y38+Jun!Y38),IF(Config!$C$6=7,SUM(Ene!Y38+Feb!Y38+Mar!Y38+Abr!Y38+May!Y38+Jun!Y38+Jul!Y38),IF(Config!$C$6=8,SUM(+Ene!Y38+Feb!Y38+Mar!Y38+Abr!Y38+May!Y38+Jun!Y38+Jul!Y38+Ago!Y38),IF(Config!$C$6=9,SUM(+Ene!Y38+Feb!Y38+Mar!Y38+Abr!Y38+May!Y38+Jun!Y38+Jul!Y38+Ago!Y38+Set!Y38),IF(Config!$C$6=10,SUM(+Ene!Y38+Feb!Y38+Mar!Y38+Abr!Y38+May!Y38+Jun!Y38+Jul!Y38+Ago!Y38+Set!Y38+Oct!Y38),IF(Config!$C$6=11,SUM(+Ene!Y38+Feb!Y38+Mar!Y38+Abr!Y38+May!Y38+Jun!Y38+Jul!Y38+Ago!Y38+Set!Y38+Oct!Y38+Nov!Y38),IF(Config!$C$6=12,SUM(+Ene!Y38+Feb!Y38+Mar!Y38+Abr!Y38+May!Y38+Jun!Y38+Jul!Y38+Ago!Y38+Set!Y38+Oct!Y38+Nov!Y38+Dic!Y38)))))))))))))</f>
        <v>0</v>
      </c>
      <c r="Z38" s="429">
        <f>IF(Config!$C$6=1,SUM(+Ene!Z38),IF(Config!$C$6=2,SUM(+Ene!Z38+Feb!Z38),IF(Config!$C$6=3,SUM(+Ene!Z38+Feb!Z38+Mar!Z38),IF(Config!$C$6=4,SUM(+Ene!Z38+Feb!Z38+Mar!Z38+Abr!Z38),IF(Config!$C$6=5,SUM(Ene!Z38+Feb!Z38+Mar!Z38+Abr!Z38+May!Z38),IF(Config!$C$6=6,SUM(+Ene!Z38+Feb!Z38+Mar!Z38+Abr!Z38+May!Z38+Jun!Z38),IF(Config!$C$6=7,SUM(Ene!Z38+Feb!Z38+Mar!Z38+Abr!Z38+May!Z38+Jun!Z38+Jul!Z38),IF(Config!$C$6=8,SUM(+Ene!Z38+Feb!Z38+Mar!Z38+Abr!Z38+May!Z38+Jun!Z38+Jul!Z38+Ago!Z38),IF(Config!$C$6=9,SUM(+Ene!Z38+Feb!Z38+Mar!Z38+Abr!Z38+May!Z38+Jun!Z38+Jul!Z38+Ago!Z38+Set!Z38),IF(Config!$C$6=10,SUM(+Ene!Z38+Feb!Z38+Mar!Z38+Abr!Z38+May!Z38+Jun!Z38+Jul!Z38+Ago!Z38+Set!Z38+Oct!Z38),IF(Config!$C$6=11,SUM(+Ene!Z38+Feb!Z38+Mar!Z38+Abr!Z38+May!Z38+Jun!Z38+Jul!Z38+Ago!Z38+Set!Z38+Oct!Z38+Nov!Z38),IF(Config!$C$6=12,SUM(+Ene!Z38+Feb!Z38+Mar!Z38+Abr!Z38+May!Z38+Jun!Z38+Jul!Z38+Ago!Z38+Set!Z38+Oct!Z38+Nov!Z38+Dic!Z38)))))))))))))</f>
        <v>0</v>
      </c>
      <c r="AA38" s="429">
        <f>IF(Config!$C$6=1,SUM(+Ene!AA38),IF(Config!$C$6=2,SUM(+Ene!AA38+Feb!AA38),IF(Config!$C$6=3,SUM(+Ene!AA38+Feb!AA38+Mar!AA38),IF(Config!$C$6=4,SUM(+Ene!AA38+Feb!AA38+Mar!AA38+Abr!AA38),IF(Config!$C$6=5,SUM(Ene!AA38+Feb!AA38+Mar!AA38+Abr!AA38+May!AA38),IF(Config!$C$6=6,SUM(+Ene!AA38+Feb!AA38+Mar!AA38+Abr!AA38+May!AA38+Jun!AA38),IF(Config!$C$6=7,SUM(Ene!AA38+Feb!AA38+Mar!AA38+Abr!AA38+May!AA38+Jun!AA38+Jul!AA38),IF(Config!$C$6=8,SUM(+Ene!AA38+Feb!AA38+Mar!AA38+Abr!AA38+May!AA38+Jun!AA38+Jul!AA38+Ago!AA38),IF(Config!$C$6=9,SUM(+Ene!AA38+Feb!AA38+Mar!AA38+Abr!AA38+May!AA38+Jun!AA38+Jul!AA38+Ago!AA38+Set!AA38),IF(Config!$C$6=10,SUM(+Ene!AA38+Feb!AA38+Mar!AA38+Abr!AA38+May!AA38+Jun!AA38+Jul!AA38+Ago!AA38+Set!AA38+Oct!AA38),IF(Config!$C$6=11,SUM(+Ene!AA38+Feb!AA38+Mar!AA38+Abr!AA38+May!AA38+Jun!AA38+Jul!AA38+Ago!AA38+Set!AA38+Oct!AA38+Nov!AA38),IF(Config!$C$6=12,SUM(+Ene!AA38+Feb!AA38+Mar!AA38+Abr!AA38+May!AA38+Jun!AA38+Jul!AA38+Ago!AA38+Set!AA38+Oct!AA38+Nov!AA38+Dic!AA38)))))))))))))</f>
        <v>0</v>
      </c>
      <c r="AB38" s="429">
        <f>IF(Config!$C$6=1,SUM(+Ene!AB38),IF(Config!$C$6=2,SUM(+Ene!AB38+Feb!AB38),IF(Config!$C$6=3,SUM(+Ene!AB38+Feb!AB38+Mar!AB38),IF(Config!$C$6=4,SUM(+Ene!AB38+Feb!AB38+Mar!AB38+Abr!AB38),IF(Config!$C$6=5,SUM(Ene!AB38+Feb!AB38+Mar!AB38+Abr!AB38+May!AB38),IF(Config!$C$6=6,SUM(+Ene!AB38+Feb!AB38+Mar!AB38+Abr!AB38+May!AB38+Jun!AB38),IF(Config!$C$6=7,SUM(Ene!AB38+Feb!AB38+Mar!AB38+Abr!AB38+May!AB38+Jun!AB38+Jul!AB38),IF(Config!$C$6=8,SUM(+Ene!AB38+Feb!AB38+Mar!AB38+Abr!AB38+May!AB38+Jun!AB38+Jul!AB38+Ago!AB38),IF(Config!$C$6=9,SUM(+Ene!AB38+Feb!AB38+Mar!AB38+Abr!AB38+May!AB38+Jun!AB38+Jul!AB38+Ago!AB38+Set!AB38),IF(Config!$C$6=10,SUM(+Ene!AB38+Feb!AB38+Mar!AB38+Abr!AB38+May!AB38+Jun!AB38+Jul!AB38+Ago!AB38+Set!AB38+Oct!AB38),IF(Config!$C$6=11,SUM(+Ene!AB38+Feb!AB38+Mar!AB38+Abr!AB38+May!AB38+Jun!AB38+Jul!AB38+Ago!AB38+Set!AB38+Oct!AB38+Nov!AB38),IF(Config!$C$6=12,SUM(+Ene!AB38+Feb!AB38+Mar!AB38+Abr!AB38+May!AB38+Jun!AB38+Jul!AB38+Ago!AB38+Set!AB38+Oct!AB38+Nov!AB38+Dic!AB38)))))))))))))</f>
        <v>0</v>
      </c>
      <c r="AC38" s="429">
        <f>IF(Config!$C$6=1,SUM(+Ene!AC38),IF(Config!$C$6=2,SUM(+Ene!AC38+Feb!AC38),IF(Config!$C$6=3,SUM(+Ene!AC38+Feb!AC38+Mar!AC38),IF(Config!$C$6=4,SUM(+Ene!AC38+Feb!AC38+Mar!AC38+Abr!AC38),IF(Config!$C$6=5,SUM(Ene!AC38+Feb!AC38+Mar!AC38+Abr!AC38+May!AC38),IF(Config!$C$6=6,SUM(+Ene!AC38+Feb!AC38+Mar!AC38+Abr!AC38+May!AC38+Jun!AC38),IF(Config!$C$6=7,SUM(Ene!AC38+Feb!AC38+Mar!AC38+Abr!AC38+May!AC38+Jun!AC38+Jul!AC38),IF(Config!$C$6=8,SUM(+Ene!AC38+Feb!AC38+Mar!AC38+Abr!AC38+May!AC38+Jun!AC38+Jul!AC38+Ago!AC38),IF(Config!$C$6=9,SUM(+Ene!AC38+Feb!AC38+Mar!AC38+Abr!AC38+May!AC38+Jun!AC38+Jul!AC38+Ago!AC38+Set!AC38),IF(Config!$C$6=10,SUM(+Ene!AC38+Feb!AC38+Mar!AC38+Abr!AC38+May!AC38+Jun!AC38+Jul!AC38+Ago!AC38+Set!AC38+Oct!AC38),IF(Config!$C$6=11,SUM(+Ene!AC38+Feb!AC38+Mar!AC38+Abr!AC38+May!AC38+Jun!AC38+Jul!AC38+Ago!AC38+Set!AC38+Oct!AC38+Nov!AC38),IF(Config!$C$6=12,SUM(+Ene!AC38+Feb!AC38+Mar!AC38+Abr!AC38+May!AC38+Jun!AC38+Jul!AC38+Ago!AC38+Set!AC38+Oct!AC38+Nov!AC38+Dic!AC38)))))))))))))</f>
        <v>0</v>
      </c>
      <c r="AD38" s="429">
        <f>IF(Config!$C$6=1,SUM(+Ene!AD38),IF(Config!$C$6=2,SUM(+Ene!AD38+Feb!AD38),IF(Config!$C$6=3,SUM(+Ene!AD38+Feb!AD38+Mar!AD38),IF(Config!$C$6=4,SUM(+Ene!AD38+Feb!AD38+Mar!AD38+Abr!AD38),IF(Config!$C$6=5,SUM(Ene!AD38+Feb!AD38+Mar!AD38+Abr!AD38+May!AD38),IF(Config!$C$6=6,SUM(+Ene!AD38+Feb!AD38+Mar!AD38+Abr!AD38+May!AD38+Jun!AD38),IF(Config!$C$6=7,SUM(Ene!AD38+Feb!AD38+Mar!AD38+Abr!AD38+May!AD38+Jun!AD38+Jul!AD38),IF(Config!$C$6=8,SUM(+Ene!AD38+Feb!AD38+Mar!AD38+Abr!AD38+May!AD38+Jun!AD38+Jul!AD38+Ago!AD38),IF(Config!$C$6=9,SUM(+Ene!AD38+Feb!AD38+Mar!AD38+Abr!AD38+May!AD38+Jun!AD38+Jul!AD38+Ago!AD38+Set!AD38),IF(Config!$C$6=10,SUM(+Ene!AD38+Feb!AD38+Mar!AD38+Abr!AD38+May!AD38+Jun!AD38+Jul!AD38+Ago!AD38+Set!AD38+Oct!AD38),IF(Config!$C$6=11,SUM(+Ene!AD38+Feb!AD38+Mar!AD38+Abr!AD38+May!AD38+Jun!AD38+Jul!AD38+Ago!AD38+Set!AD38+Oct!AD38+Nov!AD38),IF(Config!$C$6=12,SUM(+Ene!AD38+Feb!AD38+Mar!AD38+Abr!AD38+May!AD38+Jun!AD38+Jul!AD38+Ago!AD38+Set!AD38+Oct!AD38+Nov!AD38+Dic!AD38)))))))))))))</f>
        <v>0</v>
      </c>
      <c r="AE38" s="429">
        <f>IF(Config!$C$6=1,SUM(+Ene!AE38),IF(Config!$C$6=2,SUM(+Ene!AE38+Feb!AE38),IF(Config!$C$6=3,SUM(+Ene!AE38+Feb!AE38+Mar!AE38),IF(Config!$C$6=4,SUM(+Ene!AE38+Feb!AE38+Mar!AE38+Abr!AE38),IF(Config!$C$6=5,SUM(Ene!AE38+Feb!AE38+Mar!AE38+Abr!AE38+May!AE38),IF(Config!$C$6=6,SUM(+Ene!AE38+Feb!AE38+Mar!AE38+Abr!AE38+May!AE38+Jun!AE38),IF(Config!$C$6=7,SUM(Ene!AE38+Feb!AE38+Mar!AE38+Abr!AE38+May!AE38+Jun!AE38+Jul!AE38),IF(Config!$C$6=8,SUM(+Ene!AE38+Feb!AE38+Mar!AE38+Abr!AE38+May!AE38+Jun!AE38+Jul!AE38+Ago!AE38),IF(Config!$C$6=9,SUM(+Ene!AE38+Feb!AE38+Mar!AE38+Abr!AE38+May!AE38+Jun!AE38+Jul!AE38+Ago!AE38+Set!AE38),IF(Config!$C$6=10,SUM(+Ene!AE38+Feb!AE38+Mar!AE38+Abr!AE38+May!AE38+Jun!AE38+Jul!AE38+Ago!AE38+Set!AE38+Oct!AE38),IF(Config!$C$6=11,SUM(+Ene!AE38+Feb!AE38+Mar!AE38+Abr!AE38+May!AE38+Jun!AE38+Jul!AE38+Ago!AE38+Set!AE38+Oct!AE38+Nov!AE38),IF(Config!$C$6=12,SUM(+Ene!AE38+Feb!AE38+Mar!AE38+Abr!AE38+May!AE38+Jun!AE38+Jul!AE38+Ago!AE38+Set!AE38+Oct!AE38+Nov!AE38+Dic!AE38)))))))))))))</f>
        <v>0</v>
      </c>
      <c r="AF38" s="429">
        <f>IF(Config!$C$6=1,SUM(+Ene!AF38),IF(Config!$C$6=2,SUM(+Ene!AF38+Feb!AF38),IF(Config!$C$6=3,SUM(+Ene!AF38+Feb!AF38+Mar!AF38),IF(Config!$C$6=4,SUM(+Ene!AF38+Feb!AF38+Mar!AF38+Abr!AF38),IF(Config!$C$6=5,SUM(Ene!AF38+Feb!AF38+Mar!AF38+Abr!AF38+May!AF38),IF(Config!$C$6=6,SUM(+Ene!AF38+Feb!AF38+Mar!AF38+Abr!AF38+May!AF38+Jun!AF38),IF(Config!$C$6=7,SUM(Ene!AF38+Feb!AF38+Mar!AF38+Abr!AF38+May!AF38+Jun!AF38+Jul!AF38),IF(Config!$C$6=8,SUM(+Ene!AF38+Feb!AF38+Mar!AF38+Abr!AF38+May!AF38+Jun!AF38+Jul!AF38+Ago!AF38),IF(Config!$C$6=9,SUM(+Ene!AF38+Feb!AF38+Mar!AF38+Abr!AF38+May!AF38+Jun!AF38+Jul!AF38+Ago!AF38+Set!AF38),IF(Config!$C$6=10,SUM(+Ene!AF38+Feb!AF38+Mar!AF38+Abr!AF38+May!AF38+Jun!AF38+Jul!AF38+Ago!AF38+Set!AF38+Oct!AF38),IF(Config!$C$6=11,SUM(+Ene!AF38+Feb!AF38+Mar!AF38+Abr!AF38+May!AF38+Jun!AF38+Jul!AF38+Ago!AF38+Set!AF38+Oct!AF38+Nov!AF38),IF(Config!$C$6=12,SUM(+Ene!AF38+Feb!AF38+Mar!AF38+Abr!AF38+May!AF38+Jun!AF38+Jul!AF38+Ago!AF38+Set!AF38+Oct!AF38+Nov!AF38+Dic!AF38)))))))))))))</f>
        <v>0</v>
      </c>
      <c r="AG38" s="429">
        <f>IF(Config!$C$6=1,SUM(+Ene!AG38),IF(Config!$C$6=2,SUM(+Ene!AG38+Feb!AG38),IF(Config!$C$6=3,SUM(+Ene!AG38+Feb!AG38+Mar!AG38),IF(Config!$C$6=4,SUM(+Ene!AG38+Feb!AG38+Mar!AG38+Abr!AG38),IF(Config!$C$6=5,SUM(Ene!AG38+Feb!AG38+Mar!AG38+Abr!AG38+May!AG38),IF(Config!$C$6=6,SUM(+Ene!AG38+Feb!AG38+Mar!AG38+Abr!AG38+May!AG38+Jun!AG38),IF(Config!$C$6=7,SUM(Ene!AG38+Feb!AG38+Mar!AG38+Abr!AG38+May!AG38+Jun!AG38+Jul!AG38),IF(Config!$C$6=8,SUM(+Ene!AG38+Feb!AG38+Mar!AG38+Abr!AG38+May!AG38+Jun!AG38+Jul!AG38+Ago!AG38),IF(Config!$C$6=9,SUM(+Ene!AG38+Feb!AG38+Mar!AG38+Abr!AG38+May!AG38+Jun!AG38+Jul!AG38+Ago!AG38+Set!AG38),IF(Config!$C$6=10,SUM(+Ene!AG38+Feb!AG38+Mar!AG38+Abr!AG38+May!AG38+Jun!AG38+Jul!AG38+Ago!AG38+Set!AG38+Oct!AG38),IF(Config!$C$6=11,SUM(+Ene!AG38+Feb!AG38+Mar!AG38+Abr!AG38+May!AG38+Jun!AG38+Jul!AG38+Ago!AG38+Set!AG38+Oct!AG38+Nov!AG38),IF(Config!$C$6=12,SUM(+Ene!AG38+Feb!AG38+Mar!AG38+Abr!AG38+May!AG38+Jun!AG38+Jul!AG38+Ago!AG38+Set!AG38+Oct!AG38+Nov!AG38+Dic!AG38)))))))))))))</f>
        <v>0</v>
      </c>
      <c r="AH38" s="429">
        <f>IF(Config!$C$6=1,SUM(+Ene!AH38),IF(Config!$C$6=2,SUM(+Ene!AH38+Feb!AH38),IF(Config!$C$6=3,SUM(+Ene!AH38+Feb!AH38+Mar!AH38),IF(Config!$C$6=4,SUM(+Ene!AH38+Feb!AH38+Mar!AH38+Abr!AH38),IF(Config!$C$6=5,SUM(Ene!AH38+Feb!AH38+Mar!AH38+Abr!AH38+May!AH38),IF(Config!$C$6=6,SUM(+Ene!AH38+Feb!AH38+Mar!AH38+Abr!AH38+May!AH38+Jun!AH38),IF(Config!$C$6=7,SUM(Ene!AH38+Feb!AH38+Mar!AH38+Abr!AH38+May!AH38+Jun!AH38+Jul!AH38),IF(Config!$C$6=8,SUM(+Ene!AH38+Feb!AH38+Mar!AH38+Abr!AH38+May!AH38+Jun!AH38+Jul!AH38+Ago!AH38),IF(Config!$C$6=9,SUM(+Ene!AH38+Feb!AH38+Mar!AH38+Abr!AH38+May!AH38+Jun!AH38+Jul!AH38+Ago!AH38+Set!AH38),IF(Config!$C$6=10,SUM(+Ene!AH38+Feb!AH38+Mar!AH38+Abr!AH38+May!AH38+Jun!AH38+Jul!AH38+Ago!AH38+Set!AH38+Oct!AH38),IF(Config!$C$6=11,SUM(+Ene!AH38+Feb!AH38+Mar!AH38+Abr!AH38+May!AH38+Jun!AH38+Jul!AH38+Ago!AH38+Set!AH38+Oct!AH38+Nov!AH38),IF(Config!$C$6=12,SUM(+Ene!AH38+Feb!AH38+Mar!AH38+Abr!AH38+May!AH38+Jun!AH38+Jul!AH38+Ago!AH38+Set!AH38+Oct!AH38+Nov!AH38+Dic!AH38)))))))))))))</f>
        <v>0</v>
      </c>
      <c r="AI38" s="429">
        <f>IF(Config!$C$6=1,SUM(+Ene!AI38),IF(Config!$C$6=2,SUM(+Ene!AI38+Feb!AI38),IF(Config!$C$6=3,SUM(+Ene!AI38+Feb!AI38+Mar!AI38),IF(Config!$C$6=4,SUM(+Ene!AI38+Feb!AI38+Mar!AI38+Abr!AI38),IF(Config!$C$6=5,SUM(Ene!AI38+Feb!AI38+Mar!AI38+Abr!AI38+May!AI38),IF(Config!$C$6=6,SUM(+Ene!AI38+Feb!AI38+Mar!AI38+Abr!AI38+May!AI38+Jun!AI38),IF(Config!$C$6=7,SUM(Ene!AI38+Feb!AI38+Mar!AI38+Abr!AI38+May!AI38+Jun!AI38+Jul!AI38),IF(Config!$C$6=8,SUM(+Ene!AI38+Feb!AI38+Mar!AI38+Abr!AI38+May!AI38+Jun!AI38+Jul!AI38+Ago!AI38),IF(Config!$C$6=9,SUM(+Ene!AI38+Feb!AI38+Mar!AI38+Abr!AI38+May!AI38+Jun!AI38+Jul!AI38+Ago!AI38+Set!AI38),IF(Config!$C$6=10,SUM(+Ene!AI38+Feb!AI38+Mar!AI38+Abr!AI38+May!AI38+Jun!AI38+Jul!AI38+Ago!AI38+Set!AI38+Oct!AI38),IF(Config!$C$6=11,SUM(+Ene!AI38+Feb!AI38+Mar!AI38+Abr!AI38+May!AI38+Jun!AI38+Jul!AI38+Ago!AI38+Set!AI38+Oct!AI38+Nov!AI38),IF(Config!$C$6=12,SUM(+Ene!AI38+Feb!AI38+Mar!AI38+Abr!AI38+May!AI38+Jun!AI38+Jul!AI38+Ago!AI38+Set!AI38+Oct!AI38+Nov!AI38+Dic!AI38)))))))))))))</f>
        <v>0</v>
      </c>
      <c r="AJ38" s="429">
        <f>IF(Config!$C$6=1,SUM(+Ene!AJ38),IF(Config!$C$6=2,SUM(+Ene!AJ38+Feb!AJ38),IF(Config!$C$6=3,SUM(+Ene!AJ38+Feb!AJ38+Mar!AJ38),IF(Config!$C$6=4,SUM(+Ene!AJ38+Feb!AJ38+Mar!AJ38+Abr!AJ38),IF(Config!$C$6=5,SUM(Ene!AJ38+Feb!AJ38+Mar!AJ38+Abr!AJ38+May!AJ38),IF(Config!$C$6=6,SUM(+Ene!AJ38+Feb!AJ38+Mar!AJ38+Abr!AJ38+May!AJ38+Jun!AJ38),IF(Config!$C$6=7,SUM(Ene!AJ38+Feb!AJ38+Mar!AJ38+Abr!AJ38+May!AJ38+Jun!AJ38+Jul!AJ38),IF(Config!$C$6=8,SUM(+Ene!AJ38+Feb!AJ38+Mar!AJ38+Abr!AJ38+May!AJ38+Jun!AJ38+Jul!AJ38+Ago!AJ38),IF(Config!$C$6=9,SUM(+Ene!AJ38+Feb!AJ38+Mar!AJ38+Abr!AJ38+May!AJ38+Jun!AJ38+Jul!AJ38+Ago!AJ38+Set!AJ38),IF(Config!$C$6=10,SUM(+Ene!AJ38+Feb!AJ38+Mar!AJ38+Abr!AJ38+May!AJ38+Jun!AJ38+Jul!AJ38+Ago!AJ38+Set!AJ38+Oct!AJ38),IF(Config!$C$6=11,SUM(+Ene!AJ38+Feb!AJ38+Mar!AJ38+Abr!AJ38+May!AJ38+Jun!AJ38+Jul!AJ38+Ago!AJ38+Set!AJ38+Oct!AJ38+Nov!AJ38),IF(Config!$C$6=12,SUM(+Ene!AJ38+Feb!AJ38+Mar!AJ38+Abr!AJ38+May!AJ38+Jun!AJ38+Jul!AJ38+Ago!AJ38+Set!AJ38+Oct!AJ38+Nov!AJ38+Dic!AJ38)))))))))))))</f>
        <v>0</v>
      </c>
      <c r="AK38" s="429">
        <f>IF(Config!$C$6=1,SUM(+Ene!AK38),IF(Config!$C$6=2,SUM(+Ene!AK38+Feb!AK38),IF(Config!$C$6=3,SUM(+Ene!AK38+Feb!AK38+Mar!AK38),IF(Config!$C$6=4,SUM(+Ene!AK38+Feb!AK38+Mar!AK38+Abr!AK38),IF(Config!$C$6=5,SUM(Ene!AK38+Feb!AK38+Mar!AK38+Abr!AK38+May!AK38),IF(Config!$C$6=6,SUM(+Ene!AK38+Feb!AK38+Mar!AK38+Abr!AK38+May!AK38+Jun!AK38),IF(Config!$C$6=7,SUM(Ene!AK38+Feb!AK38+Mar!AK38+Abr!AK38+May!AK38+Jun!AK38+Jul!AK38),IF(Config!$C$6=8,SUM(+Ene!AK38+Feb!AK38+Mar!AK38+Abr!AK38+May!AK38+Jun!AK38+Jul!AK38+Ago!AK38),IF(Config!$C$6=9,SUM(+Ene!AK38+Feb!AK38+Mar!AK38+Abr!AK38+May!AK38+Jun!AK38+Jul!AK38+Ago!AK38+Set!AK38),IF(Config!$C$6=10,SUM(+Ene!AK38+Feb!AK38+Mar!AK38+Abr!AK38+May!AK38+Jun!AK38+Jul!AK38+Ago!AK38+Set!AK38+Oct!AK38),IF(Config!$C$6=11,SUM(+Ene!AK38+Feb!AK38+Mar!AK38+Abr!AK38+May!AK38+Jun!AK38+Jul!AK38+Ago!AK38+Set!AK38+Oct!AK38+Nov!AK38),IF(Config!$C$6=12,SUM(+Ene!AK38+Feb!AK38+Mar!AK38+Abr!AK38+May!AK38+Jun!AK38+Jul!AK38+Ago!AK38+Set!AK38+Oct!AK38+Nov!AK38+Dic!AK38)))))))))))))</f>
        <v>0</v>
      </c>
      <c r="AL38" s="429">
        <f>IF(Config!$C$6=1,SUM(+Ene!AL38),IF(Config!$C$6=2,SUM(+Ene!AL38+Feb!AL38),IF(Config!$C$6=3,SUM(+Ene!AL38+Feb!AL38+Mar!AL38),IF(Config!$C$6=4,SUM(+Ene!AL38+Feb!AL38+Mar!AL38+Abr!AL38),IF(Config!$C$6=5,SUM(Ene!AL38+Feb!AL38+Mar!AL38+Abr!AL38+May!AL38),IF(Config!$C$6=6,SUM(+Ene!AL38+Feb!AL38+Mar!AL38+Abr!AL38+May!AL38+Jun!AL38),IF(Config!$C$6=7,SUM(Ene!AL38+Feb!AL38+Mar!AL38+Abr!AL38+May!AL38+Jun!AL38+Jul!AL38),IF(Config!$C$6=8,SUM(+Ene!AL38+Feb!AL38+Mar!AL38+Abr!AL38+May!AL38+Jun!AL38+Jul!AL38+Ago!AL38),IF(Config!$C$6=9,SUM(+Ene!AL38+Feb!AL38+Mar!AL38+Abr!AL38+May!AL38+Jun!AL38+Jul!AL38+Ago!AL38+Set!AL38),IF(Config!$C$6=10,SUM(+Ene!AL38+Feb!AL38+Mar!AL38+Abr!AL38+May!AL38+Jun!AL38+Jul!AL38+Ago!AL38+Set!AL38+Oct!AL38),IF(Config!$C$6=11,SUM(+Ene!AL38+Feb!AL38+Mar!AL38+Abr!AL38+May!AL38+Jun!AL38+Jul!AL38+Ago!AL38+Set!AL38+Oct!AL38+Nov!AL38),IF(Config!$C$6=12,SUM(+Ene!AL38+Feb!AL38+Mar!AL38+Abr!AL38+May!AL38+Jun!AL38+Jul!AL38+Ago!AL38+Set!AL38+Oct!AL38+Nov!AL38+Dic!AL38)))))))))))))</f>
        <v>0</v>
      </c>
      <c r="AM38" s="429">
        <f>IF(Config!$C$6=1,SUM(+Ene!AM38),IF(Config!$C$6=2,SUM(+Ene!AM38+Feb!AM38),IF(Config!$C$6=3,SUM(+Ene!AM38+Feb!AM38+Mar!AM38),IF(Config!$C$6=4,SUM(+Ene!AM38+Feb!AM38+Mar!AM38+Abr!AM38),IF(Config!$C$6=5,SUM(Ene!AM38+Feb!AM38+Mar!AM38+Abr!AM38+May!AM38),IF(Config!$C$6=6,SUM(+Ene!AM38+Feb!AM38+Mar!AM38+Abr!AM38+May!AM38+Jun!AM38),IF(Config!$C$6=7,SUM(Ene!AM38+Feb!AM38+Mar!AM38+Abr!AM38+May!AM38+Jun!AM38+Jul!AM38),IF(Config!$C$6=8,SUM(+Ene!AM38+Feb!AM38+Mar!AM38+Abr!AM38+May!AM38+Jun!AM38+Jul!AM38+Ago!AM38),IF(Config!$C$6=9,SUM(+Ene!AM38+Feb!AM38+Mar!AM38+Abr!AM38+May!AM38+Jun!AM38+Jul!AM38+Ago!AM38+Set!AM38),IF(Config!$C$6=10,SUM(+Ene!AM38+Feb!AM38+Mar!AM38+Abr!AM38+May!AM38+Jun!AM38+Jul!AM38+Ago!AM38+Set!AM38+Oct!AM38),IF(Config!$C$6=11,SUM(+Ene!AM38+Feb!AM38+Mar!AM38+Abr!AM38+May!AM38+Jun!AM38+Jul!AM38+Ago!AM38+Set!AM38+Oct!AM38+Nov!AM38),IF(Config!$C$6=12,SUM(+Ene!AM38+Feb!AM38+Mar!AM38+Abr!AM38+May!AM38+Jun!AM38+Jul!AM38+Ago!AM38+Set!AM38+Oct!AM38+Nov!AM38+Dic!AM38)))))))))))))</f>
        <v>0</v>
      </c>
      <c r="AN38" s="429">
        <f>IF(Config!$C$6=1,SUM(+Ene!AN38),IF(Config!$C$6=2,SUM(+Ene!AN38+Feb!AN38),IF(Config!$C$6=3,SUM(+Ene!AN38+Feb!AN38+Mar!AN38),IF(Config!$C$6=4,SUM(+Ene!AN38+Feb!AN38+Mar!AN38+Abr!AN38),IF(Config!$C$6=5,SUM(Ene!AN38+Feb!AN38+Mar!AN38+Abr!AN38+May!AN38),IF(Config!$C$6=6,SUM(+Ene!AN38+Feb!AN38+Mar!AN38+Abr!AN38+May!AN38+Jun!AN38),IF(Config!$C$6=7,SUM(Ene!AN38+Feb!AN38+Mar!AN38+Abr!AN38+May!AN38+Jun!AN38+Jul!AN38),IF(Config!$C$6=8,SUM(+Ene!AN38+Feb!AN38+Mar!AN38+Abr!AN38+May!AN38+Jun!AN38+Jul!AN38+Ago!AN38),IF(Config!$C$6=9,SUM(+Ene!AN38+Feb!AN38+Mar!AN38+Abr!AN38+May!AN38+Jun!AN38+Jul!AN38+Ago!AN38+Set!AN38),IF(Config!$C$6=10,SUM(+Ene!AN38+Feb!AN38+Mar!AN38+Abr!AN38+May!AN38+Jun!AN38+Jul!AN38+Ago!AN38+Set!AN38+Oct!AN38),IF(Config!$C$6=11,SUM(+Ene!AN38+Feb!AN38+Mar!AN38+Abr!AN38+May!AN38+Jun!AN38+Jul!AN38+Ago!AN38+Set!AN38+Oct!AN38+Nov!AN38),IF(Config!$C$6=12,SUM(+Ene!AN38+Feb!AN38+Mar!AN38+Abr!AN38+May!AN38+Jun!AN38+Jul!AN38+Ago!AN38+Set!AN38+Oct!AN38+Nov!AN38+Dic!AN38)))))))))))))</f>
        <v>0</v>
      </c>
      <c r="AO38" s="429">
        <f>IF(Config!$C$6=1,SUM(+Ene!AO38),IF(Config!$C$6=2,SUM(+Ene!AO38+Feb!AO38),IF(Config!$C$6=3,SUM(+Ene!AO38+Feb!AO38+Mar!AO38),IF(Config!$C$6=4,SUM(+Ene!AO38+Feb!AO38+Mar!AO38+Abr!AO38),IF(Config!$C$6=5,SUM(Ene!AO38+Feb!AO38+Mar!AO38+Abr!AO38+May!AO38),IF(Config!$C$6=6,SUM(+Ene!AO38+Feb!AO38+Mar!AO38+Abr!AO38+May!AO38+Jun!AO38),IF(Config!$C$6=7,SUM(Ene!AO38+Feb!AO38+Mar!AO38+Abr!AO38+May!AO38+Jun!AO38+Jul!AO38),IF(Config!$C$6=8,SUM(+Ene!AO38+Feb!AO38+Mar!AO38+Abr!AO38+May!AO38+Jun!AO38+Jul!AO38+Ago!AO38),IF(Config!$C$6=9,SUM(+Ene!AO38+Feb!AO38+Mar!AO38+Abr!AO38+May!AO38+Jun!AO38+Jul!AO38+Ago!AO38+Set!AO38),IF(Config!$C$6=10,SUM(+Ene!AO38+Feb!AO38+Mar!AO38+Abr!AO38+May!AO38+Jun!AO38+Jul!AO38+Ago!AO38+Set!AO38+Oct!AO38),IF(Config!$C$6=11,SUM(+Ene!AO38+Feb!AO38+Mar!AO38+Abr!AO38+May!AO38+Jun!AO38+Jul!AO38+Ago!AO38+Set!AO38+Oct!AO38+Nov!AO38),IF(Config!$C$6=12,SUM(+Ene!AO38+Feb!AO38+Mar!AO38+Abr!AO38+May!AO38+Jun!AO38+Jul!AO38+Ago!AO38+Set!AO38+Oct!AO38+Nov!AO38+Dic!AO38)))))))))))))</f>
        <v>0</v>
      </c>
      <c r="AP38" s="429">
        <f>IF(Config!$C$6=1,SUM(+Ene!AP38),IF(Config!$C$6=2,SUM(+Ene!AP38+Feb!AP38),IF(Config!$C$6=3,SUM(+Ene!AP38+Feb!AP38+Mar!AP38),IF(Config!$C$6=4,SUM(+Ene!AP38+Feb!AP38+Mar!AP38+Abr!AP38),IF(Config!$C$6=5,SUM(Ene!AP38+Feb!AP38+Mar!AP38+Abr!AP38+May!AP38),IF(Config!$C$6=6,SUM(+Ene!AP38+Feb!AP38+Mar!AP38+Abr!AP38+May!AP38+Jun!AP38),IF(Config!$C$6=7,SUM(Ene!AP38+Feb!AP38+Mar!AP38+Abr!AP38+May!AP38+Jun!AP38+Jul!AP38),IF(Config!$C$6=8,SUM(+Ene!AP38+Feb!AP38+Mar!AP38+Abr!AP38+May!AP38+Jun!AP38+Jul!AP38+Ago!AP38),IF(Config!$C$6=9,SUM(+Ene!AP38+Feb!AP38+Mar!AP38+Abr!AP38+May!AP38+Jun!AP38+Jul!AP38+Ago!AP38+Set!AP38),IF(Config!$C$6=10,SUM(+Ene!AP38+Feb!AP38+Mar!AP38+Abr!AP38+May!AP38+Jun!AP38+Jul!AP38+Ago!AP38+Set!AP38+Oct!AP38),IF(Config!$C$6=11,SUM(+Ene!AP38+Feb!AP38+Mar!AP38+Abr!AP38+May!AP38+Jun!AP38+Jul!AP38+Ago!AP38+Set!AP38+Oct!AP38+Nov!AP38),IF(Config!$C$6=12,SUM(+Ene!AP38+Feb!AP38+Mar!AP38+Abr!AP38+May!AP38+Jun!AP38+Jul!AP38+Ago!AP38+Set!AP38+Oct!AP38+Nov!AP38+Dic!AP38)))))))))))))</f>
        <v>0</v>
      </c>
      <c r="AQ38" s="429">
        <f>IF(Config!$C$6=1,SUM(+Ene!AQ38),IF(Config!$C$6=2,SUM(+Ene!AQ38+Feb!AQ38),IF(Config!$C$6=3,SUM(+Ene!AQ38+Feb!AQ38+Mar!AQ38),IF(Config!$C$6=4,SUM(+Ene!AQ38+Feb!AQ38+Mar!AQ38+Abr!AQ38),IF(Config!$C$6=5,SUM(Ene!AQ38+Feb!AQ38+Mar!AQ38+Abr!AQ38+May!AQ38),IF(Config!$C$6=6,SUM(+Ene!AQ38+Feb!AQ38+Mar!AQ38+Abr!AQ38+May!AQ38+Jun!AQ38),IF(Config!$C$6=7,SUM(Ene!AQ38+Feb!AQ38+Mar!AQ38+Abr!AQ38+May!AQ38+Jun!AQ38+Jul!AQ38),IF(Config!$C$6=8,SUM(+Ene!AQ38+Feb!AQ38+Mar!AQ38+Abr!AQ38+May!AQ38+Jun!AQ38+Jul!AQ38+Ago!AQ38),IF(Config!$C$6=9,SUM(+Ene!AQ38+Feb!AQ38+Mar!AQ38+Abr!AQ38+May!AQ38+Jun!AQ38+Jul!AQ38+Ago!AQ38+Set!AQ38),IF(Config!$C$6=10,SUM(+Ene!AQ38+Feb!AQ38+Mar!AQ38+Abr!AQ38+May!AQ38+Jun!AQ38+Jul!AQ38+Ago!AQ38+Set!AQ38+Oct!AQ38),IF(Config!$C$6=11,SUM(+Ene!AQ38+Feb!AQ38+Mar!AQ38+Abr!AQ38+May!AQ38+Jun!AQ38+Jul!AQ38+Ago!AQ38+Set!AQ38+Oct!AQ38+Nov!AQ38),IF(Config!$C$6=12,SUM(+Ene!AQ38+Feb!AQ38+Mar!AQ38+Abr!AQ38+May!AQ38+Jun!AQ38+Jul!AQ38+Ago!AQ38+Set!AQ38+Oct!AQ38+Nov!AQ38+Dic!AQ38)))))))))))))</f>
        <v>0</v>
      </c>
      <c r="AR38" s="429">
        <f>IF(Config!$C$6=1,SUM(+Ene!AR38),IF(Config!$C$6=2,SUM(+Ene!AR38+Feb!AR38),IF(Config!$C$6=3,SUM(+Ene!AR38+Feb!AR38+Mar!AR38),IF(Config!$C$6=4,SUM(+Ene!AR38+Feb!AR38+Mar!AR38+Abr!AR38),IF(Config!$C$6=5,SUM(Ene!AR38+Feb!AR38+Mar!AR38+Abr!AR38+May!AR38),IF(Config!$C$6=6,SUM(+Ene!AR38+Feb!AR38+Mar!AR38+Abr!AR38+May!AR38+Jun!AR38),IF(Config!$C$6=7,SUM(Ene!AR38+Feb!AR38+Mar!AR38+Abr!AR38+May!AR38+Jun!AR38+Jul!AR38),IF(Config!$C$6=8,SUM(+Ene!AR38+Feb!AR38+Mar!AR38+Abr!AR38+May!AR38+Jun!AR38+Jul!AR38+Ago!AR38),IF(Config!$C$6=9,SUM(+Ene!AR38+Feb!AR38+Mar!AR38+Abr!AR38+May!AR38+Jun!AR38+Jul!AR38+Ago!AR38+Set!AR38),IF(Config!$C$6=10,SUM(+Ene!AR38+Feb!AR38+Mar!AR38+Abr!AR38+May!AR38+Jun!AR38+Jul!AR38+Ago!AR38+Set!AR38+Oct!AR38),IF(Config!$C$6=11,SUM(+Ene!AR38+Feb!AR38+Mar!AR38+Abr!AR38+May!AR38+Jun!AR38+Jul!AR38+Ago!AR38+Set!AR38+Oct!AR38+Nov!AR38),IF(Config!$C$6=12,SUM(+Ene!AR38+Feb!AR38+Mar!AR38+Abr!AR38+May!AR38+Jun!AR38+Jul!AR38+Ago!AR38+Set!AR38+Oct!AR38+Nov!AR38+Dic!AR38)))))))))))))</f>
        <v>0</v>
      </c>
      <c r="AS38" s="429">
        <f>IF(Config!$C$6=1,SUM(+Ene!AS38),IF(Config!$C$6=2,SUM(+Ene!AS38+Feb!AS38),IF(Config!$C$6=3,SUM(+Ene!AS38+Feb!AS38+Mar!AS38),IF(Config!$C$6=4,SUM(+Ene!AS38+Feb!AS38+Mar!AS38+Abr!AS38),IF(Config!$C$6=5,SUM(Ene!AS38+Feb!AS38+Mar!AS38+Abr!AS38+May!AS38),IF(Config!$C$6=6,SUM(+Ene!AS38+Feb!AS38+Mar!AS38+Abr!AS38+May!AS38+Jun!AS38),IF(Config!$C$6=7,SUM(Ene!AS38+Feb!AS38+Mar!AS38+Abr!AS38+May!AS38+Jun!AS38+Jul!AS38),IF(Config!$C$6=8,SUM(+Ene!AS38+Feb!AS38+Mar!AS38+Abr!AS38+May!AS38+Jun!AS38+Jul!AS38+Ago!AS38),IF(Config!$C$6=9,SUM(+Ene!AS38+Feb!AS38+Mar!AS38+Abr!AS38+May!AS38+Jun!AS38+Jul!AS38+Ago!AS38+Set!AS38),IF(Config!$C$6=10,SUM(+Ene!AS38+Feb!AS38+Mar!AS38+Abr!AS38+May!AS38+Jun!AS38+Jul!AS38+Ago!AS38+Set!AS38+Oct!AS38),IF(Config!$C$6=11,SUM(+Ene!AS38+Feb!AS38+Mar!AS38+Abr!AS38+May!AS38+Jun!AS38+Jul!AS38+Ago!AS38+Set!AS38+Oct!AS38+Nov!AS38),IF(Config!$C$6=12,SUM(+Ene!AS38+Feb!AS38+Mar!AS38+Abr!AS38+May!AS38+Jun!AS38+Jul!AS38+Ago!AS38+Set!AS38+Oct!AS38+Nov!AS38+Dic!AS38)))))))))))))</f>
        <v>0</v>
      </c>
      <c r="AT38" s="429">
        <f>IF(Config!$C$6=1,SUM(+Ene!AT38),IF(Config!$C$6=2,SUM(+Ene!AT38+Feb!AT38),IF(Config!$C$6=3,SUM(+Ene!AT38+Feb!AT38+Mar!AT38),IF(Config!$C$6=4,SUM(+Ene!AT38+Feb!AT38+Mar!AT38+Abr!AT38),IF(Config!$C$6=5,SUM(Ene!AT38+Feb!AT38+Mar!AT38+Abr!AT38+May!AT38),IF(Config!$C$6=6,SUM(+Ene!AT38+Feb!AT38+Mar!AT38+Abr!AT38+May!AT38+Jun!AT38),IF(Config!$C$6=7,SUM(Ene!AT38+Feb!AT38+Mar!AT38+Abr!AT38+May!AT38+Jun!AT38+Jul!AT38),IF(Config!$C$6=8,SUM(+Ene!AT38+Feb!AT38+Mar!AT38+Abr!AT38+May!AT38+Jun!AT38+Jul!AT38+Ago!AT38),IF(Config!$C$6=9,SUM(+Ene!AT38+Feb!AT38+Mar!AT38+Abr!AT38+May!AT38+Jun!AT38+Jul!AT38+Ago!AT38+Set!AT38),IF(Config!$C$6=10,SUM(+Ene!AT38+Feb!AT38+Mar!AT38+Abr!AT38+May!AT38+Jun!AT38+Jul!AT38+Ago!AT38+Set!AT38+Oct!AT38),IF(Config!$C$6=11,SUM(+Ene!AT38+Feb!AT38+Mar!AT38+Abr!AT38+May!AT38+Jun!AT38+Jul!AT38+Ago!AT38+Set!AT38+Oct!AT38+Nov!AT38),IF(Config!$C$6=12,SUM(+Ene!AT38+Feb!AT38+Mar!AT38+Abr!AT38+May!AT38+Jun!AT38+Jul!AT38+Ago!AT38+Set!AT38+Oct!AT38+Nov!AT38+Dic!AT38)))))))))))))</f>
        <v>0</v>
      </c>
      <c r="AU38" s="495">
        <f t="shared" si="9"/>
        <v>0</v>
      </c>
      <c r="AV38" s="37">
        <f t="shared" si="10"/>
        <v>0</v>
      </c>
      <c r="AW38" s="37">
        <f t="shared" si="11"/>
        <v>0</v>
      </c>
      <c r="AX38" s="37">
        <f t="shared" si="12"/>
        <v>0</v>
      </c>
      <c r="AY38" s="37">
        <f t="shared" si="13"/>
        <v>0</v>
      </c>
      <c r="AZ38" s="37">
        <f t="shared" si="14"/>
        <v>0</v>
      </c>
      <c r="BA38" s="37">
        <f t="shared" si="15"/>
        <v>0</v>
      </c>
      <c r="BB38" s="37">
        <f t="shared" si="16"/>
        <v>0</v>
      </c>
      <c r="BC38" s="37">
        <f t="shared" si="17"/>
        <v>0</v>
      </c>
      <c r="BD38" s="38">
        <f t="shared" si="18"/>
        <v>0</v>
      </c>
      <c r="BE38" s="37">
        <f t="shared" si="19"/>
        <v>0</v>
      </c>
      <c r="BF38" s="54">
        <f t="shared" si="20"/>
        <v>0</v>
      </c>
    </row>
    <row r="39" spans="1:58" ht="30" x14ac:dyDescent="0.25">
      <c r="A39" s="400">
        <v>36</v>
      </c>
      <c r="B39" s="427" t="s">
        <v>757</v>
      </c>
      <c r="C39" s="444" t="s">
        <v>145</v>
      </c>
      <c r="D39" s="429">
        <f>IF(Config!$C$6=1,SUM(+Ene!D39),IF(Config!$C$6=2,SUM(+Ene!D39+Feb!D39),IF(Config!$C$6=3,SUM(+Ene!D39+Feb!D39+Mar!D39),IF(Config!$C$6=4,SUM(+Ene!D39+Feb!D39+Mar!D39+Abr!D39),IF(Config!$C$6=5,SUM(Ene!D39+Feb!D39+Mar!D39+Abr!D39+May!D39),IF(Config!$C$6=6,SUM(+Ene!D39+Feb!D39+Mar!D39+Abr!D39+May!D39+Jun!D39),IF(Config!$C$6=7,SUM(Ene!D39+Feb!D39+Mar!D39+Abr!D39+May!D39+Jun!D39+Jul!D39),IF(Config!$C$6=8,SUM(+Ene!D39+Feb!D39+Mar!D39+Abr!D39+May!D39+Jun!D39+Jul!D39+Ago!D39),IF(Config!$C$6=9,SUM(+Ene!D39+Feb!D39+Mar!D39+Abr!D39+May!D39+Jun!D39+Jul!D39+Ago!D39+Set!D39),IF(Config!$C$6=10,SUM(+Ene!D39+Feb!D39+Mar!D39+Abr!D39+May!D39+Jun!D39+Jul!D39+Ago!D39+Set!D39+Oct!D39),IF(Config!$C$6=11,SUM(+Ene!D39+Feb!D39+Mar!D39+Abr!D39+May!D39+Jun!D39+Jul!D39+Ago!D39+Set!D39+Oct!D39+Nov!D39),IF(Config!$C$6=12,SUM(+Ene!D39+Feb!D39+Mar!D39+Abr!D39+May!D39+Jun!D39+Jul!D39+Ago!D39+Set!D39+Oct!D39+Nov!D39+Dic!D39)))))))))))))</f>
        <v>0</v>
      </c>
      <c r="E39" s="429">
        <f>IF(Config!$C$6=1,SUM(+Ene!E39),IF(Config!$C$6=2,SUM(+Ene!E39+Feb!E39),IF(Config!$C$6=3,SUM(+Ene!E39+Feb!E39+Mar!E39),IF(Config!$C$6=4,SUM(+Ene!E39+Feb!E39+Mar!E39+Abr!E39),IF(Config!$C$6=5,SUM(Ene!E39+Feb!E39+Mar!E39+Abr!E39+May!E39),IF(Config!$C$6=6,SUM(+Ene!E39+Feb!E39+Mar!E39+Abr!E39+May!E39+Jun!E39),IF(Config!$C$6=7,SUM(Ene!E39+Feb!E39+Mar!E39+Abr!E39+May!E39+Jun!E39+Jul!E39),IF(Config!$C$6=8,SUM(+Ene!E39+Feb!E39+Mar!E39+Abr!E39+May!E39+Jun!E39+Jul!E39+Ago!E39),IF(Config!$C$6=9,SUM(+Ene!E39+Feb!E39+Mar!E39+Abr!E39+May!E39+Jun!E39+Jul!E39+Ago!E39+Set!E39),IF(Config!$C$6=10,SUM(+Ene!E39+Feb!E39+Mar!E39+Abr!E39+May!E39+Jun!E39+Jul!E39+Ago!E39+Set!E39+Oct!E39),IF(Config!$C$6=11,SUM(+Ene!E39+Feb!E39+Mar!E39+Abr!E39+May!E39+Jun!E39+Jul!E39+Ago!E39+Set!E39+Oct!E39+Nov!E39),IF(Config!$C$6=12,SUM(+Ene!E39+Feb!E39+Mar!E39+Abr!E39+May!E39+Jun!E39+Jul!E39+Ago!E39+Set!E39+Oct!E39+Nov!E39+Dic!E39)))))))))))))</f>
        <v>0</v>
      </c>
      <c r="F39" s="429">
        <f>IF(Config!$C$6=1,SUM(+Ene!F39),IF(Config!$C$6=2,SUM(+Ene!F39+Feb!F39),IF(Config!$C$6=3,SUM(+Ene!F39+Feb!F39+Mar!F39),IF(Config!$C$6=4,SUM(+Ene!F39+Feb!F39+Mar!F39+Abr!F39),IF(Config!$C$6=5,SUM(Ene!F39+Feb!F39+Mar!F39+Abr!F39+May!F39),IF(Config!$C$6=6,SUM(+Ene!F39+Feb!F39+Mar!F39+Abr!F39+May!F39+Jun!F39),IF(Config!$C$6=7,SUM(Ene!F39+Feb!F39+Mar!F39+Abr!F39+May!F39+Jun!F39+Jul!F39),IF(Config!$C$6=8,SUM(+Ene!F39+Feb!F39+Mar!F39+Abr!F39+May!F39+Jun!F39+Jul!F39+Ago!F39),IF(Config!$C$6=9,SUM(+Ene!F39+Feb!F39+Mar!F39+Abr!F39+May!F39+Jun!F39+Jul!F39+Ago!F39+Set!F39),IF(Config!$C$6=10,SUM(+Ene!F39+Feb!F39+Mar!F39+Abr!F39+May!F39+Jun!F39+Jul!F39+Ago!F39+Set!F39+Oct!F39),IF(Config!$C$6=11,SUM(+Ene!F39+Feb!F39+Mar!F39+Abr!F39+May!F39+Jun!F39+Jul!F39+Ago!F39+Set!F39+Oct!F39+Nov!F39),IF(Config!$C$6=12,SUM(+Ene!F39+Feb!F39+Mar!F39+Abr!F39+May!F39+Jun!F39+Jul!F39+Ago!F39+Set!F39+Oct!F39+Nov!F39+Dic!F39)))))))))))))</f>
        <v>0</v>
      </c>
      <c r="G39" s="429">
        <f>IF(Config!$C$6=1,SUM(+Ene!G39),IF(Config!$C$6=2,SUM(+Ene!G39+Feb!G39),IF(Config!$C$6=3,SUM(+Ene!G39+Feb!G39+Mar!G39),IF(Config!$C$6=4,SUM(+Ene!G39+Feb!G39+Mar!G39+Abr!G39),IF(Config!$C$6=5,SUM(Ene!G39+Feb!G39+Mar!G39+Abr!G39+May!G39),IF(Config!$C$6=6,SUM(+Ene!G39+Feb!G39+Mar!G39+Abr!G39+May!G39+Jun!G39),IF(Config!$C$6=7,SUM(Ene!G39+Feb!G39+Mar!G39+Abr!G39+May!G39+Jun!G39+Jul!G39),IF(Config!$C$6=8,SUM(+Ene!G39+Feb!G39+Mar!G39+Abr!G39+May!G39+Jun!G39+Jul!G39+Ago!G39),IF(Config!$C$6=9,SUM(+Ene!G39+Feb!G39+Mar!G39+Abr!G39+May!G39+Jun!G39+Jul!G39+Ago!G39+Set!G39),IF(Config!$C$6=10,SUM(+Ene!G39+Feb!G39+Mar!G39+Abr!G39+May!G39+Jun!G39+Jul!G39+Ago!G39+Set!G39+Oct!G39),IF(Config!$C$6=11,SUM(+Ene!G39+Feb!G39+Mar!G39+Abr!G39+May!G39+Jun!G39+Jul!G39+Ago!G39+Set!G39+Oct!G39+Nov!G39),IF(Config!$C$6=12,SUM(+Ene!G39+Feb!G39+Mar!G39+Abr!G39+May!G39+Jun!G39+Jul!G39+Ago!G39+Set!G39+Oct!G39+Nov!G39+Dic!G39)))))))))))))</f>
        <v>0</v>
      </c>
      <c r="H39" s="429">
        <f>IF(Config!$C$6=1,SUM(+Ene!H39),IF(Config!$C$6=2,SUM(+Ene!H39+Feb!H39),IF(Config!$C$6=3,SUM(+Ene!H39+Feb!H39+Mar!H39),IF(Config!$C$6=4,SUM(+Ene!H39+Feb!H39+Mar!H39+Abr!H39),IF(Config!$C$6=5,SUM(Ene!H39+Feb!H39+Mar!H39+Abr!H39+May!H39),IF(Config!$C$6=6,SUM(+Ene!H39+Feb!H39+Mar!H39+Abr!H39+May!H39+Jun!H39),IF(Config!$C$6=7,SUM(Ene!H39+Feb!H39+Mar!H39+Abr!H39+May!H39+Jun!H39+Jul!H39),IF(Config!$C$6=8,SUM(+Ene!H39+Feb!H39+Mar!H39+Abr!H39+May!H39+Jun!H39+Jul!H39+Ago!H39),IF(Config!$C$6=9,SUM(+Ene!H39+Feb!H39+Mar!H39+Abr!H39+May!H39+Jun!H39+Jul!H39+Ago!H39+Set!H39),IF(Config!$C$6=10,SUM(+Ene!H39+Feb!H39+Mar!H39+Abr!H39+May!H39+Jun!H39+Jul!H39+Ago!H39+Set!H39+Oct!H39),IF(Config!$C$6=11,SUM(+Ene!H39+Feb!H39+Mar!H39+Abr!H39+May!H39+Jun!H39+Jul!H39+Ago!H39+Set!H39+Oct!H39+Nov!H39),IF(Config!$C$6=12,SUM(+Ene!H39+Feb!H39+Mar!H39+Abr!H39+May!H39+Jun!H39+Jul!H39+Ago!H39+Set!H39+Oct!H39+Nov!H39+Dic!H39)))))))))))))</f>
        <v>0</v>
      </c>
      <c r="I39" s="429">
        <f>IF(Config!$C$6=1,SUM(+Ene!I39),IF(Config!$C$6=2,SUM(+Ene!I39+Feb!I39),IF(Config!$C$6=3,SUM(+Ene!I39+Feb!I39+Mar!I39),IF(Config!$C$6=4,SUM(+Ene!I39+Feb!I39+Mar!I39+Abr!I39),IF(Config!$C$6=5,SUM(Ene!I39+Feb!I39+Mar!I39+Abr!I39+May!I39),IF(Config!$C$6=6,SUM(+Ene!I39+Feb!I39+Mar!I39+Abr!I39+May!I39+Jun!I39),IF(Config!$C$6=7,SUM(Ene!I39+Feb!I39+Mar!I39+Abr!I39+May!I39+Jun!I39+Jul!I39),IF(Config!$C$6=8,SUM(+Ene!I39+Feb!I39+Mar!I39+Abr!I39+May!I39+Jun!I39+Jul!I39+Ago!I39),IF(Config!$C$6=9,SUM(+Ene!I39+Feb!I39+Mar!I39+Abr!I39+May!I39+Jun!I39+Jul!I39+Ago!I39+Set!I39),IF(Config!$C$6=10,SUM(+Ene!I39+Feb!I39+Mar!I39+Abr!I39+May!I39+Jun!I39+Jul!I39+Ago!I39+Set!I39+Oct!I39),IF(Config!$C$6=11,SUM(+Ene!I39+Feb!I39+Mar!I39+Abr!I39+May!I39+Jun!I39+Jul!I39+Ago!I39+Set!I39+Oct!I39+Nov!I39),IF(Config!$C$6=12,SUM(+Ene!I39+Feb!I39+Mar!I39+Abr!I39+May!I39+Jun!I39+Jul!I39+Ago!I39+Set!I39+Oct!I39+Nov!I39+Dic!I39)))))))))))))</f>
        <v>0</v>
      </c>
      <c r="J39" s="429">
        <f>IF(Config!$C$6=1,SUM(+Ene!J39),IF(Config!$C$6=2,SUM(+Ene!J39+Feb!J39),IF(Config!$C$6=3,SUM(+Ene!J39+Feb!J39+Mar!J39),IF(Config!$C$6=4,SUM(+Ene!J39+Feb!J39+Mar!J39+Abr!J39),IF(Config!$C$6=5,SUM(Ene!J39+Feb!J39+Mar!J39+Abr!J39+May!J39),IF(Config!$C$6=6,SUM(+Ene!J39+Feb!J39+Mar!J39+Abr!J39+May!J39+Jun!J39),IF(Config!$C$6=7,SUM(Ene!J39+Feb!J39+Mar!J39+Abr!J39+May!J39+Jun!J39+Jul!J39),IF(Config!$C$6=8,SUM(+Ene!J39+Feb!J39+Mar!J39+Abr!J39+May!J39+Jun!J39+Jul!J39+Ago!J39),IF(Config!$C$6=9,SUM(+Ene!J39+Feb!J39+Mar!J39+Abr!J39+May!J39+Jun!J39+Jul!J39+Ago!J39+Set!J39),IF(Config!$C$6=10,SUM(+Ene!J39+Feb!J39+Mar!J39+Abr!J39+May!J39+Jun!J39+Jul!J39+Ago!J39+Set!J39+Oct!J39),IF(Config!$C$6=11,SUM(+Ene!J39+Feb!J39+Mar!J39+Abr!J39+May!J39+Jun!J39+Jul!J39+Ago!J39+Set!J39+Oct!J39+Nov!J39),IF(Config!$C$6=12,SUM(+Ene!J39+Feb!J39+Mar!J39+Abr!J39+May!J39+Jun!J39+Jul!J39+Ago!J39+Set!J39+Oct!J39+Nov!J39+Dic!J39)))))))))))))</f>
        <v>0</v>
      </c>
      <c r="K39" s="429">
        <f>IF(Config!$C$6=1,SUM(+Ene!K39),IF(Config!$C$6=2,SUM(+Ene!K39+Feb!K39),IF(Config!$C$6=3,SUM(+Ene!K39+Feb!K39+Mar!K39),IF(Config!$C$6=4,SUM(+Ene!K39+Feb!K39+Mar!K39+Abr!K39),IF(Config!$C$6=5,SUM(Ene!K39+Feb!K39+Mar!K39+Abr!K39+May!K39),IF(Config!$C$6=6,SUM(+Ene!K39+Feb!K39+Mar!K39+Abr!K39+May!K39+Jun!K39),IF(Config!$C$6=7,SUM(Ene!K39+Feb!K39+Mar!K39+Abr!K39+May!K39+Jun!K39+Jul!K39),IF(Config!$C$6=8,SUM(+Ene!K39+Feb!K39+Mar!K39+Abr!K39+May!K39+Jun!K39+Jul!K39+Ago!K39),IF(Config!$C$6=9,SUM(+Ene!K39+Feb!K39+Mar!K39+Abr!K39+May!K39+Jun!K39+Jul!K39+Ago!K39+Set!K39),IF(Config!$C$6=10,SUM(+Ene!K39+Feb!K39+Mar!K39+Abr!K39+May!K39+Jun!K39+Jul!K39+Ago!K39+Set!K39+Oct!K39),IF(Config!$C$6=11,SUM(+Ene!K39+Feb!K39+Mar!K39+Abr!K39+May!K39+Jun!K39+Jul!K39+Ago!K39+Set!K39+Oct!K39+Nov!K39),IF(Config!$C$6=12,SUM(+Ene!K39+Feb!K39+Mar!K39+Abr!K39+May!K39+Jun!K39+Jul!K39+Ago!K39+Set!K39+Oct!K39+Nov!K39+Dic!K39)))))))))))))</f>
        <v>0</v>
      </c>
      <c r="L39" s="429">
        <f>IF(Config!$C$6=1,SUM(+Ene!L39),IF(Config!$C$6=2,SUM(+Ene!L39+Feb!L39),IF(Config!$C$6=3,SUM(+Ene!L39+Feb!L39+Mar!L39),IF(Config!$C$6=4,SUM(+Ene!L39+Feb!L39+Mar!L39+Abr!L39),IF(Config!$C$6=5,SUM(Ene!L39+Feb!L39+Mar!L39+Abr!L39+May!L39),IF(Config!$C$6=6,SUM(+Ene!L39+Feb!L39+Mar!L39+Abr!L39+May!L39+Jun!L39),IF(Config!$C$6=7,SUM(Ene!L39+Feb!L39+Mar!L39+Abr!L39+May!L39+Jun!L39+Jul!L39),IF(Config!$C$6=8,SUM(+Ene!L39+Feb!L39+Mar!L39+Abr!L39+May!L39+Jun!L39+Jul!L39+Ago!L39),IF(Config!$C$6=9,SUM(+Ene!L39+Feb!L39+Mar!L39+Abr!L39+May!L39+Jun!L39+Jul!L39+Ago!L39+Set!L39),IF(Config!$C$6=10,SUM(+Ene!L39+Feb!L39+Mar!L39+Abr!L39+May!L39+Jun!L39+Jul!L39+Ago!L39+Set!L39+Oct!L39),IF(Config!$C$6=11,SUM(+Ene!L39+Feb!L39+Mar!L39+Abr!L39+May!L39+Jun!L39+Jul!L39+Ago!L39+Set!L39+Oct!L39+Nov!L39),IF(Config!$C$6=12,SUM(+Ene!L39+Feb!L39+Mar!L39+Abr!L39+May!L39+Jun!L39+Jul!L39+Ago!L39+Set!L39+Oct!L39+Nov!L39+Dic!L39)))))))))))))</f>
        <v>0</v>
      </c>
      <c r="M39" s="429">
        <f>IF(Config!$C$6=1,SUM(+Ene!M39),IF(Config!$C$6=2,SUM(+Ene!M39+Feb!M39),IF(Config!$C$6=3,SUM(+Ene!M39+Feb!M39+Mar!M39),IF(Config!$C$6=4,SUM(+Ene!M39+Feb!M39+Mar!M39+Abr!M39),IF(Config!$C$6=5,SUM(Ene!M39+Feb!M39+Mar!M39+Abr!M39+May!M39),IF(Config!$C$6=6,SUM(+Ene!M39+Feb!M39+Mar!M39+Abr!M39+May!M39+Jun!M39),IF(Config!$C$6=7,SUM(Ene!M39+Feb!M39+Mar!M39+Abr!M39+May!M39+Jun!M39+Jul!M39),IF(Config!$C$6=8,SUM(+Ene!M39+Feb!M39+Mar!M39+Abr!M39+May!M39+Jun!M39+Jul!M39+Ago!M39),IF(Config!$C$6=9,SUM(+Ene!M39+Feb!M39+Mar!M39+Abr!M39+May!M39+Jun!M39+Jul!M39+Ago!M39+Set!M39),IF(Config!$C$6=10,SUM(+Ene!M39+Feb!M39+Mar!M39+Abr!M39+May!M39+Jun!M39+Jul!M39+Ago!M39+Set!M39+Oct!M39),IF(Config!$C$6=11,SUM(+Ene!M39+Feb!M39+Mar!M39+Abr!M39+May!M39+Jun!M39+Jul!M39+Ago!M39+Set!M39+Oct!M39+Nov!M39),IF(Config!$C$6=12,SUM(+Ene!M39+Feb!M39+Mar!M39+Abr!M39+May!M39+Jun!M39+Jul!M39+Ago!M39+Set!M39+Oct!M39+Nov!M39+Dic!M39)))))))))))))</f>
        <v>0</v>
      </c>
      <c r="N39" s="429">
        <f>IF(Config!$C$6=1,SUM(+Ene!N39),IF(Config!$C$6=2,SUM(+Ene!N39+Feb!N39),IF(Config!$C$6=3,SUM(+Ene!N39+Feb!N39+Mar!N39),IF(Config!$C$6=4,SUM(+Ene!N39+Feb!N39+Mar!N39+Abr!N39),IF(Config!$C$6=5,SUM(Ene!N39+Feb!N39+Mar!N39+Abr!N39+May!N39),IF(Config!$C$6=6,SUM(+Ene!N39+Feb!N39+Mar!N39+Abr!N39+May!N39+Jun!N39),IF(Config!$C$6=7,SUM(Ene!N39+Feb!N39+Mar!N39+Abr!N39+May!N39+Jun!N39+Jul!N39),IF(Config!$C$6=8,SUM(+Ene!N39+Feb!N39+Mar!N39+Abr!N39+May!N39+Jun!N39+Jul!N39+Ago!N39),IF(Config!$C$6=9,SUM(+Ene!N39+Feb!N39+Mar!N39+Abr!N39+May!N39+Jun!N39+Jul!N39+Ago!N39+Set!N39),IF(Config!$C$6=10,SUM(+Ene!N39+Feb!N39+Mar!N39+Abr!N39+May!N39+Jun!N39+Jul!N39+Ago!N39+Set!N39+Oct!N39),IF(Config!$C$6=11,SUM(+Ene!N39+Feb!N39+Mar!N39+Abr!N39+May!N39+Jun!N39+Jul!N39+Ago!N39+Set!N39+Oct!N39+Nov!N39),IF(Config!$C$6=12,SUM(+Ene!N39+Feb!N39+Mar!N39+Abr!N39+May!N39+Jun!N39+Jul!N39+Ago!N39+Set!N39+Oct!N39+Nov!N39+Dic!N39)))))))))))))</f>
        <v>0</v>
      </c>
      <c r="O39" s="429">
        <f>IF(Config!$C$6=1,SUM(+Ene!O39),IF(Config!$C$6=2,SUM(+Ene!O39+Feb!O39),IF(Config!$C$6=3,SUM(+Ene!O39+Feb!O39+Mar!O39),IF(Config!$C$6=4,SUM(+Ene!O39+Feb!O39+Mar!O39+Abr!O39),IF(Config!$C$6=5,SUM(Ene!O39+Feb!O39+Mar!O39+Abr!O39+May!O39),IF(Config!$C$6=6,SUM(+Ene!O39+Feb!O39+Mar!O39+Abr!O39+May!O39+Jun!O39),IF(Config!$C$6=7,SUM(Ene!O39+Feb!O39+Mar!O39+Abr!O39+May!O39+Jun!O39+Jul!O39),IF(Config!$C$6=8,SUM(+Ene!O39+Feb!O39+Mar!O39+Abr!O39+May!O39+Jun!O39+Jul!O39+Ago!O39),IF(Config!$C$6=9,SUM(+Ene!O39+Feb!O39+Mar!O39+Abr!O39+May!O39+Jun!O39+Jul!O39+Ago!O39+Set!O39),IF(Config!$C$6=10,SUM(+Ene!O39+Feb!O39+Mar!O39+Abr!O39+May!O39+Jun!O39+Jul!O39+Ago!O39+Set!O39+Oct!O39),IF(Config!$C$6=11,SUM(+Ene!O39+Feb!O39+Mar!O39+Abr!O39+May!O39+Jun!O39+Jul!O39+Ago!O39+Set!O39+Oct!O39+Nov!O39),IF(Config!$C$6=12,SUM(+Ene!O39+Feb!O39+Mar!O39+Abr!O39+May!O39+Jun!O39+Jul!O39+Ago!O39+Set!O39+Oct!O39+Nov!O39+Dic!O39)))))))))))))</f>
        <v>0</v>
      </c>
      <c r="P39" s="429">
        <f>IF(Config!$C$6=1,SUM(+Ene!P39),IF(Config!$C$6=2,SUM(+Ene!P39+Feb!P39),IF(Config!$C$6=3,SUM(+Ene!P39+Feb!P39+Mar!P39),IF(Config!$C$6=4,SUM(+Ene!P39+Feb!P39+Mar!P39+Abr!P39),IF(Config!$C$6=5,SUM(Ene!P39+Feb!P39+Mar!P39+Abr!P39+May!P39),IF(Config!$C$6=6,SUM(+Ene!P39+Feb!P39+Mar!P39+Abr!P39+May!P39+Jun!P39),IF(Config!$C$6=7,SUM(Ene!P39+Feb!P39+Mar!P39+Abr!P39+May!P39+Jun!P39+Jul!P39),IF(Config!$C$6=8,SUM(+Ene!P39+Feb!P39+Mar!P39+Abr!P39+May!P39+Jun!P39+Jul!P39+Ago!P39),IF(Config!$C$6=9,SUM(+Ene!P39+Feb!P39+Mar!P39+Abr!P39+May!P39+Jun!P39+Jul!P39+Ago!P39+Set!P39),IF(Config!$C$6=10,SUM(+Ene!P39+Feb!P39+Mar!P39+Abr!P39+May!P39+Jun!P39+Jul!P39+Ago!P39+Set!P39+Oct!P39),IF(Config!$C$6=11,SUM(+Ene!P39+Feb!P39+Mar!P39+Abr!P39+May!P39+Jun!P39+Jul!P39+Ago!P39+Set!P39+Oct!P39+Nov!P39),IF(Config!$C$6=12,SUM(+Ene!P39+Feb!P39+Mar!P39+Abr!P39+May!P39+Jun!P39+Jul!P39+Ago!P39+Set!P39+Oct!P39+Nov!P39+Dic!P39)))))))))))))</f>
        <v>0</v>
      </c>
      <c r="Q39" s="429">
        <f>IF(Config!$C$6=1,SUM(+Ene!Q39),IF(Config!$C$6=2,SUM(+Ene!Q39+Feb!Q39),IF(Config!$C$6=3,SUM(+Ene!Q39+Feb!Q39+Mar!Q39),IF(Config!$C$6=4,SUM(+Ene!Q39+Feb!Q39+Mar!Q39+Abr!Q39),IF(Config!$C$6=5,SUM(Ene!Q39+Feb!Q39+Mar!Q39+Abr!Q39+May!Q39),IF(Config!$C$6=6,SUM(+Ene!Q39+Feb!Q39+Mar!Q39+Abr!Q39+May!Q39+Jun!Q39),IF(Config!$C$6=7,SUM(Ene!Q39+Feb!Q39+Mar!Q39+Abr!Q39+May!Q39+Jun!Q39+Jul!Q39),IF(Config!$C$6=8,SUM(+Ene!Q39+Feb!Q39+Mar!Q39+Abr!Q39+May!Q39+Jun!Q39+Jul!Q39+Ago!Q39),IF(Config!$C$6=9,SUM(+Ene!Q39+Feb!Q39+Mar!Q39+Abr!Q39+May!Q39+Jun!Q39+Jul!Q39+Ago!Q39+Set!Q39),IF(Config!$C$6=10,SUM(+Ene!Q39+Feb!Q39+Mar!Q39+Abr!Q39+May!Q39+Jun!Q39+Jul!Q39+Ago!Q39+Set!Q39+Oct!Q39),IF(Config!$C$6=11,SUM(+Ene!Q39+Feb!Q39+Mar!Q39+Abr!Q39+May!Q39+Jun!Q39+Jul!Q39+Ago!Q39+Set!Q39+Oct!Q39+Nov!Q39),IF(Config!$C$6=12,SUM(+Ene!Q39+Feb!Q39+Mar!Q39+Abr!Q39+May!Q39+Jun!Q39+Jul!Q39+Ago!Q39+Set!Q39+Oct!Q39+Nov!Q39+Dic!Q39)))))))))))))</f>
        <v>0</v>
      </c>
      <c r="R39" s="429">
        <f>IF(Config!$C$6=1,SUM(+Ene!R39),IF(Config!$C$6=2,SUM(+Ene!R39+Feb!R39),IF(Config!$C$6=3,SUM(+Ene!R39+Feb!R39+Mar!R39),IF(Config!$C$6=4,SUM(+Ene!R39+Feb!R39+Mar!R39+Abr!R39),IF(Config!$C$6=5,SUM(Ene!R39+Feb!R39+Mar!R39+Abr!R39+May!R39),IF(Config!$C$6=6,SUM(+Ene!R39+Feb!R39+Mar!R39+Abr!R39+May!R39+Jun!R39),IF(Config!$C$6=7,SUM(Ene!R39+Feb!R39+Mar!R39+Abr!R39+May!R39+Jun!R39+Jul!R39),IF(Config!$C$6=8,SUM(+Ene!R39+Feb!R39+Mar!R39+Abr!R39+May!R39+Jun!R39+Jul!R39+Ago!R39),IF(Config!$C$6=9,SUM(+Ene!R39+Feb!R39+Mar!R39+Abr!R39+May!R39+Jun!R39+Jul!R39+Ago!R39+Set!R39),IF(Config!$C$6=10,SUM(+Ene!R39+Feb!R39+Mar!R39+Abr!R39+May!R39+Jun!R39+Jul!R39+Ago!R39+Set!R39+Oct!R39),IF(Config!$C$6=11,SUM(+Ene!R39+Feb!R39+Mar!R39+Abr!R39+May!R39+Jun!R39+Jul!R39+Ago!R39+Set!R39+Oct!R39+Nov!R39),IF(Config!$C$6=12,SUM(+Ene!R39+Feb!R39+Mar!R39+Abr!R39+May!R39+Jun!R39+Jul!R39+Ago!R39+Set!R39+Oct!R39+Nov!R39+Dic!R39)))))))))))))</f>
        <v>0</v>
      </c>
      <c r="S39" s="429">
        <f>IF(Config!$C$6=1,SUM(+Ene!S39),IF(Config!$C$6=2,SUM(+Ene!S39+Feb!S39),IF(Config!$C$6=3,SUM(+Ene!S39+Feb!S39+Mar!S39),IF(Config!$C$6=4,SUM(+Ene!S39+Feb!S39+Mar!S39+Abr!S39),IF(Config!$C$6=5,SUM(Ene!S39+Feb!S39+Mar!S39+Abr!S39+May!S39),IF(Config!$C$6=6,SUM(+Ene!S39+Feb!S39+Mar!S39+Abr!S39+May!S39+Jun!S39),IF(Config!$C$6=7,SUM(Ene!S39+Feb!S39+Mar!S39+Abr!S39+May!S39+Jun!S39+Jul!S39),IF(Config!$C$6=8,SUM(+Ene!S39+Feb!S39+Mar!S39+Abr!S39+May!S39+Jun!S39+Jul!S39+Ago!S39),IF(Config!$C$6=9,SUM(+Ene!S39+Feb!S39+Mar!S39+Abr!S39+May!S39+Jun!S39+Jul!S39+Ago!S39+Set!S39),IF(Config!$C$6=10,SUM(+Ene!S39+Feb!S39+Mar!S39+Abr!S39+May!S39+Jun!S39+Jul!S39+Ago!S39+Set!S39+Oct!S39),IF(Config!$C$6=11,SUM(+Ene!S39+Feb!S39+Mar!S39+Abr!S39+May!S39+Jun!S39+Jul!S39+Ago!S39+Set!S39+Oct!S39+Nov!S39),IF(Config!$C$6=12,SUM(+Ene!S39+Feb!S39+Mar!S39+Abr!S39+May!S39+Jun!S39+Jul!S39+Ago!S39+Set!S39+Oct!S39+Nov!S39+Dic!S39)))))))))))))</f>
        <v>0</v>
      </c>
      <c r="T39" s="429">
        <f>IF(Config!$C$6=1,SUM(+Ene!T39),IF(Config!$C$6=2,SUM(+Ene!T39+Feb!T39),IF(Config!$C$6=3,SUM(+Ene!T39+Feb!T39+Mar!T39),IF(Config!$C$6=4,SUM(+Ene!T39+Feb!T39+Mar!T39+Abr!T39),IF(Config!$C$6=5,SUM(Ene!T39+Feb!T39+Mar!T39+Abr!T39+May!T39),IF(Config!$C$6=6,SUM(+Ene!T39+Feb!T39+Mar!T39+Abr!T39+May!T39+Jun!T39),IF(Config!$C$6=7,SUM(Ene!T39+Feb!T39+Mar!T39+Abr!T39+May!T39+Jun!T39+Jul!T39),IF(Config!$C$6=8,SUM(+Ene!T39+Feb!T39+Mar!T39+Abr!T39+May!T39+Jun!T39+Jul!T39+Ago!T39),IF(Config!$C$6=9,SUM(+Ene!T39+Feb!T39+Mar!T39+Abr!T39+May!T39+Jun!T39+Jul!T39+Ago!T39+Set!T39),IF(Config!$C$6=10,SUM(+Ene!T39+Feb!T39+Mar!T39+Abr!T39+May!T39+Jun!T39+Jul!T39+Ago!T39+Set!T39+Oct!T39),IF(Config!$C$6=11,SUM(+Ene!T39+Feb!T39+Mar!T39+Abr!T39+May!T39+Jun!T39+Jul!T39+Ago!T39+Set!T39+Oct!T39+Nov!T39),IF(Config!$C$6=12,SUM(+Ene!T39+Feb!T39+Mar!T39+Abr!T39+May!T39+Jun!T39+Jul!T39+Ago!T39+Set!T39+Oct!T39+Nov!T39+Dic!T39)))))))))))))</f>
        <v>0</v>
      </c>
      <c r="U39" s="429">
        <f>IF(Config!$C$6=1,SUM(+Ene!U39),IF(Config!$C$6=2,SUM(+Ene!U39+Feb!U39),IF(Config!$C$6=3,SUM(+Ene!U39+Feb!U39+Mar!U39),IF(Config!$C$6=4,SUM(+Ene!U39+Feb!U39+Mar!U39+Abr!U39),IF(Config!$C$6=5,SUM(Ene!U39+Feb!U39+Mar!U39+Abr!U39+May!U39),IF(Config!$C$6=6,SUM(+Ene!U39+Feb!U39+Mar!U39+Abr!U39+May!U39+Jun!U39),IF(Config!$C$6=7,SUM(Ene!U39+Feb!U39+Mar!U39+Abr!U39+May!U39+Jun!U39+Jul!U39),IF(Config!$C$6=8,SUM(+Ene!U39+Feb!U39+Mar!U39+Abr!U39+May!U39+Jun!U39+Jul!U39+Ago!U39),IF(Config!$C$6=9,SUM(+Ene!U39+Feb!U39+Mar!U39+Abr!U39+May!U39+Jun!U39+Jul!U39+Ago!U39+Set!U39),IF(Config!$C$6=10,SUM(+Ene!U39+Feb!U39+Mar!U39+Abr!U39+May!U39+Jun!U39+Jul!U39+Ago!U39+Set!U39+Oct!U39),IF(Config!$C$6=11,SUM(+Ene!U39+Feb!U39+Mar!U39+Abr!U39+May!U39+Jun!U39+Jul!U39+Ago!U39+Set!U39+Oct!U39+Nov!U39),IF(Config!$C$6=12,SUM(+Ene!U39+Feb!U39+Mar!U39+Abr!U39+May!U39+Jun!U39+Jul!U39+Ago!U39+Set!U39+Oct!U39+Nov!U39+Dic!U39)))))))))))))</f>
        <v>0</v>
      </c>
      <c r="V39" s="429">
        <f>IF(Config!$C$6=1,SUM(+Ene!V39),IF(Config!$C$6=2,SUM(+Ene!V39+Feb!V39),IF(Config!$C$6=3,SUM(+Ene!V39+Feb!V39+Mar!V39),IF(Config!$C$6=4,SUM(+Ene!V39+Feb!V39+Mar!V39+Abr!V39),IF(Config!$C$6=5,SUM(Ene!V39+Feb!V39+Mar!V39+Abr!V39+May!V39),IF(Config!$C$6=6,SUM(+Ene!V39+Feb!V39+Mar!V39+Abr!V39+May!V39+Jun!V39),IF(Config!$C$6=7,SUM(Ene!V39+Feb!V39+Mar!V39+Abr!V39+May!V39+Jun!V39+Jul!V39),IF(Config!$C$6=8,SUM(+Ene!V39+Feb!V39+Mar!V39+Abr!V39+May!V39+Jun!V39+Jul!V39+Ago!V39),IF(Config!$C$6=9,SUM(+Ene!V39+Feb!V39+Mar!V39+Abr!V39+May!V39+Jun!V39+Jul!V39+Ago!V39+Set!V39),IF(Config!$C$6=10,SUM(+Ene!V39+Feb!V39+Mar!V39+Abr!V39+May!V39+Jun!V39+Jul!V39+Ago!V39+Set!V39+Oct!V39),IF(Config!$C$6=11,SUM(+Ene!V39+Feb!V39+Mar!V39+Abr!V39+May!V39+Jun!V39+Jul!V39+Ago!V39+Set!V39+Oct!V39+Nov!V39),IF(Config!$C$6=12,SUM(+Ene!V39+Feb!V39+Mar!V39+Abr!V39+May!V39+Jun!V39+Jul!V39+Ago!V39+Set!V39+Oct!V39+Nov!V39+Dic!V39)))))))))))))</f>
        <v>0</v>
      </c>
      <c r="W39" s="429">
        <f>IF(Config!$C$6=1,SUM(+Ene!W39),IF(Config!$C$6=2,SUM(+Ene!W39+Feb!W39),IF(Config!$C$6=3,SUM(+Ene!W39+Feb!W39+Mar!W39),IF(Config!$C$6=4,SUM(+Ene!W39+Feb!W39+Mar!W39+Abr!W39),IF(Config!$C$6=5,SUM(Ene!W39+Feb!W39+Mar!W39+Abr!W39+May!W39),IF(Config!$C$6=6,SUM(+Ene!W39+Feb!W39+Mar!W39+Abr!W39+May!W39+Jun!W39),IF(Config!$C$6=7,SUM(Ene!W39+Feb!W39+Mar!W39+Abr!W39+May!W39+Jun!W39+Jul!W39),IF(Config!$C$6=8,SUM(+Ene!W39+Feb!W39+Mar!W39+Abr!W39+May!W39+Jun!W39+Jul!W39+Ago!W39),IF(Config!$C$6=9,SUM(+Ene!W39+Feb!W39+Mar!W39+Abr!W39+May!W39+Jun!W39+Jul!W39+Ago!W39+Set!W39),IF(Config!$C$6=10,SUM(+Ene!W39+Feb!W39+Mar!W39+Abr!W39+May!W39+Jun!W39+Jul!W39+Ago!W39+Set!W39+Oct!W39),IF(Config!$C$6=11,SUM(+Ene!W39+Feb!W39+Mar!W39+Abr!W39+May!W39+Jun!W39+Jul!W39+Ago!W39+Set!W39+Oct!W39+Nov!W39),IF(Config!$C$6=12,SUM(+Ene!W39+Feb!W39+Mar!W39+Abr!W39+May!W39+Jun!W39+Jul!W39+Ago!W39+Set!W39+Oct!W39+Nov!W39+Dic!W39)))))))))))))</f>
        <v>0</v>
      </c>
      <c r="X39" s="429">
        <f>IF(Config!$C$6=1,SUM(+Ene!X39),IF(Config!$C$6=2,SUM(+Ene!X39+Feb!X39),IF(Config!$C$6=3,SUM(+Ene!X39+Feb!X39+Mar!X39),IF(Config!$C$6=4,SUM(+Ene!X39+Feb!X39+Mar!X39+Abr!X39),IF(Config!$C$6=5,SUM(Ene!X39+Feb!X39+Mar!X39+Abr!X39+May!X39),IF(Config!$C$6=6,SUM(+Ene!X39+Feb!X39+Mar!X39+Abr!X39+May!X39+Jun!X39),IF(Config!$C$6=7,SUM(Ene!X39+Feb!X39+Mar!X39+Abr!X39+May!X39+Jun!X39+Jul!X39),IF(Config!$C$6=8,SUM(+Ene!X39+Feb!X39+Mar!X39+Abr!X39+May!X39+Jun!X39+Jul!X39+Ago!X39),IF(Config!$C$6=9,SUM(+Ene!X39+Feb!X39+Mar!X39+Abr!X39+May!X39+Jun!X39+Jul!X39+Ago!X39+Set!X39),IF(Config!$C$6=10,SUM(+Ene!X39+Feb!X39+Mar!X39+Abr!X39+May!X39+Jun!X39+Jul!X39+Ago!X39+Set!X39+Oct!X39),IF(Config!$C$6=11,SUM(+Ene!X39+Feb!X39+Mar!X39+Abr!X39+May!X39+Jun!X39+Jul!X39+Ago!X39+Set!X39+Oct!X39+Nov!X39),IF(Config!$C$6=12,SUM(+Ene!X39+Feb!X39+Mar!X39+Abr!X39+May!X39+Jun!X39+Jul!X39+Ago!X39+Set!X39+Oct!X39+Nov!X39+Dic!X39)))))))))))))</f>
        <v>0</v>
      </c>
      <c r="Y39" s="429">
        <f>IF(Config!$C$6=1,SUM(+Ene!Y39),IF(Config!$C$6=2,SUM(+Ene!Y39+Feb!Y39),IF(Config!$C$6=3,SUM(+Ene!Y39+Feb!Y39+Mar!Y39),IF(Config!$C$6=4,SUM(+Ene!Y39+Feb!Y39+Mar!Y39+Abr!Y39),IF(Config!$C$6=5,SUM(Ene!Y39+Feb!Y39+Mar!Y39+Abr!Y39+May!Y39),IF(Config!$C$6=6,SUM(+Ene!Y39+Feb!Y39+Mar!Y39+Abr!Y39+May!Y39+Jun!Y39),IF(Config!$C$6=7,SUM(Ene!Y39+Feb!Y39+Mar!Y39+Abr!Y39+May!Y39+Jun!Y39+Jul!Y39),IF(Config!$C$6=8,SUM(+Ene!Y39+Feb!Y39+Mar!Y39+Abr!Y39+May!Y39+Jun!Y39+Jul!Y39+Ago!Y39),IF(Config!$C$6=9,SUM(+Ene!Y39+Feb!Y39+Mar!Y39+Abr!Y39+May!Y39+Jun!Y39+Jul!Y39+Ago!Y39+Set!Y39),IF(Config!$C$6=10,SUM(+Ene!Y39+Feb!Y39+Mar!Y39+Abr!Y39+May!Y39+Jun!Y39+Jul!Y39+Ago!Y39+Set!Y39+Oct!Y39),IF(Config!$C$6=11,SUM(+Ene!Y39+Feb!Y39+Mar!Y39+Abr!Y39+May!Y39+Jun!Y39+Jul!Y39+Ago!Y39+Set!Y39+Oct!Y39+Nov!Y39),IF(Config!$C$6=12,SUM(+Ene!Y39+Feb!Y39+Mar!Y39+Abr!Y39+May!Y39+Jun!Y39+Jul!Y39+Ago!Y39+Set!Y39+Oct!Y39+Nov!Y39+Dic!Y39)))))))))))))</f>
        <v>0</v>
      </c>
      <c r="Z39" s="429">
        <f>IF(Config!$C$6=1,SUM(+Ene!Z39),IF(Config!$C$6=2,SUM(+Ene!Z39+Feb!Z39),IF(Config!$C$6=3,SUM(+Ene!Z39+Feb!Z39+Mar!Z39),IF(Config!$C$6=4,SUM(+Ene!Z39+Feb!Z39+Mar!Z39+Abr!Z39),IF(Config!$C$6=5,SUM(Ene!Z39+Feb!Z39+Mar!Z39+Abr!Z39+May!Z39),IF(Config!$C$6=6,SUM(+Ene!Z39+Feb!Z39+Mar!Z39+Abr!Z39+May!Z39+Jun!Z39),IF(Config!$C$6=7,SUM(Ene!Z39+Feb!Z39+Mar!Z39+Abr!Z39+May!Z39+Jun!Z39+Jul!Z39),IF(Config!$C$6=8,SUM(+Ene!Z39+Feb!Z39+Mar!Z39+Abr!Z39+May!Z39+Jun!Z39+Jul!Z39+Ago!Z39),IF(Config!$C$6=9,SUM(+Ene!Z39+Feb!Z39+Mar!Z39+Abr!Z39+May!Z39+Jun!Z39+Jul!Z39+Ago!Z39+Set!Z39),IF(Config!$C$6=10,SUM(+Ene!Z39+Feb!Z39+Mar!Z39+Abr!Z39+May!Z39+Jun!Z39+Jul!Z39+Ago!Z39+Set!Z39+Oct!Z39),IF(Config!$C$6=11,SUM(+Ene!Z39+Feb!Z39+Mar!Z39+Abr!Z39+May!Z39+Jun!Z39+Jul!Z39+Ago!Z39+Set!Z39+Oct!Z39+Nov!Z39),IF(Config!$C$6=12,SUM(+Ene!Z39+Feb!Z39+Mar!Z39+Abr!Z39+May!Z39+Jun!Z39+Jul!Z39+Ago!Z39+Set!Z39+Oct!Z39+Nov!Z39+Dic!Z39)))))))))))))</f>
        <v>0</v>
      </c>
      <c r="AA39" s="429">
        <f>IF(Config!$C$6=1,SUM(+Ene!AA39),IF(Config!$C$6=2,SUM(+Ene!AA39+Feb!AA39),IF(Config!$C$6=3,SUM(+Ene!AA39+Feb!AA39+Mar!AA39),IF(Config!$C$6=4,SUM(+Ene!AA39+Feb!AA39+Mar!AA39+Abr!AA39),IF(Config!$C$6=5,SUM(Ene!AA39+Feb!AA39+Mar!AA39+Abr!AA39+May!AA39),IF(Config!$C$6=6,SUM(+Ene!AA39+Feb!AA39+Mar!AA39+Abr!AA39+May!AA39+Jun!AA39),IF(Config!$C$6=7,SUM(Ene!AA39+Feb!AA39+Mar!AA39+Abr!AA39+May!AA39+Jun!AA39+Jul!AA39),IF(Config!$C$6=8,SUM(+Ene!AA39+Feb!AA39+Mar!AA39+Abr!AA39+May!AA39+Jun!AA39+Jul!AA39+Ago!AA39),IF(Config!$C$6=9,SUM(+Ene!AA39+Feb!AA39+Mar!AA39+Abr!AA39+May!AA39+Jun!AA39+Jul!AA39+Ago!AA39+Set!AA39),IF(Config!$C$6=10,SUM(+Ene!AA39+Feb!AA39+Mar!AA39+Abr!AA39+May!AA39+Jun!AA39+Jul!AA39+Ago!AA39+Set!AA39+Oct!AA39),IF(Config!$C$6=11,SUM(+Ene!AA39+Feb!AA39+Mar!AA39+Abr!AA39+May!AA39+Jun!AA39+Jul!AA39+Ago!AA39+Set!AA39+Oct!AA39+Nov!AA39),IF(Config!$C$6=12,SUM(+Ene!AA39+Feb!AA39+Mar!AA39+Abr!AA39+May!AA39+Jun!AA39+Jul!AA39+Ago!AA39+Set!AA39+Oct!AA39+Nov!AA39+Dic!AA39)))))))))))))</f>
        <v>0</v>
      </c>
      <c r="AB39" s="429">
        <f>IF(Config!$C$6=1,SUM(+Ene!AB39),IF(Config!$C$6=2,SUM(+Ene!AB39+Feb!AB39),IF(Config!$C$6=3,SUM(+Ene!AB39+Feb!AB39+Mar!AB39),IF(Config!$C$6=4,SUM(+Ene!AB39+Feb!AB39+Mar!AB39+Abr!AB39),IF(Config!$C$6=5,SUM(Ene!AB39+Feb!AB39+Mar!AB39+Abr!AB39+May!AB39),IF(Config!$C$6=6,SUM(+Ene!AB39+Feb!AB39+Mar!AB39+Abr!AB39+May!AB39+Jun!AB39),IF(Config!$C$6=7,SUM(Ene!AB39+Feb!AB39+Mar!AB39+Abr!AB39+May!AB39+Jun!AB39+Jul!AB39),IF(Config!$C$6=8,SUM(+Ene!AB39+Feb!AB39+Mar!AB39+Abr!AB39+May!AB39+Jun!AB39+Jul!AB39+Ago!AB39),IF(Config!$C$6=9,SUM(+Ene!AB39+Feb!AB39+Mar!AB39+Abr!AB39+May!AB39+Jun!AB39+Jul!AB39+Ago!AB39+Set!AB39),IF(Config!$C$6=10,SUM(+Ene!AB39+Feb!AB39+Mar!AB39+Abr!AB39+May!AB39+Jun!AB39+Jul!AB39+Ago!AB39+Set!AB39+Oct!AB39),IF(Config!$C$6=11,SUM(+Ene!AB39+Feb!AB39+Mar!AB39+Abr!AB39+May!AB39+Jun!AB39+Jul!AB39+Ago!AB39+Set!AB39+Oct!AB39+Nov!AB39),IF(Config!$C$6=12,SUM(+Ene!AB39+Feb!AB39+Mar!AB39+Abr!AB39+May!AB39+Jun!AB39+Jul!AB39+Ago!AB39+Set!AB39+Oct!AB39+Nov!AB39+Dic!AB39)))))))))))))</f>
        <v>0</v>
      </c>
      <c r="AC39" s="429">
        <f>IF(Config!$C$6=1,SUM(+Ene!AC39),IF(Config!$C$6=2,SUM(+Ene!AC39+Feb!AC39),IF(Config!$C$6=3,SUM(+Ene!AC39+Feb!AC39+Mar!AC39),IF(Config!$C$6=4,SUM(+Ene!AC39+Feb!AC39+Mar!AC39+Abr!AC39),IF(Config!$C$6=5,SUM(Ene!AC39+Feb!AC39+Mar!AC39+Abr!AC39+May!AC39),IF(Config!$C$6=6,SUM(+Ene!AC39+Feb!AC39+Mar!AC39+Abr!AC39+May!AC39+Jun!AC39),IF(Config!$C$6=7,SUM(Ene!AC39+Feb!AC39+Mar!AC39+Abr!AC39+May!AC39+Jun!AC39+Jul!AC39),IF(Config!$C$6=8,SUM(+Ene!AC39+Feb!AC39+Mar!AC39+Abr!AC39+May!AC39+Jun!AC39+Jul!AC39+Ago!AC39),IF(Config!$C$6=9,SUM(+Ene!AC39+Feb!AC39+Mar!AC39+Abr!AC39+May!AC39+Jun!AC39+Jul!AC39+Ago!AC39+Set!AC39),IF(Config!$C$6=10,SUM(+Ene!AC39+Feb!AC39+Mar!AC39+Abr!AC39+May!AC39+Jun!AC39+Jul!AC39+Ago!AC39+Set!AC39+Oct!AC39),IF(Config!$C$6=11,SUM(+Ene!AC39+Feb!AC39+Mar!AC39+Abr!AC39+May!AC39+Jun!AC39+Jul!AC39+Ago!AC39+Set!AC39+Oct!AC39+Nov!AC39),IF(Config!$C$6=12,SUM(+Ene!AC39+Feb!AC39+Mar!AC39+Abr!AC39+May!AC39+Jun!AC39+Jul!AC39+Ago!AC39+Set!AC39+Oct!AC39+Nov!AC39+Dic!AC39)))))))))))))</f>
        <v>0</v>
      </c>
      <c r="AD39" s="429">
        <f>IF(Config!$C$6=1,SUM(+Ene!AD39),IF(Config!$C$6=2,SUM(+Ene!AD39+Feb!AD39),IF(Config!$C$6=3,SUM(+Ene!AD39+Feb!AD39+Mar!AD39),IF(Config!$C$6=4,SUM(+Ene!AD39+Feb!AD39+Mar!AD39+Abr!AD39),IF(Config!$C$6=5,SUM(Ene!AD39+Feb!AD39+Mar!AD39+Abr!AD39+May!AD39),IF(Config!$C$6=6,SUM(+Ene!AD39+Feb!AD39+Mar!AD39+Abr!AD39+May!AD39+Jun!AD39),IF(Config!$C$6=7,SUM(Ene!AD39+Feb!AD39+Mar!AD39+Abr!AD39+May!AD39+Jun!AD39+Jul!AD39),IF(Config!$C$6=8,SUM(+Ene!AD39+Feb!AD39+Mar!AD39+Abr!AD39+May!AD39+Jun!AD39+Jul!AD39+Ago!AD39),IF(Config!$C$6=9,SUM(+Ene!AD39+Feb!AD39+Mar!AD39+Abr!AD39+May!AD39+Jun!AD39+Jul!AD39+Ago!AD39+Set!AD39),IF(Config!$C$6=10,SUM(+Ene!AD39+Feb!AD39+Mar!AD39+Abr!AD39+May!AD39+Jun!AD39+Jul!AD39+Ago!AD39+Set!AD39+Oct!AD39),IF(Config!$C$6=11,SUM(+Ene!AD39+Feb!AD39+Mar!AD39+Abr!AD39+May!AD39+Jun!AD39+Jul!AD39+Ago!AD39+Set!AD39+Oct!AD39+Nov!AD39),IF(Config!$C$6=12,SUM(+Ene!AD39+Feb!AD39+Mar!AD39+Abr!AD39+May!AD39+Jun!AD39+Jul!AD39+Ago!AD39+Set!AD39+Oct!AD39+Nov!AD39+Dic!AD39)))))))))))))</f>
        <v>0</v>
      </c>
      <c r="AE39" s="429">
        <f>IF(Config!$C$6=1,SUM(+Ene!AE39),IF(Config!$C$6=2,SUM(+Ene!AE39+Feb!AE39),IF(Config!$C$6=3,SUM(+Ene!AE39+Feb!AE39+Mar!AE39),IF(Config!$C$6=4,SUM(+Ene!AE39+Feb!AE39+Mar!AE39+Abr!AE39),IF(Config!$C$6=5,SUM(Ene!AE39+Feb!AE39+Mar!AE39+Abr!AE39+May!AE39),IF(Config!$C$6=6,SUM(+Ene!AE39+Feb!AE39+Mar!AE39+Abr!AE39+May!AE39+Jun!AE39),IF(Config!$C$6=7,SUM(Ene!AE39+Feb!AE39+Mar!AE39+Abr!AE39+May!AE39+Jun!AE39+Jul!AE39),IF(Config!$C$6=8,SUM(+Ene!AE39+Feb!AE39+Mar!AE39+Abr!AE39+May!AE39+Jun!AE39+Jul!AE39+Ago!AE39),IF(Config!$C$6=9,SUM(+Ene!AE39+Feb!AE39+Mar!AE39+Abr!AE39+May!AE39+Jun!AE39+Jul!AE39+Ago!AE39+Set!AE39),IF(Config!$C$6=10,SUM(+Ene!AE39+Feb!AE39+Mar!AE39+Abr!AE39+May!AE39+Jun!AE39+Jul!AE39+Ago!AE39+Set!AE39+Oct!AE39),IF(Config!$C$6=11,SUM(+Ene!AE39+Feb!AE39+Mar!AE39+Abr!AE39+May!AE39+Jun!AE39+Jul!AE39+Ago!AE39+Set!AE39+Oct!AE39+Nov!AE39),IF(Config!$C$6=12,SUM(+Ene!AE39+Feb!AE39+Mar!AE39+Abr!AE39+May!AE39+Jun!AE39+Jul!AE39+Ago!AE39+Set!AE39+Oct!AE39+Nov!AE39+Dic!AE39)))))))))))))</f>
        <v>0</v>
      </c>
      <c r="AF39" s="429">
        <f>IF(Config!$C$6=1,SUM(+Ene!AF39),IF(Config!$C$6=2,SUM(+Ene!AF39+Feb!AF39),IF(Config!$C$6=3,SUM(+Ene!AF39+Feb!AF39+Mar!AF39),IF(Config!$C$6=4,SUM(+Ene!AF39+Feb!AF39+Mar!AF39+Abr!AF39),IF(Config!$C$6=5,SUM(Ene!AF39+Feb!AF39+Mar!AF39+Abr!AF39+May!AF39),IF(Config!$C$6=6,SUM(+Ene!AF39+Feb!AF39+Mar!AF39+Abr!AF39+May!AF39+Jun!AF39),IF(Config!$C$6=7,SUM(Ene!AF39+Feb!AF39+Mar!AF39+Abr!AF39+May!AF39+Jun!AF39+Jul!AF39),IF(Config!$C$6=8,SUM(+Ene!AF39+Feb!AF39+Mar!AF39+Abr!AF39+May!AF39+Jun!AF39+Jul!AF39+Ago!AF39),IF(Config!$C$6=9,SUM(+Ene!AF39+Feb!AF39+Mar!AF39+Abr!AF39+May!AF39+Jun!AF39+Jul!AF39+Ago!AF39+Set!AF39),IF(Config!$C$6=10,SUM(+Ene!AF39+Feb!AF39+Mar!AF39+Abr!AF39+May!AF39+Jun!AF39+Jul!AF39+Ago!AF39+Set!AF39+Oct!AF39),IF(Config!$C$6=11,SUM(+Ene!AF39+Feb!AF39+Mar!AF39+Abr!AF39+May!AF39+Jun!AF39+Jul!AF39+Ago!AF39+Set!AF39+Oct!AF39+Nov!AF39),IF(Config!$C$6=12,SUM(+Ene!AF39+Feb!AF39+Mar!AF39+Abr!AF39+May!AF39+Jun!AF39+Jul!AF39+Ago!AF39+Set!AF39+Oct!AF39+Nov!AF39+Dic!AF39)))))))))))))</f>
        <v>0</v>
      </c>
      <c r="AG39" s="429">
        <f>IF(Config!$C$6=1,SUM(+Ene!AG39),IF(Config!$C$6=2,SUM(+Ene!AG39+Feb!AG39),IF(Config!$C$6=3,SUM(+Ene!AG39+Feb!AG39+Mar!AG39),IF(Config!$C$6=4,SUM(+Ene!AG39+Feb!AG39+Mar!AG39+Abr!AG39),IF(Config!$C$6=5,SUM(Ene!AG39+Feb!AG39+Mar!AG39+Abr!AG39+May!AG39),IF(Config!$C$6=6,SUM(+Ene!AG39+Feb!AG39+Mar!AG39+Abr!AG39+May!AG39+Jun!AG39),IF(Config!$C$6=7,SUM(Ene!AG39+Feb!AG39+Mar!AG39+Abr!AG39+May!AG39+Jun!AG39+Jul!AG39),IF(Config!$C$6=8,SUM(+Ene!AG39+Feb!AG39+Mar!AG39+Abr!AG39+May!AG39+Jun!AG39+Jul!AG39+Ago!AG39),IF(Config!$C$6=9,SUM(+Ene!AG39+Feb!AG39+Mar!AG39+Abr!AG39+May!AG39+Jun!AG39+Jul!AG39+Ago!AG39+Set!AG39),IF(Config!$C$6=10,SUM(+Ene!AG39+Feb!AG39+Mar!AG39+Abr!AG39+May!AG39+Jun!AG39+Jul!AG39+Ago!AG39+Set!AG39+Oct!AG39),IF(Config!$C$6=11,SUM(+Ene!AG39+Feb!AG39+Mar!AG39+Abr!AG39+May!AG39+Jun!AG39+Jul!AG39+Ago!AG39+Set!AG39+Oct!AG39+Nov!AG39),IF(Config!$C$6=12,SUM(+Ene!AG39+Feb!AG39+Mar!AG39+Abr!AG39+May!AG39+Jun!AG39+Jul!AG39+Ago!AG39+Set!AG39+Oct!AG39+Nov!AG39+Dic!AG39)))))))))))))</f>
        <v>0</v>
      </c>
      <c r="AH39" s="429">
        <f>IF(Config!$C$6=1,SUM(+Ene!AH39),IF(Config!$C$6=2,SUM(+Ene!AH39+Feb!AH39),IF(Config!$C$6=3,SUM(+Ene!AH39+Feb!AH39+Mar!AH39),IF(Config!$C$6=4,SUM(+Ene!AH39+Feb!AH39+Mar!AH39+Abr!AH39),IF(Config!$C$6=5,SUM(Ene!AH39+Feb!AH39+Mar!AH39+Abr!AH39+May!AH39),IF(Config!$C$6=6,SUM(+Ene!AH39+Feb!AH39+Mar!AH39+Abr!AH39+May!AH39+Jun!AH39),IF(Config!$C$6=7,SUM(Ene!AH39+Feb!AH39+Mar!AH39+Abr!AH39+May!AH39+Jun!AH39+Jul!AH39),IF(Config!$C$6=8,SUM(+Ene!AH39+Feb!AH39+Mar!AH39+Abr!AH39+May!AH39+Jun!AH39+Jul!AH39+Ago!AH39),IF(Config!$C$6=9,SUM(+Ene!AH39+Feb!AH39+Mar!AH39+Abr!AH39+May!AH39+Jun!AH39+Jul!AH39+Ago!AH39+Set!AH39),IF(Config!$C$6=10,SUM(+Ene!AH39+Feb!AH39+Mar!AH39+Abr!AH39+May!AH39+Jun!AH39+Jul!AH39+Ago!AH39+Set!AH39+Oct!AH39),IF(Config!$C$6=11,SUM(+Ene!AH39+Feb!AH39+Mar!AH39+Abr!AH39+May!AH39+Jun!AH39+Jul!AH39+Ago!AH39+Set!AH39+Oct!AH39+Nov!AH39),IF(Config!$C$6=12,SUM(+Ene!AH39+Feb!AH39+Mar!AH39+Abr!AH39+May!AH39+Jun!AH39+Jul!AH39+Ago!AH39+Set!AH39+Oct!AH39+Nov!AH39+Dic!AH39)))))))))))))</f>
        <v>0</v>
      </c>
      <c r="AI39" s="429">
        <f>IF(Config!$C$6=1,SUM(+Ene!AI39),IF(Config!$C$6=2,SUM(+Ene!AI39+Feb!AI39),IF(Config!$C$6=3,SUM(+Ene!AI39+Feb!AI39+Mar!AI39),IF(Config!$C$6=4,SUM(+Ene!AI39+Feb!AI39+Mar!AI39+Abr!AI39),IF(Config!$C$6=5,SUM(Ene!AI39+Feb!AI39+Mar!AI39+Abr!AI39+May!AI39),IF(Config!$C$6=6,SUM(+Ene!AI39+Feb!AI39+Mar!AI39+Abr!AI39+May!AI39+Jun!AI39),IF(Config!$C$6=7,SUM(Ene!AI39+Feb!AI39+Mar!AI39+Abr!AI39+May!AI39+Jun!AI39+Jul!AI39),IF(Config!$C$6=8,SUM(+Ene!AI39+Feb!AI39+Mar!AI39+Abr!AI39+May!AI39+Jun!AI39+Jul!AI39+Ago!AI39),IF(Config!$C$6=9,SUM(+Ene!AI39+Feb!AI39+Mar!AI39+Abr!AI39+May!AI39+Jun!AI39+Jul!AI39+Ago!AI39+Set!AI39),IF(Config!$C$6=10,SUM(+Ene!AI39+Feb!AI39+Mar!AI39+Abr!AI39+May!AI39+Jun!AI39+Jul!AI39+Ago!AI39+Set!AI39+Oct!AI39),IF(Config!$C$6=11,SUM(+Ene!AI39+Feb!AI39+Mar!AI39+Abr!AI39+May!AI39+Jun!AI39+Jul!AI39+Ago!AI39+Set!AI39+Oct!AI39+Nov!AI39),IF(Config!$C$6=12,SUM(+Ene!AI39+Feb!AI39+Mar!AI39+Abr!AI39+May!AI39+Jun!AI39+Jul!AI39+Ago!AI39+Set!AI39+Oct!AI39+Nov!AI39+Dic!AI39)))))))))))))</f>
        <v>0</v>
      </c>
      <c r="AJ39" s="429">
        <f>IF(Config!$C$6=1,SUM(+Ene!AJ39),IF(Config!$C$6=2,SUM(+Ene!AJ39+Feb!AJ39),IF(Config!$C$6=3,SUM(+Ene!AJ39+Feb!AJ39+Mar!AJ39),IF(Config!$C$6=4,SUM(+Ene!AJ39+Feb!AJ39+Mar!AJ39+Abr!AJ39),IF(Config!$C$6=5,SUM(Ene!AJ39+Feb!AJ39+Mar!AJ39+Abr!AJ39+May!AJ39),IF(Config!$C$6=6,SUM(+Ene!AJ39+Feb!AJ39+Mar!AJ39+Abr!AJ39+May!AJ39+Jun!AJ39),IF(Config!$C$6=7,SUM(Ene!AJ39+Feb!AJ39+Mar!AJ39+Abr!AJ39+May!AJ39+Jun!AJ39+Jul!AJ39),IF(Config!$C$6=8,SUM(+Ene!AJ39+Feb!AJ39+Mar!AJ39+Abr!AJ39+May!AJ39+Jun!AJ39+Jul!AJ39+Ago!AJ39),IF(Config!$C$6=9,SUM(+Ene!AJ39+Feb!AJ39+Mar!AJ39+Abr!AJ39+May!AJ39+Jun!AJ39+Jul!AJ39+Ago!AJ39+Set!AJ39),IF(Config!$C$6=10,SUM(+Ene!AJ39+Feb!AJ39+Mar!AJ39+Abr!AJ39+May!AJ39+Jun!AJ39+Jul!AJ39+Ago!AJ39+Set!AJ39+Oct!AJ39),IF(Config!$C$6=11,SUM(+Ene!AJ39+Feb!AJ39+Mar!AJ39+Abr!AJ39+May!AJ39+Jun!AJ39+Jul!AJ39+Ago!AJ39+Set!AJ39+Oct!AJ39+Nov!AJ39),IF(Config!$C$6=12,SUM(+Ene!AJ39+Feb!AJ39+Mar!AJ39+Abr!AJ39+May!AJ39+Jun!AJ39+Jul!AJ39+Ago!AJ39+Set!AJ39+Oct!AJ39+Nov!AJ39+Dic!AJ39)))))))))))))</f>
        <v>0</v>
      </c>
      <c r="AK39" s="429">
        <f>IF(Config!$C$6=1,SUM(+Ene!AK39),IF(Config!$C$6=2,SUM(+Ene!AK39+Feb!AK39),IF(Config!$C$6=3,SUM(+Ene!AK39+Feb!AK39+Mar!AK39),IF(Config!$C$6=4,SUM(+Ene!AK39+Feb!AK39+Mar!AK39+Abr!AK39),IF(Config!$C$6=5,SUM(Ene!AK39+Feb!AK39+Mar!AK39+Abr!AK39+May!AK39),IF(Config!$C$6=6,SUM(+Ene!AK39+Feb!AK39+Mar!AK39+Abr!AK39+May!AK39+Jun!AK39),IF(Config!$C$6=7,SUM(Ene!AK39+Feb!AK39+Mar!AK39+Abr!AK39+May!AK39+Jun!AK39+Jul!AK39),IF(Config!$C$6=8,SUM(+Ene!AK39+Feb!AK39+Mar!AK39+Abr!AK39+May!AK39+Jun!AK39+Jul!AK39+Ago!AK39),IF(Config!$C$6=9,SUM(+Ene!AK39+Feb!AK39+Mar!AK39+Abr!AK39+May!AK39+Jun!AK39+Jul!AK39+Ago!AK39+Set!AK39),IF(Config!$C$6=10,SUM(+Ene!AK39+Feb!AK39+Mar!AK39+Abr!AK39+May!AK39+Jun!AK39+Jul!AK39+Ago!AK39+Set!AK39+Oct!AK39),IF(Config!$C$6=11,SUM(+Ene!AK39+Feb!AK39+Mar!AK39+Abr!AK39+May!AK39+Jun!AK39+Jul!AK39+Ago!AK39+Set!AK39+Oct!AK39+Nov!AK39),IF(Config!$C$6=12,SUM(+Ene!AK39+Feb!AK39+Mar!AK39+Abr!AK39+May!AK39+Jun!AK39+Jul!AK39+Ago!AK39+Set!AK39+Oct!AK39+Nov!AK39+Dic!AK39)))))))))))))</f>
        <v>0</v>
      </c>
      <c r="AL39" s="429">
        <f>IF(Config!$C$6=1,SUM(+Ene!AL39),IF(Config!$C$6=2,SUM(+Ene!AL39+Feb!AL39),IF(Config!$C$6=3,SUM(+Ene!AL39+Feb!AL39+Mar!AL39),IF(Config!$C$6=4,SUM(+Ene!AL39+Feb!AL39+Mar!AL39+Abr!AL39),IF(Config!$C$6=5,SUM(Ene!AL39+Feb!AL39+Mar!AL39+Abr!AL39+May!AL39),IF(Config!$C$6=6,SUM(+Ene!AL39+Feb!AL39+Mar!AL39+Abr!AL39+May!AL39+Jun!AL39),IF(Config!$C$6=7,SUM(Ene!AL39+Feb!AL39+Mar!AL39+Abr!AL39+May!AL39+Jun!AL39+Jul!AL39),IF(Config!$C$6=8,SUM(+Ene!AL39+Feb!AL39+Mar!AL39+Abr!AL39+May!AL39+Jun!AL39+Jul!AL39+Ago!AL39),IF(Config!$C$6=9,SUM(+Ene!AL39+Feb!AL39+Mar!AL39+Abr!AL39+May!AL39+Jun!AL39+Jul!AL39+Ago!AL39+Set!AL39),IF(Config!$C$6=10,SUM(+Ene!AL39+Feb!AL39+Mar!AL39+Abr!AL39+May!AL39+Jun!AL39+Jul!AL39+Ago!AL39+Set!AL39+Oct!AL39),IF(Config!$C$6=11,SUM(+Ene!AL39+Feb!AL39+Mar!AL39+Abr!AL39+May!AL39+Jun!AL39+Jul!AL39+Ago!AL39+Set!AL39+Oct!AL39+Nov!AL39),IF(Config!$C$6=12,SUM(+Ene!AL39+Feb!AL39+Mar!AL39+Abr!AL39+May!AL39+Jun!AL39+Jul!AL39+Ago!AL39+Set!AL39+Oct!AL39+Nov!AL39+Dic!AL39)))))))))))))</f>
        <v>0</v>
      </c>
      <c r="AM39" s="429">
        <f>IF(Config!$C$6=1,SUM(+Ene!AM39),IF(Config!$C$6=2,SUM(+Ene!AM39+Feb!AM39),IF(Config!$C$6=3,SUM(+Ene!AM39+Feb!AM39+Mar!AM39),IF(Config!$C$6=4,SUM(+Ene!AM39+Feb!AM39+Mar!AM39+Abr!AM39),IF(Config!$C$6=5,SUM(Ene!AM39+Feb!AM39+Mar!AM39+Abr!AM39+May!AM39),IF(Config!$C$6=6,SUM(+Ene!AM39+Feb!AM39+Mar!AM39+Abr!AM39+May!AM39+Jun!AM39),IF(Config!$C$6=7,SUM(Ene!AM39+Feb!AM39+Mar!AM39+Abr!AM39+May!AM39+Jun!AM39+Jul!AM39),IF(Config!$C$6=8,SUM(+Ene!AM39+Feb!AM39+Mar!AM39+Abr!AM39+May!AM39+Jun!AM39+Jul!AM39+Ago!AM39),IF(Config!$C$6=9,SUM(+Ene!AM39+Feb!AM39+Mar!AM39+Abr!AM39+May!AM39+Jun!AM39+Jul!AM39+Ago!AM39+Set!AM39),IF(Config!$C$6=10,SUM(+Ene!AM39+Feb!AM39+Mar!AM39+Abr!AM39+May!AM39+Jun!AM39+Jul!AM39+Ago!AM39+Set!AM39+Oct!AM39),IF(Config!$C$6=11,SUM(+Ene!AM39+Feb!AM39+Mar!AM39+Abr!AM39+May!AM39+Jun!AM39+Jul!AM39+Ago!AM39+Set!AM39+Oct!AM39+Nov!AM39),IF(Config!$C$6=12,SUM(+Ene!AM39+Feb!AM39+Mar!AM39+Abr!AM39+May!AM39+Jun!AM39+Jul!AM39+Ago!AM39+Set!AM39+Oct!AM39+Nov!AM39+Dic!AM39)))))))))))))</f>
        <v>0</v>
      </c>
      <c r="AN39" s="429">
        <f>IF(Config!$C$6=1,SUM(+Ene!AN39),IF(Config!$C$6=2,SUM(+Ene!AN39+Feb!AN39),IF(Config!$C$6=3,SUM(+Ene!AN39+Feb!AN39+Mar!AN39),IF(Config!$C$6=4,SUM(+Ene!AN39+Feb!AN39+Mar!AN39+Abr!AN39),IF(Config!$C$6=5,SUM(Ene!AN39+Feb!AN39+Mar!AN39+Abr!AN39+May!AN39),IF(Config!$C$6=6,SUM(+Ene!AN39+Feb!AN39+Mar!AN39+Abr!AN39+May!AN39+Jun!AN39),IF(Config!$C$6=7,SUM(Ene!AN39+Feb!AN39+Mar!AN39+Abr!AN39+May!AN39+Jun!AN39+Jul!AN39),IF(Config!$C$6=8,SUM(+Ene!AN39+Feb!AN39+Mar!AN39+Abr!AN39+May!AN39+Jun!AN39+Jul!AN39+Ago!AN39),IF(Config!$C$6=9,SUM(+Ene!AN39+Feb!AN39+Mar!AN39+Abr!AN39+May!AN39+Jun!AN39+Jul!AN39+Ago!AN39+Set!AN39),IF(Config!$C$6=10,SUM(+Ene!AN39+Feb!AN39+Mar!AN39+Abr!AN39+May!AN39+Jun!AN39+Jul!AN39+Ago!AN39+Set!AN39+Oct!AN39),IF(Config!$C$6=11,SUM(+Ene!AN39+Feb!AN39+Mar!AN39+Abr!AN39+May!AN39+Jun!AN39+Jul!AN39+Ago!AN39+Set!AN39+Oct!AN39+Nov!AN39),IF(Config!$C$6=12,SUM(+Ene!AN39+Feb!AN39+Mar!AN39+Abr!AN39+May!AN39+Jun!AN39+Jul!AN39+Ago!AN39+Set!AN39+Oct!AN39+Nov!AN39+Dic!AN39)))))))))))))</f>
        <v>0</v>
      </c>
      <c r="AO39" s="429">
        <f>IF(Config!$C$6=1,SUM(+Ene!AO39),IF(Config!$C$6=2,SUM(+Ene!AO39+Feb!AO39),IF(Config!$C$6=3,SUM(+Ene!AO39+Feb!AO39+Mar!AO39),IF(Config!$C$6=4,SUM(+Ene!AO39+Feb!AO39+Mar!AO39+Abr!AO39),IF(Config!$C$6=5,SUM(Ene!AO39+Feb!AO39+Mar!AO39+Abr!AO39+May!AO39),IF(Config!$C$6=6,SUM(+Ene!AO39+Feb!AO39+Mar!AO39+Abr!AO39+May!AO39+Jun!AO39),IF(Config!$C$6=7,SUM(Ene!AO39+Feb!AO39+Mar!AO39+Abr!AO39+May!AO39+Jun!AO39+Jul!AO39),IF(Config!$C$6=8,SUM(+Ene!AO39+Feb!AO39+Mar!AO39+Abr!AO39+May!AO39+Jun!AO39+Jul!AO39+Ago!AO39),IF(Config!$C$6=9,SUM(+Ene!AO39+Feb!AO39+Mar!AO39+Abr!AO39+May!AO39+Jun!AO39+Jul!AO39+Ago!AO39+Set!AO39),IF(Config!$C$6=10,SUM(+Ene!AO39+Feb!AO39+Mar!AO39+Abr!AO39+May!AO39+Jun!AO39+Jul!AO39+Ago!AO39+Set!AO39+Oct!AO39),IF(Config!$C$6=11,SUM(+Ene!AO39+Feb!AO39+Mar!AO39+Abr!AO39+May!AO39+Jun!AO39+Jul!AO39+Ago!AO39+Set!AO39+Oct!AO39+Nov!AO39),IF(Config!$C$6=12,SUM(+Ene!AO39+Feb!AO39+Mar!AO39+Abr!AO39+May!AO39+Jun!AO39+Jul!AO39+Ago!AO39+Set!AO39+Oct!AO39+Nov!AO39+Dic!AO39)))))))))))))</f>
        <v>0</v>
      </c>
      <c r="AP39" s="429">
        <f>IF(Config!$C$6=1,SUM(+Ene!AP39),IF(Config!$C$6=2,SUM(+Ene!AP39+Feb!AP39),IF(Config!$C$6=3,SUM(+Ene!AP39+Feb!AP39+Mar!AP39),IF(Config!$C$6=4,SUM(+Ene!AP39+Feb!AP39+Mar!AP39+Abr!AP39),IF(Config!$C$6=5,SUM(Ene!AP39+Feb!AP39+Mar!AP39+Abr!AP39+May!AP39),IF(Config!$C$6=6,SUM(+Ene!AP39+Feb!AP39+Mar!AP39+Abr!AP39+May!AP39+Jun!AP39),IF(Config!$C$6=7,SUM(Ene!AP39+Feb!AP39+Mar!AP39+Abr!AP39+May!AP39+Jun!AP39+Jul!AP39),IF(Config!$C$6=8,SUM(+Ene!AP39+Feb!AP39+Mar!AP39+Abr!AP39+May!AP39+Jun!AP39+Jul!AP39+Ago!AP39),IF(Config!$C$6=9,SUM(+Ene!AP39+Feb!AP39+Mar!AP39+Abr!AP39+May!AP39+Jun!AP39+Jul!AP39+Ago!AP39+Set!AP39),IF(Config!$C$6=10,SUM(+Ene!AP39+Feb!AP39+Mar!AP39+Abr!AP39+May!AP39+Jun!AP39+Jul!AP39+Ago!AP39+Set!AP39+Oct!AP39),IF(Config!$C$6=11,SUM(+Ene!AP39+Feb!AP39+Mar!AP39+Abr!AP39+May!AP39+Jun!AP39+Jul!AP39+Ago!AP39+Set!AP39+Oct!AP39+Nov!AP39),IF(Config!$C$6=12,SUM(+Ene!AP39+Feb!AP39+Mar!AP39+Abr!AP39+May!AP39+Jun!AP39+Jul!AP39+Ago!AP39+Set!AP39+Oct!AP39+Nov!AP39+Dic!AP39)))))))))))))</f>
        <v>0</v>
      </c>
      <c r="AQ39" s="429">
        <f>IF(Config!$C$6=1,SUM(+Ene!AQ39),IF(Config!$C$6=2,SUM(+Ene!AQ39+Feb!AQ39),IF(Config!$C$6=3,SUM(+Ene!AQ39+Feb!AQ39+Mar!AQ39),IF(Config!$C$6=4,SUM(+Ene!AQ39+Feb!AQ39+Mar!AQ39+Abr!AQ39),IF(Config!$C$6=5,SUM(Ene!AQ39+Feb!AQ39+Mar!AQ39+Abr!AQ39+May!AQ39),IF(Config!$C$6=6,SUM(+Ene!AQ39+Feb!AQ39+Mar!AQ39+Abr!AQ39+May!AQ39+Jun!AQ39),IF(Config!$C$6=7,SUM(Ene!AQ39+Feb!AQ39+Mar!AQ39+Abr!AQ39+May!AQ39+Jun!AQ39+Jul!AQ39),IF(Config!$C$6=8,SUM(+Ene!AQ39+Feb!AQ39+Mar!AQ39+Abr!AQ39+May!AQ39+Jun!AQ39+Jul!AQ39+Ago!AQ39),IF(Config!$C$6=9,SUM(+Ene!AQ39+Feb!AQ39+Mar!AQ39+Abr!AQ39+May!AQ39+Jun!AQ39+Jul!AQ39+Ago!AQ39+Set!AQ39),IF(Config!$C$6=10,SUM(+Ene!AQ39+Feb!AQ39+Mar!AQ39+Abr!AQ39+May!AQ39+Jun!AQ39+Jul!AQ39+Ago!AQ39+Set!AQ39+Oct!AQ39),IF(Config!$C$6=11,SUM(+Ene!AQ39+Feb!AQ39+Mar!AQ39+Abr!AQ39+May!AQ39+Jun!AQ39+Jul!AQ39+Ago!AQ39+Set!AQ39+Oct!AQ39+Nov!AQ39),IF(Config!$C$6=12,SUM(+Ene!AQ39+Feb!AQ39+Mar!AQ39+Abr!AQ39+May!AQ39+Jun!AQ39+Jul!AQ39+Ago!AQ39+Set!AQ39+Oct!AQ39+Nov!AQ39+Dic!AQ39)))))))))))))</f>
        <v>0</v>
      </c>
      <c r="AR39" s="429">
        <f>IF(Config!$C$6=1,SUM(+Ene!AR39),IF(Config!$C$6=2,SUM(+Ene!AR39+Feb!AR39),IF(Config!$C$6=3,SUM(+Ene!AR39+Feb!AR39+Mar!AR39),IF(Config!$C$6=4,SUM(+Ene!AR39+Feb!AR39+Mar!AR39+Abr!AR39),IF(Config!$C$6=5,SUM(Ene!AR39+Feb!AR39+Mar!AR39+Abr!AR39+May!AR39),IF(Config!$C$6=6,SUM(+Ene!AR39+Feb!AR39+Mar!AR39+Abr!AR39+May!AR39+Jun!AR39),IF(Config!$C$6=7,SUM(Ene!AR39+Feb!AR39+Mar!AR39+Abr!AR39+May!AR39+Jun!AR39+Jul!AR39),IF(Config!$C$6=8,SUM(+Ene!AR39+Feb!AR39+Mar!AR39+Abr!AR39+May!AR39+Jun!AR39+Jul!AR39+Ago!AR39),IF(Config!$C$6=9,SUM(+Ene!AR39+Feb!AR39+Mar!AR39+Abr!AR39+May!AR39+Jun!AR39+Jul!AR39+Ago!AR39+Set!AR39),IF(Config!$C$6=10,SUM(+Ene!AR39+Feb!AR39+Mar!AR39+Abr!AR39+May!AR39+Jun!AR39+Jul!AR39+Ago!AR39+Set!AR39+Oct!AR39),IF(Config!$C$6=11,SUM(+Ene!AR39+Feb!AR39+Mar!AR39+Abr!AR39+May!AR39+Jun!AR39+Jul!AR39+Ago!AR39+Set!AR39+Oct!AR39+Nov!AR39),IF(Config!$C$6=12,SUM(+Ene!AR39+Feb!AR39+Mar!AR39+Abr!AR39+May!AR39+Jun!AR39+Jul!AR39+Ago!AR39+Set!AR39+Oct!AR39+Nov!AR39+Dic!AR39)))))))))))))</f>
        <v>0</v>
      </c>
      <c r="AS39" s="429">
        <f>IF(Config!$C$6=1,SUM(+Ene!AS39),IF(Config!$C$6=2,SUM(+Ene!AS39+Feb!AS39),IF(Config!$C$6=3,SUM(+Ene!AS39+Feb!AS39+Mar!AS39),IF(Config!$C$6=4,SUM(+Ene!AS39+Feb!AS39+Mar!AS39+Abr!AS39),IF(Config!$C$6=5,SUM(Ene!AS39+Feb!AS39+Mar!AS39+Abr!AS39+May!AS39),IF(Config!$C$6=6,SUM(+Ene!AS39+Feb!AS39+Mar!AS39+Abr!AS39+May!AS39+Jun!AS39),IF(Config!$C$6=7,SUM(Ene!AS39+Feb!AS39+Mar!AS39+Abr!AS39+May!AS39+Jun!AS39+Jul!AS39),IF(Config!$C$6=8,SUM(+Ene!AS39+Feb!AS39+Mar!AS39+Abr!AS39+May!AS39+Jun!AS39+Jul!AS39+Ago!AS39),IF(Config!$C$6=9,SUM(+Ene!AS39+Feb!AS39+Mar!AS39+Abr!AS39+May!AS39+Jun!AS39+Jul!AS39+Ago!AS39+Set!AS39),IF(Config!$C$6=10,SUM(+Ene!AS39+Feb!AS39+Mar!AS39+Abr!AS39+May!AS39+Jun!AS39+Jul!AS39+Ago!AS39+Set!AS39+Oct!AS39),IF(Config!$C$6=11,SUM(+Ene!AS39+Feb!AS39+Mar!AS39+Abr!AS39+May!AS39+Jun!AS39+Jul!AS39+Ago!AS39+Set!AS39+Oct!AS39+Nov!AS39),IF(Config!$C$6=12,SUM(+Ene!AS39+Feb!AS39+Mar!AS39+Abr!AS39+May!AS39+Jun!AS39+Jul!AS39+Ago!AS39+Set!AS39+Oct!AS39+Nov!AS39+Dic!AS39)))))))))))))</f>
        <v>0</v>
      </c>
      <c r="AT39" s="429">
        <f>IF(Config!$C$6=1,SUM(+Ene!AT39),IF(Config!$C$6=2,SUM(+Ene!AT39+Feb!AT39),IF(Config!$C$6=3,SUM(+Ene!AT39+Feb!AT39+Mar!AT39),IF(Config!$C$6=4,SUM(+Ene!AT39+Feb!AT39+Mar!AT39+Abr!AT39),IF(Config!$C$6=5,SUM(Ene!AT39+Feb!AT39+Mar!AT39+Abr!AT39+May!AT39),IF(Config!$C$6=6,SUM(+Ene!AT39+Feb!AT39+Mar!AT39+Abr!AT39+May!AT39+Jun!AT39),IF(Config!$C$6=7,SUM(Ene!AT39+Feb!AT39+Mar!AT39+Abr!AT39+May!AT39+Jun!AT39+Jul!AT39),IF(Config!$C$6=8,SUM(+Ene!AT39+Feb!AT39+Mar!AT39+Abr!AT39+May!AT39+Jun!AT39+Jul!AT39+Ago!AT39),IF(Config!$C$6=9,SUM(+Ene!AT39+Feb!AT39+Mar!AT39+Abr!AT39+May!AT39+Jun!AT39+Jul!AT39+Ago!AT39+Set!AT39),IF(Config!$C$6=10,SUM(+Ene!AT39+Feb!AT39+Mar!AT39+Abr!AT39+May!AT39+Jun!AT39+Jul!AT39+Ago!AT39+Set!AT39+Oct!AT39),IF(Config!$C$6=11,SUM(+Ene!AT39+Feb!AT39+Mar!AT39+Abr!AT39+May!AT39+Jun!AT39+Jul!AT39+Ago!AT39+Set!AT39+Oct!AT39+Nov!AT39),IF(Config!$C$6=12,SUM(+Ene!AT39+Feb!AT39+Mar!AT39+Abr!AT39+May!AT39+Jun!AT39+Jul!AT39+Ago!AT39+Set!AT39+Oct!AT39+Nov!AT39+Dic!AT39)))))))))))))</f>
        <v>0</v>
      </c>
      <c r="AU39" s="495">
        <f t="shared" si="9"/>
        <v>0</v>
      </c>
      <c r="AV39" s="37">
        <f t="shared" si="10"/>
        <v>0</v>
      </c>
      <c r="AW39" s="37">
        <f t="shared" si="11"/>
        <v>0</v>
      </c>
      <c r="AX39" s="37">
        <f t="shared" si="12"/>
        <v>0</v>
      </c>
      <c r="AY39" s="37">
        <f t="shared" si="13"/>
        <v>0</v>
      </c>
      <c r="AZ39" s="37">
        <f t="shared" si="14"/>
        <v>0</v>
      </c>
      <c r="BA39" s="37">
        <f t="shared" si="15"/>
        <v>0</v>
      </c>
      <c r="BB39" s="37">
        <f t="shared" si="16"/>
        <v>0</v>
      </c>
      <c r="BC39" s="37">
        <f t="shared" si="17"/>
        <v>0</v>
      </c>
      <c r="BD39" s="38">
        <f t="shared" si="18"/>
        <v>0</v>
      </c>
      <c r="BE39" s="37">
        <f t="shared" si="19"/>
        <v>0</v>
      </c>
      <c r="BF39" s="54">
        <f t="shared" si="20"/>
        <v>0</v>
      </c>
    </row>
    <row r="40" spans="1:58" ht="30" x14ac:dyDescent="0.25">
      <c r="A40" s="400">
        <v>37</v>
      </c>
      <c r="B40" s="427" t="s">
        <v>758</v>
      </c>
      <c r="C40" s="444" t="s">
        <v>145</v>
      </c>
      <c r="D40" s="429">
        <f>IF(Config!$C$6=1,SUM(+Ene!D40),IF(Config!$C$6=2,SUM(+Ene!D40+Feb!D40),IF(Config!$C$6=3,SUM(+Ene!D40+Feb!D40+Mar!D40),IF(Config!$C$6=4,SUM(+Ene!D40+Feb!D40+Mar!D40+Abr!D40),IF(Config!$C$6=5,SUM(Ene!D40+Feb!D40+Mar!D40+Abr!D40+May!D40),IF(Config!$C$6=6,SUM(+Ene!D40+Feb!D40+Mar!D40+Abr!D40+May!D40+Jun!D40),IF(Config!$C$6=7,SUM(Ene!D40+Feb!D40+Mar!D40+Abr!D40+May!D40+Jun!D40+Jul!D40),IF(Config!$C$6=8,SUM(+Ene!D40+Feb!D40+Mar!D40+Abr!D40+May!D40+Jun!D40+Jul!D40+Ago!D40),IF(Config!$C$6=9,SUM(+Ene!D40+Feb!D40+Mar!D40+Abr!D40+May!D40+Jun!D40+Jul!D40+Ago!D40+Set!D40),IF(Config!$C$6=10,SUM(+Ene!D40+Feb!D40+Mar!D40+Abr!D40+May!D40+Jun!D40+Jul!D40+Ago!D40+Set!D40+Oct!D40),IF(Config!$C$6=11,SUM(+Ene!D40+Feb!D40+Mar!D40+Abr!D40+May!D40+Jun!D40+Jul!D40+Ago!D40+Set!D40+Oct!D40+Nov!D40),IF(Config!$C$6=12,SUM(+Ene!D40+Feb!D40+Mar!D40+Abr!D40+May!D40+Jun!D40+Jul!D40+Ago!D40+Set!D40+Oct!D40+Nov!D40+Dic!D40)))))))))))))</f>
        <v>0</v>
      </c>
      <c r="E40" s="429">
        <f>IF(Config!$C$6=1,SUM(+Ene!E40),IF(Config!$C$6=2,SUM(+Ene!E40+Feb!E40),IF(Config!$C$6=3,SUM(+Ene!E40+Feb!E40+Mar!E40),IF(Config!$C$6=4,SUM(+Ene!E40+Feb!E40+Mar!E40+Abr!E40),IF(Config!$C$6=5,SUM(Ene!E40+Feb!E40+Mar!E40+Abr!E40+May!E40),IF(Config!$C$6=6,SUM(+Ene!E40+Feb!E40+Mar!E40+Abr!E40+May!E40+Jun!E40),IF(Config!$C$6=7,SUM(Ene!E40+Feb!E40+Mar!E40+Abr!E40+May!E40+Jun!E40+Jul!E40),IF(Config!$C$6=8,SUM(+Ene!E40+Feb!E40+Mar!E40+Abr!E40+May!E40+Jun!E40+Jul!E40+Ago!E40),IF(Config!$C$6=9,SUM(+Ene!E40+Feb!E40+Mar!E40+Abr!E40+May!E40+Jun!E40+Jul!E40+Ago!E40+Set!E40),IF(Config!$C$6=10,SUM(+Ene!E40+Feb!E40+Mar!E40+Abr!E40+May!E40+Jun!E40+Jul!E40+Ago!E40+Set!E40+Oct!E40),IF(Config!$C$6=11,SUM(+Ene!E40+Feb!E40+Mar!E40+Abr!E40+May!E40+Jun!E40+Jul!E40+Ago!E40+Set!E40+Oct!E40+Nov!E40),IF(Config!$C$6=12,SUM(+Ene!E40+Feb!E40+Mar!E40+Abr!E40+May!E40+Jun!E40+Jul!E40+Ago!E40+Set!E40+Oct!E40+Nov!E40+Dic!E40)))))))))))))</f>
        <v>0</v>
      </c>
      <c r="F40" s="429">
        <f>IF(Config!$C$6=1,SUM(+Ene!F40),IF(Config!$C$6=2,SUM(+Ene!F40+Feb!F40),IF(Config!$C$6=3,SUM(+Ene!F40+Feb!F40+Mar!F40),IF(Config!$C$6=4,SUM(+Ene!F40+Feb!F40+Mar!F40+Abr!F40),IF(Config!$C$6=5,SUM(Ene!F40+Feb!F40+Mar!F40+Abr!F40+May!F40),IF(Config!$C$6=6,SUM(+Ene!F40+Feb!F40+Mar!F40+Abr!F40+May!F40+Jun!F40),IF(Config!$C$6=7,SUM(Ene!F40+Feb!F40+Mar!F40+Abr!F40+May!F40+Jun!F40+Jul!F40),IF(Config!$C$6=8,SUM(+Ene!F40+Feb!F40+Mar!F40+Abr!F40+May!F40+Jun!F40+Jul!F40+Ago!F40),IF(Config!$C$6=9,SUM(+Ene!F40+Feb!F40+Mar!F40+Abr!F40+May!F40+Jun!F40+Jul!F40+Ago!F40+Set!F40),IF(Config!$C$6=10,SUM(+Ene!F40+Feb!F40+Mar!F40+Abr!F40+May!F40+Jun!F40+Jul!F40+Ago!F40+Set!F40+Oct!F40),IF(Config!$C$6=11,SUM(+Ene!F40+Feb!F40+Mar!F40+Abr!F40+May!F40+Jun!F40+Jul!F40+Ago!F40+Set!F40+Oct!F40+Nov!F40),IF(Config!$C$6=12,SUM(+Ene!F40+Feb!F40+Mar!F40+Abr!F40+May!F40+Jun!F40+Jul!F40+Ago!F40+Set!F40+Oct!F40+Nov!F40+Dic!F40)))))))))))))</f>
        <v>0</v>
      </c>
      <c r="G40" s="429">
        <f>IF(Config!$C$6=1,SUM(+Ene!G40),IF(Config!$C$6=2,SUM(+Ene!G40+Feb!G40),IF(Config!$C$6=3,SUM(+Ene!G40+Feb!G40+Mar!G40),IF(Config!$C$6=4,SUM(+Ene!G40+Feb!G40+Mar!G40+Abr!G40),IF(Config!$C$6=5,SUM(Ene!G40+Feb!G40+Mar!G40+Abr!G40+May!G40),IF(Config!$C$6=6,SUM(+Ene!G40+Feb!G40+Mar!G40+Abr!G40+May!G40+Jun!G40),IF(Config!$C$6=7,SUM(Ene!G40+Feb!G40+Mar!G40+Abr!G40+May!G40+Jun!G40+Jul!G40),IF(Config!$C$6=8,SUM(+Ene!G40+Feb!G40+Mar!G40+Abr!G40+May!G40+Jun!G40+Jul!G40+Ago!G40),IF(Config!$C$6=9,SUM(+Ene!G40+Feb!G40+Mar!G40+Abr!G40+May!G40+Jun!G40+Jul!G40+Ago!G40+Set!G40),IF(Config!$C$6=10,SUM(+Ene!G40+Feb!G40+Mar!G40+Abr!G40+May!G40+Jun!G40+Jul!G40+Ago!G40+Set!G40+Oct!G40),IF(Config!$C$6=11,SUM(+Ene!G40+Feb!G40+Mar!G40+Abr!G40+May!G40+Jun!G40+Jul!G40+Ago!G40+Set!G40+Oct!G40+Nov!G40),IF(Config!$C$6=12,SUM(+Ene!G40+Feb!G40+Mar!G40+Abr!G40+May!G40+Jun!G40+Jul!G40+Ago!G40+Set!G40+Oct!G40+Nov!G40+Dic!G40)))))))))))))</f>
        <v>0</v>
      </c>
      <c r="H40" s="429">
        <f>IF(Config!$C$6=1,SUM(+Ene!H40),IF(Config!$C$6=2,SUM(+Ene!H40+Feb!H40),IF(Config!$C$6=3,SUM(+Ene!H40+Feb!H40+Mar!H40),IF(Config!$C$6=4,SUM(+Ene!H40+Feb!H40+Mar!H40+Abr!H40),IF(Config!$C$6=5,SUM(Ene!H40+Feb!H40+Mar!H40+Abr!H40+May!H40),IF(Config!$C$6=6,SUM(+Ene!H40+Feb!H40+Mar!H40+Abr!H40+May!H40+Jun!H40),IF(Config!$C$6=7,SUM(Ene!H40+Feb!H40+Mar!H40+Abr!H40+May!H40+Jun!H40+Jul!H40),IF(Config!$C$6=8,SUM(+Ene!H40+Feb!H40+Mar!H40+Abr!H40+May!H40+Jun!H40+Jul!H40+Ago!H40),IF(Config!$C$6=9,SUM(+Ene!H40+Feb!H40+Mar!H40+Abr!H40+May!H40+Jun!H40+Jul!H40+Ago!H40+Set!H40),IF(Config!$C$6=10,SUM(+Ene!H40+Feb!H40+Mar!H40+Abr!H40+May!H40+Jun!H40+Jul!H40+Ago!H40+Set!H40+Oct!H40),IF(Config!$C$6=11,SUM(+Ene!H40+Feb!H40+Mar!H40+Abr!H40+May!H40+Jun!H40+Jul!H40+Ago!H40+Set!H40+Oct!H40+Nov!H40),IF(Config!$C$6=12,SUM(+Ene!H40+Feb!H40+Mar!H40+Abr!H40+May!H40+Jun!H40+Jul!H40+Ago!H40+Set!H40+Oct!H40+Nov!H40+Dic!H40)))))))))))))</f>
        <v>0</v>
      </c>
      <c r="I40" s="429">
        <f>IF(Config!$C$6=1,SUM(+Ene!I40),IF(Config!$C$6=2,SUM(+Ene!I40+Feb!I40),IF(Config!$C$6=3,SUM(+Ene!I40+Feb!I40+Mar!I40),IF(Config!$C$6=4,SUM(+Ene!I40+Feb!I40+Mar!I40+Abr!I40),IF(Config!$C$6=5,SUM(Ene!I40+Feb!I40+Mar!I40+Abr!I40+May!I40),IF(Config!$C$6=6,SUM(+Ene!I40+Feb!I40+Mar!I40+Abr!I40+May!I40+Jun!I40),IF(Config!$C$6=7,SUM(Ene!I40+Feb!I40+Mar!I40+Abr!I40+May!I40+Jun!I40+Jul!I40),IF(Config!$C$6=8,SUM(+Ene!I40+Feb!I40+Mar!I40+Abr!I40+May!I40+Jun!I40+Jul!I40+Ago!I40),IF(Config!$C$6=9,SUM(+Ene!I40+Feb!I40+Mar!I40+Abr!I40+May!I40+Jun!I40+Jul!I40+Ago!I40+Set!I40),IF(Config!$C$6=10,SUM(+Ene!I40+Feb!I40+Mar!I40+Abr!I40+May!I40+Jun!I40+Jul!I40+Ago!I40+Set!I40+Oct!I40),IF(Config!$C$6=11,SUM(+Ene!I40+Feb!I40+Mar!I40+Abr!I40+May!I40+Jun!I40+Jul!I40+Ago!I40+Set!I40+Oct!I40+Nov!I40),IF(Config!$C$6=12,SUM(+Ene!I40+Feb!I40+Mar!I40+Abr!I40+May!I40+Jun!I40+Jul!I40+Ago!I40+Set!I40+Oct!I40+Nov!I40+Dic!I40)))))))))))))</f>
        <v>0</v>
      </c>
      <c r="J40" s="429">
        <f>IF(Config!$C$6=1,SUM(+Ene!J40),IF(Config!$C$6=2,SUM(+Ene!J40+Feb!J40),IF(Config!$C$6=3,SUM(+Ene!J40+Feb!J40+Mar!J40),IF(Config!$C$6=4,SUM(+Ene!J40+Feb!J40+Mar!J40+Abr!J40),IF(Config!$C$6=5,SUM(Ene!J40+Feb!J40+Mar!J40+Abr!J40+May!J40),IF(Config!$C$6=6,SUM(+Ene!J40+Feb!J40+Mar!J40+Abr!J40+May!J40+Jun!J40),IF(Config!$C$6=7,SUM(Ene!J40+Feb!J40+Mar!J40+Abr!J40+May!J40+Jun!J40+Jul!J40),IF(Config!$C$6=8,SUM(+Ene!J40+Feb!J40+Mar!J40+Abr!J40+May!J40+Jun!J40+Jul!J40+Ago!J40),IF(Config!$C$6=9,SUM(+Ene!J40+Feb!J40+Mar!J40+Abr!J40+May!J40+Jun!J40+Jul!J40+Ago!J40+Set!J40),IF(Config!$C$6=10,SUM(+Ene!J40+Feb!J40+Mar!J40+Abr!J40+May!J40+Jun!J40+Jul!J40+Ago!J40+Set!J40+Oct!J40),IF(Config!$C$6=11,SUM(+Ene!J40+Feb!J40+Mar!J40+Abr!J40+May!J40+Jun!J40+Jul!J40+Ago!J40+Set!J40+Oct!J40+Nov!J40),IF(Config!$C$6=12,SUM(+Ene!J40+Feb!J40+Mar!J40+Abr!J40+May!J40+Jun!J40+Jul!J40+Ago!J40+Set!J40+Oct!J40+Nov!J40+Dic!J40)))))))))))))</f>
        <v>0</v>
      </c>
      <c r="K40" s="429">
        <f>IF(Config!$C$6=1,SUM(+Ene!K40),IF(Config!$C$6=2,SUM(+Ene!K40+Feb!K40),IF(Config!$C$6=3,SUM(+Ene!K40+Feb!K40+Mar!K40),IF(Config!$C$6=4,SUM(+Ene!K40+Feb!K40+Mar!K40+Abr!K40),IF(Config!$C$6=5,SUM(Ene!K40+Feb!K40+Mar!K40+Abr!K40+May!K40),IF(Config!$C$6=6,SUM(+Ene!K40+Feb!K40+Mar!K40+Abr!K40+May!K40+Jun!K40),IF(Config!$C$6=7,SUM(Ene!K40+Feb!K40+Mar!K40+Abr!K40+May!K40+Jun!K40+Jul!K40),IF(Config!$C$6=8,SUM(+Ene!K40+Feb!K40+Mar!K40+Abr!K40+May!K40+Jun!K40+Jul!K40+Ago!K40),IF(Config!$C$6=9,SUM(+Ene!K40+Feb!K40+Mar!K40+Abr!K40+May!K40+Jun!K40+Jul!K40+Ago!K40+Set!K40),IF(Config!$C$6=10,SUM(+Ene!K40+Feb!K40+Mar!K40+Abr!K40+May!K40+Jun!K40+Jul!K40+Ago!K40+Set!K40+Oct!K40),IF(Config!$C$6=11,SUM(+Ene!K40+Feb!K40+Mar!K40+Abr!K40+May!K40+Jun!K40+Jul!K40+Ago!K40+Set!K40+Oct!K40+Nov!K40),IF(Config!$C$6=12,SUM(+Ene!K40+Feb!K40+Mar!K40+Abr!K40+May!K40+Jun!K40+Jul!K40+Ago!K40+Set!K40+Oct!K40+Nov!K40+Dic!K40)))))))))))))</f>
        <v>0</v>
      </c>
      <c r="L40" s="429">
        <f>IF(Config!$C$6=1,SUM(+Ene!L40),IF(Config!$C$6=2,SUM(+Ene!L40+Feb!L40),IF(Config!$C$6=3,SUM(+Ene!L40+Feb!L40+Mar!L40),IF(Config!$C$6=4,SUM(+Ene!L40+Feb!L40+Mar!L40+Abr!L40),IF(Config!$C$6=5,SUM(Ene!L40+Feb!L40+Mar!L40+Abr!L40+May!L40),IF(Config!$C$6=6,SUM(+Ene!L40+Feb!L40+Mar!L40+Abr!L40+May!L40+Jun!L40),IF(Config!$C$6=7,SUM(Ene!L40+Feb!L40+Mar!L40+Abr!L40+May!L40+Jun!L40+Jul!L40),IF(Config!$C$6=8,SUM(+Ene!L40+Feb!L40+Mar!L40+Abr!L40+May!L40+Jun!L40+Jul!L40+Ago!L40),IF(Config!$C$6=9,SUM(+Ene!L40+Feb!L40+Mar!L40+Abr!L40+May!L40+Jun!L40+Jul!L40+Ago!L40+Set!L40),IF(Config!$C$6=10,SUM(+Ene!L40+Feb!L40+Mar!L40+Abr!L40+May!L40+Jun!L40+Jul!L40+Ago!L40+Set!L40+Oct!L40),IF(Config!$C$6=11,SUM(+Ene!L40+Feb!L40+Mar!L40+Abr!L40+May!L40+Jun!L40+Jul!L40+Ago!L40+Set!L40+Oct!L40+Nov!L40),IF(Config!$C$6=12,SUM(+Ene!L40+Feb!L40+Mar!L40+Abr!L40+May!L40+Jun!L40+Jul!L40+Ago!L40+Set!L40+Oct!L40+Nov!L40+Dic!L40)))))))))))))</f>
        <v>0</v>
      </c>
      <c r="M40" s="429">
        <f>IF(Config!$C$6=1,SUM(+Ene!M40),IF(Config!$C$6=2,SUM(+Ene!M40+Feb!M40),IF(Config!$C$6=3,SUM(+Ene!M40+Feb!M40+Mar!M40),IF(Config!$C$6=4,SUM(+Ene!M40+Feb!M40+Mar!M40+Abr!M40),IF(Config!$C$6=5,SUM(Ene!M40+Feb!M40+Mar!M40+Abr!M40+May!M40),IF(Config!$C$6=6,SUM(+Ene!M40+Feb!M40+Mar!M40+Abr!M40+May!M40+Jun!M40),IF(Config!$C$6=7,SUM(Ene!M40+Feb!M40+Mar!M40+Abr!M40+May!M40+Jun!M40+Jul!M40),IF(Config!$C$6=8,SUM(+Ene!M40+Feb!M40+Mar!M40+Abr!M40+May!M40+Jun!M40+Jul!M40+Ago!M40),IF(Config!$C$6=9,SUM(+Ene!M40+Feb!M40+Mar!M40+Abr!M40+May!M40+Jun!M40+Jul!M40+Ago!M40+Set!M40),IF(Config!$C$6=10,SUM(+Ene!M40+Feb!M40+Mar!M40+Abr!M40+May!M40+Jun!M40+Jul!M40+Ago!M40+Set!M40+Oct!M40),IF(Config!$C$6=11,SUM(+Ene!M40+Feb!M40+Mar!M40+Abr!M40+May!M40+Jun!M40+Jul!M40+Ago!M40+Set!M40+Oct!M40+Nov!M40),IF(Config!$C$6=12,SUM(+Ene!M40+Feb!M40+Mar!M40+Abr!M40+May!M40+Jun!M40+Jul!M40+Ago!M40+Set!M40+Oct!M40+Nov!M40+Dic!M40)))))))))))))</f>
        <v>0</v>
      </c>
      <c r="N40" s="429">
        <f>IF(Config!$C$6=1,SUM(+Ene!N40),IF(Config!$C$6=2,SUM(+Ene!N40+Feb!N40),IF(Config!$C$6=3,SUM(+Ene!N40+Feb!N40+Mar!N40),IF(Config!$C$6=4,SUM(+Ene!N40+Feb!N40+Mar!N40+Abr!N40),IF(Config!$C$6=5,SUM(Ene!N40+Feb!N40+Mar!N40+Abr!N40+May!N40),IF(Config!$C$6=6,SUM(+Ene!N40+Feb!N40+Mar!N40+Abr!N40+May!N40+Jun!N40),IF(Config!$C$6=7,SUM(Ene!N40+Feb!N40+Mar!N40+Abr!N40+May!N40+Jun!N40+Jul!N40),IF(Config!$C$6=8,SUM(+Ene!N40+Feb!N40+Mar!N40+Abr!N40+May!N40+Jun!N40+Jul!N40+Ago!N40),IF(Config!$C$6=9,SUM(+Ene!N40+Feb!N40+Mar!N40+Abr!N40+May!N40+Jun!N40+Jul!N40+Ago!N40+Set!N40),IF(Config!$C$6=10,SUM(+Ene!N40+Feb!N40+Mar!N40+Abr!N40+May!N40+Jun!N40+Jul!N40+Ago!N40+Set!N40+Oct!N40),IF(Config!$C$6=11,SUM(+Ene!N40+Feb!N40+Mar!N40+Abr!N40+May!N40+Jun!N40+Jul!N40+Ago!N40+Set!N40+Oct!N40+Nov!N40),IF(Config!$C$6=12,SUM(+Ene!N40+Feb!N40+Mar!N40+Abr!N40+May!N40+Jun!N40+Jul!N40+Ago!N40+Set!N40+Oct!N40+Nov!N40+Dic!N40)))))))))))))</f>
        <v>0</v>
      </c>
      <c r="O40" s="429">
        <f>IF(Config!$C$6=1,SUM(+Ene!O40),IF(Config!$C$6=2,SUM(+Ene!O40+Feb!O40),IF(Config!$C$6=3,SUM(+Ene!O40+Feb!O40+Mar!O40),IF(Config!$C$6=4,SUM(+Ene!O40+Feb!O40+Mar!O40+Abr!O40),IF(Config!$C$6=5,SUM(Ene!O40+Feb!O40+Mar!O40+Abr!O40+May!O40),IF(Config!$C$6=6,SUM(+Ene!O40+Feb!O40+Mar!O40+Abr!O40+May!O40+Jun!O40),IF(Config!$C$6=7,SUM(Ene!O40+Feb!O40+Mar!O40+Abr!O40+May!O40+Jun!O40+Jul!O40),IF(Config!$C$6=8,SUM(+Ene!O40+Feb!O40+Mar!O40+Abr!O40+May!O40+Jun!O40+Jul!O40+Ago!O40),IF(Config!$C$6=9,SUM(+Ene!O40+Feb!O40+Mar!O40+Abr!O40+May!O40+Jun!O40+Jul!O40+Ago!O40+Set!O40),IF(Config!$C$6=10,SUM(+Ene!O40+Feb!O40+Mar!O40+Abr!O40+May!O40+Jun!O40+Jul!O40+Ago!O40+Set!O40+Oct!O40),IF(Config!$C$6=11,SUM(+Ene!O40+Feb!O40+Mar!O40+Abr!O40+May!O40+Jun!O40+Jul!O40+Ago!O40+Set!O40+Oct!O40+Nov!O40),IF(Config!$C$6=12,SUM(+Ene!O40+Feb!O40+Mar!O40+Abr!O40+May!O40+Jun!O40+Jul!O40+Ago!O40+Set!O40+Oct!O40+Nov!O40+Dic!O40)))))))))))))</f>
        <v>0</v>
      </c>
      <c r="P40" s="429">
        <f>IF(Config!$C$6=1,SUM(+Ene!P40),IF(Config!$C$6=2,SUM(+Ene!P40+Feb!P40),IF(Config!$C$6=3,SUM(+Ene!P40+Feb!P40+Mar!P40),IF(Config!$C$6=4,SUM(+Ene!P40+Feb!P40+Mar!P40+Abr!P40),IF(Config!$C$6=5,SUM(Ene!P40+Feb!P40+Mar!P40+Abr!P40+May!P40),IF(Config!$C$6=6,SUM(+Ene!P40+Feb!P40+Mar!P40+Abr!P40+May!P40+Jun!P40),IF(Config!$C$6=7,SUM(Ene!P40+Feb!P40+Mar!P40+Abr!P40+May!P40+Jun!P40+Jul!P40),IF(Config!$C$6=8,SUM(+Ene!P40+Feb!P40+Mar!P40+Abr!P40+May!P40+Jun!P40+Jul!P40+Ago!P40),IF(Config!$C$6=9,SUM(+Ene!P40+Feb!P40+Mar!P40+Abr!P40+May!P40+Jun!P40+Jul!P40+Ago!P40+Set!P40),IF(Config!$C$6=10,SUM(+Ene!P40+Feb!P40+Mar!P40+Abr!P40+May!P40+Jun!P40+Jul!P40+Ago!P40+Set!P40+Oct!P40),IF(Config!$C$6=11,SUM(+Ene!P40+Feb!P40+Mar!P40+Abr!P40+May!P40+Jun!P40+Jul!P40+Ago!P40+Set!P40+Oct!P40+Nov!P40),IF(Config!$C$6=12,SUM(+Ene!P40+Feb!P40+Mar!P40+Abr!P40+May!P40+Jun!P40+Jul!P40+Ago!P40+Set!P40+Oct!P40+Nov!P40+Dic!P40)))))))))))))</f>
        <v>0</v>
      </c>
      <c r="Q40" s="429">
        <f>IF(Config!$C$6=1,SUM(+Ene!Q40),IF(Config!$C$6=2,SUM(+Ene!Q40+Feb!Q40),IF(Config!$C$6=3,SUM(+Ene!Q40+Feb!Q40+Mar!Q40),IF(Config!$C$6=4,SUM(+Ene!Q40+Feb!Q40+Mar!Q40+Abr!Q40),IF(Config!$C$6=5,SUM(Ene!Q40+Feb!Q40+Mar!Q40+Abr!Q40+May!Q40),IF(Config!$C$6=6,SUM(+Ene!Q40+Feb!Q40+Mar!Q40+Abr!Q40+May!Q40+Jun!Q40),IF(Config!$C$6=7,SUM(Ene!Q40+Feb!Q40+Mar!Q40+Abr!Q40+May!Q40+Jun!Q40+Jul!Q40),IF(Config!$C$6=8,SUM(+Ene!Q40+Feb!Q40+Mar!Q40+Abr!Q40+May!Q40+Jun!Q40+Jul!Q40+Ago!Q40),IF(Config!$C$6=9,SUM(+Ene!Q40+Feb!Q40+Mar!Q40+Abr!Q40+May!Q40+Jun!Q40+Jul!Q40+Ago!Q40+Set!Q40),IF(Config!$C$6=10,SUM(+Ene!Q40+Feb!Q40+Mar!Q40+Abr!Q40+May!Q40+Jun!Q40+Jul!Q40+Ago!Q40+Set!Q40+Oct!Q40),IF(Config!$C$6=11,SUM(+Ene!Q40+Feb!Q40+Mar!Q40+Abr!Q40+May!Q40+Jun!Q40+Jul!Q40+Ago!Q40+Set!Q40+Oct!Q40+Nov!Q40),IF(Config!$C$6=12,SUM(+Ene!Q40+Feb!Q40+Mar!Q40+Abr!Q40+May!Q40+Jun!Q40+Jul!Q40+Ago!Q40+Set!Q40+Oct!Q40+Nov!Q40+Dic!Q40)))))))))))))</f>
        <v>0</v>
      </c>
      <c r="R40" s="429">
        <f>IF(Config!$C$6=1,SUM(+Ene!R40),IF(Config!$C$6=2,SUM(+Ene!R40+Feb!R40),IF(Config!$C$6=3,SUM(+Ene!R40+Feb!R40+Mar!R40),IF(Config!$C$6=4,SUM(+Ene!R40+Feb!R40+Mar!R40+Abr!R40),IF(Config!$C$6=5,SUM(Ene!R40+Feb!R40+Mar!R40+Abr!R40+May!R40),IF(Config!$C$6=6,SUM(+Ene!R40+Feb!R40+Mar!R40+Abr!R40+May!R40+Jun!R40),IF(Config!$C$6=7,SUM(Ene!R40+Feb!R40+Mar!R40+Abr!R40+May!R40+Jun!R40+Jul!R40),IF(Config!$C$6=8,SUM(+Ene!R40+Feb!R40+Mar!R40+Abr!R40+May!R40+Jun!R40+Jul!R40+Ago!R40),IF(Config!$C$6=9,SUM(+Ene!R40+Feb!R40+Mar!R40+Abr!R40+May!R40+Jun!R40+Jul!R40+Ago!R40+Set!R40),IF(Config!$C$6=10,SUM(+Ene!R40+Feb!R40+Mar!R40+Abr!R40+May!R40+Jun!R40+Jul!R40+Ago!R40+Set!R40+Oct!R40),IF(Config!$C$6=11,SUM(+Ene!R40+Feb!R40+Mar!R40+Abr!R40+May!R40+Jun!R40+Jul!R40+Ago!R40+Set!R40+Oct!R40+Nov!R40),IF(Config!$C$6=12,SUM(+Ene!R40+Feb!R40+Mar!R40+Abr!R40+May!R40+Jun!R40+Jul!R40+Ago!R40+Set!R40+Oct!R40+Nov!R40+Dic!R40)))))))))))))</f>
        <v>0</v>
      </c>
      <c r="S40" s="429">
        <f>IF(Config!$C$6=1,SUM(+Ene!S40),IF(Config!$C$6=2,SUM(+Ene!S40+Feb!S40),IF(Config!$C$6=3,SUM(+Ene!S40+Feb!S40+Mar!S40),IF(Config!$C$6=4,SUM(+Ene!S40+Feb!S40+Mar!S40+Abr!S40),IF(Config!$C$6=5,SUM(Ene!S40+Feb!S40+Mar!S40+Abr!S40+May!S40),IF(Config!$C$6=6,SUM(+Ene!S40+Feb!S40+Mar!S40+Abr!S40+May!S40+Jun!S40),IF(Config!$C$6=7,SUM(Ene!S40+Feb!S40+Mar!S40+Abr!S40+May!S40+Jun!S40+Jul!S40),IF(Config!$C$6=8,SUM(+Ene!S40+Feb!S40+Mar!S40+Abr!S40+May!S40+Jun!S40+Jul!S40+Ago!S40),IF(Config!$C$6=9,SUM(+Ene!S40+Feb!S40+Mar!S40+Abr!S40+May!S40+Jun!S40+Jul!S40+Ago!S40+Set!S40),IF(Config!$C$6=10,SUM(+Ene!S40+Feb!S40+Mar!S40+Abr!S40+May!S40+Jun!S40+Jul!S40+Ago!S40+Set!S40+Oct!S40),IF(Config!$C$6=11,SUM(+Ene!S40+Feb!S40+Mar!S40+Abr!S40+May!S40+Jun!S40+Jul!S40+Ago!S40+Set!S40+Oct!S40+Nov!S40),IF(Config!$C$6=12,SUM(+Ene!S40+Feb!S40+Mar!S40+Abr!S40+May!S40+Jun!S40+Jul!S40+Ago!S40+Set!S40+Oct!S40+Nov!S40+Dic!S40)))))))))))))</f>
        <v>0</v>
      </c>
      <c r="T40" s="429">
        <f>IF(Config!$C$6=1,SUM(+Ene!T40),IF(Config!$C$6=2,SUM(+Ene!T40+Feb!T40),IF(Config!$C$6=3,SUM(+Ene!T40+Feb!T40+Mar!T40),IF(Config!$C$6=4,SUM(+Ene!T40+Feb!T40+Mar!T40+Abr!T40),IF(Config!$C$6=5,SUM(Ene!T40+Feb!T40+Mar!T40+Abr!T40+May!T40),IF(Config!$C$6=6,SUM(+Ene!T40+Feb!T40+Mar!T40+Abr!T40+May!T40+Jun!T40),IF(Config!$C$6=7,SUM(Ene!T40+Feb!T40+Mar!T40+Abr!T40+May!T40+Jun!T40+Jul!T40),IF(Config!$C$6=8,SUM(+Ene!T40+Feb!T40+Mar!T40+Abr!T40+May!T40+Jun!T40+Jul!T40+Ago!T40),IF(Config!$C$6=9,SUM(+Ene!T40+Feb!T40+Mar!T40+Abr!T40+May!T40+Jun!T40+Jul!T40+Ago!T40+Set!T40),IF(Config!$C$6=10,SUM(+Ene!T40+Feb!T40+Mar!T40+Abr!T40+May!T40+Jun!T40+Jul!T40+Ago!T40+Set!T40+Oct!T40),IF(Config!$C$6=11,SUM(+Ene!T40+Feb!T40+Mar!T40+Abr!T40+May!T40+Jun!T40+Jul!T40+Ago!T40+Set!T40+Oct!T40+Nov!T40),IF(Config!$C$6=12,SUM(+Ene!T40+Feb!T40+Mar!T40+Abr!T40+May!T40+Jun!T40+Jul!T40+Ago!T40+Set!T40+Oct!T40+Nov!T40+Dic!T40)))))))))))))</f>
        <v>0</v>
      </c>
      <c r="U40" s="429">
        <f>IF(Config!$C$6=1,SUM(+Ene!U40),IF(Config!$C$6=2,SUM(+Ene!U40+Feb!U40),IF(Config!$C$6=3,SUM(+Ene!U40+Feb!U40+Mar!U40),IF(Config!$C$6=4,SUM(+Ene!U40+Feb!U40+Mar!U40+Abr!U40),IF(Config!$C$6=5,SUM(Ene!U40+Feb!U40+Mar!U40+Abr!U40+May!U40),IF(Config!$C$6=6,SUM(+Ene!U40+Feb!U40+Mar!U40+Abr!U40+May!U40+Jun!U40),IF(Config!$C$6=7,SUM(Ene!U40+Feb!U40+Mar!U40+Abr!U40+May!U40+Jun!U40+Jul!U40),IF(Config!$C$6=8,SUM(+Ene!U40+Feb!U40+Mar!U40+Abr!U40+May!U40+Jun!U40+Jul!U40+Ago!U40),IF(Config!$C$6=9,SUM(+Ene!U40+Feb!U40+Mar!U40+Abr!U40+May!U40+Jun!U40+Jul!U40+Ago!U40+Set!U40),IF(Config!$C$6=10,SUM(+Ene!U40+Feb!U40+Mar!U40+Abr!U40+May!U40+Jun!U40+Jul!U40+Ago!U40+Set!U40+Oct!U40),IF(Config!$C$6=11,SUM(+Ene!U40+Feb!U40+Mar!U40+Abr!U40+May!U40+Jun!U40+Jul!U40+Ago!U40+Set!U40+Oct!U40+Nov!U40),IF(Config!$C$6=12,SUM(+Ene!U40+Feb!U40+Mar!U40+Abr!U40+May!U40+Jun!U40+Jul!U40+Ago!U40+Set!U40+Oct!U40+Nov!U40+Dic!U40)))))))))))))</f>
        <v>0</v>
      </c>
      <c r="V40" s="429">
        <f>IF(Config!$C$6=1,SUM(+Ene!V40),IF(Config!$C$6=2,SUM(+Ene!V40+Feb!V40),IF(Config!$C$6=3,SUM(+Ene!V40+Feb!V40+Mar!V40),IF(Config!$C$6=4,SUM(+Ene!V40+Feb!V40+Mar!V40+Abr!V40),IF(Config!$C$6=5,SUM(Ene!V40+Feb!V40+Mar!V40+Abr!V40+May!V40),IF(Config!$C$6=6,SUM(+Ene!V40+Feb!V40+Mar!V40+Abr!V40+May!V40+Jun!V40),IF(Config!$C$6=7,SUM(Ene!V40+Feb!V40+Mar!V40+Abr!V40+May!V40+Jun!V40+Jul!V40),IF(Config!$C$6=8,SUM(+Ene!V40+Feb!V40+Mar!V40+Abr!V40+May!V40+Jun!V40+Jul!V40+Ago!V40),IF(Config!$C$6=9,SUM(+Ene!V40+Feb!V40+Mar!V40+Abr!V40+May!V40+Jun!V40+Jul!V40+Ago!V40+Set!V40),IF(Config!$C$6=10,SUM(+Ene!V40+Feb!V40+Mar!V40+Abr!V40+May!V40+Jun!V40+Jul!V40+Ago!V40+Set!V40+Oct!V40),IF(Config!$C$6=11,SUM(+Ene!V40+Feb!V40+Mar!V40+Abr!V40+May!V40+Jun!V40+Jul!V40+Ago!V40+Set!V40+Oct!V40+Nov!V40),IF(Config!$C$6=12,SUM(+Ene!V40+Feb!V40+Mar!V40+Abr!V40+May!V40+Jun!V40+Jul!V40+Ago!V40+Set!V40+Oct!V40+Nov!V40+Dic!V40)))))))))))))</f>
        <v>0</v>
      </c>
      <c r="W40" s="429">
        <f>IF(Config!$C$6=1,SUM(+Ene!W40),IF(Config!$C$6=2,SUM(+Ene!W40+Feb!W40),IF(Config!$C$6=3,SUM(+Ene!W40+Feb!W40+Mar!W40),IF(Config!$C$6=4,SUM(+Ene!W40+Feb!W40+Mar!W40+Abr!W40),IF(Config!$C$6=5,SUM(Ene!W40+Feb!W40+Mar!W40+Abr!W40+May!W40),IF(Config!$C$6=6,SUM(+Ene!W40+Feb!W40+Mar!W40+Abr!W40+May!W40+Jun!W40),IF(Config!$C$6=7,SUM(Ene!W40+Feb!W40+Mar!W40+Abr!W40+May!W40+Jun!W40+Jul!W40),IF(Config!$C$6=8,SUM(+Ene!W40+Feb!W40+Mar!W40+Abr!W40+May!W40+Jun!W40+Jul!W40+Ago!W40),IF(Config!$C$6=9,SUM(+Ene!W40+Feb!W40+Mar!W40+Abr!W40+May!W40+Jun!W40+Jul!W40+Ago!W40+Set!W40),IF(Config!$C$6=10,SUM(+Ene!W40+Feb!W40+Mar!W40+Abr!W40+May!W40+Jun!W40+Jul!W40+Ago!W40+Set!W40+Oct!W40),IF(Config!$C$6=11,SUM(+Ene!W40+Feb!W40+Mar!W40+Abr!W40+May!W40+Jun!W40+Jul!W40+Ago!W40+Set!W40+Oct!W40+Nov!W40),IF(Config!$C$6=12,SUM(+Ene!W40+Feb!W40+Mar!W40+Abr!W40+May!W40+Jun!W40+Jul!W40+Ago!W40+Set!W40+Oct!W40+Nov!W40+Dic!W40)))))))))))))</f>
        <v>0</v>
      </c>
      <c r="X40" s="429">
        <f>IF(Config!$C$6=1,SUM(+Ene!X40),IF(Config!$C$6=2,SUM(+Ene!X40+Feb!X40),IF(Config!$C$6=3,SUM(+Ene!X40+Feb!X40+Mar!X40),IF(Config!$C$6=4,SUM(+Ene!X40+Feb!X40+Mar!X40+Abr!X40),IF(Config!$C$6=5,SUM(Ene!X40+Feb!X40+Mar!X40+Abr!X40+May!X40),IF(Config!$C$6=6,SUM(+Ene!X40+Feb!X40+Mar!X40+Abr!X40+May!X40+Jun!X40),IF(Config!$C$6=7,SUM(Ene!X40+Feb!X40+Mar!X40+Abr!X40+May!X40+Jun!X40+Jul!X40),IF(Config!$C$6=8,SUM(+Ene!X40+Feb!X40+Mar!X40+Abr!X40+May!X40+Jun!X40+Jul!X40+Ago!X40),IF(Config!$C$6=9,SUM(+Ene!X40+Feb!X40+Mar!X40+Abr!X40+May!X40+Jun!X40+Jul!X40+Ago!X40+Set!X40),IF(Config!$C$6=10,SUM(+Ene!X40+Feb!X40+Mar!X40+Abr!X40+May!X40+Jun!X40+Jul!X40+Ago!X40+Set!X40+Oct!X40),IF(Config!$C$6=11,SUM(+Ene!X40+Feb!X40+Mar!X40+Abr!X40+May!X40+Jun!X40+Jul!X40+Ago!X40+Set!X40+Oct!X40+Nov!X40),IF(Config!$C$6=12,SUM(+Ene!X40+Feb!X40+Mar!X40+Abr!X40+May!X40+Jun!X40+Jul!X40+Ago!X40+Set!X40+Oct!X40+Nov!X40+Dic!X40)))))))))))))</f>
        <v>0</v>
      </c>
      <c r="Y40" s="429">
        <f>IF(Config!$C$6=1,SUM(+Ene!Y40),IF(Config!$C$6=2,SUM(+Ene!Y40+Feb!Y40),IF(Config!$C$6=3,SUM(+Ene!Y40+Feb!Y40+Mar!Y40),IF(Config!$C$6=4,SUM(+Ene!Y40+Feb!Y40+Mar!Y40+Abr!Y40),IF(Config!$C$6=5,SUM(Ene!Y40+Feb!Y40+Mar!Y40+Abr!Y40+May!Y40),IF(Config!$C$6=6,SUM(+Ene!Y40+Feb!Y40+Mar!Y40+Abr!Y40+May!Y40+Jun!Y40),IF(Config!$C$6=7,SUM(Ene!Y40+Feb!Y40+Mar!Y40+Abr!Y40+May!Y40+Jun!Y40+Jul!Y40),IF(Config!$C$6=8,SUM(+Ene!Y40+Feb!Y40+Mar!Y40+Abr!Y40+May!Y40+Jun!Y40+Jul!Y40+Ago!Y40),IF(Config!$C$6=9,SUM(+Ene!Y40+Feb!Y40+Mar!Y40+Abr!Y40+May!Y40+Jun!Y40+Jul!Y40+Ago!Y40+Set!Y40),IF(Config!$C$6=10,SUM(+Ene!Y40+Feb!Y40+Mar!Y40+Abr!Y40+May!Y40+Jun!Y40+Jul!Y40+Ago!Y40+Set!Y40+Oct!Y40),IF(Config!$C$6=11,SUM(+Ene!Y40+Feb!Y40+Mar!Y40+Abr!Y40+May!Y40+Jun!Y40+Jul!Y40+Ago!Y40+Set!Y40+Oct!Y40+Nov!Y40),IF(Config!$C$6=12,SUM(+Ene!Y40+Feb!Y40+Mar!Y40+Abr!Y40+May!Y40+Jun!Y40+Jul!Y40+Ago!Y40+Set!Y40+Oct!Y40+Nov!Y40+Dic!Y40)))))))))))))</f>
        <v>0</v>
      </c>
      <c r="Z40" s="429">
        <f>IF(Config!$C$6=1,SUM(+Ene!Z40),IF(Config!$C$6=2,SUM(+Ene!Z40+Feb!Z40),IF(Config!$C$6=3,SUM(+Ene!Z40+Feb!Z40+Mar!Z40),IF(Config!$C$6=4,SUM(+Ene!Z40+Feb!Z40+Mar!Z40+Abr!Z40),IF(Config!$C$6=5,SUM(Ene!Z40+Feb!Z40+Mar!Z40+Abr!Z40+May!Z40),IF(Config!$C$6=6,SUM(+Ene!Z40+Feb!Z40+Mar!Z40+Abr!Z40+May!Z40+Jun!Z40),IF(Config!$C$6=7,SUM(Ene!Z40+Feb!Z40+Mar!Z40+Abr!Z40+May!Z40+Jun!Z40+Jul!Z40),IF(Config!$C$6=8,SUM(+Ene!Z40+Feb!Z40+Mar!Z40+Abr!Z40+May!Z40+Jun!Z40+Jul!Z40+Ago!Z40),IF(Config!$C$6=9,SUM(+Ene!Z40+Feb!Z40+Mar!Z40+Abr!Z40+May!Z40+Jun!Z40+Jul!Z40+Ago!Z40+Set!Z40),IF(Config!$C$6=10,SUM(+Ene!Z40+Feb!Z40+Mar!Z40+Abr!Z40+May!Z40+Jun!Z40+Jul!Z40+Ago!Z40+Set!Z40+Oct!Z40),IF(Config!$C$6=11,SUM(+Ene!Z40+Feb!Z40+Mar!Z40+Abr!Z40+May!Z40+Jun!Z40+Jul!Z40+Ago!Z40+Set!Z40+Oct!Z40+Nov!Z40),IF(Config!$C$6=12,SUM(+Ene!Z40+Feb!Z40+Mar!Z40+Abr!Z40+May!Z40+Jun!Z40+Jul!Z40+Ago!Z40+Set!Z40+Oct!Z40+Nov!Z40+Dic!Z40)))))))))))))</f>
        <v>0</v>
      </c>
      <c r="AA40" s="429">
        <f>IF(Config!$C$6=1,SUM(+Ene!AA40),IF(Config!$C$6=2,SUM(+Ene!AA40+Feb!AA40),IF(Config!$C$6=3,SUM(+Ene!AA40+Feb!AA40+Mar!AA40),IF(Config!$C$6=4,SUM(+Ene!AA40+Feb!AA40+Mar!AA40+Abr!AA40),IF(Config!$C$6=5,SUM(Ene!AA40+Feb!AA40+Mar!AA40+Abr!AA40+May!AA40),IF(Config!$C$6=6,SUM(+Ene!AA40+Feb!AA40+Mar!AA40+Abr!AA40+May!AA40+Jun!AA40),IF(Config!$C$6=7,SUM(Ene!AA40+Feb!AA40+Mar!AA40+Abr!AA40+May!AA40+Jun!AA40+Jul!AA40),IF(Config!$C$6=8,SUM(+Ene!AA40+Feb!AA40+Mar!AA40+Abr!AA40+May!AA40+Jun!AA40+Jul!AA40+Ago!AA40),IF(Config!$C$6=9,SUM(+Ene!AA40+Feb!AA40+Mar!AA40+Abr!AA40+May!AA40+Jun!AA40+Jul!AA40+Ago!AA40+Set!AA40),IF(Config!$C$6=10,SUM(+Ene!AA40+Feb!AA40+Mar!AA40+Abr!AA40+May!AA40+Jun!AA40+Jul!AA40+Ago!AA40+Set!AA40+Oct!AA40),IF(Config!$C$6=11,SUM(+Ene!AA40+Feb!AA40+Mar!AA40+Abr!AA40+May!AA40+Jun!AA40+Jul!AA40+Ago!AA40+Set!AA40+Oct!AA40+Nov!AA40),IF(Config!$C$6=12,SUM(+Ene!AA40+Feb!AA40+Mar!AA40+Abr!AA40+May!AA40+Jun!AA40+Jul!AA40+Ago!AA40+Set!AA40+Oct!AA40+Nov!AA40+Dic!AA40)))))))))))))</f>
        <v>0</v>
      </c>
      <c r="AB40" s="429">
        <f>IF(Config!$C$6=1,SUM(+Ene!AB40),IF(Config!$C$6=2,SUM(+Ene!AB40+Feb!AB40),IF(Config!$C$6=3,SUM(+Ene!AB40+Feb!AB40+Mar!AB40),IF(Config!$C$6=4,SUM(+Ene!AB40+Feb!AB40+Mar!AB40+Abr!AB40),IF(Config!$C$6=5,SUM(Ene!AB40+Feb!AB40+Mar!AB40+Abr!AB40+May!AB40),IF(Config!$C$6=6,SUM(+Ene!AB40+Feb!AB40+Mar!AB40+Abr!AB40+May!AB40+Jun!AB40),IF(Config!$C$6=7,SUM(Ene!AB40+Feb!AB40+Mar!AB40+Abr!AB40+May!AB40+Jun!AB40+Jul!AB40),IF(Config!$C$6=8,SUM(+Ene!AB40+Feb!AB40+Mar!AB40+Abr!AB40+May!AB40+Jun!AB40+Jul!AB40+Ago!AB40),IF(Config!$C$6=9,SUM(+Ene!AB40+Feb!AB40+Mar!AB40+Abr!AB40+May!AB40+Jun!AB40+Jul!AB40+Ago!AB40+Set!AB40),IF(Config!$C$6=10,SUM(+Ene!AB40+Feb!AB40+Mar!AB40+Abr!AB40+May!AB40+Jun!AB40+Jul!AB40+Ago!AB40+Set!AB40+Oct!AB40),IF(Config!$C$6=11,SUM(+Ene!AB40+Feb!AB40+Mar!AB40+Abr!AB40+May!AB40+Jun!AB40+Jul!AB40+Ago!AB40+Set!AB40+Oct!AB40+Nov!AB40),IF(Config!$C$6=12,SUM(+Ene!AB40+Feb!AB40+Mar!AB40+Abr!AB40+May!AB40+Jun!AB40+Jul!AB40+Ago!AB40+Set!AB40+Oct!AB40+Nov!AB40+Dic!AB40)))))))))))))</f>
        <v>0</v>
      </c>
      <c r="AC40" s="429">
        <f>IF(Config!$C$6=1,SUM(+Ene!AC40),IF(Config!$C$6=2,SUM(+Ene!AC40+Feb!AC40),IF(Config!$C$6=3,SUM(+Ene!AC40+Feb!AC40+Mar!AC40),IF(Config!$C$6=4,SUM(+Ene!AC40+Feb!AC40+Mar!AC40+Abr!AC40),IF(Config!$C$6=5,SUM(Ene!AC40+Feb!AC40+Mar!AC40+Abr!AC40+May!AC40),IF(Config!$C$6=6,SUM(+Ene!AC40+Feb!AC40+Mar!AC40+Abr!AC40+May!AC40+Jun!AC40),IF(Config!$C$6=7,SUM(Ene!AC40+Feb!AC40+Mar!AC40+Abr!AC40+May!AC40+Jun!AC40+Jul!AC40),IF(Config!$C$6=8,SUM(+Ene!AC40+Feb!AC40+Mar!AC40+Abr!AC40+May!AC40+Jun!AC40+Jul!AC40+Ago!AC40),IF(Config!$C$6=9,SUM(+Ene!AC40+Feb!AC40+Mar!AC40+Abr!AC40+May!AC40+Jun!AC40+Jul!AC40+Ago!AC40+Set!AC40),IF(Config!$C$6=10,SUM(+Ene!AC40+Feb!AC40+Mar!AC40+Abr!AC40+May!AC40+Jun!AC40+Jul!AC40+Ago!AC40+Set!AC40+Oct!AC40),IF(Config!$C$6=11,SUM(+Ene!AC40+Feb!AC40+Mar!AC40+Abr!AC40+May!AC40+Jun!AC40+Jul!AC40+Ago!AC40+Set!AC40+Oct!AC40+Nov!AC40),IF(Config!$C$6=12,SUM(+Ene!AC40+Feb!AC40+Mar!AC40+Abr!AC40+May!AC40+Jun!AC40+Jul!AC40+Ago!AC40+Set!AC40+Oct!AC40+Nov!AC40+Dic!AC40)))))))))))))</f>
        <v>0</v>
      </c>
      <c r="AD40" s="429">
        <f>IF(Config!$C$6=1,SUM(+Ene!AD40),IF(Config!$C$6=2,SUM(+Ene!AD40+Feb!AD40),IF(Config!$C$6=3,SUM(+Ene!AD40+Feb!AD40+Mar!AD40),IF(Config!$C$6=4,SUM(+Ene!AD40+Feb!AD40+Mar!AD40+Abr!AD40),IF(Config!$C$6=5,SUM(Ene!AD40+Feb!AD40+Mar!AD40+Abr!AD40+May!AD40),IF(Config!$C$6=6,SUM(+Ene!AD40+Feb!AD40+Mar!AD40+Abr!AD40+May!AD40+Jun!AD40),IF(Config!$C$6=7,SUM(Ene!AD40+Feb!AD40+Mar!AD40+Abr!AD40+May!AD40+Jun!AD40+Jul!AD40),IF(Config!$C$6=8,SUM(+Ene!AD40+Feb!AD40+Mar!AD40+Abr!AD40+May!AD40+Jun!AD40+Jul!AD40+Ago!AD40),IF(Config!$C$6=9,SUM(+Ene!AD40+Feb!AD40+Mar!AD40+Abr!AD40+May!AD40+Jun!AD40+Jul!AD40+Ago!AD40+Set!AD40),IF(Config!$C$6=10,SUM(+Ene!AD40+Feb!AD40+Mar!AD40+Abr!AD40+May!AD40+Jun!AD40+Jul!AD40+Ago!AD40+Set!AD40+Oct!AD40),IF(Config!$C$6=11,SUM(+Ene!AD40+Feb!AD40+Mar!AD40+Abr!AD40+May!AD40+Jun!AD40+Jul!AD40+Ago!AD40+Set!AD40+Oct!AD40+Nov!AD40),IF(Config!$C$6=12,SUM(+Ene!AD40+Feb!AD40+Mar!AD40+Abr!AD40+May!AD40+Jun!AD40+Jul!AD40+Ago!AD40+Set!AD40+Oct!AD40+Nov!AD40+Dic!AD40)))))))))))))</f>
        <v>0</v>
      </c>
      <c r="AE40" s="429">
        <f>IF(Config!$C$6=1,SUM(+Ene!AE40),IF(Config!$C$6=2,SUM(+Ene!AE40+Feb!AE40),IF(Config!$C$6=3,SUM(+Ene!AE40+Feb!AE40+Mar!AE40),IF(Config!$C$6=4,SUM(+Ene!AE40+Feb!AE40+Mar!AE40+Abr!AE40),IF(Config!$C$6=5,SUM(Ene!AE40+Feb!AE40+Mar!AE40+Abr!AE40+May!AE40),IF(Config!$C$6=6,SUM(+Ene!AE40+Feb!AE40+Mar!AE40+Abr!AE40+May!AE40+Jun!AE40),IF(Config!$C$6=7,SUM(Ene!AE40+Feb!AE40+Mar!AE40+Abr!AE40+May!AE40+Jun!AE40+Jul!AE40),IF(Config!$C$6=8,SUM(+Ene!AE40+Feb!AE40+Mar!AE40+Abr!AE40+May!AE40+Jun!AE40+Jul!AE40+Ago!AE40),IF(Config!$C$6=9,SUM(+Ene!AE40+Feb!AE40+Mar!AE40+Abr!AE40+May!AE40+Jun!AE40+Jul!AE40+Ago!AE40+Set!AE40),IF(Config!$C$6=10,SUM(+Ene!AE40+Feb!AE40+Mar!AE40+Abr!AE40+May!AE40+Jun!AE40+Jul!AE40+Ago!AE40+Set!AE40+Oct!AE40),IF(Config!$C$6=11,SUM(+Ene!AE40+Feb!AE40+Mar!AE40+Abr!AE40+May!AE40+Jun!AE40+Jul!AE40+Ago!AE40+Set!AE40+Oct!AE40+Nov!AE40),IF(Config!$C$6=12,SUM(+Ene!AE40+Feb!AE40+Mar!AE40+Abr!AE40+May!AE40+Jun!AE40+Jul!AE40+Ago!AE40+Set!AE40+Oct!AE40+Nov!AE40+Dic!AE40)))))))))))))</f>
        <v>0</v>
      </c>
      <c r="AF40" s="429">
        <f>IF(Config!$C$6=1,SUM(+Ene!AF40),IF(Config!$C$6=2,SUM(+Ene!AF40+Feb!AF40),IF(Config!$C$6=3,SUM(+Ene!AF40+Feb!AF40+Mar!AF40),IF(Config!$C$6=4,SUM(+Ene!AF40+Feb!AF40+Mar!AF40+Abr!AF40),IF(Config!$C$6=5,SUM(Ene!AF40+Feb!AF40+Mar!AF40+Abr!AF40+May!AF40),IF(Config!$C$6=6,SUM(+Ene!AF40+Feb!AF40+Mar!AF40+Abr!AF40+May!AF40+Jun!AF40),IF(Config!$C$6=7,SUM(Ene!AF40+Feb!AF40+Mar!AF40+Abr!AF40+May!AF40+Jun!AF40+Jul!AF40),IF(Config!$C$6=8,SUM(+Ene!AF40+Feb!AF40+Mar!AF40+Abr!AF40+May!AF40+Jun!AF40+Jul!AF40+Ago!AF40),IF(Config!$C$6=9,SUM(+Ene!AF40+Feb!AF40+Mar!AF40+Abr!AF40+May!AF40+Jun!AF40+Jul!AF40+Ago!AF40+Set!AF40),IF(Config!$C$6=10,SUM(+Ene!AF40+Feb!AF40+Mar!AF40+Abr!AF40+May!AF40+Jun!AF40+Jul!AF40+Ago!AF40+Set!AF40+Oct!AF40),IF(Config!$C$6=11,SUM(+Ene!AF40+Feb!AF40+Mar!AF40+Abr!AF40+May!AF40+Jun!AF40+Jul!AF40+Ago!AF40+Set!AF40+Oct!AF40+Nov!AF40),IF(Config!$C$6=12,SUM(+Ene!AF40+Feb!AF40+Mar!AF40+Abr!AF40+May!AF40+Jun!AF40+Jul!AF40+Ago!AF40+Set!AF40+Oct!AF40+Nov!AF40+Dic!AF40)))))))))))))</f>
        <v>0</v>
      </c>
      <c r="AG40" s="429">
        <f>IF(Config!$C$6=1,SUM(+Ene!AG40),IF(Config!$C$6=2,SUM(+Ene!AG40+Feb!AG40),IF(Config!$C$6=3,SUM(+Ene!AG40+Feb!AG40+Mar!AG40),IF(Config!$C$6=4,SUM(+Ene!AG40+Feb!AG40+Mar!AG40+Abr!AG40),IF(Config!$C$6=5,SUM(Ene!AG40+Feb!AG40+Mar!AG40+Abr!AG40+May!AG40),IF(Config!$C$6=6,SUM(+Ene!AG40+Feb!AG40+Mar!AG40+Abr!AG40+May!AG40+Jun!AG40),IF(Config!$C$6=7,SUM(Ene!AG40+Feb!AG40+Mar!AG40+Abr!AG40+May!AG40+Jun!AG40+Jul!AG40),IF(Config!$C$6=8,SUM(+Ene!AG40+Feb!AG40+Mar!AG40+Abr!AG40+May!AG40+Jun!AG40+Jul!AG40+Ago!AG40),IF(Config!$C$6=9,SUM(+Ene!AG40+Feb!AG40+Mar!AG40+Abr!AG40+May!AG40+Jun!AG40+Jul!AG40+Ago!AG40+Set!AG40),IF(Config!$C$6=10,SUM(+Ene!AG40+Feb!AG40+Mar!AG40+Abr!AG40+May!AG40+Jun!AG40+Jul!AG40+Ago!AG40+Set!AG40+Oct!AG40),IF(Config!$C$6=11,SUM(+Ene!AG40+Feb!AG40+Mar!AG40+Abr!AG40+May!AG40+Jun!AG40+Jul!AG40+Ago!AG40+Set!AG40+Oct!AG40+Nov!AG40),IF(Config!$C$6=12,SUM(+Ene!AG40+Feb!AG40+Mar!AG40+Abr!AG40+May!AG40+Jun!AG40+Jul!AG40+Ago!AG40+Set!AG40+Oct!AG40+Nov!AG40+Dic!AG40)))))))))))))</f>
        <v>0</v>
      </c>
      <c r="AH40" s="429">
        <f>IF(Config!$C$6=1,SUM(+Ene!AH40),IF(Config!$C$6=2,SUM(+Ene!AH40+Feb!AH40),IF(Config!$C$6=3,SUM(+Ene!AH40+Feb!AH40+Mar!AH40),IF(Config!$C$6=4,SUM(+Ene!AH40+Feb!AH40+Mar!AH40+Abr!AH40),IF(Config!$C$6=5,SUM(Ene!AH40+Feb!AH40+Mar!AH40+Abr!AH40+May!AH40),IF(Config!$C$6=6,SUM(+Ene!AH40+Feb!AH40+Mar!AH40+Abr!AH40+May!AH40+Jun!AH40),IF(Config!$C$6=7,SUM(Ene!AH40+Feb!AH40+Mar!AH40+Abr!AH40+May!AH40+Jun!AH40+Jul!AH40),IF(Config!$C$6=8,SUM(+Ene!AH40+Feb!AH40+Mar!AH40+Abr!AH40+May!AH40+Jun!AH40+Jul!AH40+Ago!AH40),IF(Config!$C$6=9,SUM(+Ene!AH40+Feb!AH40+Mar!AH40+Abr!AH40+May!AH40+Jun!AH40+Jul!AH40+Ago!AH40+Set!AH40),IF(Config!$C$6=10,SUM(+Ene!AH40+Feb!AH40+Mar!AH40+Abr!AH40+May!AH40+Jun!AH40+Jul!AH40+Ago!AH40+Set!AH40+Oct!AH40),IF(Config!$C$6=11,SUM(+Ene!AH40+Feb!AH40+Mar!AH40+Abr!AH40+May!AH40+Jun!AH40+Jul!AH40+Ago!AH40+Set!AH40+Oct!AH40+Nov!AH40),IF(Config!$C$6=12,SUM(+Ene!AH40+Feb!AH40+Mar!AH40+Abr!AH40+May!AH40+Jun!AH40+Jul!AH40+Ago!AH40+Set!AH40+Oct!AH40+Nov!AH40+Dic!AH40)))))))))))))</f>
        <v>0</v>
      </c>
      <c r="AI40" s="429">
        <f>IF(Config!$C$6=1,SUM(+Ene!AI40),IF(Config!$C$6=2,SUM(+Ene!AI40+Feb!AI40),IF(Config!$C$6=3,SUM(+Ene!AI40+Feb!AI40+Mar!AI40),IF(Config!$C$6=4,SUM(+Ene!AI40+Feb!AI40+Mar!AI40+Abr!AI40),IF(Config!$C$6=5,SUM(Ene!AI40+Feb!AI40+Mar!AI40+Abr!AI40+May!AI40),IF(Config!$C$6=6,SUM(+Ene!AI40+Feb!AI40+Mar!AI40+Abr!AI40+May!AI40+Jun!AI40),IF(Config!$C$6=7,SUM(Ene!AI40+Feb!AI40+Mar!AI40+Abr!AI40+May!AI40+Jun!AI40+Jul!AI40),IF(Config!$C$6=8,SUM(+Ene!AI40+Feb!AI40+Mar!AI40+Abr!AI40+May!AI40+Jun!AI40+Jul!AI40+Ago!AI40),IF(Config!$C$6=9,SUM(+Ene!AI40+Feb!AI40+Mar!AI40+Abr!AI40+May!AI40+Jun!AI40+Jul!AI40+Ago!AI40+Set!AI40),IF(Config!$C$6=10,SUM(+Ene!AI40+Feb!AI40+Mar!AI40+Abr!AI40+May!AI40+Jun!AI40+Jul!AI40+Ago!AI40+Set!AI40+Oct!AI40),IF(Config!$C$6=11,SUM(+Ene!AI40+Feb!AI40+Mar!AI40+Abr!AI40+May!AI40+Jun!AI40+Jul!AI40+Ago!AI40+Set!AI40+Oct!AI40+Nov!AI40),IF(Config!$C$6=12,SUM(+Ene!AI40+Feb!AI40+Mar!AI40+Abr!AI40+May!AI40+Jun!AI40+Jul!AI40+Ago!AI40+Set!AI40+Oct!AI40+Nov!AI40+Dic!AI40)))))))))))))</f>
        <v>0</v>
      </c>
      <c r="AJ40" s="429">
        <f>IF(Config!$C$6=1,SUM(+Ene!AJ40),IF(Config!$C$6=2,SUM(+Ene!AJ40+Feb!AJ40),IF(Config!$C$6=3,SUM(+Ene!AJ40+Feb!AJ40+Mar!AJ40),IF(Config!$C$6=4,SUM(+Ene!AJ40+Feb!AJ40+Mar!AJ40+Abr!AJ40),IF(Config!$C$6=5,SUM(Ene!AJ40+Feb!AJ40+Mar!AJ40+Abr!AJ40+May!AJ40),IF(Config!$C$6=6,SUM(+Ene!AJ40+Feb!AJ40+Mar!AJ40+Abr!AJ40+May!AJ40+Jun!AJ40),IF(Config!$C$6=7,SUM(Ene!AJ40+Feb!AJ40+Mar!AJ40+Abr!AJ40+May!AJ40+Jun!AJ40+Jul!AJ40),IF(Config!$C$6=8,SUM(+Ene!AJ40+Feb!AJ40+Mar!AJ40+Abr!AJ40+May!AJ40+Jun!AJ40+Jul!AJ40+Ago!AJ40),IF(Config!$C$6=9,SUM(+Ene!AJ40+Feb!AJ40+Mar!AJ40+Abr!AJ40+May!AJ40+Jun!AJ40+Jul!AJ40+Ago!AJ40+Set!AJ40),IF(Config!$C$6=10,SUM(+Ene!AJ40+Feb!AJ40+Mar!AJ40+Abr!AJ40+May!AJ40+Jun!AJ40+Jul!AJ40+Ago!AJ40+Set!AJ40+Oct!AJ40),IF(Config!$C$6=11,SUM(+Ene!AJ40+Feb!AJ40+Mar!AJ40+Abr!AJ40+May!AJ40+Jun!AJ40+Jul!AJ40+Ago!AJ40+Set!AJ40+Oct!AJ40+Nov!AJ40),IF(Config!$C$6=12,SUM(+Ene!AJ40+Feb!AJ40+Mar!AJ40+Abr!AJ40+May!AJ40+Jun!AJ40+Jul!AJ40+Ago!AJ40+Set!AJ40+Oct!AJ40+Nov!AJ40+Dic!AJ40)))))))))))))</f>
        <v>0</v>
      </c>
      <c r="AK40" s="429">
        <f>IF(Config!$C$6=1,SUM(+Ene!AK40),IF(Config!$C$6=2,SUM(+Ene!AK40+Feb!AK40),IF(Config!$C$6=3,SUM(+Ene!AK40+Feb!AK40+Mar!AK40),IF(Config!$C$6=4,SUM(+Ene!AK40+Feb!AK40+Mar!AK40+Abr!AK40),IF(Config!$C$6=5,SUM(Ene!AK40+Feb!AK40+Mar!AK40+Abr!AK40+May!AK40),IF(Config!$C$6=6,SUM(+Ene!AK40+Feb!AK40+Mar!AK40+Abr!AK40+May!AK40+Jun!AK40),IF(Config!$C$6=7,SUM(Ene!AK40+Feb!AK40+Mar!AK40+Abr!AK40+May!AK40+Jun!AK40+Jul!AK40),IF(Config!$C$6=8,SUM(+Ene!AK40+Feb!AK40+Mar!AK40+Abr!AK40+May!AK40+Jun!AK40+Jul!AK40+Ago!AK40),IF(Config!$C$6=9,SUM(+Ene!AK40+Feb!AK40+Mar!AK40+Abr!AK40+May!AK40+Jun!AK40+Jul!AK40+Ago!AK40+Set!AK40),IF(Config!$C$6=10,SUM(+Ene!AK40+Feb!AK40+Mar!AK40+Abr!AK40+May!AK40+Jun!AK40+Jul!AK40+Ago!AK40+Set!AK40+Oct!AK40),IF(Config!$C$6=11,SUM(+Ene!AK40+Feb!AK40+Mar!AK40+Abr!AK40+May!AK40+Jun!AK40+Jul!AK40+Ago!AK40+Set!AK40+Oct!AK40+Nov!AK40),IF(Config!$C$6=12,SUM(+Ene!AK40+Feb!AK40+Mar!AK40+Abr!AK40+May!AK40+Jun!AK40+Jul!AK40+Ago!AK40+Set!AK40+Oct!AK40+Nov!AK40+Dic!AK40)))))))))))))</f>
        <v>0</v>
      </c>
      <c r="AL40" s="429">
        <f>IF(Config!$C$6=1,SUM(+Ene!AL40),IF(Config!$C$6=2,SUM(+Ene!AL40+Feb!AL40),IF(Config!$C$6=3,SUM(+Ene!AL40+Feb!AL40+Mar!AL40),IF(Config!$C$6=4,SUM(+Ene!AL40+Feb!AL40+Mar!AL40+Abr!AL40),IF(Config!$C$6=5,SUM(Ene!AL40+Feb!AL40+Mar!AL40+Abr!AL40+May!AL40),IF(Config!$C$6=6,SUM(+Ene!AL40+Feb!AL40+Mar!AL40+Abr!AL40+May!AL40+Jun!AL40),IF(Config!$C$6=7,SUM(Ene!AL40+Feb!AL40+Mar!AL40+Abr!AL40+May!AL40+Jun!AL40+Jul!AL40),IF(Config!$C$6=8,SUM(+Ene!AL40+Feb!AL40+Mar!AL40+Abr!AL40+May!AL40+Jun!AL40+Jul!AL40+Ago!AL40),IF(Config!$C$6=9,SUM(+Ene!AL40+Feb!AL40+Mar!AL40+Abr!AL40+May!AL40+Jun!AL40+Jul!AL40+Ago!AL40+Set!AL40),IF(Config!$C$6=10,SUM(+Ene!AL40+Feb!AL40+Mar!AL40+Abr!AL40+May!AL40+Jun!AL40+Jul!AL40+Ago!AL40+Set!AL40+Oct!AL40),IF(Config!$C$6=11,SUM(+Ene!AL40+Feb!AL40+Mar!AL40+Abr!AL40+May!AL40+Jun!AL40+Jul!AL40+Ago!AL40+Set!AL40+Oct!AL40+Nov!AL40),IF(Config!$C$6=12,SUM(+Ene!AL40+Feb!AL40+Mar!AL40+Abr!AL40+May!AL40+Jun!AL40+Jul!AL40+Ago!AL40+Set!AL40+Oct!AL40+Nov!AL40+Dic!AL40)))))))))))))</f>
        <v>0</v>
      </c>
      <c r="AM40" s="429">
        <f>IF(Config!$C$6=1,SUM(+Ene!AM40),IF(Config!$C$6=2,SUM(+Ene!AM40+Feb!AM40),IF(Config!$C$6=3,SUM(+Ene!AM40+Feb!AM40+Mar!AM40),IF(Config!$C$6=4,SUM(+Ene!AM40+Feb!AM40+Mar!AM40+Abr!AM40),IF(Config!$C$6=5,SUM(Ene!AM40+Feb!AM40+Mar!AM40+Abr!AM40+May!AM40),IF(Config!$C$6=6,SUM(+Ene!AM40+Feb!AM40+Mar!AM40+Abr!AM40+May!AM40+Jun!AM40),IF(Config!$C$6=7,SUM(Ene!AM40+Feb!AM40+Mar!AM40+Abr!AM40+May!AM40+Jun!AM40+Jul!AM40),IF(Config!$C$6=8,SUM(+Ene!AM40+Feb!AM40+Mar!AM40+Abr!AM40+May!AM40+Jun!AM40+Jul!AM40+Ago!AM40),IF(Config!$C$6=9,SUM(+Ene!AM40+Feb!AM40+Mar!AM40+Abr!AM40+May!AM40+Jun!AM40+Jul!AM40+Ago!AM40+Set!AM40),IF(Config!$C$6=10,SUM(+Ene!AM40+Feb!AM40+Mar!AM40+Abr!AM40+May!AM40+Jun!AM40+Jul!AM40+Ago!AM40+Set!AM40+Oct!AM40),IF(Config!$C$6=11,SUM(+Ene!AM40+Feb!AM40+Mar!AM40+Abr!AM40+May!AM40+Jun!AM40+Jul!AM40+Ago!AM40+Set!AM40+Oct!AM40+Nov!AM40),IF(Config!$C$6=12,SUM(+Ene!AM40+Feb!AM40+Mar!AM40+Abr!AM40+May!AM40+Jun!AM40+Jul!AM40+Ago!AM40+Set!AM40+Oct!AM40+Nov!AM40+Dic!AM40)))))))))))))</f>
        <v>0</v>
      </c>
      <c r="AN40" s="429">
        <f>IF(Config!$C$6=1,SUM(+Ene!AN40),IF(Config!$C$6=2,SUM(+Ene!AN40+Feb!AN40),IF(Config!$C$6=3,SUM(+Ene!AN40+Feb!AN40+Mar!AN40),IF(Config!$C$6=4,SUM(+Ene!AN40+Feb!AN40+Mar!AN40+Abr!AN40),IF(Config!$C$6=5,SUM(Ene!AN40+Feb!AN40+Mar!AN40+Abr!AN40+May!AN40),IF(Config!$C$6=6,SUM(+Ene!AN40+Feb!AN40+Mar!AN40+Abr!AN40+May!AN40+Jun!AN40),IF(Config!$C$6=7,SUM(Ene!AN40+Feb!AN40+Mar!AN40+Abr!AN40+May!AN40+Jun!AN40+Jul!AN40),IF(Config!$C$6=8,SUM(+Ene!AN40+Feb!AN40+Mar!AN40+Abr!AN40+May!AN40+Jun!AN40+Jul!AN40+Ago!AN40),IF(Config!$C$6=9,SUM(+Ene!AN40+Feb!AN40+Mar!AN40+Abr!AN40+May!AN40+Jun!AN40+Jul!AN40+Ago!AN40+Set!AN40),IF(Config!$C$6=10,SUM(+Ene!AN40+Feb!AN40+Mar!AN40+Abr!AN40+May!AN40+Jun!AN40+Jul!AN40+Ago!AN40+Set!AN40+Oct!AN40),IF(Config!$C$6=11,SUM(+Ene!AN40+Feb!AN40+Mar!AN40+Abr!AN40+May!AN40+Jun!AN40+Jul!AN40+Ago!AN40+Set!AN40+Oct!AN40+Nov!AN40),IF(Config!$C$6=12,SUM(+Ene!AN40+Feb!AN40+Mar!AN40+Abr!AN40+May!AN40+Jun!AN40+Jul!AN40+Ago!AN40+Set!AN40+Oct!AN40+Nov!AN40+Dic!AN40)))))))))))))</f>
        <v>0</v>
      </c>
      <c r="AO40" s="429">
        <f>IF(Config!$C$6=1,SUM(+Ene!AO40),IF(Config!$C$6=2,SUM(+Ene!AO40+Feb!AO40),IF(Config!$C$6=3,SUM(+Ene!AO40+Feb!AO40+Mar!AO40),IF(Config!$C$6=4,SUM(+Ene!AO40+Feb!AO40+Mar!AO40+Abr!AO40),IF(Config!$C$6=5,SUM(Ene!AO40+Feb!AO40+Mar!AO40+Abr!AO40+May!AO40),IF(Config!$C$6=6,SUM(+Ene!AO40+Feb!AO40+Mar!AO40+Abr!AO40+May!AO40+Jun!AO40),IF(Config!$C$6=7,SUM(Ene!AO40+Feb!AO40+Mar!AO40+Abr!AO40+May!AO40+Jun!AO40+Jul!AO40),IF(Config!$C$6=8,SUM(+Ene!AO40+Feb!AO40+Mar!AO40+Abr!AO40+May!AO40+Jun!AO40+Jul!AO40+Ago!AO40),IF(Config!$C$6=9,SUM(+Ene!AO40+Feb!AO40+Mar!AO40+Abr!AO40+May!AO40+Jun!AO40+Jul!AO40+Ago!AO40+Set!AO40),IF(Config!$C$6=10,SUM(+Ene!AO40+Feb!AO40+Mar!AO40+Abr!AO40+May!AO40+Jun!AO40+Jul!AO40+Ago!AO40+Set!AO40+Oct!AO40),IF(Config!$C$6=11,SUM(+Ene!AO40+Feb!AO40+Mar!AO40+Abr!AO40+May!AO40+Jun!AO40+Jul!AO40+Ago!AO40+Set!AO40+Oct!AO40+Nov!AO40),IF(Config!$C$6=12,SUM(+Ene!AO40+Feb!AO40+Mar!AO40+Abr!AO40+May!AO40+Jun!AO40+Jul!AO40+Ago!AO40+Set!AO40+Oct!AO40+Nov!AO40+Dic!AO40)))))))))))))</f>
        <v>0</v>
      </c>
      <c r="AP40" s="429">
        <f>IF(Config!$C$6=1,SUM(+Ene!AP40),IF(Config!$C$6=2,SUM(+Ene!AP40+Feb!AP40),IF(Config!$C$6=3,SUM(+Ene!AP40+Feb!AP40+Mar!AP40),IF(Config!$C$6=4,SUM(+Ene!AP40+Feb!AP40+Mar!AP40+Abr!AP40),IF(Config!$C$6=5,SUM(Ene!AP40+Feb!AP40+Mar!AP40+Abr!AP40+May!AP40),IF(Config!$C$6=6,SUM(+Ene!AP40+Feb!AP40+Mar!AP40+Abr!AP40+May!AP40+Jun!AP40),IF(Config!$C$6=7,SUM(Ene!AP40+Feb!AP40+Mar!AP40+Abr!AP40+May!AP40+Jun!AP40+Jul!AP40),IF(Config!$C$6=8,SUM(+Ene!AP40+Feb!AP40+Mar!AP40+Abr!AP40+May!AP40+Jun!AP40+Jul!AP40+Ago!AP40),IF(Config!$C$6=9,SUM(+Ene!AP40+Feb!AP40+Mar!AP40+Abr!AP40+May!AP40+Jun!AP40+Jul!AP40+Ago!AP40+Set!AP40),IF(Config!$C$6=10,SUM(+Ene!AP40+Feb!AP40+Mar!AP40+Abr!AP40+May!AP40+Jun!AP40+Jul!AP40+Ago!AP40+Set!AP40+Oct!AP40),IF(Config!$C$6=11,SUM(+Ene!AP40+Feb!AP40+Mar!AP40+Abr!AP40+May!AP40+Jun!AP40+Jul!AP40+Ago!AP40+Set!AP40+Oct!AP40+Nov!AP40),IF(Config!$C$6=12,SUM(+Ene!AP40+Feb!AP40+Mar!AP40+Abr!AP40+May!AP40+Jun!AP40+Jul!AP40+Ago!AP40+Set!AP40+Oct!AP40+Nov!AP40+Dic!AP40)))))))))))))</f>
        <v>0</v>
      </c>
      <c r="AQ40" s="429">
        <f>IF(Config!$C$6=1,SUM(+Ene!AQ40),IF(Config!$C$6=2,SUM(+Ene!AQ40+Feb!AQ40),IF(Config!$C$6=3,SUM(+Ene!AQ40+Feb!AQ40+Mar!AQ40),IF(Config!$C$6=4,SUM(+Ene!AQ40+Feb!AQ40+Mar!AQ40+Abr!AQ40),IF(Config!$C$6=5,SUM(Ene!AQ40+Feb!AQ40+Mar!AQ40+Abr!AQ40+May!AQ40),IF(Config!$C$6=6,SUM(+Ene!AQ40+Feb!AQ40+Mar!AQ40+Abr!AQ40+May!AQ40+Jun!AQ40),IF(Config!$C$6=7,SUM(Ene!AQ40+Feb!AQ40+Mar!AQ40+Abr!AQ40+May!AQ40+Jun!AQ40+Jul!AQ40),IF(Config!$C$6=8,SUM(+Ene!AQ40+Feb!AQ40+Mar!AQ40+Abr!AQ40+May!AQ40+Jun!AQ40+Jul!AQ40+Ago!AQ40),IF(Config!$C$6=9,SUM(+Ene!AQ40+Feb!AQ40+Mar!AQ40+Abr!AQ40+May!AQ40+Jun!AQ40+Jul!AQ40+Ago!AQ40+Set!AQ40),IF(Config!$C$6=10,SUM(+Ene!AQ40+Feb!AQ40+Mar!AQ40+Abr!AQ40+May!AQ40+Jun!AQ40+Jul!AQ40+Ago!AQ40+Set!AQ40+Oct!AQ40),IF(Config!$C$6=11,SUM(+Ene!AQ40+Feb!AQ40+Mar!AQ40+Abr!AQ40+May!AQ40+Jun!AQ40+Jul!AQ40+Ago!AQ40+Set!AQ40+Oct!AQ40+Nov!AQ40),IF(Config!$C$6=12,SUM(+Ene!AQ40+Feb!AQ40+Mar!AQ40+Abr!AQ40+May!AQ40+Jun!AQ40+Jul!AQ40+Ago!AQ40+Set!AQ40+Oct!AQ40+Nov!AQ40+Dic!AQ40)))))))))))))</f>
        <v>0</v>
      </c>
      <c r="AR40" s="429">
        <f>IF(Config!$C$6=1,SUM(+Ene!AR40),IF(Config!$C$6=2,SUM(+Ene!AR40+Feb!AR40),IF(Config!$C$6=3,SUM(+Ene!AR40+Feb!AR40+Mar!AR40),IF(Config!$C$6=4,SUM(+Ene!AR40+Feb!AR40+Mar!AR40+Abr!AR40),IF(Config!$C$6=5,SUM(Ene!AR40+Feb!AR40+Mar!AR40+Abr!AR40+May!AR40),IF(Config!$C$6=6,SUM(+Ene!AR40+Feb!AR40+Mar!AR40+Abr!AR40+May!AR40+Jun!AR40),IF(Config!$C$6=7,SUM(Ene!AR40+Feb!AR40+Mar!AR40+Abr!AR40+May!AR40+Jun!AR40+Jul!AR40),IF(Config!$C$6=8,SUM(+Ene!AR40+Feb!AR40+Mar!AR40+Abr!AR40+May!AR40+Jun!AR40+Jul!AR40+Ago!AR40),IF(Config!$C$6=9,SUM(+Ene!AR40+Feb!AR40+Mar!AR40+Abr!AR40+May!AR40+Jun!AR40+Jul!AR40+Ago!AR40+Set!AR40),IF(Config!$C$6=10,SUM(+Ene!AR40+Feb!AR40+Mar!AR40+Abr!AR40+May!AR40+Jun!AR40+Jul!AR40+Ago!AR40+Set!AR40+Oct!AR40),IF(Config!$C$6=11,SUM(+Ene!AR40+Feb!AR40+Mar!AR40+Abr!AR40+May!AR40+Jun!AR40+Jul!AR40+Ago!AR40+Set!AR40+Oct!AR40+Nov!AR40),IF(Config!$C$6=12,SUM(+Ene!AR40+Feb!AR40+Mar!AR40+Abr!AR40+May!AR40+Jun!AR40+Jul!AR40+Ago!AR40+Set!AR40+Oct!AR40+Nov!AR40+Dic!AR40)))))))))))))</f>
        <v>0</v>
      </c>
      <c r="AS40" s="429">
        <f>IF(Config!$C$6=1,SUM(+Ene!AS40),IF(Config!$C$6=2,SUM(+Ene!AS40+Feb!AS40),IF(Config!$C$6=3,SUM(+Ene!AS40+Feb!AS40+Mar!AS40),IF(Config!$C$6=4,SUM(+Ene!AS40+Feb!AS40+Mar!AS40+Abr!AS40),IF(Config!$C$6=5,SUM(Ene!AS40+Feb!AS40+Mar!AS40+Abr!AS40+May!AS40),IF(Config!$C$6=6,SUM(+Ene!AS40+Feb!AS40+Mar!AS40+Abr!AS40+May!AS40+Jun!AS40),IF(Config!$C$6=7,SUM(Ene!AS40+Feb!AS40+Mar!AS40+Abr!AS40+May!AS40+Jun!AS40+Jul!AS40),IF(Config!$C$6=8,SUM(+Ene!AS40+Feb!AS40+Mar!AS40+Abr!AS40+May!AS40+Jun!AS40+Jul!AS40+Ago!AS40),IF(Config!$C$6=9,SUM(+Ene!AS40+Feb!AS40+Mar!AS40+Abr!AS40+May!AS40+Jun!AS40+Jul!AS40+Ago!AS40+Set!AS40),IF(Config!$C$6=10,SUM(+Ene!AS40+Feb!AS40+Mar!AS40+Abr!AS40+May!AS40+Jun!AS40+Jul!AS40+Ago!AS40+Set!AS40+Oct!AS40),IF(Config!$C$6=11,SUM(+Ene!AS40+Feb!AS40+Mar!AS40+Abr!AS40+May!AS40+Jun!AS40+Jul!AS40+Ago!AS40+Set!AS40+Oct!AS40+Nov!AS40),IF(Config!$C$6=12,SUM(+Ene!AS40+Feb!AS40+Mar!AS40+Abr!AS40+May!AS40+Jun!AS40+Jul!AS40+Ago!AS40+Set!AS40+Oct!AS40+Nov!AS40+Dic!AS40)))))))))))))</f>
        <v>0</v>
      </c>
      <c r="AT40" s="429">
        <f>IF(Config!$C$6=1,SUM(+Ene!AT40),IF(Config!$C$6=2,SUM(+Ene!AT40+Feb!AT40),IF(Config!$C$6=3,SUM(+Ene!AT40+Feb!AT40+Mar!AT40),IF(Config!$C$6=4,SUM(+Ene!AT40+Feb!AT40+Mar!AT40+Abr!AT40),IF(Config!$C$6=5,SUM(Ene!AT40+Feb!AT40+Mar!AT40+Abr!AT40+May!AT40),IF(Config!$C$6=6,SUM(+Ene!AT40+Feb!AT40+Mar!AT40+Abr!AT40+May!AT40+Jun!AT40),IF(Config!$C$6=7,SUM(Ene!AT40+Feb!AT40+Mar!AT40+Abr!AT40+May!AT40+Jun!AT40+Jul!AT40),IF(Config!$C$6=8,SUM(+Ene!AT40+Feb!AT40+Mar!AT40+Abr!AT40+May!AT40+Jun!AT40+Jul!AT40+Ago!AT40),IF(Config!$C$6=9,SUM(+Ene!AT40+Feb!AT40+Mar!AT40+Abr!AT40+May!AT40+Jun!AT40+Jul!AT40+Ago!AT40+Set!AT40),IF(Config!$C$6=10,SUM(+Ene!AT40+Feb!AT40+Mar!AT40+Abr!AT40+May!AT40+Jun!AT40+Jul!AT40+Ago!AT40+Set!AT40+Oct!AT40),IF(Config!$C$6=11,SUM(+Ene!AT40+Feb!AT40+Mar!AT40+Abr!AT40+May!AT40+Jun!AT40+Jul!AT40+Ago!AT40+Set!AT40+Oct!AT40+Nov!AT40),IF(Config!$C$6=12,SUM(+Ene!AT40+Feb!AT40+Mar!AT40+Abr!AT40+May!AT40+Jun!AT40+Jul!AT40+Ago!AT40+Set!AT40+Oct!AT40+Nov!AT40+Dic!AT40)))))))))))))</f>
        <v>0</v>
      </c>
      <c r="AU40" s="495">
        <f t="shared" si="9"/>
        <v>0</v>
      </c>
      <c r="AV40" s="37">
        <f t="shared" si="10"/>
        <v>0</v>
      </c>
      <c r="AW40" s="37">
        <f t="shared" si="11"/>
        <v>0</v>
      </c>
      <c r="AX40" s="37">
        <f t="shared" si="12"/>
        <v>0</v>
      </c>
      <c r="AY40" s="37">
        <f t="shared" si="13"/>
        <v>0</v>
      </c>
      <c r="AZ40" s="37">
        <f t="shared" si="14"/>
        <v>0</v>
      </c>
      <c r="BA40" s="37">
        <f t="shared" si="15"/>
        <v>0</v>
      </c>
      <c r="BB40" s="37">
        <f t="shared" si="16"/>
        <v>0</v>
      </c>
      <c r="BC40" s="37">
        <f t="shared" si="17"/>
        <v>0</v>
      </c>
      <c r="BD40" s="38">
        <f t="shared" si="18"/>
        <v>0</v>
      </c>
      <c r="BE40" s="37">
        <f t="shared" si="19"/>
        <v>0</v>
      </c>
      <c r="BF40" s="54">
        <f t="shared" si="20"/>
        <v>0</v>
      </c>
    </row>
    <row r="41" spans="1:58" ht="30" x14ac:dyDescent="0.25">
      <c r="A41" s="400">
        <v>38</v>
      </c>
      <c r="B41" s="427" t="s">
        <v>759</v>
      </c>
      <c r="C41" s="444" t="s">
        <v>145</v>
      </c>
      <c r="D41" s="429">
        <f>IF(Config!$C$6=1,SUM(+Ene!D41),IF(Config!$C$6=2,SUM(+Ene!D41+Feb!D41),IF(Config!$C$6=3,SUM(+Ene!D41+Feb!D41+Mar!D41),IF(Config!$C$6=4,SUM(+Ene!D41+Feb!D41+Mar!D41+Abr!D41),IF(Config!$C$6=5,SUM(Ene!D41+Feb!D41+Mar!D41+Abr!D41+May!D41),IF(Config!$C$6=6,SUM(+Ene!D41+Feb!D41+Mar!D41+Abr!D41+May!D41+Jun!D41),IF(Config!$C$6=7,SUM(Ene!D41+Feb!D41+Mar!D41+Abr!D41+May!D41+Jun!D41+Jul!D41),IF(Config!$C$6=8,SUM(+Ene!D41+Feb!D41+Mar!D41+Abr!D41+May!D41+Jun!D41+Jul!D41+Ago!D41),IF(Config!$C$6=9,SUM(+Ene!D41+Feb!D41+Mar!D41+Abr!D41+May!D41+Jun!D41+Jul!D41+Ago!D41+Set!D41),IF(Config!$C$6=10,SUM(+Ene!D41+Feb!D41+Mar!D41+Abr!D41+May!D41+Jun!D41+Jul!D41+Ago!D41+Set!D41+Oct!D41),IF(Config!$C$6=11,SUM(+Ene!D41+Feb!D41+Mar!D41+Abr!D41+May!D41+Jun!D41+Jul!D41+Ago!D41+Set!D41+Oct!D41+Nov!D41),IF(Config!$C$6=12,SUM(+Ene!D41+Feb!D41+Mar!D41+Abr!D41+May!D41+Jun!D41+Jul!D41+Ago!D41+Set!D41+Oct!D41+Nov!D41+Dic!D41)))))))))))))</f>
        <v>0</v>
      </c>
      <c r="E41" s="429">
        <f>IF(Config!$C$6=1,SUM(+Ene!E41),IF(Config!$C$6=2,SUM(+Ene!E41+Feb!E41),IF(Config!$C$6=3,SUM(+Ene!E41+Feb!E41+Mar!E41),IF(Config!$C$6=4,SUM(+Ene!E41+Feb!E41+Mar!E41+Abr!E41),IF(Config!$C$6=5,SUM(Ene!E41+Feb!E41+Mar!E41+Abr!E41+May!E41),IF(Config!$C$6=6,SUM(+Ene!E41+Feb!E41+Mar!E41+Abr!E41+May!E41+Jun!E41),IF(Config!$C$6=7,SUM(Ene!E41+Feb!E41+Mar!E41+Abr!E41+May!E41+Jun!E41+Jul!E41),IF(Config!$C$6=8,SUM(+Ene!E41+Feb!E41+Mar!E41+Abr!E41+May!E41+Jun!E41+Jul!E41+Ago!E41),IF(Config!$C$6=9,SUM(+Ene!E41+Feb!E41+Mar!E41+Abr!E41+May!E41+Jun!E41+Jul!E41+Ago!E41+Set!E41),IF(Config!$C$6=10,SUM(+Ene!E41+Feb!E41+Mar!E41+Abr!E41+May!E41+Jun!E41+Jul!E41+Ago!E41+Set!E41+Oct!E41),IF(Config!$C$6=11,SUM(+Ene!E41+Feb!E41+Mar!E41+Abr!E41+May!E41+Jun!E41+Jul!E41+Ago!E41+Set!E41+Oct!E41+Nov!E41),IF(Config!$C$6=12,SUM(+Ene!E41+Feb!E41+Mar!E41+Abr!E41+May!E41+Jun!E41+Jul!E41+Ago!E41+Set!E41+Oct!E41+Nov!E41+Dic!E41)))))))))))))</f>
        <v>0</v>
      </c>
      <c r="F41" s="429">
        <f>IF(Config!$C$6=1,SUM(+Ene!F41),IF(Config!$C$6=2,SUM(+Ene!F41+Feb!F41),IF(Config!$C$6=3,SUM(+Ene!F41+Feb!F41+Mar!F41),IF(Config!$C$6=4,SUM(+Ene!F41+Feb!F41+Mar!F41+Abr!F41),IF(Config!$C$6=5,SUM(Ene!F41+Feb!F41+Mar!F41+Abr!F41+May!F41),IF(Config!$C$6=6,SUM(+Ene!F41+Feb!F41+Mar!F41+Abr!F41+May!F41+Jun!F41),IF(Config!$C$6=7,SUM(Ene!F41+Feb!F41+Mar!F41+Abr!F41+May!F41+Jun!F41+Jul!F41),IF(Config!$C$6=8,SUM(+Ene!F41+Feb!F41+Mar!F41+Abr!F41+May!F41+Jun!F41+Jul!F41+Ago!F41),IF(Config!$C$6=9,SUM(+Ene!F41+Feb!F41+Mar!F41+Abr!F41+May!F41+Jun!F41+Jul!F41+Ago!F41+Set!F41),IF(Config!$C$6=10,SUM(+Ene!F41+Feb!F41+Mar!F41+Abr!F41+May!F41+Jun!F41+Jul!F41+Ago!F41+Set!F41+Oct!F41),IF(Config!$C$6=11,SUM(+Ene!F41+Feb!F41+Mar!F41+Abr!F41+May!F41+Jun!F41+Jul!F41+Ago!F41+Set!F41+Oct!F41+Nov!F41),IF(Config!$C$6=12,SUM(+Ene!F41+Feb!F41+Mar!F41+Abr!F41+May!F41+Jun!F41+Jul!F41+Ago!F41+Set!F41+Oct!F41+Nov!F41+Dic!F41)))))))))))))</f>
        <v>0</v>
      </c>
      <c r="G41" s="429">
        <f>IF(Config!$C$6=1,SUM(+Ene!G41),IF(Config!$C$6=2,SUM(+Ene!G41+Feb!G41),IF(Config!$C$6=3,SUM(+Ene!G41+Feb!G41+Mar!G41),IF(Config!$C$6=4,SUM(+Ene!G41+Feb!G41+Mar!G41+Abr!G41),IF(Config!$C$6=5,SUM(Ene!G41+Feb!G41+Mar!G41+Abr!G41+May!G41),IF(Config!$C$6=6,SUM(+Ene!G41+Feb!G41+Mar!G41+Abr!G41+May!G41+Jun!G41),IF(Config!$C$6=7,SUM(Ene!G41+Feb!G41+Mar!G41+Abr!G41+May!G41+Jun!G41+Jul!G41),IF(Config!$C$6=8,SUM(+Ene!G41+Feb!G41+Mar!G41+Abr!G41+May!G41+Jun!G41+Jul!G41+Ago!G41),IF(Config!$C$6=9,SUM(+Ene!G41+Feb!G41+Mar!G41+Abr!G41+May!G41+Jun!G41+Jul!G41+Ago!G41+Set!G41),IF(Config!$C$6=10,SUM(+Ene!G41+Feb!G41+Mar!G41+Abr!G41+May!G41+Jun!G41+Jul!G41+Ago!G41+Set!G41+Oct!G41),IF(Config!$C$6=11,SUM(+Ene!G41+Feb!G41+Mar!G41+Abr!G41+May!G41+Jun!G41+Jul!G41+Ago!G41+Set!G41+Oct!G41+Nov!G41),IF(Config!$C$6=12,SUM(+Ene!G41+Feb!G41+Mar!G41+Abr!G41+May!G41+Jun!G41+Jul!G41+Ago!G41+Set!G41+Oct!G41+Nov!G41+Dic!G41)))))))))))))</f>
        <v>0</v>
      </c>
      <c r="H41" s="429">
        <f>IF(Config!$C$6=1,SUM(+Ene!H41),IF(Config!$C$6=2,SUM(+Ene!H41+Feb!H41),IF(Config!$C$6=3,SUM(+Ene!H41+Feb!H41+Mar!H41),IF(Config!$C$6=4,SUM(+Ene!H41+Feb!H41+Mar!H41+Abr!H41),IF(Config!$C$6=5,SUM(Ene!H41+Feb!H41+Mar!H41+Abr!H41+May!H41),IF(Config!$C$6=6,SUM(+Ene!H41+Feb!H41+Mar!H41+Abr!H41+May!H41+Jun!H41),IF(Config!$C$6=7,SUM(Ene!H41+Feb!H41+Mar!H41+Abr!H41+May!H41+Jun!H41+Jul!H41),IF(Config!$C$6=8,SUM(+Ene!H41+Feb!H41+Mar!H41+Abr!H41+May!H41+Jun!H41+Jul!H41+Ago!H41),IF(Config!$C$6=9,SUM(+Ene!H41+Feb!H41+Mar!H41+Abr!H41+May!H41+Jun!H41+Jul!H41+Ago!H41+Set!H41),IF(Config!$C$6=10,SUM(+Ene!H41+Feb!H41+Mar!H41+Abr!H41+May!H41+Jun!H41+Jul!H41+Ago!H41+Set!H41+Oct!H41),IF(Config!$C$6=11,SUM(+Ene!H41+Feb!H41+Mar!H41+Abr!H41+May!H41+Jun!H41+Jul!H41+Ago!H41+Set!H41+Oct!H41+Nov!H41),IF(Config!$C$6=12,SUM(+Ene!H41+Feb!H41+Mar!H41+Abr!H41+May!H41+Jun!H41+Jul!H41+Ago!H41+Set!H41+Oct!H41+Nov!H41+Dic!H41)))))))))))))</f>
        <v>0</v>
      </c>
      <c r="I41" s="429">
        <f>IF(Config!$C$6=1,SUM(+Ene!I41),IF(Config!$C$6=2,SUM(+Ene!I41+Feb!I41),IF(Config!$C$6=3,SUM(+Ene!I41+Feb!I41+Mar!I41),IF(Config!$C$6=4,SUM(+Ene!I41+Feb!I41+Mar!I41+Abr!I41),IF(Config!$C$6=5,SUM(Ene!I41+Feb!I41+Mar!I41+Abr!I41+May!I41),IF(Config!$C$6=6,SUM(+Ene!I41+Feb!I41+Mar!I41+Abr!I41+May!I41+Jun!I41),IF(Config!$C$6=7,SUM(Ene!I41+Feb!I41+Mar!I41+Abr!I41+May!I41+Jun!I41+Jul!I41),IF(Config!$C$6=8,SUM(+Ene!I41+Feb!I41+Mar!I41+Abr!I41+May!I41+Jun!I41+Jul!I41+Ago!I41),IF(Config!$C$6=9,SUM(+Ene!I41+Feb!I41+Mar!I41+Abr!I41+May!I41+Jun!I41+Jul!I41+Ago!I41+Set!I41),IF(Config!$C$6=10,SUM(+Ene!I41+Feb!I41+Mar!I41+Abr!I41+May!I41+Jun!I41+Jul!I41+Ago!I41+Set!I41+Oct!I41),IF(Config!$C$6=11,SUM(+Ene!I41+Feb!I41+Mar!I41+Abr!I41+May!I41+Jun!I41+Jul!I41+Ago!I41+Set!I41+Oct!I41+Nov!I41),IF(Config!$C$6=12,SUM(+Ene!I41+Feb!I41+Mar!I41+Abr!I41+May!I41+Jun!I41+Jul!I41+Ago!I41+Set!I41+Oct!I41+Nov!I41+Dic!I41)))))))))))))</f>
        <v>0</v>
      </c>
      <c r="J41" s="429">
        <f>IF(Config!$C$6=1,SUM(+Ene!J41),IF(Config!$C$6=2,SUM(+Ene!J41+Feb!J41),IF(Config!$C$6=3,SUM(+Ene!J41+Feb!J41+Mar!J41),IF(Config!$C$6=4,SUM(+Ene!J41+Feb!J41+Mar!J41+Abr!J41),IF(Config!$C$6=5,SUM(Ene!J41+Feb!J41+Mar!J41+Abr!J41+May!J41),IF(Config!$C$6=6,SUM(+Ene!J41+Feb!J41+Mar!J41+Abr!J41+May!J41+Jun!J41),IF(Config!$C$6=7,SUM(Ene!J41+Feb!J41+Mar!J41+Abr!J41+May!J41+Jun!J41+Jul!J41),IF(Config!$C$6=8,SUM(+Ene!J41+Feb!J41+Mar!J41+Abr!J41+May!J41+Jun!J41+Jul!J41+Ago!J41),IF(Config!$C$6=9,SUM(+Ene!J41+Feb!J41+Mar!J41+Abr!J41+May!J41+Jun!J41+Jul!J41+Ago!J41+Set!J41),IF(Config!$C$6=10,SUM(+Ene!J41+Feb!J41+Mar!J41+Abr!J41+May!J41+Jun!J41+Jul!J41+Ago!J41+Set!J41+Oct!J41),IF(Config!$C$6=11,SUM(+Ene!J41+Feb!J41+Mar!J41+Abr!J41+May!J41+Jun!J41+Jul!J41+Ago!J41+Set!J41+Oct!J41+Nov!J41),IF(Config!$C$6=12,SUM(+Ene!J41+Feb!J41+Mar!J41+Abr!J41+May!J41+Jun!J41+Jul!J41+Ago!J41+Set!J41+Oct!J41+Nov!J41+Dic!J41)))))))))))))</f>
        <v>0</v>
      </c>
      <c r="K41" s="429">
        <f>IF(Config!$C$6=1,SUM(+Ene!K41),IF(Config!$C$6=2,SUM(+Ene!K41+Feb!K41),IF(Config!$C$6=3,SUM(+Ene!K41+Feb!K41+Mar!K41),IF(Config!$C$6=4,SUM(+Ene!K41+Feb!K41+Mar!K41+Abr!K41),IF(Config!$C$6=5,SUM(Ene!K41+Feb!K41+Mar!K41+Abr!K41+May!K41),IF(Config!$C$6=6,SUM(+Ene!K41+Feb!K41+Mar!K41+Abr!K41+May!K41+Jun!K41),IF(Config!$C$6=7,SUM(Ene!K41+Feb!K41+Mar!K41+Abr!K41+May!K41+Jun!K41+Jul!K41),IF(Config!$C$6=8,SUM(+Ene!K41+Feb!K41+Mar!K41+Abr!K41+May!K41+Jun!K41+Jul!K41+Ago!K41),IF(Config!$C$6=9,SUM(+Ene!K41+Feb!K41+Mar!K41+Abr!K41+May!K41+Jun!K41+Jul!K41+Ago!K41+Set!K41),IF(Config!$C$6=10,SUM(+Ene!K41+Feb!K41+Mar!K41+Abr!K41+May!K41+Jun!K41+Jul!K41+Ago!K41+Set!K41+Oct!K41),IF(Config!$C$6=11,SUM(+Ene!K41+Feb!K41+Mar!K41+Abr!K41+May!K41+Jun!K41+Jul!K41+Ago!K41+Set!K41+Oct!K41+Nov!K41),IF(Config!$C$6=12,SUM(+Ene!K41+Feb!K41+Mar!K41+Abr!K41+May!K41+Jun!K41+Jul!K41+Ago!K41+Set!K41+Oct!K41+Nov!K41+Dic!K41)))))))))))))</f>
        <v>0</v>
      </c>
      <c r="L41" s="429">
        <f>IF(Config!$C$6=1,SUM(+Ene!L41),IF(Config!$C$6=2,SUM(+Ene!L41+Feb!L41),IF(Config!$C$6=3,SUM(+Ene!L41+Feb!L41+Mar!L41),IF(Config!$C$6=4,SUM(+Ene!L41+Feb!L41+Mar!L41+Abr!L41),IF(Config!$C$6=5,SUM(Ene!L41+Feb!L41+Mar!L41+Abr!L41+May!L41),IF(Config!$C$6=6,SUM(+Ene!L41+Feb!L41+Mar!L41+Abr!L41+May!L41+Jun!L41),IF(Config!$C$6=7,SUM(Ene!L41+Feb!L41+Mar!L41+Abr!L41+May!L41+Jun!L41+Jul!L41),IF(Config!$C$6=8,SUM(+Ene!L41+Feb!L41+Mar!L41+Abr!L41+May!L41+Jun!L41+Jul!L41+Ago!L41),IF(Config!$C$6=9,SUM(+Ene!L41+Feb!L41+Mar!L41+Abr!L41+May!L41+Jun!L41+Jul!L41+Ago!L41+Set!L41),IF(Config!$C$6=10,SUM(+Ene!L41+Feb!L41+Mar!L41+Abr!L41+May!L41+Jun!L41+Jul!L41+Ago!L41+Set!L41+Oct!L41),IF(Config!$C$6=11,SUM(+Ene!L41+Feb!L41+Mar!L41+Abr!L41+May!L41+Jun!L41+Jul!L41+Ago!L41+Set!L41+Oct!L41+Nov!L41),IF(Config!$C$6=12,SUM(+Ene!L41+Feb!L41+Mar!L41+Abr!L41+May!L41+Jun!L41+Jul!L41+Ago!L41+Set!L41+Oct!L41+Nov!L41+Dic!L41)))))))))))))</f>
        <v>0</v>
      </c>
      <c r="M41" s="429">
        <f>IF(Config!$C$6=1,SUM(+Ene!M41),IF(Config!$C$6=2,SUM(+Ene!M41+Feb!M41),IF(Config!$C$6=3,SUM(+Ene!M41+Feb!M41+Mar!M41),IF(Config!$C$6=4,SUM(+Ene!M41+Feb!M41+Mar!M41+Abr!M41),IF(Config!$C$6=5,SUM(Ene!M41+Feb!M41+Mar!M41+Abr!M41+May!M41),IF(Config!$C$6=6,SUM(+Ene!M41+Feb!M41+Mar!M41+Abr!M41+May!M41+Jun!M41),IF(Config!$C$6=7,SUM(Ene!M41+Feb!M41+Mar!M41+Abr!M41+May!M41+Jun!M41+Jul!M41),IF(Config!$C$6=8,SUM(+Ene!M41+Feb!M41+Mar!M41+Abr!M41+May!M41+Jun!M41+Jul!M41+Ago!M41),IF(Config!$C$6=9,SUM(+Ene!M41+Feb!M41+Mar!M41+Abr!M41+May!M41+Jun!M41+Jul!M41+Ago!M41+Set!M41),IF(Config!$C$6=10,SUM(+Ene!M41+Feb!M41+Mar!M41+Abr!M41+May!M41+Jun!M41+Jul!M41+Ago!M41+Set!M41+Oct!M41),IF(Config!$C$6=11,SUM(+Ene!M41+Feb!M41+Mar!M41+Abr!M41+May!M41+Jun!M41+Jul!M41+Ago!M41+Set!M41+Oct!M41+Nov!M41),IF(Config!$C$6=12,SUM(+Ene!M41+Feb!M41+Mar!M41+Abr!M41+May!M41+Jun!M41+Jul!M41+Ago!M41+Set!M41+Oct!M41+Nov!M41+Dic!M41)))))))))))))</f>
        <v>0</v>
      </c>
      <c r="N41" s="429">
        <f>IF(Config!$C$6=1,SUM(+Ene!N41),IF(Config!$C$6=2,SUM(+Ene!N41+Feb!N41),IF(Config!$C$6=3,SUM(+Ene!N41+Feb!N41+Mar!N41),IF(Config!$C$6=4,SUM(+Ene!N41+Feb!N41+Mar!N41+Abr!N41),IF(Config!$C$6=5,SUM(Ene!N41+Feb!N41+Mar!N41+Abr!N41+May!N41),IF(Config!$C$6=6,SUM(+Ene!N41+Feb!N41+Mar!N41+Abr!N41+May!N41+Jun!N41),IF(Config!$C$6=7,SUM(Ene!N41+Feb!N41+Mar!N41+Abr!N41+May!N41+Jun!N41+Jul!N41),IF(Config!$C$6=8,SUM(+Ene!N41+Feb!N41+Mar!N41+Abr!N41+May!N41+Jun!N41+Jul!N41+Ago!N41),IF(Config!$C$6=9,SUM(+Ene!N41+Feb!N41+Mar!N41+Abr!N41+May!N41+Jun!N41+Jul!N41+Ago!N41+Set!N41),IF(Config!$C$6=10,SUM(+Ene!N41+Feb!N41+Mar!N41+Abr!N41+May!N41+Jun!N41+Jul!N41+Ago!N41+Set!N41+Oct!N41),IF(Config!$C$6=11,SUM(+Ene!N41+Feb!N41+Mar!N41+Abr!N41+May!N41+Jun!N41+Jul!N41+Ago!N41+Set!N41+Oct!N41+Nov!N41),IF(Config!$C$6=12,SUM(+Ene!N41+Feb!N41+Mar!N41+Abr!N41+May!N41+Jun!N41+Jul!N41+Ago!N41+Set!N41+Oct!N41+Nov!N41+Dic!N41)))))))))))))</f>
        <v>0</v>
      </c>
      <c r="O41" s="429">
        <f>IF(Config!$C$6=1,SUM(+Ene!O41),IF(Config!$C$6=2,SUM(+Ene!O41+Feb!O41),IF(Config!$C$6=3,SUM(+Ene!O41+Feb!O41+Mar!O41),IF(Config!$C$6=4,SUM(+Ene!O41+Feb!O41+Mar!O41+Abr!O41),IF(Config!$C$6=5,SUM(Ene!O41+Feb!O41+Mar!O41+Abr!O41+May!O41),IF(Config!$C$6=6,SUM(+Ene!O41+Feb!O41+Mar!O41+Abr!O41+May!O41+Jun!O41),IF(Config!$C$6=7,SUM(Ene!O41+Feb!O41+Mar!O41+Abr!O41+May!O41+Jun!O41+Jul!O41),IF(Config!$C$6=8,SUM(+Ene!O41+Feb!O41+Mar!O41+Abr!O41+May!O41+Jun!O41+Jul!O41+Ago!O41),IF(Config!$C$6=9,SUM(+Ene!O41+Feb!O41+Mar!O41+Abr!O41+May!O41+Jun!O41+Jul!O41+Ago!O41+Set!O41),IF(Config!$C$6=10,SUM(+Ene!O41+Feb!O41+Mar!O41+Abr!O41+May!O41+Jun!O41+Jul!O41+Ago!O41+Set!O41+Oct!O41),IF(Config!$C$6=11,SUM(+Ene!O41+Feb!O41+Mar!O41+Abr!O41+May!O41+Jun!O41+Jul!O41+Ago!O41+Set!O41+Oct!O41+Nov!O41),IF(Config!$C$6=12,SUM(+Ene!O41+Feb!O41+Mar!O41+Abr!O41+May!O41+Jun!O41+Jul!O41+Ago!O41+Set!O41+Oct!O41+Nov!O41+Dic!O41)))))))))))))</f>
        <v>0</v>
      </c>
      <c r="P41" s="429">
        <f>IF(Config!$C$6=1,SUM(+Ene!P41),IF(Config!$C$6=2,SUM(+Ene!P41+Feb!P41),IF(Config!$C$6=3,SUM(+Ene!P41+Feb!P41+Mar!P41),IF(Config!$C$6=4,SUM(+Ene!P41+Feb!P41+Mar!P41+Abr!P41),IF(Config!$C$6=5,SUM(Ene!P41+Feb!P41+Mar!P41+Abr!P41+May!P41),IF(Config!$C$6=6,SUM(+Ene!P41+Feb!P41+Mar!P41+Abr!P41+May!P41+Jun!P41),IF(Config!$C$6=7,SUM(Ene!P41+Feb!P41+Mar!P41+Abr!P41+May!P41+Jun!P41+Jul!P41),IF(Config!$C$6=8,SUM(+Ene!P41+Feb!P41+Mar!P41+Abr!P41+May!P41+Jun!P41+Jul!P41+Ago!P41),IF(Config!$C$6=9,SUM(+Ene!P41+Feb!P41+Mar!P41+Abr!P41+May!P41+Jun!P41+Jul!P41+Ago!P41+Set!P41),IF(Config!$C$6=10,SUM(+Ene!P41+Feb!P41+Mar!P41+Abr!P41+May!P41+Jun!P41+Jul!P41+Ago!P41+Set!P41+Oct!P41),IF(Config!$C$6=11,SUM(+Ene!P41+Feb!P41+Mar!P41+Abr!P41+May!P41+Jun!P41+Jul!P41+Ago!P41+Set!P41+Oct!P41+Nov!P41),IF(Config!$C$6=12,SUM(+Ene!P41+Feb!P41+Mar!P41+Abr!P41+May!P41+Jun!P41+Jul!P41+Ago!P41+Set!P41+Oct!P41+Nov!P41+Dic!P41)))))))))))))</f>
        <v>0</v>
      </c>
      <c r="Q41" s="429">
        <f>IF(Config!$C$6=1,SUM(+Ene!Q41),IF(Config!$C$6=2,SUM(+Ene!Q41+Feb!Q41),IF(Config!$C$6=3,SUM(+Ene!Q41+Feb!Q41+Mar!Q41),IF(Config!$C$6=4,SUM(+Ene!Q41+Feb!Q41+Mar!Q41+Abr!Q41),IF(Config!$C$6=5,SUM(Ene!Q41+Feb!Q41+Mar!Q41+Abr!Q41+May!Q41),IF(Config!$C$6=6,SUM(+Ene!Q41+Feb!Q41+Mar!Q41+Abr!Q41+May!Q41+Jun!Q41),IF(Config!$C$6=7,SUM(Ene!Q41+Feb!Q41+Mar!Q41+Abr!Q41+May!Q41+Jun!Q41+Jul!Q41),IF(Config!$C$6=8,SUM(+Ene!Q41+Feb!Q41+Mar!Q41+Abr!Q41+May!Q41+Jun!Q41+Jul!Q41+Ago!Q41),IF(Config!$C$6=9,SUM(+Ene!Q41+Feb!Q41+Mar!Q41+Abr!Q41+May!Q41+Jun!Q41+Jul!Q41+Ago!Q41+Set!Q41),IF(Config!$C$6=10,SUM(+Ene!Q41+Feb!Q41+Mar!Q41+Abr!Q41+May!Q41+Jun!Q41+Jul!Q41+Ago!Q41+Set!Q41+Oct!Q41),IF(Config!$C$6=11,SUM(+Ene!Q41+Feb!Q41+Mar!Q41+Abr!Q41+May!Q41+Jun!Q41+Jul!Q41+Ago!Q41+Set!Q41+Oct!Q41+Nov!Q41),IF(Config!$C$6=12,SUM(+Ene!Q41+Feb!Q41+Mar!Q41+Abr!Q41+May!Q41+Jun!Q41+Jul!Q41+Ago!Q41+Set!Q41+Oct!Q41+Nov!Q41+Dic!Q41)))))))))))))</f>
        <v>14</v>
      </c>
      <c r="R41" s="429">
        <f>IF(Config!$C$6=1,SUM(+Ene!R41),IF(Config!$C$6=2,SUM(+Ene!R41+Feb!R41),IF(Config!$C$6=3,SUM(+Ene!R41+Feb!R41+Mar!R41),IF(Config!$C$6=4,SUM(+Ene!R41+Feb!R41+Mar!R41+Abr!R41),IF(Config!$C$6=5,SUM(Ene!R41+Feb!R41+Mar!R41+Abr!R41+May!R41),IF(Config!$C$6=6,SUM(+Ene!R41+Feb!R41+Mar!R41+Abr!R41+May!R41+Jun!R41),IF(Config!$C$6=7,SUM(Ene!R41+Feb!R41+Mar!R41+Abr!R41+May!R41+Jun!R41+Jul!R41),IF(Config!$C$6=8,SUM(+Ene!R41+Feb!R41+Mar!R41+Abr!R41+May!R41+Jun!R41+Jul!R41+Ago!R41),IF(Config!$C$6=9,SUM(+Ene!R41+Feb!R41+Mar!R41+Abr!R41+May!R41+Jun!R41+Jul!R41+Ago!R41+Set!R41),IF(Config!$C$6=10,SUM(+Ene!R41+Feb!R41+Mar!R41+Abr!R41+May!R41+Jun!R41+Jul!R41+Ago!R41+Set!R41+Oct!R41),IF(Config!$C$6=11,SUM(+Ene!R41+Feb!R41+Mar!R41+Abr!R41+May!R41+Jun!R41+Jul!R41+Ago!R41+Set!R41+Oct!R41+Nov!R41),IF(Config!$C$6=12,SUM(+Ene!R41+Feb!R41+Mar!R41+Abr!R41+May!R41+Jun!R41+Jul!R41+Ago!R41+Set!R41+Oct!R41+Nov!R41+Dic!R41)))))))))))))</f>
        <v>0</v>
      </c>
      <c r="S41" s="429">
        <f>IF(Config!$C$6=1,SUM(+Ene!S41),IF(Config!$C$6=2,SUM(+Ene!S41+Feb!S41),IF(Config!$C$6=3,SUM(+Ene!S41+Feb!S41+Mar!S41),IF(Config!$C$6=4,SUM(+Ene!S41+Feb!S41+Mar!S41+Abr!S41),IF(Config!$C$6=5,SUM(Ene!S41+Feb!S41+Mar!S41+Abr!S41+May!S41),IF(Config!$C$6=6,SUM(+Ene!S41+Feb!S41+Mar!S41+Abr!S41+May!S41+Jun!S41),IF(Config!$C$6=7,SUM(Ene!S41+Feb!S41+Mar!S41+Abr!S41+May!S41+Jun!S41+Jul!S41),IF(Config!$C$6=8,SUM(+Ene!S41+Feb!S41+Mar!S41+Abr!S41+May!S41+Jun!S41+Jul!S41+Ago!S41),IF(Config!$C$6=9,SUM(+Ene!S41+Feb!S41+Mar!S41+Abr!S41+May!S41+Jun!S41+Jul!S41+Ago!S41+Set!S41),IF(Config!$C$6=10,SUM(+Ene!S41+Feb!S41+Mar!S41+Abr!S41+May!S41+Jun!S41+Jul!S41+Ago!S41+Set!S41+Oct!S41),IF(Config!$C$6=11,SUM(+Ene!S41+Feb!S41+Mar!S41+Abr!S41+May!S41+Jun!S41+Jul!S41+Ago!S41+Set!S41+Oct!S41+Nov!S41),IF(Config!$C$6=12,SUM(+Ene!S41+Feb!S41+Mar!S41+Abr!S41+May!S41+Jun!S41+Jul!S41+Ago!S41+Set!S41+Oct!S41+Nov!S41+Dic!S41)))))))))))))</f>
        <v>0</v>
      </c>
      <c r="T41" s="429">
        <f>IF(Config!$C$6=1,SUM(+Ene!T41),IF(Config!$C$6=2,SUM(+Ene!T41+Feb!T41),IF(Config!$C$6=3,SUM(+Ene!T41+Feb!T41+Mar!T41),IF(Config!$C$6=4,SUM(+Ene!T41+Feb!T41+Mar!T41+Abr!T41),IF(Config!$C$6=5,SUM(Ene!T41+Feb!T41+Mar!T41+Abr!T41+May!T41),IF(Config!$C$6=6,SUM(+Ene!T41+Feb!T41+Mar!T41+Abr!T41+May!T41+Jun!T41),IF(Config!$C$6=7,SUM(Ene!T41+Feb!T41+Mar!T41+Abr!T41+May!T41+Jun!T41+Jul!T41),IF(Config!$C$6=8,SUM(+Ene!T41+Feb!T41+Mar!T41+Abr!T41+May!T41+Jun!T41+Jul!T41+Ago!T41),IF(Config!$C$6=9,SUM(+Ene!T41+Feb!T41+Mar!T41+Abr!T41+May!T41+Jun!T41+Jul!T41+Ago!T41+Set!T41),IF(Config!$C$6=10,SUM(+Ene!T41+Feb!T41+Mar!T41+Abr!T41+May!T41+Jun!T41+Jul!T41+Ago!T41+Set!T41+Oct!T41),IF(Config!$C$6=11,SUM(+Ene!T41+Feb!T41+Mar!T41+Abr!T41+May!T41+Jun!T41+Jul!T41+Ago!T41+Set!T41+Oct!T41+Nov!T41),IF(Config!$C$6=12,SUM(+Ene!T41+Feb!T41+Mar!T41+Abr!T41+May!T41+Jun!T41+Jul!T41+Ago!T41+Set!T41+Oct!T41+Nov!T41+Dic!T41)))))))))))))</f>
        <v>0</v>
      </c>
      <c r="U41" s="429">
        <f>IF(Config!$C$6=1,SUM(+Ene!U41),IF(Config!$C$6=2,SUM(+Ene!U41+Feb!U41),IF(Config!$C$6=3,SUM(+Ene!U41+Feb!U41+Mar!U41),IF(Config!$C$6=4,SUM(+Ene!U41+Feb!U41+Mar!U41+Abr!U41),IF(Config!$C$6=5,SUM(Ene!U41+Feb!U41+Mar!U41+Abr!U41+May!U41),IF(Config!$C$6=6,SUM(+Ene!U41+Feb!U41+Mar!U41+Abr!U41+May!U41+Jun!U41),IF(Config!$C$6=7,SUM(Ene!U41+Feb!U41+Mar!U41+Abr!U41+May!U41+Jun!U41+Jul!U41),IF(Config!$C$6=8,SUM(+Ene!U41+Feb!U41+Mar!U41+Abr!U41+May!U41+Jun!U41+Jul!U41+Ago!U41),IF(Config!$C$6=9,SUM(+Ene!U41+Feb!U41+Mar!U41+Abr!U41+May!U41+Jun!U41+Jul!U41+Ago!U41+Set!U41),IF(Config!$C$6=10,SUM(+Ene!U41+Feb!U41+Mar!U41+Abr!U41+May!U41+Jun!U41+Jul!U41+Ago!U41+Set!U41+Oct!U41),IF(Config!$C$6=11,SUM(+Ene!U41+Feb!U41+Mar!U41+Abr!U41+May!U41+Jun!U41+Jul!U41+Ago!U41+Set!U41+Oct!U41+Nov!U41),IF(Config!$C$6=12,SUM(+Ene!U41+Feb!U41+Mar!U41+Abr!U41+May!U41+Jun!U41+Jul!U41+Ago!U41+Set!U41+Oct!U41+Nov!U41+Dic!U41)))))))))))))</f>
        <v>0</v>
      </c>
      <c r="V41" s="429">
        <f>IF(Config!$C$6=1,SUM(+Ene!V41),IF(Config!$C$6=2,SUM(+Ene!V41+Feb!V41),IF(Config!$C$6=3,SUM(+Ene!V41+Feb!V41+Mar!V41),IF(Config!$C$6=4,SUM(+Ene!V41+Feb!V41+Mar!V41+Abr!V41),IF(Config!$C$6=5,SUM(Ene!V41+Feb!V41+Mar!V41+Abr!V41+May!V41),IF(Config!$C$6=6,SUM(+Ene!V41+Feb!V41+Mar!V41+Abr!V41+May!V41+Jun!V41),IF(Config!$C$6=7,SUM(Ene!V41+Feb!V41+Mar!V41+Abr!V41+May!V41+Jun!V41+Jul!V41),IF(Config!$C$6=8,SUM(+Ene!V41+Feb!V41+Mar!V41+Abr!V41+May!V41+Jun!V41+Jul!V41+Ago!V41),IF(Config!$C$6=9,SUM(+Ene!V41+Feb!V41+Mar!V41+Abr!V41+May!V41+Jun!V41+Jul!V41+Ago!V41+Set!V41),IF(Config!$C$6=10,SUM(+Ene!V41+Feb!V41+Mar!V41+Abr!V41+May!V41+Jun!V41+Jul!V41+Ago!V41+Set!V41+Oct!V41),IF(Config!$C$6=11,SUM(+Ene!V41+Feb!V41+Mar!V41+Abr!V41+May!V41+Jun!V41+Jul!V41+Ago!V41+Set!V41+Oct!V41+Nov!V41),IF(Config!$C$6=12,SUM(+Ene!V41+Feb!V41+Mar!V41+Abr!V41+May!V41+Jun!V41+Jul!V41+Ago!V41+Set!V41+Oct!V41+Nov!V41+Dic!V41)))))))))))))</f>
        <v>0</v>
      </c>
      <c r="W41" s="429">
        <f>IF(Config!$C$6=1,SUM(+Ene!W41),IF(Config!$C$6=2,SUM(+Ene!W41+Feb!W41),IF(Config!$C$6=3,SUM(+Ene!W41+Feb!W41+Mar!W41),IF(Config!$C$6=4,SUM(+Ene!W41+Feb!W41+Mar!W41+Abr!W41),IF(Config!$C$6=5,SUM(Ene!W41+Feb!W41+Mar!W41+Abr!W41+May!W41),IF(Config!$C$6=6,SUM(+Ene!W41+Feb!W41+Mar!W41+Abr!W41+May!W41+Jun!W41),IF(Config!$C$6=7,SUM(Ene!W41+Feb!W41+Mar!W41+Abr!W41+May!W41+Jun!W41+Jul!W41),IF(Config!$C$6=8,SUM(+Ene!W41+Feb!W41+Mar!W41+Abr!W41+May!W41+Jun!W41+Jul!W41+Ago!W41),IF(Config!$C$6=9,SUM(+Ene!W41+Feb!W41+Mar!W41+Abr!W41+May!W41+Jun!W41+Jul!W41+Ago!W41+Set!W41),IF(Config!$C$6=10,SUM(+Ene!W41+Feb!W41+Mar!W41+Abr!W41+May!W41+Jun!W41+Jul!W41+Ago!W41+Set!W41+Oct!W41),IF(Config!$C$6=11,SUM(+Ene!W41+Feb!W41+Mar!W41+Abr!W41+May!W41+Jun!W41+Jul!W41+Ago!W41+Set!W41+Oct!W41+Nov!W41),IF(Config!$C$6=12,SUM(+Ene!W41+Feb!W41+Mar!W41+Abr!W41+May!W41+Jun!W41+Jul!W41+Ago!W41+Set!W41+Oct!W41+Nov!W41+Dic!W41)))))))))))))</f>
        <v>0</v>
      </c>
      <c r="X41" s="429">
        <f>IF(Config!$C$6=1,SUM(+Ene!X41),IF(Config!$C$6=2,SUM(+Ene!X41+Feb!X41),IF(Config!$C$6=3,SUM(+Ene!X41+Feb!X41+Mar!X41),IF(Config!$C$6=4,SUM(+Ene!X41+Feb!X41+Mar!X41+Abr!X41),IF(Config!$C$6=5,SUM(Ene!X41+Feb!X41+Mar!X41+Abr!X41+May!X41),IF(Config!$C$6=6,SUM(+Ene!X41+Feb!X41+Mar!X41+Abr!X41+May!X41+Jun!X41),IF(Config!$C$6=7,SUM(Ene!X41+Feb!X41+Mar!X41+Abr!X41+May!X41+Jun!X41+Jul!X41),IF(Config!$C$6=8,SUM(+Ene!X41+Feb!X41+Mar!X41+Abr!X41+May!X41+Jun!X41+Jul!X41+Ago!X41),IF(Config!$C$6=9,SUM(+Ene!X41+Feb!X41+Mar!X41+Abr!X41+May!X41+Jun!X41+Jul!X41+Ago!X41+Set!X41),IF(Config!$C$6=10,SUM(+Ene!X41+Feb!X41+Mar!X41+Abr!X41+May!X41+Jun!X41+Jul!X41+Ago!X41+Set!X41+Oct!X41),IF(Config!$C$6=11,SUM(+Ene!X41+Feb!X41+Mar!X41+Abr!X41+May!X41+Jun!X41+Jul!X41+Ago!X41+Set!X41+Oct!X41+Nov!X41),IF(Config!$C$6=12,SUM(+Ene!X41+Feb!X41+Mar!X41+Abr!X41+May!X41+Jun!X41+Jul!X41+Ago!X41+Set!X41+Oct!X41+Nov!X41+Dic!X41)))))))))))))</f>
        <v>0</v>
      </c>
      <c r="Y41" s="429">
        <f>IF(Config!$C$6=1,SUM(+Ene!Y41),IF(Config!$C$6=2,SUM(+Ene!Y41+Feb!Y41),IF(Config!$C$6=3,SUM(+Ene!Y41+Feb!Y41+Mar!Y41),IF(Config!$C$6=4,SUM(+Ene!Y41+Feb!Y41+Mar!Y41+Abr!Y41),IF(Config!$C$6=5,SUM(Ene!Y41+Feb!Y41+Mar!Y41+Abr!Y41+May!Y41),IF(Config!$C$6=6,SUM(+Ene!Y41+Feb!Y41+Mar!Y41+Abr!Y41+May!Y41+Jun!Y41),IF(Config!$C$6=7,SUM(Ene!Y41+Feb!Y41+Mar!Y41+Abr!Y41+May!Y41+Jun!Y41+Jul!Y41),IF(Config!$C$6=8,SUM(+Ene!Y41+Feb!Y41+Mar!Y41+Abr!Y41+May!Y41+Jun!Y41+Jul!Y41+Ago!Y41),IF(Config!$C$6=9,SUM(+Ene!Y41+Feb!Y41+Mar!Y41+Abr!Y41+May!Y41+Jun!Y41+Jul!Y41+Ago!Y41+Set!Y41),IF(Config!$C$6=10,SUM(+Ene!Y41+Feb!Y41+Mar!Y41+Abr!Y41+May!Y41+Jun!Y41+Jul!Y41+Ago!Y41+Set!Y41+Oct!Y41),IF(Config!$C$6=11,SUM(+Ene!Y41+Feb!Y41+Mar!Y41+Abr!Y41+May!Y41+Jun!Y41+Jul!Y41+Ago!Y41+Set!Y41+Oct!Y41+Nov!Y41),IF(Config!$C$6=12,SUM(+Ene!Y41+Feb!Y41+Mar!Y41+Abr!Y41+May!Y41+Jun!Y41+Jul!Y41+Ago!Y41+Set!Y41+Oct!Y41+Nov!Y41+Dic!Y41)))))))))))))</f>
        <v>0</v>
      </c>
      <c r="Z41" s="429">
        <f>IF(Config!$C$6=1,SUM(+Ene!Z41),IF(Config!$C$6=2,SUM(+Ene!Z41+Feb!Z41),IF(Config!$C$6=3,SUM(+Ene!Z41+Feb!Z41+Mar!Z41),IF(Config!$C$6=4,SUM(+Ene!Z41+Feb!Z41+Mar!Z41+Abr!Z41),IF(Config!$C$6=5,SUM(Ene!Z41+Feb!Z41+Mar!Z41+Abr!Z41+May!Z41),IF(Config!$C$6=6,SUM(+Ene!Z41+Feb!Z41+Mar!Z41+Abr!Z41+May!Z41+Jun!Z41),IF(Config!$C$6=7,SUM(Ene!Z41+Feb!Z41+Mar!Z41+Abr!Z41+May!Z41+Jun!Z41+Jul!Z41),IF(Config!$C$6=8,SUM(+Ene!Z41+Feb!Z41+Mar!Z41+Abr!Z41+May!Z41+Jun!Z41+Jul!Z41+Ago!Z41),IF(Config!$C$6=9,SUM(+Ene!Z41+Feb!Z41+Mar!Z41+Abr!Z41+May!Z41+Jun!Z41+Jul!Z41+Ago!Z41+Set!Z41),IF(Config!$C$6=10,SUM(+Ene!Z41+Feb!Z41+Mar!Z41+Abr!Z41+May!Z41+Jun!Z41+Jul!Z41+Ago!Z41+Set!Z41+Oct!Z41),IF(Config!$C$6=11,SUM(+Ene!Z41+Feb!Z41+Mar!Z41+Abr!Z41+May!Z41+Jun!Z41+Jul!Z41+Ago!Z41+Set!Z41+Oct!Z41+Nov!Z41),IF(Config!$C$6=12,SUM(+Ene!Z41+Feb!Z41+Mar!Z41+Abr!Z41+May!Z41+Jun!Z41+Jul!Z41+Ago!Z41+Set!Z41+Oct!Z41+Nov!Z41+Dic!Z41)))))))))))))</f>
        <v>0</v>
      </c>
      <c r="AA41" s="429">
        <f>IF(Config!$C$6=1,SUM(+Ene!AA41),IF(Config!$C$6=2,SUM(+Ene!AA41+Feb!AA41),IF(Config!$C$6=3,SUM(+Ene!AA41+Feb!AA41+Mar!AA41),IF(Config!$C$6=4,SUM(+Ene!AA41+Feb!AA41+Mar!AA41+Abr!AA41),IF(Config!$C$6=5,SUM(Ene!AA41+Feb!AA41+Mar!AA41+Abr!AA41+May!AA41),IF(Config!$C$6=6,SUM(+Ene!AA41+Feb!AA41+Mar!AA41+Abr!AA41+May!AA41+Jun!AA41),IF(Config!$C$6=7,SUM(Ene!AA41+Feb!AA41+Mar!AA41+Abr!AA41+May!AA41+Jun!AA41+Jul!AA41),IF(Config!$C$6=8,SUM(+Ene!AA41+Feb!AA41+Mar!AA41+Abr!AA41+May!AA41+Jun!AA41+Jul!AA41+Ago!AA41),IF(Config!$C$6=9,SUM(+Ene!AA41+Feb!AA41+Mar!AA41+Abr!AA41+May!AA41+Jun!AA41+Jul!AA41+Ago!AA41+Set!AA41),IF(Config!$C$6=10,SUM(+Ene!AA41+Feb!AA41+Mar!AA41+Abr!AA41+May!AA41+Jun!AA41+Jul!AA41+Ago!AA41+Set!AA41+Oct!AA41),IF(Config!$C$6=11,SUM(+Ene!AA41+Feb!AA41+Mar!AA41+Abr!AA41+May!AA41+Jun!AA41+Jul!AA41+Ago!AA41+Set!AA41+Oct!AA41+Nov!AA41),IF(Config!$C$6=12,SUM(+Ene!AA41+Feb!AA41+Mar!AA41+Abr!AA41+May!AA41+Jun!AA41+Jul!AA41+Ago!AA41+Set!AA41+Oct!AA41+Nov!AA41+Dic!AA41)))))))))))))</f>
        <v>0</v>
      </c>
      <c r="AB41" s="429">
        <f>IF(Config!$C$6=1,SUM(+Ene!AB41),IF(Config!$C$6=2,SUM(+Ene!AB41+Feb!AB41),IF(Config!$C$6=3,SUM(+Ene!AB41+Feb!AB41+Mar!AB41),IF(Config!$C$6=4,SUM(+Ene!AB41+Feb!AB41+Mar!AB41+Abr!AB41),IF(Config!$C$6=5,SUM(Ene!AB41+Feb!AB41+Mar!AB41+Abr!AB41+May!AB41),IF(Config!$C$6=6,SUM(+Ene!AB41+Feb!AB41+Mar!AB41+Abr!AB41+May!AB41+Jun!AB41),IF(Config!$C$6=7,SUM(Ene!AB41+Feb!AB41+Mar!AB41+Abr!AB41+May!AB41+Jun!AB41+Jul!AB41),IF(Config!$C$6=8,SUM(+Ene!AB41+Feb!AB41+Mar!AB41+Abr!AB41+May!AB41+Jun!AB41+Jul!AB41+Ago!AB41),IF(Config!$C$6=9,SUM(+Ene!AB41+Feb!AB41+Mar!AB41+Abr!AB41+May!AB41+Jun!AB41+Jul!AB41+Ago!AB41+Set!AB41),IF(Config!$C$6=10,SUM(+Ene!AB41+Feb!AB41+Mar!AB41+Abr!AB41+May!AB41+Jun!AB41+Jul!AB41+Ago!AB41+Set!AB41+Oct!AB41),IF(Config!$C$6=11,SUM(+Ene!AB41+Feb!AB41+Mar!AB41+Abr!AB41+May!AB41+Jun!AB41+Jul!AB41+Ago!AB41+Set!AB41+Oct!AB41+Nov!AB41),IF(Config!$C$6=12,SUM(+Ene!AB41+Feb!AB41+Mar!AB41+Abr!AB41+May!AB41+Jun!AB41+Jul!AB41+Ago!AB41+Set!AB41+Oct!AB41+Nov!AB41+Dic!AB41)))))))))))))</f>
        <v>0</v>
      </c>
      <c r="AC41" s="429">
        <f>IF(Config!$C$6=1,SUM(+Ene!AC41),IF(Config!$C$6=2,SUM(+Ene!AC41+Feb!AC41),IF(Config!$C$6=3,SUM(+Ene!AC41+Feb!AC41+Mar!AC41),IF(Config!$C$6=4,SUM(+Ene!AC41+Feb!AC41+Mar!AC41+Abr!AC41),IF(Config!$C$6=5,SUM(Ene!AC41+Feb!AC41+Mar!AC41+Abr!AC41+May!AC41),IF(Config!$C$6=6,SUM(+Ene!AC41+Feb!AC41+Mar!AC41+Abr!AC41+May!AC41+Jun!AC41),IF(Config!$C$6=7,SUM(Ene!AC41+Feb!AC41+Mar!AC41+Abr!AC41+May!AC41+Jun!AC41+Jul!AC41),IF(Config!$C$6=8,SUM(+Ene!AC41+Feb!AC41+Mar!AC41+Abr!AC41+May!AC41+Jun!AC41+Jul!AC41+Ago!AC41),IF(Config!$C$6=9,SUM(+Ene!AC41+Feb!AC41+Mar!AC41+Abr!AC41+May!AC41+Jun!AC41+Jul!AC41+Ago!AC41+Set!AC41),IF(Config!$C$6=10,SUM(+Ene!AC41+Feb!AC41+Mar!AC41+Abr!AC41+May!AC41+Jun!AC41+Jul!AC41+Ago!AC41+Set!AC41+Oct!AC41),IF(Config!$C$6=11,SUM(+Ene!AC41+Feb!AC41+Mar!AC41+Abr!AC41+May!AC41+Jun!AC41+Jul!AC41+Ago!AC41+Set!AC41+Oct!AC41+Nov!AC41),IF(Config!$C$6=12,SUM(+Ene!AC41+Feb!AC41+Mar!AC41+Abr!AC41+May!AC41+Jun!AC41+Jul!AC41+Ago!AC41+Set!AC41+Oct!AC41+Nov!AC41+Dic!AC41)))))))))))))</f>
        <v>0</v>
      </c>
      <c r="AD41" s="429">
        <f>IF(Config!$C$6=1,SUM(+Ene!AD41),IF(Config!$C$6=2,SUM(+Ene!AD41+Feb!AD41),IF(Config!$C$6=3,SUM(+Ene!AD41+Feb!AD41+Mar!AD41),IF(Config!$C$6=4,SUM(+Ene!AD41+Feb!AD41+Mar!AD41+Abr!AD41),IF(Config!$C$6=5,SUM(Ene!AD41+Feb!AD41+Mar!AD41+Abr!AD41+May!AD41),IF(Config!$C$6=6,SUM(+Ene!AD41+Feb!AD41+Mar!AD41+Abr!AD41+May!AD41+Jun!AD41),IF(Config!$C$6=7,SUM(Ene!AD41+Feb!AD41+Mar!AD41+Abr!AD41+May!AD41+Jun!AD41+Jul!AD41),IF(Config!$C$6=8,SUM(+Ene!AD41+Feb!AD41+Mar!AD41+Abr!AD41+May!AD41+Jun!AD41+Jul!AD41+Ago!AD41),IF(Config!$C$6=9,SUM(+Ene!AD41+Feb!AD41+Mar!AD41+Abr!AD41+May!AD41+Jun!AD41+Jul!AD41+Ago!AD41+Set!AD41),IF(Config!$C$6=10,SUM(+Ene!AD41+Feb!AD41+Mar!AD41+Abr!AD41+May!AD41+Jun!AD41+Jul!AD41+Ago!AD41+Set!AD41+Oct!AD41),IF(Config!$C$6=11,SUM(+Ene!AD41+Feb!AD41+Mar!AD41+Abr!AD41+May!AD41+Jun!AD41+Jul!AD41+Ago!AD41+Set!AD41+Oct!AD41+Nov!AD41),IF(Config!$C$6=12,SUM(+Ene!AD41+Feb!AD41+Mar!AD41+Abr!AD41+May!AD41+Jun!AD41+Jul!AD41+Ago!AD41+Set!AD41+Oct!AD41+Nov!AD41+Dic!AD41)))))))))))))</f>
        <v>0</v>
      </c>
      <c r="AE41" s="429">
        <f>IF(Config!$C$6=1,SUM(+Ene!AE41),IF(Config!$C$6=2,SUM(+Ene!AE41+Feb!AE41),IF(Config!$C$6=3,SUM(+Ene!AE41+Feb!AE41+Mar!AE41),IF(Config!$C$6=4,SUM(+Ene!AE41+Feb!AE41+Mar!AE41+Abr!AE41),IF(Config!$C$6=5,SUM(Ene!AE41+Feb!AE41+Mar!AE41+Abr!AE41+May!AE41),IF(Config!$C$6=6,SUM(+Ene!AE41+Feb!AE41+Mar!AE41+Abr!AE41+May!AE41+Jun!AE41),IF(Config!$C$6=7,SUM(Ene!AE41+Feb!AE41+Mar!AE41+Abr!AE41+May!AE41+Jun!AE41+Jul!AE41),IF(Config!$C$6=8,SUM(+Ene!AE41+Feb!AE41+Mar!AE41+Abr!AE41+May!AE41+Jun!AE41+Jul!AE41+Ago!AE41),IF(Config!$C$6=9,SUM(+Ene!AE41+Feb!AE41+Mar!AE41+Abr!AE41+May!AE41+Jun!AE41+Jul!AE41+Ago!AE41+Set!AE41),IF(Config!$C$6=10,SUM(+Ene!AE41+Feb!AE41+Mar!AE41+Abr!AE41+May!AE41+Jun!AE41+Jul!AE41+Ago!AE41+Set!AE41+Oct!AE41),IF(Config!$C$6=11,SUM(+Ene!AE41+Feb!AE41+Mar!AE41+Abr!AE41+May!AE41+Jun!AE41+Jul!AE41+Ago!AE41+Set!AE41+Oct!AE41+Nov!AE41),IF(Config!$C$6=12,SUM(+Ene!AE41+Feb!AE41+Mar!AE41+Abr!AE41+May!AE41+Jun!AE41+Jul!AE41+Ago!AE41+Set!AE41+Oct!AE41+Nov!AE41+Dic!AE41)))))))))))))</f>
        <v>0</v>
      </c>
      <c r="AF41" s="429">
        <f>IF(Config!$C$6=1,SUM(+Ene!AF41),IF(Config!$C$6=2,SUM(+Ene!AF41+Feb!AF41),IF(Config!$C$6=3,SUM(+Ene!AF41+Feb!AF41+Mar!AF41),IF(Config!$C$6=4,SUM(+Ene!AF41+Feb!AF41+Mar!AF41+Abr!AF41),IF(Config!$C$6=5,SUM(Ene!AF41+Feb!AF41+Mar!AF41+Abr!AF41+May!AF41),IF(Config!$C$6=6,SUM(+Ene!AF41+Feb!AF41+Mar!AF41+Abr!AF41+May!AF41+Jun!AF41),IF(Config!$C$6=7,SUM(Ene!AF41+Feb!AF41+Mar!AF41+Abr!AF41+May!AF41+Jun!AF41+Jul!AF41),IF(Config!$C$6=8,SUM(+Ene!AF41+Feb!AF41+Mar!AF41+Abr!AF41+May!AF41+Jun!AF41+Jul!AF41+Ago!AF41),IF(Config!$C$6=9,SUM(+Ene!AF41+Feb!AF41+Mar!AF41+Abr!AF41+May!AF41+Jun!AF41+Jul!AF41+Ago!AF41+Set!AF41),IF(Config!$C$6=10,SUM(+Ene!AF41+Feb!AF41+Mar!AF41+Abr!AF41+May!AF41+Jun!AF41+Jul!AF41+Ago!AF41+Set!AF41+Oct!AF41),IF(Config!$C$6=11,SUM(+Ene!AF41+Feb!AF41+Mar!AF41+Abr!AF41+May!AF41+Jun!AF41+Jul!AF41+Ago!AF41+Set!AF41+Oct!AF41+Nov!AF41),IF(Config!$C$6=12,SUM(+Ene!AF41+Feb!AF41+Mar!AF41+Abr!AF41+May!AF41+Jun!AF41+Jul!AF41+Ago!AF41+Set!AF41+Oct!AF41+Nov!AF41+Dic!AF41)))))))))))))</f>
        <v>0</v>
      </c>
      <c r="AG41" s="429">
        <f>IF(Config!$C$6=1,SUM(+Ene!AG41),IF(Config!$C$6=2,SUM(+Ene!AG41+Feb!AG41),IF(Config!$C$6=3,SUM(+Ene!AG41+Feb!AG41+Mar!AG41),IF(Config!$C$6=4,SUM(+Ene!AG41+Feb!AG41+Mar!AG41+Abr!AG41),IF(Config!$C$6=5,SUM(Ene!AG41+Feb!AG41+Mar!AG41+Abr!AG41+May!AG41),IF(Config!$C$6=6,SUM(+Ene!AG41+Feb!AG41+Mar!AG41+Abr!AG41+May!AG41+Jun!AG41),IF(Config!$C$6=7,SUM(Ene!AG41+Feb!AG41+Mar!AG41+Abr!AG41+May!AG41+Jun!AG41+Jul!AG41),IF(Config!$C$6=8,SUM(+Ene!AG41+Feb!AG41+Mar!AG41+Abr!AG41+May!AG41+Jun!AG41+Jul!AG41+Ago!AG41),IF(Config!$C$6=9,SUM(+Ene!AG41+Feb!AG41+Mar!AG41+Abr!AG41+May!AG41+Jun!AG41+Jul!AG41+Ago!AG41+Set!AG41),IF(Config!$C$6=10,SUM(+Ene!AG41+Feb!AG41+Mar!AG41+Abr!AG41+May!AG41+Jun!AG41+Jul!AG41+Ago!AG41+Set!AG41+Oct!AG41),IF(Config!$C$6=11,SUM(+Ene!AG41+Feb!AG41+Mar!AG41+Abr!AG41+May!AG41+Jun!AG41+Jul!AG41+Ago!AG41+Set!AG41+Oct!AG41+Nov!AG41),IF(Config!$C$6=12,SUM(+Ene!AG41+Feb!AG41+Mar!AG41+Abr!AG41+May!AG41+Jun!AG41+Jul!AG41+Ago!AG41+Set!AG41+Oct!AG41+Nov!AG41+Dic!AG41)))))))))))))</f>
        <v>0</v>
      </c>
      <c r="AH41" s="429">
        <f>IF(Config!$C$6=1,SUM(+Ene!AH41),IF(Config!$C$6=2,SUM(+Ene!AH41+Feb!AH41),IF(Config!$C$6=3,SUM(+Ene!AH41+Feb!AH41+Mar!AH41),IF(Config!$C$6=4,SUM(+Ene!AH41+Feb!AH41+Mar!AH41+Abr!AH41),IF(Config!$C$6=5,SUM(Ene!AH41+Feb!AH41+Mar!AH41+Abr!AH41+May!AH41),IF(Config!$C$6=6,SUM(+Ene!AH41+Feb!AH41+Mar!AH41+Abr!AH41+May!AH41+Jun!AH41),IF(Config!$C$6=7,SUM(Ene!AH41+Feb!AH41+Mar!AH41+Abr!AH41+May!AH41+Jun!AH41+Jul!AH41),IF(Config!$C$6=8,SUM(+Ene!AH41+Feb!AH41+Mar!AH41+Abr!AH41+May!AH41+Jun!AH41+Jul!AH41+Ago!AH41),IF(Config!$C$6=9,SUM(+Ene!AH41+Feb!AH41+Mar!AH41+Abr!AH41+May!AH41+Jun!AH41+Jul!AH41+Ago!AH41+Set!AH41),IF(Config!$C$6=10,SUM(+Ene!AH41+Feb!AH41+Mar!AH41+Abr!AH41+May!AH41+Jun!AH41+Jul!AH41+Ago!AH41+Set!AH41+Oct!AH41),IF(Config!$C$6=11,SUM(+Ene!AH41+Feb!AH41+Mar!AH41+Abr!AH41+May!AH41+Jun!AH41+Jul!AH41+Ago!AH41+Set!AH41+Oct!AH41+Nov!AH41),IF(Config!$C$6=12,SUM(+Ene!AH41+Feb!AH41+Mar!AH41+Abr!AH41+May!AH41+Jun!AH41+Jul!AH41+Ago!AH41+Set!AH41+Oct!AH41+Nov!AH41+Dic!AH41)))))))))))))</f>
        <v>0</v>
      </c>
      <c r="AI41" s="429">
        <f>IF(Config!$C$6=1,SUM(+Ene!AI41),IF(Config!$C$6=2,SUM(+Ene!AI41+Feb!AI41),IF(Config!$C$6=3,SUM(+Ene!AI41+Feb!AI41+Mar!AI41),IF(Config!$C$6=4,SUM(+Ene!AI41+Feb!AI41+Mar!AI41+Abr!AI41),IF(Config!$C$6=5,SUM(Ene!AI41+Feb!AI41+Mar!AI41+Abr!AI41+May!AI41),IF(Config!$C$6=6,SUM(+Ene!AI41+Feb!AI41+Mar!AI41+Abr!AI41+May!AI41+Jun!AI41),IF(Config!$C$6=7,SUM(Ene!AI41+Feb!AI41+Mar!AI41+Abr!AI41+May!AI41+Jun!AI41+Jul!AI41),IF(Config!$C$6=8,SUM(+Ene!AI41+Feb!AI41+Mar!AI41+Abr!AI41+May!AI41+Jun!AI41+Jul!AI41+Ago!AI41),IF(Config!$C$6=9,SUM(+Ene!AI41+Feb!AI41+Mar!AI41+Abr!AI41+May!AI41+Jun!AI41+Jul!AI41+Ago!AI41+Set!AI41),IF(Config!$C$6=10,SUM(+Ene!AI41+Feb!AI41+Mar!AI41+Abr!AI41+May!AI41+Jun!AI41+Jul!AI41+Ago!AI41+Set!AI41+Oct!AI41),IF(Config!$C$6=11,SUM(+Ene!AI41+Feb!AI41+Mar!AI41+Abr!AI41+May!AI41+Jun!AI41+Jul!AI41+Ago!AI41+Set!AI41+Oct!AI41+Nov!AI41),IF(Config!$C$6=12,SUM(+Ene!AI41+Feb!AI41+Mar!AI41+Abr!AI41+May!AI41+Jun!AI41+Jul!AI41+Ago!AI41+Set!AI41+Oct!AI41+Nov!AI41+Dic!AI41)))))))))))))</f>
        <v>0</v>
      </c>
      <c r="AJ41" s="429">
        <f>IF(Config!$C$6=1,SUM(+Ene!AJ41),IF(Config!$C$6=2,SUM(+Ene!AJ41+Feb!AJ41),IF(Config!$C$6=3,SUM(+Ene!AJ41+Feb!AJ41+Mar!AJ41),IF(Config!$C$6=4,SUM(+Ene!AJ41+Feb!AJ41+Mar!AJ41+Abr!AJ41),IF(Config!$C$6=5,SUM(Ene!AJ41+Feb!AJ41+Mar!AJ41+Abr!AJ41+May!AJ41),IF(Config!$C$6=6,SUM(+Ene!AJ41+Feb!AJ41+Mar!AJ41+Abr!AJ41+May!AJ41+Jun!AJ41),IF(Config!$C$6=7,SUM(Ene!AJ41+Feb!AJ41+Mar!AJ41+Abr!AJ41+May!AJ41+Jun!AJ41+Jul!AJ41),IF(Config!$C$6=8,SUM(+Ene!AJ41+Feb!AJ41+Mar!AJ41+Abr!AJ41+May!AJ41+Jun!AJ41+Jul!AJ41+Ago!AJ41),IF(Config!$C$6=9,SUM(+Ene!AJ41+Feb!AJ41+Mar!AJ41+Abr!AJ41+May!AJ41+Jun!AJ41+Jul!AJ41+Ago!AJ41+Set!AJ41),IF(Config!$C$6=10,SUM(+Ene!AJ41+Feb!AJ41+Mar!AJ41+Abr!AJ41+May!AJ41+Jun!AJ41+Jul!AJ41+Ago!AJ41+Set!AJ41+Oct!AJ41),IF(Config!$C$6=11,SUM(+Ene!AJ41+Feb!AJ41+Mar!AJ41+Abr!AJ41+May!AJ41+Jun!AJ41+Jul!AJ41+Ago!AJ41+Set!AJ41+Oct!AJ41+Nov!AJ41),IF(Config!$C$6=12,SUM(+Ene!AJ41+Feb!AJ41+Mar!AJ41+Abr!AJ41+May!AJ41+Jun!AJ41+Jul!AJ41+Ago!AJ41+Set!AJ41+Oct!AJ41+Nov!AJ41+Dic!AJ41)))))))))))))</f>
        <v>0</v>
      </c>
      <c r="AK41" s="429">
        <f>IF(Config!$C$6=1,SUM(+Ene!AK41),IF(Config!$C$6=2,SUM(+Ene!AK41+Feb!AK41),IF(Config!$C$6=3,SUM(+Ene!AK41+Feb!AK41+Mar!AK41),IF(Config!$C$6=4,SUM(+Ene!AK41+Feb!AK41+Mar!AK41+Abr!AK41),IF(Config!$C$6=5,SUM(Ene!AK41+Feb!AK41+Mar!AK41+Abr!AK41+May!AK41),IF(Config!$C$6=6,SUM(+Ene!AK41+Feb!AK41+Mar!AK41+Abr!AK41+May!AK41+Jun!AK41),IF(Config!$C$6=7,SUM(Ene!AK41+Feb!AK41+Mar!AK41+Abr!AK41+May!AK41+Jun!AK41+Jul!AK41),IF(Config!$C$6=8,SUM(+Ene!AK41+Feb!AK41+Mar!AK41+Abr!AK41+May!AK41+Jun!AK41+Jul!AK41+Ago!AK41),IF(Config!$C$6=9,SUM(+Ene!AK41+Feb!AK41+Mar!AK41+Abr!AK41+May!AK41+Jun!AK41+Jul!AK41+Ago!AK41+Set!AK41),IF(Config!$C$6=10,SUM(+Ene!AK41+Feb!AK41+Mar!AK41+Abr!AK41+May!AK41+Jun!AK41+Jul!AK41+Ago!AK41+Set!AK41+Oct!AK41),IF(Config!$C$6=11,SUM(+Ene!AK41+Feb!AK41+Mar!AK41+Abr!AK41+May!AK41+Jun!AK41+Jul!AK41+Ago!AK41+Set!AK41+Oct!AK41+Nov!AK41),IF(Config!$C$6=12,SUM(+Ene!AK41+Feb!AK41+Mar!AK41+Abr!AK41+May!AK41+Jun!AK41+Jul!AK41+Ago!AK41+Set!AK41+Oct!AK41+Nov!AK41+Dic!AK41)))))))))))))</f>
        <v>0</v>
      </c>
      <c r="AL41" s="429">
        <f>IF(Config!$C$6=1,SUM(+Ene!AL41),IF(Config!$C$6=2,SUM(+Ene!AL41+Feb!AL41),IF(Config!$C$6=3,SUM(+Ene!AL41+Feb!AL41+Mar!AL41),IF(Config!$C$6=4,SUM(+Ene!AL41+Feb!AL41+Mar!AL41+Abr!AL41),IF(Config!$C$6=5,SUM(Ene!AL41+Feb!AL41+Mar!AL41+Abr!AL41+May!AL41),IF(Config!$C$6=6,SUM(+Ene!AL41+Feb!AL41+Mar!AL41+Abr!AL41+May!AL41+Jun!AL41),IF(Config!$C$6=7,SUM(Ene!AL41+Feb!AL41+Mar!AL41+Abr!AL41+May!AL41+Jun!AL41+Jul!AL41),IF(Config!$C$6=8,SUM(+Ene!AL41+Feb!AL41+Mar!AL41+Abr!AL41+May!AL41+Jun!AL41+Jul!AL41+Ago!AL41),IF(Config!$C$6=9,SUM(+Ene!AL41+Feb!AL41+Mar!AL41+Abr!AL41+May!AL41+Jun!AL41+Jul!AL41+Ago!AL41+Set!AL41),IF(Config!$C$6=10,SUM(+Ene!AL41+Feb!AL41+Mar!AL41+Abr!AL41+May!AL41+Jun!AL41+Jul!AL41+Ago!AL41+Set!AL41+Oct!AL41),IF(Config!$C$6=11,SUM(+Ene!AL41+Feb!AL41+Mar!AL41+Abr!AL41+May!AL41+Jun!AL41+Jul!AL41+Ago!AL41+Set!AL41+Oct!AL41+Nov!AL41),IF(Config!$C$6=12,SUM(+Ene!AL41+Feb!AL41+Mar!AL41+Abr!AL41+May!AL41+Jun!AL41+Jul!AL41+Ago!AL41+Set!AL41+Oct!AL41+Nov!AL41+Dic!AL41)))))))))))))</f>
        <v>0</v>
      </c>
      <c r="AM41" s="429">
        <f>IF(Config!$C$6=1,SUM(+Ene!AM41),IF(Config!$C$6=2,SUM(+Ene!AM41+Feb!AM41),IF(Config!$C$6=3,SUM(+Ene!AM41+Feb!AM41+Mar!AM41),IF(Config!$C$6=4,SUM(+Ene!AM41+Feb!AM41+Mar!AM41+Abr!AM41),IF(Config!$C$6=5,SUM(Ene!AM41+Feb!AM41+Mar!AM41+Abr!AM41+May!AM41),IF(Config!$C$6=6,SUM(+Ene!AM41+Feb!AM41+Mar!AM41+Abr!AM41+May!AM41+Jun!AM41),IF(Config!$C$6=7,SUM(Ene!AM41+Feb!AM41+Mar!AM41+Abr!AM41+May!AM41+Jun!AM41+Jul!AM41),IF(Config!$C$6=8,SUM(+Ene!AM41+Feb!AM41+Mar!AM41+Abr!AM41+May!AM41+Jun!AM41+Jul!AM41+Ago!AM41),IF(Config!$C$6=9,SUM(+Ene!AM41+Feb!AM41+Mar!AM41+Abr!AM41+May!AM41+Jun!AM41+Jul!AM41+Ago!AM41+Set!AM41),IF(Config!$C$6=10,SUM(+Ene!AM41+Feb!AM41+Mar!AM41+Abr!AM41+May!AM41+Jun!AM41+Jul!AM41+Ago!AM41+Set!AM41+Oct!AM41),IF(Config!$C$6=11,SUM(+Ene!AM41+Feb!AM41+Mar!AM41+Abr!AM41+May!AM41+Jun!AM41+Jul!AM41+Ago!AM41+Set!AM41+Oct!AM41+Nov!AM41),IF(Config!$C$6=12,SUM(+Ene!AM41+Feb!AM41+Mar!AM41+Abr!AM41+May!AM41+Jun!AM41+Jul!AM41+Ago!AM41+Set!AM41+Oct!AM41+Nov!AM41+Dic!AM41)))))))))))))</f>
        <v>0</v>
      </c>
      <c r="AN41" s="429">
        <f>IF(Config!$C$6=1,SUM(+Ene!AN41),IF(Config!$C$6=2,SUM(+Ene!AN41+Feb!AN41),IF(Config!$C$6=3,SUM(+Ene!AN41+Feb!AN41+Mar!AN41),IF(Config!$C$6=4,SUM(+Ene!AN41+Feb!AN41+Mar!AN41+Abr!AN41),IF(Config!$C$6=5,SUM(Ene!AN41+Feb!AN41+Mar!AN41+Abr!AN41+May!AN41),IF(Config!$C$6=6,SUM(+Ene!AN41+Feb!AN41+Mar!AN41+Abr!AN41+May!AN41+Jun!AN41),IF(Config!$C$6=7,SUM(Ene!AN41+Feb!AN41+Mar!AN41+Abr!AN41+May!AN41+Jun!AN41+Jul!AN41),IF(Config!$C$6=8,SUM(+Ene!AN41+Feb!AN41+Mar!AN41+Abr!AN41+May!AN41+Jun!AN41+Jul!AN41+Ago!AN41),IF(Config!$C$6=9,SUM(+Ene!AN41+Feb!AN41+Mar!AN41+Abr!AN41+May!AN41+Jun!AN41+Jul!AN41+Ago!AN41+Set!AN41),IF(Config!$C$6=10,SUM(+Ene!AN41+Feb!AN41+Mar!AN41+Abr!AN41+May!AN41+Jun!AN41+Jul!AN41+Ago!AN41+Set!AN41+Oct!AN41),IF(Config!$C$6=11,SUM(+Ene!AN41+Feb!AN41+Mar!AN41+Abr!AN41+May!AN41+Jun!AN41+Jul!AN41+Ago!AN41+Set!AN41+Oct!AN41+Nov!AN41),IF(Config!$C$6=12,SUM(+Ene!AN41+Feb!AN41+Mar!AN41+Abr!AN41+May!AN41+Jun!AN41+Jul!AN41+Ago!AN41+Set!AN41+Oct!AN41+Nov!AN41+Dic!AN41)))))))))))))</f>
        <v>0</v>
      </c>
      <c r="AO41" s="429">
        <f>IF(Config!$C$6=1,SUM(+Ene!AO41),IF(Config!$C$6=2,SUM(+Ene!AO41+Feb!AO41),IF(Config!$C$6=3,SUM(+Ene!AO41+Feb!AO41+Mar!AO41),IF(Config!$C$6=4,SUM(+Ene!AO41+Feb!AO41+Mar!AO41+Abr!AO41),IF(Config!$C$6=5,SUM(Ene!AO41+Feb!AO41+Mar!AO41+Abr!AO41+May!AO41),IF(Config!$C$6=6,SUM(+Ene!AO41+Feb!AO41+Mar!AO41+Abr!AO41+May!AO41+Jun!AO41),IF(Config!$C$6=7,SUM(Ene!AO41+Feb!AO41+Mar!AO41+Abr!AO41+May!AO41+Jun!AO41+Jul!AO41),IF(Config!$C$6=8,SUM(+Ene!AO41+Feb!AO41+Mar!AO41+Abr!AO41+May!AO41+Jun!AO41+Jul!AO41+Ago!AO41),IF(Config!$C$6=9,SUM(+Ene!AO41+Feb!AO41+Mar!AO41+Abr!AO41+May!AO41+Jun!AO41+Jul!AO41+Ago!AO41+Set!AO41),IF(Config!$C$6=10,SUM(+Ene!AO41+Feb!AO41+Mar!AO41+Abr!AO41+May!AO41+Jun!AO41+Jul!AO41+Ago!AO41+Set!AO41+Oct!AO41),IF(Config!$C$6=11,SUM(+Ene!AO41+Feb!AO41+Mar!AO41+Abr!AO41+May!AO41+Jun!AO41+Jul!AO41+Ago!AO41+Set!AO41+Oct!AO41+Nov!AO41),IF(Config!$C$6=12,SUM(+Ene!AO41+Feb!AO41+Mar!AO41+Abr!AO41+May!AO41+Jun!AO41+Jul!AO41+Ago!AO41+Set!AO41+Oct!AO41+Nov!AO41+Dic!AO41)))))))))))))</f>
        <v>0</v>
      </c>
      <c r="AP41" s="429">
        <f>IF(Config!$C$6=1,SUM(+Ene!AP41),IF(Config!$C$6=2,SUM(+Ene!AP41+Feb!AP41),IF(Config!$C$6=3,SUM(+Ene!AP41+Feb!AP41+Mar!AP41),IF(Config!$C$6=4,SUM(+Ene!AP41+Feb!AP41+Mar!AP41+Abr!AP41),IF(Config!$C$6=5,SUM(Ene!AP41+Feb!AP41+Mar!AP41+Abr!AP41+May!AP41),IF(Config!$C$6=6,SUM(+Ene!AP41+Feb!AP41+Mar!AP41+Abr!AP41+May!AP41+Jun!AP41),IF(Config!$C$6=7,SUM(Ene!AP41+Feb!AP41+Mar!AP41+Abr!AP41+May!AP41+Jun!AP41+Jul!AP41),IF(Config!$C$6=8,SUM(+Ene!AP41+Feb!AP41+Mar!AP41+Abr!AP41+May!AP41+Jun!AP41+Jul!AP41+Ago!AP41),IF(Config!$C$6=9,SUM(+Ene!AP41+Feb!AP41+Mar!AP41+Abr!AP41+May!AP41+Jun!AP41+Jul!AP41+Ago!AP41+Set!AP41),IF(Config!$C$6=10,SUM(+Ene!AP41+Feb!AP41+Mar!AP41+Abr!AP41+May!AP41+Jun!AP41+Jul!AP41+Ago!AP41+Set!AP41+Oct!AP41),IF(Config!$C$6=11,SUM(+Ene!AP41+Feb!AP41+Mar!AP41+Abr!AP41+May!AP41+Jun!AP41+Jul!AP41+Ago!AP41+Set!AP41+Oct!AP41+Nov!AP41),IF(Config!$C$6=12,SUM(+Ene!AP41+Feb!AP41+Mar!AP41+Abr!AP41+May!AP41+Jun!AP41+Jul!AP41+Ago!AP41+Set!AP41+Oct!AP41+Nov!AP41+Dic!AP41)))))))))))))</f>
        <v>0</v>
      </c>
      <c r="AQ41" s="429">
        <f>IF(Config!$C$6=1,SUM(+Ene!AQ41),IF(Config!$C$6=2,SUM(+Ene!AQ41+Feb!AQ41),IF(Config!$C$6=3,SUM(+Ene!AQ41+Feb!AQ41+Mar!AQ41),IF(Config!$C$6=4,SUM(+Ene!AQ41+Feb!AQ41+Mar!AQ41+Abr!AQ41),IF(Config!$C$6=5,SUM(Ene!AQ41+Feb!AQ41+Mar!AQ41+Abr!AQ41+May!AQ41),IF(Config!$C$6=6,SUM(+Ene!AQ41+Feb!AQ41+Mar!AQ41+Abr!AQ41+May!AQ41+Jun!AQ41),IF(Config!$C$6=7,SUM(Ene!AQ41+Feb!AQ41+Mar!AQ41+Abr!AQ41+May!AQ41+Jun!AQ41+Jul!AQ41),IF(Config!$C$6=8,SUM(+Ene!AQ41+Feb!AQ41+Mar!AQ41+Abr!AQ41+May!AQ41+Jun!AQ41+Jul!AQ41+Ago!AQ41),IF(Config!$C$6=9,SUM(+Ene!AQ41+Feb!AQ41+Mar!AQ41+Abr!AQ41+May!AQ41+Jun!AQ41+Jul!AQ41+Ago!AQ41+Set!AQ41),IF(Config!$C$6=10,SUM(+Ene!AQ41+Feb!AQ41+Mar!AQ41+Abr!AQ41+May!AQ41+Jun!AQ41+Jul!AQ41+Ago!AQ41+Set!AQ41+Oct!AQ41),IF(Config!$C$6=11,SUM(+Ene!AQ41+Feb!AQ41+Mar!AQ41+Abr!AQ41+May!AQ41+Jun!AQ41+Jul!AQ41+Ago!AQ41+Set!AQ41+Oct!AQ41+Nov!AQ41),IF(Config!$C$6=12,SUM(+Ene!AQ41+Feb!AQ41+Mar!AQ41+Abr!AQ41+May!AQ41+Jun!AQ41+Jul!AQ41+Ago!AQ41+Set!AQ41+Oct!AQ41+Nov!AQ41+Dic!AQ41)))))))))))))</f>
        <v>0</v>
      </c>
      <c r="AR41" s="429">
        <f>IF(Config!$C$6=1,SUM(+Ene!AR41),IF(Config!$C$6=2,SUM(+Ene!AR41+Feb!AR41),IF(Config!$C$6=3,SUM(+Ene!AR41+Feb!AR41+Mar!AR41),IF(Config!$C$6=4,SUM(+Ene!AR41+Feb!AR41+Mar!AR41+Abr!AR41),IF(Config!$C$6=5,SUM(Ene!AR41+Feb!AR41+Mar!AR41+Abr!AR41+May!AR41),IF(Config!$C$6=6,SUM(+Ene!AR41+Feb!AR41+Mar!AR41+Abr!AR41+May!AR41+Jun!AR41),IF(Config!$C$6=7,SUM(Ene!AR41+Feb!AR41+Mar!AR41+Abr!AR41+May!AR41+Jun!AR41+Jul!AR41),IF(Config!$C$6=8,SUM(+Ene!AR41+Feb!AR41+Mar!AR41+Abr!AR41+May!AR41+Jun!AR41+Jul!AR41+Ago!AR41),IF(Config!$C$6=9,SUM(+Ene!AR41+Feb!AR41+Mar!AR41+Abr!AR41+May!AR41+Jun!AR41+Jul!AR41+Ago!AR41+Set!AR41),IF(Config!$C$6=10,SUM(+Ene!AR41+Feb!AR41+Mar!AR41+Abr!AR41+May!AR41+Jun!AR41+Jul!AR41+Ago!AR41+Set!AR41+Oct!AR41),IF(Config!$C$6=11,SUM(+Ene!AR41+Feb!AR41+Mar!AR41+Abr!AR41+May!AR41+Jun!AR41+Jul!AR41+Ago!AR41+Set!AR41+Oct!AR41+Nov!AR41),IF(Config!$C$6=12,SUM(+Ene!AR41+Feb!AR41+Mar!AR41+Abr!AR41+May!AR41+Jun!AR41+Jul!AR41+Ago!AR41+Set!AR41+Oct!AR41+Nov!AR41+Dic!AR41)))))))))))))</f>
        <v>0</v>
      </c>
      <c r="AS41" s="429">
        <f>IF(Config!$C$6=1,SUM(+Ene!AS41),IF(Config!$C$6=2,SUM(+Ene!AS41+Feb!AS41),IF(Config!$C$6=3,SUM(+Ene!AS41+Feb!AS41+Mar!AS41),IF(Config!$C$6=4,SUM(+Ene!AS41+Feb!AS41+Mar!AS41+Abr!AS41),IF(Config!$C$6=5,SUM(Ene!AS41+Feb!AS41+Mar!AS41+Abr!AS41+May!AS41),IF(Config!$C$6=6,SUM(+Ene!AS41+Feb!AS41+Mar!AS41+Abr!AS41+May!AS41+Jun!AS41),IF(Config!$C$6=7,SUM(Ene!AS41+Feb!AS41+Mar!AS41+Abr!AS41+May!AS41+Jun!AS41+Jul!AS41),IF(Config!$C$6=8,SUM(+Ene!AS41+Feb!AS41+Mar!AS41+Abr!AS41+May!AS41+Jun!AS41+Jul!AS41+Ago!AS41),IF(Config!$C$6=9,SUM(+Ene!AS41+Feb!AS41+Mar!AS41+Abr!AS41+May!AS41+Jun!AS41+Jul!AS41+Ago!AS41+Set!AS41),IF(Config!$C$6=10,SUM(+Ene!AS41+Feb!AS41+Mar!AS41+Abr!AS41+May!AS41+Jun!AS41+Jul!AS41+Ago!AS41+Set!AS41+Oct!AS41),IF(Config!$C$6=11,SUM(+Ene!AS41+Feb!AS41+Mar!AS41+Abr!AS41+May!AS41+Jun!AS41+Jul!AS41+Ago!AS41+Set!AS41+Oct!AS41+Nov!AS41),IF(Config!$C$6=12,SUM(+Ene!AS41+Feb!AS41+Mar!AS41+Abr!AS41+May!AS41+Jun!AS41+Jul!AS41+Ago!AS41+Set!AS41+Oct!AS41+Nov!AS41+Dic!AS41)))))))))))))</f>
        <v>0</v>
      </c>
      <c r="AT41" s="429">
        <f>IF(Config!$C$6=1,SUM(+Ene!AT41),IF(Config!$C$6=2,SUM(+Ene!AT41+Feb!AT41),IF(Config!$C$6=3,SUM(+Ene!AT41+Feb!AT41+Mar!AT41),IF(Config!$C$6=4,SUM(+Ene!AT41+Feb!AT41+Mar!AT41+Abr!AT41),IF(Config!$C$6=5,SUM(Ene!AT41+Feb!AT41+Mar!AT41+Abr!AT41+May!AT41),IF(Config!$C$6=6,SUM(+Ene!AT41+Feb!AT41+Mar!AT41+Abr!AT41+May!AT41+Jun!AT41),IF(Config!$C$6=7,SUM(Ene!AT41+Feb!AT41+Mar!AT41+Abr!AT41+May!AT41+Jun!AT41+Jul!AT41),IF(Config!$C$6=8,SUM(+Ene!AT41+Feb!AT41+Mar!AT41+Abr!AT41+May!AT41+Jun!AT41+Jul!AT41+Ago!AT41),IF(Config!$C$6=9,SUM(+Ene!AT41+Feb!AT41+Mar!AT41+Abr!AT41+May!AT41+Jun!AT41+Jul!AT41+Ago!AT41+Set!AT41),IF(Config!$C$6=10,SUM(+Ene!AT41+Feb!AT41+Mar!AT41+Abr!AT41+May!AT41+Jun!AT41+Jul!AT41+Ago!AT41+Set!AT41+Oct!AT41),IF(Config!$C$6=11,SUM(+Ene!AT41+Feb!AT41+Mar!AT41+Abr!AT41+May!AT41+Jun!AT41+Jul!AT41+Ago!AT41+Set!AT41+Oct!AT41+Nov!AT41),IF(Config!$C$6=12,SUM(+Ene!AT41+Feb!AT41+Mar!AT41+Abr!AT41+May!AT41+Jun!AT41+Jul!AT41+Ago!AT41+Set!AT41+Oct!AT41+Nov!AT41+Dic!AT41)))))))))))))</f>
        <v>0</v>
      </c>
      <c r="AU41" s="495">
        <f t="shared" si="9"/>
        <v>14</v>
      </c>
      <c r="AV41" s="37">
        <f t="shared" si="10"/>
        <v>0</v>
      </c>
      <c r="AW41" s="37">
        <f t="shared" si="11"/>
        <v>0</v>
      </c>
      <c r="AX41" s="37">
        <f t="shared" si="12"/>
        <v>0</v>
      </c>
      <c r="AY41" s="37">
        <f t="shared" si="13"/>
        <v>14</v>
      </c>
      <c r="AZ41" s="37">
        <f t="shared" si="14"/>
        <v>0</v>
      </c>
      <c r="BA41" s="37">
        <f t="shared" si="15"/>
        <v>0</v>
      </c>
      <c r="BB41" s="37">
        <f t="shared" si="16"/>
        <v>0</v>
      </c>
      <c r="BC41" s="37">
        <f t="shared" si="17"/>
        <v>0</v>
      </c>
      <c r="BD41" s="38">
        <f t="shared" si="18"/>
        <v>0</v>
      </c>
      <c r="BE41" s="37">
        <f t="shared" si="19"/>
        <v>0</v>
      </c>
      <c r="BF41" s="54">
        <f t="shared" si="20"/>
        <v>14</v>
      </c>
    </row>
    <row r="42" spans="1:58" ht="30" x14ac:dyDescent="0.25">
      <c r="A42" s="400">
        <v>39</v>
      </c>
      <c r="B42" s="427" t="s">
        <v>738</v>
      </c>
      <c r="C42" s="444" t="s">
        <v>145</v>
      </c>
      <c r="D42" s="429">
        <f>IF(Config!$C$6=1,SUM(+Ene!D42),IF(Config!$C$6=2,SUM(+Ene!D42+Feb!D42),IF(Config!$C$6=3,SUM(+Ene!D42+Feb!D42+Mar!D42),IF(Config!$C$6=4,SUM(+Ene!D42+Feb!D42+Mar!D42+Abr!D42),IF(Config!$C$6=5,SUM(Ene!D42+Feb!D42+Mar!D42+Abr!D42+May!D42),IF(Config!$C$6=6,SUM(+Ene!D42+Feb!D42+Mar!D42+Abr!D42+May!D42+Jun!D42),IF(Config!$C$6=7,SUM(Ene!D42+Feb!D42+Mar!D42+Abr!D42+May!D42+Jun!D42+Jul!D42),IF(Config!$C$6=8,SUM(+Ene!D42+Feb!D42+Mar!D42+Abr!D42+May!D42+Jun!D42+Jul!D42+Ago!D42),IF(Config!$C$6=9,SUM(+Ene!D42+Feb!D42+Mar!D42+Abr!D42+May!D42+Jun!D42+Jul!D42+Ago!D42+Set!D42),IF(Config!$C$6=10,SUM(+Ene!D42+Feb!D42+Mar!D42+Abr!D42+May!D42+Jun!D42+Jul!D42+Ago!D42+Set!D42+Oct!D42),IF(Config!$C$6=11,SUM(+Ene!D42+Feb!D42+Mar!D42+Abr!D42+May!D42+Jun!D42+Jul!D42+Ago!D42+Set!D42+Oct!D42+Nov!D42),IF(Config!$C$6=12,SUM(+Ene!D42+Feb!D42+Mar!D42+Abr!D42+May!D42+Jun!D42+Jul!D42+Ago!D42+Set!D42+Oct!D42+Nov!D42+Dic!D42)))))))))))))</f>
        <v>0</v>
      </c>
      <c r="E42" s="429">
        <f>IF(Config!$C$6=1,SUM(+Ene!E42),IF(Config!$C$6=2,SUM(+Ene!E42+Feb!E42),IF(Config!$C$6=3,SUM(+Ene!E42+Feb!E42+Mar!E42),IF(Config!$C$6=4,SUM(+Ene!E42+Feb!E42+Mar!E42+Abr!E42),IF(Config!$C$6=5,SUM(Ene!E42+Feb!E42+Mar!E42+Abr!E42+May!E42),IF(Config!$C$6=6,SUM(+Ene!E42+Feb!E42+Mar!E42+Abr!E42+May!E42+Jun!E42),IF(Config!$C$6=7,SUM(Ene!E42+Feb!E42+Mar!E42+Abr!E42+May!E42+Jun!E42+Jul!E42),IF(Config!$C$6=8,SUM(+Ene!E42+Feb!E42+Mar!E42+Abr!E42+May!E42+Jun!E42+Jul!E42+Ago!E42),IF(Config!$C$6=9,SUM(+Ene!E42+Feb!E42+Mar!E42+Abr!E42+May!E42+Jun!E42+Jul!E42+Ago!E42+Set!E42),IF(Config!$C$6=10,SUM(+Ene!E42+Feb!E42+Mar!E42+Abr!E42+May!E42+Jun!E42+Jul!E42+Ago!E42+Set!E42+Oct!E42),IF(Config!$C$6=11,SUM(+Ene!E42+Feb!E42+Mar!E42+Abr!E42+May!E42+Jun!E42+Jul!E42+Ago!E42+Set!E42+Oct!E42+Nov!E42),IF(Config!$C$6=12,SUM(+Ene!E42+Feb!E42+Mar!E42+Abr!E42+May!E42+Jun!E42+Jul!E42+Ago!E42+Set!E42+Oct!E42+Nov!E42+Dic!E42)))))))))))))</f>
        <v>0</v>
      </c>
      <c r="F42" s="429">
        <f>IF(Config!$C$6=1,SUM(+Ene!F42),IF(Config!$C$6=2,SUM(+Ene!F42+Feb!F42),IF(Config!$C$6=3,SUM(+Ene!F42+Feb!F42+Mar!F42),IF(Config!$C$6=4,SUM(+Ene!F42+Feb!F42+Mar!F42+Abr!F42),IF(Config!$C$6=5,SUM(Ene!F42+Feb!F42+Mar!F42+Abr!F42+May!F42),IF(Config!$C$6=6,SUM(+Ene!F42+Feb!F42+Mar!F42+Abr!F42+May!F42+Jun!F42),IF(Config!$C$6=7,SUM(Ene!F42+Feb!F42+Mar!F42+Abr!F42+May!F42+Jun!F42+Jul!F42),IF(Config!$C$6=8,SUM(+Ene!F42+Feb!F42+Mar!F42+Abr!F42+May!F42+Jun!F42+Jul!F42+Ago!F42),IF(Config!$C$6=9,SUM(+Ene!F42+Feb!F42+Mar!F42+Abr!F42+May!F42+Jun!F42+Jul!F42+Ago!F42+Set!F42),IF(Config!$C$6=10,SUM(+Ene!F42+Feb!F42+Mar!F42+Abr!F42+May!F42+Jun!F42+Jul!F42+Ago!F42+Set!F42+Oct!F42),IF(Config!$C$6=11,SUM(+Ene!F42+Feb!F42+Mar!F42+Abr!F42+May!F42+Jun!F42+Jul!F42+Ago!F42+Set!F42+Oct!F42+Nov!F42),IF(Config!$C$6=12,SUM(+Ene!F42+Feb!F42+Mar!F42+Abr!F42+May!F42+Jun!F42+Jul!F42+Ago!F42+Set!F42+Oct!F42+Nov!F42+Dic!F42)))))))))))))</f>
        <v>0</v>
      </c>
      <c r="G42" s="429">
        <f>IF(Config!$C$6=1,SUM(+Ene!G42),IF(Config!$C$6=2,SUM(+Ene!G42+Feb!G42),IF(Config!$C$6=3,SUM(+Ene!G42+Feb!G42+Mar!G42),IF(Config!$C$6=4,SUM(+Ene!G42+Feb!G42+Mar!G42+Abr!G42),IF(Config!$C$6=5,SUM(Ene!G42+Feb!G42+Mar!G42+Abr!G42+May!G42),IF(Config!$C$6=6,SUM(+Ene!G42+Feb!G42+Mar!G42+Abr!G42+May!G42+Jun!G42),IF(Config!$C$6=7,SUM(Ene!G42+Feb!G42+Mar!G42+Abr!G42+May!G42+Jun!G42+Jul!G42),IF(Config!$C$6=8,SUM(+Ene!G42+Feb!G42+Mar!G42+Abr!G42+May!G42+Jun!G42+Jul!G42+Ago!G42),IF(Config!$C$6=9,SUM(+Ene!G42+Feb!G42+Mar!G42+Abr!G42+May!G42+Jun!G42+Jul!G42+Ago!G42+Set!G42),IF(Config!$C$6=10,SUM(+Ene!G42+Feb!G42+Mar!G42+Abr!G42+May!G42+Jun!G42+Jul!G42+Ago!G42+Set!G42+Oct!G42),IF(Config!$C$6=11,SUM(+Ene!G42+Feb!G42+Mar!G42+Abr!G42+May!G42+Jun!G42+Jul!G42+Ago!G42+Set!G42+Oct!G42+Nov!G42),IF(Config!$C$6=12,SUM(+Ene!G42+Feb!G42+Mar!G42+Abr!G42+May!G42+Jun!G42+Jul!G42+Ago!G42+Set!G42+Oct!G42+Nov!G42+Dic!G42)))))))))))))</f>
        <v>0</v>
      </c>
      <c r="H42" s="429">
        <f>IF(Config!$C$6=1,SUM(+Ene!H42),IF(Config!$C$6=2,SUM(+Ene!H42+Feb!H42),IF(Config!$C$6=3,SUM(+Ene!H42+Feb!H42+Mar!H42),IF(Config!$C$6=4,SUM(+Ene!H42+Feb!H42+Mar!H42+Abr!H42),IF(Config!$C$6=5,SUM(Ene!H42+Feb!H42+Mar!H42+Abr!H42+May!H42),IF(Config!$C$6=6,SUM(+Ene!H42+Feb!H42+Mar!H42+Abr!H42+May!H42+Jun!H42),IF(Config!$C$6=7,SUM(Ene!H42+Feb!H42+Mar!H42+Abr!H42+May!H42+Jun!H42+Jul!H42),IF(Config!$C$6=8,SUM(+Ene!H42+Feb!H42+Mar!H42+Abr!H42+May!H42+Jun!H42+Jul!H42+Ago!H42),IF(Config!$C$6=9,SUM(+Ene!H42+Feb!H42+Mar!H42+Abr!H42+May!H42+Jun!H42+Jul!H42+Ago!H42+Set!H42),IF(Config!$C$6=10,SUM(+Ene!H42+Feb!H42+Mar!H42+Abr!H42+May!H42+Jun!H42+Jul!H42+Ago!H42+Set!H42+Oct!H42),IF(Config!$C$6=11,SUM(+Ene!H42+Feb!H42+Mar!H42+Abr!H42+May!H42+Jun!H42+Jul!H42+Ago!H42+Set!H42+Oct!H42+Nov!H42),IF(Config!$C$6=12,SUM(+Ene!H42+Feb!H42+Mar!H42+Abr!H42+May!H42+Jun!H42+Jul!H42+Ago!H42+Set!H42+Oct!H42+Nov!H42+Dic!H42)))))))))))))</f>
        <v>0</v>
      </c>
      <c r="I42" s="429">
        <f>IF(Config!$C$6=1,SUM(+Ene!I42),IF(Config!$C$6=2,SUM(+Ene!I42+Feb!I42),IF(Config!$C$6=3,SUM(+Ene!I42+Feb!I42+Mar!I42),IF(Config!$C$6=4,SUM(+Ene!I42+Feb!I42+Mar!I42+Abr!I42),IF(Config!$C$6=5,SUM(Ene!I42+Feb!I42+Mar!I42+Abr!I42+May!I42),IF(Config!$C$6=6,SUM(+Ene!I42+Feb!I42+Mar!I42+Abr!I42+May!I42+Jun!I42),IF(Config!$C$6=7,SUM(Ene!I42+Feb!I42+Mar!I42+Abr!I42+May!I42+Jun!I42+Jul!I42),IF(Config!$C$6=8,SUM(+Ene!I42+Feb!I42+Mar!I42+Abr!I42+May!I42+Jun!I42+Jul!I42+Ago!I42),IF(Config!$C$6=9,SUM(+Ene!I42+Feb!I42+Mar!I42+Abr!I42+May!I42+Jun!I42+Jul!I42+Ago!I42+Set!I42),IF(Config!$C$6=10,SUM(+Ene!I42+Feb!I42+Mar!I42+Abr!I42+May!I42+Jun!I42+Jul!I42+Ago!I42+Set!I42+Oct!I42),IF(Config!$C$6=11,SUM(+Ene!I42+Feb!I42+Mar!I42+Abr!I42+May!I42+Jun!I42+Jul!I42+Ago!I42+Set!I42+Oct!I42+Nov!I42),IF(Config!$C$6=12,SUM(+Ene!I42+Feb!I42+Mar!I42+Abr!I42+May!I42+Jun!I42+Jul!I42+Ago!I42+Set!I42+Oct!I42+Nov!I42+Dic!I42)))))))))))))</f>
        <v>0</v>
      </c>
      <c r="J42" s="429">
        <f>IF(Config!$C$6=1,SUM(+Ene!J42),IF(Config!$C$6=2,SUM(+Ene!J42+Feb!J42),IF(Config!$C$6=3,SUM(+Ene!J42+Feb!J42+Mar!J42),IF(Config!$C$6=4,SUM(+Ene!J42+Feb!J42+Mar!J42+Abr!J42),IF(Config!$C$6=5,SUM(Ene!J42+Feb!J42+Mar!J42+Abr!J42+May!J42),IF(Config!$C$6=6,SUM(+Ene!J42+Feb!J42+Mar!J42+Abr!J42+May!J42+Jun!J42),IF(Config!$C$6=7,SUM(Ene!J42+Feb!J42+Mar!J42+Abr!J42+May!J42+Jun!J42+Jul!J42),IF(Config!$C$6=8,SUM(+Ene!J42+Feb!J42+Mar!J42+Abr!J42+May!J42+Jun!J42+Jul!J42+Ago!J42),IF(Config!$C$6=9,SUM(+Ene!J42+Feb!J42+Mar!J42+Abr!J42+May!J42+Jun!J42+Jul!J42+Ago!J42+Set!J42),IF(Config!$C$6=10,SUM(+Ene!J42+Feb!J42+Mar!J42+Abr!J42+May!J42+Jun!J42+Jul!J42+Ago!J42+Set!J42+Oct!J42),IF(Config!$C$6=11,SUM(+Ene!J42+Feb!J42+Mar!J42+Abr!J42+May!J42+Jun!J42+Jul!J42+Ago!J42+Set!J42+Oct!J42+Nov!J42),IF(Config!$C$6=12,SUM(+Ene!J42+Feb!J42+Mar!J42+Abr!J42+May!J42+Jun!J42+Jul!J42+Ago!J42+Set!J42+Oct!J42+Nov!J42+Dic!J42)))))))))))))</f>
        <v>0</v>
      </c>
      <c r="K42" s="429">
        <f>IF(Config!$C$6=1,SUM(+Ene!K42),IF(Config!$C$6=2,SUM(+Ene!K42+Feb!K42),IF(Config!$C$6=3,SUM(+Ene!K42+Feb!K42+Mar!K42),IF(Config!$C$6=4,SUM(+Ene!K42+Feb!K42+Mar!K42+Abr!K42),IF(Config!$C$6=5,SUM(Ene!K42+Feb!K42+Mar!K42+Abr!K42+May!K42),IF(Config!$C$6=6,SUM(+Ene!K42+Feb!K42+Mar!K42+Abr!K42+May!K42+Jun!K42),IF(Config!$C$6=7,SUM(Ene!K42+Feb!K42+Mar!K42+Abr!K42+May!K42+Jun!K42+Jul!K42),IF(Config!$C$6=8,SUM(+Ene!K42+Feb!K42+Mar!K42+Abr!K42+May!K42+Jun!K42+Jul!K42+Ago!K42),IF(Config!$C$6=9,SUM(+Ene!K42+Feb!K42+Mar!K42+Abr!K42+May!K42+Jun!K42+Jul!K42+Ago!K42+Set!K42),IF(Config!$C$6=10,SUM(+Ene!K42+Feb!K42+Mar!K42+Abr!K42+May!K42+Jun!K42+Jul!K42+Ago!K42+Set!K42+Oct!K42),IF(Config!$C$6=11,SUM(+Ene!K42+Feb!K42+Mar!K42+Abr!K42+May!K42+Jun!K42+Jul!K42+Ago!K42+Set!K42+Oct!K42+Nov!K42),IF(Config!$C$6=12,SUM(+Ene!K42+Feb!K42+Mar!K42+Abr!K42+May!K42+Jun!K42+Jul!K42+Ago!K42+Set!K42+Oct!K42+Nov!K42+Dic!K42)))))))))))))</f>
        <v>0</v>
      </c>
      <c r="L42" s="429">
        <f>IF(Config!$C$6=1,SUM(+Ene!L42),IF(Config!$C$6=2,SUM(+Ene!L42+Feb!L42),IF(Config!$C$6=3,SUM(+Ene!L42+Feb!L42+Mar!L42),IF(Config!$C$6=4,SUM(+Ene!L42+Feb!L42+Mar!L42+Abr!L42),IF(Config!$C$6=5,SUM(Ene!L42+Feb!L42+Mar!L42+Abr!L42+May!L42),IF(Config!$C$6=6,SUM(+Ene!L42+Feb!L42+Mar!L42+Abr!L42+May!L42+Jun!L42),IF(Config!$C$6=7,SUM(Ene!L42+Feb!L42+Mar!L42+Abr!L42+May!L42+Jun!L42+Jul!L42),IF(Config!$C$6=8,SUM(+Ene!L42+Feb!L42+Mar!L42+Abr!L42+May!L42+Jun!L42+Jul!L42+Ago!L42),IF(Config!$C$6=9,SUM(+Ene!L42+Feb!L42+Mar!L42+Abr!L42+May!L42+Jun!L42+Jul!L42+Ago!L42+Set!L42),IF(Config!$C$6=10,SUM(+Ene!L42+Feb!L42+Mar!L42+Abr!L42+May!L42+Jun!L42+Jul!L42+Ago!L42+Set!L42+Oct!L42),IF(Config!$C$6=11,SUM(+Ene!L42+Feb!L42+Mar!L42+Abr!L42+May!L42+Jun!L42+Jul!L42+Ago!L42+Set!L42+Oct!L42+Nov!L42),IF(Config!$C$6=12,SUM(+Ene!L42+Feb!L42+Mar!L42+Abr!L42+May!L42+Jun!L42+Jul!L42+Ago!L42+Set!L42+Oct!L42+Nov!L42+Dic!L42)))))))))))))</f>
        <v>0</v>
      </c>
      <c r="M42" s="429">
        <f>IF(Config!$C$6=1,SUM(+Ene!M42),IF(Config!$C$6=2,SUM(+Ene!M42+Feb!M42),IF(Config!$C$6=3,SUM(+Ene!M42+Feb!M42+Mar!M42),IF(Config!$C$6=4,SUM(+Ene!M42+Feb!M42+Mar!M42+Abr!M42),IF(Config!$C$6=5,SUM(Ene!M42+Feb!M42+Mar!M42+Abr!M42+May!M42),IF(Config!$C$6=6,SUM(+Ene!M42+Feb!M42+Mar!M42+Abr!M42+May!M42+Jun!M42),IF(Config!$C$6=7,SUM(Ene!M42+Feb!M42+Mar!M42+Abr!M42+May!M42+Jun!M42+Jul!M42),IF(Config!$C$6=8,SUM(+Ene!M42+Feb!M42+Mar!M42+Abr!M42+May!M42+Jun!M42+Jul!M42+Ago!M42),IF(Config!$C$6=9,SUM(+Ene!M42+Feb!M42+Mar!M42+Abr!M42+May!M42+Jun!M42+Jul!M42+Ago!M42+Set!M42),IF(Config!$C$6=10,SUM(+Ene!M42+Feb!M42+Mar!M42+Abr!M42+May!M42+Jun!M42+Jul!M42+Ago!M42+Set!M42+Oct!M42),IF(Config!$C$6=11,SUM(+Ene!M42+Feb!M42+Mar!M42+Abr!M42+May!M42+Jun!M42+Jul!M42+Ago!M42+Set!M42+Oct!M42+Nov!M42),IF(Config!$C$6=12,SUM(+Ene!M42+Feb!M42+Mar!M42+Abr!M42+May!M42+Jun!M42+Jul!M42+Ago!M42+Set!M42+Oct!M42+Nov!M42+Dic!M42)))))))))))))</f>
        <v>0</v>
      </c>
      <c r="N42" s="429">
        <f>IF(Config!$C$6=1,SUM(+Ene!N42),IF(Config!$C$6=2,SUM(+Ene!N42+Feb!N42),IF(Config!$C$6=3,SUM(+Ene!N42+Feb!N42+Mar!N42),IF(Config!$C$6=4,SUM(+Ene!N42+Feb!N42+Mar!N42+Abr!N42),IF(Config!$C$6=5,SUM(Ene!N42+Feb!N42+Mar!N42+Abr!N42+May!N42),IF(Config!$C$6=6,SUM(+Ene!N42+Feb!N42+Mar!N42+Abr!N42+May!N42+Jun!N42),IF(Config!$C$6=7,SUM(Ene!N42+Feb!N42+Mar!N42+Abr!N42+May!N42+Jun!N42+Jul!N42),IF(Config!$C$6=8,SUM(+Ene!N42+Feb!N42+Mar!N42+Abr!N42+May!N42+Jun!N42+Jul!N42+Ago!N42),IF(Config!$C$6=9,SUM(+Ene!N42+Feb!N42+Mar!N42+Abr!N42+May!N42+Jun!N42+Jul!N42+Ago!N42+Set!N42),IF(Config!$C$6=10,SUM(+Ene!N42+Feb!N42+Mar!N42+Abr!N42+May!N42+Jun!N42+Jul!N42+Ago!N42+Set!N42+Oct!N42),IF(Config!$C$6=11,SUM(+Ene!N42+Feb!N42+Mar!N42+Abr!N42+May!N42+Jun!N42+Jul!N42+Ago!N42+Set!N42+Oct!N42+Nov!N42),IF(Config!$C$6=12,SUM(+Ene!N42+Feb!N42+Mar!N42+Abr!N42+May!N42+Jun!N42+Jul!N42+Ago!N42+Set!N42+Oct!N42+Nov!N42+Dic!N42)))))))))))))</f>
        <v>0</v>
      </c>
      <c r="O42" s="429">
        <f>IF(Config!$C$6=1,SUM(+Ene!O42),IF(Config!$C$6=2,SUM(+Ene!O42+Feb!O42),IF(Config!$C$6=3,SUM(+Ene!O42+Feb!O42+Mar!O42),IF(Config!$C$6=4,SUM(+Ene!O42+Feb!O42+Mar!O42+Abr!O42),IF(Config!$C$6=5,SUM(Ene!O42+Feb!O42+Mar!O42+Abr!O42+May!O42),IF(Config!$C$6=6,SUM(+Ene!O42+Feb!O42+Mar!O42+Abr!O42+May!O42+Jun!O42),IF(Config!$C$6=7,SUM(Ene!O42+Feb!O42+Mar!O42+Abr!O42+May!O42+Jun!O42+Jul!O42),IF(Config!$C$6=8,SUM(+Ene!O42+Feb!O42+Mar!O42+Abr!O42+May!O42+Jun!O42+Jul!O42+Ago!O42),IF(Config!$C$6=9,SUM(+Ene!O42+Feb!O42+Mar!O42+Abr!O42+May!O42+Jun!O42+Jul!O42+Ago!O42+Set!O42),IF(Config!$C$6=10,SUM(+Ene!O42+Feb!O42+Mar!O42+Abr!O42+May!O42+Jun!O42+Jul!O42+Ago!O42+Set!O42+Oct!O42),IF(Config!$C$6=11,SUM(+Ene!O42+Feb!O42+Mar!O42+Abr!O42+May!O42+Jun!O42+Jul!O42+Ago!O42+Set!O42+Oct!O42+Nov!O42),IF(Config!$C$6=12,SUM(+Ene!O42+Feb!O42+Mar!O42+Abr!O42+May!O42+Jun!O42+Jul!O42+Ago!O42+Set!O42+Oct!O42+Nov!O42+Dic!O42)))))))))))))</f>
        <v>0</v>
      </c>
      <c r="P42" s="429">
        <f>IF(Config!$C$6=1,SUM(+Ene!P42),IF(Config!$C$6=2,SUM(+Ene!P42+Feb!P42),IF(Config!$C$6=3,SUM(+Ene!P42+Feb!P42+Mar!P42),IF(Config!$C$6=4,SUM(+Ene!P42+Feb!P42+Mar!P42+Abr!P42),IF(Config!$C$6=5,SUM(Ene!P42+Feb!P42+Mar!P42+Abr!P42+May!P42),IF(Config!$C$6=6,SUM(+Ene!P42+Feb!P42+Mar!P42+Abr!P42+May!P42+Jun!P42),IF(Config!$C$6=7,SUM(Ene!P42+Feb!P42+Mar!P42+Abr!P42+May!P42+Jun!P42+Jul!P42),IF(Config!$C$6=8,SUM(+Ene!P42+Feb!P42+Mar!P42+Abr!P42+May!P42+Jun!P42+Jul!P42+Ago!P42),IF(Config!$C$6=9,SUM(+Ene!P42+Feb!P42+Mar!P42+Abr!P42+May!P42+Jun!P42+Jul!P42+Ago!P42+Set!P42),IF(Config!$C$6=10,SUM(+Ene!P42+Feb!P42+Mar!P42+Abr!P42+May!P42+Jun!P42+Jul!P42+Ago!P42+Set!P42+Oct!P42),IF(Config!$C$6=11,SUM(+Ene!P42+Feb!P42+Mar!P42+Abr!P42+May!P42+Jun!P42+Jul!P42+Ago!P42+Set!P42+Oct!P42+Nov!P42),IF(Config!$C$6=12,SUM(+Ene!P42+Feb!P42+Mar!P42+Abr!P42+May!P42+Jun!P42+Jul!P42+Ago!P42+Set!P42+Oct!P42+Nov!P42+Dic!P42)))))))))))))</f>
        <v>0</v>
      </c>
      <c r="Q42" s="429">
        <f>IF(Config!$C$6=1,SUM(+Ene!Q42),IF(Config!$C$6=2,SUM(+Ene!Q42+Feb!Q42),IF(Config!$C$6=3,SUM(+Ene!Q42+Feb!Q42+Mar!Q42),IF(Config!$C$6=4,SUM(+Ene!Q42+Feb!Q42+Mar!Q42+Abr!Q42),IF(Config!$C$6=5,SUM(Ene!Q42+Feb!Q42+Mar!Q42+Abr!Q42+May!Q42),IF(Config!$C$6=6,SUM(+Ene!Q42+Feb!Q42+Mar!Q42+Abr!Q42+May!Q42+Jun!Q42),IF(Config!$C$6=7,SUM(Ene!Q42+Feb!Q42+Mar!Q42+Abr!Q42+May!Q42+Jun!Q42+Jul!Q42),IF(Config!$C$6=8,SUM(+Ene!Q42+Feb!Q42+Mar!Q42+Abr!Q42+May!Q42+Jun!Q42+Jul!Q42+Ago!Q42),IF(Config!$C$6=9,SUM(+Ene!Q42+Feb!Q42+Mar!Q42+Abr!Q42+May!Q42+Jun!Q42+Jul!Q42+Ago!Q42+Set!Q42),IF(Config!$C$6=10,SUM(+Ene!Q42+Feb!Q42+Mar!Q42+Abr!Q42+May!Q42+Jun!Q42+Jul!Q42+Ago!Q42+Set!Q42+Oct!Q42),IF(Config!$C$6=11,SUM(+Ene!Q42+Feb!Q42+Mar!Q42+Abr!Q42+May!Q42+Jun!Q42+Jul!Q42+Ago!Q42+Set!Q42+Oct!Q42+Nov!Q42),IF(Config!$C$6=12,SUM(+Ene!Q42+Feb!Q42+Mar!Q42+Abr!Q42+May!Q42+Jun!Q42+Jul!Q42+Ago!Q42+Set!Q42+Oct!Q42+Nov!Q42+Dic!Q42)))))))))))))</f>
        <v>0</v>
      </c>
      <c r="R42" s="429">
        <f>IF(Config!$C$6=1,SUM(+Ene!R42),IF(Config!$C$6=2,SUM(+Ene!R42+Feb!R42),IF(Config!$C$6=3,SUM(+Ene!R42+Feb!R42+Mar!R42),IF(Config!$C$6=4,SUM(+Ene!R42+Feb!R42+Mar!R42+Abr!R42),IF(Config!$C$6=5,SUM(Ene!R42+Feb!R42+Mar!R42+Abr!R42+May!R42),IF(Config!$C$6=6,SUM(+Ene!R42+Feb!R42+Mar!R42+Abr!R42+May!R42+Jun!R42),IF(Config!$C$6=7,SUM(Ene!R42+Feb!R42+Mar!R42+Abr!R42+May!R42+Jun!R42+Jul!R42),IF(Config!$C$6=8,SUM(+Ene!R42+Feb!R42+Mar!R42+Abr!R42+May!R42+Jun!R42+Jul!R42+Ago!R42),IF(Config!$C$6=9,SUM(+Ene!R42+Feb!R42+Mar!R42+Abr!R42+May!R42+Jun!R42+Jul!R42+Ago!R42+Set!R42),IF(Config!$C$6=10,SUM(+Ene!R42+Feb!R42+Mar!R42+Abr!R42+May!R42+Jun!R42+Jul!R42+Ago!R42+Set!R42+Oct!R42),IF(Config!$C$6=11,SUM(+Ene!R42+Feb!R42+Mar!R42+Abr!R42+May!R42+Jun!R42+Jul!R42+Ago!R42+Set!R42+Oct!R42+Nov!R42),IF(Config!$C$6=12,SUM(+Ene!R42+Feb!R42+Mar!R42+Abr!R42+May!R42+Jun!R42+Jul!R42+Ago!R42+Set!R42+Oct!R42+Nov!R42+Dic!R42)))))))))))))</f>
        <v>0</v>
      </c>
      <c r="S42" s="429">
        <f>IF(Config!$C$6=1,SUM(+Ene!S42),IF(Config!$C$6=2,SUM(+Ene!S42+Feb!S42),IF(Config!$C$6=3,SUM(+Ene!S42+Feb!S42+Mar!S42),IF(Config!$C$6=4,SUM(+Ene!S42+Feb!S42+Mar!S42+Abr!S42),IF(Config!$C$6=5,SUM(Ene!S42+Feb!S42+Mar!S42+Abr!S42+May!S42),IF(Config!$C$6=6,SUM(+Ene!S42+Feb!S42+Mar!S42+Abr!S42+May!S42+Jun!S42),IF(Config!$C$6=7,SUM(Ene!S42+Feb!S42+Mar!S42+Abr!S42+May!S42+Jun!S42+Jul!S42),IF(Config!$C$6=8,SUM(+Ene!S42+Feb!S42+Mar!S42+Abr!S42+May!S42+Jun!S42+Jul!S42+Ago!S42),IF(Config!$C$6=9,SUM(+Ene!S42+Feb!S42+Mar!S42+Abr!S42+May!S42+Jun!S42+Jul!S42+Ago!S42+Set!S42),IF(Config!$C$6=10,SUM(+Ene!S42+Feb!S42+Mar!S42+Abr!S42+May!S42+Jun!S42+Jul!S42+Ago!S42+Set!S42+Oct!S42),IF(Config!$C$6=11,SUM(+Ene!S42+Feb!S42+Mar!S42+Abr!S42+May!S42+Jun!S42+Jul!S42+Ago!S42+Set!S42+Oct!S42+Nov!S42),IF(Config!$C$6=12,SUM(+Ene!S42+Feb!S42+Mar!S42+Abr!S42+May!S42+Jun!S42+Jul!S42+Ago!S42+Set!S42+Oct!S42+Nov!S42+Dic!S42)))))))))))))</f>
        <v>0</v>
      </c>
      <c r="T42" s="429">
        <f>IF(Config!$C$6=1,SUM(+Ene!T42),IF(Config!$C$6=2,SUM(+Ene!T42+Feb!T42),IF(Config!$C$6=3,SUM(+Ene!T42+Feb!T42+Mar!T42),IF(Config!$C$6=4,SUM(+Ene!T42+Feb!T42+Mar!T42+Abr!T42),IF(Config!$C$6=5,SUM(Ene!T42+Feb!T42+Mar!T42+Abr!T42+May!T42),IF(Config!$C$6=6,SUM(+Ene!T42+Feb!T42+Mar!T42+Abr!T42+May!T42+Jun!T42),IF(Config!$C$6=7,SUM(Ene!T42+Feb!T42+Mar!T42+Abr!T42+May!T42+Jun!T42+Jul!T42),IF(Config!$C$6=8,SUM(+Ene!T42+Feb!T42+Mar!T42+Abr!T42+May!T42+Jun!T42+Jul!T42+Ago!T42),IF(Config!$C$6=9,SUM(+Ene!T42+Feb!T42+Mar!T42+Abr!T42+May!T42+Jun!T42+Jul!T42+Ago!T42+Set!T42),IF(Config!$C$6=10,SUM(+Ene!T42+Feb!T42+Mar!T42+Abr!T42+May!T42+Jun!T42+Jul!T42+Ago!T42+Set!T42+Oct!T42),IF(Config!$C$6=11,SUM(+Ene!T42+Feb!T42+Mar!T42+Abr!T42+May!T42+Jun!T42+Jul!T42+Ago!T42+Set!T42+Oct!T42+Nov!T42),IF(Config!$C$6=12,SUM(+Ene!T42+Feb!T42+Mar!T42+Abr!T42+May!T42+Jun!T42+Jul!T42+Ago!T42+Set!T42+Oct!T42+Nov!T42+Dic!T42)))))))))))))</f>
        <v>0</v>
      </c>
      <c r="U42" s="429">
        <f>IF(Config!$C$6=1,SUM(+Ene!U42),IF(Config!$C$6=2,SUM(+Ene!U42+Feb!U42),IF(Config!$C$6=3,SUM(+Ene!U42+Feb!U42+Mar!U42),IF(Config!$C$6=4,SUM(+Ene!U42+Feb!U42+Mar!U42+Abr!U42),IF(Config!$C$6=5,SUM(Ene!U42+Feb!U42+Mar!U42+Abr!U42+May!U42),IF(Config!$C$6=6,SUM(+Ene!U42+Feb!U42+Mar!U42+Abr!U42+May!U42+Jun!U42),IF(Config!$C$6=7,SUM(Ene!U42+Feb!U42+Mar!U42+Abr!U42+May!U42+Jun!U42+Jul!U42),IF(Config!$C$6=8,SUM(+Ene!U42+Feb!U42+Mar!U42+Abr!U42+May!U42+Jun!U42+Jul!U42+Ago!U42),IF(Config!$C$6=9,SUM(+Ene!U42+Feb!U42+Mar!U42+Abr!U42+May!U42+Jun!U42+Jul!U42+Ago!U42+Set!U42),IF(Config!$C$6=10,SUM(+Ene!U42+Feb!U42+Mar!U42+Abr!U42+May!U42+Jun!U42+Jul!U42+Ago!U42+Set!U42+Oct!U42),IF(Config!$C$6=11,SUM(+Ene!U42+Feb!U42+Mar!U42+Abr!U42+May!U42+Jun!U42+Jul!U42+Ago!U42+Set!U42+Oct!U42+Nov!U42),IF(Config!$C$6=12,SUM(+Ene!U42+Feb!U42+Mar!U42+Abr!U42+May!U42+Jun!U42+Jul!U42+Ago!U42+Set!U42+Oct!U42+Nov!U42+Dic!U42)))))))))))))</f>
        <v>0</v>
      </c>
      <c r="V42" s="429">
        <f>IF(Config!$C$6=1,SUM(+Ene!V42),IF(Config!$C$6=2,SUM(+Ene!V42+Feb!V42),IF(Config!$C$6=3,SUM(+Ene!V42+Feb!V42+Mar!V42),IF(Config!$C$6=4,SUM(+Ene!V42+Feb!V42+Mar!V42+Abr!V42),IF(Config!$C$6=5,SUM(Ene!V42+Feb!V42+Mar!V42+Abr!V42+May!V42),IF(Config!$C$6=6,SUM(+Ene!V42+Feb!V42+Mar!V42+Abr!V42+May!V42+Jun!V42),IF(Config!$C$6=7,SUM(Ene!V42+Feb!V42+Mar!V42+Abr!V42+May!V42+Jun!V42+Jul!V42),IF(Config!$C$6=8,SUM(+Ene!V42+Feb!V42+Mar!V42+Abr!V42+May!V42+Jun!V42+Jul!V42+Ago!V42),IF(Config!$C$6=9,SUM(+Ene!V42+Feb!V42+Mar!V42+Abr!V42+May!V42+Jun!V42+Jul!V42+Ago!V42+Set!V42),IF(Config!$C$6=10,SUM(+Ene!V42+Feb!V42+Mar!V42+Abr!V42+May!V42+Jun!V42+Jul!V42+Ago!V42+Set!V42+Oct!V42),IF(Config!$C$6=11,SUM(+Ene!V42+Feb!V42+Mar!V42+Abr!V42+May!V42+Jun!V42+Jul!V42+Ago!V42+Set!V42+Oct!V42+Nov!V42),IF(Config!$C$6=12,SUM(+Ene!V42+Feb!V42+Mar!V42+Abr!V42+May!V42+Jun!V42+Jul!V42+Ago!V42+Set!V42+Oct!V42+Nov!V42+Dic!V42)))))))))))))</f>
        <v>0</v>
      </c>
      <c r="W42" s="429">
        <f>IF(Config!$C$6=1,SUM(+Ene!W42),IF(Config!$C$6=2,SUM(+Ene!W42+Feb!W42),IF(Config!$C$6=3,SUM(+Ene!W42+Feb!W42+Mar!W42),IF(Config!$C$6=4,SUM(+Ene!W42+Feb!W42+Mar!W42+Abr!W42),IF(Config!$C$6=5,SUM(Ene!W42+Feb!W42+Mar!W42+Abr!W42+May!W42),IF(Config!$C$6=6,SUM(+Ene!W42+Feb!W42+Mar!W42+Abr!W42+May!W42+Jun!W42),IF(Config!$C$6=7,SUM(Ene!W42+Feb!W42+Mar!W42+Abr!W42+May!W42+Jun!W42+Jul!W42),IF(Config!$C$6=8,SUM(+Ene!W42+Feb!W42+Mar!W42+Abr!W42+May!W42+Jun!W42+Jul!W42+Ago!W42),IF(Config!$C$6=9,SUM(+Ene!W42+Feb!W42+Mar!W42+Abr!W42+May!W42+Jun!W42+Jul!W42+Ago!W42+Set!W42),IF(Config!$C$6=10,SUM(+Ene!W42+Feb!W42+Mar!W42+Abr!W42+May!W42+Jun!W42+Jul!W42+Ago!W42+Set!W42+Oct!W42),IF(Config!$C$6=11,SUM(+Ene!W42+Feb!W42+Mar!W42+Abr!W42+May!W42+Jun!W42+Jul!W42+Ago!W42+Set!W42+Oct!W42+Nov!W42),IF(Config!$C$6=12,SUM(+Ene!W42+Feb!W42+Mar!W42+Abr!W42+May!W42+Jun!W42+Jul!W42+Ago!W42+Set!W42+Oct!W42+Nov!W42+Dic!W42)))))))))))))</f>
        <v>0</v>
      </c>
      <c r="X42" s="429">
        <f>IF(Config!$C$6=1,SUM(+Ene!X42),IF(Config!$C$6=2,SUM(+Ene!X42+Feb!X42),IF(Config!$C$6=3,SUM(+Ene!X42+Feb!X42+Mar!X42),IF(Config!$C$6=4,SUM(+Ene!X42+Feb!X42+Mar!X42+Abr!X42),IF(Config!$C$6=5,SUM(Ene!X42+Feb!X42+Mar!X42+Abr!X42+May!X42),IF(Config!$C$6=6,SUM(+Ene!X42+Feb!X42+Mar!X42+Abr!X42+May!X42+Jun!X42),IF(Config!$C$6=7,SUM(Ene!X42+Feb!X42+Mar!X42+Abr!X42+May!X42+Jun!X42+Jul!X42),IF(Config!$C$6=8,SUM(+Ene!X42+Feb!X42+Mar!X42+Abr!X42+May!X42+Jun!X42+Jul!X42+Ago!X42),IF(Config!$C$6=9,SUM(+Ene!X42+Feb!X42+Mar!X42+Abr!X42+May!X42+Jun!X42+Jul!X42+Ago!X42+Set!X42),IF(Config!$C$6=10,SUM(+Ene!X42+Feb!X42+Mar!X42+Abr!X42+May!X42+Jun!X42+Jul!X42+Ago!X42+Set!X42+Oct!X42),IF(Config!$C$6=11,SUM(+Ene!X42+Feb!X42+Mar!X42+Abr!X42+May!X42+Jun!X42+Jul!X42+Ago!X42+Set!X42+Oct!X42+Nov!X42),IF(Config!$C$6=12,SUM(+Ene!X42+Feb!X42+Mar!X42+Abr!X42+May!X42+Jun!X42+Jul!X42+Ago!X42+Set!X42+Oct!X42+Nov!X42+Dic!X42)))))))))))))</f>
        <v>0</v>
      </c>
      <c r="Y42" s="429">
        <f>IF(Config!$C$6=1,SUM(+Ene!Y42),IF(Config!$C$6=2,SUM(+Ene!Y42+Feb!Y42),IF(Config!$C$6=3,SUM(+Ene!Y42+Feb!Y42+Mar!Y42),IF(Config!$C$6=4,SUM(+Ene!Y42+Feb!Y42+Mar!Y42+Abr!Y42),IF(Config!$C$6=5,SUM(Ene!Y42+Feb!Y42+Mar!Y42+Abr!Y42+May!Y42),IF(Config!$C$6=6,SUM(+Ene!Y42+Feb!Y42+Mar!Y42+Abr!Y42+May!Y42+Jun!Y42),IF(Config!$C$6=7,SUM(Ene!Y42+Feb!Y42+Mar!Y42+Abr!Y42+May!Y42+Jun!Y42+Jul!Y42),IF(Config!$C$6=8,SUM(+Ene!Y42+Feb!Y42+Mar!Y42+Abr!Y42+May!Y42+Jun!Y42+Jul!Y42+Ago!Y42),IF(Config!$C$6=9,SUM(+Ene!Y42+Feb!Y42+Mar!Y42+Abr!Y42+May!Y42+Jun!Y42+Jul!Y42+Ago!Y42+Set!Y42),IF(Config!$C$6=10,SUM(+Ene!Y42+Feb!Y42+Mar!Y42+Abr!Y42+May!Y42+Jun!Y42+Jul!Y42+Ago!Y42+Set!Y42+Oct!Y42),IF(Config!$C$6=11,SUM(+Ene!Y42+Feb!Y42+Mar!Y42+Abr!Y42+May!Y42+Jun!Y42+Jul!Y42+Ago!Y42+Set!Y42+Oct!Y42+Nov!Y42),IF(Config!$C$6=12,SUM(+Ene!Y42+Feb!Y42+Mar!Y42+Abr!Y42+May!Y42+Jun!Y42+Jul!Y42+Ago!Y42+Set!Y42+Oct!Y42+Nov!Y42+Dic!Y42)))))))))))))</f>
        <v>0</v>
      </c>
      <c r="Z42" s="429">
        <f>IF(Config!$C$6=1,SUM(+Ene!Z42),IF(Config!$C$6=2,SUM(+Ene!Z42+Feb!Z42),IF(Config!$C$6=3,SUM(+Ene!Z42+Feb!Z42+Mar!Z42),IF(Config!$C$6=4,SUM(+Ene!Z42+Feb!Z42+Mar!Z42+Abr!Z42),IF(Config!$C$6=5,SUM(Ene!Z42+Feb!Z42+Mar!Z42+Abr!Z42+May!Z42),IF(Config!$C$6=6,SUM(+Ene!Z42+Feb!Z42+Mar!Z42+Abr!Z42+May!Z42+Jun!Z42),IF(Config!$C$6=7,SUM(Ene!Z42+Feb!Z42+Mar!Z42+Abr!Z42+May!Z42+Jun!Z42+Jul!Z42),IF(Config!$C$6=8,SUM(+Ene!Z42+Feb!Z42+Mar!Z42+Abr!Z42+May!Z42+Jun!Z42+Jul!Z42+Ago!Z42),IF(Config!$C$6=9,SUM(+Ene!Z42+Feb!Z42+Mar!Z42+Abr!Z42+May!Z42+Jun!Z42+Jul!Z42+Ago!Z42+Set!Z42),IF(Config!$C$6=10,SUM(+Ene!Z42+Feb!Z42+Mar!Z42+Abr!Z42+May!Z42+Jun!Z42+Jul!Z42+Ago!Z42+Set!Z42+Oct!Z42),IF(Config!$C$6=11,SUM(+Ene!Z42+Feb!Z42+Mar!Z42+Abr!Z42+May!Z42+Jun!Z42+Jul!Z42+Ago!Z42+Set!Z42+Oct!Z42+Nov!Z42),IF(Config!$C$6=12,SUM(+Ene!Z42+Feb!Z42+Mar!Z42+Abr!Z42+May!Z42+Jun!Z42+Jul!Z42+Ago!Z42+Set!Z42+Oct!Z42+Nov!Z42+Dic!Z42)))))))))))))</f>
        <v>0</v>
      </c>
      <c r="AA42" s="429">
        <f>IF(Config!$C$6=1,SUM(+Ene!AA42),IF(Config!$C$6=2,SUM(+Ene!AA42+Feb!AA42),IF(Config!$C$6=3,SUM(+Ene!AA42+Feb!AA42+Mar!AA42),IF(Config!$C$6=4,SUM(+Ene!AA42+Feb!AA42+Mar!AA42+Abr!AA42),IF(Config!$C$6=5,SUM(Ene!AA42+Feb!AA42+Mar!AA42+Abr!AA42+May!AA42),IF(Config!$C$6=6,SUM(+Ene!AA42+Feb!AA42+Mar!AA42+Abr!AA42+May!AA42+Jun!AA42),IF(Config!$C$6=7,SUM(Ene!AA42+Feb!AA42+Mar!AA42+Abr!AA42+May!AA42+Jun!AA42+Jul!AA42),IF(Config!$C$6=8,SUM(+Ene!AA42+Feb!AA42+Mar!AA42+Abr!AA42+May!AA42+Jun!AA42+Jul!AA42+Ago!AA42),IF(Config!$C$6=9,SUM(+Ene!AA42+Feb!AA42+Mar!AA42+Abr!AA42+May!AA42+Jun!AA42+Jul!AA42+Ago!AA42+Set!AA42),IF(Config!$C$6=10,SUM(+Ene!AA42+Feb!AA42+Mar!AA42+Abr!AA42+May!AA42+Jun!AA42+Jul!AA42+Ago!AA42+Set!AA42+Oct!AA42),IF(Config!$C$6=11,SUM(+Ene!AA42+Feb!AA42+Mar!AA42+Abr!AA42+May!AA42+Jun!AA42+Jul!AA42+Ago!AA42+Set!AA42+Oct!AA42+Nov!AA42),IF(Config!$C$6=12,SUM(+Ene!AA42+Feb!AA42+Mar!AA42+Abr!AA42+May!AA42+Jun!AA42+Jul!AA42+Ago!AA42+Set!AA42+Oct!AA42+Nov!AA42+Dic!AA42)))))))))))))</f>
        <v>0</v>
      </c>
      <c r="AB42" s="429">
        <f>IF(Config!$C$6=1,SUM(+Ene!AB42),IF(Config!$C$6=2,SUM(+Ene!AB42+Feb!AB42),IF(Config!$C$6=3,SUM(+Ene!AB42+Feb!AB42+Mar!AB42),IF(Config!$C$6=4,SUM(+Ene!AB42+Feb!AB42+Mar!AB42+Abr!AB42),IF(Config!$C$6=5,SUM(Ene!AB42+Feb!AB42+Mar!AB42+Abr!AB42+May!AB42),IF(Config!$C$6=6,SUM(+Ene!AB42+Feb!AB42+Mar!AB42+Abr!AB42+May!AB42+Jun!AB42),IF(Config!$C$6=7,SUM(Ene!AB42+Feb!AB42+Mar!AB42+Abr!AB42+May!AB42+Jun!AB42+Jul!AB42),IF(Config!$C$6=8,SUM(+Ene!AB42+Feb!AB42+Mar!AB42+Abr!AB42+May!AB42+Jun!AB42+Jul!AB42+Ago!AB42),IF(Config!$C$6=9,SUM(+Ene!AB42+Feb!AB42+Mar!AB42+Abr!AB42+May!AB42+Jun!AB42+Jul!AB42+Ago!AB42+Set!AB42),IF(Config!$C$6=10,SUM(+Ene!AB42+Feb!AB42+Mar!AB42+Abr!AB42+May!AB42+Jun!AB42+Jul!AB42+Ago!AB42+Set!AB42+Oct!AB42),IF(Config!$C$6=11,SUM(+Ene!AB42+Feb!AB42+Mar!AB42+Abr!AB42+May!AB42+Jun!AB42+Jul!AB42+Ago!AB42+Set!AB42+Oct!AB42+Nov!AB42),IF(Config!$C$6=12,SUM(+Ene!AB42+Feb!AB42+Mar!AB42+Abr!AB42+May!AB42+Jun!AB42+Jul!AB42+Ago!AB42+Set!AB42+Oct!AB42+Nov!AB42+Dic!AB42)))))))))))))</f>
        <v>0</v>
      </c>
      <c r="AC42" s="429">
        <f>IF(Config!$C$6=1,SUM(+Ene!AC42),IF(Config!$C$6=2,SUM(+Ene!AC42+Feb!AC42),IF(Config!$C$6=3,SUM(+Ene!AC42+Feb!AC42+Mar!AC42),IF(Config!$C$6=4,SUM(+Ene!AC42+Feb!AC42+Mar!AC42+Abr!AC42),IF(Config!$C$6=5,SUM(Ene!AC42+Feb!AC42+Mar!AC42+Abr!AC42+May!AC42),IF(Config!$C$6=6,SUM(+Ene!AC42+Feb!AC42+Mar!AC42+Abr!AC42+May!AC42+Jun!AC42),IF(Config!$C$6=7,SUM(Ene!AC42+Feb!AC42+Mar!AC42+Abr!AC42+May!AC42+Jun!AC42+Jul!AC42),IF(Config!$C$6=8,SUM(+Ene!AC42+Feb!AC42+Mar!AC42+Abr!AC42+May!AC42+Jun!AC42+Jul!AC42+Ago!AC42),IF(Config!$C$6=9,SUM(+Ene!AC42+Feb!AC42+Mar!AC42+Abr!AC42+May!AC42+Jun!AC42+Jul!AC42+Ago!AC42+Set!AC42),IF(Config!$C$6=10,SUM(+Ene!AC42+Feb!AC42+Mar!AC42+Abr!AC42+May!AC42+Jun!AC42+Jul!AC42+Ago!AC42+Set!AC42+Oct!AC42),IF(Config!$C$6=11,SUM(+Ene!AC42+Feb!AC42+Mar!AC42+Abr!AC42+May!AC42+Jun!AC42+Jul!AC42+Ago!AC42+Set!AC42+Oct!AC42+Nov!AC42),IF(Config!$C$6=12,SUM(+Ene!AC42+Feb!AC42+Mar!AC42+Abr!AC42+May!AC42+Jun!AC42+Jul!AC42+Ago!AC42+Set!AC42+Oct!AC42+Nov!AC42+Dic!AC42)))))))))))))</f>
        <v>0</v>
      </c>
      <c r="AD42" s="429">
        <f>IF(Config!$C$6=1,SUM(+Ene!AD42),IF(Config!$C$6=2,SUM(+Ene!AD42+Feb!AD42),IF(Config!$C$6=3,SUM(+Ene!AD42+Feb!AD42+Mar!AD42),IF(Config!$C$6=4,SUM(+Ene!AD42+Feb!AD42+Mar!AD42+Abr!AD42),IF(Config!$C$6=5,SUM(Ene!AD42+Feb!AD42+Mar!AD42+Abr!AD42+May!AD42),IF(Config!$C$6=6,SUM(+Ene!AD42+Feb!AD42+Mar!AD42+Abr!AD42+May!AD42+Jun!AD42),IF(Config!$C$6=7,SUM(Ene!AD42+Feb!AD42+Mar!AD42+Abr!AD42+May!AD42+Jun!AD42+Jul!AD42),IF(Config!$C$6=8,SUM(+Ene!AD42+Feb!AD42+Mar!AD42+Abr!AD42+May!AD42+Jun!AD42+Jul!AD42+Ago!AD42),IF(Config!$C$6=9,SUM(+Ene!AD42+Feb!AD42+Mar!AD42+Abr!AD42+May!AD42+Jun!AD42+Jul!AD42+Ago!AD42+Set!AD42),IF(Config!$C$6=10,SUM(+Ene!AD42+Feb!AD42+Mar!AD42+Abr!AD42+May!AD42+Jun!AD42+Jul!AD42+Ago!AD42+Set!AD42+Oct!AD42),IF(Config!$C$6=11,SUM(+Ene!AD42+Feb!AD42+Mar!AD42+Abr!AD42+May!AD42+Jun!AD42+Jul!AD42+Ago!AD42+Set!AD42+Oct!AD42+Nov!AD42),IF(Config!$C$6=12,SUM(+Ene!AD42+Feb!AD42+Mar!AD42+Abr!AD42+May!AD42+Jun!AD42+Jul!AD42+Ago!AD42+Set!AD42+Oct!AD42+Nov!AD42+Dic!AD42)))))))))))))</f>
        <v>0</v>
      </c>
      <c r="AE42" s="429">
        <f>IF(Config!$C$6=1,SUM(+Ene!AE42),IF(Config!$C$6=2,SUM(+Ene!AE42+Feb!AE42),IF(Config!$C$6=3,SUM(+Ene!AE42+Feb!AE42+Mar!AE42),IF(Config!$C$6=4,SUM(+Ene!AE42+Feb!AE42+Mar!AE42+Abr!AE42),IF(Config!$C$6=5,SUM(Ene!AE42+Feb!AE42+Mar!AE42+Abr!AE42+May!AE42),IF(Config!$C$6=6,SUM(+Ene!AE42+Feb!AE42+Mar!AE42+Abr!AE42+May!AE42+Jun!AE42),IF(Config!$C$6=7,SUM(Ene!AE42+Feb!AE42+Mar!AE42+Abr!AE42+May!AE42+Jun!AE42+Jul!AE42),IF(Config!$C$6=8,SUM(+Ene!AE42+Feb!AE42+Mar!AE42+Abr!AE42+May!AE42+Jun!AE42+Jul!AE42+Ago!AE42),IF(Config!$C$6=9,SUM(+Ene!AE42+Feb!AE42+Mar!AE42+Abr!AE42+May!AE42+Jun!AE42+Jul!AE42+Ago!AE42+Set!AE42),IF(Config!$C$6=10,SUM(+Ene!AE42+Feb!AE42+Mar!AE42+Abr!AE42+May!AE42+Jun!AE42+Jul!AE42+Ago!AE42+Set!AE42+Oct!AE42),IF(Config!$C$6=11,SUM(+Ene!AE42+Feb!AE42+Mar!AE42+Abr!AE42+May!AE42+Jun!AE42+Jul!AE42+Ago!AE42+Set!AE42+Oct!AE42+Nov!AE42),IF(Config!$C$6=12,SUM(+Ene!AE42+Feb!AE42+Mar!AE42+Abr!AE42+May!AE42+Jun!AE42+Jul!AE42+Ago!AE42+Set!AE42+Oct!AE42+Nov!AE42+Dic!AE42)))))))))))))</f>
        <v>0</v>
      </c>
      <c r="AF42" s="429">
        <f>IF(Config!$C$6=1,SUM(+Ene!AF42),IF(Config!$C$6=2,SUM(+Ene!AF42+Feb!AF42),IF(Config!$C$6=3,SUM(+Ene!AF42+Feb!AF42+Mar!AF42),IF(Config!$C$6=4,SUM(+Ene!AF42+Feb!AF42+Mar!AF42+Abr!AF42),IF(Config!$C$6=5,SUM(Ene!AF42+Feb!AF42+Mar!AF42+Abr!AF42+May!AF42),IF(Config!$C$6=6,SUM(+Ene!AF42+Feb!AF42+Mar!AF42+Abr!AF42+May!AF42+Jun!AF42),IF(Config!$C$6=7,SUM(Ene!AF42+Feb!AF42+Mar!AF42+Abr!AF42+May!AF42+Jun!AF42+Jul!AF42),IF(Config!$C$6=8,SUM(+Ene!AF42+Feb!AF42+Mar!AF42+Abr!AF42+May!AF42+Jun!AF42+Jul!AF42+Ago!AF42),IF(Config!$C$6=9,SUM(+Ene!AF42+Feb!AF42+Mar!AF42+Abr!AF42+May!AF42+Jun!AF42+Jul!AF42+Ago!AF42+Set!AF42),IF(Config!$C$6=10,SUM(+Ene!AF42+Feb!AF42+Mar!AF42+Abr!AF42+May!AF42+Jun!AF42+Jul!AF42+Ago!AF42+Set!AF42+Oct!AF42),IF(Config!$C$6=11,SUM(+Ene!AF42+Feb!AF42+Mar!AF42+Abr!AF42+May!AF42+Jun!AF42+Jul!AF42+Ago!AF42+Set!AF42+Oct!AF42+Nov!AF42),IF(Config!$C$6=12,SUM(+Ene!AF42+Feb!AF42+Mar!AF42+Abr!AF42+May!AF42+Jun!AF42+Jul!AF42+Ago!AF42+Set!AF42+Oct!AF42+Nov!AF42+Dic!AF42)))))))))))))</f>
        <v>0</v>
      </c>
      <c r="AG42" s="429">
        <f>IF(Config!$C$6=1,SUM(+Ene!AG42),IF(Config!$C$6=2,SUM(+Ene!AG42+Feb!AG42),IF(Config!$C$6=3,SUM(+Ene!AG42+Feb!AG42+Mar!AG42),IF(Config!$C$6=4,SUM(+Ene!AG42+Feb!AG42+Mar!AG42+Abr!AG42),IF(Config!$C$6=5,SUM(Ene!AG42+Feb!AG42+Mar!AG42+Abr!AG42+May!AG42),IF(Config!$C$6=6,SUM(+Ene!AG42+Feb!AG42+Mar!AG42+Abr!AG42+May!AG42+Jun!AG42),IF(Config!$C$6=7,SUM(Ene!AG42+Feb!AG42+Mar!AG42+Abr!AG42+May!AG42+Jun!AG42+Jul!AG42),IF(Config!$C$6=8,SUM(+Ene!AG42+Feb!AG42+Mar!AG42+Abr!AG42+May!AG42+Jun!AG42+Jul!AG42+Ago!AG42),IF(Config!$C$6=9,SUM(+Ene!AG42+Feb!AG42+Mar!AG42+Abr!AG42+May!AG42+Jun!AG42+Jul!AG42+Ago!AG42+Set!AG42),IF(Config!$C$6=10,SUM(+Ene!AG42+Feb!AG42+Mar!AG42+Abr!AG42+May!AG42+Jun!AG42+Jul!AG42+Ago!AG42+Set!AG42+Oct!AG42),IF(Config!$C$6=11,SUM(+Ene!AG42+Feb!AG42+Mar!AG42+Abr!AG42+May!AG42+Jun!AG42+Jul!AG42+Ago!AG42+Set!AG42+Oct!AG42+Nov!AG42),IF(Config!$C$6=12,SUM(+Ene!AG42+Feb!AG42+Mar!AG42+Abr!AG42+May!AG42+Jun!AG42+Jul!AG42+Ago!AG42+Set!AG42+Oct!AG42+Nov!AG42+Dic!AG42)))))))))))))</f>
        <v>0</v>
      </c>
      <c r="AH42" s="429">
        <f>IF(Config!$C$6=1,SUM(+Ene!AH42),IF(Config!$C$6=2,SUM(+Ene!AH42+Feb!AH42),IF(Config!$C$6=3,SUM(+Ene!AH42+Feb!AH42+Mar!AH42),IF(Config!$C$6=4,SUM(+Ene!AH42+Feb!AH42+Mar!AH42+Abr!AH42),IF(Config!$C$6=5,SUM(Ene!AH42+Feb!AH42+Mar!AH42+Abr!AH42+May!AH42),IF(Config!$C$6=6,SUM(+Ene!AH42+Feb!AH42+Mar!AH42+Abr!AH42+May!AH42+Jun!AH42),IF(Config!$C$6=7,SUM(Ene!AH42+Feb!AH42+Mar!AH42+Abr!AH42+May!AH42+Jun!AH42+Jul!AH42),IF(Config!$C$6=8,SUM(+Ene!AH42+Feb!AH42+Mar!AH42+Abr!AH42+May!AH42+Jun!AH42+Jul!AH42+Ago!AH42),IF(Config!$C$6=9,SUM(+Ene!AH42+Feb!AH42+Mar!AH42+Abr!AH42+May!AH42+Jun!AH42+Jul!AH42+Ago!AH42+Set!AH42),IF(Config!$C$6=10,SUM(+Ene!AH42+Feb!AH42+Mar!AH42+Abr!AH42+May!AH42+Jun!AH42+Jul!AH42+Ago!AH42+Set!AH42+Oct!AH42),IF(Config!$C$6=11,SUM(+Ene!AH42+Feb!AH42+Mar!AH42+Abr!AH42+May!AH42+Jun!AH42+Jul!AH42+Ago!AH42+Set!AH42+Oct!AH42+Nov!AH42),IF(Config!$C$6=12,SUM(+Ene!AH42+Feb!AH42+Mar!AH42+Abr!AH42+May!AH42+Jun!AH42+Jul!AH42+Ago!AH42+Set!AH42+Oct!AH42+Nov!AH42+Dic!AH42)))))))))))))</f>
        <v>0</v>
      </c>
      <c r="AI42" s="429">
        <f>IF(Config!$C$6=1,SUM(+Ene!AI42),IF(Config!$C$6=2,SUM(+Ene!AI42+Feb!AI42),IF(Config!$C$6=3,SUM(+Ene!AI42+Feb!AI42+Mar!AI42),IF(Config!$C$6=4,SUM(+Ene!AI42+Feb!AI42+Mar!AI42+Abr!AI42),IF(Config!$C$6=5,SUM(Ene!AI42+Feb!AI42+Mar!AI42+Abr!AI42+May!AI42),IF(Config!$C$6=6,SUM(+Ene!AI42+Feb!AI42+Mar!AI42+Abr!AI42+May!AI42+Jun!AI42),IF(Config!$C$6=7,SUM(Ene!AI42+Feb!AI42+Mar!AI42+Abr!AI42+May!AI42+Jun!AI42+Jul!AI42),IF(Config!$C$6=8,SUM(+Ene!AI42+Feb!AI42+Mar!AI42+Abr!AI42+May!AI42+Jun!AI42+Jul!AI42+Ago!AI42),IF(Config!$C$6=9,SUM(+Ene!AI42+Feb!AI42+Mar!AI42+Abr!AI42+May!AI42+Jun!AI42+Jul!AI42+Ago!AI42+Set!AI42),IF(Config!$C$6=10,SUM(+Ene!AI42+Feb!AI42+Mar!AI42+Abr!AI42+May!AI42+Jun!AI42+Jul!AI42+Ago!AI42+Set!AI42+Oct!AI42),IF(Config!$C$6=11,SUM(+Ene!AI42+Feb!AI42+Mar!AI42+Abr!AI42+May!AI42+Jun!AI42+Jul!AI42+Ago!AI42+Set!AI42+Oct!AI42+Nov!AI42),IF(Config!$C$6=12,SUM(+Ene!AI42+Feb!AI42+Mar!AI42+Abr!AI42+May!AI42+Jun!AI42+Jul!AI42+Ago!AI42+Set!AI42+Oct!AI42+Nov!AI42+Dic!AI42)))))))))))))</f>
        <v>0</v>
      </c>
      <c r="AJ42" s="429">
        <f>IF(Config!$C$6=1,SUM(+Ene!AJ42),IF(Config!$C$6=2,SUM(+Ene!AJ42+Feb!AJ42),IF(Config!$C$6=3,SUM(+Ene!AJ42+Feb!AJ42+Mar!AJ42),IF(Config!$C$6=4,SUM(+Ene!AJ42+Feb!AJ42+Mar!AJ42+Abr!AJ42),IF(Config!$C$6=5,SUM(Ene!AJ42+Feb!AJ42+Mar!AJ42+Abr!AJ42+May!AJ42),IF(Config!$C$6=6,SUM(+Ene!AJ42+Feb!AJ42+Mar!AJ42+Abr!AJ42+May!AJ42+Jun!AJ42),IF(Config!$C$6=7,SUM(Ene!AJ42+Feb!AJ42+Mar!AJ42+Abr!AJ42+May!AJ42+Jun!AJ42+Jul!AJ42),IF(Config!$C$6=8,SUM(+Ene!AJ42+Feb!AJ42+Mar!AJ42+Abr!AJ42+May!AJ42+Jun!AJ42+Jul!AJ42+Ago!AJ42),IF(Config!$C$6=9,SUM(+Ene!AJ42+Feb!AJ42+Mar!AJ42+Abr!AJ42+May!AJ42+Jun!AJ42+Jul!AJ42+Ago!AJ42+Set!AJ42),IF(Config!$C$6=10,SUM(+Ene!AJ42+Feb!AJ42+Mar!AJ42+Abr!AJ42+May!AJ42+Jun!AJ42+Jul!AJ42+Ago!AJ42+Set!AJ42+Oct!AJ42),IF(Config!$C$6=11,SUM(+Ene!AJ42+Feb!AJ42+Mar!AJ42+Abr!AJ42+May!AJ42+Jun!AJ42+Jul!AJ42+Ago!AJ42+Set!AJ42+Oct!AJ42+Nov!AJ42),IF(Config!$C$6=12,SUM(+Ene!AJ42+Feb!AJ42+Mar!AJ42+Abr!AJ42+May!AJ42+Jun!AJ42+Jul!AJ42+Ago!AJ42+Set!AJ42+Oct!AJ42+Nov!AJ42+Dic!AJ42)))))))))))))</f>
        <v>0</v>
      </c>
      <c r="AK42" s="429">
        <f>IF(Config!$C$6=1,SUM(+Ene!AK42),IF(Config!$C$6=2,SUM(+Ene!AK42+Feb!AK42),IF(Config!$C$6=3,SUM(+Ene!AK42+Feb!AK42+Mar!AK42),IF(Config!$C$6=4,SUM(+Ene!AK42+Feb!AK42+Mar!AK42+Abr!AK42),IF(Config!$C$6=5,SUM(Ene!AK42+Feb!AK42+Mar!AK42+Abr!AK42+May!AK42),IF(Config!$C$6=6,SUM(+Ene!AK42+Feb!AK42+Mar!AK42+Abr!AK42+May!AK42+Jun!AK42),IF(Config!$C$6=7,SUM(Ene!AK42+Feb!AK42+Mar!AK42+Abr!AK42+May!AK42+Jun!AK42+Jul!AK42),IF(Config!$C$6=8,SUM(+Ene!AK42+Feb!AK42+Mar!AK42+Abr!AK42+May!AK42+Jun!AK42+Jul!AK42+Ago!AK42),IF(Config!$C$6=9,SUM(+Ene!AK42+Feb!AK42+Mar!AK42+Abr!AK42+May!AK42+Jun!AK42+Jul!AK42+Ago!AK42+Set!AK42),IF(Config!$C$6=10,SUM(+Ene!AK42+Feb!AK42+Mar!AK42+Abr!AK42+May!AK42+Jun!AK42+Jul!AK42+Ago!AK42+Set!AK42+Oct!AK42),IF(Config!$C$6=11,SUM(+Ene!AK42+Feb!AK42+Mar!AK42+Abr!AK42+May!AK42+Jun!AK42+Jul!AK42+Ago!AK42+Set!AK42+Oct!AK42+Nov!AK42),IF(Config!$C$6=12,SUM(+Ene!AK42+Feb!AK42+Mar!AK42+Abr!AK42+May!AK42+Jun!AK42+Jul!AK42+Ago!AK42+Set!AK42+Oct!AK42+Nov!AK42+Dic!AK42)))))))))))))</f>
        <v>0</v>
      </c>
      <c r="AL42" s="429">
        <f>IF(Config!$C$6=1,SUM(+Ene!AL42),IF(Config!$C$6=2,SUM(+Ene!AL42+Feb!AL42),IF(Config!$C$6=3,SUM(+Ene!AL42+Feb!AL42+Mar!AL42),IF(Config!$C$6=4,SUM(+Ene!AL42+Feb!AL42+Mar!AL42+Abr!AL42),IF(Config!$C$6=5,SUM(Ene!AL42+Feb!AL42+Mar!AL42+Abr!AL42+May!AL42),IF(Config!$C$6=6,SUM(+Ene!AL42+Feb!AL42+Mar!AL42+Abr!AL42+May!AL42+Jun!AL42),IF(Config!$C$6=7,SUM(Ene!AL42+Feb!AL42+Mar!AL42+Abr!AL42+May!AL42+Jun!AL42+Jul!AL42),IF(Config!$C$6=8,SUM(+Ene!AL42+Feb!AL42+Mar!AL42+Abr!AL42+May!AL42+Jun!AL42+Jul!AL42+Ago!AL42),IF(Config!$C$6=9,SUM(+Ene!AL42+Feb!AL42+Mar!AL42+Abr!AL42+May!AL42+Jun!AL42+Jul!AL42+Ago!AL42+Set!AL42),IF(Config!$C$6=10,SUM(+Ene!AL42+Feb!AL42+Mar!AL42+Abr!AL42+May!AL42+Jun!AL42+Jul!AL42+Ago!AL42+Set!AL42+Oct!AL42),IF(Config!$C$6=11,SUM(+Ene!AL42+Feb!AL42+Mar!AL42+Abr!AL42+May!AL42+Jun!AL42+Jul!AL42+Ago!AL42+Set!AL42+Oct!AL42+Nov!AL42),IF(Config!$C$6=12,SUM(+Ene!AL42+Feb!AL42+Mar!AL42+Abr!AL42+May!AL42+Jun!AL42+Jul!AL42+Ago!AL42+Set!AL42+Oct!AL42+Nov!AL42+Dic!AL42)))))))))))))</f>
        <v>0</v>
      </c>
      <c r="AM42" s="429">
        <f>IF(Config!$C$6=1,SUM(+Ene!AM42),IF(Config!$C$6=2,SUM(+Ene!AM42+Feb!AM42),IF(Config!$C$6=3,SUM(+Ene!AM42+Feb!AM42+Mar!AM42),IF(Config!$C$6=4,SUM(+Ene!AM42+Feb!AM42+Mar!AM42+Abr!AM42),IF(Config!$C$6=5,SUM(Ene!AM42+Feb!AM42+Mar!AM42+Abr!AM42+May!AM42),IF(Config!$C$6=6,SUM(+Ene!AM42+Feb!AM42+Mar!AM42+Abr!AM42+May!AM42+Jun!AM42),IF(Config!$C$6=7,SUM(Ene!AM42+Feb!AM42+Mar!AM42+Abr!AM42+May!AM42+Jun!AM42+Jul!AM42),IF(Config!$C$6=8,SUM(+Ene!AM42+Feb!AM42+Mar!AM42+Abr!AM42+May!AM42+Jun!AM42+Jul!AM42+Ago!AM42),IF(Config!$C$6=9,SUM(+Ene!AM42+Feb!AM42+Mar!AM42+Abr!AM42+May!AM42+Jun!AM42+Jul!AM42+Ago!AM42+Set!AM42),IF(Config!$C$6=10,SUM(+Ene!AM42+Feb!AM42+Mar!AM42+Abr!AM42+May!AM42+Jun!AM42+Jul!AM42+Ago!AM42+Set!AM42+Oct!AM42),IF(Config!$C$6=11,SUM(+Ene!AM42+Feb!AM42+Mar!AM42+Abr!AM42+May!AM42+Jun!AM42+Jul!AM42+Ago!AM42+Set!AM42+Oct!AM42+Nov!AM42),IF(Config!$C$6=12,SUM(+Ene!AM42+Feb!AM42+Mar!AM42+Abr!AM42+May!AM42+Jun!AM42+Jul!AM42+Ago!AM42+Set!AM42+Oct!AM42+Nov!AM42+Dic!AM42)))))))))))))</f>
        <v>0</v>
      </c>
      <c r="AN42" s="429">
        <f>IF(Config!$C$6=1,SUM(+Ene!AN42),IF(Config!$C$6=2,SUM(+Ene!AN42+Feb!AN42),IF(Config!$C$6=3,SUM(+Ene!AN42+Feb!AN42+Mar!AN42),IF(Config!$C$6=4,SUM(+Ene!AN42+Feb!AN42+Mar!AN42+Abr!AN42),IF(Config!$C$6=5,SUM(Ene!AN42+Feb!AN42+Mar!AN42+Abr!AN42+May!AN42),IF(Config!$C$6=6,SUM(+Ene!AN42+Feb!AN42+Mar!AN42+Abr!AN42+May!AN42+Jun!AN42),IF(Config!$C$6=7,SUM(Ene!AN42+Feb!AN42+Mar!AN42+Abr!AN42+May!AN42+Jun!AN42+Jul!AN42),IF(Config!$C$6=8,SUM(+Ene!AN42+Feb!AN42+Mar!AN42+Abr!AN42+May!AN42+Jun!AN42+Jul!AN42+Ago!AN42),IF(Config!$C$6=9,SUM(+Ene!AN42+Feb!AN42+Mar!AN42+Abr!AN42+May!AN42+Jun!AN42+Jul!AN42+Ago!AN42+Set!AN42),IF(Config!$C$6=10,SUM(+Ene!AN42+Feb!AN42+Mar!AN42+Abr!AN42+May!AN42+Jun!AN42+Jul!AN42+Ago!AN42+Set!AN42+Oct!AN42),IF(Config!$C$6=11,SUM(+Ene!AN42+Feb!AN42+Mar!AN42+Abr!AN42+May!AN42+Jun!AN42+Jul!AN42+Ago!AN42+Set!AN42+Oct!AN42+Nov!AN42),IF(Config!$C$6=12,SUM(+Ene!AN42+Feb!AN42+Mar!AN42+Abr!AN42+May!AN42+Jun!AN42+Jul!AN42+Ago!AN42+Set!AN42+Oct!AN42+Nov!AN42+Dic!AN42)))))))))))))</f>
        <v>0</v>
      </c>
      <c r="AO42" s="429">
        <f>IF(Config!$C$6=1,SUM(+Ene!AO42),IF(Config!$C$6=2,SUM(+Ene!AO42+Feb!AO42),IF(Config!$C$6=3,SUM(+Ene!AO42+Feb!AO42+Mar!AO42),IF(Config!$C$6=4,SUM(+Ene!AO42+Feb!AO42+Mar!AO42+Abr!AO42),IF(Config!$C$6=5,SUM(Ene!AO42+Feb!AO42+Mar!AO42+Abr!AO42+May!AO42),IF(Config!$C$6=6,SUM(+Ene!AO42+Feb!AO42+Mar!AO42+Abr!AO42+May!AO42+Jun!AO42),IF(Config!$C$6=7,SUM(Ene!AO42+Feb!AO42+Mar!AO42+Abr!AO42+May!AO42+Jun!AO42+Jul!AO42),IF(Config!$C$6=8,SUM(+Ene!AO42+Feb!AO42+Mar!AO42+Abr!AO42+May!AO42+Jun!AO42+Jul!AO42+Ago!AO42),IF(Config!$C$6=9,SUM(+Ene!AO42+Feb!AO42+Mar!AO42+Abr!AO42+May!AO42+Jun!AO42+Jul!AO42+Ago!AO42+Set!AO42),IF(Config!$C$6=10,SUM(+Ene!AO42+Feb!AO42+Mar!AO42+Abr!AO42+May!AO42+Jun!AO42+Jul!AO42+Ago!AO42+Set!AO42+Oct!AO42),IF(Config!$C$6=11,SUM(+Ene!AO42+Feb!AO42+Mar!AO42+Abr!AO42+May!AO42+Jun!AO42+Jul!AO42+Ago!AO42+Set!AO42+Oct!AO42+Nov!AO42),IF(Config!$C$6=12,SUM(+Ene!AO42+Feb!AO42+Mar!AO42+Abr!AO42+May!AO42+Jun!AO42+Jul!AO42+Ago!AO42+Set!AO42+Oct!AO42+Nov!AO42+Dic!AO42)))))))))))))</f>
        <v>0</v>
      </c>
      <c r="AP42" s="429">
        <f>IF(Config!$C$6=1,SUM(+Ene!AP42),IF(Config!$C$6=2,SUM(+Ene!AP42+Feb!AP42),IF(Config!$C$6=3,SUM(+Ene!AP42+Feb!AP42+Mar!AP42),IF(Config!$C$6=4,SUM(+Ene!AP42+Feb!AP42+Mar!AP42+Abr!AP42),IF(Config!$C$6=5,SUM(Ene!AP42+Feb!AP42+Mar!AP42+Abr!AP42+May!AP42),IF(Config!$C$6=6,SUM(+Ene!AP42+Feb!AP42+Mar!AP42+Abr!AP42+May!AP42+Jun!AP42),IF(Config!$C$6=7,SUM(Ene!AP42+Feb!AP42+Mar!AP42+Abr!AP42+May!AP42+Jun!AP42+Jul!AP42),IF(Config!$C$6=8,SUM(+Ene!AP42+Feb!AP42+Mar!AP42+Abr!AP42+May!AP42+Jun!AP42+Jul!AP42+Ago!AP42),IF(Config!$C$6=9,SUM(+Ene!AP42+Feb!AP42+Mar!AP42+Abr!AP42+May!AP42+Jun!AP42+Jul!AP42+Ago!AP42+Set!AP42),IF(Config!$C$6=10,SUM(+Ene!AP42+Feb!AP42+Mar!AP42+Abr!AP42+May!AP42+Jun!AP42+Jul!AP42+Ago!AP42+Set!AP42+Oct!AP42),IF(Config!$C$6=11,SUM(+Ene!AP42+Feb!AP42+Mar!AP42+Abr!AP42+May!AP42+Jun!AP42+Jul!AP42+Ago!AP42+Set!AP42+Oct!AP42+Nov!AP42),IF(Config!$C$6=12,SUM(+Ene!AP42+Feb!AP42+Mar!AP42+Abr!AP42+May!AP42+Jun!AP42+Jul!AP42+Ago!AP42+Set!AP42+Oct!AP42+Nov!AP42+Dic!AP42)))))))))))))</f>
        <v>0</v>
      </c>
      <c r="AQ42" s="429">
        <f>IF(Config!$C$6=1,SUM(+Ene!AQ42),IF(Config!$C$6=2,SUM(+Ene!AQ42+Feb!AQ42),IF(Config!$C$6=3,SUM(+Ene!AQ42+Feb!AQ42+Mar!AQ42),IF(Config!$C$6=4,SUM(+Ene!AQ42+Feb!AQ42+Mar!AQ42+Abr!AQ42),IF(Config!$C$6=5,SUM(Ene!AQ42+Feb!AQ42+Mar!AQ42+Abr!AQ42+May!AQ42),IF(Config!$C$6=6,SUM(+Ene!AQ42+Feb!AQ42+Mar!AQ42+Abr!AQ42+May!AQ42+Jun!AQ42),IF(Config!$C$6=7,SUM(Ene!AQ42+Feb!AQ42+Mar!AQ42+Abr!AQ42+May!AQ42+Jun!AQ42+Jul!AQ42),IF(Config!$C$6=8,SUM(+Ene!AQ42+Feb!AQ42+Mar!AQ42+Abr!AQ42+May!AQ42+Jun!AQ42+Jul!AQ42+Ago!AQ42),IF(Config!$C$6=9,SUM(+Ene!AQ42+Feb!AQ42+Mar!AQ42+Abr!AQ42+May!AQ42+Jun!AQ42+Jul!AQ42+Ago!AQ42+Set!AQ42),IF(Config!$C$6=10,SUM(+Ene!AQ42+Feb!AQ42+Mar!AQ42+Abr!AQ42+May!AQ42+Jun!AQ42+Jul!AQ42+Ago!AQ42+Set!AQ42+Oct!AQ42),IF(Config!$C$6=11,SUM(+Ene!AQ42+Feb!AQ42+Mar!AQ42+Abr!AQ42+May!AQ42+Jun!AQ42+Jul!AQ42+Ago!AQ42+Set!AQ42+Oct!AQ42+Nov!AQ42),IF(Config!$C$6=12,SUM(+Ene!AQ42+Feb!AQ42+Mar!AQ42+Abr!AQ42+May!AQ42+Jun!AQ42+Jul!AQ42+Ago!AQ42+Set!AQ42+Oct!AQ42+Nov!AQ42+Dic!AQ42)))))))))))))</f>
        <v>0</v>
      </c>
      <c r="AR42" s="429">
        <f>IF(Config!$C$6=1,SUM(+Ene!AR42),IF(Config!$C$6=2,SUM(+Ene!AR42+Feb!AR42),IF(Config!$C$6=3,SUM(+Ene!AR42+Feb!AR42+Mar!AR42),IF(Config!$C$6=4,SUM(+Ene!AR42+Feb!AR42+Mar!AR42+Abr!AR42),IF(Config!$C$6=5,SUM(Ene!AR42+Feb!AR42+Mar!AR42+Abr!AR42+May!AR42),IF(Config!$C$6=6,SUM(+Ene!AR42+Feb!AR42+Mar!AR42+Abr!AR42+May!AR42+Jun!AR42),IF(Config!$C$6=7,SUM(Ene!AR42+Feb!AR42+Mar!AR42+Abr!AR42+May!AR42+Jun!AR42+Jul!AR42),IF(Config!$C$6=8,SUM(+Ene!AR42+Feb!AR42+Mar!AR42+Abr!AR42+May!AR42+Jun!AR42+Jul!AR42+Ago!AR42),IF(Config!$C$6=9,SUM(+Ene!AR42+Feb!AR42+Mar!AR42+Abr!AR42+May!AR42+Jun!AR42+Jul!AR42+Ago!AR42+Set!AR42),IF(Config!$C$6=10,SUM(+Ene!AR42+Feb!AR42+Mar!AR42+Abr!AR42+May!AR42+Jun!AR42+Jul!AR42+Ago!AR42+Set!AR42+Oct!AR42),IF(Config!$C$6=11,SUM(+Ene!AR42+Feb!AR42+Mar!AR42+Abr!AR42+May!AR42+Jun!AR42+Jul!AR42+Ago!AR42+Set!AR42+Oct!AR42+Nov!AR42),IF(Config!$C$6=12,SUM(+Ene!AR42+Feb!AR42+Mar!AR42+Abr!AR42+May!AR42+Jun!AR42+Jul!AR42+Ago!AR42+Set!AR42+Oct!AR42+Nov!AR42+Dic!AR42)))))))))))))</f>
        <v>0</v>
      </c>
      <c r="AS42" s="429">
        <f>IF(Config!$C$6=1,SUM(+Ene!AS42),IF(Config!$C$6=2,SUM(+Ene!AS42+Feb!AS42),IF(Config!$C$6=3,SUM(+Ene!AS42+Feb!AS42+Mar!AS42),IF(Config!$C$6=4,SUM(+Ene!AS42+Feb!AS42+Mar!AS42+Abr!AS42),IF(Config!$C$6=5,SUM(Ene!AS42+Feb!AS42+Mar!AS42+Abr!AS42+May!AS42),IF(Config!$C$6=6,SUM(+Ene!AS42+Feb!AS42+Mar!AS42+Abr!AS42+May!AS42+Jun!AS42),IF(Config!$C$6=7,SUM(Ene!AS42+Feb!AS42+Mar!AS42+Abr!AS42+May!AS42+Jun!AS42+Jul!AS42),IF(Config!$C$6=8,SUM(+Ene!AS42+Feb!AS42+Mar!AS42+Abr!AS42+May!AS42+Jun!AS42+Jul!AS42+Ago!AS42),IF(Config!$C$6=9,SUM(+Ene!AS42+Feb!AS42+Mar!AS42+Abr!AS42+May!AS42+Jun!AS42+Jul!AS42+Ago!AS42+Set!AS42),IF(Config!$C$6=10,SUM(+Ene!AS42+Feb!AS42+Mar!AS42+Abr!AS42+May!AS42+Jun!AS42+Jul!AS42+Ago!AS42+Set!AS42+Oct!AS42),IF(Config!$C$6=11,SUM(+Ene!AS42+Feb!AS42+Mar!AS42+Abr!AS42+May!AS42+Jun!AS42+Jul!AS42+Ago!AS42+Set!AS42+Oct!AS42+Nov!AS42),IF(Config!$C$6=12,SUM(+Ene!AS42+Feb!AS42+Mar!AS42+Abr!AS42+May!AS42+Jun!AS42+Jul!AS42+Ago!AS42+Set!AS42+Oct!AS42+Nov!AS42+Dic!AS42)))))))))))))</f>
        <v>0</v>
      </c>
      <c r="AT42" s="429">
        <f>IF(Config!$C$6=1,SUM(+Ene!AT42),IF(Config!$C$6=2,SUM(+Ene!AT42+Feb!AT42),IF(Config!$C$6=3,SUM(+Ene!AT42+Feb!AT42+Mar!AT42),IF(Config!$C$6=4,SUM(+Ene!AT42+Feb!AT42+Mar!AT42+Abr!AT42),IF(Config!$C$6=5,SUM(Ene!AT42+Feb!AT42+Mar!AT42+Abr!AT42+May!AT42),IF(Config!$C$6=6,SUM(+Ene!AT42+Feb!AT42+Mar!AT42+Abr!AT42+May!AT42+Jun!AT42),IF(Config!$C$6=7,SUM(Ene!AT42+Feb!AT42+Mar!AT42+Abr!AT42+May!AT42+Jun!AT42+Jul!AT42),IF(Config!$C$6=8,SUM(+Ene!AT42+Feb!AT42+Mar!AT42+Abr!AT42+May!AT42+Jun!AT42+Jul!AT42+Ago!AT42),IF(Config!$C$6=9,SUM(+Ene!AT42+Feb!AT42+Mar!AT42+Abr!AT42+May!AT42+Jun!AT42+Jul!AT42+Ago!AT42+Set!AT42),IF(Config!$C$6=10,SUM(+Ene!AT42+Feb!AT42+Mar!AT42+Abr!AT42+May!AT42+Jun!AT42+Jul!AT42+Ago!AT42+Set!AT42+Oct!AT42),IF(Config!$C$6=11,SUM(+Ene!AT42+Feb!AT42+Mar!AT42+Abr!AT42+May!AT42+Jun!AT42+Jul!AT42+Ago!AT42+Set!AT42+Oct!AT42+Nov!AT42),IF(Config!$C$6=12,SUM(+Ene!AT42+Feb!AT42+Mar!AT42+Abr!AT42+May!AT42+Jun!AT42+Jul!AT42+Ago!AT42+Set!AT42+Oct!AT42+Nov!AT42+Dic!AT42)))))))))))))</f>
        <v>0</v>
      </c>
      <c r="AU42" s="495">
        <f t="shared" si="9"/>
        <v>0</v>
      </c>
      <c r="AV42" s="37">
        <f t="shared" si="10"/>
        <v>0</v>
      </c>
      <c r="AW42" s="37">
        <f t="shared" si="11"/>
        <v>0</v>
      </c>
      <c r="AX42" s="37">
        <f t="shared" si="12"/>
        <v>0</v>
      </c>
      <c r="AY42" s="37">
        <f t="shared" si="13"/>
        <v>0</v>
      </c>
      <c r="AZ42" s="37">
        <f t="shared" si="14"/>
        <v>0</v>
      </c>
      <c r="BA42" s="37">
        <f t="shared" si="15"/>
        <v>0</v>
      </c>
      <c r="BB42" s="37">
        <f t="shared" si="16"/>
        <v>0</v>
      </c>
      <c r="BC42" s="37">
        <f t="shared" si="17"/>
        <v>0</v>
      </c>
      <c r="BD42" s="38">
        <f t="shared" si="18"/>
        <v>0</v>
      </c>
      <c r="BE42" s="37">
        <f t="shared" si="19"/>
        <v>0</v>
      </c>
      <c r="BF42" s="54">
        <f t="shared" si="20"/>
        <v>0</v>
      </c>
    </row>
    <row r="43" spans="1:58" ht="30" x14ac:dyDescent="0.25">
      <c r="A43" s="400">
        <v>40</v>
      </c>
      <c r="B43" s="427" t="s">
        <v>760</v>
      </c>
      <c r="C43" s="444" t="s">
        <v>145</v>
      </c>
      <c r="D43" s="429">
        <f>IF(Config!$C$6=1,SUM(+Ene!D43),IF(Config!$C$6=2,SUM(+Ene!D43+Feb!D43),IF(Config!$C$6=3,SUM(+Ene!D43+Feb!D43+Mar!D43),IF(Config!$C$6=4,SUM(+Ene!D43+Feb!D43+Mar!D43+Abr!D43),IF(Config!$C$6=5,SUM(Ene!D43+Feb!D43+Mar!D43+Abr!D43+May!D43),IF(Config!$C$6=6,SUM(+Ene!D43+Feb!D43+Mar!D43+Abr!D43+May!D43+Jun!D43),IF(Config!$C$6=7,SUM(Ene!D43+Feb!D43+Mar!D43+Abr!D43+May!D43+Jun!D43+Jul!D43),IF(Config!$C$6=8,SUM(+Ene!D43+Feb!D43+Mar!D43+Abr!D43+May!D43+Jun!D43+Jul!D43+Ago!D43),IF(Config!$C$6=9,SUM(+Ene!D43+Feb!D43+Mar!D43+Abr!D43+May!D43+Jun!D43+Jul!D43+Ago!D43+Set!D43),IF(Config!$C$6=10,SUM(+Ene!D43+Feb!D43+Mar!D43+Abr!D43+May!D43+Jun!D43+Jul!D43+Ago!D43+Set!D43+Oct!D43),IF(Config!$C$6=11,SUM(+Ene!D43+Feb!D43+Mar!D43+Abr!D43+May!D43+Jun!D43+Jul!D43+Ago!D43+Set!D43+Oct!D43+Nov!D43),IF(Config!$C$6=12,SUM(+Ene!D43+Feb!D43+Mar!D43+Abr!D43+May!D43+Jun!D43+Jul!D43+Ago!D43+Set!D43+Oct!D43+Nov!D43+Dic!D43)))))))))))))</f>
        <v>0</v>
      </c>
      <c r="E43" s="429">
        <f>IF(Config!$C$6=1,SUM(+Ene!E43),IF(Config!$C$6=2,SUM(+Ene!E43+Feb!E43),IF(Config!$C$6=3,SUM(+Ene!E43+Feb!E43+Mar!E43),IF(Config!$C$6=4,SUM(+Ene!E43+Feb!E43+Mar!E43+Abr!E43),IF(Config!$C$6=5,SUM(Ene!E43+Feb!E43+Mar!E43+Abr!E43+May!E43),IF(Config!$C$6=6,SUM(+Ene!E43+Feb!E43+Mar!E43+Abr!E43+May!E43+Jun!E43),IF(Config!$C$6=7,SUM(Ene!E43+Feb!E43+Mar!E43+Abr!E43+May!E43+Jun!E43+Jul!E43),IF(Config!$C$6=8,SUM(+Ene!E43+Feb!E43+Mar!E43+Abr!E43+May!E43+Jun!E43+Jul!E43+Ago!E43),IF(Config!$C$6=9,SUM(+Ene!E43+Feb!E43+Mar!E43+Abr!E43+May!E43+Jun!E43+Jul!E43+Ago!E43+Set!E43),IF(Config!$C$6=10,SUM(+Ene!E43+Feb!E43+Mar!E43+Abr!E43+May!E43+Jun!E43+Jul!E43+Ago!E43+Set!E43+Oct!E43),IF(Config!$C$6=11,SUM(+Ene!E43+Feb!E43+Mar!E43+Abr!E43+May!E43+Jun!E43+Jul!E43+Ago!E43+Set!E43+Oct!E43+Nov!E43),IF(Config!$C$6=12,SUM(+Ene!E43+Feb!E43+Mar!E43+Abr!E43+May!E43+Jun!E43+Jul!E43+Ago!E43+Set!E43+Oct!E43+Nov!E43+Dic!E43)))))))))))))</f>
        <v>0</v>
      </c>
      <c r="F43" s="429">
        <f>IF(Config!$C$6=1,SUM(+Ene!F43),IF(Config!$C$6=2,SUM(+Ene!F43+Feb!F43),IF(Config!$C$6=3,SUM(+Ene!F43+Feb!F43+Mar!F43),IF(Config!$C$6=4,SUM(+Ene!F43+Feb!F43+Mar!F43+Abr!F43),IF(Config!$C$6=5,SUM(Ene!F43+Feb!F43+Mar!F43+Abr!F43+May!F43),IF(Config!$C$6=6,SUM(+Ene!F43+Feb!F43+Mar!F43+Abr!F43+May!F43+Jun!F43),IF(Config!$C$6=7,SUM(Ene!F43+Feb!F43+Mar!F43+Abr!F43+May!F43+Jun!F43+Jul!F43),IF(Config!$C$6=8,SUM(+Ene!F43+Feb!F43+Mar!F43+Abr!F43+May!F43+Jun!F43+Jul!F43+Ago!F43),IF(Config!$C$6=9,SUM(+Ene!F43+Feb!F43+Mar!F43+Abr!F43+May!F43+Jun!F43+Jul!F43+Ago!F43+Set!F43),IF(Config!$C$6=10,SUM(+Ene!F43+Feb!F43+Mar!F43+Abr!F43+May!F43+Jun!F43+Jul!F43+Ago!F43+Set!F43+Oct!F43),IF(Config!$C$6=11,SUM(+Ene!F43+Feb!F43+Mar!F43+Abr!F43+May!F43+Jun!F43+Jul!F43+Ago!F43+Set!F43+Oct!F43+Nov!F43),IF(Config!$C$6=12,SUM(+Ene!F43+Feb!F43+Mar!F43+Abr!F43+May!F43+Jun!F43+Jul!F43+Ago!F43+Set!F43+Oct!F43+Nov!F43+Dic!F43)))))))))))))</f>
        <v>0</v>
      </c>
      <c r="G43" s="429">
        <f>IF(Config!$C$6=1,SUM(+Ene!G43),IF(Config!$C$6=2,SUM(+Ene!G43+Feb!G43),IF(Config!$C$6=3,SUM(+Ene!G43+Feb!G43+Mar!G43),IF(Config!$C$6=4,SUM(+Ene!G43+Feb!G43+Mar!G43+Abr!G43),IF(Config!$C$6=5,SUM(Ene!G43+Feb!G43+Mar!G43+Abr!G43+May!G43),IF(Config!$C$6=6,SUM(+Ene!G43+Feb!G43+Mar!G43+Abr!G43+May!G43+Jun!G43),IF(Config!$C$6=7,SUM(Ene!G43+Feb!G43+Mar!G43+Abr!G43+May!G43+Jun!G43+Jul!G43),IF(Config!$C$6=8,SUM(+Ene!G43+Feb!G43+Mar!G43+Abr!G43+May!G43+Jun!G43+Jul!G43+Ago!G43),IF(Config!$C$6=9,SUM(+Ene!G43+Feb!G43+Mar!G43+Abr!G43+May!G43+Jun!G43+Jul!G43+Ago!G43+Set!G43),IF(Config!$C$6=10,SUM(+Ene!G43+Feb!G43+Mar!G43+Abr!G43+May!G43+Jun!G43+Jul!G43+Ago!G43+Set!G43+Oct!G43),IF(Config!$C$6=11,SUM(+Ene!G43+Feb!G43+Mar!G43+Abr!G43+May!G43+Jun!G43+Jul!G43+Ago!G43+Set!G43+Oct!G43+Nov!G43),IF(Config!$C$6=12,SUM(+Ene!G43+Feb!G43+Mar!G43+Abr!G43+May!G43+Jun!G43+Jul!G43+Ago!G43+Set!G43+Oct!G43+Nov!G43+Dic!G43)))))))))))))</f>
        <v>0</v>
      </c>
      <c r="H43" s="429">
        <f>IF(Config!$C$6=1,SUM(+Ene!H43),IF(Config!$C$6=2,SUM(+Ene!H43+Feb!H43),IF(Config!$C$6=3,SUM(+Ene!H43+Feb!H43+Mar!H43),IF(Config!$C$6=4,SUM(+Ene!H43+Feb!H43+Mar!H43+Abr!H43),IF(Config!$C$6=5,SUM(Ene!H43+Feb!H43+Mar!H43+Abr!H43+May!H43),IF(Config!$C$6=6,SUM(+Ene!H43+Feb!H43+Mar!H43+Abr!H43+May!H43+Jun!H43),IF(Config!$C$6=7,SUM(Ene!H43+Feb!H43+Mar!H43+Abr!H43+May!H43+Jun!H43+Jul!H43),IF(Config!$C$6=8,SUM(+Ene!H43+Feb!H43+Mar!H43+Abr!H43+May!H43+Jun!H43+Jul!H43+Ago!H43),IF(Config!$C$6=9,SUM(+Ene!H43+Feb!H43+Mar!H43+Abr!H43+May!H43+Jun!H43+Jul!H43+Ago!H43+Set!H43),IF(Config!$C$6=10,SUM(+Ene!H43+Feb!H43+Mar!H43+Abr!H43+May!H43+Jun!H43+Jul!H43+Ago!H43+Set!H43+Oct!H43),IF(Config!$C$6=11,SUM(+Ene!H43+Feb!H43+Mar!H43+Abr!H43+May!H43+Jun!H43+Jul!H43+Ago!H43+Set!H43+Oct!H43+Nov!H43),IF(Config!$C$6=12,SUM(+Ene!H43+Feb!H43+Mar!H43+Abr!H43+May!H43+Jun!H43+Jul!H43+Ago!H43+Set!H43+Oct!H43+Nov!H43+Dic!H43)))))))))))))</f>
        <v>0</v>
      </c>
      <c r="I43" s="429">
        <f>IF(Config!$C$6=1,SUM(+Ene!I43),IF(Config!$C$6=2,SUM(+Ene!I43+Feb!I43),IF(Config!$C$6=3,SUM(+Ene!I43+Feb!I43+Mar!I43),IF(Config!$C$6=4,SUM(+Ene!I43+Feb!I43+Mar!I43+Abr!I43),IF(Config!$C$6=5,SUM(Ene!I43+Feb!I43+Mar!I43+Abr!I43+May!I43),IF(Config!$C$6=6,SUM(+Ene!I43+Feb!I43+Mar!I43+Abr!I43+May!I43+Jun!I43),IF(Config!$C$6=7,SUM(Ene!I43+Feb!I43+Mar!I43+Abr!I43+May!I43+Jun!I43+Jul!I43),IF(Config!$C$6=8,SUM(+Ene!I43+Feb!I43+Mar!I43+Abr!I43+May!I43+Jun!I43+Jul!I43+Ago!I43),IF(Config!$C$6=9,SUM(+Ene!I43+Feb!I43+Mar!I43+Abr!I43+May!I43+Jun!I43+Jul!I43+Ago!I43+Set!I43),IF(Config!$C$6=10,SUM(+Ene!I43+Feb!I43+Mar!I43+Abr!I43+May!I43+Jun!I43+Jul!I43+Ago!I43+Set!I43+Oct!I43),IF(Config!$C$6=11,SUM(+Ene!I43+Feb!I43+Mar!I43+Abr!I43+May!I43+Jun!I43+Jul!I43+Ago!I43+Set!I43+Oct!I43+Nov!I43),IF(Config!$C$6=12,SUM(+Ene!I43+Feb!I43+Mar!I43+Abr!I43+May!I43+Jun!I43+Jul!I43+Ago!I43+Set!I43+Oct!I43+Nov!I43+Dic!I43)))))))))))))</f>
        <v>0</v>
      </c>
      <c r="J43" s="429">
        <f>IF(Config!$C$6=1,SUM(+Ene!J43),IF(Config!$C$6=2,SUM(+Ene!J43+Feb!J43),IF(Config!$C$6=3,SUM(+Ene!J43+Feb!J43+Mar!J43),IF(Config!$C$6=4,SUM(+Ene!J43+Feb!J43+Mar!J43+Abr!J43),IF(Config!$C$6=5,SUM(Ene!J43+Feb!J43+Mar!J43+Abr!J43+May!J43),IF(Config!$C$6=6,SUM(+Ene!J43+Feb!J43+Mar!J43+Abr!J43+May!J43+Jun!J43),IF(Config!$C$6=7,SUM(Ene!J43+Feb!J43+Mar!J43+Abr!J43+May!J43+Jun!J43+Jul!J43),IF(Config!$C$6=8,SUM(+Ene!J43+Feb!J43+Mar!J43+Abr!J43+May!J43+Jun!J43+Jul!J43+Ago!J43),IF(Config!$C$6=9,SUM(+Ene!J43+Feb!J43+Mar!J43+Abr!J43+May!J43+Jun!J43+Jul!J43+Ago!J43+Set!J43),IF(Config!$C$6=10,SUM(+Ene!J43+Feb!J43+Mar!J43+Abr!J43+May!J43+Jun!J43+Jul!J43+Ago!J43+Set!J43+Oct!J43),IF(Config!$C$6=11,SUM(+Ene!J43+Feb!J43+Mar!J43+Abr!J43+May!J43+Jun!J43+Jul!J43+Ago!J43+Set!J43+Oct!J43+Nov!J43),IF(Config!$C$6=12,SUM(+Ene!J43+Feb!J43+Mar!J43+Abr!J43+May!J43+Jun!J43+Jul!J43+Ago!J43+Set!J43+Oct!J43+Nov!J43+Dic!J43)))))))))))))</f>
        <v>0</v>
      </c>
      <c r="K43" s="429">
        <f>IF(Config!$C$6=1,SUM(+Ene!K43),IF(Config!$C$6=2,SUM(+Ene!K43+Feb!K43),IF(Config!$C$6=3,SUM(+Ene!K43+Feb!K43+Mar!K43),IF(Config!$C$6=4,SUM(+Ene!K43+Feb!K43+Mar!K43+Abr!K43),IF(Config!$C$6=5,SUM(Ene!K43+Feb!K43+Mar!K43+Abr!K43+May!K43),IF(Config!$C$6=6,SUM(+Ene!K43+Feb!K43+Mar!K43+Abr!K43+May!K43+Jun!K43),IF(Config!$C$6=7,SUM(Ene!K43+Feb!K43+Mar!K43+Abr!K43+May!K43+Jun!K43+Jul!K43),IF(Config!$C$6=8,SUM(+Ene!K43+Feb!K43+Mar!K43+Abr!K43+May!K43+Jun!K43+Jul!K43+Ago!K43),IF(Config!$C$6=9,SUM(+Ene!K43+Feb!K43+Mar!K43+Abr!K43+May!K43+Jun!K43+Jul!K43+Ago!K43+Set!K43),IF(Config!$C$6=10,SUM(+Ene!K43+Feb!K43+Mar!K43+Abr!K43+May!K43+Jun!K43+Jul!K43+Ago!K43+Set!K43+Oct!K43),IF(Config!$C$6=11,SUM(+Ene!K43+Feb!K43+Mar!K43+Abr!K43+May!K43+Jun!K43+Jul!K43+Ago!K43+Set!K43+Oct!K43+Nov!K43),IF(Config!$C$6=12,SUM(+Ene!K43+Feb!K43+Mar!K43+Abr!K43+May!K43+Jun!K43+Jul!K43+Ago!K43+Set!K43+Oct!K43+Nov!K43+Dic!K43)))))))))))))</f>
        <v>0</v>
      </c>
      <c r="L43" s="429">
        <f>IF(Config!$C$6=1,SUM(+Ene!L43),IF(Config!$C$6=2,SUM(+Ene!L43+Feb!L43),IF(Config!$C$6=3,SUM(+Ene!L43+Feb!L43+Mar!L43),IF(Config!$C$6=4,SUM(+Ene!L43+Feb!L43+Mar!L43+Abr!L43),IF(Config!$C$6=5,SUM(Ene!L43+Feb!L43+Mar!L43+Abr!L43+May!L43),IF(Config!$C$6=6,SUM(+Ene!L43+Feb!L43+Mar!L43+Abr!L43+May!L43+Jun!L43),IF(Config!$C$6=7,SUM(Ene!L43+Feb!L43+Mar!L43+Abr!L43+May!L43+Jun!L43+Jul!L43),IF(Config!$C$6=8,SUM(+Ene!L43+Feb!L43+Mar!L43+Abr!L43+May!L43+Jun!L43+Jul!L43+Ago!L43),IF(Config!$C$6=9,SUM(+Ene!L43+Feb!L43+Mar!L43+Abr!L43+May!L43+Jun!L43+Jul!L43+Ago!L43+Set!L43),IF(Config!$C$6=10,SUM(+Ene!L43+Feb!L43+Mar!L43+Abr!L43+May!L43+Jun!L43+Jul!L43+Ago!L43+Set!L43+Oct!L43),IF(Config!$C$6=11,SUM(+Ene!L43+Feb!L43+Mar!L43+Abr!L43+May!L43+Jun!L43+Jul!L43+Ago!L43+Set!L43+Oct!L43+Nov!L43),IF(Config!$C$6=12,SUM(+Ene!L43+Feb!L43+Mar!L43+Abr!L43+May!L43+Jun!L43+Jul!L43+Ago!L43+Set!L43+Oct!L43+Nov!L43+Dic!L43)))))))))))))</f>
        <v>0</v>
      </c>
      <c r="M43" s="429">
        <f>IF(Config!$C$6=1,SUM(+Ene!M43),IF(Config!$C$6=2,SUM(+Ene!M43+Feb!M43),IF(Config!$C$6=3,SUM(+Ene!M43+Feb!M43+Mar!M43),IF(Config!$C$6=4,SUM(+Ene!M43+Feb!M43+Mar!M43+Abr!M43),IF(Config!$C$6=5,SUM(Ene!M43+Feb!M43+Mar!M43+Abr!M43+May!M43),IF(Config!$C$6=6,SUM(+Ene!M43+Feb!M43+Mar!M43+Abr!M43+May!M43+Jun!M43),IF(Config!$C$6=7,SUM(Ene!M43+Feb!M43+Mar!M43+Abr!M43+May!M43+Jun!M43+Jul!M43),IF(Config!$C$6=8,SUM(+Ene!M43+Feb!M43+Mar!M43+Abr!M43+May!M43+Jun!M43+Jul!M43+Ago!M43),IF(Config!$C$6=9,SUM(+Ene!M43+Feb!M43+Mar!M43+Abr!M43+May!M43+Jun!M43+Jul!M43+Ago!M43+Set!M43),IF(Config!$C$6=10,SUM(+Ene!M43+Feb!M43+Mar!M43+Abr!M43+May!M43+Jun!M43+Jul!M43+Ago!M43+Set!M43+Oct!M43),IF(Config!$C$6=11,SUM(+Ene!M43+Feb!M43+Mar!M43+Abr!M43+May!M43+Jun!M43+Jul!M43+Ago!M43+Set!M43+Oct!M43+Nov!M43),IF(Config!$C$6=12,SUM(+Ene!M43+Feb!M43+Mar!M43+Abr!M43+May!M43+Jun!M43+Jul!M43+Ago!M43+Set!M43+Oct!M43+Nov!M43+Dic!M43)))))))))))))</f>
        <v>0</v>
      </c>
      <c r="N43" s="429">
        <f>IF(Config!$C$6=1,SUM(+Ene!N43),IF(Config!$C$6=2,SUM(+Ene!N43+Feb!N43),IF(Config!$C$6=3,SUM(+Ene!N43+Feb!N43+Mar!N43),IF(Config!$C$6=4,SUM(+Ene!N43+Feb!N43+Mar!N43+Abr!N43),IF(Config!$C$6=5,SUM(Ene!N43+Feb!N43+Mar!N43+Abr!N43+May!N43),IF(Config!$C$6=6,SUM(+Ene!N43+Feb!N43+Mar!N43+Abr!N43+May!N43+Jun!N43),IF(Config!$C$6=7,SUM(Ene!N43+Feb!N43+Mar!N43+Abr!N43+May!N43+Jun!N43+Jul!N43),IF(Config!$C$6=8,SUM(+Ene!N43+Feb!N43+Mar!N43+Abr!N43+May!N43+Jun!N43+Jul!N43+Ago!N43),IF(Config!$C$6=9,SUM(+Ene!N43+Feb!N43+Mar!N43+Abr!N43+May!N43+Jun!N43+Jul!N43+Ago!N43+Set!N43),IF(Config!$C$6=10,SUM(+Ene!N43+Feb!N43+Mar!N43+Abr!N43+May!N43+Jun!N43+Jul!N43+Ago!N43+Set!N43+Oct!N43),IF(Config!$C$6=11,SUM(+Ene!N43+Feb!N43+Mar!N43+Abr!N43+May!N43+Jun!N43+Jul!N43+Ago!N43+Set!N43+Oct!N43+Nov!N43),IF(Config!$C$6=12,SUM(+Ene!N43+Feb!N43+Mar!N43+Abr!N43+May!N43+Jun!N43+Jul!N43+Ago!N43+Set!N43+Oct!N43+Nov!N43+Dic!N43)))))))))))))</f>
        <v>0</v>
      </c>
      <c r="O43" s="429">
        <f>IF(Config!$C$6=1,SUM(+Ene!O43),IF(Config!$C$6=2,SUM(+Ene!O43+Feb!O43),IF(Config!$C$6=3,SUM(+Ene!O43+Feb!O43+Mar!O43),IF(Config!$C$6=4,SUM(+Ene!O43+Feb!O43+Mar!O43+Abr!O43),IF(Config!$C$6=5,SUM(Ene!O43+Feb!O43+Mar!O43+Abr!O43+May!O43),IF(Config!$C$6=6,SUM(+Ene!O43+Feb!O43+Mar!O43+Abr!O43+May!O43+Jun!O43),IF(Config!$C$6=7,SUM(Ene!O43+Feb!O43+Mar!O43+Abr!O43+May!O43+Jun!O43+Jul!O43),IF(Config!$C$6=8,SUM(+Ene!O43+Feb!O43+Mar!O43+Abr!O43+May!O43+Jun!O43+Jul!O43+Ago!O43),IF(Config!$C$6=9,SUM(+Ene!O43+Feb!O43+Mar!O43+Abr!O43+May!O43+Jun!O43+Jul!O43+Ago!O43+Set!O43),IF(Config!$C$6=10,SUM(+Ene!O43+Feb!O43+Mar!O43+Abr!O43+May!O43+Jun!O43+Jul!O43+Ago!O43+Set!O43+Oct!O43),IF(Config!$C$6=11,SUM(+Ene!O43+Feb!O43+Mar!O43+Abr!O43+May!O43+Jun!O43+Jul!O43+Ago!O43+Set!O43+Oct!O43+Nov!O43),IF(Config!$C$6=12,SUM(+Ene!O43+Feb!O43+Mar!O43+Abr!O43+May!O43+Jun!O43+Jul!O43+Ago!O43+Set!O43+Oct!O43+Nov!O43+Dic!O43)))))))))))))</f>
        <v>0</v>
      </c>
      <c r="P43" s="429">
        <f>IF(Config!$C$6=1,SUM(+Ene!P43),IF(Config!$C$6=2,SUM(+Ene!P43+Feb!P43),IF(Config!$C$6=3,SUM(+Ene!P43+Feb!P43+Mar!P43),IF(Config!$C$6=4,SUM(+Ene!P43+Feb!P43+Mar!P43+Abr!P43),IF(Config!$C$6=5,SUM(Ene!P43+Feb!P43+Mar!P43+Abr!P43+May!P43),IF(Config!$C$6=6,SUM(+Ene!P43+Feb!P43+Mar!P43+Abr!P43+May!P43+Jun!P43),IF(Config!$C$6=7,SUM(Ene!P43+Feb!P43+Mar!P43+Abr!P43+May!P43+Jun!P43+Jul!P43),IF(Config!$C$6=8,SUM(+Ene!P43+Feb!P43+Mar!P43+Abr!P43+May!P43+Jun!P43+Jul!P43+Ago!P43),IF(Config!$C$6=9,SUM(+Ene!P43+Feb!P43+Mar!P43+Abr!P43+May!P43+Jun!P43+Jul!P43+Ago!P43+Set!P43),IF(Config!$C$6=10,SUM(+Ene!P43+Feb!P43+Mar!P43+Abr!P43+May!P43+Jun!P43+Jul!P43+Ago!P43+Set!P43+Oct!P43),IF(Config!$C$6=11,SUM(+Ene!P43+Feb!P43+Mar!P43+Abr!P43+May!P43+Jun!P43+Jul!P43+Ago!P43+Set!P43+Oct!P43+Nov!P43),IF(Config!$C$6=12,SUM(+Ene!P43+Feb!P43+Mar!P43+Abr!P43+May!P43+Jun!P43+Jul!P43+Ago!P43+Set!P43+Oct!P43+Nov!P43+Dic!P43)))))))))))))</f>
        <v>0</v>
      </c>
      <c r="Q43" s="429">
        <f>IF(Config!$C$6=1,SUM(+Ene!Q43),IF(Config!$C$6=2,SUM(+Ene!Q43+Feb!Q43),IF(Config!$C$6=3,SUM(+Ene!Q43+Feb!Q43+Mar!Q43),IF(Config!$C$6=4,SUM(+Ene!Q43+Feb!Q43+Mar!Q43+Abr!Q43),IF(Config!$C$6=5,SUM(Ene!Q43+Feb!Q43+Mar!Q43+Abr!Q43+May!Q43),IF(Config!$C$6=6,SUM(+Ene!Q43+Feb!Q43+Mar!Q43+Abr!Q43+May!Q43+Jun!Q43),IF(Config!$C$6=7,SUM(Ene!Q43+Feb!Q43+Mar!Q43+Abr!Q43+May!Q43+Jun!Q43+Jul!Q43),IF(Config!$C$6=8,SUM(+Ene!Q43+Feb!Q43+Mar!Q43+Abr!Q43+May!Q43+Jun!Q43+Jul!Q43+Ago!Q43),IF(Config!$C$6=9,SUM(+Ene!Q43+Feb!Q43+Mar!Q43+Abr!Q43+May!Q43+Jun!Q43+Jul!Q43+Ago!Q43+Set!Q43),IF(Config!$C$6=10,SUM(+Ene!Q43+Feb!Q43+Mar!Q43+Abr!Q43+May!Q43+Jun!Q43+Jul!Q43+Ago!Q43+Set!Q43+Oct!Q43),IF(Config!$C$6=11,SUM(+Ene!Q43+Feb!Q43+Mar!Q43+Abr!Q43+May!Q43+Jun!Q43+Jul!Q43+Ago!Q43+Set!Q43+Oct!Q43+Nov!Q43),IF(Config!$C$6=12,SUM(+Ene!Q43+Feb!Q43+Mar!Q43+Abr!Q43+May!Q43+Jun!Q43+Jul!Q43+Ago!Q43+Set!Q43+Oct!Q43+Nov!Q43+Dic!Q43)))))))))))))</f>
        <v>0</v>
      </c>
      <c r="R43" s="429">
        <f>IF(Config!$C$6=1,SUM(+Ene!R43),IF(Config!$C$6=2,SUM(+Ene!R43+Feb!R43),IF(Config!$C$6=3,SUM(+Ene!R43+Feb!R43+Mar!R43),IF(Config!$C$6=4,SUM(+Ene!R43+Feb!R43+Mar!R43+Abr!R43),IF(Config!$C$6=5,SUM(Ene!R43+Feb!R43+Mar!R43+Abr!R43+May!R43),IF(Config!$C$6=6,SUM(+Ene!R43+Feb!R43+Mar!R43+Abr!R43+May!R43+Jun!R43),IF(Config!$C$6=7,SUM(Ene!R43+Feb!R43+Mar!R43+Abr!R43+May!R43+Jun!R43+Jul!R43),IF(Config!$C$6=8,SUM(+Ene!R43+Feb!R43+Mar!R43+Abr!R43+May!R43+Jun!R43+Jul!R43+Ago!R43),IF(Config!$C$6=9,SUM(+Ene!R43+Feb!R43+Mar!R43+Abr!R43+May!R43+Jun!R43+Jul!R43+Ago!R43+Set!R43),IF(Config!$C$6=10,SUM(+Ene!R43+Feb!R43+Mar!R43+Abr!R43+May!R43+Jun!R43+Jul!R43+Ago!R43+Set!R43+Oct!R43),IF(Config!$C$6=11,SUM(+Ene!R43+Feb!R43+Mar!R43+Abr!R43+May!R43+Jun!R43+Jul!R43+Ago!R43+Set!R43+Oct!R43+Nov!R43),IF(Config!$C$6=12,SUM(+Ene!R43+Feb!R43+Mar!R43+Abr!R43+May!R43+Jun!R43+Jul!R43+Ago!R43+Set!R43+Oct!R43+Nov!R43+Dic!R43)))))))))))))</f>
        <v>0</v>
      </c>
      <c r="S43" s="429">
        <f>IF(Config!$C$6=1,SUM(+Ene!S43),IF(Config!$C$6=2,SUM(+Ene!S43+Feb!S43),IF(Config!$C$6=3,SUM(+Ene!S43+Feb!S43+Mar!S43),IF(Config!$C$6=4,SUM(+Ene!S43+Feb!S43+Mar!S43+Abr!S43),IF(Config!$C$6=5,SUM(Ene!S43+Feb!S43+Mar!S43+Abr!S43+May!S43),IF(Config!$C$6=6,SUM(+Ene!S43+Feb!S43+Mar!S43+Abr!S43+May!S43+Jun!S43),IF(Config!$C$6=7,SUM(Ene!S43+Feb!S43+Mar!S43+Abr!S43+May!S43+Jun!S43+Jul!S43),IF(Config!$C$6=8,SUM(+Ene!S43+Feb!S43+Mar!S43+Abr!S43+May!S43+Jun!S43+Jul!S43+Ago!S43),IF(Config!$C$6=9,SUM(+Ene!S43+Feb!S43+Mar!S43+Abr!S43+May!S43+Jun!S43+Jul!S43+Ago!S43+Set!S43),IF(Config!$C$6=10,SUM(+Ene!S43+Feb!S43+Mar!S43+Abr!S43+May!S43+Jun!S43+Jul!S43+Ago!S43+Set!S43+Oct!S43),IF(Config!$C$6=11,SUM(+Ene!S43+Feb!S43+Mar!S43+Abr!S43+May!S43+Jun!S43+Jul!S43+Ago!S43+Set!S43+Oct!S43+Nov!S43),IF(Config!$C$6=12,SUM(+Ene!S43+Feb!S43+Mar!S43+Abr!S43+May!S43+Jun!S43+Jul!S43+Ago!S43+Set!S43+Oct!S43+Nov!S43+Dic!S43)))))))))))))</f>
        <v>0</v>
      </c>
      <c r="T43" s="429">
        <f>IF(Config!$C$6=1,SUM(+Ene!T43),IF(Config!$C$6=2,SUM(+Ene!T43+Feb!T43),IF(Config!$C$6=3,SUM(+Ene!T43+Feb!T43+Mar!T43),IF(Config!$C$6=4,SUM(+Ene!T43+Feb!T43+Mar!T43+Abr!T43),IF(Config!$C$6=5,SUM(Ene!T43+Feb!T43+Mar!T43+Abr!T43+May!T43),IF(Config!$C$6=6,SUM(+Ene!T43+Feb!T43+Mar!T43+Abr!T43+May!T43+Jun!T43),IF(Config!$C$6=7,SUM(Ene!T43+Feb!T43+Mar!T43+Abr!T43+May!T43+Jun!T43+Jul!T43),IF(Config!$C$6=8,SUM(+Ene!T43+Feb!T43+Mar!T43+Abr!T43+May!T43+Jun!T43+Jul!T43+Ago!T43),IF(Config!$C$6=9,SUM(+Ene!T43+Feb!T43+Mar!T43+Abr!T43+May!T43+Jun!T43+Jul!T43+Ago!T43+Set!T43),IF(Config!$C$6=10,SUM(+Ene!T43+Feb!T43+Mar!T43+Abr!T43+May!T43+Jun!T43+Jul!T43+Ago!T43+Set!T43+Oct!T43),IF(Config!$C$6=11,SUM(+Ene!T43+Feb!T43+Mar!T43+Abr!T43+May!T43+Jun!T43+Jul!T43+Ago!T43+Set!T43+Oct!T43+Nov!T43),IF(Config!$C$6=12,SUM(+Ene!T43+Feb!T43+Mar!T43+Abr!T43+May!T43+Jun!T43+Jul!T43+Ago!T43+Set!T43+Oct!T43+Nov!T43+Dic!T43)))))))))))))</f>
        <v>0</v>
      </c>
      <c r="U43" s="429">
        <f>IF(Config!$C$6=1,SUM(+Ene!U43),IF(Config!$C$6=2,SUM(+Ene!U43+Feb!U43),IF(Config!$C$6=3,SUM(+Ene!U43+Feb!U43+Mar!U43),IF(Config!$C$6=4,SUM(+Ene!U43+Feb!U43+Mar!U43+Abr!U43),IF(Config!$C$6=5,SUM(Ene!U43+Feb!U43+Mar!U43+Abr!U43+May!U43),IF(Config!$C$6=6,SUM(+Ene!U43+Feb!U43+Mar!U43+Abr!U43+May!U43+Jun!U43),IF(Config!$C$6=7,SUM(Ene!U43+Feb!U43+Mar!U43+Abr!U43+May!U43+Jun!U43+Jul!U43),IF(Config!$C$6=8,SUM(+Ene!U43+Feb!U43+Mar!U43+Abr!U43+May!U43+Jun!U43+Jul!U43+Ago!U43),IF(Config!$C$6=9,SUM(+Ene!U43+Feb!U43+Mar!U43+Abr!U43+May!U43+Jun!U43+Jul!U43+Ago!U43+Set!U43),IF(Config!$C$6=10,SUM(+Ene!U43+Feb!U43+Mar!U43+Abr!U43+May!U43+Jun!U43+Jul!U43+Ago!U43+Set!U43+Oct!U43),IF(Config!$C$6=11,SUM(+Ene!U43+Feb!U43+Mar!U43+Abr!U43+May!U43+Jun!U43+Jul!U43+Ago!U43+Set!U43+Oct!U43+Nov!U43),IF(Config!$C$6=12,SUM(+Ene!U43+Feb!U43+Mar!U43+Abr!U43+May!U43+Jun!U43+Jul!U43+Ago!U43+Set!U43+Oct!U43+Nov!U43+Dic!U43)))))))))))))</f>
        <v>0</v>
      </c>
      <c r="V43" s="429">
        <f>IF(Config!$C$6=1,SUM(+Ene!V43),IF(Config!$C$6=2,SUM(+Ene!V43+Feb!V43),IF(Config!$C$6=3,SUM(+Ene!V43+Feb!V43+Mar!V43),IF(Config!$C$6=4,SUM(+Ene!V43+Feb!V43+Mar!V43+Abr!V43),IF(Config!$C$6=5,SUM(Ene!V43+Feb!V43+Mar!V43+Abr!V43+May!V43),IF(Config!$C$6=6,SUM(+Ene!V43+Feb!V43+Mar!V43+Abr!V43+May!V43+Jun!V43),IF(Config!$C$6=7,SUM(Ene!V43+Feb!V43+Mar!V43+Abr!V43+May!V43+Jun!V43+Jul!V43),IF(Config!$C$6=8,SUM(+Ene!V43+Feb!V43+Mar!V43+Abr!V43+May!V43+Jun!V43+Jul!V43+Ago!V43),IF(Config!$C$6=9,SUM(+Ene!V43+Feb!V43+Mar!V43+Abr!V43+May!V43+Jun!V43+Jul!V43+Ago!V43+Set!V43),IF(Config!$C$6=10,SUM(+Ene!V43+Feb!V43+Mar!V43+Abr!V43+May!V43+Jun!V43+Jul!V43+Ago!V43+Set!V43+Oct!V43),IF(Config!$C$6=11,SUM(+Ene!V43+Feb!V43+Mar!V43+Abr!V43+May!V43+Jun!V43+Jul!V43+Ago!V43+Set!V43+Oct!V43+Nov!V43),IF(Config!$C$6=12,SUM(+Ene!V43+Feb!V43+Mar!V43+Abr!V43+May!V43+Jun!V43+Jul!V43+Ago!V43+Set!V43+Oct!V43+Nov!V43+Dic!V43)))))))))))))</f>
        <v>0</v>
      </c>
      <c r="W43" s="429">
        <f>IF(Config!$C$6=1,SUM(+Ene!W43),IF(Config!$C$6=2,SUM(+Ene!W43+Feb!W43),IF(Config!$C$6=3,SUM(+Ene!W43+Feb!W43+Mar!W43),IF(Config!$C$6=4,SUM(+Ene!W43+Feb!W43+Mar!W43+Abr!W43),IF(Config!$C$6=5,SUM(Ene!W43+Feb!W43+Mar!W43+Abr!W43+May!W43),IF(Config!$C$6=6,SUM(+Ene!W43+Feb!W43+Mar!W43+Abr!W43+May!W43+Jun!W43),IF(Config!$C$6=7,SUM(Ene!W43+Feb!W43+Mar!W43+Abr!W43+May!W43+Jun!W43+Jul!W43),IF(Config!$C$6=8,SUM(+Ene!W43+Feb!W43+Mar!W43+Abr!W43+May!W43+Jun!W43+Jul!W43+Ago!W43),IF(Config!$C$6=9,SUM(+Ene!W43+Feb!W43+Mar!W43+Abr!W43+May!W43+Jun!W43+Jul!W43+Ago!W43+Set!W43),IF(Config!$C$6=10,SUM(+Ene!W43+Feb!W43+Mar!W43+Abr!W43+May!W43+Jun!W43+Jul!W43+Ago!W43+Set!W43+Oct!W43),IF(Config!$C$6=11,SUM(+Ene!W43+Feb!W43+Mar!W43+Abr!W43+May!W43+Jun!W43+Jul!W43+Ago!W43+Set!W43+Oct!W43+Nov!W43),IF(Config!$C$6=12,SUM(+Ene!W43+Feb!W43+Mar!W43+Abr!W43+May!W43+Jun!W43+Jul!W43+Ago!W43+Set!W43+Oct!W43+Nov!W43+Dic!W43)))))))))))))</f>
        <v>0</v>
      </c>
      <c r="X43" s="429">
        <f>IF(Config!$C$6=1,SUM(+Ene!X43),IF(Config!$C$6=2,SUM(+Ene!X43+Feb!X43),IF(Config!$C$6=3,SUM(+Ene!X43+Feb!X43+Mar!X43),IF(Config!$C$6=4,SUM(+Ene!X43+Feb!X43+Mar!X43+Abr!X43),IF(Config!$C$6=5,SUM(Ene!X43+Feb!X43+Mar!X43+Abr!X43+May!X43),IF(Config!$C$6=6,SUM(+Ene!X43+Feb!X43+Mar!X43+Abr!X43+May!X43+Jun!X43),IF(Config!$C$6=7,SUM(Ene!X43+Feb!X43+Mar!X43+Abr!X43+May!X43+Jun!X43+Jul!X43),IF(Config!$C$6=8,SUM(+Ene!X43+Feb!X43+Mar!X43+Abr!X43+May!X43+Jun!X43+Jul!X43+Ago!X43),IF(Config!$C$6=9,SUM(+Ene!X43+Feb!X43+Mar!X43+Abr!X43+May!X43+Jun!X43+Jul!X43+Ago!X43+Set!X43),IF(Config!$C$6=10,SUM(+Ene!X43+Feb!X43+Mar!X43+Abr!X43+May!X43+Jun!X43+Jul!X43+Ago!X43+Set!X43+Oct!X43),IF(Config!$C$6=11,SUM(+Ene!X43+Feb!X43+Mar!X43+Abr!X43+May!X43+Jun!X43+Jul!X43+Ago!X43+Set!X43+Oct!X43+Nov!X43),IF(Config!$C$6=12,SUM(+Ene!X43+Feb!X43+Mar!X43+Abr!X43+May!X43+Jun!X43+Jul!X43+Ago!X43+Set!X43+Oct!X43+Nov!X43+Dic!X43)))))))))))))</f>
        <v>0</v>
      </c>
      <c r="Y43" s="429">
        <f>IF(Config!$C$6=1,SUM(+Ene!Y43),IF(Config!$C$6=2,SUM(+Ene!Y43+Feb!Y43),IF(Config!$C$6=3,SUM(+Ene!Y43+Feb!Y43+Mar!Y43),IF(Config!$C$6=4,SUM(+Ene!Y43+Feb!Y43+Mar!Y43+Abr!Y43),IF(Config!$C$6=5,SUM(Ene!Y43+Feb!Y43+Mar!Y43+Abr!Y43+May!Y43),IF(Config!$C$6=6,SUM(+Ene!Y43+Feb!Y43+Mar!Y43+Abr!Y43+May!Y43+Jun!Y43),IF(Config!$C$6=7,SUM(Ene!Y43+Feb!Y43+Mar!Y43+Abr!Y43+May!Y43+Jun!Y43+Jul!Y43),IF(Config!$C$6=8,SUM(+Ene!Y43+Feb!Y43+Mar!Y43+Abr!Y43+May!Y43+Jun!Y43+Jul!Y43+Ago!Y43),IF(Config!$C$6=9,SUM(+Ene!Y43+Feb!Y43+Mar!Y43+Abr!Y43+May!Y43+Jun!Y43+Jul!Y43+Ago!Y43+Set!Y43),IF(Config!$C$6=10,SUM(+Ene!Y43+Feb!Y43+Mar!Y43+Abr!Y43+May!Y43+Jun!Y43+Jul!Y43+Ago!Y43+Set!Y43+Oct!Y43),IF(Config!$C$6=11,SUM(+Ene!Y43+Feb!Y43+Mar!Y43+Abr!Y43+May!Y43+Jun!Y43+Jul!Y43+Ago!Y43+Set!Y43+Oct!Y43+Nov!Y43),IF(Config!$C$6=12,SUM(+Ene!Y43+Feb!Y43+Mar!Y43+Abr!Y43+May!Y43+Jun!Y43+Jul!Y43+Ago!Y43+Set!Y43+Oct!Y43+Nov!Y43+Dic!Y43)))))))))))))</f>
        <v>0</v>
      </c>
      <c r="Z43" s="429">
        <f>IF(Config!$C$6=1,SUM(+Ene!Z43),IF(Config!$C$6=2,SUM(+Ene!Z43+Feb!Z43),IF(Config!$C$6=3,SUM(+Ene!Z43+Feb!Z43+Mar!Z43),IF(Config!$C$6=4,SUM(+Ene!Z43+Feb!Z43+Mar!Z43+Abr!Z43),IF(Config!$C$6=5,SUM(Ene!Z43+Feb!Z43+Mar!Z43+Abr!Z43+May!Z43),IF(Config!$C$6=6,SUM(+Ene!Z43+Feb!Z43+Mar!Z43+Abr!Z43+May!Z43+Jun!Z43),IF(Config!$C$6=7,SUM(Ene!Z43+Feb!Z43+Mar!Z43+Abr!Z43+May!Z43+Jun!Z43+Jul!Z43),IF(Config!$C$6=8,SUM(+Ene!Z43+Feb!Z43+Mar!Z43+Abr!Z43+May!Z43+Jun!Z43+Jul!Z43+Ago!Z43),IF(Config!$C$6=9,SUM(+Ene!Z43+Feb!Z43+Mar!Z43+Abr!Z43+May!Z43+Jun!Z43+Jul!Z43+Ago!Z43+Set!Z43),IF(Config!$C$6=10,SUM(+Ene!Z43+Feb!Z43+Mar!Z43+Abr!Z43+May!Z43+Jun!Z43+Jul!Z43+Ago!Z43+Set!Z43+Oct!Z43),IF(Config!$C$6=11,SUM(+Ene!Z43+Feb!Z43+Mar!Z43+Abr!Z43+May!Z43+Jun!Z43+Jul!Z43+Ago!Z43+Set!Z43+Oct!Z43+Nov!Z43),IF(Config!$C$6=12,SUM(+Ene!Z43+Feb!Z43+Mar!Z43+Abr!Z43+May!Z43+Jun!Z43+Jul!Z43+Ago!Z43+Set!Z43+Oct!Z43+Nov!Z43+Dic!Z43)))))))))))))</f>
        <v>0</v>
      </c>
      <c r="AA43" s="429">
        <f>IF(Config!$C$6=1,SUM(+Ene!AA43),IF(Config!$C$6=2,SUM(+Ene!AA43+Feb!AA43),IF(Config!$C$6=3,SUM(+Ene!AA43+Feb!AA43+Mar!AA43),IF(Config!$C$6=4,SUM(+Ene!AA43+Feb!AA43+Mar!AA43+Abr!AA43),IF(Config!$C$6=5,SUM(Ene!AA43+Feb!AA43+Mar!AA43+Abr!AA43+May!AA43),IF(Config!$C$6=6,SUM(+Ene!AA43+Feb!AA43+Mar!AA43+Abr!AA43+May!AA43+Jun!AA43),IF(Config!$C$6=7,SUM(Ene!AA43+Feb!AA43+Mar!AA43+Abr!AA43+May!AA43+Jun!AA43+Jul!AA43),IF(Config!$C$6=8,SUM(+Ene!AA43+Feb!AA43+Mar!AA43+Abr!AA43+May!AA43+Jun!AA43+Jul!AA43+Ago!AA43),IF(Config!$C$6=9,SUM(+Ene!AA43+Feb!AA43+Mar!AA43+Abr!AA43+May!AA43+Jun!AA43+Jul!AA43+Ago!AA43+Set!AA43),IF(Config!$C$6=10,SUM(+Ene!AA43+Feb!AA43+Mar!AA43+Abr!AA43+May!AA43+Jun!AA43+Jul!AA43+Ago!AA43+Set!AA43+Oct!AA43),IF(Config!$C$6=11,SUM(+Ene!AA43+Feb!AA43+Mar!AA43+Abr!AA43+May!AA43+Jun!AA43+Jul!AA43+Ago!AA43+Set!AA43+Oct!AA43+Nov!AA43),IF(Config!$C$6=12,SUM(+Ene!AA43+Feb!AA43+Mar!AA43+Abr!AA43+May!AA43+Jun!AA43+Jul!AA43+Ago!AA43+Set!AA43+Oct!AA43+Nov!AA43+Dic!AA43)))))))))))))</f>
        <v>0</v>
      </c>
      <c r="AB43" s="429">
        <f>IF(Config!$C$6=1,SUM(+Ene!AB43),IF(Config!$C$6=2,SUM(+Ene!AB43+Feb!AB43),IF(Config!$C$6=3,SUM(+Ene!AB43+Feb!AB43+Mar!AB43),IF(Config!$C$6=4,SUM(+Ene!AB43+Feb!AB43+Mar!AB43+Abr!AB43),IF(Config!$C$6=5,SUM(Ene!AB43+Feb!AB43+Mar!AB43+Abr!AB43+May!AB43),IF(Config!$C$6=6,SUM(+Ene!AB43+Feb!AB43+Mar!AB43+Abr!AB43+May!AB43+Jun!AB43),IF(Config!$C$6=7,SUM(Ene!AB43+Feb!AB43+Mar!AB43+Abr!AB43+May!AB43+Jun!AB43+Jul!AB43),IF(Config!$C$6=8,SUM(+Ene!AB43+Feb!AB43+Mar!AB43+Abr!AB43+May!AB43+Jun!AB43+Jul!AB43+Ago!AB43),IF(Config!$C$6=9,SUM(+Ene!AB43+Feb!AB43+Mar!AB43+Abr!AB43+May!AB43+Jun!AB43+Jul!AB43+Ago!AB43+Set!AB43),IF(Config!$C$6=10,SUM(+Ene!AB43+Feb!AB43+Mar!AB43+Abr!AB43+May!AB43+Jun!AB43+Jul!AB43+Ago!AB43+Set!AB43+Oct!AB43),IF(Config!$C$6=11,SUM(+Ene!AB43+Feb!AB43+Mar!AB43+Abr!AB43+May!AB43+Jun!AB43+Jul!AB43+Ago!AB43+Set!AB43+Oct!AB43+Nov!AB43),IF(Config!$C$6=12,SUM(+Ene!AB43+Feb!AB43+Mar!AB43+Abr!AB43+May!AB43+Jun!AB43+Jul!AB43+Ago!AB43+Set!AB43+Oct!AB43+Nov!AB43+Dic!AB43)))))))))))))</f>
        <v>0</v>
      </c>
      <c r="AC43" s="429">
        <f>IF(Config!$C$6=1,SUM(+Ene!AC43),IF(Config!$C$6=2,SUM(+Ene!AC43+Feb!AC43),IF(Config!$C$6=3,SUM(+Ene!AC43+Feb!AC43+Mar!AC43),IF(Config!$C$6=4,SUM(+Ene!AC43+Feb!AC43+Mar!AC43+Abr!AC43),IF(Config!$C$6=5,SUM(Ene!AC43+Feb!AC43+Mar!AC43+Abr!AC43+May!AC43),IF(Config!$C$6=6,SUM(+Ene!AC43+Feb!AC43+Mar!AC43+Abr!AC43+May!AC43+Jun!AC43),IF(Config!$C$6=7,SUM(Ene!AC43+Feb!AC43+Mar!AC43+Abr!AC43+May!AC43+Jun!AC43+Jul!AC43),IF(Config!$C$6=8,SUM(+Ene!AC43+Feb!AC43+Mar!AC43+Abr!AC43+May!AC43+Jun!AC43+Jul!AC43+Ago!AC43),IF(Config!$C$6=9,SUM(+Ene!AC43+Feb!AC43+Mar!AC43+Abr!AC43+May!AC43+Jun!AC43+Jul!AC43+Ago!AC43+Set!AC43),IF(Config!$C$6=10,SUM(+Ene!AC43+Feb!AC43+Mar!AC43+Abr!AC43+May!AC43+Jun!AC43+Jul!AC43+Ago!AC43+Set!AC43+Oct!AC43),IF(Config!$C$6=11,SUM(+Ene!AC43+Feb!AC43+Mar!AC43+Abr!AC43+May!AC43+Jun!AC43+Jul!AC43+Ago!AC43+Set!AC43+Oct!AC43+Nov!AC43),IF(Config!$C$6=12,SUM(+Ene!AC43+Feb!AC43+Mar!AC43+Abr!AC43+May!AC43+Jun!AC43+Jul!AC43+Ago!AC43+Set!AC43+Oct!AC43+Nov!AC43+Dic!AC43)))))))))))))</f>
        <v>0</v>
      </c>
      <c r="AD43" s="429">
        <f>IF(Config!$C$6=1,SUM(+Ene!AD43),IF(Config!$C$6=2,SUM(+Ene!AD43+Feb!AD43),IF(Config!$C$6=3,SUM(+Ene!AD43+Feb!AD43+Mar!AD43),IF(Config!$C$6=4,SUM(+Ene!AD43+Feb!AD43+Mar!AD43+Abr!AD43),IF(Config!$C$6=5,SUM(Ene!AD43+Feb!AD43+Mar!AD43+Abr!AD43+May!AD43),IF(Config!$C$6=6,SUM(+Ene!AD43+Feb!AD43+Mar!AD43+Abr!AD43+May!AD43+Jun!AD43),IF(Config!$C$6=7,SUM(Ene!AD43+Feb!AD43+Mar!AD43+Abr!AD43+May!AD43+Jun!AD43+Jul!AD43),IF(Config!$C$6=8,SUM(+Ene!AD43+Feb!AD43+Mar!AD43+Abr!AD43+May!AD43+Jun!AD43+Jul!AD43+Ago!AD43),IF(Config!$C$6=9,SUM(+Ene!AD43+Feb!AD43+Mar!AD43+Abr!AD43+May!AD43+Jun!AD43+Jul!AD43+Ago!AD43+Set!AD43),IF(Config!$C$6=10,SUM(+Ene!AD43+Feb!AD43+Mar!AD43+Abr!AD43+May!AD43+Jun!AD43+Jul!AD43+Ago!AD43+Set!AD43+Oct!AD43),IF(Config!$C$6=11,SUM(+Ene!AD43+Feb!AD43+Mar!AD43+Abr!AD43+May!AD43+Jun!AD43+Jul!AD43+Ago!AD43+Set!AD43+Oct!AD43+Nov!AD43),IF(Config!$C$6=12,SUM(+Ene!AD43+Feb!AD43+Mar!AD43+Abr!AD43+May!AD43+Jun!AD43+Jul!AD43+Ago!AD43+Set!AD43+Oct!AD43+Nov!AD43+Dic!AD43)))))))))))))</f>
        <v>0</v>
      </c>
      <c r="AE43" s="429">
        <f>IF(Config!$C$6=1,SUM(+Ene!AE43),IF(Config!$C$6=2,SUM(+Ene!AE43+Feb!AE43),IF(Config!$C$6=3,SUM(+Ene!AE43+Feb!AE43+Mar!AE43),IF(Config!$C$6=4,SUM(+Ene!AE43+Feb!AE43+Mar!AE43+Abr!AE43),IF(Config!$C$6=5,SUM(Ene!AE43+Feb!AE43+Mar!AE43+Abr!AE43+May!AE43),IF(Config!$C$6=6,SUM(+Ene!AE43+Feb!AE43+Mar!AE43+Abr!AE43+May!AE43+Jun!AE43),IF(Config!$C$6=7,SUM(Ene!AE43+Feb!AE43+Mar!AE43+Abr!AE43+May!AE43+Jun!AE43+Jul!AE43),IF(Config!$C$6=8,SUM(+Ene!AE43+Feb!AE43+Mar!AE43+Abr!AE43+May!AE43+Jun!AE43+Jul!AE43+Ago!AE43),IF(Config!$C$6=9,SUM(+Ene!AE43+Feb!AE43+Mar!AE43+Abr!AE43+May!AE43+Jun!AE43+Jul!AE43+Ago!AE43+Set!AE43),IF(Config!$C$6=10,SUM(+Ene!AE43+Feb!AE43+Mar!AE43+Abr!AE43+May!AE43+Jun!AE43+Jul!AE43+Ago!AE43+Set!AE43+Oct!AE43),IF(Config!$C$6=11,SUM(+Ene!AE43+Feb!AE43+Mar!AE43+Abr!AE43+May!AE43+Jun!AE43+Jul!AE43+Ago!AE43+Set!AE43+Oct!AE43+Nov!AE43),IF(Config!$C$6=12,SUM(+Ene!AE43+Feb!AE43+Mar!AE43+Abr!AE43+May!AE43+Jun!AE43+Jul!AE43+Ago!AE43+Set!AE43+Oct!AE43+Nov!AE43+Dic!AE43)))))))))))))</f>
        <v>0</v>
      </c>
      <c r="AF43" s="429">
        <f>IF(Config!$C$6=1,SUM(+Ene!AF43),IF(Config!$C$6=2,SUM(+Ene!AF43+Feb!AF43),IF(Config!$C$6=3,SUM(+Ene!AF43+Feb!AF43+Mar!AF43),IF(Config!$C$6=4,SUM(+Ene!AF43+Feb!AF43+Mar!AF43+Abr!AF43),IF(Config!$C$6=5,SUM(Ene!AF43+Feb!AF43+Mar!AF43+Abr!AF43+May!AF43),IF(Config!$C$6=6,SUM(+Ene!AF43+Feb!AF43+Mar!AF43+Abr!AF43+May!AF43+Jun!AF43),IF(Config!$C$6=7,SUM(Ene!AF43+Feb!AF43+Mar!AF43+Abr!AF43+May!AF43+Jun!AF43+Jul!AF43),IF(Config!$C$6=8,SUM(+Ene!AF43+Feb!AF43+Mar!AF43+Abr!AF43+May!AF43+Jun!AF43+Jul!AF43+Ago!AF43),IF(Config!$C$6=9,SUM(+Ene!AF43+Feb!AF43+Mar!AF43+Abr!AF43+May!AF43+Jun!AF43+Jul!AF43+Ago!AF43+Set!AF43),IF(Config!$C$6=10,SUM(+Ene!AF43+Feb!AF43+Mar!AF43+Abr!AF43+May!AF43+Jun!AF43+Jul!AF43+Ago!AF43+Set!AF43+Oct!AF43),IF(Config!$C$6=11,SUM(+Ene!AF43+Feb!AF43+Mar!AF43+Abr!AF43+May!AF43+Jun!AF43+Jul!AF43+Ago!AF43+Set!AF43+Oct!AF43+Nov!AF43),IF(Config!$C$6=12,SUM(+Ene!AF43+Feb!AF43+Mar!AF43+Abr!AF43+May!AF43+Jun!AF43+Jul!AF43+Ago!AF43+Set!AF43+Oct!AF43+Nov!AF43+Dic!AF43)))))))))))))</f>
        <v>0</v>
      </c>
      <c r="AG43" s="429">
        <f>IF(Config!$C$6=1,SUM(+Ene!AG43),IF(Config!$C$6=2,SUM(+Ene!AG43+Feb!AG43),IF(Config!$C$6=3,SUM(+Ene!AG43+Feb!AG43+Mar!AG43),IF(Config!$C$6=4,SUM(+Ene!AG43+Feb!AG43+Mar!AG43+Abr!AG43),IF(Config!$C$6=5,SUM(Ene!AG43+Feb!AG43+Mar!AG43+Abr!AG43+May!AG43),IF(Config!$C$6=6,SUM(+Ene!AG43+Feb!AG43+Mar!AG43+Abr!AG43+May!AG43+Jun!AG43),IF(Config!$C$6=7,SUM(Ene!AG43+Feb!AG43+Mar!AG43+Abr!AG43+May!AG43+Jun!AG43+Jul!AG43),IF(Config!$C$6=8,SUM(+Ene!AG43+Feb!AG43+Mar!AG43+Abr!AG43+May!AG43+Jun!AG43+Jul!AG43+Ago!AG43),IF(Config!$C$6=9,SUM(+Ene!AG43+Feb!AG43+Mar!AG43+Abr!AG43+May!AG43+Jun!AG43+Jul!AG43+Ago!AG43+Set!AG43),IF(Config!$C$6=10,SUM(+Ene!AG43+Feb!AG43+Mar!AG43+Abr!AG43+May!AG43+Jun!AG43+Jul!AG43+Ago!AG43+Set!AG43+Oct!AG43),IF(Config!$C$6=11,SUM(+Ene!AG43+Feb!AG43+Mar!AG43+Abr!AG43+May!AG43+Jun!AG43+Jul!AG43+Ago!AG43+Set!AG43+Oct!AG43+Nov!AG43),IF(Config!$C$6=12,SUM(+Ene!AG43+Feb!AG43+Mar!AG43+Abr!AG43+May!AG43+Jun!AG43+Jul!AG43+Ago!AG43+Set!AG43+Oct!AG43+Nov!AG43+Dic!AG43)))))))))))))</f>
        <v>0</v>
      </c>
      <c r="AH43" s="429">
        <f>IF(Config!$C$6=1,SUM(+Ene!AH43),IF(Config!$C$6=2,SUM(+Ene!AH43+Feb!AH43),IF(Config!$C$6=3,SUM(+Ene!AH43+Feb!AH43+Mar!AH43),IF(Config!$C$6=4,SUM(+Ene!AH43+Feb!AH43+Mar!AH43+Abr!AH43),IF(Config!$C$6=5,SUM(Ene!AH43+Feb!AH43+Mar!AH43+Abr!AH43+May!AH43),IF(Config!$C$6=6,SUM(+Ene!AH43+Feb!AH43+Mar!AH43+Abr!AH43+May!AH43+Jun!AH43),IF(Config!$C$6=7,SUM(Ene!AH43+Feb!AH43+Mar!AH43+Abr!AH43+May!AH43+Jun!AH43+Jul!AH43),IF(Config!$C$6=8,SUM(+Ene!AH43+Feb!AH43+Mar!AH43+Abr!AH43+May!AH43+Jun!AH43+Jul!AH43+Ago!AH43),IF(Config!$C$6=9,SUM(+Ene!AH43+Feb!AH43+Mar!AH43+Abr!AH43+May!AH43+Jun!AH43+Jul!AH43+Ago!AH43+Set!AH43),IF(Config!$C$6=10,SUM(+Ene!AH43+Feb!AH43+Mar!AH43+Abr!AH43+May!AH43+Jun!AH43+Jul!AH43+Ago!AH43+Set!AH43+Oct!AH43),IF(Config!$C$6=11,SUM(+Ene!AH43+Feb!AH43+Mar!AH43+Abr!AH43+May!AH43+Jun!AH43+Jul!AH43+Ago!AH43+Set!AH43+Oct!AH43+Nov!AH43),IF(Config!$C$6=12,SUM(+Ene!AH43+Feb!AH43+Mar!AH43+Abr!AH43+May!AH43+Jun!AH43+Jul!AH43+Ago!AH43+Set!AH43+Oct!AH43+Nov!AH43+Dic!AH43)))))))))))))</f>
        <v>0</v>
      </c>
      <c r="AI43" s="429">
        <f>IF(Config!$C$6=1,SUM(+Ene!AI43),IF(Config!$C$6=2,SUM(+Ene!AI43+Feb!AI43),IF(Config!$C$6=3,SUM(+Ene!AI43+Feb!AI43+Mar!AI43),IF(Config!$C$6=4,SUM(+Ene!AI43+Feb!AI43+Mar!AI43+Abr!AI43),IF(Config!$C$6=5,SUM(Ene!AI43+Feb!AI43+Mar!AI43+Abr!AI43+May!AI43),IF(Config!$C$6=6,SUM(+Ene!AI43+Feb!AI43+Mar!AI43+Abr!AI43+May!AI43+Jun!AI43),IF(Config!$C$6=7,SUM(Ene!AI43+Feb!AI43+Mar!AI43+Abr!AI43+May!AI43+Jun!AI43+Jul!AI43),IF(Config!$C$6=8,SUM(+Ene!AI43+Feb!AI43+Mar!AI43+Abr!AI43+May!AI43+Jun!AI43+Jul!AI43+Ago!AI43),IF(Config!$C$6=9,SUM(+Ene!AI43+Feb!AI43+Mar!AI43+Abr!AI43+May!AI43+Jun!AI43+Jul!AI43+Ago!AI43+Set!AI43),IF(Config!$C$6=10,SUM(+Ene!AI43+Feb!AI43+Mar!AI43+Abr!AI43+May!AI43+Jun!AI43+Jul!AI43+Ago!AI43+Set!AI43+Oct!AI43),IF(Config!$C$6=11,SUM(+Ene!AI43+Feb!AI43+Mar!AI43+Abr!AI43+May!AI43+Jun!AI43+Jul!AI43+Ago!AI43+Set!AI43+Oct!AI43+Nov!AI43),IF(Config!$C$6=12,SUM(+Ene!AI43+Feb!AI43+Mar!AI43+Abr!AI43+May!AI43+Jun!AI43+Jul!AI43+Ago!AI43+Set!AI43+Oct!AI43+Nov!AI43+Dic!AI43)))))))))))))</f>
        <v>0</v>
      </c>
      <c r="AJ43" s="429">
        <f>IF(Config!$C$6=1,SUM(+Ene!AJ43),IF(Config!$C$6=2,SUM(+Ene!AJ43+Feb!AJ43),IF(Config!$C$6=3,SUM(+Ene!AJ43+Feb!AJ43+Mar!AJ43),IF(Config!$C$6=4,SUM(+Ene!AJ43+Feb!AJ43+Mar!AJ43+Abr!AJ43),IF(Config!$C$6=5,SUM(Ene!AJ43+Feb!AJ43+Mar!AJ43+Abr!AJ43+May!AJ43),IF(Config!$C$6=6,SUM(+Ene!AJ43+Feb!AJ43+Mar!AJ43+Abr!AJ43+May!AJ43+Jun!AJ43),IF(Config!$C$6=7,SUM(Ene!AJ43+Feb!AJ43+Mar!AJ43+Abr!AJ43+May!AJ43+Jun!AJ43+Jul!AJ43),IF(Config!$C$6=8,SUM(+Ene!AJ43+Feb!AJ43+Mar!AJ43+Abr!AJ43+May!AJ43+Jun!AJ43+Jul!AJ43+Ago!AJ43),IF(Config!$C$6=9,SUM(+Ene!AJ43+Feb!AJ43+Mar!AJ43+Abr!AJ43+May!AJ43+Jun!AJ43+Jul!AJ43+Ago!AJ43+Set!AJ43),IF(Config!$C$6=10,SUM(+Ene!AJ43+Feb!AJ43+Mar!AJ43+Abr!AJ43+May!AJ43+Jun!AJ43+Jul!AJ43+Ago!AJ43+Set!AJ43+Oct!AJ43),IF(Config!$C$6=11,SUM(+Ene!AJ43+Feb!AJ43+Mar!AJ43+Abr!AJ43+May!AJ43+Jun!AJ43+Jul!AJ43+Ago!AJ43+Set!AJ43+Oct!AJ43+Nov!AJ43),IF(Config!$C$6=12,SUM(+Ene!AJ43+Feb!AJ43+Mar!AJ43+Abr!AJ43+May!AJ43+Jun!AJ43+Jul!AJ43+Ago!AJ43+Set!AJ43+Oct!AJ43+Nov!AJ43+Dic!AJ43)))))))))))))</f>
        <v>0</v>
      </c>
      <c r="AK43" s="429">
        <f>IF(Config!$C$6=1,SUM(+Ene!AK43),IF(Config!$C$6=2,SUM(+Ene!AK43+Feb!AK43),IF(Config!$C$6=3,SUM(+Ene!AK43+Feb!AK43+Mar!AK43),IF(Config!$C$6=4,SUM(+Ene!AK43+Feb!AK43+Mar!AK43+Abr!AK43),IF(Config!$C$6=5,SUM(Ene!AK43+Feb!AK43+Mar!AK43+Abr!AK43+May!AK43),IF(Config!$C$6=6,SUM(+Ene!AK43+Feb!AK43+Mar!AK43+Abr!AK43+May!AK43+Jun!AK43),IF(Config!$C$6=7,SUM(Ene!AK43+Feb!AK43+Mar!AK43+Abr!AK43+May!AK43+Jun!AK43+Jul!AK43),IF(Config!$C$6=8,SUM(+Ene!AK43+Feb!AK43+Mar!AK43+Abr!AK43+May!AK43+Jun!AK43+Jul!AK43+Ago!AK43),IF(Config!$C$6=9,SUM(+Ene!AK43+Feb!AK43+Mar!AK43+Abr!AK43+May!AK43+Jun!AK43+Jul!AK43+Ago!AK43+Set!AK43),IF(Config!$C$6=10,SUM(+Ene!AK43+Feb!AK43+Mar!AK43+Abr!AK43+May!AK43+Jun!AK43+Jul!AK43+Ago!AK43+Set!AK43+Oct!AK43),IF(Config!$C$6=11,SUM(+Ene!AK43+Feb!AK43+Mar!AK43+Abr!AK43+May!AK43+Jun!AK43+Jul!AK43+Ago!AK43+Set!AK43+Oct!AK43+Nov!AK43),IF(Config!$C$6=12,SUM(+Ene!AK43+Feb!AK43+Mar!AK43+Abr!AK43+May!AK43+Jun!AK43+Jul!AK43+Ago!AK43+Set!AK43+Oct!AK43+Nov!AK43+Dic!AK43)))))))))))))</f>
        <v>0</v>
      </c>
      <c r="AL43" s="429">
        <f>IF(Config!$C$6=1,SUM(+Ene!AL43),IF(Config!$C$6=2,SUM(+Ene!AL43+Feb!AL43),IF(Config!$C$6=3,SUM(+Ene!AL43+Feb!AL43+Mar!AL43),IF(Config!$C$6=4,SUM(+Ene!AL43+Feb!AL43+Mar!AL43+Abr!AL43),IF(Config!$C$6=5,SUM(Ene!AL43+Feb!AL43+Mar!AL43+Abr!AL43+May!AL43),IF(Config!$C$6=6,SUM(+Ene!AL43+Feb!AL43+Mar!AL43+Abr!AL43+May!AL43+Jun!AL43),IF(Config!$C$6=7,SUM(Ene!AL43+Feb!AL43+Mar!AL43+Abr!AL43+May!AL43+Jun!AL43+Jul!AL43),IF(Config!$C$6=8,SUM(+Ene!AL43+Feb!AL43+Mar!AL43+Abr!AL43+May!AL43+Jun!AL43+Jul!AL43+Ago!AL43),IF(Config!$C$6=9,SUM(+Ene!AL43+Feb!AL43+Mar!AL43+Abr!AL43+May!AL43+Jun!AL43+Jul!AL43+Ago!AL43+Set!AL43),IF(Config!$C$6=10,SUM(+Ene!AL43+Feb!AL43+Mar!AL43+Abr!AL43+May!AL43+Jun!AL43+Jul!AL43+Ago!AL43+Set!AL43+Oct!AL43),IF(Config!$C$6=11,SUM(+Ene!AL43+Feb!AL43+Mar!AL43+Abr!AL43+May!AL43+Jun!AL43+Jul!AL43+Ago!AL43+Set!AL43+Oct!AL43+Nov!AL43),IF(Config!$C$6=12,SUM(+Ene!AL43+Feb!AL43+Mar!AL43+Abr!AL43+May!AL43+Jun!AL43+Jul!AL43+Ago!AL43+Set!AL43+Oct!AL43+Nov!AL43+Dic!AL43)))))))))))))</f>
        <v>0</v>
      </c>
      <c r="AM43" s="429">
        <f>IF(Config!$C$6=1,SUM(+Ene!AM43),IF(Config!$C$6=2,SUM(+Ene!AM43+Feb!AM43),IF(Config!$C$6=3,SUM(+Ene!AM43+Feb!AM43+Mar!AM43),IF(Config!$C$6=4,SUM(+Ene!AM43+Feb!AM43+Mar!AM43+Abr!AM43),IF(Config!$C$6=5,SUM(Ene!AM43+Feb!AM43+Mar!AM43+Abr!AM43+May!AM43),IF(Config!$C$6=6,SUM(+Ene!AM43+Feb!AM43+Mar!AM43+Abr!AM43+May!AM43+Jun!AM43),IF(Config!$C$6=7,SUM(Ene!AM43+Feb!AM43+Mar!AM43+Abr!AM43+May!AM43+Jun!AM43+Jul!AM43),IF(Config!$C$6=8,SUM(+Ene!AM43+Feb!AM43+Mar!AM43+Abr!AM43+May!AM43+Jun!AM43+Jul!AM43+Ago!AM43),IF(Config!$C$6=9,SUM(+Ene!AM43+Feb!AM43+Mar!AM43+Abr!AM43+May!AM43+Jun!AM43+Jul!AM43+Ago!AM43+Set!AM43),IF(Config!$C$6=10,SUM(+Ene!AM43+Feb!AM43+Mar!AM43+Abr!AM43+May!AM43+Jun!AM43+Jul!AM43+Ago!AM43+Set!AM43+Oct!AM43),IF(Config!$C$6=11,SUM(+Ene!AM43+Feb!AM43+Mar!AM43+Abr!AM43+May!AM43+Jun!AM43+Jul!AM43+Ago!AM43+Set!AM43+Oct!AM43+Nov!AM43),IF(Config!$C$6=12,SUM(+Ene!AM43+Feb!AM43+Mar!AM43+Abr!AM43+May!AM43+Jun!AM43+Jul!AM43+Ago!AM43+Set!AM43+Oct!AM43+Nov!AM43+Dic!AM43)))))))))))))</f>
        <v>0</v>
      </c>
      <c r="AN43" s="429">
        <f>IF(Config!$C$6=1,SUM(+Ene!AN43),IF(Config!$C$6=2,SUM(+Ene!AN43+Feb!AN43),IF(Config!$C$6=3,SUM(+Ene!AN43+Feb!AN43+Mar!AN43),IF(Config!$C$6=4,SUM(+Ene!AN43+Feb!AN43+Mar!AN43+Abr!AN43),IF(Config!$C$6=5,SUM(Ene!AN43+Feb!AN43+Mar!AN43+Abr!AN43+May!AN43),IF(Config!$C$6=6,SUM(+Ene!AN43+Feb!AN43+Mar!AN43+Abr!AN43+May!AN43+Jun!AN43),IF(Config!$C$6=7,SUM(Ene!AN43+Feb!AN43+Mar!AN43+Abr!AN43+May!AN43+Jun!AN43+Jul!AN43),IF(Config!$C$6=8,SUM(+Ene!AN43+Feb!AN43+Mar!AN43+Abr!AN43+May!AN43+Jun!AN43+Jul!AN43+Ago!AN43),IF(Config!$C$6=9,SUM(+Ene!AN43+Feb!AN43+Mar!AN43+Abr!AN43+May!AN43+Jun!AN43+Jul!AN43+Ago!AN43+Set!AN43),IF(Config!$C$6=10,SUM(+Ene!AN43+Feb!AN43+Mar!AN43+Abr!AN43+May!AN43+Jun!AN43+Jul!AN43+Ago!AN43+Set!AN43+Oct!AN43),IF(Config!$C$6=11,SUM(+Ene!AN43+Feb!AN43+Mar!AN43+Abr!AN43+May!AN43+Jun!AN43+Jul!AN43+Ago!AN43+Set!AN43+Oct!AN43+Nov!AN43),IF(Config!$C$6=12,SUM(+Ene!AN43+Feb!AN43+Mar!AN43+Abr!AN43+May!AN43+Jun!AN43+Jul!AN43+Ago!AN43+Set!AN43+Oct!AN43+Nov!AN43+Dic!AN43)))))))))))))</f>
        <v>0</v>
      </c>
      <c r="AO43" s="429">
        <f>IF(Config!$C$6=1,SUM(+Ene!AO43),IF(Config!$C$6=2,SUM(+Ene!AO43+Feb!AO43),IF(Config!$C$6=3,SUM(+Ene!AO43+Feb!AO43+Mar!AO43),IF(Config!$C$6=4,SUM(+Ene!AO43+Feb!AO43+Mar!AO43+Abr!AO43),IF(Config!$C$6=5,SUM(Ene!AO43+Feb!AO43+Mar!AO43+Abr!AO43+May!AO43),IF(Config!$C$6=6,SUM(+Ene!AO43+Feb!AO43+Mar!AO43+Abr!AO43+May!AO43+Jun!AO43),IF(Config!$C$6=7,SUM(Ene!AO43+Feb!AO43+Mar!AO43+Abr!AO43+May!AO43+Jun!AO43+Jul!AO43),IF(Config!$C$6=8,SUM(+Ene!AO43+Feb!AO43+Mar!AO43+Abr!AO43+May!AO43+Jun!AO43+Jul!AO43+Ago!AO43),IF(Config!$C$6=9,SUM(+Ene!AO43+Feb!AO43+Mar!AO43+Abr!AO43+May!AO43+Jun!AO43+Jul!AO43+Ago!AO43+Set!AO43),IF(Config!$C$6=10,SUM(+Ene!AO43+Feb!AO43+Mar!AO43+Abr!AO43+May!AO43+Jun!AO43+Jul!AO43+Ago!AO43+Set!AO43+Oct!AO43),IF(Config!$C$6=11,SUM(+Ene!AO43+Feb!AO43+Mar!AO43+Abr!AO43+May!AO43+Jun!AO43+Jul!AO43+Ago!AO43+Set!AO43+Oct!AO43+Nov!AO43),IF(Config!$C$6=12,SUM(+Ene!AO43+Feb!AO43+Mar!AO43+Abr!AO43+May!AO43+Jun!AO43+Jul!AO43+Ago!AO43+Set!AO43+Oct!AO43+Nov!AO43+Dic!AO43)))))))))))))</f>
        <v>0</v>
      </c>
      <c r="AP43" s="429">
        <f>IF(Config!$C$6=1,SUM(+Ene!AP43),IF(Config!$C$6=2,SUM(+Ene!AP43+Feb!AP43),IF(Config!$C$6=3,SUM(+Ene!AP43+Feb!AP43+Mar!AP43),IF(Config!$C$6=4,SUM(+Ene!AP43+Feb!AP43+Mar!AP43+Abr!AP43),IF(Config!$C$6=5,SUM(Ene!AP43+Feb!AP43+Mar!AP43+Abr!AP43+May!AP43),IF(Config!$C$6=6,SUM(+Ene!AP43+Feb!AP43+Mar!AP43+Abr!AP43+May!AP43+Jun!AP43),IF(Config!$C$6=7,SUM(Ene!AP43+Feb!AP43+Mar!AP43+Abr!AP43+May!AP43+Jun!AP43+Jul!AP43),IF(Config!$C$6=8,SUM(+Ene!AP43+Feb!AP43+Mar!AP43+Abr!AP43+May!AP43+Jun!AP43+Jul!AP43+Ago!AP43),IF(Config!$C$6=9,SUM(+Ene!AP43+Feb!AP43+Mar!AP43+Abr!AP43+May!AP43+Jun!AP43+Jul!AP43+Ago!AP43+Set!AP43),IF(Config!$C$6=10,SUM(+Ene!AP43+Feb!AP43+Mar!AP43+Abr!AP43+May!AP43+Jun!AP43+Jul!AP43+Ago!AP43+Set!AP43+Oct!AP43),IF(Config!$C$6=11,SUM(+Ene!AP43+Feb!AP43+Mar!AP43+Abr!AP43+May!AP43+Jun!AP43+Jul!AP43+Ago!AP43+Set!AP43+Oct!AP43+Nov!AP43),IF(Config!$C$6=12,SUM(+Ene!AP43+Feb!AP43+Mar!AP43+Abr!AP43+May!AP43+Jun!AP43+Jul!AP43+Ago!AP43+Set!AP43+Oct!AP43+Nov!AP43+Dic!AP43)))))))))))))</f>
        <v>0</v>
      </c>
      <c r="AQ43" s="429">
        <f>IF(Config!$C$6=1,SUM(+Ene!AQ43),IF(Config!$C$6=2,SUM(+Ene!AQ43+Feb!AQ43),IF(Config!$C$6=3,SUM(+Ene!AQ43+Feb!AQ43+Mar!AQ43),IF(Config!$C$6=4,SUM(+Ene!AQ43+Feb!AQ43+Mar!AQ43+Abr!AQ43),IF(Config!$C$6=5,SUM(Ene!AQ43+Feb!AQ43+Mar!AQ43+Abr!AQ43+May!AQ43),IF(Config!$C$6=6,SUM(+Ene!AQ43+Feb!AQ43+Mar!AQ43+Abr!AQ43+May!AQ43+Jun!AQ43),IF(Config!$C$6=7,SUM(Ene!AQ43+Feb!AQ43+Mar!AQ43+Abr!AQ43+May!AQ43+Jun!AQ43+Jul!AQ43),IF(Config!$C$6=8,SUM(+Ene!AQ43+Feb!AQ43+Mar!AQ43+Abr!AQ43+May!AQ43+Jun!AQ43+Jul!AQ43+Ago!AQ43),IF(Config!$C$6=9,SUM(+Ene!AQ43+Feb!AQ43+Mar!AQ43+Abr!AQ43+May!AQ43+Jun!AQ43+Jul!AQ43+Ago!AQ43+Set!AQ43),IF(Config!$C$6=10,SUM(+Ene!AQ43+Feb!AQ43+Mar!AQ43+Abr!AQ43+May!AQ43+Jun!AQ43+Jul!AQ43+Ago!AQ43+Set!AQ43+Oct!AQ43),IF(Config!$C$6=11,SUM(+Ene!AQ43+Feb!AQ43+Mar!AQ43+Abr!AQ43+May!AQ43+Jun!AQ43+Jul!AQ43+Ago!AQ43+Set!AQ43+Oct!AQ43+Nov!AQ43),IF(Config!$C$6=12,SUM(+Ene!AQ43+Feb!AQ43+Mar!AQ43+Abr!AQ43+May!AQ43+Jun!AQ43+Jul!AQ43+Ago!AQ43+Set!AQ43+Oct!AQ43+Nov!AQ43+Dic!AQ43)))))))))))))</f>
        <v>0</v>
      </c>
      <c r="AR43" s="429">
        <f>IF(Config!$C$6=1,SUM(+Ene!AR43),IF(Config!$C$6=2,SUM(+Ene!AR43+Feb!AR43),IF(Config!$C$6=3,SUM(+Ene!AR43+Feb!AR43+Mar!AR43),IF(Config!$C$6=4,SUM(+Ene!AR43+Feb!AR43+Mar!AR43+Abr!AR43),IF(Config!$C$6=5,SUM(Ene!AR43+Feb!AR43+Mar!AR43+Abr!AR43+May!AR43),IF(Config!$C$6=6,SUM(+Ene!AR43+Feb!AR43+Mar!AR43+Abr!AR43+May!AR43+Jun!AR43),IF(Config!$C$6=7,SUM(Ene!AR43+Feb!AR43+Mar!AR43+Abr!AR43+May!AR43+Jun!AR43+Jul!AR43),IF(Config!$C$6=8,SUM(+Ene!AR43+Feb!AR43+Mar!AR43+Abr!AR43+May!AR43+Jun!AR43+Jul!AR43+Ago!AR43),IF(Config!$C$6=9,SUM(+Ene!AR43+Feb!AR43+Mar!AR43+Abr!AR43+May!AR43+Jun!AR43+Jul!AR43+Ago!AR43+Set!AR43),IF(Config!$C$6=10,SUM(+Ene!AR43+Feb!AR43+Mar!AR43+Abr!AR43+May!AR43+Jun!AR43+Jul!AR43+Ago!AR43+Set!AR43+Oct!AR43),IF(Config!$C$6=11,SUM(+Ene!AR43+Feb!AR43+Mar!AR43+Abr!AR43+May!AR43+Jun!AR43+Jul!AR43+Ago!AR43+Set!AR43+Oct!AR43+Nov!AR43),IF(Config!$C$6=12,SUM(+Ene!AR43+Feb!AR43+Mar!AR43+Abr!AR43+May!AR43+Jun!AR43+Jul!AR43+Ago!AR43+Set!AR43+Oct!AR43+Nov!AR43+Dic!AR43)))))))))))))</f>
        <v>0</v>
      </c>
      <c r="AS43" s="429">
        <f>IF(Config!$C$6=1,SUM(+Ene!AS43),IF(Config!$C$6=2,SUM(+Ene!AS43+Feb!AS43),IF(Config!$C$6=3,SUM(+Ene!AS43+Feb!AS43+Mar!AS43),IF(Config!$C$6=4,SUM(+Ene!AS43+Feb!AS43+Mar!AS43+Abr!AS43),IF(Config!$C$6=5,SUM(Ene!AS43+Feb!AS43+Mar!AS43+Abr!AS43+May!AS43),IF(Config!$C$6=6,SUM(+Ene!AS43+Feb!AS43+Mar!AS43+Abr!AS43+May!AS43+Jun!AS43),IF(Config!$C$6=7,SUM(Ene!AS43+Feb!AS43+Mar!AS43+Abr!AS43+May!AS43+Jun!AS43+Jul!AS43),IF(Config!$C$6=8,SUM(+Ene!AS43+Feb!AS43+Mar!AS43+Abr!AS43+May!AS43+Jun!AS43+Jul!AS43+Ago!AS43),IF(Config!$C$6=9,SUM(+Ene!AS43+Feb!AS43+Mar!AS43+Abr!AS43+May!AS43+Jun!AS43+Jul!AS43+Ago!AS43+Set!AS43),IF(Config!$C$6=10,SUM(+Ene!AS43+Feb!AS43+Mar!AS43+Abr!AS43+May!AS43+Jun!AS43+Jul!AS43+Ago!AS43+Set!AS43+Oct!AS43),IF(Config!$C$6=11,SUM(+Ene!AS43+Feb!AS43+Mar!AS43+Abr!AS43+May!AS43+Jun!AS43+Jul!AS43+Ago!AS43+Set!AS43+Oct!AS43+Nov!AS43),IF(Config!$C$6=12,SUM(+Ene!AS43+Feb!AS43+Mar!AS43+Abr!AS43+May!AS43+Jun!AS43+Jul!AS43+Ago!AS43+Set!AS43+Oct!AS43+Nov!AS43+Dic!AS43)))))))))))))</f>
        <v>0</v>
      </c>
      <c r="AT43" s="429">
        <f>IF(Config!$C$6=1,SUM(+Ene!AT43),IF(Config!$C$6=2,SUM(+Ene!AT43+Feb!AT43),IF(Config!$C$6=3,SUM(+Ene!AT43+Feb!AT43+Mar!AT43),IF(Config!$C$6=4,SUM(+Ene!AT43+Feb!AT43+Mar!AT43+Abr!AT43),IF(Config!$C$6=5,SUM(Ene!AT43+Feb!AT43+Mar!AT43+Abr!AT43+May!AT43),IF(Config!$C$6=6,SUM(+Ene!AT43+Feb!AT43+Mar!AT43+Abr!AT43+May!AT43+Jun!AT43),IF(Config!$C$6=7,SUM(Ene!AT43+Feb!AT43+Mar!AT43+Abr!AT43+May!AT43+Jun!AT43+Jul!AT43),IF(Config!$C$6=8,SUM(+Ene!AT43+Feb!AT43+Mar!AT43+Abr!AT43+May!AT43+Jun!AT43+Jul!AT43+Ago!AT43),IF(Config!$C$6=9,SUM(+Ene!AT43+Feb!AT43+Mar!AT43+Abr!AT43+May!AT43+Jun!AT43+Jul!AT43+Ago!AT43+Set!AT43),IF(Config!$C$6=10,SUM(+Ene!AT43+Feb!AT43+Mar!AT43+Abr!AT43+May!AT43+Jun!AT43+Jul!AT43+Ago!AT43+Set!AT43+Oct!AT43),IF(Config!$C$6=11,SUM(+Ene!AT43+Feb!AT43+Mar!AT43+Abr!AT43+May!AT43+Jun!AT43+Jul!AT43+Ago!AT43+Set!AT43+Oct!AT43+Nov!AT43),IF(Config!$C$6=12,SUM(+Ene!AT43+Feb!AT43+Mar!AT43+Abr!AT43+May!AT43+Jun!AT43+Jul!AT43+Ago!AT43+Set!AT43+Oct!AT43+Nov!AT43+Dic!AT43)))))))))))))</f>
        <v>0</v>
      </c>
      <c r="AU43" s="495">
        <f t="shared" si="9"/>
        <v>0</v>
      </c>
      <c r="AV43" s="37">
        <f t="shared" si="10"/>
        <v>0</v>
      </c>
      <c r="AW43" s="37">
        <f t="shared" si="11"/>
        <v>0</v>
      </c>
      <c r="AX43" s="37">
        <f t="shared" si="12"/>
        <v>0</v>
      </c>
      <c r="AY43" s="37">
        <f t="shared" si="13"/>
        <v>0</v>
      </c>
      <c r="AZ43" s="37">
        <f t="shared" si="14"/>
        <v>0</v>
      </c>
      <c r="BA43" s="37">
        <f t="shared" si="15"/>
        <v>0</v>
      </c>
      <c r="BB43" s="37">
        <f t="shared" si="16"/>
        <v>0</v>
      </c>
      <c r="BC43" s="37">
        <f t="shared" si="17"/>
        <v>0</v>
      </c>
      <c r="BD43" s="38">
        <f t="shared" si="18"/>
        <v>0</v>
      </c>
      <c r="BE43" s="37">
        <f t="shared" si="19"/>
        <v>0</v>
      </c>
      <c r="BF43" s="54">
        <f t="shared" si="20"/>
        <v>0</v>
      </c>
    </row>
    <row r="44" spans="1:58" ht="30" x14ac:dyDescent="0.25">
      <c r="A44" s="400">
        <v>41</v>
      </c>
      <c r="B44" s="427" t="s">
        <v>761</v>
      </c>
      <c r="C44" s="444" t="s">
        <v>145</v>
      </c>
      <c r="D44" s="429">
        <f>IF(Config!$C$6=1,SUM(+Ene!D44),IF(Config!$C$6=2,SUM(+Ene!D44+Feb!D44),IF(Config!$C$6=3,SUM(+Ene!D44+Feb!D44+Mar!D44),IF(Config!$C$6=4,SUM(+Ene!D44+Feb!D44+Mar!D44+Abr!D44),IF(Config!$C$6=5,SUM(Ene!D44+Feb!D44+Mar!D44+Abr!D44+May!D44),IF(Config!$C$6=6,SUM(+Ene!D44+Feb!D44+Mar!D44+Abr!D44+May!D44+Jun!D44),IF(Config!$C$6=7,SUM(Ene!D44+Feb!D44+Mar!D44+Abr!D44+May!D44+Jun!D44+Jul!D44),IF(Config!$C$6=8,SUM(+Ene!D44+Feb!D44+Mar!D44+Abr!D44+May!D44+Jun!D44+Jul!D44+Ago!D44),IF(Config!$C$6=9,SUM(+Ene!D44+Feb!D44+Mar!D44+Abr!D44+May!D44+Jun!D44+Jul!D44+Ago!D44+Set!D44),IF(Config!$C$6=10,SUM(+Ene!D44+Feb!D44+Mar!D44+Abr!D44+May!D44+Jun!D44+Jul!D44+Ago!D44+Set!D44+Oct!D44),IF(Config!$C$6=11,SUM(+Ene!D44+Feb!D44+Mar!D44+Abr!D44+May!D44+Jun!D44+Jul!D44+Ago!D44+Set!D44+Oct!D44+Nov!D44),IF(Config!$C$6=12,SUM(+Ene!D44+Feb!D44+Mar!D44+Abr!D44+May!D44+Jun!D44+Jul!D44+Ago!D44+Set!D44+Oct!D44+Nov!D44+Dic!D44)))))))))))))</f>
        <v>0</v>
      </c>
      <c r="E44" s="429">
        <f>IF(Config!$C$6=1,SUM(+Ene!E44),IF(Config!$C$6=2,SUM(+Ene!E44+Feb!E44),IF(Config!$C$6=3,SUM(+Ene!E44+Feb!E44+Mar!E44),IF(Config!$C$6=4,SUM(+Ene!E44+Feb!E44+Mar!E44+Abr!E44),IF(Config!$C$6=5,SUM(Ene!E44+Feb!E44+Mar!E44+Abr!E44+May!E44),IF(Config!$C$6=6,SUM(+Ene!E44+Feb!E44+Mar!E44+Abr!E44+May!E44+Jun!E44),IF(Config!$C$6=7,SUM(Ene!E44+Feb!E44+Mar!E44+Abr!E44+May!E44+Jun!E44+Jul!E44),IF(Config!$C$6=8,SUM(+Ene!E44+Feb!E44+Mar!E44+Abr!E44+May!E44+Jun!E44+Jul!E44+Ago!E44),IF(Config!$C$6=9,SUM(+Ene!E44+Feb!E44+Mar!E44+Abr!E44+May!E44+Jun!E44+Jul!E44+Ago!E44+Set!E44),IF(Config!$C$6=10,SUM(+Ene!E44+Feb!E44+Mar!E44+Abr!E44+May!E44+Jun!E44+Jul!E44+Ago!E44+Set!E44+Oct!E44),IF(Config!$C$6=11,SUM(+Ene!E44+Feb!E44+Mar!E44+Abr!E44+May!E44+Jun!E44+Jul!E44+Ago!E44+Set!E44+Oct!E44+Nov!E44),IF(Config!$C$6=12,SUM(+Ene!E44+Feb!E44+Mar!E44+Abr!E44+May!E44+Jun!E44+Jul!E44+Ago!E44+Set!E44+Oct!E44+Nov!E44+Dic!E44)))))))))))))</f>
        <v>0</v>
      </c>
      <c r="F44" s="429">
        <f>IF(Config!$C$6=1,SUM(+Ene!F44),IF(Config!$C$6=2,SUM(+Ene!F44+Feb!F44),IF(Config!$C$6=3,SUM(+Ene!F44+Feb!F44+Mar!F44),IF(Config!$C$6=4,SUM(+Ene!F44+Feb!F44+Mar!F44+Abr!F44),IF(Config!$C$6=5,SUM(Ene!F44+Feb!F44+Mar!F44+Abr!F44+May!F44),IF(Config!$C$6=6,SUM(+Ene!F44+Feb!F44+Mar!F44+Abr!F44+May!F44+Jun!F44),IF(Config!$C$6=7,SUM(Ene!F44+Feb!F44+Mar!F44+Abr!F44+May!F44+Jun!F44+Jul!F44),IF(Config!$C$6=8,SUM(+Ene!F44+Feb!F44+Mar!F44+Abr!F44+May!F44+Jun!F44+Jul!F44+Ago!F44),IF(Config!$C$6=9,SUM(+Ene!F44+Feb!F44+Mar!F44+Abr!F44+May!F44+Jun!F44+Jul!F44+Ago!F44+Set!F44),IF(Config!$C$6=10,SUM(+Ene!F44+Feb!F44+Mar!F44+Abr!F44+May!F44+Jun!F44+Jul!F44+Ago!F44+Set!F44+Oct!F44),IF(Config!$C$6=11,SUM(+Ene!F44+Feb!F44+Mar!F44+Abr!F44+May!F44+Jun!F44+Jul!F44+Ago!F44+Set!F44+Oct!F44+Nov!F44),IF(Config!$C$6=12,SUM(+Ene!F44+Feb!F44+Mar!F44+Abr!F44+May!F44+Jun!F44+Jul!F44+Ago!F44+Set!F44+Oct!F44+Nov!F44+Dic!F44)))))))))))))</f>
        <v>0</v>
      </c>
      <c r="G44" s="429">
        <f>IF(Config!$C$6=1,SUM(+Ene!G44),IF(Config!$C$6=2,SUM(+Ene!G44+Feb!G44),IF(Config!$C$6=3,SUM(+Ene!G44+Feb!G44+Mar!G44),IF(Config!$C$6=4,SUM(+Ene!G44+Feb!G44+Mar!G44+Abr!G44),IF(Config!$C$6=5,SUM(Ene!G44+Feb!G44+Mar!G44+Abr!G44+May!G44),IF(Config!$C$6=6,SUM(+Ene!G44+Feb!G44+Mar!G44+Abr!G44+May!G44+Jun!G44),IF(Config!$C$6=7,SUM(Ene!G44+Feb!G44+Mar!G44+Abr!G44+May!G44+Jun!G44+Jul!G44),IF(Config!$C$6=8,SUM(+Ene!G44+Feb!G44+Mar!G44+Abr!G44+May!G44+Jun!G44+Jul!G44+Ago!G44),IF(Config!$C$6=9,SUM(+Ene!G44+Feb!G44+Mar!G44+Abr!G44+May!G44+Jun!G44+Jul!G44+Ago!G44+Set!G44),IF(Config!$C$6=10,SUM(+Ene!G44+Feb!G44+Mar!G44+Abr!G44+May!G44+Jun!G44+Jul!G44+Ago!G44+Set!G44+Oct!G44),IF(Config!$C$6=11,SUM(+Ene!G44+Feb!G44+Mar!G44+Abr!G44+May!G44+Jun!G44+Jul!G44+Ago!G44+Set!G44+Oct!G44+Nov!G44),IF(Config!$C$6=12,SUM(+Ene!G44+Feb!G44+Mar!G44+Abr!G44+May!G44+Jun!G44+Jul!G44+Ago!G44+Set!G44+Oct!G44+Nov!G44+Dic!G44)))))))))))))</f>
        <v>0</v>
      </c>
      <c r="H44" s="429">
        <f>IF(Config!$C$6=1,SUM(+Ene!H44),IF(Config!$C$6=2,SUM(+Ene!H44+Feb!H44),IF(Config!$C$6=3,SUM(+Ene!H44+Feb!H44+Mar!H44),IF(Config!$C$6=4,SUM(+Ene!H44+Feb!H44+Mar!H44+Abr!H44),IF(Config!$C$6=5,SUM(Ene!H44+Feb!H44+Mar!H44+Abr!H44+May!H44),IF(Config!$C$6=6,SUM(+Ene!H44+Feb!H44+Mar!H44+Abr!H44+May!H44+Jun!H44),IF(Config!$C$6=7,SUM(Ene!H44+Feb!H44+Mar!H44+Abr!H44+May!H44+Jun!H44+Jul!H44),IF(Config!$C$6=8,SUM(+Ene!H44+Feb!H44+Mar!H44+Abr!H44+May!H44+Jun!H44+Jul!H44+Ago!H44),IF(Config!$C$6=9,SUM(+Ene!H44+Feb!H44+Mar!H44+Abr!H44+May!H44+Jun!H44+Jul!H44+Ago!H44+Set!H44),IF(Config!$C$6=10,SUM(+Ene!H44+Feb!H44+Mar!H44+Abr!H44+May!H44+Jun!H44+Jul!H44+Ago!H44+Set!H44+Oct!H44),IF(Config!$C$6=11,SUM(+Ene!H44+Feb!H44+Mar!H44+Abr!H44+May!H44+Jun!H44+Jul!H44+Ago!H44+Set!H44+Oct!H44+Nov!H44),IF(Config!$C$6=12,SUM(+Ene!H44+Feb!H44+Mar!H44+Abr!H44+May!H44+Jun!H44+Jul!H44+Ago!H44+Set!H44+Oct!H44+Nov!H44+Dic!H44)))))))))))))</f>
        <v>0</v>
      </c>
      <c r="I44" s="429">
        <f>IF(Config!$C$6=1,SUM(+Ene!I44),IF(Config!$C$6=2,SUM(+Ene!I44+Feb!I44),IF(Config!$C$6=3,SUM(+Ene!I44+Feb!I44+Mar!I44),IF(Config!$C$6=4,SUM(+Ene!I44+Feb!I44+Mar!I44+Abr!I44),IF(Config!$C$6=5,SUM(Ene!I44+Feb!I44+Mar!I44+Abr!I44+May!I44),IF(Config!$C$6=6,SUM(+Ene!I44+Feb!I44+Mar!I44+Abr!I44+May!I44+Jun!I44),IF(Config!$C$6=7,SUM(Ene!I44+Feb!I44+Mar!I44+Abr!I44+May!I44+Jun!I44+Jul!I44),IF(Config!$C$6=8,SUM(+Ene!I44+Feb!I44+Mar!I44+Abr!I44+May!I44+Jun!I44+Jul!I44+Ago!I44),IF(Config!$C$6=9,SUM(+Ene!I44+Feb!I44+Mar!I44+Abr!I44+May!I44+Jun!I44+Jul!I44+Ago!I44+Set!I44),IF(Config!$C$6=10,SUM(+Ene!I44+Feb!I44+Mar!I44+Abr!I44+May!I44+Jun!I44+Jul!I44+Ago!I44+Set!I44+Oct!I44),IF(Config!$C$6=11,SUM(+Ene!I44+Feb!I44+Mar!I44+Abr!I44+May!I44+Jun!I44+Jul!I44+Ago!I44+Set!I44+Oct!I44+Nov!I44),IF(Config!$C$6=12,SUM(+Ene!I44+Feb!I44+Mar!I44+Abr!I44+May!I44+Jun!I44+Jul!I44+Ago!I44+Set!I44+Oct!I44+Nov!I44+Dic!I44)))))))))))))</f>
        <v>0</v>
      </c>
      <c r="J44" s="429">
        <f>IF(Config!$C$6=1,SUM(+Ene!J44),IF(Config!$C$6=2,SUM(+Ene!J44+Feb!J44),IF(Config!$C$6=3,SUM(+Ene!J44+Feb!J44+Mar!J44),IF(Config!$C$6=4,SUM(+Ene!J44+Feb!J44+Mar!J44+Abr!J44),IF(Config!$C$6=5,SUM(Ene!J44+Feb!J44+Mar!J44+Abr!J44+May!J44),IF(Config!$C$6=6,SUM(+Ene!J44+Feb!J44+Mar!J44+Abr!J44+May!J44+Jun!J44),IF(Config!$C$6=7,SUM(Ene!J44+Feb!J44+Mar!J44+Abr!J44+May!J44+Jun!J44+Jul!J44),IF(Config!$C$6=8,SUM(+Ene!J44+Feb!J44+Mar!J44+Abr!J44+May!J44+Jun!J44+Jul!J44+Ago!J44),IF(Config!$C$6=9,SUM(+Ene!J44+Feb!J44+Mar!J44+Abr!J44+May!J44+Jun!J44+Jul!J44+Ago!J44+Set!J44),IF(Config!$C$6=10,SUM(+Ene!J44+Feb!J44+Mar!J44+Abr!J44+May!J44+Jun!J44+Jul!J44+Ago!J44+Set!J44+Oct!J44),IF(Config!$C$6=11,SUM(+Ene!J44+Feb!J44+Mar!J44+Abr!J44+May!J44+Jun!J44+Jul!J44+Ago!J44+Set!J44+Oct!J44+Nov!J44),IF(Config!$C$6=12,SUM(+Ene!J44+Feb!J44+Mar!J44+Abr!J44+May!J44+Jun!J44+Jul!J44+Ago!J44+Set!J44+Oct!J44+Nov!J44+Dic!J44)))))))))))))</f>
        <v>0</v>
      </c>
      <c r="K44" s="429">
        <f>IF(Config!$C$6=1,SUM(+Ene!K44),IF(Config!$C$6=2,SUM(+Ene!K44+Feb!K44),IF(Config!$C$6=3,SUM(+Ene!K44+Feb!K44+Mar!K44),IF(Config!$C$6=4,SUM(+Ene!K44+Feb!K44+Mar!K44+Abr!K44),IF(Config!$C$6=5,SUM(Ene!K44+Feb!K44+Mar!K44+Abr!K44+May!K44),IF(Config!$C$6=6,SUM(+Ene!K44+Feb!K44+Mar!K44+Abr!K44+May!K44+Jun!K44),IF(Config!$C$6=7,SUM(Ene!K44+Feb!K44+Mar!K44+Abr!K44+May!K44+Jun!K44+Jul!K44),IF(Config!$C$6=8,SUM(+Ene!K44+Feb!K44+Mar!K44+Abr!K44+May!K44+Jun!K44+Jul!K44+Ago!K44),IF(Config!$C$6=9,SUM(+Ene!K44+Feb!K44+Mar!K44+Abr!K44+May!K44+Jun!K44+Jul!K44+Ago!K44+Set!K44),IF(Config!$C$6=10,SUM(+Ene!K44+Feb!K44+Mar!K44+Abr!K44+May!K44+Jun!K44+Jul!K44+Ago!K44+Set!K44+Oct!K44),IF(Config!$C$6=11,SUM(+Ene!K44+Feb!K44+Mar!K44+Abr!K44+May!K44+Jun!K44+Jul!K44+Ago!K44+Set!K44+Oct!K44+Nov!K44),IF(Config!$C$6=12,SUM(+Ene!K44+Feb!K44+Mar!K44+Abr!K44+May!K44+Jun!K44+Jul!K44+Ago!K44+Set!K44+Oct!K44+Nov!K44+Dic!K44)))))))))))))</f>
        <v>0</v>
      </c>
      <c r="L44" s="429">
        <f>IF(Config!$C$6=1,SUM(+Ene!L44),IF(Config!$C$6=2,SUM(+Ene!L44+Feb!L44),IF(Config!$C$6=3,SUM(+Ene!L44+Feb!L44+Mar!L44),IF(Config!$C$6=4,SUM(+Ene!L44+Feb!L44+Mar!L44+Abr!L44),IF(Config!$C$6=5,SUM(Ene!L44+Feb!L44+Mar!L44+Abr!L44+May!L44),IF(Config!$C$6=6,SUM(+Ene!L44+Feb!L44+Mar!L44+Abr!L44+May!L44+Jun!L44),IF(Config!$C$6=7,SUM(Ene!L44+Feb!L44+Mar!L44+Abr!L44+May!L44+Jun!L44+Jul!L44),IF(Config!$C$6=8,SUM(+Ene!L44+Feb!L44+Mar!L44+Abr!L44+May!L44+Jun!L44+Jul!L44+Ago!L44),IF(Config!$C$6=9,SUM(+Ene!L44+Feb!L44+Mar!L44+Abr!L44+May!L44+Jun!L44+Jul!L44+Ago!L44+Set!L44),IF(Config!$C$6=10,SUM(+Ene!L44+Feb!L44+Mar!L44+Abr!L44+May!L44+Jun!L44+Jul!L44+Ago!L44+Set!L44+Oct!L44),IF(Config!$C$6=11,SUM(+Ene!L44+Feb!L44+Mar!L44+Abr!L44+May!L44+Jun!L44+Jul!L44+Ago!L44+Set!L44+Oct!L44+Nov!L44),IF(Config!$C$6=12,SUM(+Ene!L44+Feb!L44+Mar!L44+Abr!L44+May!L44+Jun!L44+Jul!L44+Ago!L44+Set!L44+Oct!L44+Nov!L44+Dic!L44)))))))))))))</f>
        <v>0</v>
      </c>
      <c r="M44" s="429">
        <f>IF(Config!$C$6=1,SUM(+Ene!M44),IF(Config!$C$6=2,SUM(+Ene!M44+Feb!M44),IF(Config!$C$6=3,SUM(+Ene!M44+Feb!M44+Mar!M44),IF(Config!$C$6=4,SUM(+Ene!M44+Feb!M44+Mar!M44+Abr!M44),IF(Config!$C$6=5,SUM(Ene!M44+Feb!M44+Mar!M44+Abr!M44+May!M44),IF(Config!$C$6=6,SUM(+Ene!M44+Feb!M44+Mar!M44+Abr!M44+May!M44+Jun!M44),IF(Config!$C$6=7,SUM(Ene!M44+Feb!M44+Mar!M44+Abr!M44+May!M44+Jun!M44+Jul!M44),IF(Config!$C$6=8,SUM(+Ene!M44+Feb!M44+Mar!M44+Abr!M44+May!M44+Jun!M44+Jul!M44+Ago!M44),IF(Config!$C$6=9,SUM(+Ene!M44+Feb!M44+Mar!M44+Abr!M44+May!M44+Jun!M44+Jul!M44+Ago!M44+Set!M44),IF(Config!$C$6=10,SUM(+Ene!M44+Feb!M44+Mar!M44+Abr!M44+May!M44+Jun!M44+Jul!M44+Ago!M44+Set!M44+Oct!M44),IF(Config!$C$6=11,SUM(+Ene!M44+Feb!M44+Mar!M44+Abr!M44+May!M44+Jun!M44+Jul!M44+Ago!M44+Set!M44+Oct!M44+Nov!M44),IF(Config!$C$6=12,SUM(+Ene!M44+Feb!M44+Mar!M44+Abr!M44+May!M44+Jun!M44+Jul!M44+Ago!M44+Set!M44+Oct!M44+Nov!M44+Dic!M44)))))))))))))</f>
        <v>0</v>
      </c>
      <c r="N44" s="429">
        <f>IF(Config!$C$6=1,SUM(+Ene!N44),IF(Config!$C$6=2,SUM(+Ene!N44+Feb!N44),IF(Config!$C$6=3,SUM(+Ene!N44+Feb!N44+Mar!N44),IF(Config!$C$6=4,SUM(+Ene!N44+Feb!N44+Mar!N44+Abr!N44),IF(Config!$C$6=5,SUM(Ene!N44+Feb!N44+Mar!N44+Abr!N44+May!N44),IF(Config!$C$6=6,SUM(+Ene!N44+Feb!N44+Mar!N44+Abr!N44+May!N44+Jun!N44),IF(Config!$C$6=7,SUM(Ene!N44+Feb!N44+Mar!N44+Abr!N44+May!N44+Jun!N44+Jul!N44),IF(Config!$C$6=8,SUM(+Ene!N44+Feb!N44+Mar!N44+Abr!N44+May!N44+Jun!N44+Jul!N44+Ago!N44),IF(Config!$C$6=9,SUM(+Ene!N44+Feb!N44+Mar!N44+Abr!N44+May!N44+Jun!N44+Jul!N44+Ago!N44+Set!N44),IF(Config!$C$6=10,SUM(+Ene!N44+Feb!N44+Mar!N44+Abr!N44+May!N44+Jun!N44+Jul!N44+Ago!N44+Set!N44+Oct!N44),IF(Config!$C$6=11,SUM(+Ene!N44+Feb!N44+Mar!N44+Abr!N44+May!N44+Jun!N44+Jul!N44+Ago!N44+Set!N44+Oct!N44+Nov!N44),IF(Config!$C$6=12,SUM(+Ene!N44+Feb!N44+Mar!N44+Abr!N44+May!N44+Jun!N44+Jul!N44+Ago!N44+Set!N44+Oct!N44+Nov!N44+Dic!N44)))))))))))))</f>
        <v>0</v>
      </c>
      <c r="O44" s="429">
        <f>IF(Config!$C$6=1,SUM(+Ene!O44),IF(Config!$C$6=2,SUM(+Ene!O44+Feb!O44),IF(Config!$C$6=3,SUM(+Ene!O44+Feb!O44+Mar!O44),IF(Config!$C$6=4,SUM(+Ene!O44+Feb!O44+Mar!O44+Abr!O44),IF(Config!$C$6=5,SUM(Ene!O44+Feb!O44+Mar!O44+Abr!O44+May!O44),IF(Config!$C$6=6,SUM(+Ene!O44+Feb!O44+Mar!O44+Abr!O44+May!O44+Jun!O44),IF(Config!$C$6=7,SUM(Ene!O44+Feb!O44+Mar!O44+Abr!O44+May!O44+Jun!O44+Jul!O44),IF(Config!$C$6=8,SUM(+Ene!O44+Feb!O44+Mar!O44+Abr!O44+May!O44+Jun!O44+Jul!O44+Ago!O44),IF(Config!$C$6=9,SUM(+Ene!O44+Feb!O44+Mar!O44+Abr!O44+May!O44+Jun!O44+Jul!O44+Ago!O44+Set!O44),IF(Config!$C$6=10,SUM(+Ene!O44+Feb!O44+Mar!O44+Abr!O44+May!O44+Jun!O44+Jul!O44+Ago!O44+Set!O44+Oct!O44),IF(Config!$C$6=11,SUM(+Ene!O44+Feb!O44+Mar!O44+Abr!O44+May!O44+Jun!O44+Jul!O44+Ago!O44+Set!O44+Oct!O44+Nov!O44),IF(Config!$C$6=12,SUM(+Ene!O44+Feb!O44+Mar!O44+Abr!O44+May!O44+Jun!O44+Jul!O44+Ago!O44+Set!O44+Oct!O44+Nov!O44+Dic!O44)))))))))))))</f>
        <v>0</v>
      </c>
      <c r="P44" s="429">
        <f>IF(Config!$C$6=1,SUM(+Ene!P44),IF(Config!$C$6=2,SUM(+Ene!P44+Feb!P44),IF(Config!$C$6=3,SUM(+Ene!P44+Feb!P44+Mar!P44),IF(Config!$C$6=4,SUM(+Ene!P44+Feb!P44+Mar!P44+Abr!P44),IF(Config!$C$6=5,SUM(Ene!P44+Feb!P44+Mar!P44+Abr!P44+May!P44),IF(Config!$C$6=6,SUM(+Ene!P44+Feb!P44+Mar!P44+Abr!P44+May!P44+Jun!P44),IF(Config!$C$6=7,SUM(Ene!P44+Feb!P44+Mar!P44+Abr!P44+May!P44+Jun!P44+Jul!P44),IF(Config!$C$6=8,SUM(+Ene!P44+Feb!P44+Mar!P44+Abr!P44+May!P44+Jun!P44+Jul!P44+Ago!P44),IF(Config!$C$6=9,SUM(+Ene!P44+Feb!P44+Mar!P44+Abr!P44+May!P44+Jun!P44+Jul!P44+Ago!P44+Set!P44),IF(Config!$C$6=10,SUM(+Ene!P44+Feb!P44+Mar!P44+Abr!P44+May!P44+Jun!P44+Jul!P44+Ago!P44+Set!P44+Oct!P44),IF(Config!$C$6=11,SUM(+Ene!P44+Feb!P44+Mar!P44+Abr!P44+May!P44+Jun!P44+Jul!P44+Ago!P44+Set!P44+Oct!P44+Nov!P44),IF(Config!$C$6=12,SUM(+Ene!P44+Feb!P44+Mar!P44+Abr!P44+May!P44+Jun!P44+Jul!P44+Ago!P44+Set!P44+Oct!P44+Nov!P44+Dic!P44)))))))))))))</f>
        <v>0</v>
      </c>
      <c r="Q44" s="429">
        <f>IF(Config!$C$6=1,SUM(+Ene!Q44),IF(Config!$C$6=2,SUM(+Ene!Q44+Feb!Q44),IF(Config!$C$6=3,SUM(+Ene!Q44+Feb!Q44+Mar!Q44),IF(Config!$C$6=4,SUM(+Ene!Q44+Feb!Q44+Mar!Q44+Abr!Q44),IF(Config!$C$6=5,SUM(Ene!Q44+Feb!Q44+Mar!Q44+Abr!Q44+May!Q44),IF(Config!$C$6=6,SUM(+Ene!Q44+Feb!Q44+Mar!Q44+Abr!Q44+May!Q44+Jun!Q44),IF(Config!$C$6=7,SUM(Ene!Q44+Feb!Q44+Mar!Q44+Abr!Q44+May!Q44+Jun!Q44+Jul!Q44),IF(Config!$C$6=8,SUM(+Ene!Q44+Feb!Q44+Mar!Q44+Abr!Q44+May!Q44+Jun!Q44+Jul!Q44+Ago!Q44),IF(Config!$C$6=9,SUM(+Ene!Q44+Feb!Q44+Mar!Q44+Abr!Q44+May!Q44+Jun!Q44+Jul!Q44+Ago!Q44+Set!Q44),IF(Config!$C$6=10,SUM(+Ene!Q44+Feb!Q44+Mar!Q44+Abr!Q44+May!Q44+Jun!Q44+Jul!Q44+Ago!Q44+Set!Q44+Oct!Q44),IF(Config!$C$6=11,SUM(+Ene!Q44+Feb!Q44+Mar!Q44+Abr!Q44+May!Q44+Jun!Q44+Jul!Q44+Ago!Q44+Set!Q44+Oct!Q44+Nov!Q44),IF(Config!$C$6=12,SUM(+Ene!Q44+Feb!Q44+Mar!Q44+Abr!Q44+May!Q44+Jun!Q44+Jul!Q44+Ago!Q44+Set!Q44+Oct!Q44+Nov!Q44+Dic!Q44)))))))))))))</f>
        <v>0</v>
      </c>
      <c r="R44" s="429">
        <f>IF(Config!$C$6=1,SUM(+Ene!R44),IF(Config!$C$6=2,SUM(+Ene!R44+Feb!R44),IF(Config!$C$6=3,SUM(+Ene!R44+Feb!R44+Mar!R44),IF(Config!$C$6=4,SUM(+Ene!R44+Feb!R44+Mar!R44+Abr!R44),IF(Config!$C$6=5,SUM(Ene!R44+Feb!R44+Mar!R44+Abr!R44+May!R44),IF(Config!$C$6=6,SUM(+Ene!R44+Feb!R44+Mar!R44+Abr!R44+May!R44+Jun!R44),IF(Config!$C$6=7,SUM(Ene!R44+Feb!R44+Mar!R44+Abr!R44+May!R44+Jun!R44+Jul!R44),IF(Config!$C$6=8,SUM(+Ene!R44+Feb!R44+Mar!R44+Abr!R44+May!R44+Jun!R44+Jul!R44+Ago!R44),IF(Config!$C$6=9,SUM(+Ene!R44+Feb!R44+Mar!R44+Abr!R44+May!R44+Jun!R44+Jul!R44+Ago!R44+Set!R44),IF(Config!$C$6=10,SUM(+Ene!R44+Feb!R44+Mar!R44+Abr!R44+May!R44+Jun!R44+Jul!R44+Ago!R44+Set!R44+Oct!R44),IF(Config!$C$6=11,SUM(+Ene!R44+Feb!R44+Mar!R44+Abr!R44+May!R44+Jun!R44+Jul!R44+Ago!R44+Set!R44+Oct!R44+Nov!R44),IF(Config!$C$6=12,SUM(+Ene!R44+Feb!R44+Mar!R44+Abr!R44+May!R44+Jun!R44+Jul!R44+Ago!R44+Set!R44+Oct!R44+Nov!R44+Dic!R44)))))))))))))</f>
        <v>0</v>
      </c>
      <c r="S44" s="429">
        <f>IF(Config!$C$6=1,SUM(+Ene!S44),IF(Config!$C$6=2,SUM(+Ene!S44+Feb!S44),IF(Config!$C$6=3,SUM(+Ene!S44+Feb!S44+Mar!S44),IF(Config!$C$6=4,SUM(+Ene!S44+Feb!S44+Mar!S44+Abr!S44),IF(Config!$C$6=5,SUM(Ene!S44+Feb!S44+Mar!S44+Abr!S44+May!S44),IF(Config!$C$6=6,SUM(+Ene!S44+Feb!S44+Mar!S44+Abr!S44+May!S44+Jun!S44),IF(Config!$C$6=7,SUM(Ene!S44+Feb!S44+Mar!S44+Abr!S44+May!S44+Jun!S44+Jul!S44),IF(Config!$C$6=8,SUM(+Ene!S44+Feb!S44+Mar!S44+Abr!S44+May!S44+Jun!S44+Jul!S44+Ago!S44),IF(Config!$C$6=9,SUM(+Ene!S44+Feb!S44+Mar!S44+Abr!S44+May!S44+Jun!S44+Jul!S44+Ago!S44+Set!S44),IF(Config!$C$6=10,SUM(+Ene!S44+Feb!S44+Mar!S44+Abr!S44+May!S44+Jun!S44+Jul!S44+Ago!S44+Set!S44+Oct!S44),IF(Config!$C$6=11,SUM(+Ene!S44+Feb!S44+Mar!S44+Abr!S44+May!S44+Jun!S44+Jul!S44+Ago!S44+Set!S44+Oct!S44+Nov!S44),IF(Config!$C$6=12,SUM(+Ene!S44+Feb!S44+Mar!S44+Abr!S44+May!S44+Jun!S44+Jul!S44+Ago!S44+Set!S44+Oct!S44+Nov!S44+Dic!S44)))))))))))))</f>
        <v>0</v>
      </c>
      <c r="T44" s="429">
        <f>IF(Config!$C$6=1,SUM(+Ene!T44),IF(Config!$C$6=2,SUM(+Ene!T44+Feb!T44),IF(Config!$C$6=3,SUM(+Ene!T44+Feb!T44+Mar!T44),IF(Config!$C$6=4,SUM(+Ene!T44+Feb!T44+Mar!T44+Abr!T44),IF(Config!$C$6=5,SUM(Ene!T44+Feb!T44+Mar!T44+Abr!T44+May!T44),IF(Config!$C$6=6,SUM(+Ene!T44+Feb!T44+Mar!T44+Abr!T44+May!T44+Jun!T44),IF(Config!$C$6=7,SUM(Ene!T44+Feb!T44+Mar!T44+Abr!T44+May!T44+Jun!T44+Jul!T44),IF(Config!$C$6=8,SUM(+Ene!T44+Feb!T44+Mar!T44+Abr!T44+May!T44+Jun!T44+Jul!T44+Ago!T44),IF(Config!$C$6=9,SUM(+Ene!T44+Feb!T44+Mar!T44+Abr!T44+May!T44+Jun!T44+Jul!T44+Ago!T44+Set!T44),IF(Config!$C$6=10,SUM(+Ene!T44+Feb!T44+Mar!T44+Abr!T44+May!T44+Jun!T44+Jul!T44+Ago!T44+Set!T44+Oct!T44),IF(Config!$C$6=11,SUM(+Ene!T44+Feb!T44+Mar!T44+Abr!T44+May!T44+Jun!T44+Jul!T44+Ago!T44+Set!T44+Oct!T44+Nov!T44),IF(Config!$C$6=12,SUM(+Ene!T44+Feb!T44+Mar!T44+Abr!T44+May!T44+Jun!T44+Jul!T44+Ago!T44+Set!T44+Oct!T44+Nov!T44+Dic!T44)))))))))))))</f>
        <v>0</v>
      </c>
      <c r="U44" s="429">
        <f>IF(Config!$C$6=1,SUM(+Ene!U44),IF(Config!$C$6=2,SUM(+Ene!U44+Feb!U44),IF(Config!$C$6=3,SUM(+Ene!U44+Feb!U44+Mar!U44),IF(Config!$C$6=4,SUM(+Ene!U44+Feb!U44+Mar!U44+Abr!U44),IF(Config!$C$6=5,SUM(Ene!U44+Feb!U44+Mar!U44+Abr!U44+May!U44),IF(Config!$C$6=6,SUM(+Ene!U44+Feb!U44+Mar!U44+Abr!U44+May!U44+Jun!U44),IF(Config!$C$6=7,SUM(Ene!U44+Feb!U44+Mar!U44+Abr!U44+May!U44+Jun!U44+Jul!U44),IF(Config!$C$6=8,SUM(+Ene!U44+Feb!U44+Mar!U44+Abr!U44+May!U44+Jun!U44+Jul!U44+Ago!U44),IF(Config!$C$6=9,SUM(+Ene!U44+Feb!U44+Mar!U44+Abr!U44+May!U44+Jun!U44+Jul!U44+Ago!U44+Set!U44),IF(Config!$C$6=10,SUM(+Ene!U44+Feb!U44+Mar!U44+Abr!U44+May!U44+Jun!U44+Jul!U44+Ago!U44+Set!U44+Oct!U44),IF(Config!$C$6=11,SUM(+Ene!U44+Feb!U44+Mar!U44+Abr!U44+May!U44+Jun!U44+Jul!U44+Ago!U44+Set!U44+Oct!U44+Nov!U44),IF(Config!$C$6=12,SUM(+Ene!U44+Feb!U44+Mar!U44+Abr!U44+May!U44+Jun!U44+Jul!U44+Ago!U44+Set!U44+Oct!U44+Nov!U44+Dic!U44)))))))))))))</f>
        <v>0</v>
      </c>
      <c r="V44" s="429">
        <f>IF(Config!$C$6=1,SUM(+Ene!V44),IF(Config!$C$6=2,SUM(+Ene!V44+Feb!V44),IF(Config!$C$6=3,SUM(+Ene!V44+Feb!V44+Mar!V44),IF(Config!$C$6=4,SUM(+Ene!V44+Feb!V44+Mar!V44+Abr!V44),IF(Config!$C$6=5,SUM(Ene!V44+Feb!V44+Mar!V44+Abr!V44+May!V44),IF(Config!$C$6=6,SUM(+Ene!V44+Feb!V44+Mar!V44+Abr!V44+May!V44+Jun!V44),IF(Config!$C$6=7,SUM(Ene!V44+Feb!V44+Mar!V44+Abr!V44+May!V44+Jun!V44+Jul!V44),IF(Config!$C$6=8,SUM(+Ene!V44+Feb!V44+Mar!V44+Abr!V44+May!V44+Jun!V44+Jul!V44+Ago!V44),IF(Config!$C$6=9,SUM(+Ene!V44+Feb!V44+Mar!V44+Abr!V44+May!V44+Jun!V44+Jul!V44+Ago!V44+Set!V44),IF(Config!$C$6=10,SUM(+Ene!V44+Feb!V44+Mar!V44+Abr!V44+May!V44+Jun!V44+Jul!V44+Ago!V44+Set!V44+Oct!V44),IF(Config!$C$6=11,SUM(+Ene!V44+Feb!V44+Mar!V44+Abr!V44+May!V44+Jun!V44+Jul!V44+Ago!V44+Set!V44+Oct!V44+Nov!V44),IF(Config!$C$6=12,SUM(+Ene!V44+Feb!V44+Mar!V44+Abr!V44+May!V44+Jun!V44+Jul!V44+Ago!V44+Set!V44+Oct!V44+Nov!V44+Dic!V44)))))))))))))</f>
        <v>0</v>
      </c>
      <c r="W44" s="429">
        <f>IF(Config!$C$6=1,SUM(+Ene!W44),IF(Config!$C$6=2,SUM(+Ene!W44+Feb!W44),IF(Config!$C$6=3,SUM(+Ene!W44+Feb!W44+Mar!W44),IF(Config!$C$6=4,SUM(+Ene!W44+Feb!W44+Mar!W44+Abr!W44),IF(Config!$C$6=5,SUM(Ene!W44+Feb!W44+Mar!W44+Abr!W44+May!W44),IF(Config!$C$6=6,SUM(+Ene!W44+Feb!W44+Mar!W44+Abr!W44+May!W44+Jun!W44),IF(Config!$C$6=7,SUM(Ene!W44+Feb!W44+Mar!W44+Abr!W44+May!W44+Jun!W44+Jul!W44),IF(Config!$C$6=8,SUM(+Ene!W44+Feb!W44+Mar!W44+Abr!W44+May!W44+Jun!W44+Jul!W44+Ago!W44),IF(Config!$C$6=9,SUM(+Ene!W44+Feb!W44+Mar!W44+Abr!W44+May!W44+Jun!W44+Jul!W44+Ago!W44+Set!W44),IF(Config!$C$6=10,SUM(+Ene!W44+Feb!W44+Mar!W44+Abr!W44+May!W44+Jun!W44+Jul!W44+Ago!W44+Set!W44+Oct!W44),IF(Config!$C$6=11,SUM(+Ene!W44+Feb!W44+Mar!W44+Abr!W44+May!W44+Jun!W44+Jul!W44+Ago!W44+Set!W44+Oct!W44+Nov!W44),IF(Config!$C$6=12,SUM(+Ene!W44+Feb!W44+Mar!W44+Abr!W44+May!W44+Jun!W44+Jul!W44+Ago!W44+Set!W44+Oct!W44+Nov!W44+Dic!W44)))))))))))))</f>
        <v>0</v>
      </c>
      <c r="X44" s="429">
        <f>IF(Config!$C$6=1,SUM(+Ene!X44),IF(Config!$C$6=2,SUM(+Ene!X44+Feb!X44),IF(Config!$C$6=3,SUM(+Ene!X44+Feb!X44+Mar!X44),IF(Config!$C$6=4,SUM(+Ene!X44+Feb!X44+Mar!X44+Abr!X44),IF(Config!$C$6=5,SUM(Ene!X44+Feb!X44+Mar!X44+Abr!X44+May!X44),IF(Config!$C$6=6,SUM(+Ene!X44+Feb!X44+Mar!X44+Abr!X44+May!X44+Jun!X44),IF(Config!$C$6=7,SUM(Ene!X44+Feb!X44+Mar!X44+Abr!X44+May!X44+Jun!X44+Jul!X44),IF(Config!$C$6=8,SUM(+Ene!X44+Feb!X44+Mar!X44+Abr!X44+May!X44+Jun!X44+Jul!X44+Ago!X44),IF(Config!$C$6=9,SUM(+Ene!X44+Feb!X44+Mar!X44+Abr!X44+May!X44+Jun!X44+Jul!X44+Ago!X44+Set!X44),IF(Config!$C$6=10,SUM(+Ene!X44+Feb!X44+Mar!X44+Abr!X44+May!X44+Jun!X44+Jul!X44+Ago!X44+Set!X44+Oct!X44),IF(Config!$C$6=11,SUM(+Ene!X44+Feb!X44+Mar!X44+Abr!X44+May!X44+Jun!X44+Jul!X44+Ago!X44+Set!X44+Oct!X44+Nov!X44),IF(Config!$C$6=12,SUM(+Ene!X44+Feb!X44+Mar!X44+Abr!X44+May!X44+Jun!X44+Jul!X44+Ago!X44+Set!X44+Oct!X44+Nov!X44+Dic!X44)))))))))))))</f>
        <v>0</v>
      </c>
      <c r="Y44" s="429">
        <f>IF(Config!$C$6=1,SUM(+Ene!Y44),IF(Config!$C$6=2,SUM(+Ene!Y44+Feb!Y44),IF(Config!$C$6=3,SUM(+Ene!Y44+Feb!Y44+Mar!Y44),IF(Config!$C$6=4,SUM(+Ene!Y44+Feb!Y44+Mar!Y44+Abr!Y44),IF(Config!$C$6=5,SUM(Ene!Y44+Feb!Y44+Mar!Y44+Abr!Y44+May!Y44),IF(Config!$C$6=6,SUM(+Ene!Y44+Feb!Y44+Mar!Y44+Abr!Y44+May!Y44+Jun!Y44),IF(Config!$C$6=7,SUM(Ene!Y44+Feb!Y44+Mar!Y44+Abr!Y44+May!Y44+Jun!Y44+Jul!Y44),IF(Config!$C$6=8,SUM(+Ene!Y44+Feb!Y44+Mar!Y44+Abr!Y44+May!Y44+Jun!Y44+Jul!Y44+Ago!Y44),IF(Config!$C$6=9,SUM(+Ene!Y44+Feb!Y44+Mar!Y44+Abr!Y44+May!Y44+Jun!Y44+Jul!Y44+Ago!Y44+Set!Y44),IF(Config!$C$6=10,SUM(+Ene!Y44+Feb!Y44+Mar!Y44+Abr!Y44+May!Y44+Jun!Y44+Jul!Y44+Ago!Y44+Set!Y44+Oct!Y44),IF(Config!$C$6=11,SUM(+Ene!Y44+Feb!Y44+Mar!Y44+Abr!Y44+May!Y44+Jun!Y44+Jul!Y44+Ago!Y44+Set!Y44+Oct!Y44+Nov!Y44),IF(Config!$C$6=12,SUM(+Ene!Y44+Feb!Y44+Mar!Y44+Abr!Y44+May!Y44+Jun!Y44+Jul!Y44+Ago!Y44+Set!Y44+Oct!Y44+Nov!Y44+Dic!Y44)))))))))))))</f>
        <v>0</v>
      </c>
      <c r="Z44" s="429">
        <f>IF(Config!$C$6=1,SUM(+Ene!Z44),IF(Config!$C$6=2,SUM(+Ene!Z44+Feb!Z44),IF(Config!$C$6=3,SUM(+Ene!Z44+Feb!Z44+Mar!Z44),IF(Config!$C$6=4,SUM(+Ene!Z44+Feb!Z44+Mar!Z44+Abr!Z44),IF(Config!$C$6=5,SUM(Ene!Z44+Feb!Z44+Mar!Z44+Abr!Z44+May!Z44),IF(Config!$C$6=6,SUM(+Ene!Z44+Feb!Z44+Mar!Z44+Abr!Z44+May!Z44+Jun!Z44),IF(Config!$C$6=7,SUM(Ene!Z44+Feb!Z44+Mar!Z44+Abr!Z44+May!Z44+Jun!Z44+Jul!Z44),IF(Config!$C$6=8,SUM(+Ene!Z44+Feb!Z44+Mar!Z44+Abr!Z44+May!Z44+Jun!Z44+Jul!Z44+Ago!Z44),IF(Config!$C$6=9,SUM(+Ene!Z44+Feb!Z44+Mar!Z44+Abr!Z44+May!Z44+Jun!Z44+Jul!Z44+Ago!Z44+Set!Z44),IF(Config!$C$6=10,SUM(+Ene!Z44+Feb!Z44+Mar!Z44+Abr!Z44+May!Z44+Jun!Z44+Jul!Z44+Ago!Z44+Set!Z44+Oct!Z44),IF(Config!$C$6=11,SUM(+Ene!Z44+Feb!Z44+Mar!Z44+Abr!Z44+May!Z44+Jun!Z44+Jul!Z44+Ago!Z44+Set!Z44+Oct!Z44+Nov!Z44),IF(Config!$C$6=12,SUM(+Ene!Z44+Feb!Z44+Mar!Z44+Abr!Z44+May!Z44+Jun!Z44+Jul!Z44+Ago!Z44+Set!Z44+Oct!Z44+Nov!Z44+Dic!Z44)))))))))))))</f>
        <v>0</v>
      </c>
      <c r="AA44" s="429">
        <f>IF(Config!$C$6=1,SUM(+Ene!AA44),IF(Config!$C$6=2,SUM(+Ene!AA44+Feb!AA44),IF(Config!$C$6=3,SUM(+Ene!AA44+Feb!AA44+Mar!AA44),IF(Config!$C$6=4,SUM(+Ene!AA44+Feb!AA44+Mar!AA44+Abr!AA44),IF(Config!$C$6=5,SUM(Ene!AA44+Feb!AA44+Mar!AA44+Abr!AA44+May!AA44),IF(Config!$C$6=6,SUM(+Ene!AA44+Feb!AA44+Mar!AA44+Abr!AA44+May!AA44+Jun!AA44),IF(Config!$C$6=7,SUM(Ene!AA44+Feb!AA44+Mar!AA44+Abr!AA44+May!AA44+Jun!AA44+Jul!AA44),IF(Config!$C$6=8,SUM(+Ene!AA44+Feb!AA44+Mar!AA44+Abr!AA44+May!AA44+Jun!AA44+Jul!AA44+Ago!AA44),IF(Config!$C$6=9,SUM(+Ene!AA44+Feb!AA44+Mar!AA44+Abr!AA44+May!AA44+Jun!AA44+Jul!AA44+Ago!AA44+Set!AA44),IF(Config!$C$6=10,SUM(+Ene!AA44+Feb!AA44+Mar!AA44+Abr!AA44+May!AA44+Jun!AA44+Jul!AA44+Ago!AA44+Set!AA44+Oct!AA44),IF(Config!$C$6=11,SUM(+Ene!AA44+Feb!AA44+Mar!AA44+Abr!AA44+May!AA44+Jun!AA44+Jul!AA44+Ago!AA44+Set!AA44+Oct!AA44+Nov!AA44),IF(Config!$C$6=12,SUM(+Ene!AA44+Feb!AA44+Mar!AA44+Abr!AA44+May!AA44+Jun!AA44+Jul!AA44+Ago!AA44+Set!AA44+Oct!AA44+Nov!AA44+Dic!AA44)))))))))))))</f>
        <v>0</v>
      </c>
      <c r="AB44" s="429">
        <f>IF(Config!$C$6=1,SUM(+Ene!AB44),IF(Config!$C$6=2,SUM(+Ene!AB44+Feb!AB44),IF(Config!$C$6=3,SUM(+Ene!AB44+Feb!AB44+Mar!AB44),IF(Config!$C$6=4,SUM(+Ene!AB44+Feb!AB44+Mar!AB44+Abr!AB44),IF(Config!$C$6=5,SUM(Ene!AB44+Feb!AB44+Mar!AB44+Abr!AB44+May!AB44),IF(Config!$C$6=6,SUM(+Ene!AB44+Feb!AB44+Mar!AB44+Abr!AB44+May!AB44+Jun!AB44),IF(Config!$C$6=7,SUM(Ene!AB44+Feb!AB44+Mar!AB44+Abr!AB44+May!AB44+Jun!AB44+Jul!AB44),IF(Config!$C$6=8,SUM(+Ene!AB44+Feb!AB44+Mar!AB44+Abr!AB44+May!AB44+Jun!AB44+Jul!AB44+Ago!AB44),IF(Config!$C$6=9,SUM(+Ene!AB44+Feb!AB44+Mar!AB44+Abr!AB44+May!AB44+Jun!AB44+Jul!AB44+Ago!AB44+Set!AB44),IF(Config!$C$6=10,SUM(+Ene!AB44+Feb!AB44+Mar!AB44+Abr!AB44+May!AB44+Jun!AB44+Jul!AB44+Ago!AB44+Set!AB44+Oct!AB44),IF(Config!$C$6=11,SUM(+Ene!AB44+Feb!AB44+Mar!AB44+Abr!AB44+May!AB44+Jun!AB44+Jul!AB44+Ago!AB44+Set!AB44+Oct!AB44+Nov!AB44),IF(Config!$C$6=12,SUM(+Ene!AB44+Feb!AB44+Mar!AB44+Abr!AB44+May!AB44+Jun!AB44+Jul!AB44+Ago!AB44+Set!AB44+Oct!AB44+Nov!AB44+Dic!AB44)))))))))))))</f>
        <v>0</v>
      </c>
      <c r="AC44" s="429">
        <f>IF(Config!$C$6=1,SUM(+Ene!AC44),IF(Config!$C$6=2,SUM(+Ene!AC44+Feb!AC44),IF(Config!$C$6=3,SUM(+Ene!AC44+Feb!AC44+Mar!AC44),IF(Config!$C$6=4,SUM(+Ene!AC44+Feb!AC44+Mar!AC44+Abr!AC44),IF(Config!$C$6=5,SUM(Ene!AC44+Feb!AC44+Mar!AC44+Abr!AC44+May!AC44),IF(Config!$C$6=6,SUM(+Ene!AC44+Feb!AC44+Mar!AC44+Abr!AC44+May!AC44+Jun!AC44),IF(Config!$C$6=7,SUM(Ene!AC44+Feb!AC44+Mar!AC44+Abr!AC44+May!AC44+Jun!AC44+Jul!AC44),IF(Config!$C$6=8,SUM(+Ene!AC44+Feb!AC44+Mar!AC44+Abr!AC44+May!AC44+Jun!AC44+Jul!AC44+Ago!AC44),IF(Config!$C$6=9,SUM(+Ene!AC44+Feb!AC44+Mar!AC44+Abr!AC44+May!AC44+Jun!AC44+Jul!AC44+Ago!AC44+Set!AC44),IF(Config!$C$6=10,SUM(+Ene!AC44+Feb!AC44+Mar!AC44+Abr!AC44+May!AC44+Jun!AC44+Jul!AC44+Ago!AC44+Set!AC44+Oct!AC44),IF(Config!$C$6=11,SUM(+Ene!AC44+Feb!AC44+Mar!AC44+Abr!AC44+May!AC44+Jun!AC44+Jul!AC44+Ago!AC44+Set!AC44+Oct!AC44+Nov!AC44),IF(Config!$C$6=12,SUM(+Ene!AC44+Feb!AC44+Mar!AC44+Abr!AC44+May!AC44+Jun!AC44+Jul!AC44+Ago!AC44+Set!AC44+Oct!AC44+Nov!AC44+Dic!AC44)))))))))))))</f>
        <v>0</v>
      </c>
      <c r="AD44" s="429">
        <f>IF(Config!$C$6=1,SUM(+Ene!AD44),IF(Config!$C$6=2,SUM(+Ene!AD44+Feb!AD44),IF(Config!$C$6=3,SUM(+Ene!AD44+Feb!AD44+Mar!AD44),IF(Config!$C$6=4,SUM(+Ene!AD44+Feb!AD44+Mar!AD44+Abr!AD44),IF(Config!$C$6=5,SUM(Ene!AD44+Feb!AD44+Mar!AD44+Abr!AD44+May!AD44),IF(Config!$C$6=6,SUM(+Ene!AD44+Feb!AD44+Mar!AD44+Abr!AD44+May!AD44+Jun!AD44),IF(Config!$C$6=7,SUM(Ene!AD44+Feb!AD44+Mar!AD44+Abr!AD44+May!AD44+Jun!AD44+Jul!AD44),IF(Config!$C$6=8,SUM(+Ene!AD44+Feb!AD44+Mar!AD44+Abr!AD44+May!AD44+Jun!AD44+Jul!AD44+Ago!AD44),IF(Config!$C$6=9,SUM(+Ene!AD44+Feb!AD44+Mar!AD44+Abr!AD44+May!AD44+Jun!AD44+Jul!AD44+Ago!AD44+Set!AD44),IF(Config!$C$6=10,SUM(+Ene!AD44+Feb!AD44+Mar!AD44+Abr!AD44+May!AD44+Jun!AD44+Jul!AD44+Ago!AD44+Set!AD44+Oct!AD44),IF(Config!$C$6=11,SUM(+Ene!AD44+Feb!AD44+Mar!AD44+Abr!AD44+May!AD44+Jun!AD44+Jul!AD44+Ago!AD44+Set!AD44+Oct!AD44+Nov!AD44),IF(Config!$C$6=12,SUM(+Ene!AD44+Feb!AD44+Mar!AD44+Abr!AD44+May!AD44+Jun!AD44+Jul!AD44+Ago!AD44+Set!AD44+Oct!AD44+Nov!AD44+Dic!AD44)))))))))))))</f>
        <v>0</v>
      </c>
      <c r="AE44" s="429">
        <f>IF(Config!$C$6=1,SUM(+Ene!AE44),IF(Config!$C$6=2,SUM(+Ene!AE44+Feb!AE44),IF(Config!$C$6=3,SUM(+Ene!AE44+Feb!AE44+Mar!AE44),IF(Config!$C$6=4,SUM(+Ene!AE44+Feb!AE44+Mar!AE44+Abr!AE44),IF(Config!$C$6=5,SUM(Ene!AE44+Feb!AE44+Mar!AE44+Abr!AE44+May!AE44),IF(Config!$C$6=6,SUM(+Ene!AE44+Feb!AE44+Mar!AE44+Abr!AE44+May!AE44+Jun!AE44),IF(Config!$C$6=7,SUM(Ene!AE44+Feb!AE44+Mar!AE44+Abr!AE44+May!AE44+Jun!AE44+Jul!AE44),IF(Config!$C$6=8,SUM(+Ene!AE44+Feb!AE44+Mar!AE44+Abr!AE44+May!AE44+Jun!AE44+Jul!AE44+Ago!AE44),IF(Config!$C$6=9,SUM(+Ene!AE44+Feb!AE44+Mar!AE44+Abr!AE44+May!AE44+Jun!AE44+Jul!AE44+Ago!AE44+Set!AE44),IF(Config!$C$6=10,SUM(+Ene!AE44+Feb!AE44+Mar!AE44+Abr!AE44+May!AE44+Jun!AE44+Jul!AE44+Ago!AE44+Set!AE44+Oct!AE44),IF(Config!$C$6=11,SUM(+Ene!AE44+Feb!AE44+Mar!AE44+Abr!AE44+May!AE44+Jun!AE44+Jul!AE44+Ago!AE44+Set!AE44+Oct!AE44+Nov!AE44),IF(Config!$C$6=12,SUM(+Ene!AE44+Feb!AE44+Mar!AE44+Abr!AE44+May!AE44+Jun!AE44+Jul!AE44+Ago!AE44+Set!AE44+Oct!AE44+Nov!AE44+Dic!AE44)))))))))))))</f>
        <v>0</v>
      </c>
      <c r="AF44" s="429">
        <f>IF(Config!$C$6=1,SUM(+Ene!AF44),IF(Config!$C$6=2,SUM(+Ene!AF44+Feb!AF44),IF(Config!$C$6=3,SUM(+Ene!AF44+Feb!AF44+Mar!AF44),IF(Config!$C$6=4,SUM(+Ene!AF44+Feb!AF44+Mar!AF44+Abr!AF44),IF(Config!$C$6=5,SUM(Ene!AF44+Feb!AF44+Mar!AF44+Abr!AF44+May!AF44),IF(Config!$C$6=6,SUM(+Ene!AF44+Feb!AF44+Mar!AF44+Abr!AF44+May!AF44+Jun!AF44),IF(Config!$C$6=7,SUM(Ene!AF44+Feb!AF44+Mar!AF44+Abr!AF44+May!AF44+Jun!AF44+Jul!AF44),IF(Config!$C$6=8,SUM(+Ene!AF44+Feb!AF44+Mar!AF44+Abr!AF44+May!AF44+Jun!AF44+Jul!AF44+Ago!AF44),IF(Config!$C$6=9,SUM(+Ene!AF44+Feb!AF44+Mar!AF44+Abr!AF44+May!AF44+Jun!AF44+Jul!AF44+Ago!AF44+Set!AF44),IF(Config!$C$6=10,SUM(+Ene!AF44+Feb!AF44+Mar!AF44+Abr!AF44+May!AF44+Jun!AF44+Jul!AF44+Ago!AF44+Set!AF44+Oct!AF44),IF(Config!$C$6=11,SUM(+Ene!AF44+Feb!AF44+Mar!AF44+Abr!AF44+May!AF44+Jun!AF44+Jul!AF44+Ago!AF44+Set!AF44+Oct!AF44+Nov!AF44),IF(Config!$C$6=12,SUM(+Ene!AF44+Feb!AF44+Mar!AF44+Abr!AF44+May!AF44+Jun!AF44+Jul!AF44+Ago!AF44+Set!AF44+Oct!AF44+Nov!AF44+Dic!AF44)))))))))))))</f>
        <v>0</v>
      </c>
      <c r="AG44" s="429">
        <f>IF(Config!$C$6=1,SUM(+Ene!AG44),IF(Config!$C$6=2,SUM(+Ene!AG44+Feb!AG44),IF(Config!$C$6=3,SUM(+Ene!AG44+Feb!AG44+Mar!AG44),IF(Config!$C$6=4,SUM(+Ene!AG44+Feb!AG44+Mar!AG44+Abr!AG44),IF(Config!$C$6=5,SUM(Ene!AG44+Feb!AG44+Mar!AG44+Abr!AG44+May!AG44),IF(Config!$C$6=6,SUM(+Ene!AG44+Feb!AG44+Mar!AG44+Abr!AG44+May!AG44+Jun!AG44),IF(Config!$C$6=7,SUM(Ene!AG44+Feb!AG44+Mar!AG44+Abr!AG44+May!AG44+Jun!AG44+Jul!AG44),IF(Config!$C$6=8,SUM(+Ene!AG44+Feb!AG44+Mar!AG44+Abr!AG44+May!AG44+Jun!AG44+Jul!AG44+Ago!AG44),IF(Config!$C$6=9,SUM(+Ene!AG44+Feb!AG44+Mar!AG44+Abr!AG44+May!AG44+Jun!AG44+Jul!AG44+Ago!AG44+Set!AG44),IF(Config!$C$6=10,SUM(+Ene!AG44+Feb!AG44+Mar!AG44+Abr!AG44+May!AG44+Jun!AG44+Jul!AG44+Ago!AG44+Set!AG44+Oct!AG44),IF(Config!$C$6=11,SUM(+Ene!AG44+Feb!AG44+Mar!AG44+Abr!AG44+May!AG44+Jun!AG44+Jul!AG44+Ago!AG44+Set!AG44+Oct!AG44+Nov!AG44),IF(Config!$C$6=12,SUM(+Ene!AG44+Feb!AG44+Mar!AG44+Abr!AG44+May!AG44+Jun!AG44+Jul!AG44+Ago!AG44+Set!AG44+Oct!AG44+Nov!AG44+Dic!AG44)))))))))))))</f>
        <v>0</v>
      </c>
      <c r="AH44" s="429">
        <f>IF(Config!$C$6=1,SUM(+Ene!AH44),IF(Config!$C$6=2,SUM(+Ene!AH44+Feb!AH44),IF(Config!$C$6=3,SUM(+Ene!AH44+Feb!AH44+Mar!AH44),IF(Config!$C$6=4,SUM(+Ene!AH44+Feb!AH44+Mar!AH44+Abr!AH44),IF(Config!$C$6=5,SUM(Ene!AH44+Feb!AH44+Mar!AH44+Abr!AH44+May!AH44),IF(Config!$C$6=6,SUM(+Ene!AH44+Feb!AH44+Mar!AH44+Abr!AH44+May!AH44+Jun!AH44),IF(Config!$C$6=7,SUM(Ene!AH44+Feb!AH44+Mar!AH44+Abr!AH44+May!AH44+Jun!AH44+Jul!AH44),IF(Config!$C$6=8,SUM(+Ene!AH44+Feb!AH44+Mar!AH44+Abr!AH44+May!AH44+Jun!AH44+Jul!AH44+Ago!AH44),IF(Config!$C$6=9,SUM(+Ene!AH44+Feb!AH44+Mar!AH44+Abr!AH44+May!AH44+Jun!AH44+Jul!AH44+Ago!AH44+Set!AH44),IF(Config!$C$6=10,SUM(+Ene!AH44+Feb!AH44+Mar!AH44+Abr!AH44+May!AH44+Jun!AH44+Jul!AH44+Ago!AH44+Set!AH44+Oct!AH44),IF(Config!$C$6=11,SUM(+Ene!AH44+Feb!AH44+Mar!AH44+Abr!AH44+May!AH44+Jun!AH44+Jul!AH44+Ago!AH44+Set!AH44+Oct!AH44+Nov!AH44),IF(Config!$C$6=12,SUM(+Ene!AH44+Feb!AH44+Mar!AH44+Abr!AH44+May!AH44+Jun!AH44+Jul!AH44+Ago!AH44+Set!AH44+Oct!AH44+Nov!AH44+Dic!AH44)))))))))))))</f>
        <v>0</v>
      </c>
      <c r="AI44" s="429">
        <f>IF(Config!$C$6=1,SUM(+Ene!AI44),IF(Config!$C$6=2,SUM(+Ene!AI44+Feb!AI44),IF(Config!$C$6=3,SUM(+Ene!AI44+Feb!AI44+Mar!AI44),IF(Config!$C$6=4,SUM(+Ene!AI44+Feb!AI44+Mar!AI44+Abr!AI44),IF(Config!$C$6=5,SUM(Ene!AI44+Feb!AI44+Mar!AI44+Abr!AI44+May!AI44),IF(Config!$C$6=6,SUM(+Ene!AI44+Feb!AI44+Mar!AI44+Abr!AI44+May!AI44+Jun!AI44),IF(Config!$C$6=7,SUM(Ene!AI44+Feb!AI44+Mar!AI44+Abr!AI44+May!AI44+Jun!AI44+Jul!AI44),IF(Config!$C$6=8,SUM(+Ene!AI44+Feb!AI44+Mar!AI44+Abr!AI44+May!AI44+Jun!AI44+Jul!AI44+Ago!AI44),IF(Config!$C$6=9,SUM(+Ene!AI44+Feb!AI44+Mar!AI44+Abr!AI44+May!AI44+Jun!AI44+Jul!AI44+Ago!AI44+Set!AI44),IF(Config!$C$6=10,SUM(+Ene!AI44+Feb!AI44+Mar!AI44+Abr!AI44+May!AI44+Jun!AI44+Jul!AI44+Ago!AI44+Set!AI44+Oct!AI44),IF(Config!$C$6=11,SUM(+Ene!AI44+Feb!AI44+Mar!AI44+Abr!AI44+May!AI44+Jun!AI44+Jul!AI44+Ago!AI44+Set!AI44+Oct!AI44+Nov!AI44),IF(Config!$C$6=12,SUM(+Ene!AI44+Feb!AI44+Mar!AI44+Abr!AI44+May!AI44+Jun!AI44+Jul!AI44+Ago!AI44+Set!AI44+Oct!AI44+Nov!AI44+Dic!AI44)))))))))))))</f>
        <v>0</v>
      </c>
      <c r="AJ44" s="429">
        <f>IF(Config!$C$6=1,SUM(+Ene!AJ44),IF(Config!$C$6=2,SUM(+Ene!AJ44+Feb!AJ44),IF(Config!$C$6=3,SUM(+Ene!AJ44+Feb!AJ44+Mar!AJ44),IF(Config!$C$6=4,SUM(+Ene!AJ44+Feb!AJ44+Mar!AJ44+Abr!AJ44),IF(Config!$C$6=5,SUM(Ene!AJ44+Feb!AJ44+Mar!AJ44+Abr!AJ44+May!AJ44),IF(Config!$C$6=6,SUM(+Ene!AJ44+Feb!AJ44+Mar!AJ44+Abr!AJ44+May!AJ44+Jun!AJ44),IF(Config!$C$6=7,SUM(Ene!AJ44+Feb!AJ44+Mar!AJ44+Abr!AJ44+May!AJ44+Jun!AJ44+Jul!AJ44),IF(Config!$C$6=8,SUM(+Ene!AJ44+Feb!AJ44+Mar!AJ44+Abr!AJ44+May!AJ44+Jun!AJ44+Jul!AJ44+Ago!AJ44),IF(Config!$C$6=9,SUM(+Ene!AJ44+Feb!AJ44+Mar!AJ44+Abr!AJ44+May!AJ44+Jun!AJ44+Jul!AJ44+Ago!AJ44+Set!AJ44),IF(Config!$C$6=10,SUM(+Ene!AJ44+Feb!AJ44+Mar!AJ44+Abr!AJ44+May!AJ44+Jun!AJ44+Jul!AJ44+Ago!AJ44+Set!AJ44+Oct!AJ44),IF(Config!$C$6=11,SUM(+Ene!AJ44+Feb!AJ44+Mar!AJ44+Abr!AJ44+May!AJ44+Jun!AJ44+Jul!AJ44+Ago!AJ44+Set!AJ44+Oct!AJ44+Nov!AJ44),IF(Config!$C$6=12,SUM(+Ene!AJ44+Feb!AJ44+Mar!AJ44+Abr!AJ44+May!AJ44+Jun!AJ44+Jul!AJ44+Ago!AJ44+Set!AJ44+Oct!AJ44+Nov!AJ44+Dic!AJ44)))))))))))))</f>
        <v>0</v>
      </c>
      <c r="AK44" s="429">
        <f>IF(Config!$C$6=1,SUM(+Ene!AK44),IF(Config!$C$6=2,SUM(+Ene!AK44+Feb!AK44),IF(Config!$C$6=3,SUM(+Ene!AK44+Feb!AK44+Mar!AK44),IF(Config!$C$6=4,SUM(+Ene!AK44+Feb!AK44+Mar!AK44+Abr!AK44),IF(Config!$C$6=5,SUM(Ene!AK44+Feb!AK44+Mar!AK44+Abr!AK44+May!AK44),IF(Config!$C$6=6,SUM(+Ene!AK44+Feb!AK44+Mar!AK44+Abr!AK44+May!AK44+Jun!AK44),IF(Config!$C$6=7,SUM(Ene!AK44+Feb!AK44+Mar!AK44+Abr!AK44+May!AK44+Jun!AK44+Jul!AK44),IF(Config!$C$6=8,SUM(+Ene!AK44+Feb!AK44+Mar!AK44+Abr!AK44+May!AK44+Jun!AK44+Jul!AK44+Ago!AK44),IF(Config!$C$6=9,SUM(+Ene!AK44+Feb!AK44+Mar!AK44+Abr!AK44+May!AK44+Jun!AK44+Jul!AK44+Ago!AK44+Set!AK44),IF(Config!$C$6=10,SUM(+Ene!AK44+Feb!AK44+Mar!AK44+Abr!AK44+May!AK44+Jun!AK44+Jul!AK44+Ago!AK44+Set!AK44+Oct!AK44),IF(Config!$C$6=11,SUM(+Ene!AK44+Feb!AK44+Mar!AK44+Abr!AK44+May!AK44+Jun!AK44+Jul!AK44+Ago!AK44+Set!AK44+Oct!AK44+Nov!AK44),IF(Config!$C$6=12,SUM(+Ene!AK44+Feb!AK44+Mar!AK44+Abr!AK44+May!AK44+Jun!AK44+Jul!AK44+Ago!AK44+Set!AK44+Oct!AK44+Nov!AK44+Dic!AK44)))))))))))))</f>
        <v>0</v>
      </c>
      <c r="AL44" s="429">
        <f>IF(Config!$C$6=1,SUM(+Ene!AL44),IF(Config!$C$6=2,SUM(+Ene!AL44+Feb!AL44),IF(Config!$C$6=3,SUM(+Ene!AL44+Feb!AL44+Mar!AL44),IF(Config!$C$6=4,SUM(+Ene!AL44+Feb!AL44+Mar!AL44+Abr!AL44),IF(Config!$C$6=5,SUM(Ene!AL44+Feb!AL44+Mar!AL44+Abr!AL44+May!AL44),IF(Config!$C$6=6,SUM(+Ene!AL44+Feb!AL44+Mar!AL44+Abr!AL44+May!AL44+Jun!AL44),IF(Config!$C$6=7,SUM(Ene!AL44+Feb!AL44+Mar!AL44+Abr!AL44+May!AL44+Jun!AL44+Jul!AL44),IF(Config!$C$6=8,SUM(+Ene!AL44+Feb!AL44+Mar!AL44+Abr!AL44+May!AL44+Jun!AL44+Jul!AL44+Ago!AL44),IF(Config!$C$6=9,SUM(+Ene!AL44+Feb!AL44+Mar!AL44+Abr!AL44+May!AL44+Jun!AL44+Jul!AL44+Ago!AL44+Set!AL44),IF(Config!$C$6=10,SUM(+Ene!AL44+Feb!AL44+Mar!AL44+Abr!AL44+May!AL44+Jun!AL44+Jul!AL44+Ago!AL44+Set!AL44+Oct!AL44),IF(Config!$C$6=11,SUM(+Ene!AL44+Feb!AL44+Mar!AL44+Abr!AL44+May!AL44+Jun!AL44+Jul!AL44+Ago!AL44+Set!AL44+Oct!AL44+Nov!AL44),IF(Config!$C$6=12,SUM(+Ene!AL44+Feb!AL44+Mar!AL44+Abr!AL44+May!AL44+Jun!AL44+Jul!AL44+Ago!AL44+Set!AL44+Oct!AL44+Nov!AL44+Dic!AL44)))))))))))))</f>
        <v>0</v>
      </c>
      <c r="AM44" s="429">
        <f>IF(Config!$C$6=1,SUM(+Ene!AM44),IF(Config!$C$6=2,SUM(+Ene!AM44+Feb!AM44),IF(Config!$C$6=3,SUM(+Ene!AM44+Feb!AM44+Mar!AM44),IF(Config!$C$6=4,SUM(+Ene!AM44+Feb!AM44+Mar!AM44+Abr!AM44),IF(Config!$C$6=5,SUM(Ene!AM44+Feb!AM44+Mar!AM44+Abr!AM44+May!AM44),IF(Config!$C$6=6,SUM(+Ene!AM44+Feb!AM44+Mar!AM44+Abr!AM44+May!AM44+Jun!AM44),IF(Config!$C$6=7,SUM(Ene!AM44+Feb!AM44+Mar!AM44+Abr!AM44+May!AM44+Jun!AM44+Jul!AM44),IF(Config!$C$6=8,SUM(+Ene!AM44+Feb!AM44+Mar!AM44+Abr!AM44+May!AM44+Jun!AM44+Jul!AM44+Ago!AM44),IF(Config!$C$6=9,SUM(+Ene!AM44+Feb!AM44+Mar!AM44+Abr!AM44+May!AM44+Jun!AM44+Jul!AM44+Ago!AM44+Set!AM44),IF(Config!$C$6=10,SUM(+Ene!AM44+Feb!AM44+Mar!AM44+Abr!AM44+May!AM44+Jun!AM44+Jul!AM44+Ago!AM44+Set!AM44+Oct!AM44),IF(Config!$C$6=11,SUM(+Ene!AM44+Feb!AM44+Mar!AM44+Abr!AM44+May!AM44+Jun!AM44+Jul!AM44+Ago!AM44+Set!AM44+Oct!AM44+Nov!AM44),IF(Config!$C$6=12,SUM(+Ene!AM44+Feb!AM44+Mar!AM44+Abr!AM44+May!AM44+Jun!AM44+Jul!AM44+Ago!AM44+Set!AM44+Oct!AM44+Nov!AM44+Dic!AM44)))))))))))))</f>
        <v>0</v>
      </c>
      <c r="AN44" s="429">
        <f>IF(Config!$C$6=1,SUM(+Ene!AN44),IF(Config!$C$6=2,SUM(+Ene!AN44+Feb!AN44),IF(Config!$C$6=3,SUM(+Ene!AN44+Feb!AN44+Mar!AN44),IF(Config!$C$6=4,SUM(+Ene!AN44+Feb!AN44+Mar!AN44+Abr!AN44),IF(Config!$C$6=5,SUM(Ene!AN44+Feb!AN44+Mar!AN44+Abr!AN44+May!AN44),IF(Config!$C$6=6,SUM(+Ene!AN44+Feb!AN44+Mar!AN44+Abr!AN44+May!AN44+Jun!AN44),IF(Config!$C$6=7,SUM(Ene!AN44+Feb!AN44+Mar!AN44+Abr!AN44+May!AN44+Jun!AN44+Jul!AN44),IF(Config!$C$6=8,SUM(+Ene!AN44+Feb!AN44+Mar!AN44+Abr!AN44+May!AN44+Jun!AN44+Jul!AN44+Ago!AN44),IF(Config!$C$6=9,SUM(+Ene!AN44+Feb!AN44+Mar!AN44+Abr!AN44+May!AN44+Jun!AN44+Jul!AN44+Ago!AN44+Set!AN44),IF(Config!$C$6=10,SUM(+Ene!AN44+Feb!AN44+Mar!AN44+Abr!AN44+May!AN44+Jun!AN44+Jul!AN44+Ago!AN44+Set!AN44+Oct!AN44),IF(Config!$C$6=11,SUM(+Ene!AN44+Feb!AN44+Mar!AN44+Abr!AN44+May!AN44+Jun!AN44+Jul!AN44+Ago!AN44+Set!AN44+Oct!AN44+Nov!AN44),IF(Config!$C$6=12,SUM(+Ene!AN44+Feb!AN44+Mar!AN44+Abr!AN44+May!AN44+Jun!AN44+Jul!AN44+Ago!AN44+Set!AN44+Oct!AN44+Nov!AN44+Dic!AN44)))))))))))))</f>
        <v>0</v>
      </c>
      <c r="AO44" s="429">
        <f>IF(Config!$C$6=1,SUM(+Ene!AO44),IF(Config!$C$6=2,SUM(+Ene!AO44+Feb!AO44),IF(Config!$C$6=3,SUM(+Ene!AO44+Feb!AO44+Mar!AO44),IF(Config!$C$6=4,SUM(+Ene!AO44+Feb!AO44+Mar!AO44+Abr!AO44),IF(Config!$C$6=5,SUM(Ene!AO44+Feb!AO44+Mar!AO44+Abr!AO44+May!AO44),IF(Config!$C$6=6,SUM(+Ene!AO44+Feb!AO44+Mar!AO44+Abr!AO44+May!AO44+Jun!AO44),IF(Config!$C$6=7,SUM(Ene!AO44+Feb!AO44+Mar!AO44+Abr!AO44+May!AO44+Jun!AO44+Jul!AO44),IF(Config!$C$6=8,SUM(+Ene!AO44+Feb!AO44+Mar!AO44+Abr!AO44+May!AO44+Jun!AO44+Jul!AO44+Ago!AO44),IF(Config!$C$6=9,SUM(+Ene!AO44+Feb!AO44+Mar!AO44+Abr!AO44+May!AO44+Jun!AO44+Jul!AO44+Ago!AO44+Set!AO44),IF(Config!$C$6=10,SUM(+Ene!AO44+Feb!AO44+Mar!AO44+Abr!AO44+May!AO44+Jun!AO44+Jul!AO44+Ago!AO44+Set!AO44+Oct!AO44),IF(Config!$C$6=11,SUM(+Ene!AO44+Feb!AO44+Mar!AO44+Abr!AO44+May!AO44+Jun!AO44+Jul!AO44+Ago!AO44+Set!AO44+Oct!AO44+Nov!AO44),IF(Config!$C$6=12,SUM(+Ene!AO44+Feb!AO44+Mar!AO44+Abr!AO44+May!AO44+Jun!AO44+Jul!AO44+Ago!AO44+Set!AO44+Oct!AO44+Nov!AO44+Dic!AO44)))))))))))))</f>
        <v>0</v>
      </c>
      <c r="AP44" s="429">
        <f>IF(Config!$C$6=1,SUM(+Ene!AP44),IF(Config!$C$6=2,SUM(+Ene!AP44+Feb!AP44),IF(Config!$C$6=3,SUM(+Ene!AP44+Feb!AP44+Mar!AP44),IF(Config!$C$6=4,SUM(+Ene!AP44+Feb!AP44+Mar!AP44+Abr!AP44),IF(Config!$C$6=5,SUM(Ene!AP44+Feb!AP44+Mar!AP44+Abr!AP44+May!AP44),IF(Config!$C$6=6,SUM(+Ene!AP44+Feb!AP44+Mar!AP44+Abr!AP44+May!AP44+Jun!AP44),IF(Config!$C$6=7,SUM(Ene!AP44+Feb!AP44+Mar!AP44+Abr!AP44+May!AP44+Jun!AP44+Jul!AP44),IF(Config!$C$6=8,SUM(+Ene!AP44+Feb!AP44+Mar!AP44+Abr!AP44+May!AP44+Jun!AP44+Jul!AP44+Ago!AP44),IF(Config!$C$6=9,SUM(+Ene!AP44+Feb!AP44+Mar!AP44+Abr!AP44+May!AP44+Jun!AP44+Jul!AP44+Ago!AP44+Set!AP44),IF(Config!$C$6=10,SUM(+Ene!AP44+Feb!AP44+Mar!AP44+Abr!AP44+May!AP44+Jun!AP44+Jul!AP44+Ago!AP44+Set!AP44+Oct!AP44),IF(Config!$C$6=11,SUM(+Ene!AP44+Feb!AP44+Mar!AP44+Abr!AP44+May!AP44+Jun!AP44+Jul!AP44+Ago!AP44+Set!AP44+Oct!AP44+Nov!AP44),IF(Config!$C$6=12,SUM(+Ene!AP44+Feb!AP44+Mar!AP44+Abr!AP44+May!AP44+Jun!AP44+Jul!AP44+Ago!AP44+Set!AP44+Oct!AP44+Nov!AP44+Dic!AP44)))))))))))))</f>
        <v>0</v>
      </c>
      <c r="AQ44" s="429">
        <f>IF(Config!$C$6=1,SUM(+Ene!AQ44),IF(Config!$C$6=2,SUM(+Ene!AQ44+Feb!AQ44),IF(Config!$C$6=3,SUM(+Ene!AQ44+Feb!AQ44+Mar!AQ44),IF(Config!$C$6=4,SUM(+Ene!AQ44+Feb!AQ44+Mar!AQ44+Abr!AQ44),IF(Config!$C$6=5,SUM(Ene!AQ44+Feb!AQ44+Mar!AQ44+Abr!AQ44+May!AQ44),IF(Config!$C$6=6,SUM(+Ene!AQ44+Feb!AQ44+Mar!AQ44+Abr!AQ44+May!AQ44+Jun!AQ44),IF(Config!$C$6=7,SUM(Ene!AQ44+Feb!AQ44+Mar!AQ44+Abr!AQ44+May!AQ44+Jun!AQ44+Jul!AQ44),IF(Config!$C$6=8,SUM(+Ene!AQ44+Feb!AQ44+Mar!AQ44+Abr!AQ44+May!AQ44+Jun!AQ44+Jul!AQ44+Ago!AQ44),IF(Config!$C$6=9,SUM(+Ene!AQ44+Feb!AQ44+Mar!AQ44+Abr!AQ44+May!AQ44+Jun!AQ44+Jul!AQ44+Ago!AQ44+Set!AQ44),IF(Config!$C$6=10,SUM(+Ene!AQ44+Feb!AQ44+Mar!AQ44+Abr!AQ44+May!AQ44+Jun!AQ44+Jul!AQ44+Ago!AQ44+Set!AQ44+Oct!AQ44),IF(Config!$C$6=11,SUM(+Ene!AQ44+Feb!AQ44+Mar!AQ44+Abr!AQ44+May!AQ44+Jun!AQ44+Jul!AQ44+Ago!AQ44+Set!AQ44+Oct!AQ44+Nov!AQ44),IF(Config!$C$6=12,SUM(+Ene!AQ44+Feb!AQ44+Mar!AQ44+Abr!AQ44+May!AQ44+Jun!AQ44+Jul!AQ44+Ago!AQ44+Set!AQ44+Oct!AQ44+Nov!AQ44+Dic!AQ44)))))))))))))</f>
        <v>0</v>
      </c>
      <c r="AR44" s="429">
        <f>IF(Config!$C$6=1,SUM(+Ene!AR44),IF(Config!$C$6=2,SUM(+Ene!AR44+Feb!AR44),IF(Config!$C$6=3,SUM(+Ene!AR44+Feb!AR44+Mar!AR44),IF(Config!$C$6=4,SUM(+Ene!AR44+Feb!AR44+Mar!AR44+Abr!AR44),IF(Config!$C$6=5,SUM(Ene!AR44+Feb!AR44+Mar!AR44+Abr!AR44+May!AR44),IF(Config!$C$6=6,SUM(+Ene!AR44+Feb!AR44+Mar!AR44+Abr!AR44+May!AR44+Jun!AR44),IF(Config!$C$6=7,SUM(Ene!AR44+Feb!AR44+Mar!AR44+Abr!AR44+May!AR44+Jun!AR44+Jul!AR44),IF(Config!$C$6=8,SUM(+Ene!AR44+Feb!AR44+Mar!AR44+Abr!AR44+May!AR44+Jun!AR44+Jul!AR44+Ago!AR44),IF(Config!$C$6=9,SUM(+Ene!AR44+Feb!AR44+Mar!AR44+Abr!AR44+May!AR44+Jun!AR44+Jul!AR44+Ago!AR44+Set!AR44),IF(Config!$C$6=10,SUM(+Ene!AR44+Feb!AR44+Mar!AR44+Abr!AR44+May!AR44+Jun!AR44+Jul!AR44+Ago!AR44+Set!AR44+Oct!AR44),IF(Config!$C$6=11,SUM(+Ene!AR44+Feb!AR44+Mar!AR44+Abr!AR44+May!AR44+Jun!AR44+Jul!AR44+Ago!AR44+Set!AR44+Oct!AR44+Nov!AR44),IF(Config!$C$6=12,SUM(+Ene!AR44+Feb!AR44+Mar!AR44+Abr!AR44+May!AR44+Jun!AR44+Jul!AR44+Ago!AR44+Set!AR44+Oct!AR44+Nov!AR44+Dic!AR44)))))))))))))</f>
        <v>0</v>
      </c>
      <c r="AS44" s="429">
        <f>IF(Config!$C$6=1,SUM(+Ene!AS44),IF(Config!$C$6=2,SUM(+Ene!AS44+Feb!AS44),IF(Config!$C$6=3,SUM(+Ene!AS44+Feb!AS44+Mar!AS44),IF(Config!$C$6=4,SUM(+Ene!AS44+Feb!AS44+Mar!AS44+Abr!AS44),IF(Config!$C$6=5,SUM(Ene!AS44+Feb!AS44+Mar!AS44+Abr!AS44+May!AS44),IF(Config!$C$6=6,SUM(+Ene!AS44+Feb!AS44+Mar!AS44+Abr!AS44+May!AS44+Jun!AS44),IF(Config!$C$6=7,SUM(Ene!AS44+Feb!AS44+Mar!AS44+Abr!AS44+May!AS44+Jun!AS44+Jul!AS44),IF(Config!$C$6=8,SUM(+Ene!AS44+Feb!AS44+Mar!AS44+Abr!AS44+May!AS44+Jun!AS44+Jul!AS44+Ago!AS44),IF(Config!$C$6=9,SUM(+Ene!AS44+Feb!AS44+Mar!AS44+Abr!AS44+May!AS44+Jun!AS44+Jul!AS44+Ago!AS44+Set!AS44),IF(Config!$C$6=10,SUM(+Ene!AS44+Feb!AS44+Mar!AS44+Abr!AS44+May!AS44+Jun!AS44+Jul!AS44+Ago!AS44+Set!AS44+Oct!AS44),IF(Config!$C$6=11,SUM(+Ene!AS44+Feb!AS44+Mar!AS44+Abr!AS44+May!AS44+Jun!AS44+Jul!AS44+Ago!AS44+Set!AS44+Oct!AS44+Nov!AS44),IF(Config!$C$6=12,SUM(+Ene!AS44+Feb!AS44+Mar!AS44+Abr!AS44+May!AS44+Jun!AS44+Jul!AS44+Ago!AS44+Set!AS44+Oct!AS44+Nov!AS44+Dic!AS44)))))))))))))</f>
        <v>0</v>
      </c>
      <c r="AT44" s="429">
        <f>IF(Config!$C$6=1,SUM(+Ene!AT44),IF(Config!$C$6=2,SUM(+Ene!AT44+Feb!AT44),IF(Config!$C$6=3,SUM(+Ene!AT44+Feb!AT44+Mar!AT44),IF(Config!$C$6=4,SUM(+Ene!AT44+Feb!AT44+Mar!AT44+Abr!AT44),IF(Config!$C$6=5,SUM(Ene!AT44+Feb!AT44+Mar!AT44+Abr!AT44+May!AT44),IF(Config!$C$6=6,SUM(+Ene!AT44+Feb!AT44+Mar!AT44+Abr!AT44+May!AT44+Jun!AT44),IF(Config!$C$6=7,SUM(Ene!AT44+Feb!AT44+Mar!AT44+Abr!AT44+May!AT44+Jun!AT44+Jul!AT44),IF(Config!$C$6=8,SUM(+Ene!AT44+Feb!AT44+Mar!AT44+Abr!AT44+May!AT44+Jun!AT44+Jul!AT44+Ago!AT44),IF(Config!$C$6=9,SUM(+Ene!AT44+Feb!AT44+Mar!AT44+Abr!AT44+May!AT44+Jun!AT44+Jul!AT44+Ago!AT44+Set!AT44),IF(Config!$C$6=10,SUM(+Ene!AT44+Feb!AT44+Mar!AT44+Abr!AT44+May!AT44+Jun!AT44+Jul!AT44+Ago!AT44+Set!AT44+Oct!AT44),IF(Config!$C$6=11,SUM(+Ene!AT44+Feb!AT44+Mar!AT44+Abr!AT44+May!AT44+Jun!AT44+Jul!AT44+Ago!AT44+Set!AT44+Oct!AT44+Nov!AT44),IF(Config!$C$6=12,SUM(+Ene!AT44+Feb!AT44+Mar!AT44+Abr!AT44+May!AT44+Jun!AT44+Jul!AT44+Ago!AT44+Set!AT44+Oct!AT44+Nov!AT44+Dic!AT44)))))))))))))</f>
        <v>0</v>
      </c>
      <c r="AU44" s="495">
        <f t="shared" si="9"/>
        <v>0</v>
      </c>
      <c r="AV44" s="37">
        <f t="shared" si="10"/>
        <v>0</v>
      </c>
      <c r="AW44" s="37">
        <f t="shared" si="11"/>
        <v>0</v>
      </c>
      <c r="AX44" s="37">
        <f t="shared" si="12"/>
        <v>0</v>
      </c>
      <c r="AY44" s="37">
        <f t="shared" si="13"/>
        <v>0</v>
      </c>
      <c r="AZ44" s="37">
        <f t="shared" si="14"/>
        <v>0</v>
      </c>
      <c r="BA44" s="37">
        <f t="shared" si="15"/>
        <v>0</v>
      </c>
      <c r="BB44" s="37">
        <f t="shared" si="16"/>
        <v>0</v>
      </c>
      <c r="BC44" s="37">
        <f t="shared" si="17"/>
        <v>0</v>
      </c>
      <c r="BD44" s="38">
        <f t="shared" si="18"/>
        <v>0</v>
      </c>
      <c r="BE44" s="37">
        <f t="shared" si="19"/>
        <v>0</v>
      </c>
      <c r="BF44" s="54">
        <f t="shared" si="20"/>
        <v>0</v>
      </c>
    </row>
    <row r="45" spans="1:58" ht="30" x14ac:dyDescent="0.25">
      <c r="A45" s="400">
        <v>42</v>
      </c>
      <c r="B45" s="427" t="s">
        <v>762</v>
      </c>
      <c r="C45" s="444" t="s">
        <v>145</v>
      </c>
      <c r="D45" s="429">
        <f>IF(Config!$C$6=1,SUM(+Ene!D45),IF(Config!$C$6=2,SUM(+Ene!D45+Feb!D45),IF(Config!$C$6=3,SUM(+Ene!D45+Feb!D45+Mar!D45),IF(Config!$C$6=4,SUM(+Ene!D45+Feb!D45+Mar!D45+Abr!D45),IF(Config!$C$6=5,SUM(Ene!D45+Feb!D45+Mar!D45+Abr!D45+May!D45),IF(Config!$C$6=6,SUM(+Ene!D45+Feb!D45+Mar!D45+Abr!D45+May!D45+Jun!D45),IF(Config!$C$6=7,SUM(Ene!D45+Feb!D45+Mar!D45+Abr!D45+May!D45+Jun!D45+Jul!D45),IF(Config!$C$6=8,SUM(+Ene!D45+Feb!D45+Mar!D45+Abr!D45+May!D45+Jun!D45+Jul!D45+Ago!D45),IF(Config!$C$6=9,SUM(+Ene!D45+Feb!D45+Mar!D45+Abr!D45+May!D45+Jun!D45+Jul!D45+Ago!D45+Set!D45),IF(Config!$C$6=10,SUM(+Ene!D45+Feb!D45+Mar!D45+Abr!D45+May!D45+Jun!D45+Jul!D45+Ago!D45+Set!D45+Oct!D45),IF(Config!$C$6=11,SUM(+Ene!D45+Feb!D45+Mar!D45+Abr!D45+May!D45+Jun!D45+Jul!D45+Ago!D45+Set!D45+Oct!D45+Nov!D45),IF(Config!$C$6=12,SUM(+Ene!D45+Feb!D45+Mar!D45+Abr!D45+May!D45+Jun!D45+Jul!D45+Ago!D45+Set!D45+Oct!D45+Nov!D45+Dic!D45)))))))))))))</f>
        <v>0</v>
      </c>
      <c r="E45" s="429">
        <f>IF(Config!$C$6=1,SUM(+Ene!E45),IF(Config!$C$6=2,SUM(+Ene!E45+Feb!E45),IF(Config!$C$6=3,SUM(+Ene!E45+Feb!E45+Mar!E45),IF(Config!$C$6=4,SUM(+Ene!E45+Feb!E45+Mar!E45+Abr!E45),IF(Config!$C$6=5,SUM(Ene!E45+Feb!E45+Mar!E45+Abr!E45+May!E45),IF(Config!$C$6=6,SUM(+Ene!E45+Feb!E45+Mar!E45+Abr!E45+May!E45+Jun!E45),IF(Config!$C$6=7,SUM(Ene!E45+Feb!E45+Mar!E45+Abr!E45+May!E45+Jun!E45+Jul!E45),IF(Config!$C$6=8,SUM(+Ene!E45+Feb!E45+Mar!E45+Abr!E45+May!E45+Jun!E45+Jul!E45+Ago!E45),IF(Config!$C$6=9,SUM(+Ene!E45+Feb!E45+Mar!E45+Abr!E45+May!E45+Jun!E45+Jul!E45+Ago!E45+Set!E45),IF(Config!$C$6=10,SUM(+Ene!E45+Feb!E45+Mar!E45+Abr!E45+May!E45+Jun!E45+Jul!E45+Ago!E45+Set!E45+Oct!E45),IF(Config!$C$6=11,SUM(+Ene!E45+Feb!E45+Mar!E45+Abr!E45+May!E45+Jun!E45+Jul!E45+Ago!E45+Set!E45+Oct!E45+Nov!E45),IF(Config!$C$6=12,SUM(+Ene!E45+Feb!E45+Mar!E45+Abr!E45+May!E45+Jun!E45+Jul!E45+Ago!E45+Set!E45+Oct!E45+Nov!E45+Dic!E45)))))))))))))</f>
        <v>0</v>
      </c>
      <c r="F45" s="429">
        <f>IF(Config!$C$6=1,SUM(+Ene!F45),IF(Config!$C$6=2,SUM(+Ene!F45+Feb!F45),IF(Config!$C$6=3,SUM(+Ene!F45+Feb!F45+Mar!F45),IF(Config!$C$6=4,SUM(+Ene!F45+Feb!F45+Mar!F45+Abr!F45),IF(Config!$C$6=5,SUM(Ene!F45+Feb!F45+Mar!F45+Abr!F45+May!F45),IF(Config!$C$6=6,SUM(+Ene!F45+Feb!F45+Mar!F45+Abr!F45+May!F45+Jun!F45),IF(Config!$C$6=7,SUM(Ene!F45+Feb!F45+Mar!F45+Abr!F45+May!F45+Jun!F45+Jul!F45),IF(Config!$C$6=8,SUM(+Ene!F45+Feb!F45+Mar!F45+Abr!F45+May!F45+Jun!F45+Jul!F45+Ago!F45),IF(Config!$C$6=9,SUM(+Ene!F45+Feb!F45+Mar!F45+Abr!F45+May!F45+Jun!F45+Jul!F45+Ago!F45+Set!F45),IF(Config!$C$6=10,SUM(+Ene!F45+Feb!F45+Mar!F45+Abr!F45+May!F45+Jun!F45+Jul!F45+Ago!F45+Set!F45+Oct!F45),IF(Config!$C$6=11,SUM(+Ene!F45+Feb!F45+Mar!F45+Abr!F45+May!F45+Jun!F45+Jul!F45+Ago!F45+Set!F45+Oct!F45+Nov!F45),IF(Config!$C$6=12,SUM(+Ene!F45+Feb!F45+Mar!F45+Abr!F45+May!F45+Jun!F45+Jul!F45+Ago!F45+Set!F45+Oct!F45+Nov!F45+Dic!F45)))))))))))))</f>
        <v>0</v>
      </c>
      <c r="G45" s="429">
        <f>IF(Config!$C$6=1,SUM(+Ene!G45),IF(Config!$C$6=2,SUM(+Ene!G45+Feb!G45),IF(Config!$C$6=3,SUM(+Ene!G45+Feb!G45+Mar!G45),IF(Config!$C$6=4,SUM(+Ene!G45+Feb!G45+Mar!G45+Abr!G45),IF(Config!$C$6=5,SUM(Ene!G45+Feb!G45+Mar!G45+Abr!G45+May!G45),IF(Config!$C$6=6,SUM(+Ene!G45+Feb!G45+Mar!G45+Abr!G45+May!G45+Jun!G45),IF(Config!$C$6=7,SUM(Ene!G45+Feb!G45+Mar!G45+Abr!G45+May!G45+Jun!G45+Jul!G45),IF(Config!$C$6=8,SUM(+Ene!G45+Feb!G45+Mar!G45+Abr!G45+May!G45+Jun!G45+Jul!G45+Ago!G45),IF(Config!$C$6=9,SUM(+Ene!G45+Feb!G45+Mar!G45+Abr!G45+May!G45+Jun!G45+Jul!G45+Ago!G45+Set!G45),IF(Config!$C$6=10,SUM(+Ene!G45+Feb!G45+Mar!G45+Abr!G45+May!G45+Jun!G45+Jul!G45+Ago!G45+Set!G45+Oct!G45),IF(Config!$C$6=11,SUM(+Ene!G45+Feb!G45+Mar!G45+Abr!G45+May!G45+Jun!G45+Jul!G45+Ago!G45+Set!G45+Oct!G45+Nov!G45),IF(Config!$C$6=12,SUM(+Ene!G45+Feb!G45+Mar!G45+Abr!G45+May!G45+Jun!G45+Jul!G45+Ago!G45+Set!G45+Oct!G45+Nov!G45+Dic!G45)))))))))))))</f>
        <v>0</v>
      </c>
      <c r="H45" s="429">
        <f>IF(Config!$C$6=1,SUM(+Ene!H45),IF(Config!$C$6=2,SUM(+Ene!H45+Feb!H45),IF(Config!$C$6=3,SUM(+Ene!H45+Feb!H45+Mar!H45),IF(Config!$C$6=4,SUM(+Ene!H45+Feb!H45+Mar!H45+Abr!H45),IF(Config!$C$6=5,SUM(Ene!H45+Feb!H45+Mar!H45+Abr!H45+May!H45),IF(Config!$C$6=6,SUM(+Ene!H45+Feb!H45+Mar!H45+Abr!H45+May!H45+Jun!H45),IF(Config!$C$6=7,SUM(Ene!H45+Feb!H45+Mar!H45+Abr!H45+May!H45+Jun!H45+Jul!H45),IF(Config!$C$6=8,SUM(+Ene!H45+Feb!H45+Mar!H45+Abr!H45+May!H45+Jun!H45+Jul!H45+Ago!H45),IF(Config!$C$6=9,SUM(+Ene!H45+Feb!H45+Mar!H45+Abr!H45+May!H45+Jun!H45+Jul!H45+Ago!H45+Set!H45),IF(Config!$C$6=10,SUM(+Ene!H45+Feb!H45+Mar!H45+Abr!H45+May!H45+Jun!H45+Jul!H45+Ago!H45+Set!H45+Oct!H45),IF(Config!$C$6=11,SUM(+Ene!H45+Feb!H45+Mar!H45+Abr!H45+May!H45+Jun!H45+Jul!H45+Ago!H45+Set!H45+Oct!H45+Nov!H45),IF(Config!$C$6=12,SUM(+Ene!H45+Feb!H45+Mar!H45+Abr!H45+May!H45+Jun!H45+Jul!H45+Ago!H45+Set!H45+Oct!H45+Nov!H45+Dic!H45)))))))))))))</f>
        <v>0</v>
      </c>
      <c r="I45" s="429">
        <f>IF(Config!$C$6=1,SUM(+Ene!I45),IF(Config!$C$6=2,SUM(+Ene!I45+Feb!I45),IF(Config!$C$6=3,SUM(+Ene!I45+Feb!I45+Mar!I45),IF(Config!$C$6=4,SUM(+Ene!I45+Feb!I45+Mar!I45+Abr!I45),IF(Config!$C$6=5,SUM(Ene!I45+Feb!I45+Mar!I45+Abr!I45+May!I45),IF(Config!$C$6=6,SUM(+Ene!I45+Feb!I45+Mar!I45+Abr!I45+May!I45+Jun!I45),IF(Config!$C$6=7,SUM(Ene!I45+Feb!I45+Mar!I45+Abr!I45+May!I45+Jun!I45+Jul!I45),IF(Config!$C$6=8,SUM(+Ene!I45+Feb!I45+Mar!I45+Abr!I45+May!I45+Jun!I45+Jul!I45+Ago!I45),IF(Config!$C$6=9,SUM(+Ene!I45+Feb!I45+Mar!I45+Abr!I45+May!I45+Jun!I45+Jul!I45+Ago!I45+Set!I45),IF(Config!$C$6=10,SUM(+Ene!I45+Feb!I45+Mar!I45+Abr!I45+May!I45+Jun!I45+Jul!I45+Ago!I45+Set!I45+Oct!I45),IF(Config!$C$6=11,SUM(+Ene!I45+Feb!I45+Mar!I45+Abr!I45+May!I45+Jun!I45+Jul!I45+Ago!I45+Set!I45+Oct!I45+Nov!I45),IF(Config!$C$6=12,SUM(+Ene!I45+Feb!I45+Mar!I45+Abr!I45+May!I45+Jun!I45+Jul!I45+Ago!I45+Set!I45+Oct!I45+Nov!I45+Dic!I45)))))))))))))</f>
        <v>0</v>
      </c>
      <c r="J45" s="429">
        <f>IF(Config!$C$6=1,SUM(+Ene!J45),IF(Config!$C$6=2,SUM(+Ene!J45+Feb!J45),IF(Config!$C$6=3,SUM(+Ene!J45+Feb!J45+Mar!J45),IF(Config!$C$6=4,SUM(+Ene!J45+Feb!J45+Mar!J45+Abr!J45),IF(Config!$C$6=5,SUM(Ene!J45+Feb!J45+Mar!J45+Abr!J45+May!J45),IF(Config!$C$6=6,SUM(+Ene!J45+Feb!J45+Mar!J45+Abr!J45+May!J45+Jun!J45),IF(Config!$C$6=7,SUM(Ene!J45+Feb!J45+Mar!J45+Abr!J45+May!J45+Jun!J45+Jul!J45),IF(Config!$C$6=8,SUM(+Ene!J45+Feb!J45+Mar!J45+Abr!J45+May!J45+Jun!J45+Jul!J45+Ago!J45),IF(Config!$C$6=9,SUM(+Ene!J45+Feb!J45+Mar!J45+Abr!J45+May!J45+Jun!J45+Jul!J45+Ago!J45+Set!J45),IF(Config!$C$6=10,SUM(+Ene!J45+Feb!J45+Mar!J45+Abr!J45+May!J45+Jun!J45+Jul!J45+Ago!J45+Set!J45+Oct!J45),IF(Config!$C$6=11,SUM(+Ene!J45+Feb!J45+Mar!J45+Abr!J45+May!J45+Jun!J45+Jul!J45+Ago!J45+Set!J45+Oct!J45+Nov!J45),IF(Config!$C$6=12,SUM(+Ene!J45+Feb!J45+Mar!J45+Abr!J45+May!J45+Jun!J45+Jul!J45+Ago!J45+Set!J45+Oct!J45+Nov!J45+Dic!J45)))))))))))))</f>
        <v>0</v>
      </c>
      <c r="K45" s="429">
        <f>IF(Config!$C$6=1,SUM(+Ene!K45),IF(Config!$C$6=2,SUM(+Ene!K45+Feb!K45),IF(Config!$C$6=3,SUM(+Ene!K45+Feb!K45+Mar!K45),IF(Config!$C$6=4,SUM(+Ene!K45+Feb!K45+Mar!K45+Abr!K45),IF(Config!$C$6=5,SUM(Ene!K45+Feb!K45+Mar!K45+Abr!K45+May!K45),IF(Config!$C$6=6,SUM(+Ene!K45+Feb!K45+Mar!K45+Abr!K45+May!K45+Jun!K45),IF(Config!$C$6=7,SUM(Ene!K45+Feb!K45+Mar!K45+Abr!K45+May!K45+Jun!K45+Jul!K45),IF(Config!$C$6=8,SUM(+Ene!K45+Feb!K45+Mar!K45+Abr!K45+May!K45+Jun!K45+Jul!K45+Ago!K45),IF(Config!$C$6=9,SUM(+Ene!K45+Feb!K45+Mar!K45+Abr!K45+May!K45+Jun!K45+Jul!K45+Ago!K45+Set!K45),IF(Config!$C$6=10,SUM(+Ene!K45+Feb!K45+Mar!K45+Abr!K45+May!K45+Jun!K45+Jul!K45+Ago!K45+Set!K45+Oct!K45),IF(Config!$C$6=11,SUM(+Ene!K45+Feb!K45+Mar!K45+Abr!K45+May!K45+Jun!K45+Jul!K45+Ago!K45+Set!K45+Oct!K45+Nov!K45),IF(Config!$C$6=12,SUM(+Ene!K45+Feb!K45+Mar!K45+Abr!K45+May!K45+Jun!K45+Jul!K45+Ago!K45+Set!K45+Oct!K45+Nov!K45+Dic!K45)))))))))))))</f>
        <v>0</v>
      </c>
      <c r="L45" s="429">
        <f>IF(Config!$C$6=1,SUM(+Ene!L45),IF(Config!$C$6=2,SUM(+Ene!L45+Feb!L45),IF(Config!$C$6=3,SUM(+Ene!L45+Feb!L45+Mar!L45),IF(Config!$C$6=4,SUM(+Ene!L45+Feb!L45+Mar!L45+Abr!L45),IF(Config!$C$6=5,SUM(Ene!L45+Feb!L45+Mar!L45+Abr!L45+May!L45),IF(Config!$C$6=6,SUM(+Ene!L45+Feb!L45+Mar!L45+Abr!L45+May!L45+Jun!L45),IF(Config!$C$6=7,SUM(Ene!L45+Feb!L45+Mar!L45+Abr!L45+May!L45+Jun!L45+Jul!L45),IF(Config!$C$6=8,SUM(+Ene!L45+Feb!L45+Mar!L45+Abr!L45+May!L45+Jun!L45+Jul!L45+Ago!L45),IF(Config!$C$6=9,SUM(+Ene!L45+Feb!L45+Mar!L45+Abr!L45+May!L45+Jun!L45+Jul!L45+Ago!L45+Set!L45),IF(Config!$C$6=10,SUM(+Ene!L45+Feb!L45+Mar!L45+Abr!L45+May!L45+Jun!L45+Jul!L45+Ago!L45+Set!L45+Oct!L45),IF(Config!$C$6=11,SUM(+Ene!L45+Feb!L45+Mar!L45+Abr!L45+May!L45+Jun!L45+Jul!L45+Ago!L45+Set!L45+Oct!L45+Nov!L45),IF(Config!$C$6=12,SUM(+Ene!L45+Feb!L45+Mar!L45+Abr!L45+May!L45+Jun!L45+Jul!L45+Ago!L45+Set!L45+Oct!L45+Nov!L45+Dic!L45)))))))))))))</f>
        <v>0</v>
      </c>
      <c r="M45" s="429">
        <f>IF(Config!$C$6=1,SUM(+Ene!M45),IF(Config!$C$6=2,SUM(+Ene!M45+Feb!M45),IF(Config!$C$6=3,SUM(+Ene!M45+Feb!M45+Mar!M45),IF(Config!$C$6=4,SUM(+Ene!M45+Feb!M45+Mar!M45+Abr!M45),IF(Config!$C$6=5,SUM(Ene!M45+Feb!M45+Mar!M45+Abr!M45+May!M45),IF(Config!$C$6=6,SUM(+Ene!M45+Feb!M45+Mar!M45+Abr!M45+May!M45+Jun!M45),IF(Config!$C$6=7,SUM(Ene!M45+Feb!M45+Mar!M45+Abr!M45+May!M45+Jun!M45+Jul!M45),IF(Config!$C$6=8,SUM(+Ene!M45+Feb!M45+Mar!M45+Abr!M45+May!M45+Jun!M45+Jul!M45+Ago!M45),IF(Config!$C$6=9,SUM(+Ene!M45+Feb!M45+Mar!M45+Abr!M45+May!M45+Jun!M45+Jul!M45+Ago!M45+Set!M45),IF(Config!$C$6=10,SUM(+Ene!M45+Feb!M45+Mar!M45+Abr!M45+May!M45+Jun!M45+Jul!M45+Ago!M45+Set!M45+Oct!M45),IF(Config!$C$6=11,SUM(+Ene!M45+Feb!M45+Mar!M45+Abr!M45+May!M45+Jun!M45+Jul!M45+Ago!M45+Set!M45+Oct!M45+Nov!M45),IF(Config!$C$6=12,SUM(+Ene!M45+Feb!M45+Mar!M45+Abr!M45+May!M45+Jun!M45+Jul!M45+Ago!M45+Set!M45+Oct!M45+Nov!M45+Dic!M45)))))))))))))</f>
        <v>0</v>
      </c>
      <c r="N45" s="429">
        <f>IF(Config!$C$6=1,SUM(+Ene!N45),IF(Config!$C$6=2,SUM(+Ene!N45+Feb!N45),IF(Config!$C$6=3,SUM(+Ene!N45+Feb!N45+Mar!N45),IF(Config!$C$6=4,SUM(+Ene!N45+Feb!N45+Mar!N45+Abr!N45),IF(Config!$C$6=5,SUM(Ene!N45+Feb!N45+Mar!N45+Abr!N45+May!N45),IF(Config!$C$6=6,SUM(+Ene!N45+Feb!N45+Mar!N45+Abr!N45+May!N45+Jun!N45),IF(Config!$C$6=7,SUM(Ene!N45+Feb!N45+Mar!N45+Abr!N45+May!N45+Jun!N45+Jul!N45),IF(Config!$C$6=8,SUM(+Ene!N45+Feb!N45+Mar!N45+Abr!N45+May!N45+Jun!N45+Jul!N45+Ago!N45),IF(Config!$C$6=9,SUM(+Ene!N45+Feb!N45+Mar!N45+Abr!N45+May!N45+Jun!N45+Jul!N45+Ago!N45+Set!N45),IF(Config!$C$6=10,SUM(+Ene!N45+Feb!N45+Mar!N45+Abr!N45+May!N45+Jun!N45+Jul!N45+Ago!N45+Set!N45+Oct!N45),IF(Config!$C$6=11,SUM(+Ene!N45+Feb!N45+Mar!N45+Abr!N45+May!N45+Jun!N45+Jul!N45+Ago!N45+Set!N45+Oct!N45+Nov!N45),IF(Config!$C$6=12,SUM(+Ene!N45+Feb!N45+Mar!N45+Abr!N45+May!N45+Jun!N45+Jul!N45+Ago!N45+Set!N45+Oct!N45+Nov!N45+Dic!N45)))))))))))))</f>
        <v>0</v>
      </c>
      <c r="O45" s="429">
        <f>IF(Config!$C$6=1,SUM(+Ene!O45),IF(Config!$C$6=2,SUM(+Ene!O45+Feb!O45),IF(Config!$C$6=3,SUM(+Ene!O45+Feb!O45+Mar!O45),IF(Config!$C$6=4,SUM(+Ene!O45+Feb!O45+Mar!O45+Abr!O45),IF(Config!$C$6=5,SUM(Ene!O45+Feb!O45+Mar!O45+Abr!O45+May!O45),IF(Config!$C$6=6,SUM(+Ene!O45+Feb!O45+Mar!O45+Abr!O45+May!O45+Jun!O45),IF(Config!$C$6=7,SUM(Ene!O45+Feb!O45+Mar!O45+Abr!O45+May!O45+Jun!O45+Jul!O45),IF(Config!$C$6=8,SUM(+Ene!O45+Feb!O45+Mar!O45+Abr!O45+May!O45+Jun!O45+Jul!O45+Ago!O45),IF(Config!$C$6=9,SUM(+Ene!O45+Feb!O45+Mar!O45+Abr!O45+May!O45+Jun!O45+Jul!O45+Ago!O45+Set!O45),IF(Config!$C$6=10,SUM(+Ene!O45+Feb!O45+Mar!O45+Abr!O45+May!O45+Jun!O45+Jul!O45+Ago!O45+Set!O45+Oct!O45),IF(Config!$C$6=11,SUM(+Ene!O45+Feb!O45+Mar!O45+Abr!O45+May!O45+Jun!O45+Jul!O45+Ago!O45+Set!O45+Oct!O45+Nov!O45),IF(Config!$C$6=12,SUM(+Ene!O45+Feb!O45+Mar!O45+Abr!O45+May!O45+Jun!O45+Jul!O45+Ago!O45+Set!O45+Oct!O45+Nov!O45+Dic!O45)))))))))))))</f>
        <v>0</v>
      </c>
      <c r="P45" s="429">
        <f>IF(Config!$C$6=1,SUM(+Ene!P45),IF(Config!$C$6=2,SUM(+Ene!P45+Feb!P45),IF(Config!$C$6=3,SUM(+Ene!P45+Feb!P45+Mar!P45),IF(Config!$C$6=4,SUM(+Ene!P45+Feb!P45+Mar!P45+Abr!P45),IF(Config!$C$6=5,SUM(Ene!P45+Feb!P45+Mar!P45+Abr!P45+May!P45),IF(Config!$C$6=6,SUM(+Ene!P45+Feb!P45+Mar!P45+Abr!P45+May!P45+Jun!P45),IF(Config!$C$6=7,SUM(Ene!P45+Feb!P45+Mar!P45+Abr!P45+May!P45+Jun!P45+Jul!P45),IF(Config!$C$6=8,SUM(+Ene!P45+Feb!P45+Mar!P45+Abr!P45+May!P45+Jun!P45+Jul!P45+Ago!P45),IF(Config!$C$6=9,SUM(+Ene!P45+Feb!P45+Mar!P45+Abr!P45+May!P45+Jun!P45+Jul!P45+Ago!P45+Set!P45),IF(Config!$C$6=10,SUM(+Ene!P45+Feb!P45+Mar!P45+Abr!P45+May!P45+Jun!P45+Jul!P45+Ago!P45+Set!P45+Oct!P45),IF(Config!$C$6=11,SUM(+Ene!P45+Feb!P45+Mar!P45+Abr!P45+May!P45+Jun!P45+Jul!P45+Ago!P45+Set!P45+Oct!P45+Nov!P45),IF(Config!$C$6=12,SUM(+Ene!P45+Feb!P45+Mar!P45+Abr!P45+May!P45+Jun!P45+Jul!P45+Ago!P45+Set!P45+Oct!P45+Nov!P45+Dic!P45)))))))))))))</f>
        <v>0</v>
      </c>
      <c r="Q45" s="429">
        <f>IF(Config!$C$6=1,SUM(+Ene!Q45),IF(Config!$C$6=2,SUM(+Ene!Q45+Feb!Q45),IF(Config!$C$6=3,SUM(+Ene!Q45+Feb!Q45+Mar!Q45),IF(Config!$C$6=4,SUM(+Ene!Q45+Feb!Q45+Mar!Q45+Abr!Q45),IF(Config!$C$6=5,SUM(Ene!Q45+Feb!Q45+Mar!Q45+Abr!Q45+May!Q45),IF(Config!$C$6=6,SUM(+Ene!Q45+Feb!Q45+Mar!Q45+Abr!Q45+May!Q45+Jun!Q45),IF(Config!$C$6=7,SUM(Ene!Q45+Feb!Q45+Mar!Q45+Abr!Q45+May!Q45+Jun!Q45+Jul!Q45),IF(Config!$C$6=8,SUM(+Ene!Q45+Feb!Q45+Mar!Q45+Abr!Q45+May!Q45+Jun!Q45+Jul!Q45+Ago!Q45),IF(Config!$C$6=9,SUM(+Ene!Q45+Feb!Q45+Mar!Q45+Abr!Q45+May!Q45+Jun!Q45+Jul!Q45+Ago!Q45+Set!Q45),IF(Config!$C$6=10,SUM(+Ene!Q45+Feb!Q45+Mar!Q45+Abr!Q45+May!Q45+Jun!Q45+Jul!Q45+Ago!Q45+Set!Q45+Oct!Q45),IF(Config!$C$6=11,SUM(+Ene!Q45+Feb!Q45+Mar!Q45+Abr!Q45+May!Q45+Jun!Q45+Jul!Q45+Ago!Q45+Set!Q45+Oct!Q45+Nov!Q45),IF(Config!$C$6=12,SUM(+Ene!Q45+Feb!Q45+Mar!Q45+Abr!Q45+May!Q45+Jun!Q45+Jul!Q45+Ago!Q45+Set!Q45+Oct!Q45+Nov!Q45+Dic!Q45)))))))))))))</f>
        <v>0</v>
      </c>
      <c r="R45" s="429">
        <f>IF(Config!$C$6=1,SUM(+Ene!R45),IF(Config!$C$6=2,SUM(+Ene!R45+Feb!R45),IF(Config!$C$6=3,SUM(+Ene!R45+Feb!R45+Mar!R45),IF(Config!$C$6=4,SUM(+Ene!R45+Feb!R45+Mar!R45+Abr!R45),IF(Config!$C$6=5,SUM(Ene!R45+Feb!R45+Mar!R45+Abr!R45+May!R45),IF(Config!$C$6=6,SUM(+Ene!R45+Feb!R45+Mar!R45+Abr!R45+May!R45+Jun!R45),IF(Config!$C$6=7,SUM(Ene!R45+Feb!R45+Mar!R45+Abr!R45+May!R45+Jun!R45+Jul!R45),IF(Config!$C$6=8,SUM(+Ene!R45+Feb!R45+Mar!R45+Abr!R45+May!R45+Jun!R45+Jul!R45+Ago!R45),IF(Config!$C$6=9,SUM(+Ene!R45+Feb!R45+Mar!R45+Abr!R45+May!R45+Jun!R45+Jul!R45+Ago!R45+Set!R45),IF(Config!$C$6=10,SUM(+Ene!R45+Feb!R45+Mar!R45+Abr!R45+May!R45+Jun!R45+Jul!R45+Ago!R45+Set!R45+Oct!R45),IF(Config!$C$6=11,SUM(+Ene!R45+Feb!R45+Mar!R45+Abr!R45+May!R45+Jun!R45+Jul!R45+Ago!R45+Set!R45+Oct!R45+Nov!R45),IF(Config!$C$6=12,SUM(+Ene!R45+Feb!R45+Mar!R45+Abr!R45+May!R45+Jun!R45+Jul!R45+Ago!R45+Set!R45+Oct!R45+Nov!R45+Dic!R45)))))))))))))</f>
        <v>0</v>
      </c>
      <c r="S45" s="429">
        <f>IF(Config!$C$6=1,SUM(+Ene!S45),IF(Config!$C$6=2,SUM(+Ene!S45+Feb!S45),IF(Config!$C$6=3,SUM(+Ene!S45+Feb!S45+Mar!S45),IF(Config!$C$6=4,SUM(+Ene!S45+Feb!S45+Mar!S45+Abr!S45),IF(Config!$C$6=5,SUM(Ene!S45+Feb!S45+Mar!S45+Abr!S45+May!S45),IF(Config!$C$6=6,SUM(+Ene!S45+Feb!S45+Mar!S45+Abr!S45+May!S45+Jun!S45),IF(Config!$C$6=7,SUM(Ene!S45+Feb!S45+Mar!S45+Abr!S45+May!S45+Jun!S45+Jul!S45),IF(Config!$C$6=8,SUM(+Ene!S45+Feb!S45+Mar!S45+Abr!S45+May!S45+Jun!S45+Jul!S45+Ago!S45),IF(Config!$C$6=9,SUM(+Ene!S45+Feb!S45+Mar!S45+Abr!S45+May!S45+Jun!S45+Jul!S45+Ago!S45+Set!S45),IF(Config!$C$6=10,SUM(+Ene!S45+Feb!S45+Mar!S45+Abr!S45+May!S45+Jun!S45+Jul!S45+Ago!S45+Set!S45+Oct!S45),IF(Config!$C$6=11,SUM(+Ene!S45+Feb!S45+Mar!S45+Abr!S45+May!S45+Jun!S45+Jul!S45+Ago!S45+Set!S45+Oct!S45+Nov!S45),IF(Config!$C$6=12,SUM(+Ene!S45+Feb!S45+Mar!S45+Abr!S45+May!S45+Jun!S45+Jul!S45+Ago!S45+Set!S45+Oct!S45+Nov!S45+Dic!S45)))))))))))))</f>
        <v>0</v>
      </c>
      <c r="T45" s="429">
        <f>IF(Config!$C$6=1,SUM(+Ene!T45),IF(Config!$C$6=2,SUM(+Ene!T45+Feb!T45),IF(Config!$C$6=3,SUM(+Ene!T45+Feb!T45+Mar!T45),IF(Config!$C$6=4,SUM(+Ene!T45+Feb!T45+Mar!T45+Abr!T45),IF(Config!$C$6=5,SUM(Ene!T45+Feb!T45+Mar!T45+Abr!T45+May!T45),IF(Config!$C$6=6,SUM(+Ene!T45+Feb!T45+Mar!T45+Abr!T45+May!T45+Jun!T45),IF(Config!$C$6=7,SUM(Ene!T45+Feb!T45+Mar!T45+Abr!T45+May!T45+Jun!T45+Jul!T45),IF(Config!$C$6=8,SUM(+Ene!T45+Feb!T45+Mar!T45+Abr!T45+May!T45+Jun!T45+Jul!T45+Ago!T45),IF(Config!$C$6=9,SUM(+Ene!T45+Feb!T45+Mar!T45+Abr!T45+May!T45+Jun!T45+Jul!T45+Ago!T45+Set!T45),IF(Config!$C$6=10,SUM(+Ene!T45+Feb!T45+Mar!T45+Abr!T45+May!T45+Jun!T45+Jul!T45+Ago!T45+Set!T45+Oct!T45),IF(Config!$C$6=11,SUM(+Ene!T45+Feb!T45+Mar!T45+Abr!T45+May!T45+Jun!T45+Jul!T45+Ago!T45+Set!T45+Oct!T45+Nov!T45),IF(Config!$C$6=12,SUM(+Ene!T45+Feb!T45+Mar!T45+Abr!T45+May!T45+Jun!T45+Jul!T45+Ago!T45+Set!T45+Oct!T45+Nov!T45+Dic!T45)))))))))))))</f>
        <v>0</v>
      </c>
      <c r="U45" s="429">
        <f>IF(Config!$C$6=1,SUM(+Ene!U45),IF(Config!$C$6=2,SUM(+Ene!U45+Feb!U45),IF(Config!$C$6=3,SUM(+Ene!U45+Feb!U45+Mar!U45),IF(Config!$C$6=4,SUM(+Ene!U45+Feb!U45+Mar!U45+Abr!U45),IF(Config!$C$6=5,SUM(Ene!U45+Feb!U45+Mar!U45+Abr!U45+May!U45),IF(Config!$C$6=6,SUM(+Ene!U45+Feb!U45+Mar!U45+Abr!U45+May!U45+Jun!U45),IF(Config!$C$6=7,SUM(Ene!U45+Feb!U45+Mar!U45+Abr!U45+May!U45+Jun!U45+Jul!U45),IF(Config!$C$6=8,SUM(+Ene!U45+Feb!U45+Mar!U45+Abr!U45+May!U45+Jun!U45+Jul!U45+Ago!U45),IF(Config!$C$6=9,SUM(+Ene!U45+Feb!U45+Mar!U45+Abr!U45+May!U45+Jun!U45+Jul!U45+Ago!U45+Set!U45),IF(Config!$C$6=10,SUM(+Ene!U45+Feb!U45+Mar!U45+Abr!U45+May!U45+Jun!U45+Jul!U45+Ago!U45+Set!U45+Oct!U45),IF(Config!$C$6=11,SUM(+Ene!U45+Feb!U45+Mar!U45+Abr!U45+May!U45+Jun!U45+Jul!U45+Ago!U45+Set!U45+Oct!U45+Nov!U45),IF(Config!$C$6=12,SUM(+Ene!U45+Feb!U45+Mar!U45+Abr!U45+May!U45+Jun!U45+Jul!U45+Ago!U45+Set!U45+Oct!U45+Nov!U45+Dic!U45)))))))))))))</f>
        <v>0</v>
      </c>
      <c r="V45" s="429">
        <f>IF(Config!$C$6=1,SUM(+Ene!V45),IF(Config!$C$6=2,SUM(+Ene!V45+Feb!V45),IF(Config!$C$6=3,SUM(+Ene!V45+Feb!V45+Mar!V45),IF(Config!$C$6=4,SUM(+Ene!V45+Feb!V45+Mar!V45+Abr!V45),IF(Config!$C$6=5,SUM(Ene!V45+Feb!V45+Mar!V45+Abr!V45+May!V45),IF(Config!$C$6=6,SUM(+Ene!V45+Feb!V45+Mar!V45+Abr!V45+May!V45+Jun!V45),IF(Config!$C$6=7,SUM(Ene!V45+Feb!V45+Mar!V45+Abr!V45+May!V45+Jun!V45+Jul!V45),IF(Config!$C$6=8,SUM(+Ene!V45+Feb!V45+Mar!V45+Abr!V45+May!V45+Jun!V45+Jul!V45+Ago!V45),IF(Config!$C$6=9,SUM(+Ene!V45+Feb!V45+Mar!V45+Abr!V45+May!V45+Jun!V45+Jul!V45+Ago!V45+Set!V45),IF(Config!$C$6=10,SUM(+Ene!V45+Feb!V45+Mar!V45+Abr!V45+May!V45+Jun!V45+Jul!V45+Ago!V45+Set!V45+Oct!V45),IF(Config!$C$6=11,SUM(+Ene!V45+Feb!V45+Mar!V45+Abr!V45+May!V45+Jun!V45+Jul!V45+Ago!V45+Set!V45+Oct!V45+Nov!V45),IF(Config!$C$6=12,SUM(+Ene!V45+Feb!V45+Mar!V45+Abr!V45+May!V45+Jun!V45+Jul!V45+Ago!V45+Set!V45+Oct!V45+Nov!V45+Dic!V45)))))))))))))</f>
        <v>0</v>
      </c>
      <c r="W45" s="429">
        <f>IF(Config!$C$6=1,SUM(+Ene!W45),IF(Config!$C$6=2,SUM(+Ene!W45+Feb!W45),IF(Config!$C$6=3,SUM(+Ene!W45+Feb!W45+Mar!W45),IF(Config!$C$6=4,SUM(+Ene!W45+Feb!W45+Mar!W45+Abr!W45),IF(Config!$C$6=5,SUM(Ene!W45+Feb!W45+Mar!W45+Abr!W45+May!W45),IF(Config!$C$6=6,SUM(+Ene!W45+Feb!W45+Mar!W45+Abr!W45+May!W45+Jun!W45),IF(Config!$C$6=7,SUM(Ene!W45+Feb!W45+Mar!W45+Abr!W45+May!W45+Jun!W45+Jul!W45),IF(Config!$C$6=8,SUM(+Ene!W45+Feb!W45+Mar!W45+Abr!W45+May!W45+Jun!W45+Jul!W45+Ago!W45),IF(Config!$C$6=9,SUM(+Ene!W45+Feb!W45+Mar!W45+Abr!W45+May!W45+Jun!W45+Jul!W45+Ago!W45+Set!W45),IF(Config!$C$6=10,SUM(+Ene!W45+Feb!W45+Mar!W45+Abr!W45+May!W45+Jun!W45+Jul!W45+Ago!W45+Set!W45+Oct!W45),IF(Config!$C$6=11,SUM(+Ene!W45+Feb!W45+Mar!W45+Abr!W45+May!W45+Jun!W45+Jul!W45+Ago!W45+Set!W45+Oct!W45+Nov!W45),IF(Config!$C$6=12,SUM(+Ene!W45+Feb!W45+Mar!W45+Abr!W45+May!W45+Jun!W45+Jul!W45+Ago!W45+Set!W45+Oct!W45+Nov!W45+Dic!W45)))))))))))))</f>
        <v>0</v>
      </c>
      <c r="X45" s="429">
        <f>IF(Config!$C$6=1,SUM(+Ene!X45),IF(Config!$C$6=2,SUM(+Ene!X45+Feb!X45),IF(Config!$C$6=3,SUM(+Ene!X45+Feb!X45+Mar!X45),IF(Config!$C$6=4,SUM(+Ene!X45+Feb!X45+Mar!X45+Abr!X45),IF(Config!$C$6=5,SUM(Ene!X45+Feb!X45+Mar!X45+Abr!X45+May!X45),IF(Config!$C$6=6,SUM(+Ene!X45+Feb!X45+Mar!X45+Abr!X45+May!X45+Jun!X45),IF(Config!$C$6=7,SUM(Ene!X45+Feb!X45+Mar!X45+Abr!X45+May!X45+Jun!X45+Jul!X45),IF(Config!$C$6=8,SUM(+Ene!X45+Feb!X45+Mar!X45+Abr!X45+May!X45+Jun!X45+Jul!X45+Ago!X45),IF(Config!$C$6=9,SUM(+Ene!X45+Feb!X45+Mar!X45+Abr!X45+May!X45+Jun!X45+Jul!X45+Ago!X45+Set!X45),IF(Config!$C$6=10,SUM(+Ene!X45+Feb!X45+Mar!X45+Abr!X45+May!X45+Jun!X45+Jul!X45+Ago!X45+Set!X45+Oct!X45),IF(Config!$C$6=11,SUM(+Ene!X45+Feb!X45+Mar!X45+Abr!X45+May!X45+Jun!X45+Jul!X45+Ago!X45+Set!X45+Oct!X45+Nov!X45),IF(Config!$C$6=12,SUM(+Ene!X45+Feb!X45+Mar!X45+Abr!X45+May!X45+Jun!X45+Jul!X45+Ago!X45+Set!X45+Oct!X45+Nov!X45+Dic!X45)))))))))))))</f>
        <v>0</v>
      </c>
      <c r="Y45" s="429">
        <f>IF(Config!$C$6=1,SUM(+Ene!Y45),IF(Config!$C$6=2,SUM(+Ene!Y45+Feb!Y45),IF(Config!$C$6=3,SUM(+Ene!Y45+Feb!Y45+Mar!Y45),IF(Config!$C$6=4,SUM(+Ene!Y45+Feb!Y45+Mar!Y45+Abr!Y45),IF(Config!$C$6=5,SUM(Ene!Y45+Feb!Y45+Mar!Y45+Abr!Y45+May!Y45),IF(Config!$C$6=6,SUM(+Ene!Y45+Feb!Y45+Mar!Y45+Abr!Y45+May!Y45+Jun!Y45),IF(Config!$C$6=7,SUM(Ene!Y45+Feb!Y45+Mar!Y45+Abr!Y45+May!Y45+Jun!Y45+Jul!Y45),IF(Config!$C$6=8,SUM(+Ene!Y45+Feb!Y45+Mar!Y45+Abr!Y45+May!Y45+Jun!Y45+Jul!Y45+Ago!Y45),IF(Config!$C$6=9,SUM(+Ene!Y45+Feb!Y45+Mar!Y45+Abr!Y45+May!Y45+Jun!Y45+Jul!Y45+Ago!Y45+Set!Y45),IF(Config!$C$6=10,SUM(+Ene!Y45+Feb!Y45+Mar!Y45+Abr!Y45+May!Y45+Jun!Y45+Jul!Y45+Ago!Y45+Set!Y45+Oct!Y45),IF(Config!$C$6=11,SUM(+Ene!Y45+Feb!Y45+Mar!Y45+Abr!Y45+May!Y45+Jun!Y45+Jul!Y45+Ago!Y45+Set!Y45+Oct!Y45+Nov!Y45),IF(Config!$C$6=12,SUM(+Ene!Y45+Feb!Y45+Mar!Y45+Abr!Y45+May!Y45+Jun!Y45+Jul!Y45+Ago!Y45+Set!Y45+Oct!Y45+Nov!Y45+Dic!Y45)))))))))))))</f>
        <v>0</v>
      </c>
      <c r="Z45" s="429">
        <f>IF(Config!$C$6=1,SUM(+Ene!Z45),IF(Config!$C$6=2,SUM(+Ene!Z45+Feb!Z45),IF(Config!$C$6=3,SUM(+Ene!Z45+Feb!Z45+Mar!Z45),IF(Config!$C$6=4,SUM(+Ene!Z45+Feb!Z45+Mar!Z45+Abr!Z45),IF(Config!$C$6=5,SUM(Ene!Z45+Feb!Z45+Mar!Z45+Abr!Z45+May!Z45),IF(Config!$C$6=6,SUM(+Ene!Z45+Feb!Z45+Mar!Z45+Abr!Z45+May!Z45+Jun!Z45),IF(Config!$C$6=7,SUM(Ene!Z45+Feb!Z45+Mar!Z45+Abr!Z45+May!Z45+Jun!Z45+Jul!Z45),IF(Config!$C$6=8,SUM(+Ene!Z45+Feb!Z45+Mar!Z45+Abr!Z45+May!Z45+Jun!Z45+Jul!Z45+Ago!Z45),IF(Config!$C$6=9,SUM(+Ene!Z45+Feb!Z45+Mar!Z45+Abr!Z45+May!Z45+Jun!Z45+Jul!Z45+Ago!Z45+Set!Z45),IF(Config!$C$6=10,SUM(+Ene!Z45+Feb!Z45+Mar!Z45+Abr!Z45+May!Z45+Jun!Z45+Jul!Z45+Ago!Z45+Set!Z45+Oct!Z45),IF(Config!$C$6=11,SUM(+Ene!Z45+Feb!Z45+Mar!Z45+Abr!Z45+May!Z45+Jun!Z45+Jul!Z45+Ago!Z45+Set!Z45+Oct!Z45+Nov!Z45),IF(Config!$C$6=12,SUM(+Ene!Z45+Feb!Z45+Mar!Z45+Abr!Z45+May!Z45+Jun!Z45+Jul!Z45+Ago!Z45+Set!Z45+Oct!Z45+Nov!Z45+Dic!Z45)))))))))))))</f>
        <v>0</v>
      </c>
      <c r="AA45" s="429">
        <f>IF(Config!$C$6=1,SUM(+Ene!AA45),IF(Config!$C$6=2,SUM(+Ene!AA45+Feb!AA45),IF(Config!$C$6=3,SUM(+Ene!AA45+Feb!AA45+Mar!AA45),IF(Config!$C$6=4,SUM(+Ene!AA45+Feb!AA45+Mar!AA45+Abr!AA45),IF(Config!$C$6=5,SUM(Ene!AA45+Feb!AA45+Mar!AA45+Abr!AA45+May!AA45),IF(Config!$C$6=6,SUM(+Ene!AA45+Feb!AA45+Mar!AA45+Abr!AA45+May!AA45+Jun!AA45),IF(Config!$C$6=7,SUM(Ene!AA45+Feb!AA45+Mar!AA45+Abr!AA45+May!AA45+Jun!AA45+Jul!AA45),IF(Config!$C$6=8,SUM(+Ene!AA45+Feb!AA45+Mar!AA45+Abr!AA45+May!AA45+Jun!AA45+Jul!AA45+Ago!AA45),IF(Config!$C$6=9,SUM(+Ene!AA45+Feb!AA45+Mar!AA45+Abr!AA45+May!AA45+Jun!AA45+Jul!AA45+Ago!AA45+Set!AA45),IF(Config!$C$6=10,SUM(+Ene!AA45+Feb!AA45+Mar!AA45+Abr!AA45+May!AA45+Jun!AA45+Jul!AA45+Ago!AA45+Set!AA45+Oct!AA45),IF(Config!$C$6=11,SUM(+Ene!AA45+Feb!AA45+Mar!AA45+Abr!AA45+May!AA45+Jun!AA45+Jul!AA45+Ago!AA45+Set!AA45+Oct!AA45+Nov!AA45),IF(Config!$C$6=12,SUM(+Ene!AA45+Feb!AA45+Mar!AA45+Abr!AA45+May!AA45+Jun!AA45+Jul!AA45+Ago!AA45+Set!AA45+Oct!AA45+Nov!AA45+Dic!AA45)))))))))))))</f>
        <v>0</v>
      </c>
      <c r="AB45" s="429">
        <f>IF(Config!$C$6=1,SUM(+Ene!AB45),IF(Config!$C$6=2,SUM(+Ene!AB45+Feb!AB45),IF(Config!$C$6=3,SUM(+Ene!AB45+Feb!AB45+Mar!AB45),IF(Config!$C$6=4,SUM(+Ene!AB45+Feb!AB45+Mar!AB45+Abr!AB45),IF(Config!$C$6=5,SUM(Ene!AB45+Feb!AB45+Mar!AB45+Abr!AB45+May!AB45),IF(Config!$C$6=6,SUM(+Ene!AB45+Feb!AB45+Mar!AB45+Abr!AB45+May!AB45+Jun!AB45),IF(Config!$C$6=7,SUM(Ene!AB45+Feb!AB45+Mar!AB45+Abr!AB45+May!AB45+Jun!AB45+Jul!AB45),IF(Config!$C$6=8,SUM(+Ene!AB45+Feb!AB45+Mar!AB45+Abr!AB45+May!AB45+Jun!AB45+Jul!AB45+Ago!AB45),IF(Config!$C$6=9,SUM(+Ene!AB45+Feb!AB45+Mar!AB45+Abr!AB45+May!AB45+Jun!AB45+Jul!AB45+Ago!AB45+Set!AB45),IF(Config!$C$6=10,SUM(+Ene!AB45+Feb!AB45+Mar!AB45+Abr!AB45+May!AB45+Jun!AB45+Jul!AB45+Ago!AB45+Set!AB45+Oct!AB45),IF(Config!$C$6=11,SUM(+Ene!AB45+Feb!AB45+Mar!AB45+Abr!AB45+May!AB45+Jun!AB45+Jul!AB45+Ago!AB45+Set!AB45+Oct!AB45+Nov!AB45),IF(Config!$C$6=12,SUM(+Ene!AB45+Feb!AB45+Mar!AB45+Abr!AB45+May!AB45+Jun!AB45+Jul!AB45+Ago!AB45+Set!AB45+Oct!AB45+Nov!AB45+Dic!AB45)))))))))))))</f>
        <v>0</v>
      </c>
      <c r="AC45" s="429">
        <f>IF(Config!$C$6=1,SUM(+Ene!AC45),IF(Config!$C$6=2,SUM(+Ene!AC45+Feb!AC45),IF(Config!$C$6=3,SUM(+Ene!AC45+Feb!AC45+Mar!AC45),IF(Config!$C$6=4,SUM(+Ene!AC45+Feb!AC45+Mar!AC45+Abr!AC45),IF(Config!$C$6=5,SUM(Ene!AC45+Feb!AC45+Mar!AC45+Abr!AC45+May!AC45),IF(Config!$C$6=6,SUM(+Ene!AC45+Feb!AC45+Mar!AC45+Abr!AC45+May!AC45+Jun!AC45),IF(Config!$C$6=7,SUM(Ene!AC45+Feb!AC45+Mar!AC45+Abr!AC45+May!AC45+Jun!AC45+Jul!AC45),IF(Config!$C$6=8,SUM(+Ene!AC45+Feb!AC45+Mar!AC45+Abr!AC45+May!AC45+Jun!AC45+Jul!AC45+Ago!AC45),IF(Config!$C$6=9,SUM(+Ene!AC45+Feb!AC45+Mar!AC45+Abr!AC45+May!AC45+Jun!AC45+Jul!AC45+Ago!AC45+Set!AC45),IF(Config!$C$6=10,SUM(+Ene!AC45+Feb!AC45+Mar!AC45+Abr!AC45+May!AC45+Jun!AC45+Jul!AC45+Ago!AC45+Set!AC45+Oct!AC45),IF(Config!$C$6=11,SUM(+Ene!AC45+Feb!AC45+Mar!AC45+Abr!AC45+May!AC45+Jun!AC45+Jul!AC45+Ago!AC45+Set!AC45+Oct!AC45+Nov!AC45),IF(Config!$C$6=12,SUM(+Ene!AC45+Feb!AC45+Mar!AC45+Abr!AC45+May!AC45+Jun!AC45+Jul!AC45+Ago!AC45+Set!AC45+Oct!AC45+Nov!AC45+Dic!AC45)))))))))))))</f>
        <v>0</v>
      </c>
      <c r="AD45" s="429">
        <f>IF(Config!$C$6=1,SUM(+Ene!AD45),IF(Config!$C$6=2,SUM(+Ene!AD45+Feb!AD45),IF(Config!$C$6=3,SUM(+Ene!AD45+Feb!AD45+Mar!AD45),IF(Config!$C$6=4,SUM(+Ene!AD45+Feb!AD45+Mar!AD45+Abr!AD45),IF(Config!$C$6=5,SUM(Ene!AD45+Feb!AD45+Mar!AD45+Abr!AD45+May!AD45),IF(Config!$C$6=6,SUM(+Ene!AD45+Feb!AD45+Mar!AD45+Abr!AD45+May!AD45+Jun!AD45),IF(Config!$C$6=7,SUM(Ene!AD45+Feb!AD45+Mar!AD45+Abr!AD45+May!AD45+Jun!AD45+Jul!AD45),IF(Config!$C$6=8,SUM(+Ene!AD45+Feb!AD45+Mar!AD45+Abr!AD45+May!AD45+Jun!AD45+Jul!AD45+Ago!AD45),IF(Config!$C$6=9,SUM(+Ene!AD45+Feb!AD45+Mar!AD45+Abr!AD45+May!AD45+Jun!AD45+Jul!AD45+Ago!AD45+Set!AD45),IF(Config!$C$6=10,SUM(+Ene!AD45+Feb!AD45+Mar!AD45+Abr!AD45+May!AD45+Jun!AD45+Jul!AD45+Ago!AD45+Set!AD45+Oct!AD45),IF(Config!$C$6=11,SUM(+Ene!AD45+Feb!AD45+Mar!AD45+Abr!AD45+May!AD45+Jun!AD45+Jul!AD45+Ago!AD45+Set!AD45+Oct!AD45+Nov!AD45),IF(Config!$C$6=12,SUM(+Ene!AD45+Feb!AD45+Mar!AD45+Abr!AD45+May!AD45+Jun!AD45+Jul!AD45+Ago!AD45+Set!AD45+Oct!AD45+Nov!AD45+Dic!AD45)))))))))))))</f>
        <v>0</v>
      </c>
      <c r="AE45" s="429">
        <f>IF(Config!$C$6=1,SUM(+Ene!AE45),IF(Config!$C$6=2,SUM(+Ene!AE45+Feb!AE45),IF(Config!$C$6=3,SUM(+Ene!AE45+Feb!AE45+Mar!AE45),IF(Config!$C$6=4,SUM(+Ene!AE45+Feb!AE45+Mar!AE45+Abr!AE45),IF(Config!$C$6=5,SUM(Ene!AE45+Feb!AE45+Mar!AE45+Abr!AE45+May!AE45),IF(Config!$C$6=6,SUM(+Ene!AE45+Feb!AE45+Mar!AE45+Abr!AE45+May!AE45+Jun!AE45),IF(Config!$C$6=7,SUM(Ene!AE45+Feb!AE45+Mar!AE45+Abr!AE45+May!AE45+Jun!AE45+Jul!AE45),IF(Config!$C$6=8,SUM(+Ene!AE45+Feb!AE45+Mar!AE45+Abr!AE45+May!AE45+Jun!AE45+Jul!AE45+Ago!AE45),IF(Config!$C$6=9,SUM(+Ene!AE45+Feb!AE45+Mar!AE45+Abr!AE45+May!AE45+Jun!AE45+Jul!AE45+Ago!AE45+Set!AE45),IF(Config!$C$6=10,SUM(+Ene!AE45+Feb!AE45+Mar!AE45+Abr!AE45+May!AE45+Jun!AE45+Jul!AE45+Ago!AE45+Set!AE45+Oct!AE45),IF(Config!$C$6=11,SUM(+Ene!AE45+Feb!AE45+Mar!AE45+Abr!AE45+May!AE45+Jun!AE45+Jul!AE45+Ago!AE45+Set!AE45+Oct!AE45+Nov!AE45),IF(Config!$C$6=12,SUM(+Ene!AE45+Feb!AE45+Mar!AE45+Abr!AE45+May!AE45+Jun!AE45+Jul!AE45+Ago!AE45+Set!AE45+Oct!AE45+Nov!AE45+Dic!AE45)))))))))))))</f>
        <v>0</v>
      </c>
      <c r="AF45" s="429">
        <f>IF(Config!$C$6=1,SUM(+Ene!AF45),IF(Config!$C$6=2,SUM(+Ene!AF45+Feb!AF45),IF(Config!$C$6=3,SUM(+Ene!AF45+Feb!AF45+Mar!AF45),IF(Config!$C$6=4,SUM(+Ene!AF45+Feb!AF45+Mar!AF45+Abr!AF45),IF(Config!$C$6=5,SUM(Ene!AF45+Feb!AF45+Mar!AF45+Abr!AF45+May!AF45),IF(Config!$C$6=6,SUM(+Ene!AF45+Feb!AF45+Mar!AF45+Abr!AF45+May!AF45+Jun!AF45),IF(Config!$C$6=7,SUM(Ene!AF45+Feb!AF45+Mar!AF45+Abr!AF45+May!AF45+Jun!AF45+Jul!AF45),IF(Config!$C$6=8,SUM(+Ene!AF45+Feb!AF45+Mar!AF45+Abr!AF45+May!AF45+Jun!AF45+Jul!AF45+Ago!AF45),IF(Config!$C$6=9,SUM(+Ene!AF45+Feb!AF45+Mar!AF45+Abr!AF45+May!AF45+Jun!AF45+Jul!AF45+Ago!AF45+Set!AF45),IF(Config!$C$6=10,SUM(+Ene!AF45+Feb!AF45+Mar!AF45+Abr!AF45+May!AF45+Jun!AF45+Jul!AF45+Ago!AF45+Set!AF45+Oct!AF45),IF(Config!$C$6=11,SUM(+Ene!AF45+Feb!AF45+Mar!AF45+Abr!AF45+May!AF45+Jun!AF45+Jul!AF45+Ago!AF45+Set!AF45+Oct!AF45+Nov!AF45),IF(Config!$C$6=12,SUM(+Ene!AF45+Feb!AF45+Mar!AF45+Abr!AF45+May!AF45+Jun!AF45+Jul!AF45+Ago!AF45+Set!AF45+Oct!AF45+Nov!AF45+Dic!AF45)))))))))))))</f>
        <v>0</v>
      </c>
      <c r="AG45" s="429">
        <f>IF(Config!$C$6=1,SUM(+Ene!AG45),IF(Config!$C$6=2,SUM(+Ene!AG45+Feb!AG45),IF(Config!$C$6=3,SUM(+Ene!AG45+Feb!AG45+Mar!AG45),IF(Config!$C$6=4,SUM(+Ene!AG45+Feb!AG45+Mar!AG45+Abr!AG45),IF(Config!$C$6=5,SUM(Ene!AG45+Feb!AG45+Mar!AG45+Abr!AG45+May!AG45),IF(Config!$C$6=6,SUM(+Ene!AG45+Feb!AG45+Mar!AG45+Abr!AG45+May!AG45+Jun!AG45),IF(Config!$C$6=7,SUM(Ene!AG45+Feb!AG45+Mar!AG45+Abr!AG45+May!AG45+Jun!AG45+Jul!AG45),IF(Config!$C$6=8,SUM(+Ene!AG45+Feb!AG45+Mar!AG45+Abr!AG45+May!AG45+Jun!AG45+Jul!AG45+Ago!AG45),IF(Config!$C$6=9,SUM(+Ene!AG45+Feb!AG45+Mar!AG45+Abr!AG45+May!AG45+Jun!AG45+Jul!AG45+Ago!AG45+Set!AG45),IF(Config!$C$6=10,SUM(+Ene!AG45+Feb!AG45+Mar!AG45+Abr!AG45+May!AG45+Jun!AG45+Jul!AG45+Ago!AG45+Set!AG45+Oct!AG45),IF(Config!$C$6=11,SUM(+Ene!AG45+Feb!AG45+Mar!AG45+Abr!AG45+May!AG45+Jun!AG45+Jul!AG45+Ago!AG45+Set!AG45+Oct!AG45+Nov!AG45),IF(Config!$C$6=12,SUM(+Ene!AG45+Feb!AG45+Mar!AG45+Abr!AG45+May!AG45+Jun!AG45+Jul!AG45+Ago!AG45+Set!AG45+Oct!AG45+Nov!AG45+Dic!AG45)))))))))))))</f>
        <v>0</v>
      </c>
      <c r="AH45" s="429">
        <f>IF(Config!$C$6=1,SUM(+Ene!AH45),IF(Config!$C$6=2,SUM(+Ene!AH45+Feb!AH45),IF(Config!$C$6=3,SUM(+Ene!AH45+Feb!AH45+Mar!AH45),IF(Config!$C$6=4,SUM(+Ene!AH45+Feb!AH45+Mar!AH45+Abr!AH45),IF(Config!$C$6=5,SUM(Ene!AH45+Feb!AH45+Mar!AH45+Abr!AH45+May!AH45),IF(Config!$C$6=6,SUM(+Ene!AH45+Feb!AH45+Mar!AH45+Abr!AH45+May!AH45+Jun!AH45),IF(Config!$C$6=7,SUM(Ene!AH45+Feb!AH45+Mar!AH45+Abr!AH45+May!AH45+Jun!AH45+Jul!AH45),IF(Config!$C$6=8,SUM(+Ene!AH45+Feb!AH45+Mar!AH45+Abr!AH45+May!AH45+Jun!AH45+Jul!AH45+Ago!AH45),IF(Config!$C$6=9,SUM(+Ene!AH45+Feb!AH45+Mar!AH45+Abr!AH45+May!AH45+Jun!AH45+Jul!AH45+Ago!AH45+Set!AH45),IF(Config!$C$6=10,SUM(+Ene!AH45+Feb!AH45+Mar!AH45+Abr!AH45+May!AH45+Jun!AH45+Jul!AH45+Ago!AH45+Set!AH45+Oct!AH45),IF(Config!$C$6=11,SUM(+Ene!AH45+Feb!AH45+Mar!AH45+Abr!AH45+May!AH45+Jun!AH45+Jul!AH45+Ago!AH45+Set!AH45+Oct!AH45+Nov!AH45),IF(Config!$C$6=12,SUM(+Ene!AH45+Feb!AH45+Mar!AH45+Abr!AH45+May!AH45+Jun!AH45+Jul!AH45+Ago!AH45+Set!AH45+Oct!AH45+Nov!AH45+Dic!AH45)))))))))))))</f>
        <v>0</v>
      </c>
      <c r="AI45" s="429">
        <f>IF(Config!$C$6=1,SUM(+Ene!AI45),IF(Config!$C$6=2,SUM(+Ene!AI45+Feb!AI45),IF(Config!$C$6=3,SUM(+Ene!AI45+Feb!AI45+Mar!AI45),IF(Config!$C$6=4,SUM(+Ene!AI45+Feb!AI45+Mar!AI45+Abr!AI45),IF(Config!$C$6=5,SUM(Ene!AI45+Feb!AI45+Mar!AI45+Abr!AI45+May!AI45),IF(Config!$C$6=6,SUM(+Ene!AI45+Feb!AI45+Mar!AI45+Abr!AI45+May!AI45+Jun!AI45),IF(Config!$C$6=7,SUM(Ene!AI45+Feb!AI45+Mar!AI45+Abr!AI45+May!AI45+Jun!AI45+Jul!AI45),IF(Config!$C$6=8,SUM(+Ene!AI45+Feb!AI45+Mar!AI45+Abr!AI45+May!AI45+Jun!AI45+Jul!AI45+Ago!AI45),IF(Config!$C$6=9,SUM(+Ene!AI45+Feb!AI45+Mar!AI45+Abr!AI45+May!AI45+Jun!AI45+Jul!AI45+Ago!AI45+Set!AI45),IF(Config!$C$6=10,SUM(+Ene!AI45+Feb!AI45+Mar!AI45+Abr!AI45+May!AI45+Jun!AI45+Jul!AI45+Ago!AI45+Set!AI45+Oct!AI45),IF(Config!$C$6=11,SUM(+Ene!AI45+Feb!AI45+Mar!AI45+Abr!AI45+May!AI45+Jun!AI45+Jul!AI45+Ago!AI45+Set!AI45+Oct!AI45+Nov!AI45),IF(Config!$C$6=12,SUM(+Ene!AI45+Feb!AI45+Mar!AI45+Abr!AI45+May!AI45+Jun!AI45+Jul!AI45+Ago!AI45+Set!AI45+Oct!AI45+Nov!AI45+Dic!AI45)))))))))))))</f>
        <v>0</v>
      </c>
      <c r="AJ45" s="429">
        <f>IF(Config!$C$6=1,SUM(+Ene!AJ45),IF(Config!$C$6=2,SUM(+Ene!AJ45+Feb!AJ45),IF(Config!$C$6=3,SUM(+Ene!AJ45+Feb!AJ45+Mar!AJ45),IF(Config!$C$6=4,SUM(+Ene!AJ45+Feb!AJ45+Mar!AJ45+Abr!AJ45),IF(Config!$C$6=5,SUM(Ene!AJ45+Feb!AJ45+Mar!AJ45+Abr!AJ45+May!AJ45),IF(Config!$C$6=6,SUM(+Ene!AJ45+Feb!AJ45+Mar!AJ45+Abr!AJ45+May!AJ45+Jun!AJ45),IF(Config!$C$6=7,SUM(Ene!AJ45+Feb!AJ45+Mar!AJ45+Abr!AJ45+May!AJ45+Jun!AJ45+Jul!AJ45),IF(Config!$C$6=8,SUM(+Ene!AJ45+Feb!AJ45+Mar!AJ45+Abr!AJ45+May!AJ45+Jun!AJ45+Jul!AJ45+Ago!AJ45),IF(Config!$C$6=9,SUM(+Ene!AJ45+Feb!AJ45+Mar!AJ45+Abr!AJ45+May!AJ45+Jun!AJ45+Jul!AJ45+Ago!AJ45+Set!AJ45),IF(Config!$C$6=10,SUM(+Ene!AJ45+Feb!AJ45+Mar!AJ45+Abr!AJ45+May!AJ45+Jun!AJ45+Jul!AJ45+Ago!AJ45+Set!AJ45+Oct!AJ45),IF(Config!$C$6=11,SUM(+Ene!AJ45+Feb!AJ45+Mar!AJ45+Abr!AJ45+May!AJ45+Jun!AJ45+Jul!AJ45+Ago!AJ45+Set!AJ45+Oct!AJ45+Nov!AJ45),IF(Config!$C$6=12,SUM(+Ene!AJ45+Feb!AJ45+Mar!AJ45+Abr!AJ45+May!AJ45+Jun!AJ45+Jul!AJ45+Ago!AJ45+Set!AJ45+Oct!AJ45+Nov!AJ45+Dic!AJ45)))))))))))))</f>
        <v>4</v>
      </c>
      <c r="AK45" s="429">
        <f>IF(Config!$C$6=1,SUM(+Ene!AK45),IF(Config!$C$6=2,SUM(+Ene!AK45+Feb!AK45),IF(Config!$C$6=3,SUM(+Ene!AK45+Feb!AK45+Mar!AK45),IF(Config!$C$6=4,SUM(+Ene!AK45+Feb!AK45+Mar!AK45+Abr!AK45),IF(Config!$C$6=5,SUM(Ene!AK45+Feb!AK45+Mar!AK45+Abr!AK45+May!AK45),IF(Config!$C$6=6,SUM(+Ene!AK45+Feb!AK45+Mar!AK45+Abr!AK45+May!AK45+Jun!AK45),IF(Config!$C$6=7,SUM(Ene!AK45+Feb!AK45+Mar!AK45+Abr!AK45+May!AK45+Jun!AK45+Jul!AK45),IF(Config!$C$6=8,SUM(+Ene!AK45+Feb!AK45+Mar!AK45+Abr!AK45+May!AK45+Jun!AK45+Jul!AK45+Ago!AK45),IF(Config!$C$6=9,SUM(+Ene!AK45+Feb!AK45+Mar!AK45+Abr!AK45+May!AK45+Jun!AK45+Jul!AK45+Ago!AK45+Set!AK45),IF(Config!$C$6=10,SUM(+Ene!AK45+Feb!AK45+Mar!AK45+Abr!AK45+May!AK45+Jun!AK45+Jul!AK45+Ago!AK45+Set!AK45+Oct!AK45),IF(Config!$C$6=11,SUM(+Ene!AK45+Feb!AK45+Mar!AK45+Abr!AK45+May!AK45+Jun!AK45+Jul!AK45+Ago!AK45+Set!AK45+Oct!AK45+Nov!AK45),IF(Config!$C$6=12,SUM(+Ene!AK45+Feb!AK45+Mar!AK45+Abr!AK45+May!AK45+Jun!AK45+Jul!AK45+Ago!AK45+Set!AK45+Oct!AK45+Nov!AK45+Dic!AK45)))))))))))))</f>
        <v>0</v>
      </c>
      <c r="AL45" s="429">
        <f>IF(Config!$C$6=1,SUM(+Ene!AL45),IF(Config!$C$6=2,SUM(+Ene!AL45+Feb!AL45),IF(Config!$C$6=3,SUM(+Ene!AL45+Feb!AL45+Mar!AL45),IF(Config!$C$6=4,SUM(+Ene!AL45+Feb!AL45+Mar!AL45+Abr!AL45),IF(Config!$C$6=5,SUM(Ene!AL45+Feb!AL45+Mar!AL45+Abr!AL45+May!AL45),IF(Config!$C$6=6,SUM(+Ene!AL45+Feb!AL45+Mar!AL45+Abr!AL45+May!AL45+Jun!AL45),IF(Config!$C$6=7,SUM(Ene!AL45+Feb!AL45+Mar!AL45+Abr!AL45+May!AL45+Jun!AL45+Jul!AL45),IF(Config!$C$6=8,SUM(+Ene!AL45+Feb!AL45+Mar!AL45+Abr!AL45+May!AL45+Jun!AL45+Jul!AL45+Ago!AL45),IF(Config!$C$6=9,SUM(+Ene!AL45+Feb!AL45+Mar!AL45+Abr!AL45+May!AL45+Jun!AL45+Jul!AL45+Ago!AL45+Set!AL45),IF(Config!$C$6=10,SUM(+Ene!AL45+Feb!AL45+Mar!AL45+Abr!AL45+May!AL45+Jun!AL45+Jul!AL45+Ago!AL45+Set!AL45+Oct!AL45),IF(Config!$C$6=11,SUM(+Ene!AL45+Feb!AL45+Mar!AL45+Abr!AL45+May!AL45+Jun!AL45+Jul!AL45+Ago!AL45+Set!AL45+Oct!AL45+Nov!AL45),IF(Config!$C$6=12,SUM(+Ene!AL45+Feb!AL45+Mar!AL45+Abr!AL45+May!AL45+Jun!AL45+Jul!AL45+Ago!AL45+Set!AL45+Oct!AL45+Nov!AL45+Dic!AL45)))))))))))))</f>
        <v>0</v>
      </c>
      <c r="AM45" s="429">
        <f>IF(Config!$C$6=1,SUM(+Ene!AM45),IF(Config!$C$6=2,SUM(+Ene!AM45+Feb!AM45),IF(Config!$C$6=3,SUM(+Ene!AM45+Feb!AM45+Mar!AM45),IF(Config!$C$6=4,SUM(+Ene!AM45+Feb!AM45+Mar!AM45+Abr!AM45),IF(Config!$C$6=5,SUM(Ene!AM45+Feb!AM45+Mar!AM45+Abr!AM45+May!AM45),IF(Config!$C$6=6,SUM(+Ene!AM45+Feb!AM45+Mar!AM45+Abr!AM45+May!AM45+Jun!AM45),IF(Config!$C$6=7,SUM(Ene!AM45+Feb!AM45+Mar!AM45+Abr!AM45+May!AM45+Jun!AM45+Jul!AM45),IF(Config!$C$6=8,SUM(+Ene!AM45+Feb!AM45+Mar!AM45+Abr!AM45+May!AM45+Jun!AM45+Jul!AM45+Ago!AM45),IF(Config!$C$6=9,SUM(+Ene!AM45+Feb!AM45+Mar!AM45+Abr!AM45+May!AM45+Jun!AM45+Jul!AM45+Ago!AM45+Set!AM45),IF(Config!$C$6=10,SUM(+Ene!AM45+Feb!AM45+Mar!AM45+Abr!AM45+May!AM45+Jun!AM45+Jul!AM45+Ago!AM45+Set!AM45+Oct!AM45),IF(Config!$C$6=11,SUM(+Ene!AM45+Feb!AM45+Mar!AM45+Abr!AM45+May!AM45+Jun!AM45+Jul!AM45+Ago!AM45+Set!AM45+Oct!AM45+Nov!AM45),IF(Config!$C$6=12,SUM(+Ene!AM45+Feb!AM45+Mar!AM45+Abr!AM45+May!AM45+Jun!AM45+Jul!AM45+Ago!AM45+Set!AM45+Oct!AM45+Nov!AM45+Dic!AM45)))))))))))))</f>
        <v>0</v>
      </c>
      <c r="AN45" s="429">
        <f>IF(Config!$C$6=1,SUM(+Ene!AN45),IF(Config!$C$6=2,SUM(+Ene!AN45+Feb!AN45),IF(Config!$C$6=3,SUM(+Ene!AN45+Feb!AN45+Mar!AN45),IF(Config!$C$6=4,SUM(+Ene!AN45+Feb!AN45+Mar!AN45+Abr!AN45),IF(Config!$C$6=5,SUM(Ene!AN45+Feb!AN45+Mar!AN45+Abr!AN45+May!AN45),IF(Config!$C$6=6,SUM(+Ene!AN45+Feb!AN45+Mar!AN45+Abr!AN45+May!AN45+Jun!AN45),IF(Config!$C$6=7,SUM(Ene!AN45+Feb!AN45+Mar!AN45+Abr!AN45+May!AN45+Jun!AN45+Jul!AN45),IF(Config!$C$6=8,SUM(+Ene!AN45+Feb!AN45+Mar!AN45+Abr!AN45+May!AN45+Jun!AN45+Jul!AN45+Ago!AN45),IF(Config!$C$6=9,SUM(+Ene!AN45+Feb!AN45+Mar!AN45+Abr!AN45+May!AN45+Jun!AN45+Jul!AN45+Ago!AN45+Set!AN45),IF(Config!$C$6=10,SUM(+Ene!AN45+Feb!AN45+Mar!AN45+Abr!AN45+May!AN45+Jun!AN45+Jul!AN45+Ago!AN45+Set!AN45+Oct!AN45),IF(Config!$C$6=11,SUM(+Ene!AN45+Feb!AN45+Mar!AN45+Abr!AN45+May!AN45+Jun!AN45+Jul!AN45+Ago!AN45+Set!AN45+Oct!AN45+Nov!AN45),IF(Config!$C$6=12,SUM(+Ene!AN45+Feb!AN45+Mar!AN45+Abr!AN45+May!AN45+Jun!AN45+Jul!AN45+Ago!AN45+Set!AN45+Oct!AN45+Nov!AN45+Dic!AN45)))))))))))))</f>
        <v>0</v>
      </c>
      <c r="AO45" s="429">
        <f>IF(Config!$C$6=1,SUM(+Ene!AO45),IF(Config!$C$6=2,SUM(+Ene!AO45+Feb!AO45),IF(Config!$C$6=3,SUM(+Ene!AO45+Feb!AO45+Mar!AO45),IF(Config!$C$6=4,SUM(+Ene!AO45+Feb!AO45+Mar!AO45+Abr!AO45),IF(Config!$C$6=5,SUM(Ene!AO45+Feb!AO45+Mar!AO45+Abr!AO45+May!AO45),IF(Config!$C$6=6,SUM(+Ene!AO45+Feb!AO45+Mar!AO45+Abr!AO45+May!AO45+Jun!AO45),IF(Config!$C$6=7,SUM(Ene!AO45+Feb!AO45+Mar!AO45+Abr!AO45+May!AO45+Jun!AO45+Jul!AO45),IF(Config!$C$6=8,SUM(+Ene!AO45+Feb!AO45+Mar!AO45+Abr!AO45+May!AO45+Jun!AO45+Jul!AO45+Ago!AO45),IF(Config!$C$6=9,SUM(+Ene!AO45+Feb!AO45+Mar!AO45+Abr!AO45+May!AO45+Jun!AO45+Jul!AO45+Ago!AO45+Set!AO45),IF(Config!$C$6=10,SUM(+Ene!AO45+Feb!AO45+Mar!AO45+Abr!AO45+May!AO45+Jun!AO45+Jul!AO45+Ago!AO45+Set!AO45+Oct!AO45),IF(Config!$C$6=11,SUM(+Ene!AO45+Feb!AO45+Mar!AO45+Abr!AO45+May!AO45+Jun!AO45+Jul!AO45+Ago!AO45+Set!AO45+Oct!AO45+Nov!AO45),IF(Config!$C$6=12,SUM(+Ene!AO45+Feb!AO45+Mar!AO45+Abr!AO45+May!AO45+Jun!AO45+Jul!AO45+Ago!AO45+Set!AO45+Oct!AO45+Nov!AO45+Dic!AO45)))))))))))))</f>
        <v>0</v>
      </c>
      <c r="AP45" s="429">
        <f>IF(Config!$C$6=1,SUM(+Ene!AP45),IF(Config!$C$6=2,SUM(+Ene!AP45+Feb!AP45),IF(Config!$C$6=3,SUM(+Ene!AP45+Feb!AP45+Mar!AP45),IF(Config!$C$6=4,SUM(+Ene!AP45+Feb!AP45+Mar!AP45+Abr!AP45),IF(Config!$C$6=5,SUM(Ene!AP45+Feb!AP45+Mar!AP45+Abr!AP45+May!AP45),IF(Config!$C$6=6,SUM(+Ene!AP45+Feb!AP45+Mar!AP45+Abr!AP45+May!AP45+Jun!AP45),IF(Config!$C$6=7,SUM(Ene!AP45+Feb!AP45+Mar!AP45+Abr!AP45+May!AP45+Jun!AP45+Jul!AP45),IF(Config!$C$6=8,SUM(+Ene!AP45+Feb!AP45+Mar!AP45+Abr!AP45+May!AP45+Jun!AP45+Jul!AP45+Ago!AP45),IF(Config!$C$6=9,SUM(+Ene!AP45+Feb!AP45+Mar!AP45+Abr!AP45+May!AP45+Jun!AP45+Jul!AP45+Ago!AP45+Set!AP45),IF(Config!$C$6=10,SUM(+Ene!AP45+Feb!AP45+Mar!AP45+Abr!AP45+May!AP45+Jun!AP45+Jul!AP45+Ago!AP45+Set!AP45+Oct!AP45),IF(Config!$C$6=11,SUM(+Ene!AP45+Feb!AP45+Mar!AP45+Abr!AP45+May!AP45+Jun!AP45+Jul!AP45+Ago!AP45+Set!AP45+Oct!AP45+Nov!AP45),IF(Config!$C$6=12,SUM(+Ene!AP45+Feb!AP45+Mar!AP45+Abr!AP45+May!AP45+Jun!AP45+Jul!AP45+Ago!AP45+Set!AP45+Oct!AP45+Nov!AP45+Dic!AP45)))))))))))))</f>
        <v>0</v>
      </c>
      <c r="AQ45" s="429">
        <f>IF(Config!$C$6=1,SUM(+Ene!AQ45),IF(Config!$C$6=2,SUM(+Ene!AQ45+Feb!AQ45),IF(Config!$C$6=3,SUM(+Ene!AQ45+Feb!AQ45+Mar!AQ45),IF(Config!$C$6=4,SUM(+Ene!AQ45+Feb!AQ45+Mar!AQ45+Abr!AQ45),IF(Config!$C$6=5,SUM(Ene!AQ45+Feb!AQ45+Mar!AQ45+Abr!AQ45+May!AQ45),IF(Config!$C$6=6,SUM(+Ene!AQ45+Feb!AQ45+Mar!AQ45+Abr!AQ45+May!AQ45+Jun!AQ45),IF(Config!$C$6=7,SUM(Ene!AQ45+Feb!AQ45+Mar!AQ45+Abr!AQ45+May!AQ45+Jun!AQ45+Jul!AQ45),IF(Config!$C$6=8,SUM(+Ene!AQ45+Feb!AQ45+Mar!AQ45+Abr!AQ45+May!AQ45+Jun!AQ45+Jul!AQ45+Ago!AQ45),IF(Config!$C$6=9,SUM(+Ene!AQ45+Feb!AQ45+Mar!AQ45+Abr!AQ45+May!AQ45+Jun!AQ45+Jul!AQ45+Ago!AQ45+Set!AQ45),IF(Config!$C$6=10,SUM(+Ene!AQ45+Feb!AQ45+Mar!AQ45+Abr!AQ45+May!AQ45+Jun!AQ45+Jul!AQ45+Ago!AQ45+Set!AQ45+Oct!AQ45),IF(Config!$C$6=11,SUM(+Ene!AQ45+Feb!AQ45+Mar!AQ45+Abr!AQ45+May!AQ45+Jun!AQ45+Jul!AQ45+Ago!AQ45+Set!AQ45+Oct!AQ45+Nov!AQ45),IF(Config!$C$6=12,SUM(+Ene!AQ45+Feb!AQ45+Mar!AQ45+Abr!AQ45+May!AQ45+Jun!AQ45+Jul!AQ45+Ago!AQ45+Set!AQ45+Oct!AQ45+Nov!AQ45+Dic!AQ45)))))))))))))</f>
        <v>0</v>
      </c>
      <c r="AR45" s="429">
        <f>IF(Config!$C$6=1,SUM(+Ene!AR45),IF(Config!$C$6=2,SUM(+Ene!AR45+Feb!AR45),IF(Config!$C$6=3,SUM(+Ene!AR45+Feb!AR45+Mar!AR45),IF(Config!$C$6=4,SUM(+Ene!AR45+Feb!AR45+Mar!AR45+Abr!AR45),IF(Config!$C$6=5,SUM(Ene!AR45+Feb!AR45+Mar!AR45+Abr!AR45+May!AR45),IF(Config!$C$6=6,SUM(+Ene!AR45+Feb!AR45+Mar!AR45+Abr!AR45+May!AR45+Jun!AR45),IF(Config!$C$6=7,SUM(Ene!AR45+Feb!AR45+Mar!AR45+Abr!AR45+May!AR45+Jun!AR45+Jul!AR45),IF(Config!$C$6=8,SUM(+Ene!AR45+Feb!AR45+Mar!AR45+Abr!AR45+May!AR45+Jun!AR45+Jul!AR45+Ago!AR45),IF(Config!$C$6=9,SUM(+Ene!AR45+Feb!AR45+Mar!AR45+Abr!AR45+May!AR45+Jun!AR45+Jul!AR45+Ago!AR45+Set!AR45),IF(Config!$C$6=10,SUM(+Ene!AR45+Feb!AR45+Mar!AR45+Abr!AR45+May!AR45+Jun!AR45+Jul!AR45+Ago!AR45+Set!AR45+Oct!AR45),IF(Config!$C$6=11,SUM(+Ene!AR45+Feb!AR45+Mar!AR45+Abr!AR45+May!AR45+Jun!AR45+Jul!AR45+Ago!AR45+Set!AR45+Oct!AR45+Nov!AR45),IF(Config!$C$6=12,SUM(+Ene!AR45+Feb!AR45+Mar!AR45+Abr!AR45+May!AR45+Jun!AR45+Jul!AR45+Ago!AR45+Set!AR45+Oct!AR45+Nov!AR45+Dic!AR45)))))))))))))</f>
        <v>0</v>
      </c>
      <c r="AS45" s="429">
        <f>IF(Config!$C$6=1,SUM(+Ene!AS45),IF(Config!$C$6=2,SUM(+Ene!AS45+Feb!AS45),IF(Config!$C$6=3,SUM(+Ene!AS45+Feb!AS45+Mar!AS45),IF(Config!$C$6=4,SUM(+Ene!AS45+Feb!AS45+Mar!AS45+Abr!AS45),IF(Config!$C$6=5,SUM(Ene!AS45+Feb!AS45+Mar!AS45+Abr!AS45+May!AS45),IF(Config!$C$6=6,SUM(+Ene!AS45+Feb!AS45+Mar!AS45+Abr!AS45+May!AS45+Jun!AS45),IF(Config!$C$6=7,SUM(Ene!AS45+Feb!AS45+Mar!AS45+Abr!AS45+May!AS45+Jun!AS45+Jul!AS45),IF(Config!$C$6=8,SUM(+Ene!AS45+Feb!AS45+Mar!AS45+Abr!AS45+May!AS45+Jun!AS45+Jul!AS45+Ago!AS45),IF(Config!$C$6=9,SUM(+Ene!AS45+Feb!AS45+Mar!AS45+Abr!AS45+May!AS45+Jun!AS45+Jul!AS45+Ago!AS45+Set!AS45),IF(Config!$C$6=10,SUM(+Ene!AS45+Feb!AS45+Mar!AS45+Abr!AS45+May!AS45+Jun!AS45+Jul!AS45+Ago!AS45+Set!AS45+Oct!AS45),IF(Config!$C$6=11,SUM(+Ene!AS45+Feb!AS45+Mar!AS45+Abr!AS45+May!AS45+Jun!AS45+Jul!AS45+Ago!AS45+Set!AS45+Oct!AS45+Nov!AS45),IF(Config!$C$6=12,SUM(+Ene!AS45+Feb!AS45+Mar!AS45+Abr!AS45+May!AS45+Jun!AS45+Jul!AS45+Ago!AS45+Set!AS45+Oct!AS45+Nov!AS45+Dic!AS45)))))))))))))</f>
        <v>0</v>
      </c>
      <c r="AT45" s="429">
        <f>IF(Config!$C$6=1,SUM(+Ene!AT45),IF(Config!$C$6=2,SUM(+Ene!AT45+Feb!AT45),IF(Config!$C$6=3,SUM(+Ene!AT45+Feb!AT45+Mar!AT45),IF(Config!$C$6=4,SUM(+Ene!AT45+Feb!AT45+Mar!AT45+Abr!AT45),IF(Config!$C$6=5,SUM(Ene!AT45+Feb!AT45+Mar!AT45+Abr!AT45+May!AT45),IF(Config!$C$6=6,SUM(+Ene!AT45+Feb!AT45+Mar!AT45+Abr!AT45+May!AT45+Jun!AT45),IF(Config!$C$6=7,SUM(Ene!AT45+Feb!AT45+Mar!AT45+Abr!AT45+May!AT45+Jun!AT45+Jul!AT45),IF(Config!$C$6=8,SUM(+Ene!AT45+Feb!AT45+Mar!AT45+Abr!AT45+May!AT45+Jun!AT45+Jul!AT45+Ago!AT45),IF(Config!$C$6=9,SUM(+Ene!AT45+Feb!AT45+Mar!AT45+Abr!AT45+May!AT45+Jun!AT45+Jul!AT45+Ago!AT45+Set!AT45),IF(Config!$C$6=10,SUM(+Ene!AT45+Feb!AT45+Mar!AT45+Abr!AT45+May!AT45+Jun!AT45+Jul!AT45+Ago!AT45+Set!AT45+Oct!AT45),IF(Config!$C$6=11,SUM(+Ene!AT45+Feb!AT45+Mar!AT45+Abr!AT45+May!AT45+Jun!AT45+Jul!AT45+Ago!AT45+Set!AT45+Oct!AT45+Nov!AT45),IF(Config!$C$6=12,SUM(+Ene!AT45+Feb!AT45+Mar!AT45+Abr!AT45+May!AT45+Jun!AT45+Jul!AT45+Ago!AT45+Set!AT45+Oct!AT45+Nov!AT45+Dic!AT45)))))))))))))</f>
        <v>0</v>
      </c>
      <c r="AU45" s="495">
        <f t="shared" si="9"/>
        <v>4</v>
      </c>
      <c r="AV45" s="37">
        <f t="shared" si="10"/>
        <v>0</v>
      </c>
      <c r="AW45" s="37">
        <f t="shared" si="11"/>
        <v>0</v>
      </c>
      <c r="AX45" s="37">
        <f t="shared" si="12"/>
        <v>0</v>
      </c>
      <c r="AY45" s="37">
        <f t="shared" si="13"/>
        <v>0</v>
      </c>
      <c r="AZ45" s="37">
        <f t="shared" si="14"/>
        <v>0</v>
      </c>
      <c r="BA45" s="37">
        <f t="shared" si="15"/>
        <v>0</v>
      </c>
      <c r="BB45" s="37">
        <f t="shared" si="16"/>
        <v>0</v>
      </c>
      <c r="BC45" s="37">
        <f t="shared" si="17"/>
        <v>4</v>
      </c>
      <c r="BD45" s="38">
        <f t="shared" si="18"/>
        <v>0</v>
      </c>
      <c r="BE45" s="37">
        <f t="shared" si="19"/>
        <v>0</v>
      </c>
      <c r="BF45" s="54">
        <f t="shared" si="20"/>
        <v>4</v>
      </c>
    </row>
    <row r="46" spans="1:58" ht="30" x14ac:dyDescent="0.25">
      <c r="A46" s="400">
        <v>43</v>
      </c>
      <c r="B46" s="427" t="s">
        <v>763</v>
      </c>
      <c r="C46" s="444" t="s">
        <v>145</v>
      </c>
      <c r="D46" s="429">
        <f>IF(Config!$C$6=1,SUM(+Ene!D46),IF(Config!$C$6=2,SUM(+Ene!D46+Feb!D46),IF(Config!$C$6=3,SUM(+Ene!D46+Feb!D46+Mar!D46),IF(Config!$C$6=4,SUM(+Ene!D46+Feb!D46+Mar!D46+Abr!D46),IF(Config!$C$6=5,SUM(Ene!D46+Feb!D46+Mar!D46+Abr!D46+May!D46),IF(Config!$C$6=6,SUM(+Ene!D46+Feb!D46+Mar!D46+Abr!D46+May!D46+Jun!D46),IF(Config!$C$6=7,SUM(Ene!D46+Feb!D46+Mar!D46+Abr!D46+May!D46+Jun!D46+Jul!D46),IF(Config!$C$6=8,SUM(+Ene!D46+Feb!D46+Mar!D46+Abr!D46+May!D46+Jun!D46+Jul!D46+Ago!D46),IF(Config!$C$6=9,SUM(+Ene!D46+Feb!D46+Mar!D46+Abr!D46+May!D46+Jun!D46+Jul!D46+Ago!D46+Set!D46),IF(Config!$C$6=10,SUM(+Ene!D46+Feb!D46+Mar!D46+Abr!D46+May!D46+Jun!D46+Jul!D46+Ago!D46+Set!D46+Oct!D46),IF(Config!$C$6=11,SUM(+Ene!D46+Feb!D46+Mar!D46+Abr!D46+May!D46+Jun!D46+Jul!D46+Ago!D46+Set!D46+Oct!D46+Nov!D46),IF(Config!$C$6=12,SUM(+Ene!D46+Feb!D46+Mar!D46+Abr!D46+May!D46+Jun!D46+Jul!D46+Ago!D46+Set!D46+Oct!D46+Nov!D46+Dic!D46)))))))))))))</f>
        <v>0</v>
      </c>
      <c r="E46" s="429">
        <f>IF(Config!$C$6=1,SUM(+Ene!E46),IF(Config!$C$6=2,SUM(+Ene!E46+Feb!E46),IF(Config!$C$6=3,SUM(+Ene!E46+Feb!E46+Mar!E46),IF(Config!$C$6=4,SUM(+Ene!E46+Feb!E46+Mar!E46+Abr!E46),IF(Config!$C$6=5,SUM(Ene!E46+Feb!E46+Mar!E46+Abr!E46+May!E46),IF(Config!$C$6=6,SUM(+Ene!E46+Feb!E46+Mar!E46+Abr!E46+May!E46+Jun!E46),IF(Config!$C$6=7,SUM(Ene!E46+Feb!E46+Mar!E46+Abr!E46+May!E46+Jun!E46+Jul!E46),IF(Config!$C$6=8,SUM(+Ene!E46+Feb!E46+Mar!E46+Abr!E46+May!E46+Jun!E46+Jul!E46+Ago!E46),IF(Config!$C$6=9,SUM(+Ene!E46+Feb!E46+Mar!E46+Abr!E46+May!E46+Jun!E46+Jul!E46+Ago!E46+Set!E46),IF(Config!$C$6=10,SUM(+Ene!E46+Feb!E46+Mar!E46+Abr!E46+May!E46+Jun!E46+Jul!E46+Ago!E46+Set!E46+Oct!E46),IF(Config!$C$6=11,SUM(+Ene!E46+Feb!E46+Mar!E46+Abr!E46+May!E46+Jun!E46+Jul!E46+Ago!E46+Set!E46+Oct!E46+Nov!E46),IF(Config!$C$6=12,SUM(+Ene!E46+Feb!E46+Mar!E46+Abr!E46+May!E46+Jun!E46+Jul!E46+Ago!E46+Set!E46+Oct!E46+Nov!E46+Dic!E46)))))))))))))</f>
        <v>0</v>
      </c>
      <c r="F46" s="429">
        <f>IF(Config!$C$6=1,SUM(+Ene!F46),IF(Config!$C$6=2,SUM(+Ene!F46+Feb!F46),IF(Config!$C$6=3,SUM(+Ene!F46+Feb!F46+Mar!F46),IF(Config!$C$6=4,SUM(+Ene!F46+Feb!F46+Mar!F46+Abr!F46),IF(Config!$C$6=5,SUM(Ene!F46+Feb!F46+Mar!F46+Abr!F46+May!F46),IF(Config!$C$6=6,SUM(+Ene!F46+Feb!F46+Mar!F46+Abr!F46+May!F46+Jun!F46),IF(Config!$C$6=7,SUM(Ene!F46+Feb!F46+Mar!F46+Abr!F46+May!F46+Jun!F46+Jul!F46),IF(Config!$C$6=8,SUM(+Ene!F46+Feb!F46+Mar!F46+Abr!F46+May!F46+Jun!F46+Jul!F46+Ago!F46),IF(Config!$C$6=9,SUM(+Ene!F46+Feb!F46+Mar!F46+Abr!F46+May!F46+Jun!F46+Jul!F46+Ago!F46+Set!F46),IF(Config!$C$6=10,SUM(+Ene!F46+Feb!F46+Mar!F46+Abr!F46+May!F46+Jun!F46+Jul!F46+Ago!F46+Set!F46+Oct!F46),IF(Config!$C$6=11,SUM(+Ene!F46+Feb!F46+Mar!F46+Abr!F46+May!F46+Jun!F46+Jul!F46+Ago!F46+Set!F46+Oct!F46+Nov!F46),IF(Config!$C$6=12,SUM(+Ene!F46+Feb!F46+Mar!F46+Abr!F46+May!F46+Jun!F46+Jul!F46+Ago!F46+Set!F46+Oct!F46+Nov!F46+Dic!F46)))))))))))))</f>
        <v>0</v>
      </c>
      <c r="G46" s="429">
        <f>IF(Config!$C$6=1,SUM(+Ene!G46),IF(Config!$C$6=2,SUM(+Ene!G46+Feb!G46),IF(Config!$C$6=3,SUM(+Ene!G46+Feb!G46+Mar!G46),IF(Config!$C$6=4,SUM(+Ene!G46+Feb!G46+Mar!G46+Abr!G46),IF(Config!$C$6=5,SUM(Ene!G46+Feb!G46+Mar!G46+Abr!G46+May!G46),IF(Config!$C$6=6,SUM(+Ene!G46+Feb!G46+Mar!G46+Abr!G46+May!G46+Jun!G46),IF(Config!$C$6=7,SUM(Ene!G46+Feb!G46+Mar!G46+Abr!G46+May!G46+Jun!G46+Jul!G46),IF(Config!$C$6=8,SUM(+Ene!G46+Feb!G46+Mar!G46+Abr!G46+May!G46+Jun!G46+Jul!G46+Ago!G46),IF(Config!$C$6=9,SUM(+Ene!G46+Feb!G46+Mar!G46+Abr!G46+May!G46+Jun!G46+Jul!G46+Ago!G46+Set!G46),IF(Config!$C$6=10,SUM(+Ene!G46+Feb!G46+Mar!G46+Abr!G46+May!G46+Jun!G46+Jul!G46+Ago!G46+Set!G46+Oct!G46),IF(Config!$C$6=11,SUM(+Ene!G46+Feb!G46+Mar!G46+Abr!G46+May!G46+Jun!G46+Jul!G46+Ago!G46+Set!G46+Oct!G46+Nov!G46),IF(Config!$C$6=12,SUM(+Ene!G46+Feb!G46+Mar!G46+Abr!G46+May!G46+Jun!G46+Jul!G46+Ago!G46+Set!G46+Oct!G46+Nov!G46+Dic!G46)))))))))))))</f>
        <v>0</v>
      </c>
      <c r="H46" s="429">
        <f>IF(Config!$C$6=1,SUM(+Ene!H46),IF(Config!$C$6=2,SUM(+Ene!H46+Feb!H46),IF(Config!$C$6=3,SUM(+Ene!H46+Feb!H46+Mar!H46),IF(Config!$C$6=4,SUM(+Ene!H46+Feb!H46+Mar!H46+Abr!H46),IF(Config!$C$6=5,SUM(Ene!H46+Feb!H46+Mar!H46+Abr!H46+May!H46),IF(Config!$C$6=6,SUM(+Ene!H46+Feb!H46+Mar!H46+Abr!H46+May!H46+Jun!H46),IF(Config!$C$6=7,SUM(Ene!H46+Feb!H46+Mar!H46+Abr!H46+May!H46+Jun!H46+Jul!H46),IF(Config!$C$6=8,SUM(+Ene!H46+Feb!H46+Mar!H46+Abr!H46+May!H46+Jun!H46+Jul!H46+Ago!H46),IF(Config!$C$6=9,SUM(+Ene!H46+Feb!H46+Mar!H46+Abr!H46+May!H46+Jun!H46+Jul!H46+Ago!H46+Set!H46),IF(Config!$C$6=10,SUM(+Ene!H46+Feb!H46+Mar!H46+Abr!H46+May!H46+Jun!H46+Jul!H46+Ago!H46+Set!H46+Oct!H46),IF(Config!$C$6=11,SUM(+Ene!H46+Feb!H46+Mar!H46+Abr!H46+May!H46+Jun!H46+Jul!H46+Ago!H46+Set!H46+Oct!H46+Nov!H46),IF(Config!$C$6=12,SUM(+Ene!H46+Feb!H46+Mar!H46+Abr!H46+May!H46+Jun!H46+Jul!H46+Ago!H46+Set!H46+Oct!H46+Nov!H46+Dic!H46)))))))))))))</f>
        <v>0</v>
      </c>
      <c r="I46" s="429">
        <f>IF(Config!$C$6=1,SUM(+Ene!I46),IF(Config!$C$6=2,SUM(+Ene!I46+Feb!I46),IF(Config!$C$6=3,SUM(+Ene!I46+Feb!I46+Mar!I46),IF(Config!$C$6=4,SUM(+Ene!I46+Feb!I46+Mar!I46+Abr!I46),IF(Config!$C$6=5,SUM(Ene!I46+Feb!I46+Mar!I46+Abr!I46+May!I46),IF(Config!$C$6=6,SUM(+Ene!I46+Feb!I46+Mar!I46+Abr!I46+May!I46+Jun!I46),IF(Config!$C$6=7,SUM(Ene!I46+Feb!I46+Mar!I46+Abr!I46+May!I46+Jun!I46+Jul!I46),IF(Config!$C$6=8,SUM(+Ene!I46+Feb!I46+Mar!I46+Abr!I46+May!I46+Jun!I46+Jul!I46+Ago!I46),IF(Config!$C$6=9,SUM(+Ene!I46+Feb!I46+Mar!I46+Abr!I46+May!I46+Jun!I46+Jul!I46+Ago!I46+Set!I46),IF(Config!$C$6=10,SUM(+Ene!I46+Feb!I46+Mar!I46+Abr!I46+May!I46+Jun!I46+Jul!I46+Ago!I46+Set!I46+Oct!I46),IF(Config!$C$6=11,SUM(+Ene!I46+Feb!I46+Mar!I46+Abr!I46+May!I46+Jun!I46+Jul!I46+Ago!I46+Set!I46+Oct!I46+Nov!I46),IF(Config!$C$6=12,SUM(+Ene!I46+Feb!I46+Mar!I46+Abr!I46+May!I46+Jun!I46+Jul!I46+Ago!I46+Set!I46+Oct!I46+Nov!I46+Dic!I46)))))))))))))</f>
        <v>0</v>
      </c>
      <c r="J46" s="429">
        <f>IF(Config!$C$6=1,SUM(+Ene!J46),IF(Config!$C$6=2,SUM(+Ene!J46+Feb!J46),IF(Config!$C$6=3,SUM(+Ene!J46+Feb!J46+Mar!J46),IF(Config!$C$6=4,SUM(+Ene!J46+Feb!J46+Mar!J46+Abr!J46),IF(Config!$C$6=5,SUM(Ene!J46+Feb!J46+Mar!J46+Abr!J46+May!J46),IF(Config!$C$6=6,SUM(+Ene!J46+Feb!J46+Mar!J46+Abr!J46+May!J46+Jun!J46),IF(Config!$C$6=7,SUM(Ene!J46+Feb!J46+Mar!J46+Abr!J46+May!J46+Jun!J46+Jul!J46),IF(Config!$C$6=8,SUM(+Ene!J46+Feb!J46+Mar!J46+Abr!J46+May!J46+Jun!J46+Jul!J46+Ago!J46),IF(Config!$C$6=9,SUM(+Ene!J46+Feb!J46+Mar!J46+Abr!J46+May!J46+Jun!J46+Jul!J46+Ago!J46+Set!J46),IF(Config!$C$6=10,SUM(+Ene!J46+Feb!J46+Mar!J46+Abr!J46+May!J46+Jun!J46+Jul!J46+Ago!J46+Set!J46+Oct!J46),IF(Config!$C$6=11,SUM(+Ene!J46+Feb!J46+Mar!J46+Abr!J46+May!J46+Jun!J46+Jul!J46+Ago!J46+Set!J46+Oct!J46+Nov!J46),IF(Config!$C$6=12,SUM(+Ene!J46+Feb!J46+Mar!J46+Abr!J46+May!J46+Jun!J46+Jul!J46+Ago!J46+Set!J46+Oct!J46+Nov!J46+Dic!J46)))))))))))))</f>
        <v>0</v>
      </c>
      <c r="K46" s="429">
        <f>IF(Config!$C$6=1,SUM(+Ene!K46),IF(Config!$C$6=2,SUM(+Ene!K46+Feb!K46),IF(Config!$C$6=3,SUM(+Ene!K46+Feb!K46+Mar!K46),IF(Config!$C$6=4,SUM(+Ene!K46+Feb!K46+Mar!K46+Abr!K46),IF(Config!$C$6=5,SUM(Ene!K46+Feb!K46+Mar!K46+Abr!K46+May!K46),IF(Config!$C$6=6,SUM(+Ene!K46+Feb!K46+Mar!K46+Abr!K46+May!K46+Jun!K46),IF(Config!$C$6=7,SUM(Ene!K46+Feb!K46+Mar!K46+Abr!K46+May!K46+Jun!K46+Jul!K46),IF(Config!$C$6=8,SUM(+Ene!K46+Feb!K46+Mar!K46+Abr!K46+May!K46+Jun!K46+Jul!K46+Ago!K46),IF(Config!$C$6=9,SUM(+Ene!K46+Feb!K46+Mar!K46+Abr!K46+May!K46+Jun!K46+Jul!K46+Ago!K46+Set!K46),IF(Config!$C$6=10,SUM(+Ene!K46+Feb!K46+Mar!K46+Abr!K46+May!K46+Jun!K46+Jul!K46+Ago!K46+Set!K46+Oct!K46),IF(Config!$C$6=11,SUM(+Ene!K46+Feb!K46+Mar!K46+Abr!K46+May!K46+Jun!K46+Jul!K46+Ago!K46+Set!K46+Oct!K46+Nov!K46),IF(Config!$C$6=12,SUM(+Ene!K46+Feb!K46+Mar!K46+Abr!K46+May!K46+Jun!K46+Jul!K46+Ago!K46+Set!K46+Oct!K46+Nov!K46+Dic!K46)))))))))))))</f>
        <v>0</v>
      </c>
      <c r="L46" s="429">
        <f>IF(Config!$C$6=1,SUM(+Ene!L46),IF(Config!$C$6=2,SUM(+Ene!L46+Feb!L46),IF(Config!$C$6=3,SUM(+Ene!L46+Feb!L46+Mar!L46),IF(Config!$C$6=4,SUM(+Ene!L46+Feb!L46+Mar!L46+Abr!L46),IF(Config!$C$6=5,SUM(Ene!L46+Feb!L46+Mar!L46+Abr!L46+May!L46),IF(Config!$C$6=6,SUM(+Ene!L46+Feb!L46+Mar!L46+Abr!L46+May!L46+Jun!L46),IF(Config!$C$6=7,SUM(Ene!L46+Feb!L46+Mar!L46+Abr!L46+May!L46+Jun!L46+Jul!L46),IF(Config!$C$6=8,SUM(+Ene!L46+Feb!L46+Mar!L46+Abr!L46+May!L46+Jun!L46+Jul!L46+Ago!L46),IF(Config!$C$6=9,SUM(+Ene!L46+Feb!L46+Mar!L46+Abr!L46+May!L46+Jun!L46+Jul!L46+Ago!L46+Set!L46),IF(Config!$C$6=10,SUM(+Ene!L46+Feb!L46+Mar!L46+Abr!L46+May!L46+Jun!L46+Jul!L46+Ago!L46+Set!L46+Oct!L46),IF(Config!$C$6=11,SUM(+Ene!L46+Feb!L46+Mar!L46+Abr!L46+May!L46+Jun!L46+Jul!L46+Ago!L46+Set!L46+Oct!L46+Nov!L46),IF(Config!$C$6=12,SUM(+Ene!L46+Feb!L46+Mar!L46+Abr!L46+May!L46+Jun!L46+Jul!L46+Ago!L46+Set!L46+Oct!L46+Nov!L46+Dic!L46)))))))))))))</f>
        <v>0</v>
      </c>
      <c r="M46" s="429">
        <f>IF(Config!$C$6=1,SUM(+Ene!M46),IF(Config!$C$6=2,SUM(+Ene!M46+Feb!M46),IF(Config!$C$6=3,SUM(+Ene!M46+Feb!M46+Mar!M46),IF(Config!$C$6=4,SUM(+Ene!M46+Feb!M46+Mar!M46+Abr!M46),IF(Config!$C$6=5,SUM(Ene!M46+Feb!M46+Mar!M46+Abr!M46+May!M46),IF(Config!$C$6=6,SUM(+Ene!M46+Feb!M46+Mar!M46+Abr!M46+May!M46+Jun!M46),IF(Config!$C$6=7,SUM(Ene!M46+Feb!M46+Mar!M46+Abr!M46+May!M46+Jun!M46+Jul!M46),IF(Config!$C$6=8,SUM(+Ene!M46+Feb!M46+Mar!M46+Abr!M46+May!M46+Jun!M46+Jul!M46+Ago!M46),IF(Config!$C$6=9,SUM(+Ene!M46+Feb!M46+Mar!M46+Abr!M46+May!M46+Jun!M46+Jul!M46+Ago!M46+Set!M46),IF(Config!$C$6=10,SUM(+Ene!M46+Feb!M46+Mar!M46+Abr!M46+May!M46+Jun!M46+Jul!M46+Ago!M46+Set!M46+Oct!M46),IF(Config!$C$6=11,SUM(+Ene!M46+Feb!M46+Mar!M46+Abr!M46+May!M46+Jun!M46+Jul!M46+Ago!M46+Set!M46+Oct!M46+Nov!M46),IF(Config!$C$6=12,SUM(+Ene!M46+Feb!M46+Mar!M46+Abr!M46+May!M46+Jun!M46+Jul!M46+Ago!M46+Set!M46+Oct!M46+Nov!M46+Dic!M46)))))))))))))</f>
        <v>0</v>
      </c>
      <c r="N46" s="429">
        <f>IF(Config!$C$6=1,SUM(+Ene!N46),IF(Config!$C$6=2,SUM(+Ene!N46+Feb!N46),IF(Config!$C$6=3,SUM(+Ene!N46+Feb!N46+Mar!N46),IF(Config!$C$6=4,SUM(+Ene!N46+Feb!N46+Mar!N46+Abr!N46),IF(Config!$C$6=5,SUM(Ene!N46+Feb!N46+Mar!N46+Abr!N46+May!N46),IF(Config!$C$6=6,SUM(+Ene!N46+Feb!N46+Mar!N46+Abr!N46+May!N46+Jun!N46),IF(Config!$C$6=7,SUM(Ene!N46+Feb!N46+Mar!N46+Abr!N46+May!N46+Jun!N46+Jul!N46),IF(Config!$C$6=8,SUM(+Ene!N46+Feb!N46+Mar!N46+Abr!N46+May!N46+Jun!N46+Jul!N46+Ago!N46),IF(Config!$C$6=9,SUM(+Ene!N46+Feb!N46+Mar!N46+Abr!N46+May!N46+Jun!N46+Jul!N46+Ago!N46+Set!N46),IF(Config!$C$6=10,SUM(+Ene!N46+Feb!N46+Mar!N46+Abr!N46+May!N46+Jun!N46+Jul!N46+Ago!N46+Set!N46+Oct!N46),IF(Config!$C$6=11,SUM(+Ene!N46+Feb!N46+Mar!N46+Abr!N46+May!N46+Jun!N46+Jul!N46+Ago!N46+Set!N46+Oct!N46+Nov!N46),IF(Config!$C$6=12,SUM(+Ene!N46+Feb!N46+Mar!N46+Abr!N46+May!N46+Jun!N46+Jul!N46+Ago!N46+Set!N46+Oct!N46+Nov!N46+Dic!N46)))))))))))))</f>
        <v>0</v>
      </c>
      <c r="O46" s="429">
        <f>IF(Config!$C$6=1,SUM(+Ene!O46),IF(Config!$C$6=2,SUM(+Ene!O46+Feb!O46),IF(Config!$C$6=3,SUM(+Ene!O46+Feb!O46+Mar!O46),IF(Config!$C$6=4,SUM(+Ene!O46+Feb!O46+Mar!O46+Abr!O46),IF(Config!$C$6=5,SUM(Ene!O46+Feb!O46+Mar!O46+Abr!O46+May!O46),IF(Config!$C$6=6,SUM(+Ene!O46+Feb!O46+Mar!O46+Abr!O46+May!O46+Jun!O46),IF(Config!$C$6=7,SUM(Ene!O46+Feb!O46+Mar!O46+Abr!O46+May!O46+Jun!O46+Jul!O46),IF(Config!$C$6=8,SUM(+Ene!O46+Feb!O46+Mar!O46+Abr!O46+May!O46+Jun!O46+Jul!O46+Ago!O46),IF(Config!$C$6=9,SUM(+Ene!O46+Feb!O46+Mar!O46+Abr!O46+May!O46+Jun!O46+Jul!O46+Ago!O46+Set!O46),IF(Config!$C$6=10,SUM(+Ene!O46+Feb!O46+Mar!O46+Abr!O46+May!O46+Jun!O46+Jul!O46+Ago!O46+Set!O46+Oct!O46),IF(Config!$C$6=11,SUM(+Ene!O46+Feb!O46+Mar!O46+Abr!O46+May!O46+Jun!O46+Jul!O46+Ago!O46+Set!O46+Oct!O46+Nov!O46),IF(Config!$C$6=12,SUM(+Ene!O46+Feb!O46+Mar!O46+Abr!O46+May!O46+Jun!O46+Jul!O46+Ago!O46+Set!O46+Oct!O46+Nov!O46+Dic!O46)))))))))))))</f>
        <v>0</v>
      </c>
      <c r="P46" s="429">
        <f>IF(Config!$C$6=1,SUM(+Ene!P46),IF(Config!$C$6=2,SUM(+Ene!P46+Feb!P46),IF(Config!$C$6=3,SUM(+Ene!P46+Feb!P46+Mar!P46),IF(Config!$C$6=4,SUM(+Ene!P46+Feb!P46+Mar!P46+Abr!P46),IF(Config!$C$6=5,SUM(Ene!P46+Feb!P46+Mar!P46+Abr!P46+May!P46),IF(Config!$C$6=6,SUM(+Ene!P46+Feb!P46+Mar!P46+Abr!P46+May!P46+Jun!P46),IF(Config!$C$6=7,SUM(Ene!P46+Feb!P46+Mar!P46+Abr!P46+May!P46+Jun!P46+Jul!P46),IF(Config!$C$6=8,SUM(+Ene!P46+Feb!P46+Mar!P46+Abr!P46+May!P46+Jun!P46+Jul!P46+Ago!P46),IF(Config!$C$6=9,SUM(+Ene!P46+Feb!P46+Mar!P46+Abr!P46+May!P46+Jun!P46+Jul!P46+Ago!P46+Set!P46),IF(Config!$C$6=10,SUM(+Ene!P46+Feb!P46+Mar!P46+Abr!P46+May!P46+Jun!P46+Jul!P46+Ago!P46+Set!P46+Oct!P46),IF(Config!$C$6=11,SUM(+Ene!P46+Feb!P46+Mar!P46+Abr!P46+May!P46+Jun!P46+Jul!P46+Ago!P46+Set!P46+Oct!P46+Nov!P46),IF(Config!$C$6=12,SUM(+Ene!P46+Feb!P46+Mar!P46+Abr!P46+May!P46+Jun!P46+Jul!P46+Ago!P46+Set!P46+Oct!P46+Nov!P46+Dic!P46)))))))))))))</f>
        <v>0</v>
      </c>
      <c r="Q46" s="429">
        <f>IF(Config!$C$6=1,SUM(+Ene!Q46),IF(Config!$C$6=2,SUM(+Ene!Q46+Feb!Q46),IF(Config!$C$6=3,SUM(+Ene!Q46+Feb!Q46+Mar!Q46),IF(Config!$C$6=4,SUM(+Ene!Q46+Feb!Q46+Mar!Q46+Abr!Q46),IF(Config!$C$6=5,SUM(Ene!Q46+Feb!Q46+Mar!Q46+Abr!Q46+May!Q46),IF(Config!$C$6=6,SUM(+Ene!Q46+Feb!Q46+Mar!Q46+Abr!Q46+May!Q46+Jun!Q46),IF(Config!$C$6=7,SUM(Ene!Q46+Feb!Q46+Mar!Q46+Abr!Q46+May!Q46+Jun!Q46+Jul!Q46),IF(Config!$C$6=8,SUM(+Ene!Q46+Feb!Q46+Mar!Q46+Abr!Q46+May!Q46+Jun!Q46+Jul!Q46+Ago!Q46),IF(Config!$C$6=9,SUM(+Ene!Q46+Feb!Q46+Mar!Q46+Abr!Q46+May!Q46+Jun!Q46+Jul!Q46+Ago!Q46+Set!Q46),IF(Config!$C$6=10,SUM(+Ene!Q46+Feb!Q46+Mar!Q46+Abr!Q46+May!Q46+Jun!Q46+Jul!Q46+Ago!Q46+Set!Q46+Oct!Q46),IF(Config!$C$6=11,SUM(+Ene!Q46+Feb!Q46+Mar!Q46+Abr!Q46+May!Q46+Jun!Q46+Jul!Q46+Ago!Q46+Set!Q46+Oct!Q46+Nov!Q46),IF(Config!$C$6=12,SUM(+Ene!Q46+Feb!Q46+Mar!Q46+Abr!Q46+May!Q46+Jun!Q46+Jul!Q46+Ago!Q46+Set!Q46+Oct!Q46+Nov!Q46+Dic!Q46)))))))))))))</f>
        <v>0</v>
      </c>
      <c r="R46" s="429">
        <f>IF(Config!$C$6=1,SUM(+Ene!R46),IF(Config!$C$6=2,SUM(+Ene!R46+Feb!R46),IF(Config!$C$6=3,SUM(+Ene!R46+Feb!R46+Mar!R46),IF(Config!$C$6=4,SUM(+Ene!R46+Feb!R46+Mar!R46+Abr!R46),IF(Config!$C$6=5,SUM(Ene!R46+Feb!R46+Mar!R46+Abr!R46+May!R46),IF(Config!$C$6=6,SUM(+Ene!R46+Feb!R46+Mar!R46+Abr!R46+May!R46+Jun!R46),IF(Config!$C$6=7,SUM(Ene!R46+Feb!R46+Mar!R46+Abr!R46+May!R46+Jun!R46+Jul!R46),IF(Config!$C$6=8,SUM(+Ene!R46+Feb!R46+Mar!R46+Abr!R46+May!R46+Jun!R46+Jul!R46+Ago!R46),IF(Config!$C$6=9,SUM(+Ene!R46+Feb!R46+Mar!R46+Abr!R46+May!R46+Jun!R46+Jul!R46+Ago!R46+Set!R46),IF(Config!$C$6=10,SUM(+Ene!R46+Feb!R46+Mar!R46+Abr!R46+May!R46+Jun!R46+Jul!R46+Ago!R46+Set!R46+Oct!R46),IF(Config!$C$6=11,SUM(+Ene!R46+Feb!R46+Mar!R46+Abr!R46+May!R46+Jun!R46+Jul!R46+Ago!R46+Set!R46+Oct!R46+Nov!R46),IF(Config!$C$6=12,SUM(+Ene!R46+Feb!R46+Mar!R46+Abr!R46+May!R46+Jun!R46+Jul!R46+Ago!R46+Set!R46+Oct!R46+Nov!R46+Dic!R46)))))))))))))</f>
        <v>0</v>
      </c>
      <c r="S46" s="429">
        <f>IF(Config!$C$6=1,SUM(+Ene!S46),IF(Config!$C$6=2,SUM(+Ene!S46+Feb!S46),IF(Config!$C$6=3,SUM(+Ene!S46+Feb!S46+Mar!S46),IF(Config!$C$6=4,SUM(+Ene!S46+Feb!S46+Mar!S46+Abr!S46),IF(Config!$C$6=5,SUM(Ene!S46+Feb!S46+Mar!S46+Abr!S46+May!S46),IF(Config!$C$6=6,SUM(+Ene!S46+Feb!S46+Mar!S46+Abr!S46+May!S46+Jun!S46),IF(Config!$C$6=7,SUM(Ene!S46+Feb!S46+Mar!S46+Abr!S46+May!S46+Jun!S46+Jul!S46),IF(Config!$C$6=8,SUM(+Ene!S46+Feb!S46+Mar!S46+Abr!S46+May!S46+Jun!S46+Jul!S46+Ago!S46),IF(Config!$C$6=9,SUM(+Ene!S46+Feb!S46+Mar!S46+Abr!S46+May!S46+Jun!S46+Jul!S46+Ago!S46+Set!S46),IF(Config!$C$6=10,SUM(+Ene!S46+Feb!S46+Mar!S46+Abr!S46+May!S46+Jun!S46+Jul!S46+Ago!S46+Set!S46+Oct!S46),IF(Config!$C$6=11,SUM(+Ene!S46+Feb!S46+Mar!S46+Abr!S46+May!S46+Jun!S46+Jul!S46+Ago!S46+Set!S46+Oct!S46+Nov!S46),IF(Config!$C$6=12,SUM(+Ene!S46+Feb!S46+Mar!S46+Abr!S46+May!S46+Jun!S46+Jul!S46+Ago!S46+Set!S46+Oct!S46+Nov!S46+Dic!S46)))))))))))))</f>
        <v>0</v>
      </c>
      <c r="T46" s="429">
        <f>IF(Config!$C$6=1,SUM(+Ene!T46),IF(Config!$C$6=2,SUM(+Ene!T46+Feb!T46),IF(Config!$C$6=3,SUM(+Ene!T46+Feb!T46+Mar!T46),IF(Config!$C$6=4,SUM(+Ene!T46+Feb!T46+Mar!T46+Abr!T46),IF(Config!$C$6=5,SUM(Ene!T46+Feb!T46+Mar!T46+Abr!T46+May!T46),IF(Config!$C$6=6,SUM(+Ene!T46+Feb!T46+Mar!T46+Abr!T46+May!T46+Jun!T46),IF(Config!$C$6=7,SUM(Ene!T46+Feb!T46+Mar!T46+Abr!T46+May!T46+Jun!T46+Jul!T46),IF(Config!$C$6=8,SUM(+Ene!T46+Feb!T46+Mar!T46+Abr!T46+May!T46+Jun!T46+Jul!T46+Ago!T46),IF(Config!$C$6=9,SUM(+Ene!T46+Feb!T46+Mar!T46+Abr!T46+May!T46+Jun!T46+Jul!T46+Ago!T46+Set!T46),IF(Config!$C$6=10,SUM(+Ene!T46+Feb!T46+Mar!T46+Abr!T46+May!T46+Jun!T46+Jul!T46+Ago!T46+Set!T46+Oct!T46),IF(Config!$C$6=11,SUM(+Ene!T46+Feb!T46+Mar!T46+Abr!T46+May!T46+Jun!T46+Jul!T46+Ago!T46+Set!T46+Oct!T46+Nov!T46),IF(Config!$C$6=12,SUM(+Ene!T46+Feb!T46+Mar!T46+Abr!T46+May!T46+Jun!T46+Jul!T46+Ago!T46+Set!T46+Oct!T46+Nov!T46+Dic!T46)))))))))))))</f>
        <v>0</v>
      </c>
      <c r="U46" s="429">
        <f>IF(Config!$C$6=1,SUM(+Ene!U46),IF(Config!$C$6=2,SUM(+Ene!U46+Feb!U46),IF(Config!$C$6=3,SUM(+Ene!U46+Feb!U46+Mar!U46),IF(Config!$C$6=4,SUM(+Ene!U46+Feb!U46+Mar!U46+Abr!U46),IF(Config!$C$6=5,SUM(Ene!U46+Feb!U46+Mar!U46+Abr!U46+May!U46),IF(Config!$C$6=6,SUM(+Ene!U46+Feb!U46+Mar!U46+Abr!U46+May!U46+Jun!U46),IF(Config!$C$6=7,SUM(Ene!U46+Feb!U46+Mar!U46+Abr!U46+May!U46+Jun!U46+Jul!U46),IF(Config!$C$6=8,SUM(+Ene!U46+Feb!U46+Mar!U46+Abr!U46+May!U46+Jun!U46+Jul!U46+Ago!U46),IF(Config!$C$6=9,SUM(+Ene!U46+Feb!U46+Mar!U46+Abr!U46+May!U46+Jun!U46+Jul!U46+Ago!U46+Set!U46),IF(Config!$C$6=10,SUM(+Ene!U46+Feb!U46+Mar!U46+Abr!U46+May!U46+Jun!U46+Jul!U46+Ago!U46+Set!U46+Oct!U46),IF(Config!$C$6=11,SUM(+Ene!U46+Feb!U46+Mar!U46+Abr!U46+May!U46+Jun!U46+Jul!U46+Ago!U46+Set!U46+Oct!U46+Nov!U46),IF(Config!$C$6=12,SUM(+Ene!U46+Feb!U46+Mar!U46+Abr!U46+May!U46+Jun!U46+Jul!U46+Ago!U46+Set!U46+Oct!U46+Nov!U46+Dic!U46)))))))))))))</f>
        <v>0</v>
      </c>
      <c r="V46" s="429">
        <f>IF(Config!$C$6=1,SUM(+Ene!V46),IF(Config!$C$6=2,SUM(+Ene!V46+Feb!V46),IF(Config!$C$6=3,SUM(+Ene!V46+Feb!V46+Mar!V46),IF(Config!$C$6=4,SUM(+Ene!V46+Feb!V46+Mar!V46+Abr!V46),IF(Config!$C$6=5,SUM(Ene!V46+Feb!V46+Mar!V46+Abr!V46+May!V46),IF(Config!$C$6=6,SUM(+Ene!V46+Feb!V46+Mar!V46+Abr!V46+May!V46+Jun!V46),IF(Config!$C$6=7,SUM(Ene!V46+Feb!V46+Mar!V46+Abr!V46+May!V46+Jun!V46+Jul!V46),IF(Config!$C$6=8,SUM(+Ene!V46+Feb!V46+Mar!V46+Abr!V46+May!V46+Jun!V46+Jul!V46+Ago!V46),IF(Config!$C$6=9,SUM(+Ene!V46+Feb!V46+Mar!V46+Abr!V46+May!V46+Jun!V46+Jul!V46+Ago!V46+Set!V46),IF(Config!$C$6=10,SUM(+Ene!V46+Feb!V46+Mar!V46+Abr!V46+May!V46+Jun!V46+Jul!V46+Ago!V46+Set!V46+Oct!V46),IF(Config!$C$6=11,SUM(+Ene!V46+Feb!V46+Mar!V46+Abr!V46+May!V46+Jun!V46+Jul!V46+Ago!V46+Set!V46+Oct!V46+Nov!V46),IF(Config!$C$6=12,SUM(+Ene!V46+Feb!V46+Mar!V46+Abr!V46+May!V46+Jun!V46+Jul!V46+Ago!V46+Set!V46+Oct!V46+Nov!V46+Dic!V46)))))))))))))</f>
        <v>0</v>
      </c>
      <c r="W46" s="429">
        <f>IF(Config!$C$6=1,SUM(+Ene!W46),IF(Config!$C$6=2,SUM(+Ene!W46+Feb!W46),IF(Config!$C$6=3,SUM(+Ene!W46+Feb!W46+Mar!W46),IF(Config!$C$6=4,SUM(+Ene!W46+Feb!W46+Mar!W46+Abr!W46),IF(Config!$C$6=5,SUM(Ene!W46+Feb!W46+Mar!W46+Abr!W46+May!W46),IF(Config!$C$6=6,SUM(+Ene!W46+Feb!W46+Mar!W46+Abr!W46+May!W46+Jun!W46),IF(Config!$C$6=7,SUM(Ene!W46+Feb!W46+Mar!W46+Abr!W46+May!W46+Jun!W46+Jul!W46),IF(Config!$C$6=8,SUM(+Ene!W46+Feb!W46+Mar!W46+Abr!W46+May!W46+Jun!W46+Jul!W46+Ago!W46),IF(Config!$C$6=9,SUM(+Ene!W46+Feb!W46+Mar!W46+Abr!W46+May!W46+Jun!W46+Jul!W46+Ago!W46+Set!W46),IF(Config!$C$6=10,SUM(+Ene!W46+Feb!W46+Mar!W46+Abr!W46+May!W46+Jun!W46+Jul!W46+Ago!W46+Set!W46+Oct!W46),IF(Config!$C$6=11,SUM(+Ene!W46+Feb!W46+Mar!W46+Abr!W46+May!W46+Jun!W46+Jul!W46+Ago!W46+Set!W46+Oct!W46+Nov!W46),IF(Config!$C$6=12,SUM(+Ene!W46+Feb!W46+Mar!W46+Abr!W46+May!W46+Jun!W46+Jul!W46+Ago!W46+Set!W46+Oct!W46+Nov!W46+Dic!W46)))))))))))))</f>
        <v>0</v>
      </c>
      <c r="X46" s="429">
        <f>IF(Config!$C$6=1,SUM(+Ene!X46),IF(Config!$C$6=2,SUM(+Ene!X46+Feb!X46),IF(Config!$C$6=3,SUM(+Ene!X46+Feb!X46+Mar!X46),IF(Config!$C$6=4,SUM(+Ene!X46+Feb!X46+Mar!X46+Abr!X46),IF(Config!$C$6=5,SUM(Ene!X46+Feb!X46+Mar!X46+Abr!X46+May!X46),IF(Config!$C$6=6,SUM(+Ene!X46+Feb!X46+Mar!X46+Abr!X46+May!X46+Jun!X46),IF(Config!$C$6=7,SUM(Ene!X46+Feb!X46+Mar!X46+Abr!X46+May!X46+Jun!X46+Jul!X46),IF(Config!$C$6=8,SUM(+Ene!X46+Feb!X46+Mar!X46+Abr!X46+May!X46+Jun!X46+Jul!X46+Ago!X46),IF(Config!$C$6=9,SUM(+Ene!X46+Feb!X46+Mar!X46+Abr!X46+May!X46+Jun!X46+Jul!X46+Ago!X46+Set!X46),IF(Config!$C$6=10,SUM(+Ene!X46+Feb!X46+Mar!X46+Abr!X46+May!X46+Jun!X46+Jul!X46+Ago!X46+Set!X46+Oct!X46),IF(Config!$C$6=11,SUM(+Ene!X46+Feb!X46+Mar!X46+Abr!X46+May!X46+Jun!X46+Jul!X46+Ago!X46+Set!X46+Oct!X46+Nov!X46),IF(Config!$C$6=12,SUM(+Ene!X46+Feb!X46+Mar!X46+Abr!X46+May!X46+Jun!X46+Jul!X46+Ago!X46+Set!X46+Oct!X46+Nov!X46+Dic!X46)))))))))))))</f>
        <v>0</v>
      </c>
      <c r="Y46" s="429">
        <f>IF(Config!$C$6=1,SUM(+Ene!Y46),IF(Config!$C$6=2,SUM(+Ene!Y46+Feb!Y46),IF(Config!$C$6=3,SUM(+Ene!Y46+Feb!Y46+Mar!Y46),IF(Config!$C$6=4,SUM(+Ene!Y46+Feb!Y46+Mar!Y46+Abr!Y46),IF(Config!$C$6=5,SUM(Ene!Y46+Feb!Y46+Mar!Y46+Abr!Y46+May!Y46),IF(Config!$C$6=6,SUM(+Ene!Y46+Feb!Y46+Mar!Y46+Abr!Y46+May!Y46+Jun!Y46),IF(Config!$C$6=7,SUM(Ene!Y46+Feb!Y46+Mar!Y46+Abr!Y46+May!Y46+Jun!Y46+Jul!Y46),IF(Config!$C$6=8,SUM(+Ene!Y46+Feb!Y46+Mar!Y46+Abr!Y46+May!Y46+Jun!Y46+Jul!Y46+Ago!Y46),IF(Config!$C$6=9,SUM(+Ene!Y46+Feb!Y46+Mar!Y46+Abr!Y46+May!Y46+Jun!Y46+Jul!Y46+Ago!Y46+Set!Y46),IF(Config!$C$6=10,SUM(+Ene!Y46+Feb!Y46+Mar!Y46+Abr!Y46+May!Y46+Jun!Y46+Jul!Y46+Ago!Y46+Set!Y46+Oct!Y46),IF(Config!$C$6=11,SUM(+Ene!Y46+Feb!Y46+Mar!Y46+Abr!Y46+May!Y46+Jun!Y46+Jul!Y46+Ago!Y46+Set!Y46+Oct!Y46+Nov!Y46),IF(Config!$C$6=12,SUM(+Ene!Y46+Feb!Y46+Mar!Y46+Abr!Y46+May!Y46+Jun!Y46+Jul!Y46+Ago!Y46+Set!Y46+Oct!Y46+Nov!Y46+Dic!Y46)))))))))))))</f>
        <v>0</v>
      </c>
      <c r="Z46" s="429">
        <f>IF(Config!$C$6=1,SUM(+Ene!Z46),IF(Config!$C$6=2,SUM(+Ene!Z46+Feb!Z46),IF(Config!$C$6=3,SUM(+Ene!Z46+Feb!Z46+Mar!Z46),IF(Config!$C$6=4,SUM(+Ene!Z46+Feb!Z46+Mar!Z46+Abr!Z46),IF(Config!$C$6=5,SUM(Ene!Z46+Feb!Z46+Mar!Z46+Abr!Z46+May!Z46),IF(Config!$C$6=6,SUM(+Ene!Z46+Feb!Z46+Mar!Z46+Abr!Z46+May!Z46+Jun!Z46),IF(Config!$C$6=7,SUM(Ene!Z46+Feb!Z46+Mar!Z46+Abr!Z46+May!Z46+Jun!Z46+Jul!Z46),IF(Config!$C$6=8,SUM(+Ene!Z46+Feb!Z46+Mar!Z46+Abr!Z46+May!Z46+Jun!Z46+Jul!Z46+Ago!Z46),IF(Config!$C$6=9,SUM(+Ene!Z46+Feb!Z46+Mar!Z46+Abr!Z46+May!Z46+Jun!Z46+Jul!Z46+Ago!Z46+Set!Z46),IF(Config!$C$6=10,SUM(+Ene!Z46+Feb!Z46+Mar!Z46+Abr!Z46+May!Z46+Jun!Z46+Jul!Z46+Ago!Z46+Set!Z46+Oct!Z46),IF(Config!$C$6=11,SUM(+Ene!Z46+Feb!Z46+Mar!Z46+Abr!Z46+May!Z46+Jun!Z46+Jul!Z46+Ago!Z46+Set!Z46+Oct!Z46+Nov!Z46),IF(Config!$C$6=12,SUM(+Ene!Z46+Feb!Z46+Mar!Z46+Abr!Z46+May!Z46+Jun!Z46+Jul!Z46+Ago!Z46+Set!Z46+Oct!Z46+Nov!Z46+Dic!Z46)))))))))))))</f>
        <v>0</v>
      </c>
      <c r="AA46" s="429">
        <f>IF(Config!$C$6=1,SUM(+Ene!AA46),IF(Config!$C$6=2,SUM(+Ene!AA46+Feb!AA46),IF(Config!$C$6=3,SUM(+Ene!AA46+Feb!AA46+Mar!AA46),IF(Config!$C$6=4,SUM(+Ene!AA46+Feb!AA46+Mar!AA46+Abr!AA46),IF(Config!$C$6=5,SUM(Ene!AA46+Feb!AA46+Mar!AA46+Abr!AA46+May!AA46),IF(Config!$C$6=6,SUM(+Ene!AA46+Feb!AA46+Mar!AA46+Abr!AA46+May!AA46+Jun!AA46),IF(Config!$C$6=7,SUM(Ene!AA46+Feb!AA46+Mar!AA46+Abr!AA46+May!AA46+Jun!AA46+Jul!AA46),IF(Config!$C$6=8,SUM(+Ene!AA46+Feb!AA46+Mar!AA46+Abr!AA46+May!AA46+Jun!AA46+Jul!AA46+Ago!AA46),IF(Config!$C$6=9,SUM(+Ene!AA46+Feb!AA46+Mar!AA46+Abr!AA46+May!AA46+Jun!AA46+Jul!AA46+Ago!AA46+Set!AA46),IF(Config!$C$6=10,SUM(+Ene!AA46+Feb!AA46+Mar!AA46+Abr!AA46+May!AA46+Jun!AA46+Jul!AA46+Ago!AA46+Set!AA46+Oct!AA46),IF(Config!$C$6=11,SUM(+Ene!AA46+Feb!AA46+Mar!AA46+Abr!AA46+May!AA46+Jun!AA46+Jul!AA46+Ago!AA46+Set!AA46+Oct!AA46+Nov!AA46),IF(Config!$C$6=12,SUM(+Ene!AA46+Feb!AA46+Mar!AA46+Abr!AA46+May!AA46+Jun!AA46+Jul!AA46+Ago!AA46+Set!AA46+Oct!AA46+Nov!AA46+Dic!AA46)))))))))))))</f>
        <v>0</v>
      </c>
      <c r="AB46" s="429">
        <f>IF(Config!$C$6=1,SUM(+Ene!AB46),IF(Config!$C$6=2,SUM(+Ene!AB46+Feb!AB46),IF(Config!$C$6=3,SUM(+Ene!AB46+Feb!AB46+Mar!AB46),IF(Config!$C$6=4,SUM(+Ene!AB46+Feb!AB46+Mar!AB46+Abr!AB46),IF(Config!$C$6=5,SUM(Ene!AB46+Feb!AB46+Mar!AB46+Abr!AB46+May!AB46),IF(Config!$C$6=6,SUM(+Ene!AB46+Feb!AB46+Mar!AB46+Abr!AB46+May!AB46+Jun!AB46),IF(Config!$C$6=7,SUM(Ene!AB46+Feb!AB46+Mar!AB46+Abr!AB46+May!AB46+Jun!AB46+Jul!AB46),IF(Config!$C$6=8,SUM(+Ene!AB46+Feb!AB46+Mar!AB46+Abr!AB46+May!AB46+Jun!AB46+Jul!AB46+Ago!AB46),IF(Config!$C$6=9,SUM(+Ene!AB46+Feb!AB46+Mar!AB46+Abr!AB46+May!AB46+Jun!AB46+Jul!AB46+Ago!AB46+Set!AB46),IF(Config!$C$6=10,SUM(+Ene!AB46+Feb!AB46+Mar!AB46+Abr!AB46+May!AB46+Jun!AB46+Jul!AB46+Ago!AB46+Set!AB46+Oct!AB46),IF(Config!$C$6=11,SUM(+Ene!AB46+Feb!AB46+Mar!AB46+Abr!AB46+May!AB46+Jun!AB46+Jul!AB46+Ago!AB46+Set!AB46+Oct!AB46+Nov!AB46),IF(Config!$C$6=12,SUM(+Ene!AB46+Feb!AB46+Mar!AB46+Abr!AB46+May!AB46+Jun!AB46+Jul!AB46+Ago!AB46+Set!AB46+Oct!AB46+Nov!AB46+Dic!AB46)))))))))))))</f>
        <v>0</v>
      </c>
      <c r="AC46" s="429">
        <f>IF(Config!$C$6=1,SUM(+Ene!AC46),IF(Config!$C$6=2,SUM(+Ene!AC46+Feb!AC46),IF(Config!$C$6=3,SUM(+Ene!AC46+Feb!AC46+Mar!AC46),IF(Config!$C$6=4,SUM(+Ene!AC46+Feb!AC46+Mar!AC46+Abr!AC46),IF(Config!$C$6=5,SUM(Ene!AC46+Feb!AC46+Mar!AC46+Abr!AC46+May!AC46),IF(Config!$C$6=6,SUM(+Ene!AC46+Feb!AC46+Mar!AC46+Abr!AC46+May!AC46+Jun!AC46),IF(Config!$C$6=7,SUM(Ene!AC46+Feb!AC46+Mar!AC46+Abr!AC46+May!AC46+Jun!AC46+Jul!AC46),IF(Config!$C$6=8,SUM(+Ene!AC46+Feb!AC46+Mar!AC46+Abr!AC46+May!AC46+Jun!AC46+Jul!AC46+Ago!AC46),IF(Config!$C$6=9,SUM(+Ene!AC46+Feb!AC46+Mar!AC46+Abr!AC46+May!AC46+Jun!AC46+Jul!AC46+Ago!AC46+Set!AC46),IF(Config!$C$6=10,SUM(+Ene!AC46+Feb!AC46+Mar!AC46+Abr!AC46+May!AC46+Jun!AC46+Jul!AC46+Ago!AC46+Set!AC46+Oct!AC46),IF(Config!$C$6=11,SUM(+Ene!AC46+Feb!AC46+Mar!AC46+Abr!AC46+May!AC46+Jun!AC46+Jul!AC46+Ago!AC46+Set!AC46+Oct!AC46+Nov!AC46),IF(Config!$C$6=12,SUM(+Ene!AC46+Feb!AC46+Mar!AC46+Abr!AC46+May!AC46+Jun!AC46+Jul!AC46+Ago!AC46+Set!AC46+Oct!AC46+Nov!AC46+Dic!AC46)))))))))))))</f>
        <v>0</v>
      </c>
      <c r="AD46" s="429">
        <f>IF(Config!$C$6=1,SUM(+Ene!AD46),IF(Config!$C$6=2,SUM(+Ene!AD46+Feb!AD46),IF(Config!$C$6=3,SUM(+Ene!AD46+Feb!AD46+Mar!AD46),IF(Config!$C$6=4,SUM(+Ene!AD46+Feb!AD46+Mar!AD46+Abr!AD46),IF(Config!$C$6=5,SUM(Ene!AD46+Feb!AD46+Mar!AD46+Abr!AD46+May!AD46),IF(Config!$C$6=6,SUM(+Ene!AD46+Feb!AD46+Mar!AD46+Abr!AD46+May!AD46+Jun!AD46),IF(Config!$C$6=7,SUM(Ene!AD46+Feb!AD46+Mar!AD46+Abr!AD46+May!AD46+Jun!AD46+Jul!AD46),IF(Config!$C$6=8,SUM(+Ene!AD46+Feb!AD46+Mar!AD46+Abr!AD46+May!AD46+Jun!AD46+Jul!AD46+Ago!AD46),IF(Config!$C$6=9,SUM(+Ene!AD46+Feb!AD46+Mar!AD46+Abr!AD46+May!AD46+Jun!AD46+Jul!AD46+Ago!AD46+Set!AD46),IF(Config!$C$6=10,SUM(+Ene!AD46+Feb!AD46+Mar!AD46+Abr!AD46+May!AD46+Jun!AD46+Jul!AD46+Ago!AD46+Set!AD46+Oct!AD46),IF(Config!$C$6=11,SUM(+Ene!AD46+Feb!AD46+Mar!AD46+Abr!AD46+May!AD46+Jun!AD46+Jul!AD46+Ago!AD46+Set!AD46+Oct!AD46+Nov!AD46),IF(Config!$C$6=12,SUM(+Ene!AD46+Feb!AD46+Mar!AD46+Abr!AD46+May!AD46+Jun!AD46+Jul!AD46+Ago!AD46+Set!AD46+Oct!AD46+Nov!AD46+Dic!AD46)))))))))))))</f>
        <v>0</v>
      </c>
      <c r="AE46" s="429">
        <f>IF(Config!$C$6=1,SUM(+Ene!AE46),IF(Config!$C$6=2,SUM(+Ene!AE46+Feb!AE46),IF(Config!$C$6=3,SUM(+Ene!AE46+Feb!AE46+Mar!AE46),IF(Config!$C$6=4,SUM(+Ene!AE46+Feb!AE46+Mar!AE46+Abr!AE46),IF(Config!$C$6=5,SUM(Ene!AE46+Feb!AE46+Mar!AE46+Abr!AE46+May!AE46),IF(Config!$C$6=6,SUM(+Ene!AE46+Feb!AE46+Mar!AE46+Abr!AE46+May!AE46+Jun!AE46),IF(Config!$C$6=7,SUM(Ene!AE46+Feb!AE46+Mar!AE46+Abr!AE46+May!AE46+Jun!AE46+Jul!AE46),IF(Config!$C$6=8,SUM(+Ene!AE46+Feb!AE46+Mar!AE46+Abr!AE46+May!AE46+Jun!AE46+Jul!AE46+Ago!AE46),IF(Config!$C$6=9,SUM(+Ene!AE46+Feb!AE46+Mar!AE46+Abr!AE46+May!AE46+Jun!AE46+Jul!AE46+Ago!AE46+Set!AE46),IF(Config!$C$6=10,SUM(+Ene!AE46+Feb!AE46+Mar!AE46+Abr!AE46+May!AE46+Jun!AE46+Jul!AE46+Ago!AE46+Set!AE46+Oct!AE46),IF(Config!$C$6=11,SUM(+Ene!AE46+Feb!AE46+Mar!AE46+Abr!AE46+May!AE46+Jun!AE46+Jul!AE46+Ago!AE46+Set!AE46+Oct!AE46+Nov!AE46),IF(Config!$C$6=12,SUM(+Ene!AE46+Feb!AE46+Mar!AE46+Abr!AE46+May!AE46+Jun!AE46+Jul!AE46+Ago!AE46+Set!AE46+Oct!AE46+Nov!AE46+Dic!AE46)))))))))))))</f>
        <v>0</v>
      </c>
      <c r="AF46" s="429">
        <f>IF(Config!$C$6=1,SUM(+Ene!AF46),IF(Config!$C$6=2,SUM(+Ene!AF46+Feb!AF46),IF(Config!$C$6=3,SUM(+Ene!AF46+Feb!AF46+Mar!AF46),IF(Config!$C$6=4,SUM(+Ene!AF46+Feb!AF46+Mar!AF46+Abr!AF46),IF(Config!$C$6=5,SUM(Ene!AF46+Feb!AF46+Mar!AF46+Abr!AF46+May!AF46),IF(Config!$C$6=6,SUM(+Ene!AF46+Feb!AF46+Mar!AF46+Abr!AF46+May!AF46+Jun!AF46),IF(Config!$C$6=7,SUM(Ene!AF46+Feb!AF46+Mar!AF46+Abr!AF46+May!AF46+Jun!AF46+Jul!AF46),IF(Config!$C$6=8,SUM(+Ene!AF46+Feb!AF46+Mar!AF46+Abr!AF46+May!AF46+Jun!AF46+Jul!AF46+Ago!AF46),IF(Config!$C$6=9,SUM(+Ene!AF46+Feb!AF46+Mar!AF46+Abr!AF46+May!AF46+Jun!AF46+Jul!AF46+Ago!AF46+Set!AF46),IF(Config!$C$6=10,SUM(+Ene!AF46+Feb!AF46+Mar!AF46+Abr!AF46+May!AF46+Jun!AF46+Jul!AF46+Ago!AF46+Set!AF46+Oct!AF46),IF(Config!$C$6=11,SUM(+Ene!AF46+Feb!AF46+Mar!AF46+Abr!AF46+May!AF46+Jun!AF46+Jul!AF46+Ago!AF46+Set!AF46+Oct!AF46+Nov!AF46),IF(Config!$C$6=12,SUM(+Ene!AF46+Feb!AF46+Mar!AF46+Abr!AF46+May!AF46+Jun!AF46+Jul!AF46+Ago!AF46+Set!AF46+Oct!AF46+Nov!AF46+Dic!AF46)))))))))))))</f>
        <v>0</v>
      </c>
      <c r="AG46" s="429">
        <f>IF(Config!$C$6=1,SUM(+Ene!AG46),IF(Config!$C$6=2,SUM(+Ene!AG46+Feb!AG46),IF(Config!$C$6=3,SUM(+Ene!AG46+Feb!AG46+Mar!AG46),IF(Config!$C$6=4,SUM(+Ene!AG46+Feb!AG46+Mar!AG46+Abr!AG46),IF(Config!$C$6=5,SUM(Ene!AG46+Feb!AG46+Mar!AG46+Abr!AG46+May!AG46),IF(Config!$C$6=6,SUM(+Ene!AG46+Feb!AG46+Mar!AG46+Abr!AG46+May!AG46+Jun!AG46),IF(Config!$C$6=7,SUM(Ene!AG46+Feb!AG46+Mar!AG46+Abr!AG46+May!AG46+Jun!AG46+Jul!AG46),IF(Config!$C$6=8,SUM(+Ene!AG46+Feb!AG46+Mar!AG46+Abr!AG46+May!AG46+Jun!AG46+Jul!AG46+Ago!AG46),IF(Config!$C$6=9,SUM(+Ene!AG46+Feb!AG46+Mar!AG46+Abr!AG46+May!AG46+Jun!AG46+Jul!AG46+Ago!AG46+Set!AG46),IF(Config!$C$6=10,SUM(+Ene!AG46+Feb!AG46+Mar!AG46+Abr!AG46+May!AG46+Jun!AG46+Jul!AG46+Ago!AG46+Set!AG46+Oct!AG46),IF(Config!$C$6=11,SUM(+Ene!AG46+Feb!AG46+Mar!AG46+Abr!AG46+May!AG46+Jun!AG46+Jul!AG46+Ago!AG46+Set!AG46+Oct!AG46+Nov!AG46),IF(Config!$C$6=12,SUM(+Ene!AG46+Feb!AG46+Mar!AG46+Abr!AG46+May!AG46+Jun!AG46+Jul!AG46+Ago!AG46+Set!AG46+Oct!AG46+Nov!AG46+Dic!AG46)))))))))))))</f>
        <v>0</v>
      </c>
      <c r="AH46" s="429">
        <f>IF(Config!$C$6=1,SUM(+Ene!AH46),IF(Config!$C$6=2,SUM(+Ene!AH46+Feb!AH46),IF(Config!$C$6=3,SUM(+Ene!AH46+Feb!AH46+Mar!AH46),IF(Config!$C$6=4,SUM(+Ene!AH46+Feb!AH46+Mar!AH46+Abr!AH46),IF(Config!$C$6=5,SUM(Ene!AH46+Feb!AH46+Mar!AH46+Abr!AH46+May!AH46),IF(Config!$C$6=6,SUM(+Ene!AH46+Feb!AH46+Mar!AH46+Abr!AH46+May!AH46+Jun!AH46),IF(Config!$C$6=7,SUM(Ene!AH46+Feb!AH46+Mar!AH46+Abr!AH46+May!AH46+Jun!AH46+Jul!AH46),IF(Config!$C$6=8,SUM(+Ene!AH46+Feb!AH46+Mar!AH46+Abr!AH46+May!AH46+Jun!AH46+Jul!AH46+Ago!AH46),IF(Config!$C$6=9,SUM(+Ene!AH46+Feb!AH46+Mar!AH46+Abr!AH46+May!AH46+Jun!AH46+Jul!AH46+Ago!AH46+Set!AH46),IF(Config!$C$6=10,SUM(+Ene!AH46+Feb!AH46+Mar!AH46+Abr!AH46+May!AH46+Jun!AH46+Jul!AH46+Ago!AH46+Set!AH46+Oct!AH46),IF(Config!$C$6=11,SUM(+Ene!AH46+Feb!AH46+Mar!AH46+Abr!AH46+May!AH46+Jun!AH46+Jul!AH46+Ago!AH46+Set!AH46+Oct!AH46+Nov!AH46),IF(Config!$C$6=12,SUM(+Ene!AH46+Feb!AH46+Mar!AH46+Abr!AH46+May!AH46+Jun!AH46+Jul!AH46+Ago!AH46+Set!AH46+Oct!AH46+Nov!AH46+Dic!AH46)))))))))))))</f>
        <v>0</v>
      </c>
      <c r="AI46" s="429">
        <f>IF(Config!$C$6=1,SUM(+Ene!AI46),IF(Config!$C$6=2,SUM(+Ene!AI46+Feb!AI46),IF(Config!$C$6=3,SUM(+Ene!AI46+Feb!AI46+Mar!AI46),IF(Config!$C$6=4,SUM(+Ene!AI46+Feb!AI46+Mar!AI46+Abr!AI46),IF(Config!$C$6=5,SUM(Ene!AI46+Feb!AI46+Mar!AI46+Abr!AI46+May!AI46),IF(Config!$C$6=6,SUM(+Ene!AI46+Feb!AI46+Mar!AI46+Abr!AI46+May!AI46+Jun!AI46),IF(Config!$C$6=7,SUM(Ene!AI46+Feb!AI46+Mar!AI46+Abr!AI46+May!AI46+Jun!AI46+Jul!AI46),IF(Config!$C$6=8,SUM(+Ene!AI46+Feb!AI46+Mar!AI46+Abr!AI46+May!AI46+Jun!AI46+Jul!AI46+Ago!AI46),IF(Config!$C$6=9,SUM(+Ene!AI46+Feb!AI46+Mar!AI46+Abr!AI46+May!AI46+Jun!AI46+Jul!AI46+Ago!AI46+Set!AI46),IF(Config!$C$6=10,SUM(+Ene!AI46+Feb!AI46+Mar!AI46+Abr!AI46+May!AI46+Jun!AI46+Jul!AI46+Ago!AI46+Set!AI46+Oct!AI46),IF(Config!$C$6=11,SUM(+Ene!AI46+Feb!AI46+Mar!AI46+Abr!AI46+May!AI46+Jun!AI46+Jul!AI46+Ago!AI46+Set!AI46+Oct!AI46+Nov!AI46),IF(Config!$C$6=12,SUM(+Ene!AI46+Feb!AI46+Mar!AI46+Abr!AI46+May!AI46+Jun!AI46+Jul!AI46+Ago!AI46+Set!AI46+Oct!AI46+Nov!AI46+Dic!AI46)))))))))))))</f>
        <v>0</v>
      </c>
      <c r="AJ46" s="429">
        <f>IF(Config!$C$6=1,SUM(+Ene!AJ46),IF(Config!$C$6=2,SUM(+Ene!AJ46+Feb!AJ46),IF(Config!$C$6=3,SUM(+Ene!AJ46+Feb!AJ46+Mar!AJ46),IF(Config!$C$6=4,SUM(+Ene!AJ46+Feb!AJ46+Mar!AJ46+Abr!AJ46),IF(Config!$C$6=5,SUM(Ene!AJ46+Feb!AJ46+Mar!AJ46+Abr!AJ46+May!AJ46),IF(Config!$C$6=6,SUM(+Ene!AJ46+Feb!AJ46+Mar!AJ46+Abr!AJ46+May!AJ46+Jun!AJ46),IF(Config!$C$6=7,SUM(Ene!AJ46+Feb!AJ46+Mar!AJ46+Abr!AJ46+May!AJ46+Jun!AJ46+Jul!AJ46),IF(Config!$C$6=8,SUM(+Ene!AJ46+Feb!AJ46+Mar!AJ46+Abr!AJ46+May!AJ46+Jun!AJ46+Jul!AJ46+Ago!AJ46),IF(Config!$C$6=9,SUM(+Ene!AJ46+Feb!AJ46+Mar!AJ46+Abr!AJ46+May!AJ46+Jun!AJ46+Jul!AJ46+Ago!AJ46+Set!AJ46),IF(Config!$C$6=10,SUM(+Ene!AJ46+Feb!AJ46+Mar!AJ46+Abr!AJ46+May!AJ46+Jun!AJ46+Jul!AJ46+Ago!AJ46+Set!AJ46+Oct!AJ46),IF(Config!$C$6=11,SUM(+Ene!AJ46+Feb!AJ46+Mar!AJ46+Abr!AJ46+May!AJ46+Jun!AJ46+Jul!AJ46+Ago!AJ46+Set!AJ46+Oct!AJ46+Nov!AJ46),IF(Config!$C$6=12,SUM(+Ene!AJ46+Feb!AJ46+Mar!AJ46+Abr!AJ46+May!AJ46+Jun!AJ46+Jul!AJ46+Ago!AJ46+Set!AJ46+Oct!AJ46+Nov!AJ46+Dic!AJ46)))))))))))))</f>
        <v>0</v>
      </c>
      <c r="AK46" s="429">
        <f>IF(Config!$C$6=1,SUM(+Ene!AK46),IF(Config!$C$6=2,SUM(+Ene!AK46+Feb!AK46),IF(Config!$C$6=3,SUM(+Ene!AK46+Feb!AK46+Mar!AK46),IF(Config!$C$6=4,SUM(+Ene!AK46+Feb!AK46+Mar!AK46+Abr!AK46),IF(Config!$C$6=5,SUM(Ene!AK46+Feb!AK46+Mar!AK46+Abr!AK46+May!AK46),IF(Config!$C$6=6,SUM(+Ene!AK46+Feb!AK46+Mar!AK46+Abr!AK46+May!AK46+Jun!AK46),IF(Config!$C$6=7,SUM(Ene!AK46+Feb!AK46+Mar!AK46+Abr!AK46+May!AK46+Jun!AK46+Jul!AK46),IF(Config!$C$6=8,SUM(+Ene!AK46+Feb!AK46+Mar!AK46+Abr!AK46+May!AK46+Jun!AK46+Jul!AK46+Ago!AK46),IF(Config!$C$6=9,SUM(+Ene!AK46+Feb!AK46+Mar!AK46+Abr!AK46+May!AK46+Jun!AK46+Jul!AK46+Ago!AK46+Set!AK46),IF(Config!$C$6=10,SUM(+Ene!AK46+Feb!AK46+Mar!AK46+Abr!AK46+May!AK46+Jun!AK46+Jul!AK46+Ago!AK46+Set!AK46+Oct!AK46),IF(Config!$C$6=11,SUM(+Ene!AK46+Feb!AK46+Mar!AK46+Abr!AK46+May!AK46+Jun!AK46+Jul!AK46+Ago!AK46+Set!AK46+Oct!AK46+Nov!AK46),IF(Config!$C$6=12,SUM(+Ene!AK46+Feb!AK46+Mar!AK46+Abr!AK46+May!AK46+Jun!AK46+Jul!AK46+Ago!AK46+Set!AK46+Oct!AK46+Nov!AK46+Dic!AK46)))))))))))))</f>
        <v>0</v>
      </c>
      <c r="AL46" s="429">
        <f>IF(Config!$C$6=1,SUM(+Ene!AL46),IF(Config!$C$6=2,SUM(+Ene!AL46+Feb!AL46),IF(Config!$C$6=3,SUM(+Ene!AL46+Feb!AL46+Mar!AL46),IF(Config!$C$6=4,SUM(+Ene!AL46+Feb!AL46+Mar!AL46+Abr!AL46),IF(Config!$C$6=5,SUM(Ene!AL46+Feb!AL46+Mar!AL46+Abr!AL46+May!AL46),IF(Config!$C$6=6,SUM(+Ene!AL46+Feb!AL46+Mar!AL46+Abr!AL46+May!AL46+Jun!AL46),IF(Config!$C$6=7,SUM(Ene!AL46+Feb!AL46+Mar!AL46+Abr!AL46+May!AL46+Jun!AL46+Jul!AL46),IF(Config!$C$6=8,SUM(+Ene!AL46+Feb!AL46+Mar!AL46+Abr!AL46+May!AL46+Jun!AL46+Jul!AL46+Ago!AL46),IF(Config!$C$6=9,SUM(+Ene!AL46+Feb!AL46+Mar!AL46+Abr!AL46+May!AL46+Jun!AL46+Jul!AL46+Ago!AL46+Set!AL46),IF(Config!$C$6=10,SUM(+Ene!AL46+Feb!AL46+Mar!AL46+Abr!AL46+May!AL46+Jun!AL46+Jul!AL46+Ago!AL46+Set!AL46+Oct!AL46),IF(Config!$C$6=11,SUM(+Ene!AL46+Feb!AL46+Mar!AL46+Abr!AL46+May!AL46+Jun!AL46+Jul!AL46+Ago!AL46+Set!AL46+Oct!AL46+Nov!AL46),IF(Config!$C$6=12,SUM(+Ene!AL46+Feb!AL46+Mar!AL46+Abr!AL46+May!AL46+Jun!AL46+Jul!AL46+Ago!AL46+Set!AL46+Oct!AL46+Nov!AL46+Dic!AL46)))))))))))))</f>
        <v>0</v>
      </c>
      <c r="AM46" s="429">
        <f>IF(Config!$C$6=1,SUM(+Ene!AM46),IF(Config!$C$6=2,SUM(+Ene!AM46+Feb!AM46),IF(Config!$C$6=3,SUM(+Ene!AM46+Feb!AM46+Mar!AM46),IF(Config!$C$6=4,SUM(+Ene!AM46+Feb!AM46+Mar!AM46+Abr!AM46),IF(Config!$C$6=5,SUM(Ene!AM46+Feb!AM46+Mar!AM46+Abr!AM46+May!AM46),IF(Config!$C$6=6,SUM(+Ene!AM46+Feb!AM46+Mar!AM46+Abr!AM46+May!AM46+Jun!AM46),IF(Config!$C$6=7,SUM(Ene!AM46+Feb!AM46+Mar!AM46+Abr!AM46+May!AM46+Jun!AM46+Jul!AM46),IF(Config!$C$6=8,SUM(+Ene!AM46+Feb!AM46+Mar!AM46+Abr!AM46+May!AM46+Jun!AM46+Jul!AM46+Ago!AM46),IF(Config!$C$6=9,SUM(+Ene!AM46+Feb!AM46+Mar!AM46+Abr!AM46+May!AM46+Jun!AM46+Jul!AM46+Ago!AM46+Set!AM46),IF(Config!$C$6=10,SUM(+Ene!AM46+Feb!AM46+Mar!AM46+Abr!AM46+May!AM46+Jun!AM46+Jul!AM46+Ago!AM46+Set!AM46+Oct!AM46),IF(Config!$C$6=11,SUM(+Ene!AM46+Feb!AM46+Mar!AM46+Abr!AM46+May!AM46+Jun!AM46+Jul!AM46+Ago!AM46+Set!AM46+Oct!AM46+Nov!AM46),IF(Config!$C$6=12,SUM(+Ene!AM46+Feb!AM46+Mar!AM46+Abr!AM46+May!AM46+Jun!AM46+Jul!AM46+Ago!AM46+Set!AM46+Oct!AM46+Nov!AM46+Dic!AM46)))))))))))))</f>
        <v>0</v>
      </c>
      <c r="AN46" s="429">
        <f>IF(Config!$C$6=1,SUM(+Ene!AN46),IF(Config!$C$6=2,SUM(+Ene!AN46+Feb!AN46),IF(Config!$C$6=3,SUM(+Ene!AN46+Feb!AN46+Mar!AN46),IF(Config!$C$6=4,SUM(+Ene!AN46+Feb!AN46+Mar!AN46+Abr!AN46),IF(Config!$C$6=5,SUM(Ene!AN46+Feb!AN46+Mar!AN46+Abr!AN46+May!AN46),IF(Config!$C$6=6,SUM(+Ene!AN46+Feb!AN46+Mar!AN46+Abr!AN46+May!AN46+Jun!AN46),IF(Config!$C$6=7,SUM(Ene!AN46+Feb!AN46+Mar!AN46+Abr!AN46+May!AN46+Jun!AN46+Jul!AN46),IF(Config!$C$6=8,SUM(+Ene!AN46+Feb!AN46+Mar!AN46+Abr!AN46+May!AN46+Jun!AN46+Jul!AN46+Ago!AN46),IF(Config!$C$6=9,SUM(+Ene!AN46+Feb!AN46+Mar!AN46+Abr!AN46+May!AN46+Jun!AN46+Jul!AN46+Ago!AN46+Set!AN46),IF(Config!$C$6=10,SUM(+Ene!AN46+Feb!AN46+Mar!AN46+Abr!AN46+May!AN46+Jun!AN46+Jul!AN46+Ago!AN46+Set!AN46+Oct!AN46),IF(Config!$C$6=11,SUM(+Ene!AN46+Feb!AN46+Mar!AN46+Abr!AN46+May!AN46+Jun!AN46+Jul!AN46+Ago!AN46+Set!AN46+Oct!AN46+Nov!AN46),IF(Config!$C$6=12,SUM(+Ene!AN46+Feb!AN46+Mar!AN46+Abr!AN46+May!AN46+Jun!AN46+Jul!AN46+Ago!AN46+Set!AN46+Oct!AN46+Nov!AN46+Dic!AN46)))))))))))))</f>
        <v>0</v>
      </c>
      <c r="AO46" s="429">
        <f>IF(Config!$C$6=1,SUM(+Ene!AO46),IF(Config!$C$6=2,SUM(+Ene!AO46+Feb!AO46),IF(Config!$C$6=3,SUM(+Ene!AO46+Feb!AO46+Mar!AO46),IF(Config!$C$6=4,SUM(+Ene!AO46+Feb!AO46+Mar!AO46+Abr!AO46),IF(Config!$C$6=5,SUM(Ene!AO46+Feb!AO46+Mar!AO46+Abr!AO46+May!AO46),IF(Config!$C$6=6,SUM(+Ene!AO46+Feb!AO46+Mar!AO46+Abr!AO46+May!AO46+Jun!AO46),IF(Config!$C$6=7,SUM(Ene!AO46+Feb!AO46+Mar!AO46+Abr!AO46+May!AO46+Jun!AO46+Jul!AO46),IF(Config!$C$6=8,SUM(+Ene!AO46+Feb!AO46+Mar!AO46+Abr!AO46+May!AO46+Jun!AO46+Jul!AO46+Ago!AO46),IF(Config!$C$6=9,SUM(+Ene!AO46+Feb!AO46+Mar!AO46+Abr!AO46+May!AO46+Jun!AO46+Jul!AO46+Ago!AO46+Set!AO46),IF(Config!$C$6=10,SUM(+Ene!AO46+Feb!AO46+Mar!AO46+Abr!AO46+May!AO46+Jun!AO46+Jul!AO46+Ago!AO46+Set!AO46+Oct!AO46),IF(Config!$C$6=11,SUM(+Ene!AO46+Feb!AO46+Mar!AO46+Abr!AO46+May!AO46+Jun!AO46+Jul!AO46+Ago!AO46+Set!AO46+Oct!AO46+Nov!AO46),IF(Config!$C$6=12,SUM(+Ene!AO46+Feb!AO46+Mar!AO46+Abr!AO46+May!AO46+Jun!AO46+Jul!AO46+Ago!AO46+Set!AO46+Oct!AO46+Nov!AO46+Dic!AO46)))))))))))))</f>
        <v>0</v>
      </c>
      <c r="AP46" s="429">
        <f>IF(Config!$C$6=1,SUM(+Ene!AP46),IF(Config!$C$6=2,SUM(+Ene!AP46+Feb!AP46),IF(Config!$C$6=3,SUM(+Ene!AP46+Feb!AP46+Mar!AP46),IF(Config!$C$6=4,SUM(+Ene!AP46+Feb!AP46+Mar!AP46+Abr!AP46),IF(Config!$C$6=5,SUM(Ene!AP46+Feb!AP46+Mar!AP46+Abr!AP46+May!AP46),IF(Config!$C$6=6,SUM(+Ene!AP46+Feb!AP46+Mar!AP46+Abr!AP46+May!AP46+Jun!AP46),IF(Config!$C$6=7,SUM(Ene!AP46+Feb!AP46+Mar!AP46+Abr!AP46+May!AP46+Jun!AP46+Jul!AP46),IF(Config!$C$6=8,SUM(+Ene!AP46+Feb!AP46+Mar!AP46+Abr!AP46+May!AP46+Jun!AP46+Jul!AP46+Ago!AP46),IF(Config!$C$6=9,SUM(+Ene!AP46+Feb!AP46+Mar!AP46+Abr!AP46+May!AP46+Jun!AP46+Jul!AP46+Ago!AP46+Set!AP46),IF(Config!$C$6=10,SUM(+Ene!AP46+Feb!AP46+Mar!AP46+Abr!AP46+May!AP46+Jun!AP46+Jul!AP46+Ago!AP46+Set!AP46+Oct!AP46),IF(Config!$C$6=11,SUM(+Ene!AP46+Feb!AP46+Mar!AP46+Abr!AP46+May!AP46+Jun!AP46+Jul!AP46+Ago!AP46+Set!AP46+Oct!AP46+Nov!AP46),IF(Config!$C$6=12,SUM(+Ene!AP46+Feb!AP46+Mar!AP46+Abr!AP46+May!AP46+Jun!AP46+Jul!AP46+Ago!AP46+Set!AP46+Oct!AP46+Nov!AP46+Dic!AP46)))))))))))))</f>
        <v>0</v>
      </c>
      <c r="AQ46" s="429">
        <f>IF(Config!$C$6=1,SUM(+Ene!AQ46),IF(Config!$C$6=2,SUM(+Ene!AQ46+Feb!AQ46),IF(Config!$C$6=3,SUM(+Ene!AQ46+Feb!AQ46+Mar!AQ46),IF(Config!$C$6=4,SUM(+Ene!AQ46+Feb!AQ46+Mar!AQ46+Abr!AQ46),IF(Config!$C$6=5,SUM(Ene!AQ46+Feb!AQ46+Mar!AQ46+Abr!AQ46+May!AQ46),IF(Config!$C$6=6,SUM(+Ene!AQ46+Feb!AQ46+Mar!AQ46+Abr!AQ46+May!AQ46+Jun!AQ46),IF(Config!$C$6=7,SUM(Ene!AQ46+Feb!AQ46+Mar!AQ46+Abr!AQ46+May!AQ46+Jun!AQ46+Jul!AQ46),IF(Config!$C$6=8,SUM(+Ene!AQ46+Feb!AQ46+Mar!AQ46+Abr!AQ46+May!AQ46+Jun!AQ46+Jul!AQ46+Ago!AQ46),IF(Config!$C$6=9,SUM(+Ene!AQ46+Feb!AQ46+Mar!AQ46+Abr!AQ46+May!AQ46+Jun!AQ46+Jul!AQ46+Ago!AQ46+Set!AQ46),IF(Config!$C$6=10,SUM(+Ene!AQ46+Feb!AQ46+Mar!AQ46+Abr!AQ46+May!AQ46+Jun!AQ46+Jul!AQ46+Ago!AQ46+Set!AQ46+Oct!AQ46),IF(Config!$C$6=11,SUM(+Ene!AQ46+Feb!AQ46+Mar!AQ46+Abr!AQ46+May!AQ46+Jun!AQ46+Jul!AQ46+Ago!AQ46+Set!AQ46+Oct!AQ46+Nov!AQ46),IF(Config!$C$6=12,SUM(+Ene!AQ46+Feb!AQ46+Mar!AQ46+Abr!AQ46+May!AQ46+Jun!AQ46+Jul!AQ46+Ago!AQ46+Set!AQ46+Oct!AQ46+Nov!AQ46+Dic!AQ46)))))))))))))</f>
        <v>0</v>
      </c>
      <c r="AR46" s="429">
        <f>IF(Config!$C$6=1,SUM(+Ene!AR46),IF(Config!$C$6=2,SUM(+Ene!AR46+Feb!AR46),IF(Config!$C$6=3,SUM(+Ene!AR46+Feb!AR46+Mar!AR46),IF(Config!$C$6=4,SUM(+Ene!AR46+Feb!AR46+Mar!AR46+Abr!AR46),IF(Config!$C$6=5,SUM(Ene!AR46+Feb!AR46+Mar!AR46+Abr!AR46+May!AR46),IF(Config!$C$6=6,SUM(+Ene!AR46+Feb!AR46+Mar!AR46+Abr!AR46+May!AR46+Jun!AR46),IF(Config!$C$6=7,SUM(Ene!AR46+Feb!AR46+Mar!AR46+Abr!AR46+May!AR46+Jun!AR46+Jul!AR46),IF(Config!$C$6=8,SUM(+Ene!AR46+Feb!AR46+Mar!AR46+Abr!AR46+May!AR46+Jun!AR46+Jul!AR46+Ago!AR46),IF(Config!$C$6=9,SUM(+Ene!AR46+Feb!AR46+Mar!AR46+Abr!AR46+May!AR46+Jun!AR46+Jul!AR46+Ago!AR46+Set!AR46),IF(Config!$C$6=10,SUM(+Ene!AR46+Feb!AR46+Mar!AR46+Abr!AR46+May!AR46+Jun!AR46+Jul!AR46+Ago!AR46+Set!AR46+Oct!AR46),IF(Config!$C$6=11,SUM(+Ene!AR46+Feb!AR46+Mar!AR46+Abr!AR46+May!AR46+Jun!AR46+Jul!AR46+Ago!AR46+Set!AR46+Oct!AR46+Nov!AR46),IF(Config!$C$6=12,SUM(+Ene!AR46+Feb!AR46+Mar!AR46+Abr!AR46+May!AR46+Jun!AR46+Jul!AR46+Ago!AR46+Set!AR46+Oct!AR46+Nov!AR46+Dic!AR46)))))))))))))</f>
        <v>0</v>
      </c>
      <c r="AS46" s="429">
        <f>IF(Config!$C$6=1,SUM(+Ene!AS46),IF(Config!$C$6=2,SUM(+Ene!AS46+Feb!AS46),IF(Config!$C$6=3,SUM(+Ene!AS46+Feb!AS46+Mar!AS46),IF(Config!$C$6=4,SUM(+Ene!AS46+Feb!AS46+Mar!AS46+Abr!AS46),IF(Config!$C$6=5,SUM(Ene!AS46+Feb!AS46+Mar!AS46+Abr!AS46+May!AS46),IF(Config!$C$6=6,SUM(+Ene!AS46+Feb!AS46+Mar!AS46+Abr!AS46+May!AS46+Jun!AS46),IF(Config!$C$6=7,SUM(Ene!AS46+Feb!AS46+Mar!AS46+Abr!AS46+May!AS46+Jun!AS46+Jul!AS46),IF(Config!$C$6=8,SUM(+Ene!AS46+Feb!AS46+Mar!AS46+Abr!AS46+May!AS46+Jun!AS46+Jul!AS46+Ago!AS46),IF(Config!$C$6=9,SUM(+Ene!AS46+Feb!AS46+Mar!AS46+Abr!AS46+May!AS46+Jun!AS46+Jul!AS46+Ago!AS46+Set!AS46),IF(Config!$C$6=10,SUM(+Ene!AS46+Feb!AS46+Mar!AS46+Abr!AS46+May!AS46+Jun!AS46+Jul!AS46+Ago!AS46+Set!AS46+Oct!AS46),IF(Config!$C$6=11,SUM(+Ene!AS46+Feb!AS46+Mar!AS46+Abr!AS46+May!AS46+Jun!AS46+Jul!AS46+Ago!AS46+Set!AS46+Oct!AS46+Nov!AS46),IF(Config!$C$6=12,SUM(+Ene!AS46+Feb!AS46+Mar!AS46+Abr!AS46+May!AS46+Jun!AS46+Jul!AS46+Ago!AS46+Set!AS46+Oct!AS46+Nov!AS46+Dic!AS46)))))))))))))</f>
        <v>0</v>
      </c>
      <c r="AT46" s="429">
        <f>IF(Config!$C$6=1,SUM(+Ene!AT46),IF(Config!$C$6=2,SUM(+Ene!AT46+Feb!AT46),IF(Config!$C$6=3,SUM(+Ene!AT46+Feb!AT46+Mar!AT46),IF(Config!$C$6=4,SUM(+Ene!AT46+Feb!AT46+Mar!AT46+Abr!AT46),IF(Config!$C$6=5,SUM(Ene!AT46+Feb!AT46+Mar!AT46+Abr!AT46+May!AT46),IF(Config!$C$6=6,SUM(+Ene!AT46+Feb!AT46+Mar!AT46+Abr!AT46+May!AT46+Jun!AT46),IF(Config!$C$6=7,SUM(Ene!AT46+Feb!AT46+Mar!AT46+Abr!AT46+May!AT46+Jun!AT46+Jul!AT46),IF(Config!$C$6=8,SUM(+Ene!AT46+Feb!AT46+Mar!AT46+Abr!AT46+May!AT46+Jun!AT46+Jul!AT46+Ago!AT46),IF(Config!$C$6=9,SUM(+Ene!AT46+Feb!AT46+Mar!AT46+Abr!AT46+May!AT46+Jun!AT46+Jul!AT46+Ago!AT46+Set!AT46),IF(Config!$C$6=10,SUM(+Ene!AT46+Feb!AT46+Mar!AT46+Abr!AT46+May!AT46+Jun!AT46+Jul!AT46+Ago!AT46+Set!AT46+Oct!AT46),IF(Config!$C$6=11,SUM(+Ene!AT46+Feb!AT46+Mar!AT46+Abr!AT46+May!AT46+Jun!AT46+Jul!AT46+Ago!AT46+Set!AT46+Oct!AT46+Nov!AT46),IF(Config!$C$6=12,SUM(+Ene!AT46+Feb!AT46+Mar!AT46+Abr!AT46+May!AT46+Jun!AT46+Jul!AT46+Ago!AT46+Set!AT46+Oct!AT46+Nov!AT46+Dic!AT46)))))))))))))</f>
        <v>0</v>
      </c>
      <c r="AU46" s="495">
        <f t="shared" si="9"/>
        <v>0</v>
      </c>
      <c r="AV46" s="37">
        <f t="shared" si="10"/>
        <v>0</v>
      </c>
      <c r="AW46" s="37">
        <f t="shared" si="11"/>
        <v>0</v>
      </c>
      <c r="AX46" s="37">
        <f t="shared" si="12"/>
        <v>0</v>
      </c>
      <c r="AY46" s="37">
        <f t="shared" si="13"/>
        <v>0</v>
      </c>
      <c r="AZ46" s="37">
        <f t="shared" si="14"/>
        <v>0</v>
      </c>
      <c r="BA46" s="37">
        <f t="shared" si="15"/>
        <v>0</v>
      </c>
      <c r="BB46" s="37">
        <f t="shared" si="16"/>
        <v>0</v>
      </c>
      <c r="BC46" s="37">
        <f t="shared" si="17"/>
        <v>0</v>
      </c>
      <c r="BD46" s="38">
        <f t="shared" si="18"/>
        <v>0</v>
      </c>
      <c r="BE46" s="37">
        <f t="shared" si="19"/>
        <v>0</v>
      </c>
      <c r="BF46" s="54">
        <f t="shared" si="20"/>
        <v>0</v>
      </c>
    </row>
    <row r="47" spans="1:58" ht="30" x14ac:dyDescent="0.25">
      <c r="A47" s="400">
        <v>44</v>
      </c>
      <c r="B47" s="427" t="s">
        <v>764</v>
      </c>
      <c r="C47" s="444" t="s">
        <v>145</v>
      </c>
      <c r="D47" s="429">
        <f>IF(Config!$C$6=1,SUM(+Ene!D47),IF(Config!$C$6=2,SUM(+Ene!D47+Feb!D47),IF(Config!$C$6=3,SUM(+Ene!D47+Feb!D47+Mar!D47),IF(Config!$C$6=4,SUM(+Ene!D47+Feb!D47+Mar!D47+Abr!D47),IF(Config!$C$6=5,SUM(Ene!D47+Feb!D47+Mar!D47+Abr!D47+May!D47),IF(Config!$C$6=6,SUM(+Ene!D47+Feb!D47+Mar!D47+Abr!D47+May!D47+Jun!D47),IF(Config!$C$6=7,SUM(Ene!D47+Feb!D47+Mar!D47+Abr!D47+May!D47+Jun!D47+Jul!D47),IF(Config!$C$6=8,SUM(+Ene!D47+Feb!D47+Mar!D47+Abr!D47+May!D47+Jun!D47+Jul!D47+Ago!D47),IF(Config!$C$6=9,SUM(+Ene!D47+Feb!D47+Mar!D47+Abr!D47+May!D47+Jun!D47+Jul!D47+Ago!D47+Set!D47),IF(Config!$C$6=10,SUM(+Ene!D47+Feb!D47+Mar!D47+Abr!D47+May!D47+Jun!D47+Jul!D47+Ago!D47+Set!D47+Oct!D47),IF(Config!$C$6=11,SUM(+Ene!D47+Feb!D47+Mar!D47+Abr!D47+May!D47+Jun!D47+Jul!D47+Ago!D47+Set!D47+Oct!D47+Nov!D47),IF(Config!$C$6=12,SUM(+Ene!D47+Feb!D47+Mar!D47+Abr!D47+May!D47+Jun!D47+Jul!D47+Ago!D47+Set!D47+Oct!D47+Nov!D47+Dic!D47)))))))))))))</f>
        <v>0</v>
      </c>
      <c r="E47" s="429">
        <f>IF(Config!$C$6=1,SUM(+Ene!E47),IF(Config!$C$6=2,SUM(+Ene!E47+Feb!E47),IF(Config!$C$6=3,SUM(+Ene!E47+Feb!E47+Mar!E47),IF(Config!$C$6=4,SUM(+Ene!E47+Feb!E47+Mar!E47+Abr!E47),IF(Config!$C$6=5,SUM(Ene!E47+Feb!E47+Mar!E47+Abr!E47+May!E47),IF(Config!$C$6=6,SUM(+Ene!E47+Feb!E47+Mar!E47+Abr!E47+May!E47+Jun!E47),IF(Config!$C$6=7,SUM(Ene!E47+Feb!E47+Mar!E47+Abr!E47+May!E47+Jun!E47+Jul!E47),IF(Config!$C$6=8,SUM(+Ene!E47+Feb!E47+Mar!E47+Abr!E47+May!E47+Jun!E47+Jul!E47+Ago!E47),IF(Config!$C$6=9,SUM(+Ene!E47+Feb!E47+Mar!E47+Abr!E47+May!E47+Jun!E47+Jul!E47+Ago!E47+Set!E47),IF(Config!$C$6=10,SUM(+Ene!E47+Feb!E47+Mar!E47+Abr!E47+May!E47+Jun!E47+Jul!E47+Ago!E47+Set!E47+Oct!E47),IF(Config!$C$6=11,SUM(+Ene!E47+Feb!E47+Mar!E47+Abr!E47+May!E47+Jun!E47+Jul!E47+Ago!E47+Set!E47+Oct!E47+Nov!E47),IF(Config!$C$6=12,SUM(+Ene!E47+Feb!E47+Mar!E47+Abr!E47+May!E47+Jun!E47+Jul!E47+Ago!E47+Set!E47+Oct!E47+Nov!E47+Dic!E47)))))))))))))</f>
        <v>0</v>
      </c>
      <c r="F47" s="429">
        <f>IF(Config!$C$6=1,SUM(+Ene!F47),IF(Config!$C$6=2,SUM(+Ene!F47+Feb!F47),IF(Config!$C$6=3,SUM(+Ene!F47+Feb!F47+Mar!F47),IF(Config!$C$6=4,SUM(+Ene!F47+Feb!F47+Mar!F47+Abr!F47),IF(Config!$C$6=5,SUM(Ene!F47+Feb!F47+Mar!F47+Abr!F47+May!F47),IF(Config!$C$6=6,SUM(+Ene!F47+Feb!F47+Mar!F47+Abr!F47+May!F47+Jun!F47),IF(Config!$C$6=7,SUM(Ene!F47+Feb!F47+Mar!F47+Abr!F47+May!F47+Jun!F47+Jul!F47),IF(Config!$C$6=8,SUM(+Ene!F47+Feb!F47+Mar!F47+Abr!F47+May!F47+Jun!F47+Jul!F47+Ago!F47),IF(Config!$C$6=9,SUM(+Ene!F47+Feb!F47+Mar!F47+Abr!F47+May!F47+Jun!F47+Jul!F47+Ago!F47+Set!F47),IF(Config!$C$6=10,SUM(+Ene!F47+Feb!F47+Mar!F47+Abr!F47+May!F47+Jun!F47+Jul!F47+Ago!F47+Set!F47+Oct!F47),IF(Config!$C$6=11,SUM(+Ene!F47+Feb!F47+Mar!F47+Abr!F47+May!F47+Jun!F47+Jul!F47+Ago!F47+Set!F47+Oct!F47+Nov!F47),IF(Config!$C$6=12,SUM(+Ene!F47+Feb!F47+Mar!F47+Abr!F47+May!F47+Jun!F47+Jul!F47+Ago!F47+Set!F47+Oct!F47+Nov!F47+Dic!F47)))))))))))))</f>
        <v>0</v>
      </c>
      <c r="G47" s="429">
        <f>IF(Config!$C$6=1,SUM(+Ene!G47),IF(Config!$C$6=2,SUM(+Ene!G47+Feb!G47),IF(Config!$C$6=3,SUM(+Ene!G47+Feb!G47+Mar!G47),IF(Config!$C$6=4,SUM(+Ene!G47+Feb!G47+Mar!G47+Abr!G47),IF(Config!$C$6=5,SUM(Ene!G47+Feb!G47+Mar!G47+Abr!G47+May!G47),IF(Config!$C$6=6,SUM(+Ene!G47+Feb!G47+Mar!G47+Abr!G47+May!G47+Jun!G47),IF(Config!$C$6=7,SUM(Ene!G47+Feb!G47+Mar!G47+Abr!G47+May!G47+Jun!G47+Jul!G47),IF(Config!$C$6=8,SUM(+Ene!G47+Feb!G47+Mar!G47+Abr!G47+May!G47+Jun!G47+Jul!G47+Ago!G47),IF(Config!$C$6=9,SUM(+Ene!G47+Feb!G47+Mar!G47+Abr!G47+May!G47+Jun!G47+Jul!G47+Ago!G47+Set!G47),IF(Config!$C$6=10,SUM(+Ene!G47+Feb!G47+Mar!G47+Abr!G47+May!G47+Jun!G47+Jul!G47+Ago!G47+Set!G47+Oct!G47),IF(Config!$C$6=11,SUM(+Ene!G47+Feb!G47+Mar!G47+Abr!G47+May!G47+Jun!G47+Jul!G47+Ago!G47+Set!G47+Oct!G47+Nov!G47),IF(Config!$C$6=12,SUM(+Ene!G47+Feb!G47+Mar!G47+Abr!G47+May!G47+Jun!G47+Jul!G47+Ago!G47+Set!G47+Oct!G47+Nov!G47+Dic!G47)))))))))))))</f>
        <v>0</v>
      </c>
      <c r="H47" s="429">
        <f>IF(Config!$C$6=1,SUM(+Ene!H47),IF(Config!$C$6=2,SUM(+Ene!H47+Feb!H47),IF(Config!$C$6=3,SUM(+Ene!H47+Feb!H47+Mar!H47),IF(Config!$C$6=4,SUM(+Ene!H47+Feb!H47+Mar!H47+Abr!H47),IF(Config!$C$6=5,SUM(Ene!H47+Feb!H47+Mar!H47+Abr!H47+May!H47),IF(Config!$C$6=6,SUM(+Ene!H47+Feb!H47+Mar!H47+Abr!H47+May!H47+Jun!H47),IF(Config!$C$6=7,SUM(Ene!H47+Feb!H47+Mar!H47+Abr!H47+May!H47+Jun!H47+Jul!H47),IF(Config!$C$6=8,SUM(+Ene!H47+Feb!H47+Mar!H47+Abr!H47+May!H47+Jun!H47+Jul!H47+Ago!H47),IF(Config!$C$6=9,SUM(+Ene!H47+Feb!H47+Mar!H47+Abr!H47+May!H47+Jun!H47+Jul!H47+Ago!H47+Set!H47),IF(Config!$C$6=10,SUM(+Ene!H47+Feb!H47+Mar!H47+Abr!H47+May!H47+Jun!H47+Jul!H47+Ago!H47+Set!H47+Oct!H47),IF(Config!$C$6=11,SUM(+Ene!H47+Feb!H47+Mar!H47+Abr!H47+May!H47+Jun!H47+Jul!H47+Ago!H47+Set!H47+Oct!H47+Nov!H47),IF(Config!$C$6=12,SUM(+Ene!H47+Feb!H47+Mar!H47+Abr!H47+May!H47+Jun!H47+Jul!H47+Ago!H47+Set!H47+Oct!H47+Nov!H47+Dic!H47)))))))))))))</f>
        <v>0</v>
      </c>
      <c r="I47" s="429">
        <f>IF(Config!$C$6=1,SUM(+Ene!I47),IF(Config!$C$6=2,SUM(+Ene!I47+Feb!I47),IF(Config!$C$6=3,SUM(+Ene!I47+Feb!I47+Mar!I47),IF(Config!$C$6=4,SUM(+Ene!I47+Feb!I47+Mar!I47+Abr!I47),IF(Config!$C$6=5,SUM(Ene!I47+Feb!I47+Mar!I47+Abr!I47+May!I47),IF(Config!$C$6=6,SUM(+Ene!I47+Feb!I47+Mar!I47+Abr!I47+May!I47+Jun!I47),IF(Config!$C$6=7,SUM(Ene!I47+Feb!I47+Mar!I47+Abr!I47+May!I47+Jun!I47+Jul!I47),IF(Config!$C$6=8,SUM(+Ene!I47+Feb!I47+Mar!I47+Abr!I47+May!I47+Jun!I47+Jul!I47+Ago!I47),IF(Config!$C$6=9,SUM(+Ene!I47+Feb!I47+Mar!I47+Abr!I47+May!I47+Jun!I47+Jul!I47+Ago!I47+Set!I47),IF(Config!$C$6=10,SUM(+Ene!I47+Feb!I47+Mar!I47+Abr!I47+May!I47+Jun!I47+Jul!I47+Ago!I47+Set!I47+Oct!I47),IF(Config!$C$6=11,SUM(+Ene!I47+Feb!I47+Mar!I47+Abr!I47+May!I47+Jun!I47+Jul!I47+Ago!I47+Set!I47+Oct!I47+Nov!I47),IF(Config!$C$6=12,SUM(+Ene!I47+Feb!I47+Mar!I47+Abr!I47+May!I47+Jun!I47+Jul!I47+Ago!I47+Set!I47+Oct!I47+Nov!I47+Dic!I47)))))))))))))</f>
        <v>0</v>
      </c>
      <c r="J47" s="429">
        <f>IF(Config!$C$6=1,SUM(+Ene!J47),IF(Config!$C$6=2,SUM(+Ene!J47+Feb!J47),IF(Config!$C$6=3,SUM(+Ene!J47+Feb!J47+Mar!J47),IF(Config!$C$6=4,SUM(+Ene!J47+Feb!J47+Mar!J47+Abr!J47),IF(Config!$C$6=5,SUM(Ene!J47+Feb!J47+Mar!J47+Abr!J47+May!J47),IF(Config!$C$6=6,SUM(+Ene!J47+Feb!J47+Mar!J47+Abr!J47+May!J47+Jun!J47),IF(Config!$C$6=7,SUM(Ene!J47+Feb!J47+Mar!J47+Abr!J47+May!J47+Jun!J47+Jul!J47),IF(Config!$C$6=8,SUM(+Ene!J47+Feb!J47+Mar!J47+Abr!J47+May!J47+Jun!J47+Jul!J47+Ago!J47),IF(Config!$C$6=9,SUM(+Ene!J47+Feb!J47+Mar!J47+Abr!J47+May!J47+Jun!J47+Jul!J47+Ago!J47+Set!J47),IF(Config!$C$6=10,SUM(+Ene!J47+Feb!J47+Mar!J47+Abr!J47+May!J47+Jun!J47+Jul!J47+Ago!J47+Set!J47+Oct!J47),IF(Config!$C$6=11,SUM(+Ene!J47+Feb!J47+Mar!J47+Abr!J47+May!J47+Jun!J47+Jul!J47+Ago!J47+Set!J47+Oct!J47+Nov!J47),IF(Config!$C$6=12,SUM(+Ene!J47+Feb!J47+Mar!J47+Abr!J47+May!J47+Jun!J47+Jul!J47+Ago!J47+Set!J47+Oct!J47+Nov!J47+Dic!J47)))))))))))))</f>
        <v>0</v>
      </c>
      <c r="K47" s="429">
        <f>IF(Config!$C$6=1,SUM(+Ene!K47),IF(Config!$C$6=2,SUM(+Ene!K47+Feb!K47),IF(Config!$C$6=3,SUM(+Ene!K47+Feb!K47+Mar!K47),IF(Config!$C$6=4,SUM(+Ene!K47+Feb!K47+Mar!K47+Abr!K47),IF(Config!$C$6=5,SUM(Ene!K47+Feb!K47+Mar!K47+Abr!K47+May!K47),IF(Config!$C$6=6,SUM(+Ene!K47+Feb!K47+Mar!K47+Abr!K47+May!K47+Jun!K47),IF(Config!$C$6=7,SUM(Ene!K47+Feb!K47+Mar!K47+Abr!K47+May!K47+Jun!K47+Jul!K47),IF(Config!$C$6=8,SUM(+Ene!K47+Feb!K47+Mar!K47+Abr!K47+May!K47+Jun!K47+Jul!K47+Ago!K47),IF(Config!$C$6=9,SUM(+Ene!K47+Feb!K47+Mar!K47+Abr!K47+May!K47+Jun!K47+Jul!K47+Ago!K47+Set!K47),IF(Config!$C$6=10,SUM(+Ene!K47+Feb!K47+Mar!K47+Abr!K47+May!K47+Jun!K47+Jul!K47+Ago!K47+Set!K47+Oct!K47),IF(Config!$C$6=11,SUM(+Ene!K47+Feb!K47+Mar!K47+Abr!K47+May!K47+Jun!K47+Jul!K47+Ago!K47+Set!K47+Oct!K47+Nov!K47),IF(Config!$C$6=12,SUM(+Ene!K47+Feb!K47+Mar!K47+Abr!K47+May!K47+Jun!K47+Jul!K47+Ago!K47+Set!K47+Oct!K47+Nov!K47+Dic!K47)))))))))))))</f>
        <v>0</v>
      </c>
      <c r="L47" s="429">
        <f>IF(Config!$C$6=1,SUM(+Ene!L47),IF(Config!$C$6=2,SUM(+Ene!L47+Feb!L47),IF(Config!$C$6=3,SUM(+Ene!L47+Feb!L47+Mar!L47),IF(Config!$C$6=4,SUM(+Ene!L47+Feb!L47+Mar!L47+Abr!L47),IF(Config!$C$6=5,SUM(Ene!L47+Feb!L47+Mar!L47+Abr!L47+May!L47),IF(Config!$C$6=6,SUM(+Ene!L47+Feb!L47+Mar!L47+Abr!L47+May!L47+Jun!L47),IF(Config!$C$6=7,SUM(Ene!L47+Feb!L47+Mar!L47+Abr!L47+May!L47+Jun!L47+Jul!L47),IF(Config!$C$6=8,SUM(+Ene!L47+Feb!L47+Mar!L47+Abr!L47+May!L47+Jun!L47+Jul!L47+Ago!L47),IF(Config!$C$6=9,SUM(+Ene!L47+Feb!L47+Mar!L47+Abr!L47+May!L47+Jun!L47+Jul!L47+Ago!L47+Set!L47),IF(Config!$C$6=10,SUM(+Ene!L47+Feb!L47+Mar!L47+Abr!L47+May!L47+Jun!L47+Jul!L47+Ago!L47+Set!L47+Oct!L47),IF(Config!$C$6=11,SUM(+Ene!L47+Feb!L47+Mar!L47+Abr!L47+May!L47+Jun!L47+Jul!L47+Ago!L47+Set!L47+Oct!L47+Nov!L47),IF(Config!$C$6=12,SUM(+Ene!L47+Feb!L47+Mar!L47+Abr!L47+May!L47+Jun!L47+Jul!L47+Ago!L47+Set!L47+Oct!L47+Nov!L47+Dic!L47)))))))))))))</f>
        <v>0</v>
      </c>
      <c r="M47" s="429">
        <f>IF(Config!$C$6=1,SUM(+Ene!M47),IF(Config!$C$6=2,SUM(+Ene!M47+Feb!M47),IF(Config!$C$6=3,SUM(+Ene!M47+Feb!M47+Mar!M47),IF(Config!$C$6=4,SUM(+Ene!M47+Feb!M47+Mar!M47+Abr!M47),IF(Config!$C$6=5,SUM(Ene!M47+Feb!M47+Mar!M47+Abr!M47+May!M47),IF(Config!$C$6=6,SUM(+Ene!M47+Feb!M47+Mar!M47+Abr!M47+May!M47+Jun!M47),IF(Config!$C$6=7,SUM(Ene!M47+Feb!M47+Mar!M47+Abr!M47+May!M47+Jun!M47+Jul!M47),IF(Config!$C$6=8,SUM(+Ene!M47+Feb!M47+Mar!M47+Abr!M47+May!M47+Jun!M47+Jul!M47+Ago!M47),IF(Config!$C$6=9,SUM(+Ene!M47+Feb!M47+Mar!M47+Abr!M47+May!M47+Jun!M47+Jul!M47+Ago!M47+Set!M47),IF(Config!$C$6=10,SUM(+Ene!M47+Feb!M47+Mar!M47+Abr!M47+May!M47+Jun!M47+Jul!M47+Ago!M47+Set!M47+Oct!M47),IF(Config!$C$6=11,SUM(+Ene!M47+Feb!M47+Mar!M47+Abr!M47+May!M47+Jun!M47+Jul!M47+Ago!M47+Set!M47+Oct!M47+Nov!M47),IF(Config!$C$6=12,SUM(+Ene!M47+Feb!M47+Mar!M47+Abr!M47+May!M47+Jun!M47+Jul!M47+Ago!M47+Set!M47+Oct!M47+Nov!M47+Dic!M47)))))))))))))</f>
        <v>0</v>
      </c>
      <c r="N47" s="429">
        <f>IF(Config!$C$6=1,SUM(+Ene!N47),IF(Config!$C$6=2,SUM(+Ene!N47+Feb!N47),IF(Config!$C$6=3,SUM(+Ene!N47+Feb!N47+Mar!N47),IF(Config!$C$6=4,SUM(+Ene!N47+Feb!N47+Mar!N47+Abr!N47),IF(Config!$C$6=5,SUM(Ene!N47+Feb!N47+Mar!N47+Abr!N47+May!N47),IF(Config!$C$6=6,SUM(+Ene!N47+Feb!N47+Mar!N47+Abr!N47+May!N47+Jun!N47),IF(Config!$C$6=7,SUM(Ene!N47+Feb!N47+Mar!N47+Abr!N47+May!N47+Jun!N47+Jul!N47),IF(Config!$C$6=8,SUM(+Ene!N47+Feb!N47+Mar!N47+Abr!N47+May!N47+Jun!N47+Jul!N47+Ago!N47),IF(Config!$C$6=9,SUM(+Ene!N47+Feb!N47+Mar!N47+Abr!N47+May!N47+Jun!N47+Jul!N47+Ago!N47+Set!N47),IF(Config!$C$6=10,SUM(+Ene!N47+Feb!N47+Mar!N47+Abr!N47+May!N47+Jun!N47+Jul!N47+Ago!N47+Set!N47+Oct!N47),IF(Config!$C$6=11,SUM(+Ene!N47+Feb!N47+Mar!N47+Abr!N47+May!N47+Jun!N47+Jul!N47+Ago!N47+Set!N47+Oct!N47+Nov!N47),IF(Config!$C$6=12,SUM(+Ene!N47+Feb!N47+Mar!N47+Abr!N47+May!N47+Jun!N47+Jul!N47+Ago!N47+Set!N47+Oct!N47+Nov!N47+Dic!N47)))))))))))))</f>
        <v>0</v>
      </c>
      <c r="O47" s="429">
        <f>IF(Config!$C$6=1,SUM(+Ene!O47),IF(Config!$C$6=2,SUM(+Ene!O47+Feb!O47),IF(Config!$C$6=3,SUM(+Ene!O47+Feb!O47+Mar!O47),IF(Config!$C$6=4,SUM(+Ene!O47+Feb!O47+Mar!O47+Abr!O47),IF(Config!$C$6=5,SUM(Ene!O47+Feb!O47+Mar!O47+Abr!O47+May!O47),IF(Config!$C$6=6,SUM(+Ene!O47+Feb!O47+Mar!O47+Abr!O47+May!O47+Jun!O47),IF(Config!$C$6=7,SUM(Ene!O47+Feb!O47+Mar!O47+Abr!O47+May!O47+Jun!O47+Jul!O47),IF(Config!$C$6=8,SUM(+Ene!O47+Feb!O47+Mar!O47+Abr!O47+May!O47+Jun!O47+Jul!O47+Ago!O47),IF(Config!$C$6=9,SUM(+Ene!O47+Feb!O47+Mar!O47+Abr!O47+May!O47+Jun!O47+Jul!O47+Ago!O47+Set!O47),IF(Config!$C$6=10,SUM(+Ene!O47+Feb!O47+Mar!O47+Abr!O47+May!O47+Jun!O47+Jul!O47+Ago!O47+Set!O47+Oct!O47),IF(Config!$C$6=11,SUM(+Ene!O47+Feb!O47+Mar!O47+Abr!O47+May!O47+Jun!O47+Jul!O47+Ago!O47+Set!O47+Oct!O47+Nov!O47),IF(Config!$C$6=12,SUM(+Ene!O47+Feb!O47+Mar!O47+Abr!O47+May!O47+Jun!O47+Jul!O47+Ago!O47+Set!O47+Oct!O47+Nov!O47+Dic!O47)))))))))))))</f>
        <v>0</v>
      </c>
      <c r="P47" s="429">
        <f>IF(Config!$C$6=1,SUM(+Ene!P47),IF(Config!$C$6=2,SUM(+Ene!P47+Feb!P47),IF(Config!$C$6=3,SUM(+Ene!P47+Feb!P47+Mar!P47),IF(Config!$C$6=4,SUM(+Ene!P47+Feb!P47+Mar!P47+Abr!P47),IF(Config!$C$6=5,SUM(Ene!P47+Feb!P47+Mar!P47+Abr!P47+May!P47),IF(Config!$C$6=6,SUM(+Ene!P47+Feb!P47+Mar!P47+Abr!P47+May!P47+Jun!P47),IF(Config!$C$6=7,SUM(Ene!P47+Feb!P47+Mar!P47+Abr!P47+May!P47+Jun!P47+Jul!P47),IF(Config!$C$6=8,SUM(+Ene!P47+Feb!P47+Mar!P47+Abr!P47+May!P47+Jun!P47+Jul!P47+Ago!P47),IF(Config!$C$6=9,SUM(+Ene!P47+Feb!P47+Mar!P47+Abr!P47+May!P47+Jun!P47+Jul!P47+Ago!P47+Set!P47),IF(Config!$C$6=10,SUM(+Ene!P47+Feb!P47+Mar!P47+Abr!P47+May!P47+Jun!P47+Jul!P47+Ago!P47+Set!P47+Oct!P47),IF(Config!$C$6=11,SUM(+Ene!P47+Feb!P47+Mar!P47+Abr!P47+May!P47+Jun!P47+Jul!P47+Ago!P47+Set!P47+Oct!P47+Nov!P47),IF(Config!$C$6=12,SUM(+Ene!P47+Feb!P47+Mar!P47+Abr!P47+May!P47+Jun!P47+Jul!P47+Ago!P47+Set!P47+Oct!P47+Nov!P47+Dic!P47)))))))))))))</f>
        <v>0</v>
      </c>
      <c r="Q47" s="429">
        <f>IF(Config!$C$6=1,SUM(+Ene!Q47),IF(Config!$C$6=2,SUM(+Ene!Q47+Feb!Q47),IF(Config!$C$6=3,SUM(+Ene!Q47+Feb!Q47+Mar!Q47),IF(Config!$C$6=4,SUM(+Ene!Q47+Feb!Q47+Mar!Q47+Abr!Q47),IF(Config!$C$6=5,SUM(Ene!Q47+Feb!Q47+Mar!Q47+Abr!Q47+May!Q47),IF(Config!$C$6=6,SUM(+Ene!Q47+Feb!Q47+Mar!Q47+Abr!Q47+May!Q47+Jun!Q47),IF(Config!$C$6=7,SUM(Ene!Q47+Feb!Q47+Mar!Q47+Abr!Q47+May!Q47+Jun!Q47+Jul!Q47),IF(Config!$C$6=8,SUM(+Ene!Q47+Feb!Q47+Mar!Q47+Abr!Q47+May!Q47+Jun!Q47+Jul!Q47+Ago!Q47),IF(Config!$C$6=9,SUM(+Ene!Q47+Feb!Q47+Mar!Q47+Abr!Q47+May!Q47+Jun!Q47+Jul!Q47+Ago!Q47+Set!Q47),IF(Config!$C$6=10,SUM(+Ene!Q47+Feb!Q47+Mar!Q47+Abr!Q47+May!Q47+Jun!Q47+Jul!Q47+Ago!Q47+Set!Q47+Oct!Q47),IF(Config!$C$6=11,SUM(+Ene!Q47+Feb!Q47+Mar!Q47+Abr!Q47+May!Q47+Jun!Q47+Jul!Q47+Ago!Q47+Set!Q47+Oct!Q47+Nov!Q47),IF(Config!$C$6=12,SUM(+Ene!Q47+Feb!Q47+Mar!Q47+Abr!Q47+May!Q47+Jun!Q47+Jul!Q47+Ago!Q47+Set!Q47+Oct!Q47+Nov!Q47+Dic!Q47)))))))))))))</f>
        <v>0</v>
      </c>
      <c r="R47" s="429">
        <f>IF(Config!$C$6=1,SUM(+Ene!R47),IF(Config!$C$6=2,SUM(+Ene!R47+Feb!R47),IF(Config!$C$6=3,SUM(+Ene!R47+Feb!R47+Mar!R47),IF(Config!$C$6=4,SUM(+Ene!R47+Feb!R47+Mar!R47+Abr!R47),IF(Config!$C$6=5,SUM(Ene!R47+Feb!R47+Mar!R47+Abr!R47+May!R47),IF(Config!$C$6=6,SUM(+Ene!R47+Feb!R47+Mar!R47+Abr!R47+May!R47+Jun!R47),IF(Config!$C$6=7,SUM(Ene!R47+Feb!R47+Mar!R47+Abr!R47+May!R47+Jun!R47+Jul!R47),IF(Config!$C$6=8,SUM(+Ene!R47+Feb!R47+Mar!R47+Abr!R47+May!R47+Jun!R47+Jul!R47+Ago!R47),IF(Config!$C$6=9,SUM(+Ene!R47+Feb!R47+Mar!R47+Abr!R47+May!R47+Jun!R47+Jul!R47+Ago!R47+Set!R47),IF(Config!$C$6=10,SUM(+Ene!R47+Feb!R47+Mar!R47+Abr!R47+May!R47+Jun!R47+Jul!R47+Ago!R47+Set!R47+Oct!R47),IF(Config!$C$6=11,SUM(+Ene!R47+Feb!R47+Mar!R47+Abr!R47+May!R47+Jun!R47+Jul!R47+Ago!R47+Set!R47+Oct!R47+Nov!R47),IF(Config!$C$6=12,SUM(+Ene!R47+Feb!R47+Mar!R47+Abr!R47+May!R47+Jun!R47+Jul!R47+Ago!R47+Set!R47+Oct!R47+Nov!R47+Dic!R47)))))))))))))</f>
        <v>0</v>
      </c>
      <c r="S47" s="429">
        <f>IF(Config!$C$6=1,SUM(+Ene!S47),IF(Config!$C$6=2,SUM(+Ene!S47+Feb!S47),IF(Config!$C$6=3,SUM(+Ene!S47+Feb!S47+Mar!S47),IF(Config!$C$6=4,SUM(+Ene!S47+Feb!S47+Mar!S47+Abr!S47),IF(Config!$C$6=5,SUM(Ene!S47+Feb!S47+Mar!S47+Abr!S47+May!S47),IF(Config!$C$6=6,SUM(+Ene!S47+Feb!S47+Mar!S47+Abr!S47+May!S47+Jun!S47),IF(Config!$C$6=7,SUM(Ene!S47+Feb!S47+Mar!S47+Abr!S47+May!S47+Jun!S47+Jul!S47),IF(Config!$C$6=8,SUM(+Ene!S47+Feb!S47+Mar!S47+Abr!S47+May!S47+Jun!S47+Jul!S47+Ago!S47),IF(Config!$C$6=9,SUM(+Ene!S47+Feb!S47+Mar!S47+Abr!S47+May!S47+Jun!S47+Jul!S47+Ago!S47+Set!S47),IF(Config!$C$6=10,SUM(+Ene!S47+Feb!S47+Mar!S47+Abr!S47+May!S47+Jun!S47+Jul!S47+Ago!S47+Set!S47+Oct!S47),IF(Config!$C$6=11,SUM(+Ene!S47+Feb!S47+Mar!S47+Abr!S47+May!S47+Jun!S47+Jul!S47+Ago!S47+Set!S47+Oct!S47+Nov!S47),IF(Config!$C$6=12,SUM(+Ene!S47+Feb!S47+Mar!S47+Abr!S47+May!S47+Jun!S47+Jul!S47+Ago!S47+Set!S47+Oct!S47+Nov!S47+Dic!S47)))))))))))))</f>
        <v>0</v>
      </c>
      <c r="T47" s="429">
        <f>IF(Config!$C$6=1,SUM(+Ene!T47),IF(Config!$C$6=2,SUM(+Ene!T47+Feb!T47),IF(Config!$C$6=3,SUM(+Ene!T47+Feb!T47+Mar!T47),IF(Config!$C$6=4,SUM(+Ene!T47+Feb!T47+Mar!T47+Abr!T47),IF(Config!$C$6=5,SUM(Ene!T47+Feb!T47+Mar!T47+Abr!T47+May!T47),IF(Config!$C$6=6,SUM(+Ene!T47+Feb!T47+Mar!T47+Abr!T47+May!T47+Jun!T47),IF(Config!$C$6=7,SUM(Ene!T47+Feb!T47+Mar!T47+Abr!T47+May!T47+Jun!T47+Jul!T47),IF(Config!$C$6=8,SUM(+Ene!T47+Feb!T47+Mar!T47+Abr!T47+May!T47+Jun!T47+Jul!T47+Ago!T47),IF(Config!$C$6=9,SUM(+Ene!T47+Feb!T47+Mar!T47+Abr!T47+May!T47+Jun!T47+Jul!T47+Ago!T47+Set!T47),IF(Config!$C$6=10,SUM(+Ene!T47+Feb!T47+Mar!T47+Abr!T47+May!T47+Jun!T47+Jul!T47+Ago!T47+Set!T47+Oct!T47),IF(Config!$C$6=11,SUM(+Ene!T47+Feb!T47+Mar!T47+Abr!T47+May!T47+Jun!T47+Jul!T47+Ago!T47+Set!T47+Oct!T47+Nov!T47),IF(Config!$C$6=12,SUM(+Ene!T47+Feb!T47+Mar!T47+Abr!T47+May!T47+Jun!T47+Jul!T47+Ago!T47+Set!T47+Oct!T47+Nov!T47+Dic!T47)))))))))))))</f>
        <v>0</v>
      </c>
      <c r="U47" s="429">
        <f>IF(Config!$C$6=1,SUM(+Ene!U47),IF(Config!$C$6=2,SUM(+Ene!U47+Feb!U47),IF(Config!$C$6=3,SUM(+Ene!U47+Feb!U47+Mar!U47),IF(Config!$C$6=4,SUM(+Ene!U47+Feb!U47+Mar!U47+Abr!U47),IF(Config!$C$6=5,SUM(Ene!U47+Feb!U47+Mar!U47+Abr!U47+May!U47),IF(Config!$C$6=6,SUM(+Ene!U47+Feb!U47+Mar!U47+Abr!U47+May!U47+Jun!U47),IF(Config!$C$6=7,SUM(Ene!U47+Feb!U47+Mar!U47+Abr!U47+May!U47+Jun!U47+Jul!U47),IF(Config!$C$6=8,SUM(+Ene!U47+Feb!U47+Mar!U47+Abr!U47+May!U47+Jun!U47+Jul!U47+Ago!U47),IF(Config!$C$6=9,SUM(+Ene!U47+Feb!U47+Mar!U47+Abr!U47+May!U47+Jun!U47+Jul!U47+Ago!U47+Set!U47),IF(Config!$C$6=10,SUM(+Ene!U47+Feb!U47+Mar!U47+Abr!U47+May!U47+Jun!U47+Jul!U47+Ago!U47+Set!U47+Oct!U47),IF(Config!$C$6=11,SUM(+Ene!U47+Feb!U47+Mar!U47+Abr!U47+May!U47+Jun!U47+Jul!U47+Ago!U47+Set!U47+Oct!U47+Nov!U47),IF(Config!$C$6=12,SUM(+Ene!U47+Feb!U47+Mar!U47+Abr!U47+May!U47+Jun!U47+Jul!U47+Ago!U47+Set!U47+Oct!U47+Nov!U47+Dic!U47)))))))))))))</f>
        <v>0</v>
      </c>
      <c r="V47" s="429">
        <f>IF(Config!$C$6=1,SUM(+Ene!V47),IF(Config!$C$6=2,SUM(+Ene!V47+Feb!V47),IF(Config!$C$6=3,SUM(+Ene!V47+Feb!V47+Mar!V47),IF(Config!$C$6=4,SUM(+Ene!V47+Feb!V47+Mar!V47+Abr!V47),IF(Config!$C$6=5,SUM(Ene!V47+Feb!V47+Mar!V47+Abr!V47+May!V47),IF(Config!$C$6=6,SUM(+Ene!V47+Feb!V47+Mar!V47+Abr!V47+May!V47+Jun!V47),IF(Config!$C$6=7,SUM(Ene!V47+Feb!V47+Mar!V47+Abr!V47+May!V47+Jun!V47+Jul!V47),IF(Config!$C$6=8,SUM(+Ene!V47+Feb!V47+Mar!V47+Abr!V47+May!V47+Jun!V47+Jul!V47+Ago!V47),IF(Config!$C$6=9,SUM(+Ene!V47+Feb!V47+Mar!V47+Abr!V47+May!V47+Jun!V47+Jul!V47+Ago!V47+Set!V47),IF(Config!$C$6=10,SUM(+Ene!V47+Feb!V47+Mar!V47+Abr!V47+May!V47+Jun!V47+Jul!V47+Ago!V47+Set!V47+Oct!V47),IF(Config!$C$6=11,SUM(+Ene!V47+Feb!V47+Mar!V47+Abr!V47+May!V47+Jun!V47+Jul!V47+Ago!V47+Set!V47+Oct!V47+Nov!V47),IF(Config!$C$6=12,SUM(+Ene!V47+Feb!V47+Mar!V47+Abr!V47+May!V47+Jun!V47+Jul!V47+Ago!V47+Set!V47+Oct!V47+Nov!V47+Dic!V47)))))))))))))</f>
        <v>0</v>
      </c>
      <c r="W47" s="429">
        <f>IF(Config!$C$6=1,SUM(+Ene!W47),IF(Config!$C$6=2,SUM(+Ene!W47+Feb!W47),IF(Config!$C$6=3,SUM(+Ene!W47+Feb!W47+Mar!W47),IF(Config!$C$6=4,SUM(+Ene!W47+Feb!W47+Mar!W47+Abr!W47),IF(Config!$C$6=5,SUM(Ene!W47+Feb!W47+Mar!W47+Abr!W47+May!W47),IF(Config!$C$6=6,SUM(+Ene!W47+Feb!W47+Mar!W47+Abr!W47+May!W47+Jun!W47),IF(Config!$C$6=7,SUM(Ene!W47+Feb!W47+Mar!W47+Abr!W47+May!W47+Jun!W47+Jul!W47),IF(Config!$C$6=8,SUM(+Ene!W47+Feb!W47+Mar!W47+Abr!W47+May!W47+Jun!W47+Jul!W47+Ago!W47),IF(Config!$C$6=9,SUM(+Ene!W47+Feb!W47+Mar!W47+Abr!W47+May!W47+Jun!W47+Jul!W47+Ago!W47+Set!W47),IF(Config!$C$6=10,SUM(+Ene!W47+Feb!W47+Mar!W47+Abr!W47+May!W47+Jun!W47+Jul!W47+Ago!W47+Set!W47+Oct!W47),IF(Config!$C$6=11,SUM(+Ene!W47+Feb!W47+Mar!W47+Abr!W47+May!W47+Jun!W47+Jul!W47+Ago!W47+Set!W47+Oct!W47+Nov!W47),IF(Config!$C$6=12,SUM(+Ene!W47+Feb!W47+Mar!W47+Abr!W47+May!W47+Jun!W47+Jul!W47+Ago!W47+Set!W47+Oct!W47+Nov!W47+Dic!W47)))))))))))))</f>
        <v>0</v>
      </c>
      <c r="X47" s="429">
        <f>IF(Config!$C$6=1,SUM(+Ene!X47),IF(Config!$C$6=2,SUM(+Ene!X47+Feb!X47),IF(Config!$C$6=3,SUM(+Ene!X47+Feb!X47+Mar!X47),IF(Config!$C$6=4,SUM(+Ene!X47+Feb!X47+Mar!X47+Abr!X47),IF(Config!$C$6=5,SUM(Ene!X47+Feb!X47+Mar!X47+Abr!X47+May!X47),IF(Config!$C$6=6,SUM(+Ene!X47+Feb!X47+Mar!X47+Abr!X47+May!X47+Jun!X47),IF(Config!$C$6=7,SUM(Ene!X47+Feb!X47+Mar!X47+Abr!X47+May!X47+Jun!X47+Jul!X47),IF(Config!$C$6=8,SUM(+Ene!X47+Feb!X47+Mar!X47+Abr!X47+May!X47+Jun!X47+Jul!X47+Ago!X47),IF(Config!$C$6=9,SUM(+Ene!X47+Feb!X47+Mar!X47+Abr!X47+May!X47+Jun!X47+Jul!X47+Ago!X47+Set!X47),IF(Config!$C$6=10,SUM(+Ene!X47+Feb!X47+Mar!X47+Abr!X47+May!X47+Jun!X47+Jul!X47+Ago!X47+Set!X47+Oct!X47),IF(Config!$C$6=11,SUM(+Ene!X47+Feb!X47+Mar!X47+Abr!X47+May!X47+Jun!X47+Jul!X47+Ago!X47+Set!X47+Oct!X47+Nov!X47),IF(Config!$C$6=12,SUM(+Ene!X47+Feb!X47+Mar!X47+Abr!X47+May!X47+Jun!X47+Jul!X47+Ago!X47+Set!X47+Oct!X47+Nov!X47+Dic!X47)))))))))))))</f>
        <v>0</v>
      </c>
      <c r="Y47" s="429">
        <f>IF(Config!$C$6=1,SUM(+Ene!Y47),IF(Config!$C$6=2,SUM(+Ene!Y47+Feb!Y47),IF(Config!$C$6=3,SUM(+Ene!Y47+Feb!Y47+Mar!Y47),IF(Config!$C$6=4,SUM(+Ene!Y47+Feb!Y47+Mar!Y47+Abr!Y47),IF(Config!$C$6=5,SUM(Ene!Y47+Feb!Y47+Mar!Y47+Abr!Y47+May!Y47),IF(Config!$C$6=6,SUM(+Ene!Y47+Feb!Y47+Mar!Y47+Abr!Y47+May!Y47+Jun!Y47),IF(Config!$C$6=7,SUM(Ene!Y47+Feb!Y47+Mar!Y47+Abr!Y47+May!Y47+Jun!Y47+Jul!Y47),IF(Config!$C$6=8,SUM(+Ene!Y47+Feb!Y47+Mar!Y47+Abr!Y47+May!Y47+Jun!Y47+Jul!Y47+Ago!Y47),IF(Config!$C$6=9,SUM(+Ene!Y47+Feb!Y47+Mar!Y47+Abr!Y47+May!Y47+Jun!Y47+Jul!Y47+Ago!Y47+Set!Y47),IF(Config!$C$6=10,SUM(+Ene!Y47+Feb!Y47+Mar!Y47+Abr!Y47+May!Y47+Jun!Y47+Jul!Y47+Ago!Y47+Set!Y47+Oct!Y47),IF(Config!$C$6=11,SUM(+Ene!Y47+Feb!Y47+Mar!Y47+Abr!Y47+May!Y47+Jun!Y47+Jul!Y47+Ago!Y47+Set!Y47+Oct!Y47+Nov!Y47),IF(Config!$C$6=12,SUM(+Ene!Y47+Feb!Y47+Mar!Y47+Abr!Y47+May!Y47+Jun!Y47+Jul!Y47+Ago!Y47+Set!Y47+Oct!Y47+Nov!Y47+Dic!Y47)))))))))))))</f>
        <v>0</v>
      </c>
      <c r="Z47" s="429">
        <f>IF(Config!$C$6=1,SUM(+Ene!Z47),IF(Config!$C$6=2,SUM(+Ene!Z47+Feb!Z47),IF(Config!$C$6=3,SUM(+Ene!Z47+Feb!Z47+Mar!Z47),IF(Config!$C$6=4,SUM(+Ene!Z47+Feb!Z47+Mar!Z47+Abr!Z47),IF(Config!$C$6=5,SUM(Ene!Z47+Feb!Z47+Mar!Z47+Abr!Z47+May!Z47),IF(Config!$C$6=6,SUM(+Ene!Z47+Feb!Z47+Mar!Z47+Abr!Z47+May!Z47+Jun!Z47),IF(Config!$C$6=7,SUM(Ene!Z47+Feb!Z47+Mar!Z47+Abr!Z47+May!Z47+Jun!Z47+Jul!Z47),IF(Config!$C$6=8,SUM(+Ene!Z47+Feb!Z47+Mar!Z47+Abr!Z47+May!Z47+Jun!Z47+Jul!Z47+Ago!Z47),IF(Config!$C$6=9,SUM(+Ene!Z47+Feb!Z47+Mar!Z47+Abr!Z47+May!Z47+Jun!Z47+Jul!Z47+Ago!Z47+Set!Z47),IF(Config!$C$6=10,SUM(+Ene!Z47+Feb!Z47+Mar!Z47+Abr!Z47+May!Z47+Jun!Z47+Jul!Z47+Ago!Z47+Set!Z47+Oct!Z47),IF(Config!$C$6=11,SUM(+Ene!Z47+Feb!Z47+Mar!Z47+Abr!Z47+May!Z47+Jun!Z47+Jul!Z47+Ago!Z47+Set!Z47+Oct!Z47+Nov!Z47),IF(Config!$C$6=12,SUM(+Ene!Z47+Feb!Z47+Mar!Z47+Abr!Z47+May!Z47+Jun!Z47+Jul!Z47+Ago!Z47+Set!Z47+Oct!Z47+Nov!Z47+Dic!Z47)))))))))))))</f>
        <v>0</v>
      </c>
      <c r="AA47" s="429">
        <f>IF(Config!$C$6=1,SUM(+Ene!AA47),IF(Config!$C$6=2,SUM(+Ene!AA47+Feb!AA47),IF(Config!$C$6=3,SUM(+Ene!AA47+Feb!AA47+Mar!AA47),IF(Config!$C$6=4,SUM(+Ene!AA47+Feb!AA47+Mar!AA47+Abr!AA47),IF(Config!$C$6=5,SUM(Ene!AA47+Feb!AA47+Mar!AA47+Abr!AA47+May!AA47),IF(Config!$C$6=6,SUM(+Ene!AA47+Feb!AA47+Mar!AA47+Abr!AA47+May!AA47+Jun!AA47),IF(Config!$C$6=7,SUM(Ene!AA47+Feb!AA47+Mar!AA47+Abr!AA47+May!AA47+Jun!AA47+Jul!AA47),IF(Config!$C$6=8,SUM(+Ene!AA47+Feb!AA47+Mar!AA47+Abr!AA47+May!AA47+Jun!AA47+Jul!AA47+Ago!AA47),IF(Config!$C$6=9,SUM(+Ene!AA47+Feb!AA47+Mar!AA47+Abr!AA47+May!AA47+Jun!AA47+Jul!AA47+Ago!AA47+Set!AA47),IF(Config!$C$6=10,SUM(+Ene!AA47+Feb!AA47+Mar!AA47+Abr!AA47+May!AA47+Jun!AA47+Jul!AA47+Ago!AA47+Set!AA47+Oct!AA47),IF(Config!$C$6=11,SUM(+Ene!AA47+Feb!AA47+Mar!AA47+Abr!AA47+May!AA47+Jun!AA47+Jul!AA47+Ago!AA47+Set!AA47+Oct!AA47+Nov!AA47),IF(Config!$C$6=12,SUM(+Ene!AA47+Feb!AA47+Mar!AA47+Abr!AA47+May!AA47+Jun!AA47+Jul!AA47+Ago!AA47+Set!AA47+Oct!AA47+Nov!AA47+Dic!AA47)))))))))))))</f>
        <v>0</v>
      </c>
      <c r="AB47" s="429">
        <f>IF(Config!$C$6=1,SUM(+Ene!AB47),IF(Config!$C$6=2,SUM(+Ene!AB47+Feb!AB47),IF(Config!$C$6=3,SUM(+Ene!AB47+Feb!AB47+Mar!AB47),IF(Config!$C$6=4,SUM(+Ene!AB47+Feb!AB47+Mar!AB47+Abr!AB47),IF(Config!$C$6=5,SUM(Ene!AB47+Feb!AB47+Mar!AB47+Abr!AB47+May!AB47),IF(Config!$C$6=6,SUM(+Ene!AB47+Feb!AB47+Mar!AB47+Abr!AB47+May!AB47+Jun!AB47),IF(Config!$C$6=7,SUM(Ene!AB47+Feb!AB47+Mar!AB47+Abr!AB47+May!AB47+Jun!AB47+Jul!AB47),IF(Config!$C$6=8,SUM(+Ene!AB47+Feb!AB47+Mar!AB47+Abr!AB47+May!AB47+Jun!AB47+Jul!AB47+Ago!AB47),IF(Config!$C$6=9,SUM(+Ene!AB47+Feb!AB47+Mar!AB47+Abr!AB47+May!AB47+Jun!AB47+Jul!AB47+Ago!AB47+Set!AB47),IF(Config!$C$6=10,SUM(+Ene!AB47+Feb!AB47+Mar!AB47+Abr!AB47+May!AB47+Jun!AB47+Jul!AB47+Ago!AB47+Set!AB47+Oct!AB47),IF(Config!$C$6=11,SUM(+Ene!AB47+Feb!AB47+Mar!AB47+Abr!AB47+May!AB47+Jun!AB47+Jul!AB47+Ago!AB47+Set!AB47+Oct!AB47+Nov!AB47),IF(Config!$C$6=12,SUM(+Ene!AB47+Feb!AB47+Mar!AB47+Abr!AB47+May!AB47+Jun!AB47+Jul!AB47+Ago!AB47+Set!AB47+Oct!AB47+Nov!AB47+Dic!AB47)))))))))))))</f>
        <v>0</v>
      </c>
      <c r="AC47" s="429">
        <f>IF(Config!$C$6=1,SUM(+Ene!AC47),IF(Config!$C$6=2,SUM(+Ene!AC47+Feb!AC47),IF(Config!$C$6=3,SUM(+Ene!AC47+Feb!AC47+Mar!AC47),IF(Config!$C$6=4,SUM(+Ene!AC47+Feb!AC47+Mar!AC47+Abr!AC47),IF(Config!$C$6=5,SUM(Ene!AC47+Feb!AC47+Mar!AC47+Abr!AC47+May!AC47),IF(Config!$C$6=6,SUM(+Ene!AC47+Feb!AC47+Mar!AC47+Abr!AC47+May!AC47+Jun!AC47),IF(Config!$C$6=7,SUM(Ene!AC47+Feb!AC47+Mar!AC47+Abr!AC47+May!AC47+Jun!AC47+Jul!AC47),IF(Config!$C$6=8,SUM(+Ene!AC47+Feb!AC47+Mar!AC47+Abr!AC47+May!AC47+Jun!AC47+Jul!AC47+Ago!AC47),IF(Config!$C$6=9,SUM(+Ene!AC47+Feb!AC47+Mar!AC47+Abr!AC47+May!AC47+Jun!AC47+Jul!AC47+Ago!AC47+Set!AC47),IF(Config!$C$6=10,SUM(+Ene!AC47+Feb!AC47+Mar!AC47+Abr!AC47+May!AC47+Jun!AC47+Jul!AC47+Ago!AC47+Set!AC47+Oct!AC47),IF(Config!$C$6=11,SUM(+Ene!AC47+Feb!AC47+Mar!AC47+Abr!AC47+May!AC47+Jun!AC47+Jul!AC47+Ago!AC47+Set!AC47+Oct!AC47+Nov!AC47),IF(Config!$C$6=12,SUM(+Ene!AC47+Feb!AC47+Mar!AC47+Abr!AC47+May!AC47+Jun!AC47+Jul!AC47+Ago!AC47+Set!AC47+Oct!AC47+Nov!AC47+Dic!AC47)))))))))))))</f>
        <v>0</v>
      </c>
      <c r="AD47" s="429">
        <f>IF(Config!$C$6=1,SUM(+Ene!AD47),IF(Config!$C$6=2,SUM(+Ene!AD47+Feb!AD47),IF(Config!$C$6=3,SUM(+Ene!AD47+Feb!AD47+Mar!AD47),IF(Config!$C$6=4,SUM(+Ene!AD47+Feb!AD47+Mar!AD47+Abr!AD47),IF(Config!$C$6=5,SUM(Ene!AD47+Feb!AD47+Mar!AD47+Abr!AD47+May!AD47),IF(Config!$C$6=6,SUM(+Ene!AD47+Feb!AD47+Mar!AD47+Abr!AD47+May!AD47+Jun!AD47),IF(Config!$C$6=7,SUM(Ene!AD47+Feb!AD47+Mar!AD47+Abr!AD47+May!AD47+Jun!AD47+Jul!AD47),IF(Config!$C$6=8,SUM(+Ene!AD47+Feb!AD47+Mar!AD47+Abr!AD47+May!AD47+Jun!AD47+Jul!AD47+Ago!AD47),IF(Config!$C$6=9,SUM(+Ene!AD47+Feb!AD47+Mar!AD47+Abr!AD47+May!AD47+Jun!AD47+Jul!AD47+Ago!AD47+Set!AD47),IF(Config!$C$6=10,SUM(+Ene!AD47+Feb!AD47+Mar!AD47+Abr!AD47+May!AD47+Jun!AD47+Jul!AD47+Ago!AD47+Set!AD47+Oct!AD47),IF(Config!$C$6=11,SUM(+Ene!AD47+Feb!AD47+Mar!AD47+Abr!AD47+May!AD47+Jun!AD47+Jul!AD47+Ago!AD47+Set!AD47+Oct!AD47+Nov!AD47),IF(Config!$C$6=12,SUM(+Ene!AD47+Feb!AD47+Mar!AD47+Abr!AD47+May!AD47+Jun!AD47+Jul!AD47+Ago!AD47+Set!AD47+Oct!AD47+Nov!AD47+Dic!AD47)))))))))))))</f>
        <v>0</v>
      </c>
      <c r="AE47" s="429">
        <f>IF(Config!$C$6=1,SUM(+Ene!AE47),IF(Config!$C$6=2,SUM(+Ene!AE47+Feb!AE47),IF(Config!$C$6=3,SUM(+Ene!AE47+Feb!AE47+Mar!AE47),IF(Config!$C$6=4,SUM(+Ene!AE47+Feb!AE47+Mar!AE47+Abr!AE47),IF(Config!$C$6=5,SUM(Ene!AE47+Feb!AE47+Mar!AE47+Abr!AE47+May!AE47),IF(Config!$C$6=6,SUM(+Ene!AE47+Feb!AE47+Mar!AE47+Abr!AE47+May!AE47+Jun!AE47),IF(Config!$C$6=7,SUM(Ene!AE47+Feb!AE47+Mar!AE47+Abr!AE47+May!AE47+Jun!AE47+Jul!AE47),IF(Config!$C$6=8,SUM(+Ene!AE47+Feb!AE47+Mar!AE47+Abr!AE47+May!AE47+Jun!AE47+Jul!AE47+Ago!AE47),IF(Config!$C$6=9,SUM(+Ene!AE47+Feb!AE47+Mar!AE47+Abr!AE47+May!AE47+Jun!AE47+Jul!AE47+Ago!AE47+Set!AE47),IF(Config!$C$6=10,SUM(+Ene!AE47+Feb!AE47+Mar!AE47+Abr!AE47+May!AE47+Jun!AE47+Jul!AE47+Ago!AE47+Set!AE47+Oct!AE47),IF(Config!$C$6=11,SUM(+Ene!AE47+Feb!AE47+Mar!AE47+Abr!AE47+May!AE47+Jun!AE47+Jul!AE47+Ago!AE47+Set!AE47+Oct!AE47+Nov!AE47),IF(Config!$C$6=12,SUM(+Ene!AE47+Feb!AE47+Mar!AE47+Abr!AE47+May!AE47+Jun!AE47+Jul!AE47+Ago!AE47+Set!AE47+Oct!AE47+Nov!AE47+Dic!AE47)))))))))))))</f>
        <v>0</v>
      </c>
      <c r="AF47" s="429">
        <f>IF(Config!$C$6=1,SUM(+Ene!AF47),IF(Config!$C$6=2,SUM(+Ene!AF47+Feb!AF47),IF(Config!$C$6=3,SUM(+Ene!AF47+Feb!AF47+Mar!AF47),IF(Config!$C$6=4,SUM(+Ene!AF47+Feb!AF47+Mar!AF47+Abr!AF47),IF(Config!$C$6=5,SUM(Ene!AF47+Feb!AF47+Mar!AF47+Abr!AF47+May!AF47),IF(Config!$C$6=6,SUM(+Ene!AF47+Feb!AF47+Mar!AF47+Abr!AF47+May!AF47+Jun!AF47),IF(Config!$C$6=7,SUM(Ene!AF47+Feb!AF47+Mar!AF47+Abr!AF47+May!AF47+Jun!AF47+Jul!AF47),IF(Config!$C$6=8,SUM(+Ene!AF47+Feb!AF47+Mar!AF47+Abr!AF47+May!AF47+Jun!AF47+Jul!AF47+Ago!AF47),IF(Config!$C$6=9,SUM(+Ene!AF47+Feb!AF47+Mar!AF47+Abr!AF47+May!AF47+Jun!AF47+Jul!AF47+Ago!AF47+Set!AF47),IF(Config!$C$6=10,SUM(+Ene!AF47+Feb!AF47+Mar!AF47+Abr!AF47+May!AF47+Jun!AF47+Jul!AF47+Ago!AF47+Set!AF47+Oct!AF47),IF(Config!$C$6=11,SUM(+Ene!AF47+Feb!AF47+Mar!AF47+Abr!AF47+May!AF47+Jun!AF47+Jul!AF47+Ago!AF47+Set!AF47+Oct!AF47+Nov!AF47),IF(Config!$C$6=12,SUM(+Ene!AF47+Feb!AF47+Mar!AF47+Abr!AF47+May!AF47+Jun!AF47+Jul!AF47+Ago!AF47+Set!AF47+Oct!AF47+Nov!AF47+Dic!AF47)))))))))))))</f>
        <v>0</v>
      </c>
      <c r="AG47" s="429">
        <f>IF(Config!$C$6=1,SUM(+Ene!AG47),IF(Config!$C$6=2,SUM(+Ene!AG47+Feb!AG47),IF(Config!$C$6=3,SUM(+Ene!AG47+Feb!AG47+Mar!AG47),IF(Config!$C$6=4,SUM(+Ene!AG47+Feb!AG47+Mar!AG47+Abr!AG47),IF(Config!$C$6=5,SUM(Ene!AG47+Feb!AG47+Mar!AG47+Abr!AG47+May!AG47),IF(Config!$C$6=6,SUM(+Ene!AG47+Feb!AG47+Mar!AG47+Abr!AG47+May!AG47+Jun!AG47),IF(Config!$C$6=7,SUM(Ene!AG47+Feb!AG47+Mar!AG47+Abr!AG47+May!AG47+Jun!AG47+Jul!AG47),IF(Config!$C$6=8,SUM(+Ene!AG47+Feb!AG47+Mar!AG47+Abr!AG47+May!AG47+Jun!AG47+Jul!AG47+Ago!AG47),IF(Config!$C$6=9,SUM(+Ene!AG47+Feb!AG47+Mar!AG47+Abr!AG47+May!AG47+Jun!AG47+Jul!AG47+Ago!AG47+Set!AG47),IF(Config!$C$6=10,SUM(+Ene!AG47+Feb!AG47+Mar!AG47+Abr!AG47+May!AG47+Jun!AG47+Jul!AG47+Ago!AG47+Set!AG47+Oct!AG47),IF(Config!$C$6=11,SUM(+Ene!AG47+Feb!AG47+Mar!AG47+Abr!AG47+May!AG47+Jun!AG47+Jul!AG47+Ago!AG47+Set!AG47+Oct!AG47+Nov!AG47),IF(Config!$C$6=12,SUM(+Ene!AG47+Feb!AG47+Mar!AG47+Abr!AG47+May!AG47+Jun!AG47+Jul!AG47+Ago!AG47+Set!AG47+Oct!AG47+Nov!AG47+Dic!AG47)))))))))))))</f>
        <v>0</v>
      </c>
      <c r="AH47" s="429">
        <f>IF(Config!$C$6=1,SUM(+Ene!AH47),IF(Config!$C$6=2,SUM(+Ene!AH47+Feb!AH47),IF(Config!$C$6=3,SUM(+Ene!AH47+Feb!AH47+Mar!AH47),IF(Config!$C$6=4,SUM(+Ene!AH47+Feb!AH47+Mar!AH47+Abr!AH47),IF(Config!$C$6=5,SUM(Ene!AH47+Feb!AH47+Mar!AH47+Abr!AH47+May!AH47),IF(Config!$C$6=6,SUM(+Ene!AH47+Feb!AH47+Mar!AH47+Abr!AH47+May!AH47+Jun!AH47),IF(Config!$C$6=7,SUM(Ene!AH47+Feb!AH47+Mar!AH47+Abr!AH47+May!AH47+Jun!AH47+Jul!AH47),IF(Config!$C$6=8,SUM(+Ene!AH47+Feb!AH47+Mar!AH47+Abr!AH47+May!AH47+Jun!AH47+Jul!AH47+Ago!AH47),IF(Config!$C$6=9,SUM(+Ene!AH47+Feb!AH47+Mar!AH47+Abr!AH47+May!AH47+Jun!AH47+Jul!AH47+Ago!AH47+Set!AH47),IF(Config!$C$6=10,SUM(+Ene!AH47+Feb!AH47+Mar!AH47+Abr!AH47+May!AH47+Jun!AH47+Jul!AH47+Ago!AH47+Set!AH47+Oct!AH47),IF(Config!$C$6=11,SUM(+Ene!AH47+Feb!AH47+Mar!AH47+Abr!AH47+May!AH47+Jun!AH47+Jul!AH47+Ago!AH47+Set!AH47+Oct!AH47+Nov!AH47),IF(Config!$C$6=12,SUM(+Ene!AH47+Feb!AH47+Mar!AH47+Abr!AH47+May!AH47+Jun!AH47+Jul!AH47+Ago!AH47+Set!AH47+Oct!AH47+Nov!AH47+Dic!AH47)))))))))))))</f>
        <v>0</v>
      </c>
      <c r="AI47" s="429">
        <f>IF(Config!$C$6=1,SUM(+Ene!AI47),IF(Config!$C$6=2,SUM(+Ene!AI47+Feb!AI47),IF(Config!$C$6=3,SUM(+Ene!AI47+Feb!AI47+Mar!AI47),IF(Config!$C$6=4,SUM(+Ene!AI47+Feb!AI47+Mar!AI47+Abr!AI47),IF(Config!$C$6=5,SUM(Ene!AI47+Feb!AI47+Mar!AI47+Abr!AI47+May!AI47),IF(Config!$C$6=6,SUM(+Ene!AI47+Feb!AI47+Mar!AI47+Abr!AI47+May!AI47+Jun!AI47),IF(Config!$C$6=7,SUM(Ene!AI47+Feb!AI47+Mar!AI47+Abr!AI47+May!AI47+Jun!AI47+Jul!AI47),IF(Config!$C$6=8,SUM(+Ene!AI47+Feb!AI47+Mar!AI47+Abr!AI47+May!AI47+Jun!AI47+Jul!AI47+Ago!AI47),IF(Config!$C$6=9,SUM(+Ene!AI47+Feb!AI47+Mar!AI47+Abr!AI47+May!AI47+Jun!AI47+Jul!AI47+Ago!AI47+Set!AI47),IF(Config!$C$6=10,SUM(+Ene!AI47+Feb!AI47+Mar!AI47+Abr!AI47+May!AI47+Jun!AI47+Jul!AI47+Ago!AI47+Set!AI47+Oct!AI47),IF(Config!$C$6=11,SUM(+Ene!AI47+Feb!AI47+Mar!AI47+Abr!AI47+May!AI47+Jun!AI47+Jul!AI47+Ago!AI47+Set!AI47+Oct!AI47+Nov!AI47),IF(Config!$C$6=12,SUM(+Ene!AI47+Feb!AI47+Mar!AI47+Abr!AI47+May!AI47+Jun!AI47+Jul!AI47+Ago!AI47+Set!AI47+Oct!AI47+Nov!AI47+Dic!AI47)))))))))))))</f>
        <v>0</v>
      </c>
      <c r="AJ47" s="429">
        <f>IF(Config!$C$6=1,SUM(+Ene!AJ47),IF(Config!$C$6=2,SUM(+Ene!AJ47+Feb!AJ47),IF(Config!$C$6=3,SUM(+Ene!AJ47+Feb!AJ47+Mar!AJ47),IF(Config!$C$6=4,SUM(+Ene!AJ47+Feb!AJ47+Mar!AJ47+Abr!AJ47),IF(Config!$C$6=5,SUM(Ene!AJ47+Feb!AJ47+Mar!AJ47+Abr!AJ47+May!AJ47),IF(Config!$C$6=6,SUM(+Ene!AJ47+Feb!AJ47+Mar!AJ47+Abr!AJ47+May!AJ47+Jun!AJ47),IF(Config!$C$6=7,SUM(Ene!AJ47+Feb!AJ47+Mar!AJ47+Abr!AJ47+May!AJ47+Jun!AJ47+Jul!AJ47),IF(Config!$C$6=8,SUM(+Ene!AJ47+Feb!AJ47+Mar!AJ47+Abr!AJ47+May!AJ47+Jun!AJ47+Jul!AJ47+Ago!AJ47),IF(Config!$C$6=9,SUM(+Ene!AJ47+Feb!AJ47+Mar!AJ47+Abr!AJ47+May!AJ47+Jun!AJ47+Jul!AJ47+Ago!AJ47+Set!AJ47),IF(Config!$C$6=10,SUM(+Ene!AJ47+Feb!AJ47+Mar!AJ47+Abr!AJ47+May!AJ47+Jun!AJ47+Jul!AJ47+Ago!AJ47+Set!AJ47+Oct!AJ47),IF(Config!$C$6=11,SUM(+Ene!AJ47+Feb!AJ47+Mar!AJ47+Abr!AJ47+May!AJ47+Jun!AJ47+Jul!AJ47+Ago!AJ47+Set!AJ47+Oct!AJ47+Nov!AJ47),IF(Config!$C$6=12,SUM(+Ene!AJ47+Feb!AJ47+Mar!AJ47+Abr!AJ47+May!AJ47+Jun!AJ47+Jul!AJ47+Ago!AJ47+Set!AJ47+Oct!AJ47+Nov!AJ47+Dic!AJ47)))))))))))))</f>
        <v>0</v>
      </c>
      <c r="AK47" s="429">
        <f>IF(Config!$C$6=1,SUM(+Ene!AK47),IF(Config!$C$6=2,SUM(+Ene!AK47+Feb!AK47),IF(Config!$C$6=3,SUM(+Ene!AK47+Feb!AK47+Mar!AK47),IF(Config!$C$6=4,SUM(+Ene!AK47+Feb!AK47+Mar!AK47+Abr!AK47),IF(Config!$C$6=5,SUM(Ene!AK47+Feb!AK47+Mar!AK47+Abr!AK47+May!AK47),IF(Config!$C$6=6,SUM(+Ene!AK47+Feb!AK47+Mar!AK47+Abr!AK47+May!AK47+Jun!AK47),IF(Config!$C$6=7,SUM(Ene!AK47+Feb!AK47+Mar!AK47+Abr!AK47+May!AK47+Jun!AK47+Jul!AK47),IF(Config!$C$6=8,SUM(+Ene!AK47+Feb!AK47+Mar!AK47+Abr!AK47+May!AK47+Jun!AK47+Jul!AK47+Ago!AK47),IF(Config!$C$6=9,SUM(+Ene!AK47+Feb!AK47+Mar!AK47+Abr!AK47+May!AK47+Jun!AK47+Jul!AK47+Ago!AK47+Set!AK47),IF(Config!$C$6=10,SUM(+Ene!AK47+Feb!AK47+Mar!AK47+Abr!AK47+May!AK47+Jun!AK47+Jul!AK47+Ago!AK47+Set!AK47+Oct!AK47),IF(Config!$C$6=11,SUM(+Ene!AK47+Feb!AK47+Mar!AK47+Abr!AK47+May!AK47+Jun!AK47+Jul!AK47+Ago!AK47+Set!AK47+Oct!AK47+Nov!AK47),IF(Config!$C$6=12,SUM(+Ene!AK47+Feb!AK47+Mar!AK47+Abr!AK47+May!AK47+Jun!AK47+Jul!AK47+Ago!AK47+Set!AK47+Oct!AK47+Nov!AK47+Dic!AK47)))))))))))))</f>
        <v>0</v>
      </c>
      <c r="AL47" s="429">
        <f>IF(Config!$C$6=1,SUM(+Ene!AL47),IF(Config!$C$6=2,SUM(+Ene!AL47+Feb!AL47),IF(Config!$C$6=3,SUM(+Ene!AL47+Feb!AL47+Mar!AL47),IF(Config!$C$6=4,SUM(+Ene!AL47+Feb!AL47+Mar!AL47+Abr!AL47),IF(Config!$C$6=5,SUM(Ene!AL47+Feb!AL47+Mar!AL47+Abr!AL47+May!AL47),IF(Config!$C$6=6,SUM(+Ene!AL47+Feb!AL47+Mar!AL47+Abr!AL47+May!AL47+Jun!AL47),IF(Config!$C$6=7,SUM(Ene!AL47+Feb!AL47+Mar!AL47+Abr!AL47+May!AL47+Jun!AL47+Jul!AL47),IF(Config!$C$6=8,SUM(+Ene!AL47+Feb!AL47+Mar!AL47+Abr!AL47+May!AL47+Jun!AL47+Jul!AL47+Ago!AL47),IF(Config!$C$6=9,SUM(+Ene!AL47+Feb!AL47+Mar!AL47+Abr!AL47+May!AL47+Jun!AL47+Jul!AL47+Ago!AL47+Set!AL47),IF(Config!$C$6=10,SUM(+Ene!AL47+Feb!AL47+Mar!AL47+Abr!AL47+May!AL47+Jun!AL47+Jul!AL47+Ago!AL47+Set!AL47+Oct!AL47),IF(Config!$C$6=11,SUM(+Ene!AL47+Feb!AL47+Mar!AL47+Abr!AL47+May!AL47+Jun!AL47+Jul!AL47+Ago!AL47+Set!AL47+Oct!AL47+Nov!AL47),IF(Config!$C$6=12,SUM(+Ene!AL47+Feb!AL47+Mar!AL47+Abr!AL47+May!AL47+Jun!AL47+Jul!AL47+Ago!AL47+Set!AL47+Oct!AL47+Nov!AL47+Dic!AL47)))))))))))))</f>
        <v>0</v>
      </c>
      <c r="AM47" s="429">
        <f>IF(Config!$C$6=1,SUM(+Ene!AM47),IF(Config!$C$6=2,SUM(+Ene!AM47+Feb!AM47),IF(Config!$C$6=3,SUM(+Ene!AM47+Feb!AM47+Mar!AM47),IF(Config!$C$6=4,SUM(+Ene!AM47+Feb!AM47+Mar!AM47+Abr!AM47),IF(Config!$C$6=5,SUM(Ene!AM47+Feb!AM47+Mar!AM47+Abr!AM47+May!AM47),IF(Config!$C$6=6,SUM(+Ene!AM47+Feb!AM47+Mar!AM47+Abr!AM47+May!AM47+Jun!AM47),IF(Config!$C$6=7,SUM(Ene!AM47+Feb!AM47+Mar!AM47+Abr!AM47+May!AM47+Jun!AM47+Jul!AM47),IF(Config!$C$6=8,SUM(+Ene!AM47+Feb!AM47+Mar!AM47+Abr!AM47+May!AM47+Jun!AM47+Jul!AM47+Ago!AM47),IF(Config!$C$6=9,SUM(+Ene!AM47+Feb!AM47+Mar!AM47+Abr!AM47+May!AM47+Jun!AM47+Jul!AM47+Ago!AM47+Set!AM47),IF(Config!$C$6=10,SUM(+Ene!AM47+Feb!AM47+Mar!AM47+Abr!AM47+May!AM47+Jun!AM47+Jul!AM47+Ago!AM47+Set!AM47+Oct!AM47),IF(Config!$C$6=11,SUM(+Ene!AM47+Feb!AM47+Mar!AM47+Abr!AM47+May!AM47+Jun!AM47+Jul!AM47+Ago!AM47+Set!AM47+Oct!AM47+Nov!AM47),IF(Config!$C$6=12,SUM(+Ene!AM47+Feb!AM47+Mar!AM47+Abr!AM47+May!AM47+Jun!AM47+Jul!AM47+Ago!AM47+Set!AM47+Oct!AM47+Nov!AM47+Dic!AM47)))))))))))))</f>
        <v>0</v>
      </c>
      <c r="AN47" s="429">
        <f>IF(Config!$C$6=1,SUM(+Ene!AN47),IF(Config!$C$6=2,SUM(+Ene!AN47+Feb!AN47),IF(Config!$C$6=3,SUM(+Ene!AN47+Feb!AN47+Mar!AN47),IF(Config!$C$6=4,SUM(+Ene!AN47+Feb!AN47+Mar!AN47+Abr!AN47),IF(Config!$C$6=5,SUM(Ene!AN47+Feb!AN47+Mar!AN47+Abr!AN47+May!AN47),IF(Config!$C$6=6,SUM(+Ene!AN47+Feb!AN47+Mar!AN47+Abr!AN47+May!AN47+Jun!AN47),IF(Config!$C$6=7,SUM(Ene!AN47+Feb!AN47+Mar!AN47+Abr!AN47+May!AN47+Jun!AN47+Jul!AN47),IF(Config!$C$6=8,SUM(+Ene!AN47+Feb!AN47+Mar!AN47+Abr!AN47+May!AN47+Jun!AN47+Jul!AN47+Ago!AN47),IF(Config!$C$6=9,SUM(+Ene!AN47+Feb!AN47+Mar!AN47+Abr!AN47+May!AN47+Jun!AN47+Jul!AN47+Ago!AN47+Set!AN47),IF(Config!$C$6=10,SUM(+Ene!AN47+Feb!AN47+Mar!AN47+Abr!AN47+May!AN47+Jun!AN47+Jul!AN47+Ago!AN47+Set!AN47+Oct!AN47),IF(Config!$C$6=11,SUM(+Ene!AN47+Feb!AN47+Mar!AN47+Abr!AN47+May!AN47+Jun!AN47+Jul!AN47+Ago!AN47+Set!AN47+Oct!AN47+Nov!AN47),IF(Config!$C$6=12,SUM(+Ene!AN47+Feb!AN47+Mar!AN47+Abr!AN47+May!AN47+Jun!AN47+Jul!AN47+Ago!AN47+Set!AN47+Oct!AN47+Nov!AN47+Dic!AN47)))))))))))))</f>
        <v>0</v>
      </c>
      <c r="AO47" s="429">
        <f>IF(Config!$C$6=1,SUM(+Ene!AO47),IF(Config!$C$6=2,SUM(+Ene!AO47+Feb!AO47),IF(Config!$C$6=3,SUM(+Ene!AO47+Feb!AO47+Mar!AO47),IF(Config!$C$6=4,SUM(+Ene!AO47+Feb!AO47+Mar!AO47+Abr!AO47),IF(Config!$C$6=5,SUM(Ene!AO47+Feb!AO47+Mar!AO47+Abr!AO47+May!AO47),IF(Config!$C$6=6,SUM(+Ene!AO47+Feb!AO47+Mar!AO47+Abr!AO47+May!AO47+Jun!AO47),IF(Config!$C$6=7,SUM(Ene!AO47+Feb!AO47+Mar!AO47+Abr!AO47+May!AO47+Jun!AO47+Jul!AO47),IF(Config!$C$6=8,SUM(+Ene!AO47+Feb!AO47+Mar!AO47+Abr!AO47+May!AO47+Jun!AO47+Jul!AO47+Ago!AO47),IF(Config!$C$6=9,SUM(+Ene!AO47+Feb!AO47+Mar!AO47+Abr!AO47+May!AO47+Jun!AO47+Jul!AO47+Ago!AO47+Set!AO47),IF(Config!$C$6=10,SUM(+Ene!AO47+Feb!AO47+Mar!AO47+Abr!AO47+May!AO47+Jun!AO47+Jul!AO47+Ago!AO47+Set!AO47+Oct!AO47),IF(Config!$C$6=11,SUM(+Ene!AO47+Feb!AO47+Mar!AO47+Abr!AO47+May!AO47+Jun!AO47+Jul!AO47+Ago!AO47+Set!AO47+Oct!AO47+Nov!AO47),IF(Config!$C$6=12,SUM(+Ene!AO47+Feb!AO47+Mar!AO47+Abr!AO47+May!AO47+Jun!AO47+Jul!AO47+Ago!AO47+Set!AO47+Oct!AO47+Nov!AO47+Dic!AO47)))))))))))))</f>
        <v>0</v>
      </c>
      <c r="AP47" s="429">
        <f>IF(Config!$C$6=1,SUM(+Ene!AP47),IF(Config!$C$6=2,SUM(+Ene!AP47+Feb!AP47),IF(Config!$C$6=3,SUM(+Ene!AP47+Feb!AP47+Mar!AP47),IF(Config!$C$6=4,SUM(+Ene!AP47+Feb!AP47+Mar!AP47+Abr!AP47),IF(Config!$C$6=5,SUM(Ene!AP47+Feb!AP47+Mar!AP47+Abr!AP47+May!AP47),IF(Config!$C$6=6,SUM(+Ene!AP47+Feb!AP47+Mar!AP47+Abr!AP47+May!AP47+Jun!AP47),IF(Config!$C$6=7,SUM(Ene!AP47+Feb!AP47+Mar!AP47+Abr!AP47+May!AP47+Jun!AP47+Jul!AP47),IF(Config!$C$6=8,SUM(+Ene!AP47+Feb!AP47+Mar!AP47+Abr!AP47+May!AP47+Jun!AP47+Jul!AP47+Ago!AP47),IF(Config!$C$6=9,SUM(+Ene!AP47+Feb!AP47+Mar!AP47+Abr!AP47+May!AP47+Jun!AP47+Jul!AP47+Ago!AP47+Set!AP47),IF(Config!$C$6=10,SUM(+Ene!AP47+Feb!AP47+Mar!AP47+Abr!AP47+May!AP47+Jun!AP47+Jul!AP47+Ago!AP47+Set!AP47+Oct!AP47),IF(Config!$C$6=11,SUM(+Ene!AP47+Feb!AP47+Mar!AP47+Abr!AP47+May!AP47+Jun!AP47+Jul!AP47+Ago!AP47+Set!AP47+Oct!AP47+Nov!AP47),IF(Config!$C$6=12,SUM(+Ene!AP47+Feb!AP47+Mar!AP47+Abr!AP47+May!AP47+Jun!AP47+Jul!AP47+Ago!AP47+Set!AP47+Oct!AP47+Nov!AP47+Dic!AP47)))))))))))))</f>
        <v>0</v>
      </c>
      <c r="AQ47" s="429">
        <f>IF(Config!$C$6=1,SUM(+Ene!AQ47),IF(Config!$C$6=2,SUM(+Ene!AQ47+Feb!AQ47),IF(Config!$C$6=3,SUM(+Ene!AQ47+Feb!AQ47+Mar!AQ47),IF(Config!$C$6=4,SUM(+Ene!AQ47+Feb!AQ47+Mar!AQ47+Abr!AQ47),IF(Config!$C$6=5,SUM(Ene!AQ47+Feb!AQ47+Mar!AQ47+Abr!AQ47+May!AQ47),IF(Config!$C$6=6,SUM(+Ene!AQ47+Feb!AQ47+Mar!AQ47+Abr!AQ47+May!AQ47+Jun!AQ47),IF(Config!$C$6=7,SUM(Ene!AQ47+Feb!AQ47+Mar!AQ47+Abr!AQ47+May!AQ47+Jun!AQ47+Jul!AQ47),IF(Config!$C$6=8,SUM(+Ene!AQ47+Feb!AQ47+Mar!AQ47+Abr!AQ47+May!AQ47+Jun!AQ47+Jul!AQ47+Ago!AQ47),IF(Config!$C$6=9,SUM(+Ene!AQ47+Feb!AQ47+Mar!AQ47+Abr!AQ47+May!AQ47+Jun!AQ47+Jul!AQ47+Ago!AQ47+Set!AQ47),IF(Config!$C$6=10,SUM(+Ene!AQ47+Feb!AQ47+Mar!AQ47+Abr!AQ47+May!AQ47+Jun!AQ47+Jul!AQ47+Ago!AQ47+Set!AQ47+Oct!AQ47),IF(Config!$C$6=11,SUM(+Ene!AQ47+Feb!AQ47+Mar!AQ47+Abr!AQ47+May!AQ47+Jun!AQ47+Jul!AQ47+Ago!AQ47+Set!AQ47+Oct!AQ47+Nov!AQ47),IF(Config!$C$6=12,SUM(+Ene!AQ47+Feb!AQ47+Mar!AQ47+Abr!AQ47+May!AQ47+Jun!AQ47+Jul!AQ47+Ago!AQ47+Set!AQ47+Oct!AQ47+Nov!AQ47+Dic!AQ47)))))))))))))</f>
        <v>0</v>
      </c>
      <c r="AR47" s="429">
        <f>IF(Config!$C$6=1,SUM(+Ene!AR47),IF(Config!$C$6=2,SUM(+Ene!AR47+Feb!AR47),IF(Config!$C$6=3,SUM(+Ene!AR47+Feb!AR47+Mar!AR47),IF(Config!$C$6=4,SUM(+Ene!AR47+Feb!AR47+Mar!AR47+Abr!AR47),IF(Config!$C$6=5,SUM(Ene!AR47+Feb!AR47+Mar!AR47+Abr!AR47+May!AR47),IF(Config!$C$6=6,SUM(+Ene!AR47+Feb!AR47+Mar!AR47+Abr!AR47+May!AR47+Jun!AR47),IF(Config!$C$6=7,SUM(Ene!AR47+Feb!AR47+Mar!AR47+Abr!AR47+May!AR47+Jun!AR47+Jul!AR47),IF(Config!$C$6=8,SUM(+Ene!AR47+Feb!AR47+Mar!AR47+Abr!AR47+May!AR47+Jun!AR47+Jul!AR47+Ago!AR47),IF(Config!$C$6=9,SUM(+Ene!AR47+Feb!AR47+Mar!AR47+Abr!AR47+May!AR47+Jun!AR47+Jul!AR47+Ago!AR47+Set!AR47),IF(Config!$C$6=10,SUM(+Ene!AR47+Feb!AR47+Mar!AR47+Abr!AR47+May!AR47+Jun!AR47+Jul!AR47+Ago!AR47+Set!AR47+Oct!AR47),IF(Config!$C$6=11,SUM(+Ene!AR47+Feb!AR47+Mar!AR47+Abr!AR47+May!AR47+Jun!AR47+Jul!AR47+Ago!AR47+Set!AR47+Oct!AR47+Nov!AR47),IF(Config!$C$6=12,SUM(+Ene!AR47+Feb!AR47+Mar!AR47+Abr!AR47+May!AR47+Jun!AR47+Jul!AR47+Ago!AR47+Set!AR47+Oct!AR47+Nov!AR47+Dic!AR47)))))))))))))</f>
        <v>0</v>
      </c>
      <c r="AS47" s="429">
        <f>IF(Config!$C$6=1,SUM(+Ene!AS47),IF(Config!$C$6=2,SUM(+Ene!AS47+Feb!AS47),IF(Config!$C$6=3,SUM(+Ene!AS47+Feb!AS47+Mar!AS47),IF(Config!$C$6=4,SUM(+Ene!AS47+Feb!AS47+Mar!AS47+Abr!AS47),IF(Config!$C$6=5,SUM(Ene!AS47+Feb!AS47+Mar!AS47+Abr!AS47+May!AS47),IF(Config!$C$6=6,SUM(+Ene!AS47+Feb!AS47+Mar!AS47+Abr!AS47+May!AS47+Jun!AS47),IF(Config!$C$6=7,SUM(Ene!AS47+Feb!AS47+Mar!AS47+Abr!AS47+May!AS47+Jun!AS47+Jul!AS47),IF(Config!$C$6=8,SUM(+Ene!AS47+Feb!AS47+Mar!AS47+Abr!AS47+May!AS47+Jun!AS47+Jul!AS47+Ago!AS47),IF(Config!$C$6=9,SUM(+Ene!AS47+Feb!AS47+Mar!AS47+Abr!AS47+May!AS47+Jun!AS47+Jul!AS47+Ago!AS47+Set!AS47),IF(Config!$C$6=10,SUM(+Ene!AS47+Feb!AS47+Mar!AS47+Abr!AS47+May!AS47+Jun!AS47+Jul!AS47+Ago!AS47+Set!AS47+Oct!AS47),IF(Config!$C$6=11,SUM(+Ene!AS47+Feb!AS47+Mar!AS47+Abr!AS47+May!AS47+Jun!AS47+Jul!AS47+Ago!AS47+Set!AS47+Oct!AS47+Nov!AS47),IF(Config!$C$6=12,SUM(+Ene!AS47+Feb!AS47+Mar!AS47+Abr!AS47+May!AS47+Jun!AS47+Jul!AS47+Ago!AS47+Set!AS47+Oct!AS47+Nov!AS47+Dic!AS47)))))))))))))</f>
        <v>0</v>
      </c>
      <c r="AT47" s="429">
        <f>IF(Config!$C$6=1,SUM(+Ene!AT47),IF(Config!$C$6=2,SUM(+Ene!AT47+Feb!AT47),IF(Config!$C$6=3,SUM(+Ene!AT47+Feb!AT47+Mar!AT47),IF(Config!$C$6=4,SUM(+Ene!AT47+Feb!AT47+Mar!AT47+Abr!AT47),IF(Config!$C$6=5,SUM(Ene!AT47+Feb!AT47+Mar!AT47+Abr!AT47+May!AT47),IF(Config!$C$6=6,SUM(+Ene!AT47+Feb!AT47+Mar!AT47+Abr!AT47+May!AT47+Jun!AT47),IF(Config!$C$6=7,SUM(Ene!AT47+Feb!AT47+Mar!AT47+Abr!AT47+May!AT47+Jun!AT47+Jul!AT47),IF(Config!$C$6=8,SUM(+Ene!AT47+Feb!AT47+Mar!AT47+Abr!AT47+May!AT47+Jun!AT47+Jul!AT47+Ago!AT47),IF(Config!$C$6=9,SUM(+Ene!AT47+Feb!AT47+Mar!AT47+Abr!AT47+May!AT47+Jun!AT47+Jul!AT47+Ago!AT47+Set!AT47),IF(Config!$C$6=10,SUM(+Ene!AT47+Feb!AT47+Mar!AT47+Abr!AT47+May!AT47+Jun!AT47+Jul!AT47+Ago!AT47+Set!AT47+Oct!AT47),IF(Config!$C$6=11,SUM(+Ene!AT47+Feb!AT47+Mar!AT47+Abr!AT47+May!AT47+Jun!AT47+Jul!AT47+Ago!AT47+Set!AT47+Oct!AT47+Nov!AT47),IF(Config!$C$6=12,SUM(+Ene!AT47+Feb!AT47+Mar!AT47+Abr!AT47+May!AT47+Jun!AT47+Jul!AT47+Ago!AT47+Set!AT47+Oct!AT47+Nov!AT47+Dic!AT47)))))))))))))</f>
        <v>0</v>
      </c>
      <c r="AU47" s="495">
        <f t="shared" si="9"/>
        <v>0</v>
      </c>
      <c r="AV47" s="37">
        <f t="shared" si="10"/>
        <v>0</v>
      </c>
      <c r="AW47" s="37">
        <f t="shared" si="11"/>
        <v>0</v>
      </c>
      <c r="AX47" s="37">
        <f t="shared" si="12"/>
        <v>0</v>
      </c>
      <c r="AY47" s="37">
        <f t="shared" si="13"/>
        <v>0</v>
      </c>
      <c r="AZ47" s="37">
        <f t="shared" si="14"/>
        <v>0</v>
      </c>
      <c r="BA47" s="37">
        <f t="shared" si="15"/>
        <v>0</v>
      </c>
      <c r="BB47" s="37">
        <f t="shared" si="16"/>
        <v>0</v>
      </c>
      <c r="BC47" s="37">
        <f t="shared" si="17"/>
        <v>0</v>
      </c>
      <c r="BD47" s="38">
        <f t="shared" si="18"/>
        <v>0</v>
      </c>
      <c r="BE47" s="37">
        <f t="shared" si="19"/>
        <v>0</v>
      </c>
      <c r="BF47" s="54">
        <f t="shared" si="20"/>
        <v>0</v>
      </c>
    </row>
    <row r="48" spans="1:58" ht="30" x14ac:dyDescent="0.25">
      <c r="A48" s="400">
        <v>45</v>
      </c>
      <c r="B48" s="427" t="s">
        <v>765</v>
      </c>
      <c r="C48" s="444" t="s">
        <v>145</v>
      </c>
      <c r="D48" s="429">
        <f>IF(Config!$C$6=1,SUM(+Ene!D48),IF(Config!$C$6=2,SUM(+Ene!D48+Feb!D48),IF(Config!$C$6=3,SUM(+Ene!D48+Feb!D48+Mar!D48),IF(Config!$C$6=4,SUM(+Ene!D48+Feb!D48+Mar!D48+Abr!D48),IF(Config!$C$6=5,SUM(Ene!D48+Feb!D48+Mar!D48+Abr!D48+May!D48),IF(Config!$C$6=6,SUM(+Ene!D48+Feb!D48+Mar!D48+Abr!D48+May!D48+Jun!D48),IF(Config!$C$6=7,SUM(Ene!D48+Feb!D48+Mar!D48+Abr!D48+May!D48+Jun!D48+Jul!D48),IF(Config!$C$6=8,SUM(+Ene!D48+Feb!D48+Mar!D48+Abr!D48+May!D48+Jun!D48+Jul!D48+Ago!D48),IF(Config!$C$6=9,SUM(+Ene!D48+Feb!D48+Mar!D48+Abr!D48+May!D48+Jun!D48+Jul!D48+Ago!D48+Set!D48),IF(Config!$C$6=10,SUM(+Ene!D48+Feb!D48+Mar!D48+Abr!D48+May!D48+Jun!D48+Jul!D48+Ago!D48+Set!D48+Oct!D48),IF(Config!$C$6=11,SUM(+Ene!D48+Feb!D48+Mar!D48+Abr!D48+May!D48+Jun!D48+Jul!D48+Ago!D48+Set!D48+Oct!D48+Nov!D48),IF(Config!$C$6=12,SUM(+Ene!D48+Feb!D48+Mar!D48+Abr!D48+May!D48+Jun!D48+Jul!D48+Ago!D48+Set!D48+Oct!D48+Nov!D48+Dic!D48)))))))))))))</f>
        <v>0</v>
      </c>
      <c r="E48" s="429">
        <f>IF(Config!$C$6=1,SUM(+Ene!E48),IF(Config!$C$6=2,SUM(+Ene!E48+Feb!E48),IF(Config!$C$6=3,SUM(+Ene!E48+Feb!E48+Mar!E48),IF(Config!$C$6=4,SUM(+Ene!E48+Feb!E48+Mar!E48+Abr!E48),IF(Config!$C$6=5,SUM(Ene!E48+Feb!E48+Mar!E48+Abr!E48+May!E48),IF(Config!$C$6=6,SUM(+Ene!E48+Feb!E48+Mar!E48+Abr!E48+May!E48+Jun!E48),IF(Config!$C$6=7,SUM(Ene!E48+Feb!E48+Mar!E48+Abr!E48+May!E48+Jun!E48+Jul!E48),IF(Config!$C$6=8,SUM(+Ene!E48+Feb!E48+Mar!E48+Abr!E48+May!E48+Jun!E48+Jul!E48+Ago!E48),IF(Config!$C$6=9,SUM(+Ene!E48+Feb!E48+Mar!E48+Abr!E48+May!E48+Jun!E48+Jul!E48+Ago!E48+Set!E48),IF(Config!$C$6=10,SUM(+Ene!E48+Feb!E48+Mar!E48+Abr!E48+May!E48+Jun!E48+Jul!E48+Ago!E48+Set!E48+Oct!E48),IF(Config!$C$6=11,SUM(+Ene!E48+Feb!E48+Mar!E48+Abr!E48+May!E48+Jun!E48+Jul!E48+Ago!E48+Set!E48+Oct!E48+Nov!E48),IF(Config!$C$6=12,SUM(+Ene!E48+Feb!E48+Mar!E48+Abr!E48+May!E48+Jun!E48+Jul!E48+Ago!E48+Set!E48+Oct!E48+Nov!E48+Dic!E48)))))))))))))</f>
        <v>0</v>
      </c>
      <c r="F48" s="429">
        <f>IF(Config!$C$6=1,SUM(+Ene!F48),IF(Config!$C$6=2,SUM(+Ene!F48+Feb!F48),IF(Config!$C$6=3,SUM(+Ene!F48+Feb!F48+Mar!F48),IF(Config!$C$6=4,SUM(+Ene!F48+Feb!F48+Mar!F48+Abr!F48),IF(Config!$C$6=5,SUM(Ene!F48+Feb!F48+Mar!F48+Abr!F48+May!F48),IF(Config!$C$6=6,SUM(+Ene!F48+Feb!F48+Mar!F48+Abr!F48+May!F48+Jun!F48),IF(Config!$C$6=7,SUM(Ene!F48+Feb!F48+Mar!F48+Abr!F48+May!F48+Jun!F48+Jul!F48),IF(Config!$C$6=8,SUM(+Ene!F48+Feb!F48+Mar!F48+Abr!F48+May!F48+Jun!F48+Jul!F48+Ago!F48),IF(Config!$C$6=9,SUM(+Ene!F48+Feb!F48+Mar!F48+Abr!F48+May!F48+Jun!F48+Jul!F48+Ago!F48+Set!F48),IF(Config!$C$6=10,SUM(+Ene!F48+Feb!F48+Mar!F48+Abr!F48+May!F48+Jun!F48+Jul!F48+Ago!F48+Set!F48+Oct!F48),IF(Config!$C$6=11,SUM(+Ene!F48+Feb!F48+Mar!F48+Abr!F48+May!F48+Jun!F48+Jul!F48+Ago!F48+Set!F48+Oct!F48+Nov!F48),IF(Config!$C$6=12,SUM(+Ene!F48+Feb!F48+Mar!F48+Abr!F48+May!F48+Jun!F48+Jul!F48+Ago!F48+Set!F48+Oct!F48+Nov!F48+Dic!F48)))))))))))))</f>
        <v>0</v>
      </c>
      <c r="G48" s="429">
        <f>IF(Config!$C$6=1,SUM(+Ene!G48),IF(Config!$C$6=2,SUM(+Ene!G48+Feb!G48),IF(Config!$C$6=3,SUM(+Ene!G48+Feb!G48+Mar!G48),IF(Config!$C$6=4,SUM(+Ene!G48+Feb!G48+Mar!G48+Abr!G48),IF(Config!$C$6=5,SUM(Ene!G48+Feb!G48+Mar!G48+Abr!G48+May!G48),IF(Config!$C$6=6,SUM(+Ene!G48+Feb!G48+Mar!G48+Abr!G48+May!G48+Jun!G48),IF(Config!$C$6=7,SUM(Ene!G48+Feb!G48+Mar!G48+Abr!G48+May!G48+Jun!G48+Jul!G48),IF(Config!$C$6=8,SUM(+Ene!G48+Feb!G48+Mar!G48+Abr!G48+May!G48+Jun!G48+Jul!G48+Ago!G48),IF(Config!$C$6=9,SUM(+Ene!G48+Feb!G48+Mar!G48+Abr!G48+May!G48+Jun!G48+Jul!G48+Ago!G48+Set!G48),IF(Config!$C$6=10,SUM(+Ene!G48+Feb!G48+Mar!G48+Abr!G48+May!G48+Jun!G48+Jul!G48+Ago!G48+Set!G48+Oct!G48),IF(Config!$C$6=11,SUM(+Ene!G48+Feb!G48+Mar!G48+Abr!G48+May!G48+Jun!G48+Jul!G48+Ago!G48+Set!G48+Oct!G48+Nov!G48),IF(Config!$C$6=12,SUM(+Ene!G48+Feb!G48+Mar!G48+Abr!G48+May!G48+Jun!G48+Jul!G48+Ago!G48+Set!G48+Oct!G48+Nov!G48+Dic!G48)))))))))))))</f>
        <v>0</v>
      </c>
      <c r="H48" s="429">
        <f>IF(Config!$C$6=1,SUM(+Ene!H48),IF(Config!$C$6=2,SUM(+Ene!H48+Feb!H48),IF(Config!$C$6=3,SUM(+Ene!H48+Feb!H48+Mar!H48),IF(Config!$C$6=4,SUM(+Ene!H48+Feb!H48+Mar!H48+Abr!H48),IF(Config!$C$6=5,SUM(Ene!H48+Feb!H48+Mar!H48+Abr!H48+May!H48),IF(Config!$C$6=6,SUM(+Ene!H48+Feb!H48+Mar!H48+Abr!H48+May!H48+Jun!H48),IF(Config!$C$6=7,SUM(Ene!H48+Feb!H48+Mar!H48+Abr!H48+May!H48+Jun!H48+Jul!H48),IF(Config!$C$6=8,SUM(+Ene!H48+Feb!H48+Mar!H48+Abr!H48+May!H48+Jun!H48+Jul!H48+Ago!H48),IF(Config!$C$6=9,SUM(+Ene!H48+Feb!H48+Mar!H48+Abr!H48+May!H48+Jun!H48+Jul!H48+Ago!H48+Set!H48),IF(Config!$C$6=10,SUM(+Ene!H48+Feb!H48+Mar!H48+Abr!H48+May!H48+Jun!H48+Jul!H48+Ago!H48+Set!H48+Oct!H48),IF(Config!$C$6=11,SUM(+Ene!H48+Feb!H48+Mar!H48+Abr!H48+May!H48+Jun!H48+Jul!H48+Ago!H48+Set!H48+Oct!H48+Nov!H48),IF(Config!$C$6=12,SUM(+Ene!H48+Feb!H48+Mar!H48+Abr!H48+May!H48+Jun!H48+Jul!H48+Ago!H48+Set!H48+Oct!H48+Nov!H48+Dic!H48)))))))))))))</f>
        <v>0</v>
      </c>
      <c r="I48" s="429">
        <f>IF(Config!$C$6=1,SUM(+Ene!I48),IF(Config!$C$6=2,SUM(+Ene!I48+Feb!I48),IF(Config!$C$6=3,SUM(+Ene!I48+Feb!I48+Mar!I48),IF(Config!$C$6=4,SUM(+Ene!I48+Feb!I48+Mar!I48+Abr!I48),IF(Config!$C$6=5,SUM(Ene!I48+Feb!I48+Mar!I48+Abr!I48+May!I48),IF(Config!$C$6=6,SUM(+Ene!I48+Feb!I48+Mar!I48+Abr!I48+May!I48+Jun!I48),IF(Config!$C$6=7,SUM(Ene!I48+Feb!I48+Mar!I48+Abr!I48+May!I48+Jun!I48+Jul!I48),IF(Config!$C$6=8,SUM(+Ene!I48+Feb!I48+Mar!I48+Abr!I48+May!I48+Jun!I48+Jul!I48+Ago!I48),IF(Config!$C$6=9,SUM(+Ene!I48+Feb!I48+Mar!I48+Abr!I48+May!I48+Jun!I48+Jul!I48+Ago!I48+Set!I48),IF(Config!$C$6=10,SUM(+Ene!I48+Feb!I48+Mar!I48+Abr!I48+May!I48+Jun!I48+Jul!I48+Ago!I48+Set!I48+Oct!I48),IF(Config!$C$6=11,SUM(+Ene!I48+Feb!I48+Mar!I48+Abr!I48+May!I48+Jun!I48+Jul!I48+Ago!I48+Set!I48+Oct!I48+Nov!I48),IF(Config!$C$6=12,SUM(+Ene!I48+Feb!I48+Mar!I48+Abr!I48+May!I48+Jun!I48+Jul!I48+Ago!I48+Set!I48+Oct!I48+Nov!I48+Dic!I48)))))))))))))</f>
        <v>0</v>
      </c>
      <c r="J48" s="429">
        <f>IF(Config!$C$6=1,SUM(+Ene!J48),IF(Config!$C$6=2,SUM(+Ene!J48+Feb!J48),IF(Config!$C$6=3,SUM(+Ene!J48+Feb!J48+Mar!J48),IF(Config!$C$6=4,SUM(+Ene!J48+Feb!J48+Mar!J48+Abr!J48),IF(Config!$C$6=5,SUM(Ene!J48+Feb!J48+Mar!J48+Abr!J48+May!J48),IF(Config!$C$6=6,SUM(+Ene!J48+Feb!J48+Mar!J48+Abr!J48+May!J48+Jun!J48),IF(Config!$C$6=7,SUM(Ene!J48+Feb!J48+Mar!J48+Abr!J48+May!J48+Jun!J48+Jul!J48),IF(Config!$C$6=8,SUM(+Ene!J48+Feb!J48+Mar!J48+Abr!J48+May!J48+Jun!J48+Jul!J48+Ago!J48),IF(Config!$C$6=9,SUM(+Ene!J48+Feb!J48+Mar!J48+Abr!J48+May!J48+Jun!J48+Jul!J48+Ago!J48+Set!J48),IF(Config!$C$6=10,SUM(+Ene!J48+Feb!J48+Mar!J48+Abr!J48+May!J48+Jun!J48+Jul!J48+Ago!J48+Set!J48+Oct!J48),IF(Config!$C$6=11,SUM(+Ene!J48+Feb!J48+Mar!J48+Abr!J48+May!J48+Jun!J48+Jul!J48+Ago!J48+Set!J48+Oct!J48+Nov!J48),IF(Config!$C$6=12,SUM(+Ene!J48+Feb!J48+Mar!J48+Abr!J48+May!J48+Jun!J48+Jul!J48+Ago!J48+Set!J48+Oct!J48+Nov!J48+Dic!J48)))))))))))))</f>
        <v>0</v>
      </c>
      <c r="K48" s="429">
        <f>IF(Config!$C$6=1,SUM(+Ene!K48),IF(Config!$C$6=2,SUM(+Ene!K48+Feb!K48),IF(Config!$C$6=3,SUM(+Ene!K48+Feb!K48+Mar!K48),IF(Config!$C$6=4,SUM(+Ene!K48+Feb!K48+Mar!K48+Abr!K48),IF(Config!$C$6=5,SUM(Ene!K48+Feb!K48+Mar!K48+Abr!K48+May!K48),IF(Config!$C$6=6,SUM(+Ene!K48+Feb!K48+Mar!K48+Abr!K48+May!K48+Jun!K48),IF(Config!$C$6=7,SUM(Ene!K48+Feb!K48+Mar!K48+Abr!K48+May!K48+Jun!K48+Jul!K48),IF(Config!$C$6=8,SUM(+Ene!K48+Feb!K48+Mar!K48+Abr!K48+May!K48+Jun!K48+Jul!K48+Ago!K48),IF(Config!$C$6=9,SUM(+Ene!K48+Feb!K48+Mar!K48+Abr!K48+May!K48+Jun!K48+Jul!K48+Ago!K48+Set!K48),IF(Config!$C$6=10,SUM(+Ene!K48+Feb!K48+Mar!K48+Abr!K48+May!K48+Jun!K48+Jul!K48+Ago!K48+Set!K48+Oct!K48),IF(Config!$C$6=11,SUM(+Ene!K48+Feb!K48+Mar!K48+Abr!K48+May!K48+Jun!K48+Jul!K48+Ago!K48+Set!K48+Oct!K48+Nov!K48),IF(Config!$C$6=12,SUM(+Ene!K48+Feb!K48+Mar!K48+Abr!K48+May!K48+Jun!K48+Jul!K48+Ago!K48+Set!K48+Oct!K48+Nov!K48+Dic!K48)))))))))))))</f>
        <v>0</v>
      </c>
      <c r="L48" s="429">
        <f>IF(Config!$C$6=1,SUM(+Ene!L48),IF(Config!$C$6=2,SUM(+Ene!L48+Feb!L48),IF(Config!$C$6=3,SUM(+Ene!L48+Feb!L48+Mar!L48),IF(Config!$C$6=4,SUM(+Ene!L48+Feb!L48+Mar!L48+Abr!L48),IF(Config!$C$6=5,SUM(Ene!L48+Feb!L48+Mar!L48+Abr!L48+May!L48),IF(Config!$C$6=6,SUM(+Ene!L48+Feb!L48+Mar!L48+Abr!L48+May!L48+Jun!L48),IF(Config!$C$6=7,SUM(Ene!L48+Feb!L48+Mar!L48+Abr!L48+May!L48+Jun!L48+Jul!L48),IF(Config!$C$6=8,SUM(+Ene!L48+Feb!L48+Mar!L48+Abr!L48+May!L48+Jun!L48+Jul!L48+Ago!L48),IF(Config!$C$6=9,SUM(+Ene!L48+Feb!L48+Mar!L48+Abr!L48+May!L48+Jun!L48+Jul!L48+Ago!L48+Set!L48),IF(Config!$C$6=10,SUM(+Ene!L48+Feb!L48+Mar!L48+Abr!L48+May!L48+Jun!L48+Jul!L48+Ago!L48+Set!L48+Oct!L48),IF(Config!$C$6=11,SUM(+Ene!L48+Feb!L48+Mar!L48+Abr!L48+May!L48+Jun!L48+Jul!L48+Ago!L48+Set!L48+Oct!L48+Nov!L48),IF(Config!$C$6=12,SUM(+Ene!L48+Feb!L48+Mar!L48+Abr!L48+May!L48+Jun!L48+Jul!L48+Ago!L48+Set!L48+Oct!L48+Nov!L48+Dic!L48)))))))))))))</f>
        <v>0</v>
      </c>
      <c r="M48" s="429">
        <f>IF(Config!$C$6=1,SUM(+Ene!M48),IF(Config!$C$6=2,SUM(+Ene!M48+Feb!M48),IF(Config!$C$6=3,SUM(+Ene!M48+Feb!M48+Mar!M48),IF(Config!$C$6=4,SUM(+Ene!M48+Feb!M48+Mar!M48+Abr!M48),IF(Config!$C$6=5,SUM(Ene!M48+Feb!M48+Mar!M48+Abr!M48+May!M48),IF(Config!$C$6=6,SUM(+Ene!M48+Feb!M48+Mar!M48+Abr!M48+May!M48+Jun!M48),IF(Config!$C$6=7,SUM(Ene!M48+Feb!M48+Mar!M48+Abr!M48+May!M48+Jun!M48+Jul!M48),IF(Config!$C$6=8,SUM(+Ene!M48+Feb!M48+Mar!M48+Abr!M48+May!M48+Jun!M48+Jul!M48+Ago!M48),IF(Config!$C$6=9,SUM(+Ene!M48+Feb!M48+Mar!M48+Abr!M48+May!M48+Jun!M48+Jul!M48+Ago!M48+Set!M48),IF(Config!$C$6=10,SUM(+Ene!M48+Feb!M48+Mar!M48+Abr!M48+May!M48+Jun!M48+Jul!M48+Ago!M48+Set!M48+Oct!M48),IF(Config!$C$6=11,SUM(+Ene!M48+Feb!M48+Mar!M48+Abr!M48+May!M48+Jun!M48+Jul!M48+Ago!M48+Set!M48+Oct!M48+Nov!M48),IF(Config!$C$6=12,SUM(+Ene!M48+Feb!M48+Mar!M48+Abr!M48+May!M48+Jun!M48+Jul!M48+Ago!M48+Set!M48+Oct!M48+Nov!M48+Dic!M48)))))))))))))</f>
        <v>0</v>
      </c>
      <c r="N48" s="429">
        <f>IF(Config!$C$6=1,SUM(+Ene!N48),IF(Config!$C$6=2,SUM(+Ene!N48+Feb!N48),IF(Config!$C$6=3,SUM(+Ene!N48+Feb!N48+Mar!N48),IF(Config!$C$6=4,SUM(+Ene!N48+Feb!N48+Mar!N48+Abr!N48),IF(Config!$C$6=5,SUM(Ene!N48+Feb!N48+Mar!N48+Abr!N48+May!N48),IF(Config!$C$6=6,SUM(+Ene!N48+Feb!N48+Mar!N48+Abr!N48+May!N48+Jun!N48),IF(Config!$C$6=7,SUM(Ene!N48+Feb!N48+Mar!N48+Abr!N48+May!N48+Jun!N48+Jul!N48),IF(Config!$C$6=8,SUM(+Ene!N48+Feb!N48+Mar!N48+Abr!N48+May!N48+Jun!N48+Jul!N48+Ago!N48),IF(Config!$C$6=9,SUM(+Ene!N48+Feb!N48+Mar!N48+Abr!N48+May!N48+Jun!N48+Jul!N48+Ago!N48+Set!N48),IF(Config!$C$6=10,SUM(+Ene!N48+Feb!N48+Mar!N48+Abr!N48+May!N48+Jun!N48+Jul!N48+Ago!N48+Set!N48+Oct!N48),IF(Config!$C$6=11,SUM(+Ene!N48+Feb!N48+Mar!N48+Abr!N48+May!N48+Jun!N48+Jul!N48+Ago!N48+Set!N48+Oct!N48+Nov!N48),IF(Config!$C$6=12,SUM(+Ene!N48+Feb!N48+Mar!N48+Abr!N48+May!N48+Jun!N48+Jul!N48+Ago!N48+Set!N48+Oct!N48+Nov!N48+Dic!N48)))))))))))))</f>
        <v>0</v>
      </c>
      <c r="O48" s="429">
        <f>IF(Config!$C$6=1,SUM(+Ene!O48),IF(Config!$C$6=2,SUM(+Ene!O48+Feb!O48),IF(Config!$C$6=3,SUM(+Ene!O48+Feb!O48+Mar!O48),IF(Config!$C$6=4,SUM(+Ene!O48+Feb!O48+Mar!O48+Abr!O48),IF(Config!$C$6=5,SUM(Ene!O48+Feb!O48+Mar!O48+Abr!O48+May!O48),IF(Config!$C$6=6,SUM(+Ene!O48+Feb!O48+Mar!O48+Abr!O48+May!O48+Jun!O48),IF(Config!$C$6=7,SUM(Ene!O48+Feb!O48+Mar!O48+Abr!O48+May!O48+Jun!O48+Jul!O48),IF(Config!$C$6=8,SUM(+Ene!O48+Feb!O48+Mar!O48+Abr!O48+May!O48+Jun!O48+Jul!O48+Ago!O48),IF(Config!$C$6=9,SUM(+Ene!O48+Feb!O48+Mar!O48+Abr!O48+May!O48+Jun!O48+Jul!O48+Ago!O48+Set!O48),IF(Config!$C$6=10,SUM(+Ene!O48+Feb!O48+Mar!O48+Abr!O48+May!O48+Jun!O48+Jul!O48+Ago!O48+Set!O48+Oct!O48),IF(Config!$C$6=11,SUM(+Ene!O48+Feb!O48+Mar!O48+Abr!O48+May!O48+Jun!O48+Jul!O48+Ago!O48+Set!O48+Oct!O48+Nov!O48),IF(Config!$C$6=12,SUM(+Ene!O48+Feb!O48+Mar!O48+Abr!O48+May!O48+Jun!O48+Jul!O48+Ago!O48+Set!O48+Oct!O48+Nov!O48+Dic!O48)))))))))))))</f>
        <v>0</v>
      </c>
      <c r="P48" s="429">
        <f>IF(Config!$C$6=1,SUM(+Ene!P48),IF(Config!$C$6=2,SUM(+Ene!P48+Feb!P48),IF(Config!$C$6=3,SUM(+Ene!P48+Feb!P48+Mar!P48),IF(Config!$C$6=4,SUM(+Ene!P48+Feb!P48+Mar!P48+Abr!P48),IF(Config!$C$6=5,SUM(Ene!P48+Feb!P48+Mar!P48+Abr!P48+May!P48),IF(Config!$C$6=6,SUM(+Ene!P48+Feb!P48+Mar!P48+Abr!P48+May!P48+Jun!P48),IF(Config!$C$6=7,SUM(Ene!P48+Feb!P48+Mar!P48+Abr!P48+May!P48+Jun!P48+Jul!P48),IF(Config!$C$6=8,SUM(+Ene!P48+Feb!P48+Mar!P48+Abr!P48+May!P48+Jun!P48+Jul!P48+Ago!P48),IF(Config!$C$6=9,SUM(+Ene!P48+Feb!P48+Mar!P48+Abr!P48+May!P48+Jun!P48+Jul!P48+Ago!P48+Set!P48),IF(Config!$C$6=10,SUM(+Ene!P48+Feb!P48+Mar!P48+Abr!P48+May!P48+Jun!P48+Jul!P48+Ago!P48+Set!P48+Oct!P48),IF(Config!$C$6=11,SUM(+Ene!P48+Feb!P48+Mar!P48+Abr!P48+May!P48+Jun!P48+Jul!P48+Ago!P48+Set!P48+Oct!P48+Nov!P48),IF(Config!$C$6=12,SUM(+Ene!P48+Feb!P48+Mar!P48+Abr!P48+May!P48+Jun!P48+Jul!P48+Ago!P48+Set!P48+Oct!P48+Nov!P48+Dic!P48)))))))))))))</f>
        <v>0</v>
      </c>
      <c r="Q48" s="429">
        <f>IF(Config!$C$6=1,SUM(+Ene!Q48),IF(Config!$C$6=2,SUM(+Ene!Q48+Feb!Q48),IF(Config!$C$6=3,SUM(+Ene!Q48+Feb!Q48+Mar!Q48),IF(Config!$C$6=4,SUM(+Ene!Q48+Feb!Q48+Mar!Q48+Abr!Q48),IF(Config!$C$6=5,SUM(Ene!Q48+Feb!Q48+Mar!Q48+Abr!Q48+May!Q48),IF(Config!$C$6=6,SUM(+Ene!Q48+Feb!Q48+Mar!Q48+Abr!Q48+May!Q48+Jun!Q48),IF(Config!$C$6=7,SUM(Ene!Q48+Feb!Q48+Mar!Q48+Abr!Q48+May!Q48+Jun!Q48+Jul!Q48),IF(Config!$C$6=8,SUM(+Ene!Q48+Feb!Q48+Mar!Q48+Abr!Q48+May!Q48+Jun!Q48+Jul!Q48+Ago!Q48),IF(Config!$C$6=9,SUM(+Ene!Q48+Feb!Q48+Mar!Q48+Abr!Q48+May!Q48+Jun!Q48+Jul!Q48+Ago!Q48+Set!Q48),IF(Config!$C$6=10,SUM(+Ene!Q48+Feb!Q48+Mar!Q48+Abr!Q48+May!Q48+Jun!Q48+Jul!Q48+Ago!Q48+Set!Q48+Oct!Q48),IF(Config!$C$6=11,SUM(+Ene!Q48+Feb!Q48+Mar!Q48+Abr!Q48+May!Q48+Jun!Q48+Jul!Q48+Ago!Q48+Set!Q48+Oct!Q48+Nov!Q48),IF(Config!$C$6=12,SUM(+Ene!Q48+Feb!Q48+Mar!Q48+Abr!Q48+May!Q48+Jun!Q48+Jul!Q48+Ago!Q48+Set!Q48+Oct!Q48+Nov!Q48+Dic!Q48)))))))))))))</f>
        <v>0</v>
      </c>
      <c r="R48" s="429">
        <f>IF(Config!$C$6=1,SUM(+Ene!R48),IF(Config!$C$6=2,SUM(+Ene!R48+Feb!R48),IF(Config!$C$6=3,SUM(+Ene!R48+Feb!R48+Mar!R48),IF(Config!$C$6=4,SUM(+Ene!R48+Feb!R48+Mar!R48+Abr!R48),IF(Config!$C$6=5,SUM(Ene!R48+Feb!R48+Mar!R48+Abr!R48+May!R48),IF(Config!$C$6=6,SUM(+Ene!R48+Feb!R48+Mar!R48+Abr!R48+May!R48+Jun!R48),IF(Config!$C$6=7,SUM(Ene!R48+Feb!R48+Mar!R48+Abr!R48+May!R48+Jun!R48+Jul!R48),IF(Config!$C$6=8,SUM(+Ene!R48+Feb!R48+Mar!R48+Abr!R48+May!R48+Jun!R48+Jul!R48+Ago!R48),IF(Config!$C$6=9,SUM(+Ene!R48+Feb!R48+Mar!R48+Abr!R48+May!R48+Jun!R48+Jul!R48+Ago!R48+Set!R48),IF(Config!$C$6=10,SUM(+Ene!R48+Feb!R48+Mar!R48+Abr!R48+May!R48+Jun!R48+Jul!R48+Ago!R48+Set!R48+Oct!R48),IF(Config!$C$6=11,SUM(+Ene!R48+Feb!R48+Mar!R48+Abr!R48+May!R48+Jun!R48+Jul!R48+Ago!R48+Set!R48+Oct!R48+Nov!R48),IF(Config!$C$6=12,SUM(+Ene!R48+Feb!R48+Mar!R48+Abr!R48+May!R48+Jun!R48+Jul!R48+Ago!R48+Set!R48+Oct!R48+Nov!R48+Dic!R48)))))))))))))</f>
        <v>0</v>
      </c>
      <c r="S48" s="429">
        <f>IF(Config!$C$6=1,SUM(+Ene!S48),IF(Config!$C$6=2,SUM(+Ene!S48+Feb!S48),IF(Config!$C$6=3,SUM(+Ene!S48+Feb!S48+Mar!S48),IF(Config!$C$6=4,SUM(+Ene!S48+Feb!S48+Mar!S48+Abr!S48),IF(Config!$C$6=5,SUM(Ene!S48+Feb!S48+Mar!S48+Abr!S48+May!S48),IF(Config!$C$6=6,SUM(+Ene!S48+Feb!S48+Mar!S48+Abr!S48+May!S48+Jun!S48),IF(Config!$C$6=7,SUM(Ene!S48+Feb!S48+Mar!S48+Abr!S48+May!S48+Jun!S48+Jul!S48),IF(Config!$C$6=8,SUM(+Ene!S48+Feb!S48+Mar!S48+Abr!S48+May!S48+Jun!S48+Jul!S48+Ago!S48),IF(Config!$C$6=9,SUM(+Ene!S48+Feb!S48+Mar!S48+Abr!S48+May!S48+Jun!S48+Jul!S48+Ago!S48+Set!S48),IF(Config!$C$6=10,SUM(+Ene!S48+Feb!S48+Mar!S48+Abr!S48+May!S48+Jun!S48+Jul!S48+Ago!S48+Set!S48+Oct!S48),IF(Config!$C$6=11,SUM(+Ene!S48+Feb!S48+Mar!S48+Abr!S48+May!S48+Jun!S48+Jul!S48+Ago!S48+Set!S48+Oct!S48+Nov!S48),IF(Config!$C$6=12,SUM(+Ene!S48+Feb!S48+Mar!S48+Abr!S48+May!S48+Jun!S48+Jul!S48+Ago!S48+Set!S48+Oct!S48+Nov!S48+Dic!S48)))))))))))))</f>
        <v>0</v>
      </c>
      <c r="T48" s="429">
        <f>IF(Config!$C$6=1,SUM(+Ene!T48),IF(Config!$C$6=2,SUM(+Ene!T48+Feb!T48),IF(Config!$C$6=3,SUM(+Ene!T48+Feb!T48+Mar!T48),IF(Config!$C$6=4,SUM(+Ene!T48+Feb!T48+Mar!T48+Abr!T48),IF(Config!$C$6=5,SUM(Ene!T48+Feb!T48+Mar!T48+Abr!T48+May!T48),IF(Config!$C$6=6,SUM(+Ene!T48+Feb!T48+Mar!T48+Abr!T48+May!T48+Jun!T48),IF(Config!$C$6=7,SUM(Ene!T48+Feb!T48+Mar!T48+Abr!T48+May!T48+Jun!T48+Jul!T48),IF(Config!$C$6=8,SUM(+Ene!T48+Feb!T48+Mar!T48+Abr!T48+May!T48+Jun!T48+Jul!T48+Ago!T48),IF(Config!$C$6=9,SUM(+Ene!T48+Feb!T48+Mar!T48+Abr!T48+May!T48+Jun!T48+Jul!T48+Ago!T48+Set!T48),IF(Config!$C$6=10,SUM(+Ene!T48+Feb!T48+Mar!T48+Abr!T48+May!T48+Jun!T48+Jul!T48+Ago!T48+Set!T48+Oct!T48),IF(Config!$C$6=11,SUM(+Ene!T48+Feb!T48+Mar!T48+Abr!T48+May!T48+Jun!T48+Jul!T48+Ago!T48+Set!T48+Oct!T48+Nov!T48),IF(Config!$C$6=12,SUM(+Ene!T48+Feb!T48+Mar!T48+Abr!T48+May!T48+Jun!T48+Jul!T48+Ago!T48+Set!T48+Oct!T48+Nov!T48+Dic!T48)))))))))))))</f>
        <v>0</v>
      </c>
      <c r="U48" s="429">
        <f>IF(Config!$C$6=1,SUM(+Ene!U48),IF(Config!$C$6=2,SUM(+Ene!U48+Feb!U48),IF(Config!$C$6=3,SUM(+Ene!U48+Feb!U48+Mar!U48),IF(Config!$C$6=4,SUM(+Ene!U48+Feb!U48+Mar!U48+Abr!U48),IF(Config!$C$6=5,SUM(Ene!U48+Feb!U48+Mar!U48+Abr!U48+May!U48),IF(Config!$C$6=6,SUM(+Ene!U48+Feb!U48+Mar!U48+Abr!U48+May!U48+Jun!U48),IF(Config!$C$6=7,SUM(Ene!U48+Feb!U48+Mar!U48+Abr!U48+May!U48+Jun!U48+Jul!U48),IF(Config!$C$6=8,SUM(+Ene!U48+Feb!U48+Mar!U48+Abr!U48+May!U48+Jun!U48+Jul!U48+Ago!U48),IF(Config!$C$6=9,SUM(+Ene!U48+Feb!U48+Mar!U48+Abr!U48+May!U48+Jun!U48+Jul!U48+Ago!U48+Set!U48),IF(Config!$C$6=10,SUM(+Ene!U48+Feb!U48+Mar!U48+Abr!U48+May!U48+Jun!U48+Jul!U48+Ago!U48+Set!U48+Oct!U48),IF(Config!$C$6=11,SUM(+Ene!U48+Feb!U48+Mar!U48+Abr!U48+May!U48+Jun!U48+Jul!U48+Ago!U48+Set!U48+Oct!U48+Nov!U48),IF(Config!$C$6=12,SUM(+Ene!U48+Feb!U48+Mar!U48+Abr!U48+May!U48+Jun!U48+Jul!U48+Ago!U48+Set!U48+Oct!U48+Nov!U48+Dic!U48)))))))))))))</f>
        <v>0</v>
      </c>
      <c r="V48" s="429">
        <f>IF(Config!$C$6=1,SUM(+Ene!V48),IF(Config!$C$6=2,SUM(+Ene!V48+Feb!V48),IF(Config!$C$6=3,SUM(+Ene!V48+Feb!V48+Mar!V48),IF(Config!$C$6=4,SUM(+Ene!V48+Feb!V48+Mar!V48+Abr!V48),IF(Config!$C$6=5,SUM(Ene!V48+Feb!V48+Mar!V48+Abr!V48+May!V48),IF(Config!$C$6=6,SUM(+Ene!V48+Feb!V48+Mar!V48+Abr!V48+May!V48+Jun!V48),IF(Config!$C$6=7,SUM(Ene!V48+Feb!V48+Mar!V48+Abr!V48+May!V48+Jun!V48+Jul!V48),IF(Config!$C$6=8,SUM(+Ene!V48+Feb!V48+Mar!V48+Abr!V48+May!V48+Jun!V48+Jul!V48+Ago!V48),IF(Config!$C$6=9,SUM(+Ene!V48+Feb!V48+Mar!V48+Abr!V48+May!V48+Jun!V48+Jul!V48+Ago!V48+Set!V48),IF(Config!$C$6=10,SUM(+Ene!V48+Feb!V48+Mar!V48+Abr!V48+May!V48+Jun!V48+Jul!V48+Ago!V48+Set!V48+Oct!V48),IF(Config!$C$6=11,SUM(+Ene!V48+Feb!V48+Mar!V48+Abr!V48+May!V48+Jun!V48+Jul!V48+Ago!V48+Set!V48+Oct!V48+Nov!V48),IF(Config!$C$6=12,SUM(+Ene!V48+Feb!V48+Mar!V48+Abr!V48+May!V48+Jun!V48+Jul!V48+Ago!V48+Set!V48+Oct!V48+Nov!V48+Dic!V48)))))))))))))</f>
        <v>0</v>
      </c>
      <c r="W48" s="429">
        <f>IF(Config!$C$6=1,SUM(+Ene!W48),IF(Config!$C$6=2,SUM(+Ene!W48+Feb!W48),IF(Config!$C$6=3,SUM(+Ene!W48+Feb!W48+Mar!W48),IF(Config!$C$6=4,SUM(+Ene!W48+Feb!W48+Mar!W48+Abr!W48),IF(Config!$C$6=5,SUM(Ene!W48+Feb!W48+Mar!W48+Abr!W48+May!W48),IF(Config!$C$6=6,SUM(+Ene!W48+Feb!W48+Mar!W48+Abr!W48+May!W48+Jun!W48),IF(Config!$C$6=7,SUM(Ene!W48+Feb!W48+Mar!W48+Abr!W48+May!W48+Jun!W48+Jul!W48),IF(Config!$C$6=8,SUM(+Ene!W48+Feb!W48+Mar!W48+Abr!W48+May!W48+Jun!W48+Jul!W48+Ago!W48),IF(Config!$C$6=9,SUM(+Ene!W48+Feb!W48+Mar!W48+Abr!W48+May!W48+Jun!W48+Jul!W48+Ago!W48+Set!W48),IF(Config!$C$6=10,SUM(+Ene!W48+Feb!W48+Mar!W48+Abr!W48+May!W48+Jun!W48+Jul!W48+Ago!W48+Set!W48+Oct!W48),IF(Config!$C$6=11,SUM(+Ene!W48+Feb!W48+Mar!W48+Abr!W48+May!W48+Jun!W48+Jul!W48+Ago!W48+Set!W48+Oct!W48+Nov!W48),IF(Config!$C$6=12,SUM(+Ene!W48+Feb!W48+Mar!W48+Abr!W48+May!W48+Jun!W48+Jul!W48+Ago!W48+Set!W48+Oct!W48+Nov!W48+Dic!W48)))))))))))))</f>
        <v>0</v>
      </c>
      <c r="X48" s="429">
        <f>IF(Config!$C$6=1,SUM(+Ene!X48),IF(Config!$C$6=2,SUM(+Ene!X48+Feb!X48),IF(Config!$C$6=3,SUM(+Ene!X48+Feb!X48+Mar!X48),IF(Config!$C$6=4,SUM(+Ene!X48+Feb!X48+Mar!X48+Abr!X48),IF(Config!$C$6=5,SUM(Ene!X48+Feb!X48+Mar!X48+Abr!X48+May!X48),IF(Config!$C$6=6,SUM(+Ene!X48+Feb!X48+Mar!X48+Abr!X48+May!X48+Jun!X48),IF(Config!$C$6=7,SUM(Ene!X48+Feb!X48+Mar!X48+Abr!X48+May!X48+Jun!X48+Jul!X48),IF(Config!$C$6=8,SUM(+Ene!X48+Feb!X48+Mar!X48+Abr!X48+May!X48+Jun!X48+Jul!X48+Ago!X48),IF(Config!$C$6=9,SUM(+Ene!X48+Feb!X48+Mar!X48+Abr!X48+May!X48+Jun!X48+Jul!X48+Ago!X48+Set!X48),IF(Config!$C$6=10,SUM(+Ene!X48+Feb!X48+Mar!X48+Abr!X48+May!X48+Jun!X48+Jul!X48+Ago!X48+Set!X48+Oct!X48),IF(Config!$C$6=11,SUM(+Ene!X48+Feb!X48+Mar!X48+Abr!X48+May!X48+Jun!X48+Jul!X48+Ago!X48+Set!X48+Oct!X48+Nov!X48),IF(Config!$C$6=12,SUM(+Ene!X48+Feb!X48+Mar!X48+Abr!X48+May!X48+Jun!X48+Jul!X48+Ago!X48+Set!X48+Oct!X48+Nov!X48+Dic!X48)))))))))))))</f>
        <v>0</v>
      </c>
      <c r="Y48" s="429">
        <f>IF(Config!$C$6=1,SUM(+Ene!Y48),IF(Config!$C$6=2,SUM(+Ene!Y48+Feb!Y48),IF(Config!$C$6=3,SUM(+Ene!Y48+Feb!Y48+Mar!Y48),IF(Config!$C$6=4,SUM(+Ene!Y48+Feb!Y48+Mar!Y48+Abr!Y48),IF(Config!$C$6=5,SUM(Ene!Y48+Feb!Y48+Mar!Y48+Abr!Y48+May!Y48),IF(Config!$C$6=6,SUM(+Ene!Y48+Feb!Y48+Mar!Y48+Abr!Y48+May!Y48+Jun!Y48),IF(Config!$C$6=7,SUM(Ene!Y48+Feb!Y48+Mar!Y48+Abr!Y48+May!Y48+Jun!Y48+Jul!Y48),IF(Config!$C$6=8,SUM(+Ene!Y48+Feb!Y48+Mar!Y48+Abr!Y48+May!Y48+Jun!Y48+Jul!Y48+Ago!Y48),IF(Config!$C$6=9,SUM(+Ene!Y48+Feb!Y48+Mar!Y48+Abr!Y48+May!Y48+Jun!Y48+Jul!Y48+Ago!Y48+Set!Y48),IF(Config!$C$6=10,SUM(+Ene!Y48+Feb!Y48+Mar!Y48+Abr!Y48+May!Y48+Jun!Y48+Jul!Y48+Ago!Y48+Set!Y48+Oct!Y48),IF(Config!$C$6=11,SUM(+Ene!Y48+Feb!Y48+Mar!Y48+Abr!Y48+May!Y48+Jun!Y48+Jul!Y48+Ago!Y48+Set!Y48+Oct!Y48+Nov!Y48),IF(Config!$C$6=12,SUM(+Ene!Y48+Feb!Y48+Mar!Y48+Abr!Y48+May!Y48+Jun!Y48+Jul!Y48+Ago!Y48+Set!Y48+Oct!Y48+Nov!Y48+Dic!Y48)))))))))))))</f>
        <v>0</v>
      </c>
      <c r="Z48" s="429">
        <f>IF(Config!$C$6=1,SUM(+Ene!Z48),IF(Config!$C$6=2,SUM(+Ene!Z48+Feb!Z48),IF(Config!$C$6=3,SUM(+Ene!Z48+Feb!Z48+Mar!Z48),IF(Config!$C$6=4,SUM(+Ene!Z48+Feb!Z48+Mar!Z48+Abr!Z48),IF(Config!$C$6=5,SUM(Ene!Z48+Feb!Z48+Mar!Z48+Abr!Z48+May!Z48),IF(Config!$C$6=6,SUM(+Ene!Z48+Feb!Z48+Mar!Z48+Abr!Z48+May!Z48+Jun!Z48),IF(Config!$C$6=7,SUM(Ene!Z48+Feb!Z48+Mar!Z48+Abr!Z48+May!Z48+Jun!Z48+Jul!Z48),IF(Config!$C$6=8,SUM(+Ene!Z48+Feb!Z48+Mar!Z48+Abr!Z48+May!Z48+Jun!Z48+Jul!Z48+Ago!Z48),IF(Config!$C$6=9,SUM(+Ene!Z48+Feb!Z48+Mar!Z48+Abr!Z48+May!Z48+Jun!Z48+Jul!Z48+Ago!Z48+Set!Z48),IF(Config!$C$6=10,SUM(+Ene!Z48+Feb!Z48+Mar!Z48+Abr!Z48+May!Z48+Jun!Z48+Jul!Z48+Ago!Z48+Set!Z48+Oct!Z48),IF(Config!$C$6=11,SUM(+Ene!Z48+Feb!Z48+Mar!Z48+Abr!Z48+May!Z48+Jun!Z48+Jul!Z48+Ago!Z48+Set!Z48+Oct!Z48+Nov!Z48),IF(Config!$C$6=12,SUM(+Ene!Z48+Feb!Z48+Mar!Z48+Abr!Z48+May!Z48+Jun!Z48+Jul!Z48+Ago!Z48+Set!Z48+Oct!Z48+Nov!Z48+Dic!Z48)))))))))))))</f>
        <v>0</v>
      </c>
      <c r="AA48" s="429">
        <f>IF(Config!$C$6=1,SUM(+Ene!AA48),IF(Config!$C$6=2,SUM(+Ene!AA48+Feb!AA48),IF(Config!$C$6=3,SUM(+Ene!AA48+Feb!AA48+Mar!AA48),IF(Config!$C$6=4,SUM(+Ene!AA48+Feb!AA48+Mar!AA48+Abr!AA48),IF(Config!$C$6=5,SUM(Ene!AA48+Feb!AA48+Mar!AA48+Abr!AA48+May!AA48),IF(Config!$C$6=6,SUM(+Ene!AA48+Feb!AA48+Mar!AA48+Abr!AA48+May!AA48+Jun!AA48),IF(Config!$C$6=7,SUM(Ene!AA48+Feb!AA48+Mar!AA48+Abr!AA48+May!AA48+Jun!AA48+Jul!AA48),IF(Config!$C$6=8,SUM(+Ene!AA48+Feb!AA48+Mar!AA48+Abr!AA48+May!AA48+Jun!AA48+Jul!AA48+Ago!AA48),IF(Config!$C$6=9,SUM(+Ene!AA48+Feb!AA48+Mar!AA48+Abr!AA48+May!AA48+Jun!AA48+Jul!AA48+Ago!AA48+Set!AA48),IF(Config!$C$6=10,SUM(+Ene!AA48+Feb!AA48+Mar!AA48+Abr!AA48+May!AA48+Jun!AA48+Jul!AA48+Ago!AA48+Set!AA48+Oct!AA48),IF(Config!$C$6=11,SUM(+Ene!AA48+Feb!AA48+Mar!AA48+Abr!AA48+May!AA48+Jun!AA48+Jul!AA48+Ago!AA48+Set!AA48+Oct!AA48+Nov!AA48),IF(Config!$C$6=12,SUM(+Ene!AA48+Feb!AA48+Mar!AA48+Abr!AA48+May!AA48+Jun!AA48+Jul!AA48+Ago!AA48+Set!AA48+Oct!AA48+Nov!AA48+Dic!AA48)))))))))))))</f>
        <v>0</v>
      </c>
      <c r="AB48" s="429">
        <f>IF(Config!$C$6=1,SUM(+Ene!AB48),IF(Config!$C$6=2,SUM(+Ene!AB48+Feb!AB48),IF(Config!$C$6=3,SUM(+Ene!AB48+Feb!AB48+Mar!AB48),IF(Config!$C$6=4,SUM(+Ene!AB48+Feb!AB48+Mar!AB48+Abr!AB48),IF(Config!$C$6=5,SUM(Ene!AB48+Feb!AB48+Mar!AB48+Abr!AB48+May!AB48),IF(Config!$C$6=6,SUM(+Ene!AB48+Feb!AB48+Mar!AB48+Abr!AB48+May!AB48+Jun!AB48),IF(Config!$C$6=7,SUM(Ene!AB48+Feb!AB48+Mar!AB48+Abr!AB48+May!AB48+Jun!AB48+Jul!AB48),IF(Config!$C$6=8,SUM(+Ene!AB48+Feb!AB48+Mar!AB48+Abr!AB48+May!AB48+Jun!AB48+Jul!AB48+Ago!AB48),IF(Config!$C$6=9,SUM(+Ene!AB48+Feb!AB48+Mar!AB48+Abr!AB48+May!AB48+Jun!AB48+Jul!AB48+Ago!AB48+Set!AB48),IF(Config!$C$6=10,SUM(+Ene!AB48+Feb!AB48+Mar!AB48+Abr!AB48+May!AB48+Jun!AB48+Jul!AB48+Ago!AB48+Set!AB48+Oct!AB48),IF(Config!$C$6=11,SUM(+Ene!AB48+Feb!AB48+Mar!AB48+Abr!AB48+May!AB48+Jun!AB48+Jul!AB48+Ago!AB48+Set!AB48+Oct!AB48+Nov!AB48),IF(Config!$C$6=12,SUM(+Ene!AB48+Feb!AB48+Mar!AB48+Abr!AB48+May!AB48+Jun!AB48+Jul!AB48+Ago!AB48+Set!AB48+Oct!AB48+Nov!AB48+Dic!AB48)))))))))))))</f>
        <v>0</v>
      </c>
      <c r="AC48" s="429">
        <f>IF(Config!$C$6=1,SUM(+Ene!AC48),IF(Config!$C$6=2,SUM(+Ene!AC48+Feb!AC48),IF(Config!$C$6=3,SUM(+Ene!AC48+Feb!AC48+Mar!AC48),IF(Config!$C$6=4,SUM(+Ene!AC48+Feb!AC48+Mar!AC48+Abr!AC48),IF(Config!$C$6=5,SUM(Ene!AC48+Feb!AC48+Mar!AC48+Abr!AC48+May!AC48),IF(Config!$C$6=6,SUM(+Ene!AC48+Feb!AC48+Mar!AC48+Abr!AC48+May!AC48+Jun!AC48),IF(Config!$C$6=7,SUM(Ene!AC48+Feb!AC48+Mar!AC48+Abr!AC48+May!AC48+Jun!AC48+Jul!AC48),IF(Config!$C$6=8,SUM(+Ene!AC48+Feb!AC48+Mar!AC48+Abr!AC48+May!AC48+Jun!AC48+Jul!AC48+Ago!AC48),IF(Config!$C$6=9,SUM(+Ene!AC48+Feb!AC48+Mar!AC48+Abr!AC48+May!AC48+Jun!AC48+Jul!AC48+Ago!AC48+Set!AC48),IF(Config!$C$6=10,SUM(+Ene!AC48+Feb!AC48+Mar!AC48+Abr!AC48+May!AC48+Jun!AC48+Jul!AC48+Ago!AC48+Set!AC48+Oct!AC48),IF(Config!$C$6=11,SUM(+Ene!AC48+Feb!AC48+Mar!AC48+Abr!AC48+May!AC48+Jun!AC48+Jul!AC48+Ago!AC48+Set!AC48+Oct!AC48+Nov!AC48),IF(Config!$C$6=12,SUM(+Ene!AC48+Feb!AC48+Mar!AC48+Abr!AC48+May!AC48+Jun!AC48+Jul!AC48+Ago!AC48+Set!AC48+Oct!AC48+Nov!AC48+Dic!AC48)))))))))))))</f>
        <v>0</v>
      </c>
      <c r="AD48" s="429">
        <f>IF(Config!$C$6=1,SUM(+Ene!AD48),IF(Config!$C$6=2,SUM(+Ene!AD48+Feb!AD48),IF(Config!$C$6=3,SUM(+Ene!AD48+Feb!AD48+Mar!AD48),IF(Config!$C$6=4,SUM(+Ene!AD48+Feb!AD48+Mar!AD48+Abr!AD48),IF(Config!$C$6=5,SUM(Ene!AD48+Feb!AD48+Mar!AD48+Abr!AD48+May!AD48),IF(Config!$C$6=6,SUM(+Ene!AD48+Feb!AD48+Mar!AD48+Abr!AD48+May!AD48+Jun!AD48),IF(Config!$C$6=7,SUM(Ene!AD48+Feb!AD48+Mar!AD48+Abr!AD48+May!AD48+Jun!AD48+Jul!AD48),IF(Config!$C$6=8,SUM(+Ene!AD48+Feb!AD48+Mar!AD48+Abr!AD48+May!AD48+Jun!AD48+Jul!AD48+Ago!AD48),IF(Config!$C$6=9,SUM(+Ene!AD48+Feb!AD48+Mar!AD48+Abr!AD48+May!AD48+Jun!AD48+Jul!AD48+Ago!AD48+Set!AD48),IF(Config!$C$6=10,SUM(+Ene!AD48+Feb!AD48+Mar!AD48+Abr!AD48+May!AD48+Jun!AD48+Jul!AD48+Ago!AD48+Set!AD48+Oct!AD48),IF(Config!$C$6=11,SUM(+Ene!AD48+Feb!AD48+Mar!AD48+Abr!AD48+May!AD48+Jun!AD48+Jul!AD48+Ago!AD48+Set!AD48+Oct!AD48+Nov!AD48),IF(Config!$C$6=12,SUM(+Ene!AD48+Feb!AD48+Mar!AD48+Abr!AD48+May!AD48+Jun!AD48+Jul!AD48+Ago!AD48+Set!AD48+Oct!AD48+Nov!AD48+Dic!AD48)))))))))))))</f>
        <v>27</v>
      </c>
      <c r="AE48" s="429">
        <f>IF(Config!$C$6=1,SUM(+Ene!AE48),IF(Config!$C$6=2,SUM(+Ene!AE48+Feb!AE48),IF(Config!$C$6=3,SUM(+Ene!AE48+Feb!AE48+Mar!AE48),IF(Config!$C$6=4,SUM(+Ene!AE48+Feb!AE48+Mar!AE48+Abr!AE48),IF(Config!$C$6=5,SUM(Ene!AE48+Feb!AE48+Mar!AE48+Abr!AE48+May!AE48),IF(Config!$C$6=6,SUM(+Ene!AE48+Feb!AE48+Mar!AE48+Abr!AE48+May!AE48+Jun!AE48),IF(Config!$C$6=7,SUM(Ene!AE48+Feb!AE48+Mar!AE48+Abr!AE48+May!AE48+Jun!AE48+Jul!AE48),IF(Config!$C$6=8,SUM(+Ene!AE48+Feb!AE48+Mar!AE48+Abr!AE48+May!AE48+Jun!AE48+Jul!AE48+Ago!AE48),IF(Config!$C$6=9,SUM(+Ene!AE48+Feb!AE48+Mar!AE48+Abr!AE48+May!AE48+Jun!AE48+Jul!AE48+Ago!AE48+Set!AE48),IF(Config!$C$6=10,SUM(+Ene!AE48+Feb!AE48+Mar!AE48+Abr!AE48+May!AE48+Jun!AE48+Jul!AE48+Ago!AE48+Set!AE48+Oct!AE48),IF(Config!$C$6=11,SUM(+Ene!AE48+Feb!AE48+Mar!AE48+Abr!AE48+May!AE48+Jun!AE48+Jul!AE48+Ago!AE48+Set!AE48+Oct!AE48+Nov!AE48),IF(Config!$C$6=12,SUM(+Ene!AE48+Feb!AE48+Mar!AE48+Abr!AE48+May!AE48+Jun!AE48+Jul!AE48+Ago!AE48+Set!AE48+Oct!AE48+Nov!AE48+Dic!AE48)))))))))))))</f>
        <v>5</v>
      </c>
      <c r="AF48" s="429">
        <f>IF(Config!$C$6=1,SUM(+Ene!AF48),IF(Config!$C$6=2,SUM(+Ene!AF48+Feb!AF48),IF(Config!$C$6=3,SUM(+Ene!AF48+Feb!AF48+Mar!AF48),IF(Config!$C$6=4,SUM(+Ene!AF48+Feb!AF48+Mar!AF48+Abr!AF48),IF(Config!$C$6=5,SUM(Ene!AF48+Feb!AF48+Mar!AF48+Abr!AF48+May!AF48),IF(Config!$C$6=6,SUM(+Ene!AF48+Feb!AF48+Mar!AF48+Abr!AF48+May!AF48+Jun!AF48),IF(Config!$C$6=7,SUM(Ene!AF48+Feb!AF48+Mar!AF48+Abr!AF48+May!AF48+Jun!AF48+Jul!AF48),IF(Config!$C$6=8,SUM(+Ene!AF48+Feb!AF48+Mar!AF48+Abr!AF48+May!AF48+Jun!AF48+Jul!AF48+Ago!AF48),IF(Config!$C$6=9,SUM(+Ene!AF48+Feb!AF48+Mar!AF48+Abr!AF48+May!AF48+Jun!AF48+Jul!AF48+Ago!AF48+Set!AF48),IF(Config!$C$6=10,SUM(+Ene!AF48+Feb!AF48+Mar!AF48+Abr!AF48+May!AF48+Jun!AF48+Jul!AF48+Ago!AF48+Set!AF48+Oct!AF48),IF(Config!$C$6=11,SUM(+Ene!AF48+Feb!AF48+Mar!AF48+Abr!AF48+May!AF48+Jun!AF48+Jul!AF48+Ago!AF48+Set!AF48+Oct!AF48+Nov!AF48),IF(Config!$C$6=12,SUM(+Ene!AF48+Feb!AF48+Mar!AF48+Abr!AF48+May!AF48+Jun!AF48+Jul!AF48+Ago!AF48+Set!AF48+Oct!AF48+Nov!AF48+Dic!AF48)))))))))))))</f>
        <v>0</v>
      </c>
      <c r="AG48" s="429">
        <f>IF(Config!$C$6=1,SUM(+Ene!AG48),IF(Config!$C$6=2,SUM(+Ene!AG48+Feb!AG48),IF(Config!$C$6=3,SUM(+Ene!AG48+Feb!AG48+Mar!AG48),IF(Config!$C$6=4,SUM(+Ene!AG48+Feb!AG48+Mar!AG48+Abr!AG48),IF(Config!$C$6=5,SUM(Ene!AG48+Feb!AG48+Mar!AG48+Abr!AG48+May!AG48),IF(Config!$C$6=6,SUM(+Ene!AG48+Feb!AG48+Mar!AG48+Abr!AG48+May!AG48+Jun!AG48),IF(Config!$C$6=7,SUM(Ene!AG48+Feb!AG48+Mar!AG48+Abr!AG48+May!AG48+Jun!AG48+Jul!AG48),IF(Config!$C$6=8,SUM(+Ene!AG48+Feb!AG48+Mar!AG48+Abr!AG48+May!AG48+Jun!AG48+Jul!AG48+Ago!AG48),IF(Config!$C$6=9,SUM(+Ene!AG48+Feb!AG48+Mar!AG48+Abr!AG48+May!AG48+Jun!AG48+Jul!AG48+Ago!AG48+Set!AG48),IF(Config!$C$6=10,SUM(+Ene!AG48+Feb!AG48+Mar!AG48+Abr!AG48+May!AG48+Jun!AG48+Jul!AG48+Ago!AG48+Set!AG48+Oct!AG48),IF(Config!$C$6=11,SUM(+Ene!AG48+Feb!AG48+Mar!AG48+Abr!AG48+May!AG48+Jun!AG48+Jul!AG48+Ago!AG48+Set!AG48+Oct!AG48+Nov!AG48),IF(Config!$C$6=12,SUM(+Ene!AG48+Feb!AG48+Mar!AG48+Abr!AG48+May!AG48+Jun!AG48+Jul!AG48+Ago!AG48+Set!AG48+Oct!AG48+Nov!AG48+Dic!AG48)))))))))))))</f>
        <v>0</v>
      </c>
      <c r="AH48" s="429">
        <f>IF(Config!$C$6=1,SUM(+Ene!AH48),IF(Config!$C$6=2,SUM(+Ene!AH48+Feb!AH48),IF(Config!$C$6=3,SUM(+Ene!AH48+Feb!AH48+Mar!AH48),IF(Config!$C$6=4,SUM(+Ene!AH48+Feb!AH48+Mar!AH48+Abr!AH48),IF(Config!$C$6=5,SUM(Ene!AH48+Feb!AH48+Mar!AH48+Abr!AH48+May!AH48),IF(Config!$C$6=6,SUM(+Ene!AH48+Feb!AH48+Mar!AH48+Abr!AH48+May!AH48+Jun!AH48),IF(Config!$C$6=7,SUM(Ene!AH48+Feb!AH48+Mar!AH48+Abr!AH48+May!AH48+Jun!AH48+Jul!AH48),IF(Config!$C$6=8,SUM(+Ene!AH48+Feb!AH48+Mar!AH48+Abr!AH48+May!AH48+Jun!AH48+Jul!AH48+Ago!AH48),IF(Config!$C$6=9,SUM(+Ene!AH48+Feb!AH48+Mar!AH48+Abr!AH48+May!AH48+Jun!AH48+Jul!AH48+Ago!AH48+Set!AH48),IF(Config!$C$6=10,SUM(+Ene!AH48+Feb!AH48+Mar!AH48+Abr!AH48+May!AH48+Jun!AH48+Jul!AH48+Ago!AH48+Set!AH48+Oct!AH48),IF(Config!$C$6=11,SUM(+Ene!AH48+Feb!AH48+Mar!AH48+Abr!AH48+May!AH48+Jun!AH48+Jul!AH48+Ago!AH48+Set!AH48+Oct!AH48+Nov!AH48),IF(Config!$C$6=12,SUM(+Ene!AH48+Feb!AH48+Mar!AH48+Abr!AH48+May!AH48+Jun!AH48+Jul!AH48+Ago!AH48+Set!AH48+Oct!AH48+Nov!AH48+Dic!AH48)))))))))))))</f>
        <v>0</v>
      </c>
      <c r="AI48" s="429">
        <f>IF(Config!$C$6=1,SUM(+Ene!AI48),IF(Config!$C$6=2,SUM(+Ene!AI48+Feb!AI48),IF(Config!$C$6=3,SUM(+Ene!AI48+Feb!AI48+Mar!AI48),IF(Config!$C$6=4,SUM(+Ene!AI48+Feb!AI48+Mar!AI48+Abr!AI48),IF(Config!$C$6=5,SUM(Ene!AI48+Feb!AI48+Mar!AI48+Abr!AI48+May!AI48),IF(Config!$C$6=6,SUM(+Ene!AI48+Feb!AI48+Mar!AI48+Abr!AI48+May!AI48+Jun!AI48),IF(Config!$C$6=7,SUM(Ene!AI48+Feb!AI48+Mar!AI48+Abr!AI48+May!AI48+Jun!AI48+Jul!AI48),IF(Config!$C$6=8,SUM(+Ene!AI48+Feb!AI48+Mar!AI48+Abr!AI48+May!AI48+Jun!AI48+Jul!AI48+Ago!AI48),IF(Config!$C$6=9,SUM(+Ene!AI48+Feb!AI48+Mar!AI48+Abr!AI48+May!AI48+Jun!AI48+Jul!AI48+Ago!AI48+Set!AI48),IF(Config!$C$6=10,SUM(+Ene!AI48+Feb!AI48+Mar!AI48+Abr!AI48+May!AI48+Jun!AI48+Jul!AI48+Ago!AI48+Set!AI48+Oct!AI48),IF(Config!$C$6=11,SUM(+Ene!AI48+Feb!AI48+Mar!AI48+Abr!AI48+May!AI48+Jun!AI48+Jul!AI48+Ago!AI48+Set!AI48+Oct!AI48+Nov!AI48),IF(Config!$C$6=12,SUM(+Ene!AI48+Feb!AI48+Mar!AI48+Abr!AI48+May!AI48+Jun!AI48+Jul!AI48+Ago!AI48+Set!AI48+Oct!AI48+Nov!AI48+Dic!AI48)))))))))))))</f>
        <v>0</v>
      </c>
      <c r="AJ48" s="429">
        <f>IF(Config!$C$6=1,SUM(+Ene!AJ48),IF(Config!$C$6=2,SUM(+Ene!AJ48+Feb!AJ48),IF(Config!$C$6=3,SUM(+Ene!AJ48+Feb!AJ48+Mar!AJ48),IF(Config!$C$6=4,SUM(+Ene!AJ48+Feb!AJ48+Mar!AJ48+Abr!AJ48),IF(Config!$C$6=5,SUM(Ene!AJ48+Feb!AJ48+Mar!AJ48+Abr!AJ48+May!AJ48),IF(Config!$C$6=6,SUM(+Ene!AJ48+Feb!AJ48+Mar!AJ48+Abr!AJ48+May!AJ48+Jun!AJ48),IF(Config!$C$6=7,SUM(Ene!AJ48+Feb!AJ48+Mar!AJ48+Abr!AJ48+May!AJ48+Jun!AJ48+Jul!AJ48),IF(Config!$C$6=8,SUM(+Ene!AJ48+Feb!AJ48+Mar!AJ48+Abr!AJ48+May!AJ48+Jun!AJ48+Jul!AJ48+Ago!AJ48),IF(Config!$C$6=9,SUM(+Ene!AJ48+Feb!AJ48+Mar!AJ48+Abr!AJ48+May!AJ48+Jun!AJ48+Jul!AJ48+Ago!AJ48+Set!AJ48),IF(Config!$C$6=10,SUM(+Ene!AJ48+Feb!AJ48+Mar!AJ48+Abr!AJ48+May!AJ48+Jun!AJ48+Jul!AJ48+Ago!AJ48+Set!AJ48+Oct!AJ48),IF(Config!$C$6=11,SUM(+Ene!AJ48+Feb!AJ48+Mar!AJ48+Abr!AJ48+May!AJ48+Jun!AJ48+Jul!AJ48+Ago!AJ48+Set!AJ48+Oct!AJ48+Nov!AJ48),IF(Config!$C$6=12,SUM(+Ene!AJ48+Feb!AJ48+Mar!AJ48+Abr!AJ48+May!AJ48+Jun!AJ48+Jul!AJ48+Ago!AJ48+Set!AJ48+Oct!AJ48+Nov!AJ48+Dic!AJ48)))))))))))))</f>
        <v>0</v>
      </c>
      <c r="AK48" s="429">
        <f>IF(Config!$C$6=1,SUM(+Ene!AK48),IF(Config!$C$6=2,SUM(+Ene!AK48+Feb!AK48),IF(Config!$C$6=3,SUM(+Ene!AK48+Feb!AK48+Mar!AK48),IF(Config!$C$6=4,SUM(+Ene!AK48+Feb!AK48+Mar!AK48+Abr!AK48),IF(Config!$C$6=5,SUM(Ene!AK48+Feb!AK48+Mar!AK48+Abr!AK48+May!AK48),IF(Config!$C$6=6,SUM(+Ene!AK48+Feb!AK48+Mar!AK48+Abr!AK48+May!AK48+Jun!AK48),IF(Config!$C$6=7,SUM(Ene!AK48+Feb!AK48+Mar!AK48+Abr!AK48+May!AK48+Jun!AK48+Jul!AK48),IF(Config!$C$6=8,SUM(+Ene!AK48+Feb!AK48+Mar!AK48+Abr!AK48+May!AK48+Jun!AK48+Jul!AK48+Ago!AK48),IF(Config!$C$6=9,SUM(+Ene!AK48+Feb!AK48+Mar!AK48+Abr!AK48+May!AK48+Jun!AK48+Jul!AK48+Ago!AK48+Set!AK48),IF(Config!$C$6=10,SUM(+Ene!AK48+Feb!AK48+Mar!AK48+Abr!AK48+May!AK48+Jun!AK48+Jul!AK48+Ago!AK48+Set!AK48+Oct!AK48),IF(Config!$C$6=11,SUM(+Ene!AK48+Feb!AK48+Mar!AK48+Abr!AK48+May!AK48+Jun!AK48+Jul!AK48+Ago!AK48+Set!AK48+Oct!AK48+Nov!AK48),IF(Config!$C$6=12,SUM(+Ene!AK48+Feb!AK48+Mar!AK48+Abr!AK48+May!AK48+Jun!AK48+Jul!AK48+Ago!AK48+Set!AK48+Oct!AK48+Nov!AK48+Dic!AK48)))))))))))))</f>
        <v>0</v>
      </c>
      <c r="AL48" s="429">
        <f>IF(Config!$C$6=1,SUM(+Ene!AL48),IF(Config!$C$6=2,SUM(+Ene!AL48+Feb!AL48),IF(Config!$C$6=3,SUM(+Ene!AL48+Feb!AL48+Mar!AL48),IF(Config!$C$6=4,SUM(+Ene!AL48+Feb!AL48+Mar!AL48+Abr!AL48),IF(Config!$C$6=5,SUM(Ene!AL48+Feb!AL48+Mar!AL48+Abr!AL48+May!AL48),IF(Config!$C$6=6,SUM(+Ene!AL48+Feb!AL48+Mar!AL48+Abr!AL48+May!AL48+Jun!AL48),IF(Config!$C$6=7,SUM(Ene!AL48+Feb!AL48+Mar!AL48+Abr!AL48+May!AL48+Jun!AL48+Jul!AL48),IF(Config!$C$6=8,SUM(+Ene!AL48+Feb!AL48+Mar!AL48+Abr!AL48+May!AL48+Jun!AL48+Jul!AL48+Ago!AL48),IF(Config!$C$6=9,SUM(+Ene!AL48+Feb!AL48+Mar!AL48+Abr!AL48+May!AL48+Jun!AL48+Jul!AL48+Ago!AL48+Set!AL48),IF(Config!$C$6=10,SUM(+Ene!AL48+Feb!AL48+Mar!AL48+Abr!AL48+May!AL48+Jun!AL48+Jul!AL48+Ago!AL48+Set!AL48+Oct!AL48),IF(Config!$C$6=11,SUM(+Ene!AL48+Feb!AL48+Mar!AL48+Abr!AL48+May!AL48+Jun!AL48+Jul!AL48+Ago!AL48+Set!AL48+Oct!AL48+Nov!AL48),IF(Config!$C$6=12,SUM(+Ene!AL48+Feb!AL48+Mar!AL48+Abr!AL48+May!AL48+Jun!AL48+Jul!AL48+Ago!AL48+Set!AL48+Oct!AL48+Nov!AL48+Dic!AL48)))))))))))))</f>
        <v>0</v>
      </c>
      <c r="AM48" s="429">
        <f>IF(Config!$C$6=1,SUM(+Ene!AM48),IF(Config!$C$6=2,SUM(+Ene!AM48+Feb!AM48),IF(Config!$C$6=3,SUM(+Ene!AM48+Feb!AM48+Mar!AM48),IF(Config!$C$6=4,SUM(+Ene!AM48+Feb!AM48+Mar!AM48+Abr!AM48),IF(Config!$C$6=5,SUM(Ene!AM48+Feb!AM48+Mar!AM48+Abr!AM48+May!AM48),IF(Config!$C$6=6,SUM(+Ene!AM48+Feb!AM48+Mar!AM48+Abr!AM48+May!AM48+Jun!AM48),IF(Config!$C$6=7,SUM(Ene!AM48+Feb!AM48+Mar!AM48+Abr!AM48+May!AM48+Jun!AM48+Jul!AM48),IF(Config!$C$6=8,SUM(+Ene!AM48+Feb!AM48+Mar!AM48+Abr!AM48+May!AM48+Jun!AM48+Jul!AM48+Ago!AM48),IF(Config!$C$6=9,SUM(+Ene!AM48+Feb!AM48+Mar!AM48+Abr!AM48+May!AM48+Jun!AM48+Jul!AM48+Ago!AM48+Set!AM48),IF(Config!$C$6=10,SUM(+Ene!AM48+Feb!AM48+Mar!AM48+Abr!AM48+May!AM48+Jun!AM48+Jul!AM48+Ago!AM48+Set!AM48+Oct!AM48),IF(Config!$C$6=11,SUM(+Ene!AM48+Feb!AM48+Mar!AM48+Abr!AM48+May!AM48+Jun!AM48+Jul!AM48+Ago!AM48+Set!AM48+Oct!AM48+Nov!AM48),IF(Config!$C$6=12,SUM(+Ene!AM48+Feb!AM48+Mar!AM48+Abr!AM48+May!AM48+Jun!AM48+Jul!AM48+Ago!AM48+Set!AM48+Oct!AM48+Nov!AM48+Dic!AM48)))))))))))))</f>
        <v>7</v>
      </c>
      <c r="AN48" s="429">
        <f>IF(Config!$C$6=1,SUM(+Ene!AN48),IF(Config!$C$6=2,SUM(+Ene!AN48+Feb!AN48),IF(Config!$C$6=3,SUM(+Ene!AN48+Feb!AN48+Mar!AN48),IF(Config!$C$6=4,SUM(+Ene!AN48+Feb!AN48+Mar!AN48+Abr!AN48),IF(Config!$C$6=5,SUM(Ene!AN48+Feb!AN48+Mar!AN48+Abr!AN48+May!AN48),IF(Config!$C$6=6,SUM(+Ene!AN48+Feb!AN48+Mar!AN48+Abr!AN48+May!AN48+Jun!AN48),IF(Config!$C$6=7,SUM(Ene!AN48+Feb!AN48+Mar!AN48+Abr!AN48+May!AN48+Jun!AN48+Jul!AN48),IF(Config!$C$6=8,SUM(+Ene!AN48+Feb!AN48+Mar!AN48+Abr!AN48+May!AN48+Jun!AN48+Jul!AN48+Ago!AN48),IF(Config!$C$6=9,SUM(+Ene!AN48+Feb!AN48+Mar!AN48+Abr!AN48+May!AN48+Jun!AN48+Jul!AN48+Ago!AN48+Set!AN48),IF(Config!$C$6=10,SUM(+Ene!AN48+Feb!AN48+Mar!AN48+Abr!AN48+May!AN48+Jun!AN48+Jul!AN48+Ago!AN48+Set!AN48+Oct!AN48),IF(Config!$C$6=11,SUM(+Ene!AN48+Feb!AN48+Mar!AN48+Abr!AN48+May!AN48+Jun!AN48+Jul!AN48+Ago!AN48+Set!AN48+Oct!AN48+Nov!AN48),IF(Config!$C$6=12,SUM(+Ene!AN48+Feb!AN48+Mar!AN48+Abr!AN48+May!AN48+Jun!AN48+Jul!AN48+Ago!AN48+Set!AN48+Oct!AN48+Nov!AN48+Dic!AN48)))))))))))))</f>
        <v>0</v>
      </c>
      <c r="AO48" s="429">
        <f>IF(Config!$C$6=1,SUM(+Ene!AO48),IF(Config!$C$6=2,SUM(+Ene!AO48+Feb!AO48),IF(Config!$C$6=3,SUM(+Ene!AO48+Feb!AO48+Mar!AO48),IF(Config!$C$6=4,SUM(+Ene!AO48+Feb!AO48+Mar!AO48+Abr!AO48),IF(Config!$C$6=5,SUM(Ene!AO48+Feb!AO48+Mar!AO48+Abr!AO48+May!AO48),IF(Config!$C$6=6,SUM(+Ene!AO48+Feb!AO48+Mar!AO48+Abr!AO48+May!AO48+Jun!AO48),IF(Config!$C$6=7,SUM(Ene!AO48+Feb!AO48+Mar!AO48+Abr!AO48+May!AO48+Jun!AO48+Jul!AO48),IF(Config!$C$6=8,SUM(+Ene!AO48+Feb!AO48+Mar!AO48+Abr!AO48+May!AO48+Jun!AO48+Jul!AO48+Ago!AO48),IF(Config!$C$6=9,SUM(+Ene!AO48+Feb!AO48+Mar!AO48+Abr!AO48+May!AO48+Jun!AO48+Jul!AO48+Ago!AO48+Set!AO48),IF(Config!$C$6=10,SUM(+Ene!AO48+Feb!AO48+Mar!AO48+Abr!AO48+May!AO48+Jun!AO48+Jul!AO48+Ago!AO48+Set!AO48+Oct!AO48),IF(Config!$C$6=11,SUM(+Ene!AO48+Feb!AO48+Mar!AO48+Abr!AO48+May!AO48+Jun!AO48+Jul!AO48+Ago!AO48+Set!AO48+Oct!AO48+Nov!AO48),IF(Config!$C$6=12,SUM(+Ene!AO48+Feb!AO48+Mar!AO48+Abr!AO48+May!AO48+Jun!AO48+Jul!AO48+Ago!AO48+Set!AO48+Oct!AO48+Nov!AO48+Dic!AO48)))))))))))))</f>
        <v>0</v>
      </c>
      <c r="AP48" s="429">
        <f>IF(Config!$C$6=1,SUM(+Ene!AP48),IF(Config!$C$6=2,SUM(+Ene!AP48+Feb!AP48),IF(Config!$C$6=3,SUM(+Ene!AP48+Feb!AP48+Mar!AP48),IF(Config!$C$6=4,SUM(+Ene!AP48+Feb!AP48+Mar!AP48+Abr!AP48),IF(Config!$C$6=5,SUM(Ene!AP48+Feb!AP48+Mar!AP48+Abr!AP48+May!AP48),IF(Config!$C$6=6,SUM(+Ene!AP48+Feb!AP48+Mar!AP48+Abr!AP48+May!AP48+Jun!AP48),IF(Config!$C$6=7,SUM(Ene!AP48+Feb!AP48+Mar!AP48+Abr!AP48+May!AP48+Jun!AP48+Jul!AP48),IF(Config!$C$6=8,SUM(+Ene!AP48+Feb!AP48+Mar!AP48+Abr!AP48+May!AP48+Jun!AP48+Jul!AP48+Ago!AP48),IF(Config!$C$6=9,SUM(+Ene!AP48+Feb!AP48+Mar!AP48+Abr!AP48+May!AP48+Jun!AP48+Jul!AP48+Ago!AP48+Set!AP48),IF(Config!$C$6=10,SUM(+Ene!AP48+Feb!AP48+Mar!AP48+Abr!AP48+May!AP48+Jun!AP48+Jul!AP48+Ago!AP48+Set!AP48+Oct!AP48),IF(Config!$C$6=11,SUM(+Ene!AP48+Feb!AP48+Mar!AP48+Abr!AP48+May!AP48+Jun!AP48+Jul!AP48+Ago!AP48+Set!AP48+Oct!AP48+Nov!AP48),IF(Config!$C$6=12,SUM(+Ene!AP48+Feb!AP48+Mar!AP48+Abr!AP48+May!AP48+Jun!AP48+Jul!AP48+Ago!AP48+Set!AP48+Oct!AP48+Nov!AP48+Dic!AP48)))))))))))))</f>
        <v>0</v>
      </c>
      <c r="AQ48" s="429">
        <f>IF(Config!$C$6=1,SUM(+Ene!AQ48),IF(Config!$C$6=2,SUM(+Ene!AQ48+Feb!AQ48),IF(Config!$C$6=3,SUM(+Ene!AQ48+Feb!AQ48+Mar!AQ48),IF(Config!$C$6=4,SUM(+Ene!AQ48+Feb!AQ48+Mar!AQ48+Abr!AQ48),IF(Config!$C$6=5,SUM(Ene!AQ48+Feb!AQ48+Mar!AQ48+Abr!AQ48+May!AQ48),IF(Config!$C$6=6,SUM(+Ene!AQ48+Feb!AQ48+Mar!AQ48+Abr!AQ48+May!AQ48+Jun!AQ48),IF(Config!$C$6=7,SUM(Ene!AQ48+Feb!AQ48+Mar!AQ48+Abr!AQ48+May!AQ48+Jun!AQ48+Jul!AQ48),IF(Config!$C$6=8,SUM(+Ene!AQ48+Feb!AQ48+Mar!AQ48+Abr!AQ48+May!AQ48+Jun!AQ48+Jul!AQ48+Ago!AQ48),IF(Config!$C$6=9,SUM(+Ene!AQ48+Feb!AQ48+Mar!AQ48+Abr!AQ48+May!AQ48+Jun!AQ48+Jul!AQ48+Ago!AQ48+Set!AQ48),IF(Config!$C$6=10,SUM(+Ene!AQ48+Feb!AQ48+Mar!AQ48+Abr!AQ48+May!AQ48+Jun!AQ48+Jul!AQ48+Ago!AQ48+Set!AQ48+Oct!AQ48),IF(Config!$C$6=11,SUM(+Ene!AQ48+Feb!AQ48+Mar!AQ48+Abr!AQ48+May!AQ48+Jun!AQ48+Jul!AQ48+Ago!AQ48+Set!AQ48+Oct!AQ48+Nov!AQ48),IF(Config!$C$6=12,SUM(+Ene!AQ48+Feb!AQ48+Mar!AQ48+Abr!AQ48+May!AQ48+Jun!AQ48+Jul!AQ48+Ago!AQ48+Set!AQ48+Oct!AQ48+Nov!AQ48+Dic!AQ48)))))))))))))</f>
        <v>0</v>
      </c>
      <c r="AR48" s="429">
        <f>IF(Config!$C$6=1,SUM(+Ene!AR48),IF(Config!$C$6=2,SUM(+Ene!AR48+Feb!AR48),IF(Config!$C$6=3,SUM(+Ene!AR48+Feb!AR48+Mar!AR48),IF(Config!$C$6=4,SUM(+Ene!AR48+Feb!AR48+Mar!AR48+Abr!AR48),IF(Config!$C$6=5,SUM(Ene!AR48+Feb!AR48+Mar!AR48+Abr!AR48+May!AR48),IF(Config!$C$6=6,SUM(+Ene!AR48+Feb!AR48+Mar!AR48+Abr!AR48+May!AR48+Jun!AR48),IF(Config!$C$6=7,SUM(Ene!AR48+Feb!AR48+Mar!AR48+Abr!AR48+May!AR48+Jun!AR48+Jul!AR48),IF(Config!$C$6=8,SUM(+Ene!AR48+Feb!AR48+Mar!AR48+Abr!AR48+May!AR48+Jun!AR48+Jul!AR48+Ago!AR48),IF(Config!$C$6=9,SUM(+Ene!AR48+Feb!AR48+Mar!AR48+Abr!AR48+May!AR48+Jun!AR48+Jul!AR48+Ago!AR48+Set!AR48),IF(Config!$C$6=10,SUM(+Ene!AR48+Feb!AR48+Mar!AR48+Abr!AR48+May!AR48+Jun!AR48+Jul!AR48+Ago!AR48+Set!AR48+Oct!AR48),IF(Config!$C$6=11,SUM(+Ene!AR48+Feb!AR48+Mar!AR48+Abr!AR48+May!AR48+Jun!AR48+Jul!AR48+Ago!AR48+Set!AR48+Oct!AR48+Nov!AR48),IF(Config!$C$6=12,SUM(+Ene!AR48+Feb!AR48+Mar!AR48+Abr!AR48+May!AR48+Jun!AR48+Jul!AR48+Ago!AR48+Set!AR48+Oct!AR48+Nov!AR48+Dic!AR48)))))))))))))</f>
        <v>0</v>
      </c>
      <c r="AS48" s="429">
        <f>IF(Config!$C$6=1,SUM(+Ene!AS48),IF(Config!$C$6=2,SUM(+Ene!AS48+Feb!AS48),IF(Config!$C$6=3,SUM(+Ene!AS48+Feb!AS48+Mar!AS48),IF(Config!$C$6=4,SUM(+Ene!AS48+Feb!AS48+Mar!AS48+Abr!AS48),IF(Config!$C$6=5,SUM(Ene!AS48+Feb!AS48+Mar!AS48+Abr!AS48+May!AS48),IF(Config!$C$6=6,SUM(+Ene!AS48+Feb!AS48+Mar!AS48+Abr!AS48+May!AS48+Jun!AS48),IF(Config!$C$6=7,SUM(Ene!AS48+Feb!AS48+Mar!AS48+Abr!AS48+May!AS48+Jun!AS48+Jul!AS48),IF(Config!$C$6=8,SUM(+Ene!AS48+Feb!AS48+Mar!AS48+Abr!AS48+May!AS48+Jun!AS48+Jul!AS48+Ago!AS48),IF(Config!$C$6=9,SUM(+Ene!AS48+Feb!AS48+Mar!AS48+Abr!AS48+May!AS48+Jun!AS48+Jul!AS48+Ago!AS48+Set!AS48),IF(Config!$C$6=10,SUM(+Ene!AS48+Feb!AS48+Mar!AS48+Abr!AS48+May!AS48+Jun!AS48+Jul!AS48+Ago!AS48+Set!AS48+Oct!AS48),IF(Config!$C$6=11,SUM(+Ene!AS48+Feb!AS48+Mar!AS48+Abr!AS48+May!AS48+Jun!AS48+Jul!AS48+Ago!AS48+Set!AS48+Oct!AS48+Nov!AS48),IF(Config!$C$6=12,SUM(+Ene!AS48+Feb!AS48+Mar!AS48+Abr!AS48+May!AS48+Jun!AS48+Jul!AS48+Ago!AS48+Set!AS48+Oct!AS48+Nov!AS48+Dic!AS48)))))))))))))</f>
        <v>0</v>
      </c>
      <c r="AT48" s="429">
        <f>IF(Config!$C$6=1,SUM(+Ene!AT48),IF(Config!$C$6=2,SUM(+Ene!AT48+Feb!AT48),IF(Config!$C$6=3,SUM(+Ene!AT48+Feb!AT48+Mar!AT48),IF(Config!$C$6=4,SUM(+Ene!AT48+Feb!AT48+Mar!AT48+Abr!AT48),IF(Config!$C$6=5,SUM(Ene!AT48+Feb!AT48+Mar!AT48+Abr!AT48+May!AT48),IF(Config!$C$6=6,SUM(+Ene!AT48+Feb!AT48+Mar!AT48+Abr!AT48+May!AT48+Jun!AT48),IF(Config!$C$6=7,SUM(Ene!AT48+Feb!AT48+Mar!AT48+Abr!AT48+May!AT48+Jun!AT48+Jul!AT48),IF(Config!$C$6=8,SUM(+Ene!AT48+Feb!AT48+Mar!AT48+Abr!AT48+May!AT48+Jun!AT48+Jul!AT48+Ago!AT48),IF(Config!$C$6=9,SUM(+Ene!AT48+Feb!AT48+Mar!AT48+Abr!AT48+May!AT48+Jun!AT48+Jul!AT48+Ago!AT48+Set!AT48),IF(Config!$C$6=10,SUM(+Ene!AT48+Feb!AT48+Mar!AT48+Abr!AT48+May!AT48+Jun!AT48+Jul!AT48+Ago!AT48+Set!AT48+Oct!AT48),IF(Config!$C$6=11,SUM(+Ene!AT48+Feb!AT48+Mar!AT48+Abr!AT48+May!AT48+Jun!AT48+Jul!AT48+Ago!AT48+Set!AT48+Oct!AT48+Nov!AT48),IF(Config!$C$6=12,SUM(+Ene!AT48+Feb!AT48+Mar!AT48+Abr!AT48+May!AT48+Jun!AT48+Jul!AT48+Ago!AT48+Set!AT48+Oct!AT48+Nov!AT48+Dic!AT48)))))))))))))</f>
        <v>0</v>
      </c>
      <c r="AU48" s="495">
        <f t="shared" si="9"/>
        <v>39</v>
      </c>
      <c r="AV48" s="37">
        <f t="shared" si="10"/>
        <v>0</v>
      </c>
      <c r="AW48" s="37">
        <f t="shared" si="11"/>
        <v>0</v>
      </c>
      <c r="AX48" s="37">
        <f t="shared" si="12"/>
        <v>0</v>
      </c>
      <c r="AY48" s="37">
        <f t="shared" si="13"/>
        <v>0</v>
      </c>
      <c r="AZ48" s="37">
        <f t="shared" si="14"/>
        <v>0</v>
      </c>
      <c r="BA48" s="37">
        <f t="shared" si="15"/>
        <v>0</v>
      </c>
      <c r="BB48" s="37">
        <f t="shared" si="16"/>
        <v>32</v>
      </c>
      <c r="BC48" s="37">
        <f t="shared" si="17"/>
        <v>0</v>
      </c>
      <c r="BD48" s="38">
        <f t="shared" si="18"/>
        <v>7</v>
      </c>
      <c r="BE48" s="37">
        <f t="shared" si="19"/>
        <v>0</v>
      </c>
      <c r="BF48" s="54">
        <f t="shared" si="20"/>
        <v>39</v>
      </c>
    </row>
    <row r="49" spans="1:59" x14ac:dyDescent="0.25">
      <c r="A49" s="400">
        <v>46</v>
      </c>
      <c r="B49" s="427" t="s">
        <v>766</v>
      </c>
      <c r="C49" s="444" t="s">
        <v>145</v>
      </c>
      <c r="D49" s="429">
        <f>IF(Config!$C$6=1,SUM(+Ene!D49),IF(Config!$C$6=2,SUM(+Ene!D49+Feb!D49),IF(Config!$C$6=3,SUM(+Ene!D49+Feb!D49+Mar!D49),IF(Config!$C$6=4,SUM(+Ene!D49+Feb!D49+Mar!D49+Abr!D49),IF(Config!$C$6=5,SUM(Ene!D49+Feb!D49+Mar!D49+Abr!D49+May!D49),IF(Config!$C$6=6,SUM(+Ene!D49+Feb!D49+Mar!D49+Abr!D49+May!D49+Jun!D49),IF(Config!$C$6=7,SUM(Ene!D49+Feb!D49+Mar!D49+Abr!D49+May!D49+Jun!D49+Jul!D49),IF(Config!$C$6=8,SUM(+Ene!D49+Feb!D49+Mar!D49+Abr!D49+May!D49+Jun!D49+Jul!D49+Ago!D49),IF(Config!$C$6=9,SUM(+Ene!D49+Feb!D49+Mar!D49+Abr!D49+May!D49+Jun!D49+Jul!D49+Ago!D49+Set!D49),IF(Config!$C$6=10,SUM(+Ene!D49+Feb!D49+Mar!D49+Abr!D49+May!D49+Jun!D49+Jul!D49+Ago!D49+Set!D49+Oct!D49),IF(Config!$C$6=11,SUM(+Ene!D49+Feb!D49+Mar!D49+Abr!D49+May!D49+Jun!D49+Jul!D49+Ago!D49+Set!D49+Oct!D49+Nov!D49),IF(Config!$C$6=12,SUM(+Ene!D49+Feb!D49+Mar!D49+Abr!D49+May!D49+Jun!D49+Jul!D49+Ago!D49+Set!D49+Oct!D49+Nov!D49+Dic!D49)))))))))))))</f>
        <v>0</v>
      </c>
      <c r="E49" s="429">
        <f>IF(Config!$C$6=1,SUM(+Ene!E49),IF(Config!$C$6=2,SUM(+Ene!E49+Feb!E49),IF(Config!$C$6=3,SUM(+Ene!E49+Feb!E49+Mar!E49),IF(Config!$C$6=4,SUM(+Ene!E49+Feb!E49+Mar!E49+Abr!E49),IF(Config!$C$6=5,SUM(Ene!E49+Feb!E49+Mar!E49+Abr!E49+May!E49),IF(Config!$C$6=6,SUM(+Ene!E49+Feb!E49+Mar!E49+Abr!E49+May!E49+Jun!E49),IF(Config!$C$6=7,SUM(Ene!E49+Feb!E49+Mar!E49+Abr!E49+May!E49+Jun!E49+Jul!E49),IF(Config!$C$6=8,SUM(+Ene!E49+Feb!E49+Mar!E49+Abr!E49+May!E49+Jun!E49+Jul!E49+Ago!E49),IF(Config!$C$6=9,SUM(+Ene!E49+Feb!E49+Mar!E49+Abr!E49+May!E49+Jun!E49+Jul!E49+Ago!E49+Set!E49),IF(Config!$C$6=10,SUM(+Ene!E49+Feb!E49+Mar!E49+Abr!E49+May!E49+Jun!E49+Jul!E49+Ago!E49+Set!E49+Oct!E49),IF(Config!$C$6=11,SUM(+Ene!E49+Feb!E49+Mar!E49+Abr!E49+May!E49+Jun!E49+Jul!E49+Ago!E49+Set!E49+Oct!E49+Nov!E49),IF(Config!$C$6=12,SUM(+Ene!E49+Feb!E49+Mar!E49+Abr!E49+May!E49+Jun!E49+Jul!E49+Ago!E49+Set!E49+Oct!E49+Nov!E49+Dic!E49)))))))))))))</f>
        <v>0</v>
      </c>
      <c r="F49" s="429">
        <f>IF(Config!$C$6=1,SUM(+Ene!F49),IF(Config!$C$6=2,SUM(+Ene!F49+Feb!F49),IF(Config!$C$6=3,SUM(+Ene!F49+Feb!F49+Mar!F49),IF(Config!$C$6=4,SUM(+Ene!F49+Feb!F49+Mar!F49+Abr!F49),IF(Config!$C$6=5,SUM(Ene!F49+Feb!F49+Mar!F49+Abr!F49+May!F49),IF(Config!$C$6=6,SUM(+Ene!F49+Feb!F49+Mar!F49+Abr!F49+May!F49+Jun!F49),IF(Config!$C$6=7,SUM(Ene!F49+Feb!F49+Mar!F49+Abr!F49+May!F49+Jun!F49+Jul!F49),IF(Config!$C$6=8,SUM(+Ene!F49+Feb!F49+Mar!F49+Abr!F49+May!F49+Jun!F49+Jul!F49+Ago!F49),IF(Config!$C$6=9,SUM(+Ene!F49+Feb!F49+Mar!F49+Abr!F49+May!F49+Jun!F49+Jul!F49+Ago!F49+Set!F49),IF(Config!$C$6=10,SUM(+Ene!F49+Feb!F49+Mar!F49+Abr!F49+May!F49+Jun!F49+Jul!F49+Ago!F49+Set!F49+Oct!F49),IF(Config!$C$6=11,SUM(+Ene!F49+Feb!F49+Mar!F49+Abr!F49+May!F49+Jun!F49+Jul!F49+Ago!F49+Set!F49+Oct!F49+Nov!F49),IF(Config!$C$6=12,SUM(+Ene!F49+Feb!F49+Mar!F49+Abr!F49+May!F49+Jun!F49+Jul!F49+Ago!F49+Set!F49+Oct!F49+Nov!F49+Dic!F49)))))))))))))</f>
        <v>0</v>
      </c>
      <c r="G49" s="429">
        <f>IF(Config!$C$6=1,SUM(+Ene!G49),IF(Config!$C$6=2,SUM(+Ene!G49+Feb!G49),IF(Config!$C$6=3,SUM(+Ene!G49+Feb!G49+Mar!G49),IF(Config!$C$6=4,SUM(+Ene!G49+Feb!G49+Mar!G49+Abr!G49),IF(Config!$C$6=5,SUM(Ene!G49+Feb!G49+Mar!G49+Abr!G49+May!G49),IF(Config!$C$6=6,SUM(+Ene!G49+Feb!G49+Mar!G49+Abr!G49+May!G49+Jun!G49),IF(Config!$C$6=7,SUM(Ene!G49+Feb!G49+Mar!G49+Abr!G49+May!G49+Jun!G49+Jul!G49),IF(Config!$C$6=8,SUM(+Ene!G49+Feb!G49+Mar!G49+Abr!G49+May!G49+Jun!G49+Jul!G49+Ago!G49),IF(Config!$C$6=9,SUM(+Ene!G49+Feb!G49+Mar!G49+Abr!G49+May!G49+Jun!G49+Jul!G49+Ago!G49+Set!G49),IF(Config!$C$6=10,SUM(+Ene!G49+Feb!G49+Mar!G49+Abr!G49+May!G49+Jun!G49+Jul!G49+Ago!G49+Set!G49+Oct!G49),IF(Config!$C$6=11,SUM(+Ene!G49+Feb!G49+Mar!G49+Abr!G49+May!G49+Jun!G49+Jul!G49+Ago!G49+Set!G49+Oct!G49+Nov!G49),IF(Config!$C$6=12,SUM(+Ene!G49+Feb!G49+Mar!G49+Abr!G49+May!G49+Jun!G49+Jul!G49+Ago!G49+Set!G49+Oct!G49+Nov!G49+Dic!G49)))))))))))))</f>
        <v>0</v>
      </c>
      <c r="H49" s="429">
        <f>IF(Config!$C$6=1,SUM(+Ene!H49),IF(Config!$C$6=2,SUM(+Ene!H49+Feb!H49),IF(Config!$C$6=3,SUM(+Ene!H49+Feb!H49+Mar!H49),IF(Config!$C$6=4,SUM(+Ene!H49+Feb!H49+Mar!H49+Abr!H49),IF(Config!$C$6=5,SUM(Ene!H49+Feb!H49+Mar!H49+Abr!H49+May!H49),IF(Config!$C$6=6,SUM(+Ene!H49+Feb!H49+Mar!H49+Abr!H49+May!H49+Jun!H49),IF(Config!$C$6=7,SUM(Ene!H49+Feb!H49+Mar!H49+Abr!H49+May!H49+Jun!H49+Jul!H49),IF(Config!$C$6=8,SUM(+Ene!H49+Feb!H49+Mar!H49+Abr!H49+May!H49+Jun!H49+Jul!H49+Ago!H49),IF(Config!$C$6=9,SUM(+Ene!H49+Feb!H49+Mar!H49+Abr!H49+May!H49+Jun!H49+Jul!H49+Ago!H49+Set!H49),IF(Config!$C$6=10,SUM(+Ene!H49+Feb!H49+Mar!H49+Abr!H49+May!H49+Jun!H49+Jul!H49+Ago!H49+Set!H49+Oct!H49),IF(Config!$C$6=11,SUM(+Ene!H49+Feb!H49+Mar!H49+Abr!H49+May!H49+Jun!H49+Jul!H49+Ago!H49+Set!H49+Oct!H49+Nov!H49),IF(Config!$C$6=12,SUM(+Ene!H49+Feb!H49+Mar!H49+Abr!H49+May!H49+Jun!H49+Jul!H49+Ago!H49+Set!H49+Oct!H49+Nov!H49+Dic!H49)))))))))))))</f>
        <v>0</v>
      </c>
      <c r="I49" s="429">
        <f>IF(Config!$C$6=1,SUM(+Ene!I49),IF(Config!$C$6=2,SUM(+Ene!I49+Feb!I49),IF(Config!$C$6=3,SUM(+Ene!I49+Feb!I49+Mar!I49),IF(Config!$C$6=4,SUM(+Ene!I49+Feb!I49+Mar!I49+Abr!I49),IF(Config!$C$6=5,SUM(Ene!I49+Feb!I49+Mar!I49+Abr!I49+May!I49),IF(Config!$C$6=6,SUM(+Ene!I49+Feb!I49+Mar!I49+Abr!I49+May!I49+Jun!I49),IF(Config!$C$6=7,SUM(Ene!I49+Feb!I49+Mar!I49+Abr!I49+May!I49+Jun!I49+Jul!I49),IF(Config!$C$6=8,SUM(+Ene!I49+Feb!I49+Mar!I49+Abr!I49+May!I49+Jun!I49+Jul!I49+Ago!I49),IF(Config!$C$6=9,SUM(+Ene!I49+Feb!I49+Mar!I49+Abr!I49+May!I49+Jun!I49+Jul!I49+Ago!I49+Set!I49),IF(Config!$C$6=10,SUM(+Ene!I49+Feb!I49+Mar!I49+Abr!I49+May!I49+Jun!I49+Jul!I49+Ago!I49+Set!I49+Oct!I49),IF(Config!$C$6=11,SUM(+Ene!I49+Feb!I49+Mar!I49+Abr!I49+May!I49+Jun!I49+Jul!I49+Ago!I49+Set!I49+Oct!I49+Nov!I49),IF(Config!$C$6=12,SUM(+Ene!I49+Feb!I49+Mar!I49+Abr!I49+May!I49+Jun!I49+Jul!I49+Ago!I49+Set!I49+Oct!I49+Nov!I49+Dic!I49)))))))))))))</f>
        <v>0</v>
      </c>
      <c r="J49" s="429">
        <f>IF(Config!$C$6=1,SUM(+Ene!J49),IF(Config!$C$6=2,SUM(+Ene!J49+Feb!J49),IF(Config!$C$6=3,SUM(+Ene!J49+Feb!J49+Mar!J49),IF(Config!$C$6=4,SUM(+Ene!J49+Feb!J49+Mar!J49+Abr!J49),IF(Config!$C$6=5,SUM(Ene!J49+Feb!J49+Mar!J49+Abr!J49+May!J49),IF(Config!$C$6=6,SUM(+Ene!J49+Feb!J49+Mar!J49+Abr!J49+May!J49+Jun!J49),IF(Config!$C$6=7,SUM(Ene!J49+Feb!J49+Mar!J49+Abr!J49+May!J49+Jun!J49+Jul!J49),IF(Config!$C$6=8,SUM(+Ene!J49+Feb!J49+Mar!J49+Abr!J49+May!J49+Jun!J49+Jul!J49+Ago!J49),IF(Config!$C$6=9,SUM(+Ene!J49+Feb!J49+Mar!J49+Abr!J49+May!J49+Jun!J49+Jul!J49+Ago!J49+Set!J49),IF(Config!$C$6=10,SUM(+Ene!J49+Feb!J49+Mar!J49+Abr!J49+May!J49+Jun!J49+Jul!J49+Ago!J49+Set!J49+Oct!J49),IF(Config!$C$6=11,SUM(+Ene!J49+Feb!J49+Mar!J49+Abr!J49+May!J49+Jun!J49+Jul!J49+Ago!J49+Set!J49+Oct!J49+Nov!J49),IF(Config!$C$6=12,SUM(+Ene!J49+Feb!J49+Mar!J49+Abr!J49+May!J49+Jun!J49+Jul!J49+Ago!J49+Set!J49+Oct!J49+Nov!J49+Dic!J49)))))))))))))</f>
        <v>0</v>
      </c>
      <c r="K49" s="429">
        <f>IF(Config!$C$6=1,SUM(+Ene!K49),IF(Config!$C$6=2,SUM(+Ene!K49+Feb!K49),IF(Config!$C$6=3,SUM(+Ene!K49+Feb!K49+Mar!K49),IF(Config!$C$6=4,SUM(+Ene!K49+Feb!K49+Mar!K49+Abr!K49),IF(Config!$C$6=5,SUM(Ene!K49+Feb!K49+Mar!K49+Abr!K49+May!K49),IF(Config!$C$6=6,SUM(+Ene!K49+Feb!K49+Mar!K49+Abr!K49+May!K49+Jun!K49),IF(Config!$C$6=7,SUM(Ene!K49+Feb!K49+Mar!K49+Abr!K49+May!K49+Jun!K49+Jul!K49),IF(Config!$C$6=8,SUM(+Ene!K49+Feb!K49+Mar!K49+Abr!K49+May!K49+Jun!K49+Jul!K49+Ago!K49),IF(Config!$C$6=9,SUM(+Ene!K49+Feb!K49+Mar!K49+Abr!K49+May!K49+Jun!K49+Jul!K49+Ago!K49+Set!K49),IF(Config!$C$6=10,SUM(+Ene!K49+Feb!K49+Mar!K49+Abr!K49+May!K49+Jun!K49+Jul!K49+Ago!K49+Set!K49+Oct!K49),IF(Config!$C$6=11,SUM(+Ene!K49+Feb!K49+Mar!K49+Abr!K49+May!K49+Jun!K49+Jul!K49+Ago!K49+Set!K49+Oct!K49+Nov!K49),IF(Config!$C$6=12,SUM(+Ene!K49+Feb!K49+Mar!K49+Abr!K49+May!K49+Jun!K49+Jul!K49+Ago!K49+Set!K49+Oct!K49+Nov!K49+Dic!K49)))))))))))))</f>
        <v>0</v>
      </c>
      <c r="L49" s="429">
        <f>IF(Config!$C$6=1,SUM(+Ene!L49),IF(Config!$C$6=2,SUM(+Ene!L49+Feb!L49),IF(Config!$C$6=3,SUM(+Ene!L49+Feb!L49+Mar!L49),IF(Config!$C$6=4,SUM(+Ene!L49+Feb!L49+Mar!L49+Abr!L49),IF(Config!$C$6=5,SUM(Ene!L49+Feb!L49+Mar!L49+Abr!L49+May!L49),IF(Config!$C$6=6,SUM(+Ene!L49+Feb!L49+Mar!L49+Abr!L49+May!L49+Jun!L49),IF(Config!$C$6=7,SUM(Ene!L49+Feb!L49+Mar!L49+Abr!L49+May!L49+Jun!L49+Jul!L49),IF(Config!$C$6=8,SUM(+Ene!L49+Feb!L49+Mar!L49+Abr!L49+May!L49+Jun!L49+Jul!L49+Ago!L49),IF(Config!$C$6=9,SUM(+Ene!L49+Feb!L49+Mar!L49+Abr!L49+May!L49+Jun!L49+Jul!L49+Ago!L49+Set!L49),IF(Config!$C$6=10,SUM(+Ene!L49+Feb!L49+Mar!L49+Abr!L49+May!L49+Jun!L49+Jul!L49+Ago!L49+Set!L49+Oct!L49),IF(Config!$C$6=11,SUM(+Ene!L49+Feb!L49+Mar!L49+Abr!L49+May!L49+Jun!L49+Jul!L49+Ago!L49+Set!L49+Oct!L49+Nov!L49),IF(Config!$C$6=12,SUM(+Ene!L49+Feb!L49+Mar!L49+Abr!L49+May!L49+Jun!L49+Jul!L49+Ago!L49+Set!L49+Oct!L49+Nov!L49+Dic!L49)))))))))))))</f>
        <v>0</v>
      </c>
      <c r="M49" s="429">
        <f>IF(Config!$C$6=1,SUM(+Ene!M49),IF(Config!$C$6=2,SUM(+Ene!M49+Feb!M49),IF(Config!$C$6=3,SUM(+Ene!M49+Feb!M49+Mar!M49),IF(Config!$C$6=4,SUM(+Ene!M49+Feb!M49+Mar!M49+Abr!M49),IF(Config!$C$6=5,SUM(Ene!M49+Feb!M49+Mar!M49+Abr!M49+May!M49),IF(Config!$C$6=6,SUM(+Ene!M49+Feb!M49+Mar!M49+Abr!M49+May!M49+Jun!M49),IF(Config!$C$6=7,SUM(Ene!M49+Feb!M49+Mar!M49+Abr!M49+May!M49+Jun!M49+Jul!M49),IF(Config!$C$6=8,SUM(+Ene!M49+Feb!M49+Mar!M49+Abr!M49+May!M49+Jun!M49+Jul!M49+Ago!M49),IF(Config!$C$6=9,SUM(+Ene!M49+Feb!M49+Mar!M49+Abr!M49+May!M49+Jun!M49+Jul!M49+Ago!M49+Set!M49),IF(Config!$C$6=10,SUM(+Ene!M49+Feb!M49+Mar!M49+Abr!M49+May!M49+Jun!M49+Jul!M49+Ago!M49+Set!M49+Oct!M49),IF(Config!$C$6=11,SUM(+Ene!M49+Feb!M49+Mar!M49+Abr!M49+May!M49+Jun!M49+Jul!M49+Ago!M49+Set!M49+Oct!M49+Nov!M49),IF(Config!$C$6=12,SUM(+Ene!M49+Feb!M49+Mar!M49+Abr!M49+May!M49+Jun!M49+Jul!M49+Ago!M49+Set!M49+Oct!M49+Nov!M49+Dic!M49)))))))))))))</f>
        <v>0</v>
      </c>
      <c r="N49" s="429">
        <f>IF(Config!$C$6=1,SUM(+Ene!N49),IF(Config!$C$6=2,SUM(+Ene!N49+Feb!N49),IF(Config!$C$6=3,SUM(+Ene!N49+Feb!N49+Mar!N49),IF(Config!$C$6=4,SUM(+Ene!N49+Feb!N49+Mar!N49+Abr!N49),IF(Config!$C$6=5,SUM(Ene!N49+Feb!N49+Mar!N49+Abr!N49+May!N49),IF(Config!$C$6=6,SUM(+Ene!N49+Feb!N49+Mar!N49+Abr!N49+May!N49+Jun!N49),IF(Config!$C$6=7,SUM(Ene!N49+Feb!N49+Mar!N49+Abr!N49+May!N49+Jun!N49+Jul!N49),IF(Config!$C$6=8,SUM(+Ene!N49+Feb!N49+Mar!N49+Abr!N49+May!N49+Jun!N49+Jul!N49+Ago!N49),IF(Config!$C$6=9,SUM(+Ene!N49+Feb!N49+Mar!N49+Abr!N49+May!N49+Jun!N49+Jul!N49+Ago!N49+Set!N49),IF(Config!$C$6=10,SUM(+Ene!N49+Feb!N49+Mar!N49+Abr!N49+May!N49+Jun!N49+Jul!N49+Ago!N49+Set!N49+Oct!N49),IF(Config!$C$6=11,SUM(+Ene!N49+Feb!N49+Mar!N49+Abr!N49+May!N49+Jun!N49+Jul!N49+Ago!N49+Set!N49+Oct!N49+Nov!N49),IF(Config!$C$6=12,SUM(+Ene!N49+Feb!N49+Mar!N49+Abr!N49+May!N49+Jun!N49+Jul!N49+Ago!N49+Set!N49+Oct!N49+Nov!N49+Dic!N49)))))))))))))</f>
        <v>0</v>
      </c>
      <c r="O49" s="429">
        <f>IF(Config!$C$6=1,SUM(+Ene!O49),IF(Config!$C$6=2,SUM(+Ene!O49+Feb!O49),IF(Config!$C$6=3,SUM(+Ene!O49+Feb!O49+Mar!O49),IF(Config!$C$6=4,SUM(+Ene!O49+Feb!O49+Mar!O49+Abr!O49),IF(Config!$C$6=5,SUM(Ene!O49+Feb!O49+Mar!O49+Abr!O49+May!O49),IF(Config!$C$6=6,SUM(+Ene!O49+Feb!O49+Mar!O49+Abr!O49+May!O49+Jun!O49),IF(Config!$C$6=7,SUM(Ene!O49+Feb!O49+Mar!O49+Abr!O49+May!O49+Jun!O49+Jul!O49),IF(Config!$C$6=8,SUM(+Ene!O49+Feb!O49+Mar!O49+Abr!O49+May!O49+Jun!O49+Jul!O49+Ago!O49),IF(Config!$C$6=9,SUM(+Ene!O49+Feb!O49+Mar!O49+Abr!O49+May!O49+Jun!O49+Jul!O49+Ago!O49+Set!O49),IF(Config!$C$6=10,SUM(+Ene!O49+Feb!O49+Mar!O49+Abr!O49+May!O49+Jun!O49+Jul!O49+Ago!O49+Set!O49+Oct!O49),IF(Config!$C$6=11,SUM(+Ene!O49+Feb!O49+Mar!O49+Abr!O49+May!O49+Jun!O49+Jul!O49+Ago!O49+Set!O49+Oct!O49+Nov!O49),IF(Config!$C$6=12,SUM(+Ene!O49+Feb!O49+Mar!O49+Abr!O49+May!O49+Jun!O49+Jul!O49+Ago!O49+Set!O49+Oct!O49+Nov!O49+Dic!O49)))))))))))))</f>
        <v>0</v>
      </c>
      <c r="P49" s="429">
        <f>IF(Config!$C$6=1,SUM(+Ene!P49),IF(Config!$C$6=2,SUM(+Ene!P49+Feb!P49),IF(Config!$C$6=3,SUM(+Ene!P49+Feb!P49+Mar!P49),IF(Config!$C$6=4,SUM(+Ene!P49+Feb!P49+Mar!P49+Abr!P49),IF(Config!$C$6=5,SUM(Ene!P49+Feb!P49+Mar!P49+Abr!P49+May!P49),IF(Config!$C$6=6,SUM(+Ene!P49+Feb!P49+Mar!P49+Abr!P49+May!P49+Jun!P49),IF(Config!$C$6=7,SUM(Ene!P49+Feb!P49+Mar!P49+Abr!P49+May!P49+Jun!P49+Jul!P49),IF(Config!$C$6=8,SUM(+Ene!P49+Feb!P49+Mar!P49+Abr!P49+May!P49+Jun!P49+Jul!P49+Ago!P49),IF(Config!$C$6=9,SUM(+Ene!P49+Feb!P49+Mar!P49+Abr!P49+May!P49+Jun!P49+Jul!P49+Ago!P49+Set!P49),IF(Config!$C$6=10,SUM(+Ene!P49+Feb!P49+Mar!P49+Abr!P49+May!P49+Jun!P49+Jul!P49+Ago!P49+Set!P49+Oct!P49),IF(Config!$C$6=11,SUM(+Ene!P49+Feb!P49+Mar!P49+Abr!P49+May!P49+Jun!P49+Jul!P49+Ago!P49+Set!P49+Oct!P49+Nov!P49),IF(Config!$C$6=12,SUM(+Ene!P49+Feb!P49+Mar!P49+Abr!P49+May!P49+Jun!P49+Jul!P49+Ago!P49+Set!P49+Oct!P49+Nov!P49+Dic!P49)))))))))))))</f>
        <v>0</v>
      </c>
      <c r="Q49" s="429">
        <f>IF(Config!$C$6=1,SUM(+Ene!Q49),IF(Config!$C$6=2,SUM(+Ene!Q49+Feb!Q49),IF(Config!$C$6=3,SUM(+Ene!Q49+Feb!Q49+Mar!Q49),IF(Config!$C$6=4,SUM(+Ene!Q49+Feb!Q49+Mar!Q49+Abr!Q49),IF(Config!$C$6=5,SUM(Ene!Q49+Feb!Q49+Mar!Q49+Abr!Q49+May!Q49),IF(Config!$C$6=6,SUM(+Ene!Q49+Feb!Q49+Mar!Q49+Abr!Q49+May!Q49+Jun!Q49),IF(Config!$C$6=7,SUM(Ene!Q49+Feb!Q49+Mar!Q49+Abr!Q49+May!Q49+Jun!Q49+Jul!Q49),IF(Config!$C$6=8,SUM(+Ene!Q49+Feb!Q49+Mar!Q49+Abr!Q49+May!Q49+Jun!Q49+Jul!Q49+Ago!Q49),IF(Config!$C$6=9,SUM(+Ene!Q49+Feb!Q49+Mar!Q49+Abr!Q49+May!Q49+Jun!Q49+Jul!Q49+Ago!Q49+Set!Q49),IF(Config!$C$6=10,SUM(+Ene!Q49+Feb!Q49+Mar!Q49+Abr!Q49+May!Q49+Jun!Q49+Jul!Q49+Ago!Q49+Set!Q49+Oct!Q49),IF(Config!$C$6=11,SUM(+Ene!Q49+Feb!Q49+Mar!Q49+Abr!Q49+May!Q49+Jun!Q49+Jul!Q49+Ago!Q49+Set!Q49+Oct!Q49+Nov!Q49),IF(Config!$C$6=12,SUM(+Ene!Q49+Feb!Q49+Mar!Q49+Abr!Q49+May!Q49+Jun!Q49+Jul!Q49+Ago!Q49+Set!Q49+Oct!Q49+Nov!Q49+Dic!Q49)))))))))))))</f>
        <v>0</v>
      </c>
      <c r="R49" s="429">
        <f>IF(Config!$C$6=1,SUM(+Ene!R49),IF(Config!$C$6=2,SUM(+Ene!R49+Feb!R49),IF(Config!$C$6=3,SUM(+Ene!R49+Feb!R49+Mar!R49),IF(Config!$C$6=4,SUM(+Ene!R49+Feb!R49+Mar!R49+Abr!R49),IF(Config!$C$6=5,SUM(Ene!R49+Feb!R49+Mar!R49+Abr!R49+May!R49),IF(Config!$C$6=6,SUM(+Ene!R49+Feb!R49+Mar!R49+Abr!R49+May!R49+Jun!R49),IF(Config!$C$6=7,SUM(Ene!R49+Feb!R49+Mar!R49+Abr!R49+May!R49+Jun!R49+Jul!R49),IF(Config!$C$6=8,SUM(+Ene!R49+Feb!R49+Mar!R49+Abr!R49+May!R49+Jun!R49+Jul!R49+Ago!R49),IF(Config!$C$6=9,SUM(+Ene!R49+Feb!R49+Mar!R49+Abr!R49+May!R49+Jun!R49+Jul!R49+Ago!R49+Set!R49),IF(Config!$C$6=10,SUM(+Ene!R49+Feb!R49+Mar!R49+Abr!R49+May!R49+Jun!R49+Jul!R49+Ago!R49+Set!R49+Oct!R49),IF(Config!$C$6=11,SUM(+Ene!R49+Feb!R49+Mar!R49+Abr!R49+May!R49+Jun!R49+Jul!R49+Ago!R49+Set!R49+Oct!R49+Nov!R49),IF(Config!$C$6=12,SUM(+Ene!R49+Feb!R49+Mar!R49+Abr!R49+May!R49+Jun!R49+Jul!R49+Ago!R49+Set!R49+Oct!R49+Nov!R49+Dic!R49)))))))))))))</f>
        <v>0</v>
      </c>
      <c r="S49" s="429">
        <f>IF(Config!$C$6=1,SUM(+Ene!S49),IF(Config!$C$6=2,SUM(+Ene!S49+Feb!S49),IF(Config!$C$6=3,SUM(+Ene!S49+Feb!S49+Mar!S49),IF(Config!$C$6=4,SUM(+Ene!S49+Feb!S49+Mar!S49+Abr!S49),IF(Config!$C$6=5,SUM(Ene!S49+Feb!S49+Mar!S49+Abr!S49+May!S49),IF(Config!$C$6=6,SUM(+Ene!S49+Feb!S49+Mar!S49+Abr!S49+May!S49+Jun!S49),IF(Config!$C$6=7,SUM(Ene!S49+Feb!S49+Mar!S49+Abr!S49+May!S49+Jun!S49+Jul!S49),IF(Config!$C$6=8,SUM(+Ene!S49+Feb!S49+Mar!S49+Abr!S49+May!S49+Jun!S49+Jul!S49+Ago!S49),IF(Config!$C$6=9,SUM(+Ene!S49+Feb!S49+Mar!S49+Abr!S49+May!S49+Jun!S49+Jul!S49+Ago!S49+Set!S49),IF(Config!$C$6=10,SUM(+Ene!S49+Feb!S49+Mar!S49+Abr!S49+May!S49+Jun!S49+Jul!S49+Ago!S49+Set!S49+Oct!S49),IF(Config!$C$6=11,SUM(+Ene!S49+Feb!S49+Mar!S49+Abr!S49+May!S49+Jun!S49+Jul!S49+Ago!S49+Set!S49+Oct!S49+Nov!S49),IF(Config!$C$6=12,SUM(+Ene!S49+Feb!S49+Mar!S49+Abr!S49+May!S49+Jun!S49+Jul!S49+Ago!S49+Set!S49+Oct!S49+Nov!S49+Dic!S49)))))))))))))</f>
        <v>0</v>
      </c>
      <c r="T49" s="429">
        <f>IF(Config!$C$6=1,SUM(+Ene!T49),IF(Config!$C$6=2,SUM(+Ene!T49+Feb!T49),IF(Config!$C$6=3,SUM(+Ene!T49+Feb!T49+Mar!T49),IF(Config!$C$6=4,SUM(+Ene!T49+Feb!T49+Mar!T49+Abr!T49),IF(Config!$C$6=5,SUM(Ene!T49+Feb!T49+Mar!T49+Abr!T49+May!T49),IF(Config!$C$6=6,SUM(+Ene!T49+Feb!T49+Mar!T49+Abr!T49+May!T49+Jun!T49),IF(Config!$C$6=7,SUM(Ene!T49+Feb!T49+Mar!T49+Abr!T49+May!T49+Jun!T49+Jul!T49),IF(Config!$C$6=8,SUM(+Ene!T49+Feb!T49+Mar!T49+Abr!T49+May!T49+Jun!T49+Jul!T49+Ago!T49),IF(Config!$C$6=9,SUM(+Ene!T49+Feb!T49+Mar!T49+Abr!T49+May!T49+Jun!T49+Jul!T49+Ago!T49+Set!T49),IF(Config!$C$6=10,SUM(+Ene!T49+Feb!T49+Mar!T49+Abr!T49+May!T49+Jun!T49+Jul!T49+Ago!T49+Set!T49+Oct!T49),IF(Config!$C$6=11,SUM(+Ene!T49+Feb!T49+Mar!T49+Abr!T49+May!T49+Jun!T49+Jul!T49+Ago!T49+Set!T49+Oct!T49+Nov!T49),IF(Config!$C$6=12,SUM(+Ene!T49+Feb!T49+Mar!T49+Abr!T49+May!T49+Jun!T49+Jul!T49+Ago!T49+Set!T49+Oct!T49+Nov!T49+Dic!T49)))))))))))))</f>
        <v>0</v>
      </c>
      <c r="U49" s="429">
        <f>IF(Config!$C$6=1,SUM(+Ene!U49),IF(Config!$C$6=2,SUM(+Ene!U49+Feb!U49),IF(Config!$C$6=3,SUM(+Ene!U49+Feb!U49+Mar!U49),IF(Config!$C$6=4,SUM(+Ene!U49+Feb!U49+Mar!U49+Abr!U49),IF(Config!$C$6=5,SUM(Ene!U49+Feb!U49+Mar!U49+Abr!U49+May!U49),IF(Config!$C$6=6,SUM(+Ene!U49+Feb!U49+Mar!U49+Abr!U49+May!U49+Jun!U49),IF(Config!$C$6=7,SUM(Ene!U49+Feb!U49+Mar!U49+Abr!U49+May!U49+Jun!U49+Jul!U49),IF(Config!$C$6=8,SUM(+Ene!U49+Feb!U49+Mar!U49+Abr!U49+May!U49+Jun!U49+Jul!U49+Ago!U49),IF(Config!$C$6=9,SUM(+Ene!U49+Feb!U49+Mar!U49+Abr!U49+May!U49+Jun!U49+Jul!U49+Ago!U49+Set!U49),IF(Config!$C$6=10,SUM(+Ene!U49+Feb!U49+Mar!U49+Abr!U49+May!U49+Jun!U49+Jul!U49+Ago!U49+Set!U49+Oct!U49),IF(Config!$C$6=11,SUM(+Ene!U49+Feb!U49+Mar!U49+Abr!U49+May!U49+Jun!U49+Jul!U49+Ago!U49+Set!U49+Oct!U49+Nov!U49),IF(Config!$C$6=12,SUM(+Ene!U49+Feb!U49+Mar!U49+Abr!U49+May!U49+Jun!U49+Jul!U49+Ago!U49+Set!U49+Oct!U49+Nov!U49+Dic!U49)))))))))))))</f>
        <v>0</v>
      </c>
      <c r="V49" s="429">
        <f>IF(Config!$C$6=1,SUM(+Ene!V49),IF(Config!$C$6=2,SUM(+Ene!V49+Feb!V49),IF(Config!$C$6=3,SUM(+Ene!V49+Feb!V49+Mar!V49),IF(Config!$C$6=4,SUM(+Ene!V49+Feb!V49+Mar!V49+Abr!V49),IF(Config!$C$6=5,SUM(Ene!V49+Feb!V49+Mar!V49+Abr!V49+May!V49),IF(Config!$C$6=6,SUM(+Ene!V49+Feb!V49+Mar!V49+Abr!V49+May!V49+Jun!V49),IF(Config!$C$6=7,SUM(Ene!V49+Feb!V49+Mar!V49+Abr!V49+May!V49+Jun!V49+Jul!V49),IF(Config!$C$6=8,SUM(+Ene!V49+Feb!V49+Mar!V49+Abr!V49+May!V49+Jun!V49+Jul!V49+Ago!V49),IF(Config!$C$6=9,SUM(+Ene!V49+Feb!V49+Mar!V49+Abr!V49+May!V49+Jun!V49+Jul!V49+Ago!V49+Set!V49),IF(Config!$C$6=10,SUM(+Ene!V49+Feb!V49+Mar!V49+Abr!V49+May!V49+Jun!V49+Jul!V49+Ago!V49+Set!V49+Oct!V49),IF(Config!$C$6=11,SUM(+Ene!V49+Feb!V49+Mar!V49+Abr!V49+May!V49+Jun!V49+Jul!V49+Ago!V49+Set!V49+Oct!V49+Nov!V49),IF(Config!$C$6=12,SUM(+Ene!V49+Feb!V49+Mar!V49+Abr!V49+May!V49+Jun!V49+Jul!V49+Ago!V49+Set!V49+Oct!V49+Nov!V49+Dic!V49)))))))))))))</f>
        <v>0</v>
      </c>
      <c r="W49" s="429">
        <f>IF(Config!$C$6=1,SUM(+Ene!W49),IF(Config!$C$6=2,SUM(+Ene!W49+Feb!W49),IF(Config!$C$6=3,SUM(+Ene!W49+Feb!W49+Mar!W49),IF(Config!$C$6=4,SUM(+Ene!W49+Feb!W49+Mar!W49+Abr!W49),IF(Config!$C$6=5,SUM(Ene!W49+Feb!W49+Mar!W49+Abr!W49+May!W49),IF(Config!$C$6=6,SUM(+Ene!W49+Feb!W49+Mar!W49+Abr!W49+May!W49+Jun!W49),IF(Config!$C$6=7,SUM(Ene!W49+Feb!W49+Mar!W49+Abr!W49+May!W49+Jun!W49+Jul!W49),IF(Config!$C$6=8,SUM(+Ene!W49+Feb!W49+Mar!W49+Abr!W49+May!W49+Jun!W49+Jul!W49+Ago!W49),IF(Config!$C$6=9,SUM(+Ene!W49+Feb!W49+Mar!W49+Abr!W49+May!W49+Jun!W49+Jul!W49+Ago!W49+Set!W49),IF(Config!$C$6=10,SUM(+Ene!W49+Feb!W49+Mar!W49+Abr!W49+May!W49+Jun!W49+Jul!W49+Ago!W49+Set!W49+Oct!W49),IF(Config!$C$6=11,SUM(+Ene!W49+Feb!W49+Mar!W49+Abr!W49+May!W49+Jun!W49+Jul!W49+Ago!W49+Set!W49+Oct!W49+Nov!W49),IF(Config!$C$6=12,SUM(+Ene!W49+Feb!W49+Mar!W49+Abr!W49+May!W49+Jun!W49+Jul!W49+Ago!W49+Set!W49+Oct!W49+Nov!W49+Dic!W49)))))))))))))</f>
        <v>0</v>
      </c>
      <c r="X49" s="429">
        <f>IF(Config!$C$6=1,SUM(+Ene!X49),IF(Config!$C$6=2,SUM(+Ene!X49+Feb!X49),IF(Config!$C$6=3,SUM(+Ene!X49+Feb!X49+Mar!X49),IF(Config!$C$6=4,SUM(+Ene!X49+Feb!X49+Mar!X49+Abr!X49),IF(Config!$C$6=5,SUM(Ene!X49+Feb!X49+Mar!X49+Abr!X49+May!X49),IF(Config!$C$6=6,SUM(+Ene!X49+Feb!X49+Mar!X49+Abr!X49+May!X49+Jun!X49),IF(Config!$C$6=7,SUM(Ene!X49+Feb!X49+Mar!X49+Abr!X49+May!X49+Jun!X49+Jul!X49),IF(Config!$C$6=8,SUM(+Ene!X49+Feb!X49+Mar!X49+Abr!X49+May!X49+Jun!X49+Jul!X49+Ago!X49),IF(Config!$C$6=9,SUM(+Ene!X49+Feb!X49+Mar!X49+Abr!X49+May!X49+Jun!X49+Jul!X49+Ago!X49+Set!X49),IF(Config!$C$6=10,SUM(+Ene!X49+Feb!X49+Mar!X49+Abr!X49+May!X49+Jun!X49+Jul!X49+Ago!X49+Set!X49+Oct!X49),IF(Config!$C$6=11,SUM(+Ene!X49+Feb!X49+Mar!X49+Abr!X49+May!X49+Jun!X49+Jul!X49+Ago!X49+Set!X49+Oct!X49+Nov!X49),IF(Config!$C$6=12,SUM(+Ene!X49+Feb!X49+Mar!X49+Abr!X49+May!X49+Jun!X49+Jul!X49+Ago!X49+Set!X49+Oct!X49+Nov!X49+Dic!X49)))))))))))))</f>
        <v>0</v>
      </c>
      <c r="Y49" s="429">
        <f>IF(Config!$C$6=1,SUM(+Ene!Y49),IF(Config!$C$6=2,SUM(+Ene!Y49+Feb!Y49),IF(Config!$C$6=3,SUM(+Ene!Y49+Feb!Y49+Mar!Y49),IF(Config!$C$6=4,SUM(+Ene!Y49+Feb!Y49+Mar!Y49+Abr!Y49),IF(Config!$C$6=5,SUM(Ene!Y49+Feb!Y49+Mar!Y49+Abr!Y49+May!Y49),IF(Config!$C$6=6,SUM(+Ene!Y49+Feb!Y49+Mar!Y49+Abr!Y49+May!Y49+Jun!Y49),IF(Config!$C$6=7,SUM(Ene!Y49+Feb!Y49+Mar!Y49+Abr!Y49+May!Y49+Jun!Y49+Jul!Y49),IF(Config!$C$6=8,SUM(+Ene!Y49+Feb!Y49+Mar!Y49+Abr!Y49+May!Y49+Jun!Y49+Jul!Y49+Ago!Y49),IF(Config!$C$6=9,SUM(+Ene!Y49+Feb!Y49+Mar!Y49+Abr!Y49+May!Y49+Jun!Y49+Jul!Y49+Ago!Y49+Set!Y49),IF(Config!$C$6=10,SUM(+Ene!Y49+Feb!Y49+Mar!Y49+Abr!Y49+May!Y49+Jun!Y49+Jul!Y49+Ago!Y49+Set!Y49+Oct!Y49),IF(Config!$C$6=11,SUM(+Ene!Y49+Feb!Y49+Mar!Y49+Abr!Y49+May!Y49+Jun!Y49+Jul!Y49+Ago!Y49+Set!Y49+Oct!Y49+Nov!Y49),IF(Config!$C$6=12,SUM(+Ene!Y49+Feb!Y49+Mar!Y49+Abr!Y49+May!Y49+Jun!Y49+Jul!Y49+Ago!Y49+Set!Y49+Oct!Y49+Nov!Y49+Dic!Y49)))))))))))))</f>
        <v>0</v>
      </c>
      <c r="Z49" s="429">
        <f>IF(Config!$C$6=1,SUM(+Ene!Z49),IF(Config!$C$6=2,SUM(+Ene!Z49+Feb!Z49),IF(Config!$C$6=3,SUM(+Ene!Z49+Feb!Z49+Mar!Z49),IF(Config!$C$6=4,SUM(+Ene!Z49+Feb!Z49+Mar!Z49+Abr!Z49),IF(Config!$C$6=5,SUM(Ene!Z49+Feb!Z49+Mar!Z49+Abr!Z49+May!Z49),IF(Config!$C$6=6,SUM(+Ene!Z49+Feb!Z49+Mar!Z49+Abr!Z49+May!Z49+Jun!Z49),IF(Config!$C$6=7,SUM(Ene!Z49+Feb!Z49+Mar!Z49+Abr!Z49+May!Z49+Jun!Z49+Jul!Z49),IF(Config!$C$6=8,SUM(+Ene!Z49+Feb!Z49+Mar!Z49+Abr!Z49+May!Z49+Jun!Z49+Jul!Z49+Ago!Z49),IF(Config!$C$6=9,SUM(+Ene!Z49+Feb!Z49+Mar!Z49+Abr!Z49+May!Z49+Jun!Z49+Jul!Z49+Ago!Z49+Set!Z49),IF(Config!$C$6=10,SUM(+Ene!Z49+Feb!Z49+Mar!Z49+Abr!Z49+May!Z49+Jun!Z49+Jul!Z49+Ago!Z49+Set!Z49+Oct!Z49),IF(Config!$C$6=11,SUM(+Ene!Z49+Feb!Z49+Mar!Z49+Abr!Z49+May!Z49+Jun!Z49+Jul!Z49+Ago!Z49+Set!Z49+Oct!Z49+Nov!Z49),IF(Config!$C$6=12,SUM(+Ene!Z49+Feb!Z49+Mar!Z49+Abr!Z49+May!Z49+Jun!Z49+Jul!Z49+Ago!Z49+Set!Z49+Oct!Z49+Nov!Z49+Dic!Z49)))))))))))))</f>
        <v>0</v>
      </c>
      <c r="AA49" s="429">
        <f>IF(Config!$C$6=1,SUM(+Ene!AA49),IF(Config!$C$6=2,SUM(+Ene!AA49+Feb!AA49),IF(Config!$C$6=3,SUM(+Ene!AA49+Feb!AA49+Mar!AA49),IF(Config!$C$6=4,SUM(+Ene!AA49+Feb!AA49+Mar!AA49+Abr!AA49),IF(Config!$C$6=5,SUM(Ene!AA49+Feb!AA49+Mar!AA49+Abr!AA49+May!AA49),IF(Config!$C$6=6,SUM(+Ene!AA49+Feb!AA49+Mar!AA49+Abr!AA49+May!AA49+Jun!AA49),IF(Config!$C$6=7,SUM(Ene!AA49+Feb!AA49+Mar!AA49+Abr!AA49+May!AA49+Jun!AA49+Jul!AA49),IF(Config!$C$6=8,SUM(+Ene!AA49+Feb!AA49+Mar!AA49+Abr!AA49+May!AA49+Jun!AA49+Jul!AA49+Ago!AA49),IF(Config!$C$6=9,SUM(+Ene!AA49+Feb!AA49+Mar!AA49+Abr!AA49+May!AA49+Jun!AA49+Jul!AA49+Ago!AA49+Set!AA49),IF(Config!$C$6=10,SUM(+Ene!AA49+Feb!AA49+Mar!AA49+Abr!AA49+May!AA49+Jun!AA49+Jul!AA49+Ago!AA49+Set!AA49+Oct!AA49),IF(Config!$C$6=11,SUM(+Ene!AA49+Feb!AA49+Mar!AA49+Abr!AA49+May!AA49+Jun!AA49+Jul!AA49+Ago!AA49+Set!AA49+Oct!AA49+Nov!AA49),IF(Config!$C$6=12,SUM(+Ene!AA49+Feb!AA49+Mar!AA49+Abr!AA49+May!AA49+Jun!AA49+Jul!AA49+Ago!AA49+Set!AA49+Oct!AA49+Nov!AA49+Dic!AA49)))))))))))))</f>
        <v>0</v>
      </c>
      <c r="AB49" s="429">
        <f>IF(Config!$C$6=1,SUM(+Ene!AB49),IF(Config!$C$6=2,SUM(+Ene!AB49+Feb!AB49),IF(Config!$C$6=3,SUM(+Ene!AB49+Feb!AB49+Mar!AB49),IF(Config!$C$6=4,SUM(+Ene!AB49+Feb!AB49+Mar!AB49+Abr!AB49),IF(Config!$C$6=5,SUM(Ene!AB49+Feb!AB49+Mar!AB49+Abr!AB49+May!AB49),IF(Config!$C$6=6,SUM(+Ene!AB49+Feb!AB49+Mar!AB49+Abr!AB49+May!AB49+Jun!AB49),IF(Config!$C$6=7,SUM(Ene!AB49+Feb!AB49+Mar!AB49+Abr!AB49+May!AB49+Jun!AB49+Jul!AB49),IF(Config!$C$6=8,SUM(+Ene!AB49+Feb!AB49+Mar!AB49+Abr!AB49+May!AB49+Jun!AB49+Jul!AB49+Ago!AB49),IF(Config!$C$6=9,SUM(+Ene!AB49+Feb!AB49+Mar!AB49+Abr!AB49+May!AB49+Jun!AB49+Jul!AB49+Ago!AB49+Set!AB49),IF(Config!$C$6=10,SUM(+Ene!AB49+Feb!AB49+Mar!AB49+Abr!AB49+May!AB49+Jun!AB49+Jul!AB49+Ago!AB49+Set!AB49+Oct!AB49),IF(Config!$C$6=11,SUM(+Ene!AB49+Feb!AB49+Mar!AB49+Abr!AB49+May!AB49+Jun!AB49+Jul!AB49+Ago!AB49+Set!AB49+Oct!AB49+Nov!AB49),IF(Config!$C$6=12,SUM(+Ene!AB49+Feb!AB49+Mar!AB49+Abr!AB49+May!AB49+Jun!AB49+Jul!AB49+Ago!AB49+Set!AB49+Oct!AB49+Nov!AB49+Dic!AB49)))))))))))))</f>
        <v>0</v>
      </c>
      <c r="AC49" s="429">
        <f>IF(Config!$C$6=1,SUM(+Ene!AC49),IF(Config!$C$6=2,SUM(+Ene!AC49+Feb!AC49),IF(Config!$C$6=3,SUM(+Ene!AC49+Feb!AC49+Mar!AC49),IF(Config!$C$6=4,SUM(+Ene!AC49+Feb!AC49+Mar!AC49+Abr!AC49),IF(Config!$C$6=5,SUM(Ene!AC49+Feb!AC49+Mar!AC49+Abr!AC49+May!AC49),IF(Config!$C$6=6,SUM(+Ene!AC49+Feb!AC49+Mar!AC49+Abr!AC49+May!AC49+Jun!AC49),IF(Config!$C$6=7,SUM(Ene!AC49+Feb!AC49+Mar!AC49+Abr!AC49+May!AC49+Jun!AC49+Jul!AC49),IF(Config!$C$6=8,SUM(+Ene!AC49+Feb!AC49+Mar!AC49+Abr!AC49+May!AC49+Jun!AC49+Jul!AC49+Ago!AC49),IF(Config!$C$6=9,SUM(+Ene!AC49+Feb!AC49+Mar!AC49+Abr!AC49+May!AC49+Jun!AC49+Jul!AC49+Ago!AC49+Set!AC49),IF(Config!$C$6=10,SUM(+Ene!AC49+Feb!AC49+Mar!AC49+Abr!AC49+May!AC49+Jun!AC49+Jul!AC49+Ago!AC49+Set!AC49+Oct!AC49),IF(Config!$C$6=11,SUM(+Ene!AC49+Feb!AC49+Mar!AC49+Abr!AC49+May!AC49+Jun!AC49+Jul!AC49+Ago!AC49+Set!AC49+Oct!AC49+Nov!AC49),IF(Config!$C$6=12,SUM(+Ene!AC49+Feb!AC49+Mar!AC49+Abr!AC49+May!AC49+Jun!AC49+Jul!AC49+Ago!AC49+Set!AC49+Oct!AC49+Nov!AC49+Dic!AC49)))))))))))))</f>
        <v>0</v>
      </c>
      <c r="AD49" s="429">
        <f>IF(Config!$C$6=1,SUM(+Ene!AD49),IF(Config!$C$6=2,SUM(+Ene!AD49+Feb!AD49),IF(Config!$C$6=3,SUM(+Ene!AD49+Feb!AD49+Mar!AD49),IF(Config!$C$6=4,SUM(+Ene!AD49+Feb!AD49+Mar!AD49+Abr!AD49),IF(Config!$C$6=5,SUM(Ene!AD49+Feb!AD49+Mar!AD49+Abr!AD49+May!AD49),IF(Config!$C$6=6,SUM(+Ene!AD49+Feb!AD49+Mar!AD49+Abr!AD49+May!AD49+Jun!AD49),IF(Config!$C$6=7,SUM(Ene!AD49+Feb!AD49+Mar!AD49+Abr!AD49+May!AD49+Jun!AD49+Jul!AD49),IF(Config!$C$6=8,SUM(+Ene!AD49+Feb!AD49+Mar!AD49+Abr!AD49+May!AD49+Jun!AD49+Jul!AD49+Ago!AD49),IF(Config!$C$6=9,SUM(+Ene!AD49+Feb!AD49+Mar!AD49+Abr!AD49+May!AD49+Jun!AD49+Jul!AD49+Ago!AD49+Set!AD49),IF(Config!$C$6=10,SUM(+Ene!AD49+Feb!AD49+Mar!AD49+Abr!AD49+May!AD49+Jun!AD49+Jul!AD49+Ago!AD49+Set!AD49+Oct!AD49),IF(Config!$C$6=11,SUM(+Ene!AD49+Feb!AD49+Mar!AD49+Abr!AD49+May!AD49+Jun!AD49+Jul!AD49+Ago!AD49+Set!AD49+Oct!AD49+Nov!AD49),IF(Config!$C$6=12,SUM(+Ene!AD49+Feb!AD49+Mar!AD49+Abr!AD49+May!AD49+Jun!AD49+Jul!AD49+Ago!AD49+Set!AD49+Oct!AD49+Nov!AD49+Dic!AD49)))))))))))))</f>
        <v>0</v>
      </c>
      <c r="AE49" s="429">
        <f>IF(Config!$C$6=1,SUM(+Ene!AE49),IF(Config!$C$6=2,SUM(+Ene!AE49+Feb!AE49),IF(Config!$C$6=3,SUM(+Ene!AE49+Feb!AE49+Mar!AE49),IF(Config!$C$6=4,SUM(+Ene!AE49+Feb!AE49+Mar!AE49+Abr!AE49),IF(Config!$C$6=5,SUM(Ene!AE49+Feb!AE49+Mar!AE49+Abr!AE49+May!AE49),IF(Config!$C$6=6,SUM(+Ene!AE49+Feb!AE49+Mar!AE49+Abr!AE49+May!AE49+Jun!AE49),IF(Config!$C$6=7,SUM(Ene!AE49+Feb!AE49+Mar!AE49+Abr!AE49+May!AE49+Jun!AE49+Jul!AE49),IF(Config!$C$6=8,SUM(+Ene!AE49+Feb!AE49+Mar!AE49+Abr!AE49+May!AE49+Jun!AE49+Jul!AE49+Ago!AE49),IF(Config!$C$6=9,SUM(+Ene!AE49+Feb!AE49+Mar!AE49+Abr!AE49+May!AE49+Jun!AE49+Jul!AE49+Ago!AE49+Set!AE49),IF(Config!$C$6=10,SUM(+Ene!AE49+Feb!AE49+Mar!AE49+Abr!AE49+May!AE49+Jun!AE49+Jul!AE49+Ago!AE49+Set!AE49+Oct!AE49),IF(Config!$C$6=11,SUM(+Ene!AE49+Feb!AE49+Mar!AE49+Abr!AE49+May!AE49+Jun!AE49+Jul!AE49+Ago!AE49+Set!AE49+Oct!AE49+Nov!AE49),IF(Config!$C$6=12,SUM(+Ene!AE49+Feb!AE49+Mar!AE49+Abr!AE49+May!AE49+Jun!AE49+Jul!AE49+Ago!AE49+Set!AE49+Oct!AE49+Nov!AE49+Dic!AE49)))))))))))))</f>
        <v>0</v>
      </c>
      <c r="AF49" s="429">
        <f>IF(Config!$C$6=1,SUM(+Ene!AF49),IF(Config!$C$6=2,SUM(+Ene!AF49+Feb!AF49),IF(Config!$C$6=3,SUM(+Ene!AF49+Feb!AF49+Mar!AF49),IF(Config!$C$6=4,SUM(+Ene!AF49+Feb!AF49+Mar!AF49+Abr!AF49),IF(Config!$C$6=5,SUM(Ene!AF49+Feb!AF49+Mar!AF49+Abr!AF49+May!AF49),IF(Config!$C$6=6,SUM(+Ene!AF49+Feb!AF49+Mar!AF49+Abr!AF49+May!AF49+Jun!AF49),IF(Config!$C$6=7,SUM(Ene!AF49+Feb!AF49+Mar!AF49+Abr!AF49+May!AF49+Jun!AF49+Jul!AF49),IF(Config!$C$6=8,SUM(+Ene!AF49+Feb!AF49+Mar!AF49+Abr!AF49+May!AF49+Jun!AF49+Jul!AF49+Ago!AF49),IF(Config!$C$6=9,SUM(+Ene!AF49+Feb!AF49+Mar!AF49+Abr!AF49+May!AF49+Jun!AF49+Jul!AF49+Ago!AF49+Set!AF49),IF(Config!$C$6=10,SUM(+Ene!AF49+Feb!AF49+Mar!AF49+Abr!AF49+May!AF49+Jun!AF49+Jul!AF49+Ago!AF49+Set!AF49+Oct!AF49),IF(Config!$C$6=11,SUM(+Ene!AF49+Feb!AF49+Mar!AF49+Abr!AF49+May!AF49+Jun!AF49+Jul!AF49+Ago!AF49+Set!AF49+Oct!AF49+Nov!AF49),IF(Config!$C$6=12,SUM(+Ene!AF49+Feb!AF49+Mar!AF49+Abr!AF49+May!AF49+Jun!AF49+Jul!AF49+Ago!AF49+Set!AF49+Oct!AF49+Nov!AF49+Dic!AF49)))))))))))))</f>
        <v>0</v>
      </c>
      <c r="AG49" s="429">
        <f>IF(Config!$C$6=1,SUM(+Ene!AG49),IF(Config!$C$6=2,SUM(+Ene!AG49+Feb!AG49),IF(Config!$C$6=3,SUM(+Ene!AG49+Feb!AG49+Mar!AG49),IF(Config!$C$6=4,SUM(+Ene!AG49+Feb!AG49+Mar!AG49+Abr!AG49),IF(Config!$C$6=5,SUM(Ene!AG49+Feb!AG49+Mar!AG49+Abr!AG49+May!AG49),IF(Config!$C$6=6,SUM(+Ene!AG49+Feb!AG49+Mar!AG49+Abr!AG49+May!AG49+Jun!AG49),IF(Config!$C$6=7,SUM(Ene!AG49+Feb!AG49+Mar!AG49+Abr!AG49+May!AG49+Jun!AG49+Jul!AG49),IF(Config!$C$6=8,SUM(+Ene!AG49+Feb!AG49+Mar!AG49+Abr!AG49+May!AG49+Jun!AG49+Jul!AG49+Ago!AG49),IF(Config!$C$6=9,SUM(+Ene!AG49+Feb!AG49+Mar!AG49+Abr!AG49+May!AG49+Jun!AG49+Jul!AG49+Ago!AG49+Set!AG49),IF(Config!$C$6=10,SUM(+Ene!AG49+Feb!AG49+Mar!AG49+Abr!AG49+May!AG49+Jun!AG49+Jul!AG49+Ago!AG49+Set!AG49+Oct!AG49),IF(Config!$C$6=11,SUM(+Ene!AG49+Feb!AG49+Mar!AG49+Abr!AG49+May!AG49+Jun!AG49+Jul!AG49+Ago!AG49+Set!AG49+Oct!AG49+Nov!AG49),IF(Config!$C$6=12,SUM(+Ene!AG49+Feb!AG49+Mar!AG49+Abr!AG49+May!AG49+Jun!AG49+Jul!AG49+Ago!AG49+Set!AG49+Oct!AG49+Nov!AG49+Dic!AG49)))))))))))))</f>
        <v>0</v>
      </c>
      <c r="AH49" s="429">
        <f>IF(Config!$C$6=1,SUM(+Ene!AH49),IF(Config!$C$6=2,SUM(+Ene!AH49+Feb!AH49),IF(Config!$C$6=3,SUM(+Ene!AH49+Feb!AH49+Mar!AH49),IF(Config!$C$6=4,SUM(+Ene!AH49+Feb!AH49+Mar!AH49+Abr!AH49),IF(Config!$C$6=5,SUM(Ene!AH49+Feb!AH49+Mar!AH49+Abr!AH49+May!AH49),IF(Config!$C$6=6,SUM(+Ene!AH49+Feb!AH49+Mar!AH49+Abr!AH49+May!AH49+Jun!AH49),IF(Config!$C$6=7,SUM(Ene!AH49+Feb!AH49+Mar!AH49+Abr!AH49+May!AH49+Jun!AH49+Jul!AH49),IF(Config!$C$6=8,SUM(+Ene!AH49+Feb!AH49+Mar!AH49+Abr!AH49+May!AH49+Jun!AH49+Jul!AH49+Ago!AH49),IF(Config!$C$6=9,SUM(+Ene!AH49+Feb!AH49+Mar!AH49+Abr!AH49+May!AH49+Jun!AH49+Jul!AH49+Ago!AH49+Set!AH49),IF(Config!$C$6=10,SUM(+Ene!AH49+Feb!AH49+Mar!AH49+Abr!AH49+May!AH49+Jun!AH49+Jul!AH49+Ago!AH49+Set!AH49+Oct!AH49),IF(Config!$C$6=11,SUM(+Ene!AH49+Feb!AH49+Mar!AH49+Abr!AH49+May!AH49+Jun!AH49+Jul!AH49+Ago!AH49+Set!AH49+Oct!AH49+Nov!AH49),IF(Config!$C$6=12,SUM(+Ene!AH49+Feb!AH49+Mar!AH49+Abr!AH49+May!AH49+Jun!AH49+Jul!AH49+Ago!AH49+Set!AH49+Oct!AH49+Nov!AH49+Dic!AH49)))))))))))))</f>
        <v>0</v>
      </c>
      <c r="AI49" s="429">
        <f>IF(Config!$C$6=1,SUM(+Ene!AI49),IF(Config!$C$6=2,SUM(+Ene!AI49+Feb!AI49),IF(Config!$C$6=3,SUM(+Ene!AI49+Feb!AI49+Mar!AI49),IF(Config!$C$6=4,SUM(+Ene!AI49+Feb!AI49+Mar!AI49+Abr!AI49),IF(Config!$C$6=5,SUM(Ene!AI49+Feb!AI49+Mar!AI49+Abr!AI49+May!AI49),IF(Config!$C$6=6,SUM(+Ene!AI49+Feb!AI49+Mar!AI49+Abr!AI49+May!AI49+Jun!AI49),IF(Config!$C$6=7,SUM(Ene!AI49+Feb!AI49+Mar!AI49+Abr!AI49+May!AI49+Jun!AI49+Jul!AI49),IF(Config!$C$6=8,SUM(+Ene!AI49+Feb!AI49+Mar!AI49+Abr!AI49+May!AI49+Jun!AI49+Jul!AI49+Ago!AI49),IF(Config!$C$6=9,SUM(+Ene!AI49+Feb!AI49+Mar!AI49+Abr!AI49+May!AI49+Jun!AI49+Jul!AI49+Ago!AI49+Set!AI49),IF(Config!$C$6=10,SUM(+Ene!AI49+Feb!AI49+Mar!AI49+Abr!AI49+May!AI49+Jun!AI49+Jul!AI49+Ago!AI49+Set!AI49+Oct!AI49),IF(Config!$C$6=11,SUM(+Ene!AI49+Feb!AI49+Mar!AI49+Abr!AI49+May!AI49+Jun!AI49+Jul!AI49+Ago!AI49+Set!AI49+Oct!AI49+Nov!AI49),IF(Config!$C$6=12,SUM(+Ene!AI49+Feb!AI49+Mar!AI49+Abr!AI49+May!AI49+Jun!AI49+Jul!AI49+Ago!AI49+Set!AI49+Oct!AI49+Nov!AI49+Dic!AI49)))))))))))))</f>
        <v>0</v>
      </c>
      <c r="AJ49" s="429">
        <f>IF(Config!$C$6=1,SUM(+Ene!AJ49),IF(Config!$C$6=2,SUM(+Ene!AJ49+Feb!AJ49),IF(Config!$C$6=3,SUM(+Ene!AJ49+Feb!AJ49+Mar!AJ49),IF(Config!$C$6=4,SUM(+Ene!AJ49+Feb!AJ49+Mar!AJ49+Abr!AJ49),IF(Config!$C$6=5,SUM(Ene!AJ49+Feb!AJ49+Mar!AJ49+Abr!AJ49+May!AJ49),IF(Config!$C$6=6,SUM(+Ene!AJ49+Feb!AJ49+Mar!AJ49+Abr!AJ49+May!AJ49+Jun!AJ49),IF(Config!$C$6=7,SUM(Ene!AJ49+Feb!AJ49+Mar!AJ49+Abr!AJ49+May!AJ49+Jun!AJ49+Jul!AJ49),IF(Config!$C$6=8,SUM(+Ene!AJ49+Feb!AJ49+Mar!AJ49+Abr!AJ49+May!AJ49+Jun!AJ49+Jul!AJ49+Ago!AJ49),IF(Config!$C$6=9,SUM(+Ene!AJ49+Feb!AJ49+Mar!AJ49+Abr!AJ49+May!AJ49+Jun!AJ49+Jul!AJ49+Ago!AJ49+Set!AJ49),IF(Config!$C$6=10,SUM(+Ene!AJ49+Feb!AJ49+Mar!AJ49+Abr!AJ49+May!AJ49+Jun!AJ49+Jul!AJ49+Ago!AJ49+Set!AJ49+Oct!AJ49),IF(Config!$C$6=11,SUM(+Ene!AJ49+Feb!AJ49+Mar!AJ49+Abr!AJ49+May!AJ49+Jun!AJ49+Jul!AJ49+Ago!AJ49+Set!AJ49+Oct!AJ49+Nov!AJ49),IF(Config!$C$6=12,SUM(+Ene!AJ49+Feb!AJ49+Mar!AJ49+Abr!AJ49+May!AJ49+Jun!AJ49+Jul!AJ49+Ago!AJ49+Set!AJ49+Oct!AJ49+Nov!AJ49+Dic!AJ49)))))))))))))</f>
        <v>35</v>
      </c>
      <c r="AK49" s="429">
        <f>IF(Config!$C$6=1,SUM(+Ene!AK49),IF(Config!$C$6=2,SUM(+Ene!AK49+Feb!AK49),IF(Config!$C$6=3,SUM(+Ene!AK49+Feb!AK49+Mar!AK49),IF(Config!$C$6=4,SUM(+Ene!AK49+Feb!AK49+Mar!AK49+Abr!AK49),IF(Config!$C$6=5,SUM(Ene!AK49+Feb!AK49+Mar!AK49+Abr!AK49+May!AK49),IF(Config!$C$6=6,SUM(+Ene!AK49+Feb!AK49+Mar!AK49+Abr!AK49+May!AK49+Jun!AK49),IF(Config!$C$6=7,SUM(Ene!AK49+Feb!AK49+Mar!AK49+Abr!AK49+May!AK49+Jun!AK49+Jul!AK49),IF(Config!$C$6=8,SUM(+Ene!AK49+Feb!AK49+Mar!AK49+Abr!AK49+May!AK49+Jun!AK49+Jul!AK49+Ago!AK49),IF(Config!$C$6=9,SUM(+Ene!AK49+Feb!AK49+Mar!AK49+Abr!AK49+May!AK49+Jun!AK49+Jul!AK49+Ago!AK49+Set!AK49),IF(Config!$C$6=10,SUM(+Ene!AK49+Feb!AK49+Mar!AK49+Abr!AK49+May!AK49+Jun!AK49+Jul!AK49+Ago!AK49+Set!AK49+Oct!AK49),IF(Config!$C$6=11,SUM(+Ene!AK49+Feb!AK49+Mar!AK49+Abr!AK49+May!AK49+Jun!AK49+Jul!AK49+Ago!AK49+Set!AK49+Oct!AK49+Nov!AK49),IF(Config!$C$6=12,SUM(+Ene!AK49+Feb!AK49+Mar!AK49+Abr!AK49+May!AK49+Jun!AK49+Jul!AK49+Ago!AK49+Set!AK49+Oct!AK49+Nov!AK49+Dic!AK49)))))))))))))</f>
        <v>0</v>
      </c>
      <c r="AL49" s="429">
        <f>IF(Config!$C$6=1,SUM(+Ene!AL49),IF(Config!$C$6=2,SUM(+Ene!AL49+Feb!AL49),IF(Config!$C$6=3,SUM(+Ene!AL49+Feb!AL49+Mar!AL49),IF(Config!$C$6=4,SUM(+Ene!AL49+Feb!AL49+Mar!AL49+Abr!AL49),IF(Config!$C$6=5,SUM(Ene!AL49+Feb!AL49+Mar!AL49+Abr!AL49+May!AL49),IF(Config!$C$6=6,SUM(+Ene!AL49+Feb!AL49+Mar!AL49+Abr!AL49+May!AL49+Jun!AL49),IF(Config!$C$6=7,SUM(Ene!AL49+Feb!AL49+Mar!AL49+Abr!AL49+May!AL49+Jun!AL49+Jul!AL49),IF(Config!$C$6=8,SUM(+Ene!AL49+Feb!AL49+Mar!AL49+Abr!AL49+May!AL49+Jun!AL49+Jul!AL49+Ago!AL49),IF(Config!$C$6=9,SUM(+Ene!AL49+Feb!AL49+Mar!AL49+Abr!AL49+May!AL49+Jun!AL49+Jul!AL49+Ago!AL49+Set!AL49),IF(Config!$C$6=10,SUM(+Ene!AL49+Feb!AL49+Mar!AL49+Abr!AL49+May!AL49+Jun!AL49+Jul!AL49+Ago!AL49+Set!AL49+Oct!AL49),IF(Config!$C$6=11,SUM(+Ene!AL49+Feb!AL49+Mar!AL49+Abr!AL49+May!AL49+Jun!AL49+Jul!AL49+Ago!AL49+Set!AL49+Oct!AL49+Nov!AL49),IF(Config!$C$6=12,SUM(+Ene!AL49+Feb!AL49+Mar!AL49+Abr!AL49+May!AL49+Jun!AL49+Jul!AL49+Ago!AL49+Set!AL49+Oct!AL49+Nov!AL49+Dic!AL49)))))))))))))</f>
        <v>0</v>
      </c>
      <c r="AM49" s="429">
        <f>IF(Config!$C$6=1,SUM(+Ene!AM49),IF(Config!$C$6=2,SUM(+Ene!AM49+Feb!AM49),IF(Config!$C$6=3,SUM(+Ene!AM49+Feb!AM49+Mar!AM49),IF(Config!$C$6=4,SUM(+Ene!AM49+Feb!AM49+Mar!AM49+Abr!AM49),IF(Config!$C$6=5,SUM(Ene!AM49+Feb!AM49+Mar!AM49+Abr!AM49+May!AM49),IF(Config!$C$6=6,SUM(+Ene!AM49+Feb!AM49+Mar!AM49+Abr!AM49+May!AM49+Jun!AM49),IF(Config!$C$6=7,SUM(Ene!AM49+Feb!AM49+Mar!AM49+Abr!AM49+May!AM49+Jun!AM49+Jul!AM49),IF(Config!$C$6=8,SUM(+Ene!AM49+Feb!AM49+Mar!AM49+Abr!AM49+May!AM49+Jun!AM49+Jul!AM49+Ago!AM49),IF(Config!$C$6=9,SUM(+Ene!AM49+Feb!AM49+Mar!AM49+Abr!AM49+May!AM49+Jun!AM49+Jul!AM49+Ago!AM49+Set!AM49),IF(Config!$C$6=10,SUM(+Ene!AM49+Feb!AM49+Mar!AM49+Abr!AM49+May!AM49+Jun!AM49+Jul!AM49+Ago!AM49+Set!AM49+Oct!AM49),IF(Config!$C$6=11,SUM(+Ene!AM49+Feb!AM49+Mar!AM49+Abr!AM49+May!AM49+Jun!AM49+Jul!AM49+Ago!AM49+Set!AM49+Oct!AM49+Nov!AM49),IF(Config!$C$6=12,SUM(+Ene!AM49+Feb!AM49+Mar!AM49+Abr!AM49+May!AM49+Jun!AM49+Jul!AM49+Ago!AM49+Set!AM49+Oct!AM49+Nov!AM49+Dic!AM49)))))))))))))</f>
        <v>0</v>
      </c>
      <c r="AN49" s="429">
        <f>IF(Config!$C$6=1,SUM(+Ene!AN49),IF(Config!$C$6=2,SUM(+Ene!AN49+Feb!AN49),IF(Config!$C$6=3,SUM(+Ene!AN49+Feb!AN49+Mar!AN49),IF(Config!$C$6=4,SUM(+Ene!AN49+Feb!AN49+Mar!AN49+Abr!AN49),IF(Config!$C$6=5,SUM(Ene!AN49+Feb!AN49+Mar!AN49+Abr!AN49+May!AN49),IF(Config!$C$6=6,SUM(+Ene!AN49+Feb!AN49+Mar!AN49+Abr!AN49+May!AN49+Jun!AN49),IF(Config!$C$6=7,SUM(Ene!AN49+Feb!AN49+Mar!AN49+Abr!AN49+May!AN49+Jun!AN49+Jul!AN49),IF(Config!$C$6=8,SUM(+Ene!AN49+Feb!AN49+Mar!AN49+Abr!AN49+May!AN49+Jun!AN49+Jul!AN49+Ago!AN49),IF(Config!$C$6=9,SUM(+Ene!AN49+Feb!AN49+Mar!AN49+Abr!AN49+May!AN49+Jun!AN49+Jul!AN49+Ago!AN49+Set!AN49),IF(Config!$C$6=10,SUM(+Ene!AN49+Feb!AN49+Mar!AN49+Abr!AN49+May!AN49+Jun!AN49+Jul!AN49+Ago!AN49+Set!AN49+Oct!AN49),IF(Config!$C$6=11,SUM(+Ene!AN49+Feb!AN49+Mar!AN49+Abr!AN49+May!AN49+Jun!AN49+Jul!AN49+Ago!AN49+Set!AN49+Oct!AN49+Nov!AN49),IF(Config!$C$6=12,SUM(+Ene!AN49+Feb!AN49+Mar!AN49+Abr!AN49+May!AN49+Jun!AN49+Jul!AN49+Ago!AN49+Set!AN49+Oct!AN49+Nov!AN49+Dic!AN49)))))))))))))</f>
        <v>0</v>
      </c>
      <c r="AO49" s="429">
        <f>IF(Config!$C$6=1,SUM(+Ene!AO49),IF(Config!$C$6=2,SUM(+Ene!AO49+Feb!AO49),IF(Config!$C$6=3,SUM(+Ene!AO49+Feb!AO49+Mar!AO49),IF(Config!$C$6=4,SUM(+Ene!AO49+Feb!AO49+Mar!AO49+Abr!AO49),IF(Config!$C$6=5,SUM(Ene!AO49+Feb!AO49+Mar!AO49+Abr!AO49+May!AO49),IF(Config!$C$6=6,SUM(+Ene!AO49+Feb!AO49+Mar!AO49+Abr!AO49+May!AO49+Jun!AO49),IF(Config!$C$6=7,SUM(Ene!AO49+Feb!AO49+Mar!AO49+Abr!AO49+May!AO49+Jun!AO49+Jul!AO49),IF(Config!$C$6=8,SUM(+Ene!AO49+Feb!AO49+Mar!AO49+Abr!AO49+May!AO49+Jun!AO49+Jul!AO49+Ago!AO49),IF(Config!$C$6=9,SUM(+Ene!AO49+Feb!AO49+Mar!AO49+Abr!AO49+May!AO49+Jun!AO49+Jul!AO49+Ago!AO49+Set!AO49),IF(Config!$C$6=10,SUM(+Ene!AO49+Feb!AO49+Mar!AO49+Abr!AO49+May!AO49+Jun!AO49+Jul!AO49+Ago!AO49+Set!AO49+Oct!AO49),IF(Config!$C$6=11,SUM(+Ene!AO49+Feb!AO49+Mar!AO49+Abr!AO49+May!AO49+Jun!AO49+Jul!AO49+Ago!AO49+Set!AO49+Oct!AO49+Nov!AO49),IF(Config!$C$6=12,SUM(+Ene!AO49+Feb!AO49+Mar!AO49+Abr!AO49+May!AO49+Jun!AO49+Jul!AO49+Ago!AO49+Set!AO49+Oct!AO49+Nov!AO49+Dic!AO49)))))))))))))</f>
        <v>0</v>
      </c>
      <c r="AP49" s="429">
        <f>IF(Config!$C$6=1,SUM(+Ene!AP49),IF(Config!$C$6=2,SUM(+Ene!AP49+Feb!AP49),IF(Config!$C$6=3,SUM(+Ene!AP49+Feb!AP49+Mar!AP49),IF(Config!$C$6=4,SUM(+Ene!AP49+Feb!AP49+Mar!AP49+Abr!AP49),IF(Config!$C$6=5,SUM(Ene!AP49+Feb!AP49+Mar!AP49+Abr!AP49+May!AP49),IF(Config!$C$6=6,SUM(+Ene!AP49+Feb!AP49+Mar!AP49+Abr!AP49+May!AP49+Jun!AP49),IF(Config!$C$6=7,SUM(Ene!AP49+Feb!AP49+Mar!AP49+Abr!AP49+May!AP49+Jun!AP49+Jul!AP49),IF(Config!$C$6=8,SUM(+Ene!AP49+Feb!AP49+Mar!AP49+Abr!AP49+May!AP49+Jun!AP49+Jul!AP49+Ago!AP49),IF(Config!$C$6=9,SUM(+Ene!AP49+Feb!AP49+Mar!AP49+Abr!AP49+May!AP49+Jun!AP49+Jul!AP49+Ago!AP49+Set!AP49),IF(Config!$C$6=10,SUM(+Ene!AP49+Feb!AP49+Mar!AP49+Abr!AP49+May!AP49+Jun!AP49+Jul!AP49+Ago!AP49+Set!AP49+Oct!AP49),IF(Config!$C$6=11,SUM(+Ene!AP49+Feb!AP49+Mar!AP49+Abr!AP49+May!AP49+Jun!AP49+Jul!AP49+Ago!AP49+Set!AP49+Oct!AP49+Nov!AP49),IF(Config!$C$6=12,SUM(+Ene!AP49+Feb!AP49+Mar!AP49+Abr!AP49+May!AP49+Jun!AP49+Jul!AP49+Ago!AP49+Set!AP49+Oct!AP49+Nov!AP49+Dic!AP49)))))))))))))</f>
        <v>0</v>
      </c>
      <c r="AQ49" s="429">
        <f>IF(Config!$C$6=1,SUM(+Ene!AQ49),IF(Config!$C$6=2,SUM(+Ene!AQ49+Feb!AQ49),IF(Config!$C$6=3,SUM(+Ene!AQ49+Feb!AQ49+Mar!AQ49),IF(Config!$C$6=4,SUM(+Ene!AQ49+Feb!AQ49+Mar!AQ49+Abr!AQ49),IF(Config!$C$6=5,SUM(Ene!AQ49+Feb!AQ49+Mar!AQ49+Abr!AQ49+May!AQ49),IF(Config!$C$6=6,SUM(+Ene!AQ49+Feb!AQ49+Mar!AQ49+Abr!AQ49+May!AQ49+Jun!AQ49),IF(Config!$C$6=7,SUM(Ene!AQ49+Feb!AQ49+Mar!AQ49+Abr!AQ49+May!AQ49+Jun!AQ49+Jul!AQ49),IF(Config!$C$6=8,SUM(+Ene!AQ49+Feb!AQ49+Mar!AQ49+Abr!AQ49+May!AQ49+Jun!AQ49+Jul!AQ49+Ago!AQ49),IF(Config!$C$6=9,SUM(+Ene!AQ49+Feb!AQ49+Mar!AQ49+Abr!AQ49+May!AQ49+Jun!AQ49+Jul!AQ49+Ago!AQ49+Set!AQ49),IF(Config!$C$6=10,SUM(+Ene!AQ49+Feb!AQ49+Mar!AQ49+Abr!AQ49+May!AQ49+Jun!AQ49+Jul!AQ49+Ago!AQ49+Set!AQ49+Oct!AQ49),IF(Config!$C$6=11,SUM(+Ene!AQ49+Feb!AQ49+Mar!AQ49+Abr!AQ49+May!AQ49+Jun!AQ49+Jul!AQ49+Ago!AQ49+Set!AQ49+Oct!AQ49+Nov!AQ49),IF(Config!$C$6=12,SUM(+Ene!AQ49+Feb!AQ49+Mar!AQ49+Abr!AQ49+May!AQ49+Jun!AQ49+Jul!AQ49+Ago!AQ49+Set!AQ49+Oct!AQ49+Nov!AQ49+Dic!AQ49)))))))))))))</f>
        <v>0</v>
      </c>
      <c r="AR49" s="429">
        <f>IF(Config!$C$6=1,SUM(+Ene!AR49),IF(Config!$C$6=2,SUM(+Ene!AR49+Feb!AR49),IF(Config!$C$6=3,SUM(+Ene!AR49+Feb!AR49+Mar!AR49),IF(Config!$C$6=4,SUM(+Ene!AR49+Feb!AR49+Mar!AR49+Abr!AR49),IF(Config!$C$6=5,SUM(Ene!AR49+Feb!AR49+Mar!AR49+Abr!AR49+May!AR49),IF(Config!$C$6=6,SUM(+Ene!AR49+Feb!AR49+Mar!AR49+Abr!AR49+May!AR49+Jun!AR49),IF(Config!$C$6=7,SUM(Ene!AR49+Feb!AR49+Mar!AR49+Abr!AR49+May!AR49+Jun!AR49+Jul!AR49),IF(Config!$C$6=8,SUM(+Ene!AR49+Feb!AR49+Mar!AR49+Abr!AR49+May!AR49+Jun!AR49+Jul!AR49+Ago!AR49),IF(Config!$C$6=9,SUM(+Ene!AR49+Feb!AR49+Mar!AR49+Abr!AR49+May!AR49+Jun!AR49+Jul!AR49+Ago!AR49+Set!AR49),IF(Config!$C$6=10,SUM(+Ene!AR49+Feb!AR49+Mar!AR49+Abr!AR49+May!AR49+Jun!AR49+Jul!AR49+Ago!AR49+Set!AR49+Oct!AR49),IF(Config!$C$6=11,SUM(+Ene!AR49+Feb!AR49+Mar!AR49+Abr!AR49+May!AR49+Jun!AR49+Jul!AR49+Ago!AR49+Set!AR49+Oct!AR49+Nov!AR49),IF(Config!$C$6=12,SUM(+Ene!AR49+Feb!AR49+Mar!AR49+Abr!AR49+May!AR49+Jun!AR49+Jul!AR49+Ago!AR49+Set!AR49+Oct!AR49+Nov!AR49+Dic!AR49)))))))))))))</f>
        <v>0</v>
      </c>
      <c r="AS49" s="429">
        <f>IF(Config!$C$6=1,SUM(+Ene!AS49),IF(Config!$C$6=2,SUM(+Ene!AS49+Feb!AS49),IF(Config!$C$6=3,SUM(+Ene!AS49+Feb!AS49+Mar!AS49),IF(Config!$C$6=4,SUM(+Ene!AS49+Feb!AS49+Mar!AS49+Abr!AS49),IF(Config!$C$6=5,SUM(Ene!AS49+Feb!AS49+Mar!AS49+Abr!AS49+May!AS49),IF(Config!$C$6=6,SUM(+Ene!AS49+Feb!AS49+Mar!AS49+Abr!AS49+May!AS49+Jun!AS49),IF(Config!$C$6=7,SUM(Ene!AS49+Feb!AS49+Mar!AS49+Abr!AS49+May!AS49+Jun!AS49+Jul!AS49),IF(Config!$C$6=8,SUM(+Ene!AS49+Feb!AS49+Mar!AS49+Abr!AS49+May!AS49+Jun!AS49+Jul!AS49+Ago!AS49),IF(Config!$C$6=9,SUM(+Ene!AS49+Feb!AS49+Mar!AS49+Abr!AS49+May!AS49+Jun!AS49+Jul!AS49+Ago!AS49+Set!AS49),IF(Config!$C$6=10,SUM(+Ene!AS49+Feb!AS49+Mar!AS49+Abr!AS49+May!AS49+Jun!AS49+Jul!AS49+Ago!AS49+Set!AS49+Oct!AS49),IF(Config!$C$6=11,SUM(+Ene!AS49+Feb!AS49+Mar!AS49+Abr!AS49+May!AS49+Jun!AS49+Jul!AS49+Ago!AS49+Set!AS49+Oct!AS49+Nov!AS49),IF(Config!$C$6=12,SUM(+Ene!AS49+Feb!AS49+Mar!AS49+Abr!AS49+May!AS49+Jun!AS49+Jul!AS49+Ago!AS49+Set!AS49+Oct!AS49+Nov!AS49+Dic!AS49)))))))))))))</f>
        <v>0</v>
      </c>
      <c r="AT49" s="429">
        <f>IF(Config!$C$6=1,SUM(+Ene!AT49),IF(Config!$C$6=2,SUM(+Ene!AT49+Feb!AT49),IF(Config!$C$6=3,SUM(+Ene!AT49+Feb!AT49+Mar!AT49),IF(Config!$C$6=4,SUM(+Ene!AT49+Feb!AT49+Mar!AT49+Abr!AT49),IF(Config!$C$6=5,SUM(Ene!AT49+Feb!AT49+Mar!AT49+Abr!AT49+May!AT49),IF(Config!$C$6=6,SUM(+Ene!AT49+Feb!AT49+Mar!AT49+Abr!AT49+May!AT49+Jun!AT49),IF(Config!$C$6=7,SUM(Ene!AT49+Feb!AT49+Mar!AT49+Abr!AT49+May!AT49+Jun!AT49+Jul!AT49),IF(Config!$C$6=8,SUM(+Ene!AT49+Feb!AT49+Mar!AT49+Abr!AT49+May!AT49+Jun!AT49+Jul!AT49+Ago!AT49),IF(Config!$C$6=9,SUM(+Ene!AT49+Feb!AT49+Mar!AT49+Abr!AT49+May!AT49+Jun!AT49+Jul!AT49+Ago!AT49+Set!AT49),IF(Config!$C$6=10,SUM(+Ene!AT49+Feb!AT49+Mar!AT49+Abr!AT49+May!AT49+Jun!AT49+Jul!AT49+Ago!AT49+Set!AT49+Oct!AT49),IF(Config!$C$6=11,SUM(+Ene!AT49+Feb!AT49+Mar!AT49+Abr!AT49+May!AT49+Jun!AT49+Jul!AT49+Ago!AT49+Set!AT49+Oct!AT49+Nov!AT49),IF(Config!$C$6=12,SUM(+Ene!AT49+Feb!AT49+Mar!AT49+Abr!AT49+May!AT49+Jun!AT49+Jul!AT49+Ago!AT49+Set!AT49+Oct!AT49+Nov!AT49+Dic!AT49)))))))))))))</f>
        <v>0</v>
      </c>
      <c r="AU49" s="495">
        <f t="shared" si="9"/>
        <v>35</v>
      </c>
      <c r="AV49" s="37">
        <f t="shared" si="10"/>
        <v>0</v>
      </c>
      <c r="AW49" s="37">
        <f t="shared" si="11"/>
        <v>0</v>
      </c>
      <c r="AX49" s="37">
        <f t="shared" si="12"/>
        <v>0</v>
      </c>
      <c r="AY49" s="37">
        <f t="shared" si="13"/>
        <v>0</v>
      </c>
      <c r="AZ49" s="37">
        <f t="shared" si="14"/>
        <v>0</v>
      </c>
      <c r="BA49" s="37">
        <f t="shared" si="15"/>
        <v>0</v>
      </c>
      <c r="BB49" s="37">
        <f t="shared" si="16"/>
        <v>0</v>
      </c>
      <c r="BC49" s="37">
        <f t="shared" si="17"/>
        <v>35</v>
      </c>
      <c r="BD49" s="38">
        <f t="shared" si="18"/>
        <v>0</v>
      </c>
      <c r="BE49" s="37">
        <f t="shared" si="19"/>
        <v>0</v>
      </c>
      <c r="BF49" s="54">
        <f t="shared" si="20"/>
        <v>35</v>
      </c>
    </row>
    <row r="50" spans="1:59" x14ac:dyDescent="0.25">
      <c r="A50" s="400">
        <v>47</v>
      </c>
      <c r="B50" s="427" t="s">
        <v>767</v>
      </c>
      <c r="C50" s="444" t="s">
        <v>145</v>
      </c>
      <c r="D50" s="429">
        <f>IF(Config!$C$6=1,SUM(+Ene!D50),IF(Config!$C$6=2,SUM(+Ene!D50+Feb!D50),IF(Config!$C$6=3,SUM(+Ene!D50+Feb!D50+Mar!D50),IF(Config!$C$6=4,SUM(+Ene!D50+Feb!D50+Mar!D50+Abr!D50),IF(Config!$C$6=5,SUM(Ene!D50+Feb!D50+Mar!D50+Abr!D50+May!D50),IF(Config!$C$6=6,SUM(+Ene!D50+Feb!D50+Mar!D50+Abr!D50+May!D50+Jun!D50),IF(Config!$C$6=7,SUM(Ene!D50+Feb!D50+Mar!D50+Abr!D50+May!D50+Jun!D50+Jul!D50),IF(Config!$C$6=8,SUM(+Ene!D50+Feb!D50+Mar!D50+Abr!D50+May!D50+Jun!D50+Jul!D50+Ago!D50),IF(Config!$C$6=9,SUM(+Ene!D50+Feb!D50+Mar!D50+Abr!D50+May!D50+Jun!D50+Jul!D50+Ago!D50+Set!D50),IF(Config!$C$6=10,SUM(+Ene!D50+Feb!D50+Mar!D50+Abr!D50+May!D50+Jun!D50+Jul!D50+Ago!D50+Set!D50+Oct!D50),IF(Config!$C$6=11,SUM(+Ene!D50+Feb!D50+Mar!D50+Abr!D50+May!D50+Jun!D50+Jul!D50+Ago!D50+Set!D50+Oct!D50+Nov!D50),IF(Config!$C$6=12,SUM(+Ene!D50+Feb!D50+Mar!D50+Abr!D50+May!D50+Jun!D50+Jul!D50+Ago!D50+Set!D50+Oct!D50+Nov!D50+Dic!D50)))))))))))))</f>
        <v>0</v>
      </c>
      <c r="E50" s="429">
        <f>IF(Config!$C$6=1,SUM(+Ene!E50),IF(Config!$C$6=2,SUM(+Ene!E50+Feb!E50),IF(Config!$C$6=3,SUM(+Ene!E50+Feb!E50+Mar!E50),IF(Config!$C$6=4,SUM(+Ene!E50+Feb!E50+Mar!E50+Abr!E50),IF(Config!$C$6=5,SUM(Ene!E50+Feb!E50+Mar!E50+Abr!E50+May!E50),IF(Config!$C$6=6,SUM(+Ene!E50+Feb!E50+Mar!E50+Abr!E50+May!E50+Jun!E50),IF(Config!$C$6=7,SUM(Ene!E50+Feb!E50+Mar!E50+Abr!E50+May!E50+Jun!E50+Jul!E50),IF(Config!$C$6=8,SUM(+Ene!E50+Feb!E50+Mar!E50+Abr!E50+May!E50+Jun!E50+Jul!E50+Ago!E50),IF(Config!$C$6=9,SUM(+Ene!E50+Feb!E50+Mar!E50+Abr!E50+May!E50+Jun!E50+Jul!E50+Ago!E50+Set!E50),IF(Config!$C$6=10,SUM(+Ene!E50+Feb!E50+Mar!E50+Abr!E50+May!E50+Jun!E50+Jul!E50+Ago!E50+Set!E50+Oct!E50),IF(Config!$C$6=11,SUM(+Ene!E50+Feb!E50+Mar!E50+Abr!E50+May!E50+Jun!E50+Jul!E50+Ago!E50+Set!E50+Oct!E50+Nov!E50),IF(Config!$C$6=12,SUM(+Ene!E50+Feb!E50+Mar!E50+Abr!E50+May!E50+Jun!E50+Jul!E50+Ago!E50+Set!E50+Oct!E50+Nov!E50+Dic!E50)))))))))))))</f>
        <v>0</v>
      </c>
      <c r="F50" s="429">
        <f>IF(Config!$C$6=1,SUM(+Ene!F50),IF(Config!$C$6=2,SUM(+Ene!F50+Feb!F50),IF(Config!$C$6=3,SUM(+Ene!F50+Feb!F50+Mar!F50),IF(Config!$C$6=4,SUM(+Ene!F50+Feb!F50+Mar!F50+Abr!F50),IF(Config!$C$6=5,SUM(Ene!F50+Feb!F50+Mar!F50+Abr!F50+May!F50),IF(Config!$C$6=6,SUM(+Ene!F50+Feb!F50+Mar!F50+Abr!F50+May!F50+Jun!F50),IF(Config!$C$6=7,SUM(Ene!F50+Feb!F50+Mar!F50+Abr!F50+May!F50+Jun!F50+Jul!F50),IF(Config!$C$6=8,SUM(+Ene!F50+Feb!F50+Mar!F50+Abr!F50+May!F50+Jun!F50+Jul!F50+Ago!F50),IF(Config!$C$6=9,SUM(+Ene!F50+Feb!F50+Mar!F50+Abr!F50+May!F50+Jun!F50+Jul!F50+Ago!F50+Set!F50),IF(Config!$C$6=10,SUM(+Ene!F50+Feb!F50+Mar!F50+Abr!F50+May!F50+Jun!F50+Jul!F50+Ago!F50+Set!F50+Oct!F50),IF(Config!$C$6=11,SUM(+Ene!F50+Feb!F50+Mar!F50+Abr!F50+May!F50+Jun!F50+Jul!F50+Ago!F50+Set!F50+Oct!F50+Nov!F50),IF(Config!$C$6=12,SUM(+Ene!F50+Feb!F50+Mar!F50+Abr!F50+May!F50+Jun!F50+Jul!F50+Ago!F50+Set!F50+Oct!F50+Nov!F50+Dic!F50)))))))))))))</f>
        <v>0</v>
      </c>
      <c r="G50" s="429">
        <f>IF(Config!$C$6=1,SUM(+Ene!G50),IF(Config!$C$6=2,SUM(+Ene!G50+Feb!G50),IF(Config!$C$6=3,SUM(+Ene!G50+Feb!G50+Mar!G50),IF(Config!$C$6=4,SUM(+Ene!G50+Feb!G50+Mar!G50+Abr!G50),IF(Config!$C$6=5,SUM(Ene!G50+Feb!G50+Mar!G50+Abr!G50+May!G50),IF(Config!$C$6=6,SUM(+Ene!G50+Feb!G50+Mar!G50+Abr!G50+May!G50+Jun!G50),IF(Config!$C$6=7,SUM(Ene!G50+Feb!G50+Mar!G50+Abr!G50+May!G50+Jun!G50+Jul!G50),IF(Config!$C$6=8,SUM(+Ene!G50+Feb!G50+Mar!G50+Abr!G50+May!G50+Jun!G50+Jul!G50+Ago!G50),IF(Config!$C$6=9,SUM(+Ene!G50+Feb!G50+Mar!G50+Abr!G50+May!G50+Jun!G50+Jul!G50+Ago!G50+Set!G50),IF(Config!$C$6=10,SUM(+Ene!G50+Feb!G50+Mar!G50+Abr!G50+May!G50+Jun!G50+Jul!G50+Ago!G50+Set!G50+Oct!G50),IF(Config!$C$6=11,SUM(+Ene!G50+Feb!G50+Mar!G50+Abr!G50+May!G50+Jun!G50+Jul!G50+Ago!G50+Set!G50+Oct!G50+Nov!G50),IF(Config!$C$6=12,SUM(+Ene!G50+Feb!G50+Mar!G50+Abr!G50+May!G50+Jun!G50+Jul!G50+Ago!G50+Set!G50+Oct!G50+Nov!G50+Dic!G50)))))))))))))</f>
        <v>0</v>
      </c>
      <c r="H50" s="429">
        <f>IF(Config!$C$6=1,SUM(+Ene!H50),IF(Config!$C$6=2,SUM(+Ene!H50+Feb!H50),IF(Config!$C$6=3,SUM(+Ene!H50+Feb!H50+Mar!H50),IF(Config!$C$6=4,SUM(+Ene!H50+Feb!H50+Mar!H50+Abr!H50),IF(Config!$C$6=5,SUM(Ene!H50+Feb!H50+Mar!H50+Abr!H50+May!H50),IF(Config!$C$6=6,SUM(+Ene!H50+Feb!H50+Mar!H50+Abr!H50+May!H50+Jun!H50),IF(Config!$C$6=7,SUM(Ene!H50+Feb!H50+Mar!H50+Abr!H50+May!H50+Jun!H50+Jul!H50),IF(Config!$C$6=8,SUM(+Ene!H50+Feb!H50+Mar!H50+Abr!H50+May!H50+Jun!H50+Jul!H50+Ago!H50),IF(Config!$C$6=9,SUM(+Ene!H50+Feb!H50+Mar!H50+Abr!H50+May!H50+Jun!H50+Jul!H50+Ago!H50+Set!H50),IF(Config!$C$6=10,SUM(+Ene!H50+Feb!H50+Mar!H50+Abr!H50+May!H50+Jun!H50+Jul!H50+Ago!H50+Set!H50+Oct!H50),IF(Config!$C$6=11,SUM(+Ene!H50+Feb!H50+Mar!H50+Abr!H50+May!H50+Jun!H50+Jul!H50+Ago!H50+Set!H50+Oct!H50+Nov!H50),IF(Config!$C$6=12,SUM(+Ene!H50+Feb!H50+Mar!H50+Abr!H50+May!H50+Jun!H50+Jul!H50+Ago!H50+Set!H50+Oct!H50+Nov!H50+Dic!H50)))))))))))))</f>
        <v>0</v>
      </c>
      <c r="I50" s="429">
        <f>IF(Config!$C$6=1,SUM(+Ene!I50),IF(Config!$C$6=2,SUM(+Ene!I50+Feb!I50),IF(Config!$C$6=3,SUM(+Ene!I50+Feb!I50+Mar!I50),IF(Config!$C$6=4,SUM(+Ene!I50+Feb!I50+Mar!I50+Abr!I50),IF(Config!$C$6=5,SUM(Ene!I50+Feb!I50+Mar!I50+Abr!I50+May!I50),IF(Config!$C$6=6,SUM(+Ene!I50+Feb!I50+Mar!I50+Abr!I50+May!I50+Jun!I50),IF(Config!$C$6=7,SUM(Ene!I50+Feb!I50+Mar!I50+Abr!I50+May!I50+Jun!I50+Jul!I50),IF(Config!$C$6=8,SUM(+Ene!I50+Feb!I50+Mar!I50+Abr!I50+May!I50+Jun!I50+Jul!I50+Ago!I50),IF(Config!$C$6=9,SUM(+Ene!I50+Feb!I50+Mar!I50+Abr!I50+May!I50+Jun!I50+Jul!I50+Ago!I50+Set!I50),IF(Config!$C$6=10,SUM(+Ene!I50+Feb!I50+Mar!I50+Abr!I50+May!I50+Jun!I50+Jul!I50+Ago!I50+Set!I50+Oct!I50),IF(Config!$C$6=11,SUM(+Ene!I50+Feb!I50+Mar!I50+Abr!I50+May!I50+Jun!I50+Jul!I50+Ago!I50+Set!I50+Oct!I50+Nov!I50),IF(Config!$C$6=12,SUM(+Ene!I50+Feb!I50+Mar!I50+Abr!I50+May!I50+Jun!I50+Jul!I50+Ago!I50+Set!I50+Oct!I50+Nov!I50+Dic!I50)))))))))))))</f>
        <v>0</v>
      </c>
      <c r="J50" s="429">
        <f>IF(Config!$C$6=1,SUM(+Ene!J50),IF(Config!$C$6=2,SUM(+Ene!J50+Feb!J50),IF(Config!$C$6=3,SUM(+Ene!J50+Feb!J50+Mar!J50),IF(Config!$C$6=4,SUM(+Ene!J50+Feb!J50+Mar!J50+Abr!J50),IF(Config!$C$6=5,SUM(Ene!J50+Feb!J50+Mar!J50+Abr!J50+May!J50),IF(Config!$C$6=6,SUM(+Ene!J50+Feb!J50+Mar!J50+Abr!J50+May!J50+Jun!J50),IF(Config!$C$6=7,SUM(Ene!J50+Feb!J50+Mar!J50+Abr!J50+May!J50+Jun!J50+Jul!J50),IF(Config!$C$6=8,SUM(+Ene!J50+Feb!J50+Mar!J50+Abr!J50+May!J50+Jun!J50+Jul!J50+Ago!J50),IF(Config!$C$6=9,SUM(+Ene!J50+Feb!J50+Mar!J50+Abr!J50+May!J50+Jun!J50+Jul!J50+Ago!J50+Set!J50),IF(Config!$C$6=10,SUM(+Ene!J50+Feb!J50+Mar!J50+Abr!J50+May!J50+Jun!J50+Jul!J50+Ago!J50+Set!J50+Oct!J50),IF(Config!$C$6=11,SUM(+Ene!J50+Feb!J50+Mar!J50+Abr!J50+May!J50+Jun!J50+Jul!J50+Ago!J50+Set!J50+Oct!J50+Nov!J50),IF(Config!$C$6=12,SUM(+Ene!J50+Feb!J50+Mar!J50+Abr!J50+May!J50+Jun!J50+Jul!J50+Ago!J50+Set!J50+Oct!J50+Nov!J50+Dic!J50)))))))))))))</f>
        <v>0</v>
      </c>
      <c r="K50" s="429">
        <f>IF(Config!$C$6=1,SUM(+Ene!K50),IF(Config!$C$6=2,SUM(+Ene!K50+Feb!K50),IF(Config!$C$6=3,SUM(+Ene!K50+Feb!K50+Mar!K50),IF(Config!$C$6=4,SUM(+Ene!K50+Feb!K50+Mar!K50+Abr!K50),IF(Config!$C$6=5,SUM(Ene!K50+Feb!K50+Mar!K50+Abr!K50+May!K50),IF(Config!$C$6=6,SUM(+Ene!K50+Feb!K50+Mar!K50+Abr!K50+May!K50+Jun!K50),IF(Config!$C$6=7,SUM(Ene!K50+Feb!K50+Mar!K50+Abr!K50+May!K50+Jun!K50+Jul!K50),IF(Config!$C$6=8,SUM(+Ene!K50+Feb!K50+Mar!K50+Abr!K50+May!K50+Jun!K50+Jul!K50+Ago!K50),IF(Config!$C$6=9,SUM(+Ene!K50+Feb!K50+Mar!K50+Abr!K50+May!K50+Jun!K50+Jul!K50+Ago!K50+Set!K50),IF(Config!$C$6=10,SUM(+Ene!K50+Feb!K50+Mar!K50+Abr!K50+May!K50+Jun!K50+Jul!K50+Ago!K50+Set!K50+Oct!K50),IF(Config!$C$6=11,SUM(+Ene!K50+Feb!K50+Mar!K50+Abr!K50+May!K50+Jun!K50+Jul!K50+Ago!K50+Set!K50+Oct!K50+Nov!K50),IF(Config!$C$6=12,SUM(+Ene!K50+Feb!K50+Mar!K50+Abr!K50+May!K50+Jun!K50+Jul!K50+Ago!K50+Set!K50+Oct!K50+Nov!K50+Dic!K50)))))))))))))</f>
        <v>0</v>
      </c>
      <c r="L50" s="429">
        <f>IF(Config!$C$6=1,SUM(+Ene!L50),IF(Config!$C$6=2,SUM(+Ene!L50+Feb!L50),IF(Config!$C$6=3,SUM(+Ene!L50+Feb!L50+Mar!L50),IF(Config!$C$6=4,SUM(+Ene!L50+Feb!L50+Mar!L50+Abr!L50),IF(Config!$C$6=5,SUM(Ene!L50+Feb!L50+Mar!L50+Abr!L50+May!L50),IF(Config!$C$6=6,SUM(+Ene!L50+Feb!L50+Mar!L50+Abr!L50+May!L50+Jun!L50),IF(Config!$C$6=7,SUM(Ene!L50+Feb!L50+Mar!L50+Abr!L50+May!L50+Jun!L50+Jul!L50),IF(Config!$C$6=8,SUM(+Ene!L50+Feb!L50+Mar!L50+Abr!L50+May!L50+Jun!L50+Jul!L50+Ago!L50),IF(Config!$C$6=9,SUM(+Ene!L50+Feb!L50+Mar!L50+Abr!L50+May!L50+Jun!L50+Jul!L50+Ago!L50+Set!L50),IF(Config!$C$6=10,SUM(+Ene!L50+Feb!L50+Mar!L50+Abr!L50+May!L50+Jun!L50+Jul!L50+Ago!L50+Set!L50+Oct!L50),IF(Config!$C$6=11,SUM(+Ene!L50+Feb!L50+Mar!L50+Abr!L50+May!L50+Jun!L50+Jul!L50+Ago!L50+Set!L50+Oct!L50+Nov!L50),IF(Config!$C$6=12,SUM(+Ene!L50+Feb!L50+Mar!L50+Abr!L50+May!L50+Jun!L50+Jul!L50+Ago!L50+Set!L50+Oct!L50+Nov!L50+Dic!L50)))))))))))))</f>
        <v>0</v>
      </c>
      <c r="M50" s="429">
        <f>IF(Config!$C$6=1,SUM(+Ene!M50),IF(Config!$C$6=2,SUM(+Ene!M50+Feb!M50),IF(Config!$C$6=3,SUM(+Ene!M50+Feb!M50+Mar!M50),IF(Config!$C$6=4,SUM(+Ene!M50+Feb!M50+Mar!M50+Abr!M50),IF(Config!$C$6=5,SUM(Ene!M50+Feb!M50+Mar!M50+Abr!M50+May!M50),IF(Config!$C$6=6,SUM(+Ene!M50+Feb!M50+Mar!M50+Abr!M50+May!M50+Jun!M50),IF(Config!$C$6=7,SUM(Ene!M50+Feb!M50+Mar!M50+Abr!M50+May!M50+Jun!M50+Jul!M50),IF(Config!$C$6=8,SUM(+Ene!M50+Feb!M50+Mar!M50+Abr!M50+May!M50+Jun!M50+Jul!M50+Ago!M50),IF(Config!$C$6=9,SUM(+Ene!M50+Feb!M50+Mar!M50+Abr!M50+May!M50+Jun!M50+Jul!M50+Ago!M50+Set!M50),IF(Config!$C$6=10,SUM(+Ene!M50+Feb!M50+Mar!M50+Abr!M50+May!M50+Jun!M50+Jul!M50+Ago!M50+Set!M50+Oct!M50),IF(Config!$C$6=11,SUM(+Ene!M50+Feb!M50+Mar!M50+Abr!M50+May!M50+Jun!M50+Jul!M50+Ago!M50+Set!M50+Oct!M50+Nov!M50),IF(Config!$C$6=12,SUM(+Ene!M50+Feb!M50+Mar!M50+Abr!M50+May!M50+Jun!M50+Jul!M50+Ago!M50+Set!M50+Oct!M50+Nov!M50+Dic!M50)))))))))))))</f>
        <v>0</v>
      </c>
      <c r="N50" s="429">
        <f>IF(Config!$C$6=1,SUM(+Ene!N50),IF(Config!$C$6=2,SUM(+Ene!N50+Feb!N50),IF(Config!$C$6=3,SUM(+Ene!N50+Feb!N50+Mar!N50),IF(Config!$C$6=4,SUM(+Ene!N50+Feb!N50+Mar!N50+Abr!N50),IF(Config!$C$6=5,SUM(Ene!N50+Feb!N50+Mar!N50+Abr!N50+May!N50),IF(Config!$C$6=6,SUM(+Ene!N50+Feb!N50+Mar!N50+Abr!N50+May!N50+Jun!N50),IF(Config!$C$6=7,SUM(Ene!N50+Feb!N50+Mar!N50+Abr!N50+May!N50+Jun!N50+Jul!N50),IF(Config!$C$6=8,SUM(+Ene!N50+Feb!N50+Mar!N50+Abr!N50+May!N50+Jun!N50+Jul!N50+Ago!N50),IF(Config!$C$6=9,SUM(+Ene!N50+Feb!N50+Mar!N50+Abr!N50+May!N50+Jun!N50+Jul!N50+Ago!N50+Set!N50),IF(Config!$C$6=10,SUM(+Ene!N50+Feb!N50+Mar!N50+Abr!N50+May!N50+Jun!N50+Jul!N50+Ago!N50+Set!N50+Oct!N50),IF(Config!$C$6=11,SUM(+Ene!N50+Feb!N50+Mar!N50+Abr!N50+May!N50+Jun!N50+Jul!N50+Ago!N50+Set!N50+Oct!N50+Nov!N50),IF(Config!$C$6=12,SUM(+Ene!N50+Feb!N50+Mar!N50+Abr!N50+May!N50+Jun!N50+Jul!N50+Ago!N50+Set!N50+Oct!N50+Nov!N50+Dic!N50)))))))))))))</f>
        <v>0</v>
      </c>
      <c r="O50" s="429">
        <f>IF(Config!$C$6=1,SUM(+Ene!O50),IF(Config!$C$6=2,SUM(+Ene!O50+Feb!O50),IF(Config!$C$6=3,SUM(+Ene!O50+Feb!O50+Mar!O50),IF(Config!$C$6=4,SUM(+Ene!O50+Feb!O50+Mar!O50+Abr!O50),IF(Config!$C$6=5,SUM(Ene!O50+Feb!O50+Mar!O50+Abr!O50+May!O50),IF(Config!$C$6=6,SUM(+Ene!O50+Feb!O50+Mar!O50+Abr!O50+May!O50+Jun!O50),IF(Config!$C$6=7,SUM(Ene!O50+Feb!O50+Mar!O50+Abr!O50+May!O50+Jun!O50+Jul!O50),IF(Config!$C$6=8,SUM(+Ene!O50+Feb!O50+Mar!O50+Abr!O50+May!O50+Jun!O50+Jul!O50+Ago!O50),IF(Config!$C$6=9,SUM(+Ene!O50+Feb!O50+Mar!O50+Abr!O50+May!O50+Jun!O50+Jul!O50+Ago!O50+Set!O50),IF(Config!$C$6=10,SUM(+Ene!O50+Feb!O50+Mar!O50+Abr!O50+May!O50+Jun!O50+Jul!O50+Ago!O50+Set!O50+Oct!O50),IF(Config!$C$6=11,SUM(+Ene!O50+Feb!O50+Mar!O50+Abr!O50+May!O50+Jun!O50+Jul!O50+Ago!O50+Set!O50+Oct!O50+Nov!O50),IF(Config!$C$6=12,SUM(+Ene!O50+Feb!O50+Mar!O50+Abr!O50+May!O50+Jun!O50+Jul!O50+Ago!O50+Set!O50+Oct!O50+Nov!O50+Dic!O50)))))))))))))</f>
        <v>0</v>
      </c>
      <c r="P50" s="429">
        <f>IF(Config!$C$6=1,SUM(+Ene!P50),IF(Config!$C$6=2,SUM(+Ene!P50+Feb!P50),IF(Config!$C$6=3,SUM(+Ene!P50+Feb!P50+Mar!P50),IF(Config!$C$6=4,SUM(+Ene!P50+Feb!P50+Mar!P50+Abr!P50),IF(Config!$C$6=5,SUM(Ene!P50+Feb!P50+Mar!P50+Abr!P50+May!P50),IF(Config!$C$6=6,SUM(+Ene!P50+Feb!P50+Mar!P50+Abr!P50+May!P50+Jun!P50),IF(Config!$C$6=7,SUM(Ene!P50+Feb!P50+Mar!P50+Abr!P50+May!P50+Jun!P50+Jul!P50),IF(Config!$C$6=8,SUM(+Ene!P50+Feb!P50+Mar!P50+Abr!P50+May!P50+Jun!P50+Jul!P50+Ago!P50),IF(Config!$C$6=9,SUM(+Ene!P50+Feb!P50+Mar!P50+Abr!P50+May!P50+Jun!P50+Jul!P50+Ago!P50+Set!P50),IF(Config!$C$6=10,SUM(+Ene!P50+Feb!P50+Mar!P50+Abr!P50+May!P50+Jun!P50+Jul!P50+Ago!P50+Set!P50+Oct!P50),IF(Config!$C$6=11,SUM(+Ene!P50+Feb!P50+Mar!P50+Abr!P50+May!P50+Jun!P50+Jul!P50+Ago!P50+Set!P50+Oct!P50+Nov!P50),IF(Config!$C$6=12,SUM(+Ene!P50+Feb!P50+Mar!P50+Abr!P50+May!P50+Jun!P50+Jul!P50+Ago!P50+Set!P50+Oct!P50+Nov!P50+Dic!P50)))))))))))))</f>
        <v>0</v>
      </c>
      <c r="Q50" s="429">
        <f>IF(Config!$C$6=1,SUM(+Ene!Q50),IF(Config!$C$6=2,SUM(+Ene!Q50+Feb!Q50),IF(Config!$C$6=3,SUM(+Ene!Q50+Feb!Q50+Mar!Q50),IF(Config!$C$6=4,SUM(+Ene!Q50+Feb!Q50+Mar!Q50+Abr!Q50),IF(Config!$C$6=5,SUM(Ene!Q50+Feb!Q50+Mar!Q50+Abr!Q50+May!Q50),IF(Config!$C$6=6,SUM(+Ene!Q50+Feb!Q50+Mar!Q50+Abr!Q50+May!Q50+Jun!Q50),IF(Config!$C$6=7,SUM(Ene!Q50+Feb!Q50+Mar!Q50+Abr!Q50+May!Q50+Jun!Q50+Jul!Q50),IF(Config!$C$6=8,SUM(+Ene!Q50+Feb!Q50+Mar!Q50+Abr!Q50+May!Q50+Jun!Q50+Jul!Q50+Ago!Q50),IF(Config!$C$6=9,SUM(+Ene!Q50+Feb!Q50+Mar!Q50+Abr!Q50+May!Q50+Jun!Q50+Jul!Q50+Ago!Q50+Set!Q50),IF(Config!$C$6=10,SUM(+Ene!Q50+Feb!Q50+Mar!Q50+Abr!Q50+May!Q50+Jun!Q50+Jul!Q50+Ago!Q50+Set!Q50+Oct!Q50),IF(Config!$C$6=11,SUM(+Ene!Q50+Feb!Q50+Mar!Q50+Abr!Q50+May!Q50+Jun!Q50+Jul!Q50+Ago!Q50+Set!Q50+Oct!Q50+Nov!Q50),IF(Config!$C$6=12,SUM(+Ene!Q50+Feb!Q50+Mar!Q50+Abr!Q50+May!Q50+Jun!Q50+Jul!Q50+Ago!Q50+Set!Q50+Oct!Q50+Nov!Q50+Dic!Q50)))))))))))))</f>
        <v>0</v>
      </c>
      <c r="R50" s="429">
        <f>IF(Config!$C$6=1,SUM(+Ene!R50),IF(Config!$C$6=2,SUM(+Ene!R50+Feb!R50),IF(Config!$C$6=3,SUM(+Ene!R50+Feb!R50+Mar!R50),IF(Config!$C$6=4,SUM(+Ene!R50+Feb!R50+Mar!R50+Abr!R50),IF(Config!$C$6=5,SUM(Ene!R50+Feb!R50+Mar!R50+Abr!R50+May!R50),IF(Config!$C$6=6,SUM(+Ene!R50+Feb!R50+Mar!R50+Abr!R50+May!R50+Jun!R50),IF(Config!$C$6=7,SUM(Ene!R50+Feb!R50+Mar!R50+Abr!R50+May!R50+Jun!R50+Jul!R50),IF(Config!$C$6=8,SUM(+Ene!R50+Feb!R50+Mar!R50+Abr!R50+May!R50+Jun!R50+Jul!R50+Ago!R50),IF(Config!$C$6=9,SUM(+Ene!R50+Feb!R50+Mar!R50+Abr!R50+May!R50+Jun!R50+Jul!R50+Ago!R50+Set!R50),IF(Config!$C$6=10,SUM(+Ene!R50+Feb!R50+Mar!R50+Abr!R50+May!R50+Jun!R50+Jul!R50+Ago!R50+Set!R50+Oct!R50),IF(Config!$C$6=11,SUM(+Ene!R50+Feb!R50+Mar!R50+Abr!R50+May!R50+Jun!R50+Jul!R50+Ago!R50+Set!R50+Oct!R50+Nov!R50),IF(Config!$C$6=12,SUM(+Ene!R50+Feb!R50+Mar!R50+Abr!R50+May!R50+Jun!R50+Jul!R50+Ago!R50+Set!R50+Oct!R50+Nov!R50+Dic!R50)))))))))))))</f>
        <v>0</v>
      </c>
      <c r="S50" s="429">
        <f>IF(Config!$C$6=1,SUM(+Ene!S50),IF(Config!$C$6=2,SUM(+Ene!S50+Feb!S50),IF(Config!$C$6=3,SUM(+Ene!S50+Feb!S50+Mar!S50),IF(Config!$C$6=4,SUM(+Ene!S50+Feb!S50+Mar!S50+Abr!S50),IF(Config!$C$6=5,SUM(Ene!S50+Feb!S50+Mar!S50+Abr!S50+May!S50),IF(Config!$C$6=6,SUM(+Ene!S50+Feb!S50+Mar!S50+Abr!S50+May!S50+Jun!S50),IF(Config!$C$6=7,SUM(Ene!S50+Feb!S50+Mar!S50+Abr!S50+May!S50+Jun!S50+Jul!S50),IF(Config!$C$6=8,SUM(+Ene!S50+Feb!S50+Mar!S50+Abr!S50+May!S50+Jun!S50+Jul!S50+Ago!S50),IF(Config!$C$6=9,SUM(+Ene!S50+Feb!S50+Mar!S50+Abr!S50+May!S50+Jun!S50+Jul!S50+Ago!S50+Set!S50),IF(Config!$C$6=10,SUM(+Ene!S50+Feb!S50+Mar!S50+Abr!S50+May!S50+Jun!S50+Jul!S50+Ago!S50+Set!S50+Oct!S50),IF(Config!$C$6=11,SUM(+Ene!S50+Feb!S50+Mar!S50+Abr!S50+May!S50+Jun!S50+Jul!S50+Ago!S50+Set!S50+Oct!S50+Nov!S50),IF(Config!$C$6=12,SUM(+Ene!S50+Feb!S50+Mar!S50+Abr!S50+May!S50+Jun!S50+Jul!S50+Ago!S50+Set!S50+Oct!S50+Nov!S50+Dic!S50)))))))))))))</f>
        <v>0</v>
      </c>
      <c r="T50" s="429">
        <f>IF(Config!$C$6=1,SUM(+Ene!T50),IF(Config!$C$6=2,SUM(+Ene!T50+Feb!T50),IF(Config!$C$6=3,SUM(+Ene!T50+Feb!T50+Mar!T50),IF(Config!$C$6=4,SUM(+Ene!T50+Feb!T50+Mar!T50+Abr!T50),IF(Config!$C$6=5,SUM(Ene!T50+Feb!T50+Mar!T50+Abr!T50+May!T50),IF(Config!$C$6=6,SUM(+Ene!T50+Feb!T50+Mar!T50+Abr!T50+May!T50+Jun!T50),IF(Config!$C$6=7,SUM(Ene!T50+Feb!T50+Mar!T50+Abr!T50+May!T50+Jun!T50+Jul!T50),IF(Config!$C$6=8,SUM(+Ene!T50+Feb!T50+Mar!T50+Abr!T50+May!T50+Jun!T50+Jul!T50+Ago!T50),IF(Config!$C$6=9,SUM(+Ene!T50+Feb!T50+Mar!T50+Abr!T50+May!T50+Jun!T50+Jul!T50+Ago!T50+Set!T50),IF(Config!$C$6=10,SUM(+Ene!T50+Feb!T50+Mar!T50+Abr!T50+May!T50+Jun!T50+Jul!T50+Ago!T50+Set!T50+Oct!T50),IF(Config!$C$6=11,SUM(+Ene!T50+Feb!T50+Mar!T50+Abr!T50+May!T50+Jun!T50+Jul!T50+Ago!T50+Set!T50+Oct!T50+Nov!T50),IF(Config!$C$6=12,SUM(+Ene!T50+Feb!T50+Mar!T50+Abr!T50+May!T50+Jun!T50+Jul!T50+Ago!T50+Set!T50+Oct!T50+Nov!T50+Dic!T50)))))))))))))</f>
        <v>0</v>
      </c>
      <c r="U50" s="429">
        <f>IF(Config!$C$6=1,SUM(+Ene!U50),IF(Config!$C$6=2,SUM(+Ene!U50+Feb!U50),IF(Config!$C$6=3,SUM(+Ene!U50+Feb!U50+Mar!U50),IF(Config!$C$6=4,SUM(+Ene!U50+Feb!U50+Mar!U50+Abr!U50),IF(Config!$C$6=5,SUM(Ene!U50+Feb!U50+Mar!U50+Abr!U50+May!U50),IF(Config!$C$6=6,SUM(+Ene!U50+Feb!U50+Mar!U50+Abr!U50+May!U50+Jun!U50),IF(Config!$C$6=7,SUM(Ene!U50+Feb!U50+Mar!U50+Abr!U50+May!U50+Jun!U50+Jul!U50),IF(Config!$C$6=8,SUM(+Ene!U50+Feb!U50+Mar!U50+Abr!U50+May!U50+Jun!U50+Jul!U50+Ago!U50),IF(Config!$C$6=9,SUM(+Ene!U50+Feb!U50+Mar!U50+Abr!U50+May!U50+Jun!U50+Jul!U50+Ago!U50+Set!U50),IF(Config!$C$6=10,SUM(+Ene!U50+Feb!U50+Mar!U50+Abr!U50+May!U50+Jun!U50+Jul!U50+Ago!U50+Set!U50+Oct!U50),IF(Config!$C$6=11,SUM(+Ene!U50+Feb!U50+Mar!U50+Abr!U50+May!U50+Jun!U50+Jul!U50+Ago!U50+Set!U50+Oct!U50+Nov!U50),IF(Config!$C$6=12,SUM(+Ene!U50+Feb!U50+Mar!U50+Abr!U50+May!U50+Jun!U50+Jul!U50+Ago!U50+Set!U50+Oct!U50+Nov!U50+Dic!U50)))))))))))))</f>
        <v>0</v>
      </c>
      <c r="V50" s="429">
        <f>IF(Config!$C$6=1,SUM(+Ene!V50),IF(Config!$C$6=2,SUM(+Ene!V50+Feb!V50),IF(Config!$C$6=3,SUM(+Ene!V50+Feb!V50+Mar!V50),IF(Config!$C$6=4,SUM(+Ene!V50+Feb!V50+Mar!V50+Abr!V50),IF(Config!$C$6=5,SUM(Ene!V50+Feb!V50+Mar!V50+Abr!V50+May!V50),IF(Config!$C$6=6,SUM(+Ene!V50+Feb!V50+Mar!V50+Abr!V50+May!V50+Jun!V50),IF(Config!$C$6=7,SUM(Ene!V50+Feb!V50+Mar!V50+Abr!V50+May!V50+Jun!V50+Jul!V50),IF(Config!$C$6=8,SUM(+Ene!V50+Feb!V50+Mar!V50+Abr!V50+May!V50+Jun!V50+Jul!V50+Ago!V50),IF(Config!$C$6=9,SUM(+Ene!V50+Feb!V50+Mar!V50+Abr!V50+May!V50+Jun!V50+Jul!V50+Ago!V50+Set!V50),IF(Config!$C$6=10,SUM(+Ene!V50+Feb!V50+Mar!V50+Abr!V50+May!V50+Jun!V50+Jul!V50+Ago!V50+Set!V50+Oct!V50),IF(Config!$C$6=11,SUM(+Ene!V50+Feb!V50+Mar!V50+Abr!V50+May!V50+Jun!V50+Jul!V50+Ago!V50+Set!V50+Oct!V50+Nov!V50),IF(Config!$C$6=12,SUM(+Ene!V50+Feb!V50+Mar!V50+Abr!V50+May!V50+Jun!V50+Jul!V50+Ago!V50+Set!V50+Oct!V50+Nov!V50+Dic!V50)))))))))))))</f>
        <v>0</v>
      </c>
      <c r="W50" s="429">
        <f>IF(Config!$C$6=1,SUM(+Ene!W50),IF(Config!$C$6=2,SUM(+Ene!W50+Feb!W50),IF(Config!$C$6=3,SUM(+Ene!W50+Feb!W50+Mar!W50),IF(Config!$C$6=4,SUM(+Ene!W50+Feb!W50+Mar!W50+Abr!W50),IF(Config!$C$6=5,SUM(Ene!W50+Feb!W50+Mar!W50+Abr!W50+May!W50),IF(Config!$C$6=6,SUM(+Ene!W50+Feb!W50+Mar!W50+Abr!W50+May!W50+Jun!W50),IF(Config!$C$6=7,SUM(Ene!W50+Feb!W50+Mar!W50+Abr!W50+May!W50+Jun!W50+Jul!W50),IF(Config!$C$6=8,SUM(+Ene!W50+Feb!W50+Mar!W50+Abr!W50+May!W50+Jun!W50+Jul!W50+Ago!W50),IF(Config!$C$6=9,SUM(+Ene!W50+Feb!W50+Mar!W50+Abr!W50+May!W50+Jun!W50+Jul!W50+Ago!W50+Set!W50),IF(Config!$C$6=10,SUM(+Ene!W50+Feb!W50+Mar!W50+Abr!W50+May!W50+Jun!W50+Jul!W50+Ago!W50+Set!W50+Oct!W50),IF(Config!$C$6=11,SUM(+Ene!W50+Feb!W50+Mar!W50+Abr!W50+May!W50+Jun!W50+Jul!W50+Ago!W50+Set!W50+Oct!W50+Nov!W50),IF(Config!$C$6=12,SUM(+Ene!W50+Feb!W50+Mar!W50+Abr!W50+May!W50+Jun!W50+Jul!W50+Ago!W50+Set!W50+Oct!W50+Nov!W50+Dic!W50)))))))))))))</f>
        <v>0</v>
      </c>
      <c r="X50" s="429">
        <f>IF(Config!$C$6=1,SUM(+Ene!X50),IF(Config!$C$6=2,SUM(+Ene!X50+Feb!X50),IF(Config!$C$6=3,SUM(+Ene!X50+Feb!X50+Mar!X50),IF(Config!$C$6=4,SUM(+Ene!X50+Feb!X50+Mar!X50+Abr!X50),IF(Config!$C$6=5,SUM(Ene!X50+Feb!X50+Mar!X50+Abr!X50+May!X50),IF(Config!$C$6=6,SUM(+Ene!X50+Feb!X50+Mar!X50+Abr!X50+May!X50+Jun!X50),IF(Config!$C$6=7,SUM(Ene!X50+Feb!X50+Mar!X50+Abr!X50+May!X50+Jun!X50+Jul!X50),IF(Config!$C$6=8,SUM(+Ene!X50+Feb!X50+Mar!X50+Abr!X50+May!X50+Jun!X50+Jul!X50+Ago!X50),IF(Config!$C$6=9,SUM(+Ene!X50+Feb!X50+Mar!X50+Abr!X50+May!X50+Jun!X50+Jul!X50+Ago!X50+Set!X50),IF(Config!$C$6=10,SUM(+Ene!X50+Feb!X50+Mar!X50+Abr!X50+May!X50+Jun!X50+Jul!X50+Ago!X50+Set!X50+Oct!X50),IF(Config!$C$6=11,SUM(+Ene!X50+Feb!X50+Mar!X50+Abr!X50+May!X50+Jun!X50+Jul!X50+Ago!X50+Set!X50+Oct!X50+Nov!X50),IF(Config!$C$6=12,SUM(+Ene!X50+Feb!X50+Mar!X50+Abr!X50+May!X50+Jun!X50+Jul!X50+Ago!X50+Set!X50+Oct!X50+Nov!X50+Dic!X50)))))))))))))</f>
        <v>0</v>
      </c>
      <c r="Y50" s="429">
        <f>IF(Config!$C$6=1,SUM(+Ene!Y50),IF(Config!$C$6=2,SUM(+Ene!Y50+Feb!Y50),IF(Config!$C$6=3,SUM(+Ene!Y50+Feb!Y50+Mar!Y50),IF(Config!$C$6=4,SUM(+Ene!Y50+Feb!Y50+Mar!Y50+Abr!Y50),IF(Config!$C$6=5,SUM(Ene!Y50+Feb!Y50+Mar!Y50+Abr!Y50+May!Y50),IF(Config!$C$6=6,SUM(+Ene!Y50+Feb!Y50+Mar!Y50+Abr!Y50+May!Y50+Jun!Y50),IF(Config!$C$6=7,SUM(Ene!Y50+Feb!Y50+Mar!Y50+Abr!Y50+May!Y50+Jun!Y50+Jul!Y50),IF(Config!$C$6=8,SUM(+Ene!Y50+Feb!Y50+Mar!Y50+Abr!Y50+May!Y50+Jun!Y50+Jul!Y50+Ago!Y50),IF(Config!$C$6=9,SUM(+Ene!Y50+Feb!Y50+Mar!Y50+Abr!Y50+May!Y50+Jun!Y50+Jul!Y50+Ago!Y50+Set!Y50),IF(Config!$C$6=10,SUM(+Ene!Y50+Feb!Y50+Mar!Y50+Abr!Y50+May!Y50+Jun!Y50+Jul!Y50+Ago!Y50+Set!Y50+Oct!Y50),IF(Config!$C$6=11,SUM(+Ene!Y50+Feb!Y50+Mar!Y50+Abr!Y50+May!Y50+Jun!Y50+Jul!Y50+Ago!Y50+Set!Y50+Oct!Y50+Nov!Y50),IF(Config!$C$6=12,SUM(+Ene!Y50+Feb!Y50+Mar!Y50+Abr!Y50+May!Y50+Jun!Y50+Jul!Y50+Ago!Y50+Set!Y50+Oct!Y50+Nov!Y50+Dic!Y50)))))))))))))</f>
        <v>0</v>
      </c>
      <c r="Z50" s="429">
        <f>IF(Config!$C$6=1,SUM(+Ene!Z50),IF(Config!$C$6=2,SUM(+Ene!Z50+Feb!Z50),IF(Config!$C$6=3,SUM(+Ene!Z50+Feb!Z50+Mar!Z50),IF(Config!$C$6=4,SUM(+Ene!Z50+Feb!Z50+Mar!Z50+Abr!Z50),IF(Config!$C$6=5,SUM(Ene!Z50+Feb!Z50+Mar!Z50+Abr!Z50+May!Z50),IF(Config!$C$6=6,SUM(+Ene!Z50+Feb!Z50+Mar!Z50+Abr!Z50+May!Z50+Jun!Z50),IF(Config!$C$6=7,SUM(Ene!Z50+Feb!Z50+Mar!Z50+Abr!Z50+May!Z50+Jun!Z50+Jul!Z50),IF(Config!$C$6=8,SUM(+Ene!Z50+Feb!Z50+Mar!Z50+Abr!Z50+May!Z50+Jun!Z50+Jul!Z50+Ago!Z50),IF(Config!$C$6=9,SUM(+Ene!Z50+Feb!Z50+Mar!Z50+Abr!Z50+May!Z50+Jun!Z50+Jul!Z50+Ago!Z50+Set!Z50),IF(Config!$C$6=10,SUM(+Ene!Z50+Feb!Z50+Mar!Z50+Abr!Z50+May!Z50+Jun!Z50+Jul!Z50+Ago!Z50+Set!Z50+Oct!Z50),IF(Config!$C$6=11,SUM(+Ene!Z50+Feb!Z50+Mar!Z50+Abr!Z50+May!Z50+Jun!Z50+Jul!Z50+Ago!Z50+Set!Z50+Oct!Z50+Nov!Z50),IF(Config!$C$6=12,SUM(+Ene!Z50+Feb!Z50+Mar!Z50+Abr!Z50+May!Z50+Jun!Z50+Jul!Z50+Ago!Z50+Set!Z50+Oct!Z50+Nov!Z50+Dic!Z50)))))))))))))</f>
        <v>0</v>
      </c>
      <c r="AA50" s="429">
        <f>IF(Config!$C$6=1,SUM(+Ene!AA50),IF(Config!$C$6=2,SUM(+Ene!AA50+Feb!AA50),IF(Config!$C$6=3,SUM(+Ene!AA50+Feb!AA50+Mar!AA50),IF(Config!$C$6=4,SUM(+Ene!AA50+Feb!AA50+Mar!AA50+Abr!AA50),IF(Config!$C$6=5,SUM(Ene!AA50+Feb!AA50+Mar!AA50+Abr!AA50+May!AA50),IF(Config!$C$6=6,SUM(+Ene!AA50+Feb!AA50+Mar!AA50+Abr!AA50+May!AA50+Jun!AA50),IF(Config!$C$6=7,SUM(Ene!AA50+Feb!AA50+Mar!AA50+Abr!AA50+May!AA50+Jun!AA50+Jul!AA50),IF(Config!$C$6=8,SUM(+Ene!AA50+Feb!AA50+Mar!AA50+Abr!AA50+May!AA50+Jun!AA50+Jul!AA50+Ago!AA50),IF(Config!$C$6=9,SUM(+Ene!AA50+Feb!AA50+Mar!AA50+Abr!AA50+May!AA50+Jun!AA50+Jul!AA50+Ago!AA50+Set!AA50),IF(Config!$C$6=10,SUM(+Ene!AA50+Feb!AA50+Mar!AA50+Abr!AA50+May!AA50+Jun!AA50+Jul!AA50+Ago!AA50+Set!AA50+Oct!AA50),IF(Config!$C$6=11,SUM(+Ene!AA50+Feb!AA50+Mar!AA50+Abr!AA50+May!AA50+Jun!AA50+Jul!AA50+Ago!AA50+Set!AA50+Oct!AA50+Nov!AA50),IF(Config!$C$6=12,SUM(+Ene!AA50+Feb!AA50+Mar!AA50+Abr!AA50+May!AA50+Jun!AA50+Jul!AA50+Ago!AA50+Set!AA50+Oct!AA50+Nov!AA50+Dic!AA50)))))))))))))</f>
        <v>0</v>
      </c>
      <c r="AB50" s="429">
        <f>IF(Config!$C$6=1,SUM(+Ene!AB50),IF(Config!$C$6=2,SUM(+Ene!AB50+Feb!AB50),IF(Config!$C$6=3,SUM(+Ene!AB50+Feb!AB50+Mar!AB50),IF(Config!$C$6=4,SUM(+Ene!AB50+Feb!AB50+Mar!AB50+Abr!AB50),IF(Config!$C$6=5,SUM(Ene!AB50+Feb!AB50+Mar!AB50+Abr!AB50+May!AB50),IF(Config!$C$6=6,SUM(+Ene!AB50+Feb!AB50+Mar!AB50+Abr!AB50+May!AB50+Jun!AB50),IF(Config!$C$6=7,SUM(Ene!AB50+Feb!AB50+Mar!AB50+Abr!AB50+May!AB50+Jun!AB50+Jul!AB50),IF(Config!$C$6=8,SUM(+Ene!AB50+Feb!AB50+Mar!AB50+Abr!AB50+May!AB50+Jun!AB50+Jul!AB50+Ago!AB50),IF(Config!$C$6=9,SUM(+Ene!AB50+Feb!AB50+Mar!AB50+Abr!AB50+May!AB50+Jun!AB50+Jul!AB50+Ago!AB50+Set!AB50),IF(Config!$C$6=10,SUM(+Ene!AB50+Feb!AB50+Mar!AB50+Abr!AB50+May!AB50+Jun!AB50+Jul!AB50+Ago!AB50+Set!AB50+Oct!AB50),IF(Config!$C$6=11,SUM(+Ene!AB50+Feb!AB50+Mar!AB50+Abr!AB50+May!AB50+Jun!AB50+Jul!AB50+Ago!AB50+Set!AB50+Oct!AB50+Nov!AB50),IF(Config!$C$6=12,SUM(+Ene!AB50+Feb!AB50+Mar!AB50+Abr!AB50+May!AB50+Jun!AB50+Jul!AB50+Ago!AB50+Set!AB50+Oct!AB50+Nov!AB50+Dic!AB50)))))))))))))</f>
        <v>0</v>
      </c>
      <c r="AC50" s="429">
        <f>IF(Config!$C$6=1,SUM(+Ene!AC50),IF(Config!$C$6=2,SUM(+Ene!AC50+Feb!AC50),IF(Config!$C$6=3,SUM(+Ene!AC50+Feb!AC50+Mar!AC50),IF(Config!$C$6=4,SUM(+Ene!AC50+Feb!AC50+Mar!AC50+Abr!AC50),IF(Config!$C$6=5,SUM(Ene!AC50+Feb!AC50+Mar!AC50+Abr!AC50+May!AC50),IF(Config!$C$6=6,SUM(+Ene!AC50+Feb!AC50+Mar!AC50+Abr!AC50+May!AC50+Jun!AC50),IF(Config!$C$6=7,SUM(Ene!AC50+Feb!AC50+Mar!AC50+Abr!AC50+May!AC50+Jun!AC50+Jul!AC50),IF(Config!$C$6=8,SUM(+Ene!AC50+Feb!AC50+Mar!AC50+Abr!AC50+May!AC50+Jun!AC50+Jul!AC50+Ago!AC50),IF(Config!$C$6=9,SUM(+Ene!AC50+Feb!AC50+Mar!AC50+Abr!AC50+May!AC50+Jun!AC50+Jul!AC50+Ago!AC50+Set!AC50),IF(Config!$C$6=10,SUM(+Ene!AC50+Feb!AC50+Mar!AC50+Abr!AC50+May!AC50+Jun!AC50+Jul!AC50+Ago!AC50+Set!AC50+Oct!AC50),IF(Config!$C$6=11,SUM(+Ene!AC50+Feb!AC50+Mar!AC50+Abr!AC50+May!AC50+Jun!AC50+Jul!AC50+Ago!AC50+Set!AC50+Oct!AC50+Nov!AC50),IF(Config!$C$6=12,SUM(+Ene!AC50+Feb!AC50+Mar!AC50+Abr!AC50+May!AC50+Jun!AC50+Jul!AC50+Ago!AC50+Set!AC50+Oct!AC50+Nov!AC50+Dic!AC50)))))))))))))</f>
        <v>0</v>
      </c>
      <c r="AD50" s="429">
        <f>IF(Config!$C$6=1,SUM(+Ene!AD50),IF(Config!$C$6=2,SUM(+Ene!AD50+Feb!AD50),IF(Config!$C$6=3,SUM(+Ene!AD50+Feb!AD50+Mar!AD50),IF(Config!$C$6=4,SUM(+Ene!AD50+Feb!AD50+Mar!AD50+Abr!AD50),IF(Config!$C$6=5,SUM(Ene!AD50+Feb!AD50+Mar!AD50+Abr!AD50+May!AD50),IF(Config!$C$6=6,SUM(+Ene!AD50+Feb!AD50+Mar!AD50+Abr!AD50+May!AD50+Jun!AD50),IF(Config!$C$6=7,SUM(Ene!AD50+Feb!AD50+Mar!AD50+Abr!AD50+May!AD50+Jun!AD50+Jul!AD50),IF(Config!$C$6=8,SUM(+Ene!AD50+Feb!AD50+Mar!AD50+Abr!AD50+May!AD50+Jun!AD50+Jul!AD50+Ago!AD50),IF(Config!$C$6=9,SUM(+Ene!AD50+Feb!AD50+Mar!AD50+Abr!AD50+May!AD50+Jun!AD50+Jul!AD50+Ago!AD50+Set!AD50),IF(Config!$C$6=10,SUM(+Ene!AD50+Feb!AD50+Mar!AD50+Abr!AD50+May!AD50+Jun!AD50+Jul!AD50+Ago!AD50+Set!AD50+Oct!AD50),IF(Config!$C$6=11,SUM(+Ene!AD50+Feb!AD50+Mar!AD50+Abr!AD50+May!AD50+Jun!AD50+Jul!AD50+Ago!AD50+Set!AD50+Oct!AD50+Nov!AD50),IF(Config!$C$6=12,SUM(+Ene!AD50+Feb!AD50+Mar!AD50+Abr!AD50+May!AD50+Jun!AD50+Jul!AD50+Ago!AD50+Set!AD50+Oct!AD50+Nov!AD50+Dic!AD50)))))))))))))</f>
        <v>0</v>
      </c>
      <c r="AE50" s="429">
        <f>IF(Config!$C$6=1,SUM(+Ene!AE50),IF(Config!$C$6=2,SUM(+Ene!AE50+Feb!AE50),IF(Config!$C$6=3,SUM(+Ene!AE50+Feb!AE50+Mar!AE50),IF(Config!$C$6=4,SUM(+Ene!AE50+Feb!AE50+Mar!AE50+Abr!AE50),IF(Config!$C$6=5,SUM(Ene!AE50+Feb!AE50+Mar!AE50+Abr!AE50+May!AE50),IF(Config!$C$6=6,SUM(+Ene!AE50+Feb!AE50+Mar!AE50+Abr!AE50+May!AE50+Jun!AE50),IF(Config!$C$6=7,SUM(Ene!AE50+Feb!AE50+Mar!AE50+Abr!AE50+May!AE50+Jun!AE50+Jul!AE50),IF(Config!$C$6=8,SUM(+Ene!AE50+Feb!AE50+Mar!AE50+Abr!AE50+May!AE50+Jun!AE50+Jul!AE50+Ago!AE50),IF(Config!$C$6=9,SUM(+Ene!AE50+Feb!AE50+Mar!AE50+Abr!AE50+May!AE50+Jun!AE50+Jul!AE50+Ago!AE50+Set!AE50),IF(Config!$C$6=10,SUM(+Ene!AE50+Feb!AE50+Mar!AE50+Abr!AE50+May!AE50+Jun!AE50+Jul!AE50+Ago!AE50+Set!AE50+Oct!AE50),IF(Config!$C$6=11,SUM(+Ene!AE50+Feb!AE50+Mar!AE50+Abr!AE50+May!AE50+Jun!AE50+Jul!AE50+Ago!AE50+Set!AE50+Oct!AE50+Nov!AE50),IF(Config!$C$6=12,SUM(+Ene!AE50+Feb!AE50+Mar!AE50+Abr!AE50+May!AE50+Jun!AE50+Jul!AE50+Ago!AE50+Set!AE50+Oct!AE50+Nov!AE50+Dic!AE50)))))))))))))</f>
        <v>0</v>
      </c>
      <c r="AF50" s="429">
        <f>IF(Config!$C$6=1,SUM(+Ene!AF50),IF(Config!$C$6=2,SUM(+Ene!AF50+Feb!AF50),IF(Config!$C$6=3,SUM(+Ene!AF50+Feb!AF50+Mar!AF50),IF(Config!$C$6=4,SUM(+Ene!AF50+Feb!AF50+Mar!AF50+Abr!AF50),IF(Config!$C$6=5,SUM(Ene!AF50+Feb!AF50+Mar!AF50+Abr!AF50+May!AF50),IF(Config!$C$6=6,SUM(+Ene!AF50+Feb!AF50+Mar!AF50+Abr!AF50+May!AF50+Jun!AF50),IF(Config!$C$6=7,SUM(Ene!AF50+Feb!AF50+Mar!AF50+Abr!AF50+May!AF50+Jun!AF50+Jul!AF50),IF(Config!$C$6=8,SUM(+Ene!AF50+Feb!AF50+Mar!AF50+Abr!AF50+May!AF50+Jun!AF50+Jul!AF50+Ago!AF50),IF(Config!$C$6=9,SUM(+Ene!AF50+Feb!AF50+Mar!AF50+Abr!AF50+May!AF50+Jun!AF50+Jul!AF50+Ago!AF50+Set!AF50),IF(Config!$C$6=10,SUM(+Ene!AF50+Feb!AF50+Mar!AF50+Abr!AF50+May!AF50+Jun!AF50+Jul!AF50+Ago!AF50+Set!AF50+Oct!AF50),IF(Config!$C$6=11,SUM(+Ene!AF50+Feb!AF50+Mar!AF50+Abr!AF50+May!AF50+Jun!AF50+Jul!AF50+Ago!AF50+Set!AF50+Oct!AF50+Nov!AF50),IF(Config!$C$6=12,SUM(+Ene!AF50+Feb!AF50+Mar!AF50+Abr!AF50+May!AF50+Jun!AF50+Jul!AF50+Ago!AF50+Set!AF50+Oct!AF50+Nov!AF50+Dic!AF50)))))))))))))</f>
        <v>0</v>
      </c>
      <c r="AG50" s="429">
        <f>IF(Config!$C$6=1,SUM(+Ene!AG50),IF(Config!$C$6=2,SUM(+Ene!AG50+Feb!AG50),IF(Config!$C$6=3,SUM(+Ene!AG50+Feb!AG50+Mar!AG50),IF(Config!$C$6=4,SUM(+Ene!AG50+Feb!AG50+Mar!AG50+Abr!AG50),IF(Config!$C$6=5,SUM(Ene!AG50+Feb!AG50+Mar!AG50+Abr!AG50+May!AG50),IF(Config!$C$6=6,SUM(+Ene!AG50+Feb!AG50+Mar!AG50+Abr!AG50+May!AG50+Jun!AG50),IF(Config!$C$6=7,SUM(Ene!AG50+Feb!AG50+Mar!AG50+Abr!AG50+May!AG50+Jun!AG50+Jul!AG50),IF(Config!$C$6=8,SUM(+Ene!AG50+Feb!AG50+Mar!AG50+Abr!AG50+May!AG50+Jun!AG50+Jul!AG50+Ago!AG50),IF(Config!$C$6=9,SUM(+Ene!AG50+Feb!AG50+Mar!AG50+Abr!AG50+May!AG50+Jun!AG50+Jul!AG50+Ago!AG50+Set!AG50),IF(Config!$C$6=10,SUM(+Ene!AG50+Feb!AG50+Mar!AG50+Abr!AG50+May!AG50+Jun!AG50+Jul!AG50+Ago!AG50+Set!AG50+Oct!AG50),IF(Config!$C$6=11,SUM(+Ene!AG50+Feb!AG50+Mar!AG50+Abr!AG50+May!AG50+Jun!AG50+Jul!AG50+Ago!AG50+Set!AG50+Oct!AG50+Nov!AG50),IF(Config!$C$6=12,SUM(+Ene!AG50+Feb!AG50+Mar!AG50+Abr!AG50+May!AG50+Jun!AG50+Jul!AG50+Ago!AG50+Set!AG50+Oct!AG50+Nov!AG50+Dic!AG50)))))))))))))</f>
        <v>0</v>
      </c>
      <c r="AH50" s="429">
        <f>IF(Config!$C$6=1,SUM(+Ene!AH50),IF(Config!$C$6=2,SUM(+Ene!AH50+Feb!AH50),IF(Config!$C$6=3,SUM(+Ene!AH50+Feb!AH50+Mar!AH50),IF(Config!$C$6=4,SUM(+Ene!AH50+Feb!AH50+Mar!AH50+Abr!AH50),IF(Config!$C$6=5,SUM(Ene!AH50+Feb!AH50+Mar!AH50+Abr!AH50+May!AH50),IF(Config!$C$6=6,SUM(+Ene!AH50+Feb!AH50+Mar!AH50+Abr!AH50+May!AH50+Jun!AH50),IF(Config!$C$6=7,SUM(Ene!AH50+Feb!AH50+Mar!AH50+Abr!AH50+May!AH50+Jun!AH50+Jul!AH50),IF(Config!$C$6=8,SUM(+Ene!AH50+Feb!AH50+Mar!AH50+Abr!AH50+May!AH50+Jun!AH50+Jul!AH50+Ago!AH50),IF(Config!$C$6=9,SUM(+Ene!AH50+Feb!AH50+Mar!AH50+Abr!AH50+May!AH50+Jun!AH50+Jul!AH50+Ago!AH50+Set!AH50),IF(Config!$C$6=10,SUM(+Ene!AH50+Feb!AH50+Mar!AH50+Abr!AH50+May!AH50+Jun!AH50+Jul!AH50+Ago!AH50+Set!AH50+Oct!AH50),IF(Config!$C$6=11,SUM(+Ene!AH50+Feb!AH50+Mar!AH50+Abr!AH50+May!AH50+Jun!AH50+Jul!AH50+Ago!AH50+Set!AH50+Oct!AH50+Nov!AH50),IF(Config!$C$6=12,SUM(+Ene!AH50+Feb!AH50+Mar!AH50+Abr!AH50+May!AH50+Jun!AH50+Jul!AH50+Ago!AH50+Set!AH50+Oct!AH50+Nov!AH50+Dic!AH50)))))))))))))</f>
        <v>0</v>
      </c>
      <c r="AI50" s="429">
        <f>IF(Config!$C$6=1,SUM(+Ene!AI50),IF(Config!$C$6=2,SUM(+Ene!AI50+Feb!AI50),IF(Config!$C$6=3,SUM(+Ene!AI50+Feb!AI50+Mar!AI50),IF(Config!$C$6=4,SUM(+Ene!AI50+Feb!AI50+Mar!AI50+Abr!AI50),IF(Config!$C$6=5,SUM(Ene!AI50+Feb!AI50+Mar!AI50+Abr!AI50+May!AI50),IF(Config!$C$6=6,SUM(+Ene!AI50+Feb!AI50+Mar!AI50+Abr!AI50+May!AI50+Jun!AI50),IF(Config!$C$6=7,SUM(Ene!AI50+Feb!AI50+Mar!AI50+Abr!AI50+May!AI50+Jun!AI50+Jul!AI50),IF(Config!$C$6=8,SUM(+Ene!AI50+Feb!AI50+Mar!AI50+Abr!AI50+May!AI50+Jun!AI50+Jul!AI50+Ago!AI50),IF(Config!$C$6=9,SUM(+Ene!AI50+Feb!AI50+Mar!AI50+Abr!AI50+May!AI50+Jun!AI50+Jul!AI50+Ago!AI50+Set!AI50),IF(Config!$C$6=10,SUM(+Ene!AI50+Feb!AI50+Mar!AI50+Abr!AI50+May!AI50+Jun!AI50+Jul!AI50+Ago!AI50+Set!AI50+Oct!AI50),IF(Config!$C$6=11,SUM(+Ene!AI50+Feb!AI50+Mar!AI50+Abr!AI50+May!AI50+Jun!AI50+Jul!AI50+Ago!AI50+Set!AI50+Oct!AI50+Nov!AI50),IF(Config!$C$6=12,SUM(+Ene!AI50+Feb!AI50+Mar!AI50+Abr!AI50+May!AI50+Jun!AI50+Jul!AI50+Ago!AI50+Set!AI50+Oct!AI50+Nov!AI50+Dic!AI50)))))))))))))</f>
        <v>0</v>
      </c>
      <c r="AJ50" s="429">
        <f>IF(Config!$C$6=1,SUM(+Ene!AJ50),IF(Config!$C$6=2,SUM(+Ene!AJ50+Feb!AJ50),IF(Config!$C$6=3,SUM(+Ene!AJ50+Feb!AJ50+Mar!AJ50),IF(Config!$C$6=4,SUM(+Ene!AJ50+Feb!AJ50+Mar!AJ50+Abr!AJ50),IF(Config!$C$6=5,SUM(Ene!AJ50+Feb!AJ50+Mar!AJ50+Abr!AJ50+May!AJ50),IF(Config!$C$6=6,SUM(+Ene!AJ50+Feb!AJ50+Mar!AJ50+Abr!AJ50+May!AJ50+Jun!AJ50),IF(Config!$C$6=7,SUM(Ene!AJ50+Feb!AJ50+Mar!AJ50+Abr!AJ50+May!AJ50+Jun!AJ50+Jul!AJ50),IF(Config!$C$6=8,SUM(+Ene!AJ50+Feb!AJ50+Mar!AJ50+Abr!AJ50+May!AJ50+Jun!AJ50+Jul!AJ50+Ago!AJ50),IF(Config!$C$6=9,SUM(+Ene!AJ50+Feb!AJ50+Mar!AJ50+Abr!AJ50+May!AJ50+Jun!AJ50+Jul!AJ50+Ago!AJ50+Set!AJ50),IF(Config!$C$6=10,SUM(+Ene!AJ50+Feb!AJ50+Mar!AJ50+Abr!AJ50+May!AJ50+Jun!AJ50+Jul!AJ50+Ago!AJ50+Set!AJ50+Oct!AJ50),IF(Config!$C$6=11,SUM(+Ene!AJ50+Feb!AJ50+Mar!AJ50+Abr!AJ50+May!AJ50+Jun!AJ50+Jul!AJ50+Ago!AJ50+Set!AJ50+Oct!AJ50+Nov!AJ50),IF(Config!$C$6=12,SUM(+Ene!AJ50+Feb!AJ50+Mar!AJ50+Abr!AJ50+May!AJ50+Jun!AJ50+Jul!AJ50+Ago!AJ50+Set!AJ50+Oct!AJ50+Nov!AJ50+Dic!AJ50)))))))))))))</f>
        <v>0</v>
      </c>
      <c r="AK50" s="429">
        <f>IF(Config!$C$6=1,SUM(+Ene!AK50),IF(Config!$C$6=2,SUM(+Ene!AK50+Feb!AK50),IF(Config!$C$6=3,SUM(+Ene!AK50+Feb!AK50+Mar!AK50),IF(Config!$C$6=4,SUM(+Ene!AK50+Feb!AK50+Mar!AK50+Abr!AK50),IF(Config!$C$6=5,SUM(Ene!AK50+Feb!AK50+Mar!AK50+Abr!AK50+May!AK50),IF(Config!$C$6=6,SUM(+Ene!AK50+Feb!AK50+Mar!AK50+Abr!AK50+May!AK50+Jun!AK50),IF(Config!$C$6=7,SUM(Ene!AK50+Feb!AK50+Mar!AK50+Abr!AK50+May!AK50+Jun!AK50+Jul!AK50),IF(Config!$C$6=8,SUM(+Ene!AK50+Feb!AK50+Mar!AK50+Abr!AK50+May!AK50+Jun!AK50+Jul!AK50+Ago!AK50),IF(Config!$C$6=9,SUM(+Ene!AK50+Feb!AK50+Mar!AK50+Abr!AK50+May!AK50+Jun!AK50+Jul!AK50+Ago!AK50+Set!AK50),IF(Config!$C$6=10,SUM(+Ene!AK50+Feb!AK50+Mar!AK50+Abr!AK50+May!AK50+Jun!AK50+Jul!AK50+Ago!AK50+Set!AK50+Oct!AK50),IF(Config!$C$6=11,SUM(+Ene!AK50+Feb!AK50+Mar!AK50+Abr!AK50+May!AK50+Jun!AK50+Jul!AK50+Ago!AK50+Set!AK50+Oct!AK50+Nov!AK50),IF(Config!$C$6=12,SUM(+Ene!AK50+Feb!AK50+Mar!AK50+Abr!AK50+May!AK50+Jun!AK50+Jul!AK50+Ago!AK50+Set!AK50+Oct!AK50+Nov!AK50+Dic!AK50)))))))))))))</f>
        <v>0</v>
      </c>
      <c r="AL50" s="429">
        <f>IF(Config!$C$6=1,SUM(+Ene!AL50),IF(Config!$C$6=2,SUM(+Ene!AL50+Feb!AL50),IF(Config!$C$6=3,SUM(+Ene!AL50+Feb!AL50+Mar!AL50),IF(Config!$C$6=4,SUM(+Ene!AL50+Feb!AL50+Mar!AL50+Abr!AL50),IF(Config!$C$6=5,SUM(Ene!AL50+Feb!AL50+Mar!AL50+Abr!AL50+May!AL50),IF(Config!$C$6=6,SUM(+Ene!AL50+Feb!AL50+Mar!AL50+Abr!AL50+May!AL50+Jun!AL50),IF(Config!$C$6=7,SUM(Ene!AL50+Feb!AL50+Mar!AL50+Abr!AL50+May!AL50+Jun!AL50+Jul!AL50),IF(Config!$C$6=8,SUM(+Ene!AL50+Feb!AL50+Mar!AL50+Abr!AL50+May!AL50+Jun!AL50+Jul!AL50+Ago!AL50),IF(Config!$C$6=9,SUM(+Ene!AL50+Feb!AL50+Mar!AL50+Abr!AL50+May!AL50+Jun!AL50+Jul!AL50+Ago!AL50+Set!AL50),IF(Config!$C$6=10,SUM(+Ene!AL50+Feb!AL50+Mar!AL50+Abr!AL50+May!AL50+Jun!AL50+Jul!AL50+Ago!AL50+Set!AL50+Oct!AL50),IF(Config!$C$6=11,SUM(+Ene!AL50+Feb!AL50+Mar!AL50+Abr!AL50+May!AL50+Jun!AL50+Jul!AL50+Ago!AL50+Set!AL50+Oct!AL50+Nov!AL50),IF(Config!$C$6=12,SUM(+Ene!AL50+Feb!AL50+Mar!AL50+Abr!AL50+May!AL50+Jun!AL50+Jul!AL50+Ago!AL50+Set!AL50+Oct!AL50+Nov!AL50+Dic!AL50)))))))))))))</f>
        <v>0</v>
      </c>
      <c r="AM50" s="429">
        <f>IF(Config!$C$6=1,SUM(+Ene!AM50),IF(Config!$C$6=2,SUM(+Ene!AM50+Feb!AM50),IF(Config!$C$6=3,SUM(+Ene!AM50+Feb!AM50+Mar!AM50),IF(Config!$C$6=4,SUM(+Ene!AM50+Feb!AM50+Mar!AM50+Abr!AM50),IF(Config!$C$6=5,SUM(Ene!AM50+Feb!AM50+Mar!AM50+Abr!AM50+May!AM50),IF(Config!$C$6=6,SUM(+Ene!AM50+Feb!AM50+Mar!AM50+Abr!AM50+May!AM50+Jun!AM50),IF(Config!$C$6=7,SUM(Ene!AM50+Feb!AM50+Mar!AM50+Abr!AM50+May!AM50+Jun!AM50+Jul!AM50),IF(Config!$C$6=8,SUM(+Ene!AM50+Feb!AM50+Mar!AM50+Abr!AM50+May!AM50+Jun!AM50+Jul!AM50+Ago!AM50),IF(Config!$C$6=9,SUM(+Ene!AM50+Feb!AM50+Mar!AM50+Abr!AM50+May!AM50+Jun!AM50+Jul!AM50+Ago!AM50+Set!AM50),IF(Config!$C$6=10,SUM(+Ene!AM50+Feb!AM50+Mar!AM50+Abr!AM50+May!AM50+Jun!AM50+Jul!AM50+Ago!AM50+Set!AM50+Oct!AM50),IF(Config!$C$6=11,SUM(+Ene!AM50+Feb!AM50+Mar!AM50+Abr!AM50+May!AM50+Jun!AM50+Jul!AM50+Ago!AM50+Set!AM50+Oct!AM50+Nov!AM50),IF(Config!$C$6=12,SUM(+Ene!AM50+Feb!AM50+Mar!AM50+Abr!AM50+May!AM50+Jun!AM50+Jul!AM50+Ago!AM50+Set!AM50+Oct!AM50+Nov!AM50+Dic!AM50)))))))))))))</f>
        <v>0</v>
      </c>
      <c r="AN50" s="429">
        <f>IF(Config!$C$6=1,SUM(+Ene!AN50),IF(Config!$C$6=2,SUM(+Ene!AN50+Feb!AN50),IF(Config!$C$6=3,SUM(+Ene!AN50+Feb!AN50+Mar!AN50),IF(Config!$C$6=4,SUM(+Ene!AN50+Feb!AN50+Mar!AN50+Abr!AN50),IF(Config!$C$6=5,SUM(Ene!AN50+Feb!AN50+Mar!AN50+Abr!AN50+May!AN50),IF(Config!$C$6=6,SUM(+Ene!AN50+Feb!AN50+Mar!AN50+Abr!AN50+May!AN50+Jun!AN50),IF(Config!$C$6=7,SUM(Ene!AN50+Feb!AN50+Mar!AN50+Abr!AN50+May!AN50+Jun!AN50+Jul!AN50),IF(Config!$C$6=8,SUM(+Ene!AN50+Feb!AN50+Mar!AN50+Abr!AN50+May!AN50+Jun!AN50+Jul!AN50+Ago!AN50),IF(Config!$C$6=9,SUM(+Ene!AN50+Feb!AN50+Mar!AN50+Abr!AN50+May!AN50+Jun!AN50+Jul!AN50+Ago!AN50+Set!AN50),IF(Config!$C$6=10,SUM(+Ene!AN50+Feb!AN50+Mar!AN50+Abr!AN50+May!AN50+Jun!AN50+Jul!AN50+Ago!AN50+Set!AN50+Oct!AN50),IF(Config!$C$6=11,SUM(+Ene!AN50+Feb!AN50+Mar!AN50+Abr!AN50+May!AN50+Jun!AN50+Jul!AN50+Ago!AN50+Set!AN50+Oct!AN50+Nov!AN50),IF(Config!$C$6=12,SUM(+Ene!AN50+Feb!AN50+Mar!AN50+Abr!AN50+May!AN50+Jun!AN50+Jul!AN50+Ago!AN50+Set!AN50+Oct!AN50+Nov!AN50+Dic!AN50)))))))))))))</f>
        <v>0</v>
      </c>
      <c r="AO50" s="429">
        <f>IF(Config!$C$6=1,SUM(+Ene!AO50),IF(Config!$C$6=2,SUM(+Ene!AO50+Feb!AO50),IF(Config!$C$6=3,SUM(+Ene!AO50+Feb!AO50+Mar!AO50),IF(Config!$C$6=4,SUM(+Ene!AO50+Feb!AO50+Mar!AO50+Abr!AO50),IF(Config!$C$6=5,SUM(Ene!AO50+Feb!AO50+Mar!AO50+Abr!AO50+May!AO50),IF(Config!$C$6=6,SUM(+Ene!AO50+Feb!AO50+Mar!AO50+Abr!AO50+May!AO50+Jun!AO50),IF(Config!$C$6=7,SUM(Ene!AO50+Feb!AO50+Mar!AO50+Abr!AO50+May!AO50+Jun!AO50+Jul!AO50),IF(Config!$C$6=8,SUM(+Ene!AO50+Feb!AO50+Mar!AO50+Abr!AO50+May!AO50+Jun!AO50+Jul!AO50+Ago!AO50),IF(Config!$C$6=9,SUM(+Ene!AO50+Feb!AO50+Mar!AO50+Abr!AO50+May!AO50+Jun!AO50+Jul!AO50+Ago!AO50+Set!AO50),IF(Config!$C$6=10,SUM(+Ene!AO50+Feb!AO50+Mar!AO50+Abr!AO50+May!AO50+Jun!AO50+Jul!AO50+Ago!AO50+Set!AO50+Oct!AO50),IF(Config!$C$6=11,SUM(+Ene!AO50+Feb!AO50+Mar!AO50+Abr!AO50+May!AO50+Jun!AO50+Jul!AO50+Ago!AO50+Set!AO50+Oct!AO50+Nov!AO50),IF(Config!$C$6=12,SUM(+Ene!AO50+Feb!AO50+Mar!AO50+Abr!AO50+May!AO50+Jun!AO50+Jul!AO50+Ago!AO50+Set!AO50+Oct!AO50+Nov!AO50+Dic!AO50)))))))))))))</f>
        <v>0</v>
      </c>
      <c r="AP50" s="429">
        <f>IF(Config!$C$6=1,SUM(+Ene!AP50),IF(Config!$C$6=2,SUM(+Ene!AP50+Feb!AP50),IF(Config!$C$6=3,SUM(+Ene!AP50+Feb!AP50+Mar!AP50),IF(Config!$C$6=4,SUM(+Ene!AP50+Feb!AP50+Mar!AP50+Abr!AP50),IF(Config!$C$6=5,SUM(Ene!AP50+Feb!AP50+Mar!AP50+Abr!AP50+May!AP50),IF(Config!$C$6=6,SUM(+Ene!AP50+Feb!AP50+Mar!AP50+Abr!AP50+May!AP50+Jun!AP50),IF(Config!$C$6=7,SUM(Ene!AP50+Feb!AP50+Mar!AP50+Abr!AP50+May!AP50+Jun!AP50+Jul!AP50),IF(Config!$C$6=8,SUM(+Ene!AP50+Feb!AP50+Mar!AP50+Abr!AP50+May!AP50+Jun!AP50+Jul!AP50+Ago!AP50),IF(Config!$C$6=9,SUM(+Ene!AP50+Feb!AP50+Mar!AP50+Abr!AP50+May!AP50+Jun!AP50+Jul!AP50+Ago!AP50+Set!AP50),IF(Config!$C$6=10,SUM(+Ene!AP50+Feb!AP50+Mar!AP50+Abr!AP50+May!AP50+Jun!AP50+Jul!AP50+Ago!AP50+Set!AP50+Oct!AP50),IF(Config!$C$6=11,SUM(+Ene!AP50+Feb!AP50+Mar!AP50+Abr!AP50+May!AP50+Jun!AP50+Jul!AP50+Ago!AP50+Set!AP50+Oct!AP50+Nov!AP50),IF(Config!$C$6=12,SUM(+Ene!AP50+Feb!AP50+Mar!AP50+Abr!AP50+May!AP50+Jun!AP50+Jul!AP50+Ago!AP50+Set!AP50+Oct!AP50+Nov!AP50+Dic!AP50)))))))))))))</f>
        <v>0</v>
      </c>
      <c r="AQ50" s="429">
        <f>IF(Config!$C$6=1,SUM(+Ene!AQ50),IF(Config!$C$6=2,SUM(+Ene!AQ50+Feb!AQ50),IF(Config!$C$6=3,SUM(+Ene!AQ50+Feb!AQ50+Mar!AQ50),IF(Config!$C$6=4,SUM(+Ene!AQ50+Feb!AQ50+Mar!AQ50+Abr!AQ50),IF(Config!$C$6=5,SUM(Ene!AQ50+Feb!AQ50+Mar!AQ50+Abr!AQ50+May!AQ50),IF(Config!$C$6=6,SUM(+Ene!AQ50+Feb!AQ50+Mar!AQ50+Abr!AQ50+May!AQ50+Jun!AQ50),IF(Config!$C$6=7,SUM(Ene!AQ50+Feb!AQ50+Mar!AQ50+Abr!AQ50+May!AQ50+Jun!AQ50+Jul!AQ50),IF(Config!$C$6=8,SUM(+Ene!AQ50+Feb!AQ50+Mar!AQ50+Abr!AQ50+May!AQ50+Jun!AQ50+Jul!AQ50+Ago!AQ50),IF(Config!$C$6=9,SUM(+Ene!AQ50+Feb!AQ50+Mar!AQ50+Abr!AQ50+May!AQ50+Jun!AQ50+Jul!AQ50+Ago!AQ50+Set!AQ50),IF(Config!$C$6=10,SUM(+Ene!AQ50+Feb!AQ50+Mar!AQ50+Abr!AQ50+May!AQ50+Jun!AQ50+Jul!AQ50+Ago!AQ50+Set!AQ50+Oct!AQ50),IF(Config!$C$6=11,SUM(+Ene!AQ50+Feb!AQ50+Mar!AQ50+Abr!AQ50+May!AQ50+Jun!AQ50+Jul!AQ50+Ago!AQ50+Set!AQ50+Oct!AQ50+Nov!AQ50),IF(Config!$C$6=12,SUM(+Ene!AQ50+Feb!AQ50+Mar!AQ50+Abr!AQ50+May!AQ50+Jun!AQ50+Jul!AQ50+Ago!AQ50+Set!AQ50+Oct!AQ50+Nov!AQ50+Dic!AQ50)))))))))))))</f>
        <v>0</v>
      </c>
      <c r="AR50" s="429">
        <f>IF(Config!$C$6=1,SUM(+Ene!AR50),IF(Config!$C$6=2,SUM(+Ene!AR50+Feb!AR50),IF(Config!$C$6=3,SUM(+Ene!AR50+Feb!AR50+Mar!AR50),IF(Config!$C$6=4,SUM(+Ene!AR50+Feb!AR50+Mar!AR50+Abr!AR50),IF(Config!$C$6=5,SUM(Ene!AR50+Feb!AR50+Mar!AR50+Abr!AR50+May!AR50),IF(Config!$C$6=6,SUM(+Ene!AR50+Feb!AR50+Mar!AR50+Abr!AR50+May!AR50+Jun!AR50),IF(Config!$C$6=7,SUM(Ene!AR50+Feb!AR50+Mar!AR50+Abr!AR50+May!AR50+Jun!AR50+Jul!AR50),IF(Config!$C$6=8,SUM(+Ene!AR50+Feb!AR50+Mar!AR50+Abr!AR50+May!AR50+Jun!AR50+Jul!AR50+Ago!AR50),IF(Config!$C$6=9,SUM(+Ene!AR50+Feb!AR50+Mar!AR50+Abr!AR50+May!AR50+Jun!AR50+Jul!AR50+Ago!AR50+Set!AR50),IF(Config!$C$6=10,SUM(+Ene!AR50+Feb!AR50+Mar!AR50+Abr!AR50+May!AR50+Jun!AR50+Jul!AR50+Ago!AR50+Set!AR50+Oct!AR50),IF(Config!$C$6=11,SUM(+Ene!AR50+Feb!AR50+Mar!AR50+Abr!AR50+May!AR50+Jun!AR50+Jul!AR50+Ago!AR50+Set!AR50+Oct!AR50+Nov!AR50),IF(Config!$C$6=12,SUM(+Ene!AR50+Feb!AR50+Mar!AR50+Abr!AR50+May!AR50+Jun!AR50+Jul!AR50+Ago!AR50+Set!AR50+Oct!AR50+Nov!AR50+Dic!AR50)))))))))))))</f>
        <v>0</v>
      </c>
      <c r="AS50" s="429">
        <f>IF(Config!$C$6=1,SUM(+Ene!AS50),IF(Config!$C$6=2,SUM(+Ene!AS50+Feb!AS50),IF(Config!$C$6=3,SUM(+Ene!AS50+Feb!AS50+Mar!AS50),IF(Config!$C$6=4,SUM(+Ene!AS50+Feb!AS50+Mar!AS50+Abr!AS50),IF(Config!$C$6=5,SUM(Ene!AS50+Feb!AS50+Mar!AS50+Abr!AS50+May!AS50),IF(Config!$C$6=6,SUM(+Ene!AS50+Feb!AS50+Mar!AS50+Abr!AS50+May!AS50+Jun!AS50),IF(Config!$C$6=7,SUM(Ene!AS50+Feb!AS50+Mar!AS50+Abr!AS50+May!AS50+Jun!AS50+Jul!AS50),IF(Config!$C$6=8,SUM(+Ene!AS50+Feb!AS50+Mar!AS50+Abr!AS50+May!AS50+Jun!AS50+Jul!AS50+Ago!AS50),IF(Config!$C$6=9,SUM(+Ene!AS50+Feb!AS50+Mar!AS50+Abr!AS50+May!AS50+Jun!AS50+Jul!AS50+Ago!AS50+Set!AS50),IF(Config!$C$6=10,SUM(+Ene!AS50+Feb!AS50+Mar!AS50+Abr!AS50+May!AS50+Jun!AS50+Jul!AS50+Ago!AS50+Set!AS50+Oct!AS50),IF(Config!$C$6=11,SUM(+Ene!AS50+Feb!AS50+Mar!AS50+Abr!AS50+May!AS50+Jun!AS50+Jul!AS50+Ago!AS50+Set!AS50+Oct!AS50+Nov!AS50),IF(Config!$C$6=12,SUM(+Ene!AS50+Feb!AS50+Mar!AS50+Abr!AS50+May!AS50+Jun!AS50+Jul!AS50+Ago!AS50+Set!AS50+Oct!AS50+Nov!AS50+Dic!AS50)))))))))))))</f>
        <v>0</v>
      </c>
      <c r="AT50" s="429">
        <f>IF(Config!$C$6=1,SUM(+Ene!AT50),IF(Config!$C$6=2,SUM(+Ene!AT50+Feb!AT50),IF(Config!$C$6=3,SUM(+Ene!AT50+Feb!AT50+Mar!AT50),IF(Config!$C$6=4,SUM(+Ene!AT50+Feb!AT50+Mar!AT50+Abr!AT50),IF(Config!$C$6=5,SUM(Ene!AT50+Feb!AT50+Mar!AT50+Abr!AT50+May!AT50),IF(Config!$C$6=6,SUM(+Ene!AT50+Feb!AT50+Mar!AT50+Abr!AT50+May!AT50+Jun!AT50),IF(Config!$C$6=7,SUM(Ene!AT50+Feb!AT50+Mar!AT50+Abr!AT50+May!AT50+Jun!AT50+Jul!AT50),IF(Config!$C$6=8,SUM(+Ene!AT50+Feb!AT50+Mar!AT50+Abr!AT50+May!AT50+Jun!AT50+Jul!AT50+Ago!AT50),IF(Config!$C$6=9,SUM(+Ene!AT50+Feb!AT50+Mar!AT50+Abr!AT50+May!AT50+Jun!AT50+Jul!AT50+Ago!AT50+Set!AT50),IF(Config!$C$6=10,SUM(+Ene!AT50+Feb!AT50+Mar!AT50+Abr!AT50+May!AT50+Jun!AT50+Jul!AT50+Ago!AT50+Set!AT50+Oct!AT50),IF(Config!$C$6=11,SUM(+Ene!AT50+Feb!AT50+Mar!AT50+Abr!AT50+May!AT50+Jun!AT50+Jul!AT50+Ago!AT50+Set!AT50+Oct!AT50+Nov!AT50),IF(Config!$C$6=12,SUM(+Ene!AT50+Feb!AT50+Mar!AT50+Abr!AT50+May!AT50+Jun!AT50+Jul!AT50+Ago!AT50+Set!AT50+Oct!AT50+Nov!AT50+Dic!AT50)))))))))))))</f>
        <v>0</v>
      </c>
      <c r="AU50" s="495">
        <f t="shared" si="9"/>
        <v>0</v>
      </c>
      <c r="AV50" s="37">
        <f t="shared" si="10"/>
        <v>0</v>
      </c>
      <c r="AW50" s="37">
        <f t="shared" si="11"/>
        <v>0</v>
      </c>
      <c r="AX50" s="37">
        <f t="shared" si="12"/>
        <v>0</v>
      </c>
      <c r="AY50" s="37">
        <f t="shared" si="13"/>
        <v>0</v>
      </c>
      <c r="AZ50" s="37">
        <f t="shared" si="14"/>
        <v>0</v>
      </c>
      <c r="BA50" s="37">
        <f t="shared" si="15"/>
        <v>0</v>
      </c>
      <c r="BB50" s="37">
        <f t="shared" si="16"/>
        <v>0</v>
      </c>
      <c r="BC50" s="37">
        <f t="shared" si="17"/>
        <v>0</v>
      </c>
      <c r="BD50" s="38">
        <f t="shared" si="18"/>
        <v>0</v>
      </c>
      <c r="BE50" s="37">
        <f t="shared" si="19"/>
        <v>0</v>
      </c>
      <c r="BF50" s="54">
        <f t="shared" si="20"/>
        <v>0</v>
      </c>
    </row>
    <row r="51" spans="1:59" ht="30" x14ac:dyDescent="0.25">
      <c r="A51" s="400">
        <v>48</v>
      </c>
      <c r="B51" s="427" t="s">
        <v>768</v>
      </c>
      <c r="C51" s="444" t="s">
        <v>145</v>
      </c>
      <c r="D51" s="429">
        <f>IF(Config!$C$6=1,SUM(+Ene!D51),IF(Config!$C$6=2,SUM(+Ene!D51+Feb!D51),IF(Config!$C$6=3,SUM(+Ene!D51+Feb!D51+Mar!D51),IF(Config!$C$6=4,SUM(+Ene!D51+Feb!D51+Mar!D51+Abr!D51),IF(Config!$C$6=5,SUM(Ene!D51+Feb!D51+Mar!D51+Abr!D51+May!D51),IF(Config!$C$6=6,SUM(+Ene!D51+Feb!D51+Mar!D51+Abr!D51+May!D51+Jun!D51),IF(Config!$C$6=7,SUM(Ene!D51+Feb!D51+Mar!D51+Abr!D51+May!D51+Jun!D51+Jul!D51),IF(Config!$C$6=8,SUM(+Ene!D51+Feb!D51+Mar!D51+Abr!D51+May!D51+Jun!D51+Jul!D51+Ago!D51),IF(Config!$C$6=9,SUM(+Ene!D51+Feb!D51+Mar!D51+Abr!D51+May!D51+Jun!D51+Jul!D51+Ago!D51+Set!D51),IF(Config!$C$6=10,SUM(+Ene!D51+Feb!D51+Mar!D51+Abr!D51+May!D51+Jun!D51+Jul!D51+Ago!D51+Set!D51+Oct!D51),IF(Config!$C$6=11,SUM(+Ene!D51+Feb!D51+Mar!D51+Abr!D51+May!D51+Jun!D51+Jul!D51+Ago!D51+Set!D51+Oct!D51+Nov!D51),IF(Config!$C$6=12,SUM(+Ene!D51+Feb!D51+Mar!D51+Abr!D51+May!D51+Jun!D51+Jul!D51+Ago!D51+Set!D51+Oct!D51+Nov!D51+Dic!D51)))))))))))))</f>
        <v>0</v>
      </c>
      <c r="E51" s="429">
        <f>IF(Config!$C$6=1,SUM(+Ene!E51),IF(Config!$C$6=2,SUM(+Ene!E51+Feb!E51),IF(Config!$C$6=3,SUM(+Ene!E51+Feb!E51+Mar!E51),IF(Config!$C$6=4,SUM(+Ene!E51+Feb!E51+Mar!E51+Abr!E51),IF(Config!$C$6=5,SUM(Ene!E51+Feb!E51+Mar!E51+Abr!E51+May!E51),IF(Config!$C$6=6,SUM(+Ene!E51+Feb!E51+Mar!E51+Abr!E51+May!E51+Jun!E51),IF(Config!$C$6=7,SUM(Ene!E51+Feb!E51+Mar!E51+Abr!E51+May!E51+Jun!E51+Jul!E51),IF(Config!$C$6=8,SUM(+Ene!E51+Feb!E51+Mar!E51+Abr!E51+May!E51+Jun!E51+Jul!E51+Ago!E51),IF(Config!$C$6=9,SUM(+Ene!E51+Feb!E51+Mar!E51+Abr!E51+May!E51+Jun!E51+Jul!E51+Ago!E51+Set!E51),IF(Config!$C$6=10,SUM(+Ene!E51+Feb!E51+Mar!E51+Abr!E51+May!E51+Jun!E51+Jul!E51+Ago!E51+Set!E51+Oct!E51),IF(Config!$C$6=11,SUM(+Ene!E51+Feb!E51+Mar!E51+Abr!E51+May!E51+Jun!E51+Jul!E51+Ago!E51+Set!E51+Oct!E51+Nov!E51),IF(Config!$C$6=12,SUM(+Ene!E51+Feb!E51+Mar!E51+Abr!E51+May!E51+Jun!E51+Jul!E51+Ago!E51+Set!E51+Oct!E51+Nov!E51+Dic!E51)))))))))))))</f>
        <v>0</v>
      </c>
      <c r="F51" s="429">
        <f>IF(Config!$C$6=1,SUM(+Ene!F51),IF(Config!$C$6=2,SUM(+Ene!F51+Feb!F51),IF(Config!$C$6=3,SUM(+Ene!F51+Feb!F51+Mar!F51),IF(Config!$C$6=4,SUM(+Ene!F51+Feb!F51+Mar!F51+Abr!F51),IF(Config!$C$6=5,SUM(Ene!F51+Feb!F51+Mar!F51+Abr!F51+May!F51),IF(Config!$C$6=6,SUM(+Ene!F51+Feb!F51+Mar!F51+Abr!F51+May!F51+Jun!F51),IF(Config!$C$6=7,SUM(Ene!F51+Feb!F51+Mar!F51+Abr!F51+May!F51+Jun!F51+Jul!F51),IF(Config!$C$6=8,SUM(+Ene!F51+Feb!F51+Mar!F51+Abr!F51+May!F51+Jun!F51+Jul!F51+Ago!F51),IF(Config!$C$6=9,SUM(+Ene!F51+Feb!F51+Mar!F51+Abr!F51+May!F51+Jun!F51+Jul!F51+Ago!F51+Set!F51),IF(Config!$C$6=10,SUM(+Ene!F51+Feb!F51+Mar!F51+Abr!F51+May!F51+Jun!F51+Jul!F51+Ago!F51+Set!F51+Oct!F51),IF(Config!$C$6=11,SUM(+Ene!F51+Feb!F51+Mar!F51+Abr!F51+May!F51+Jun!F51+Jul!F51+Ago!F51+Set!F51+Oct!F51+Nov!F51),IF(Config!$C$6=12,SUM(+Ene!F51+Feb!F51+Mar!F51+Abr!F51+May!F51+Jun!F51+Jul!F51+Ago!F51+Set!F51+Oct!F51+Nov!F51+Dic!F51)))))))))))))</f>
        <v>0</v>
      </c>
      <c r="G51" s="429">
        <f>IF(Config!$C$6=1,SUM(+Ene!G51),IF(Config!$C$6=2,SUM(+Ene!G51+Feb!G51),IF(Config!$C$6=3,SUM(+Ene!G51+Feb!G51+Mar!G51),IF(Config!$C$6=4,SUM(+Ene!G51+Feb!G51+Mar!G51+Abr!G51),IF(Config!$C$6=5,SUM(Ene!G51+Feb!G51+Mar!G51+Abr!G51+May!G51),IF(Config!$C$6=6,SUM(+Ene!G51+Feb!G51+Mar!G51+Abr!G51+May!G51+Jun!G51),IF(Config!$C$6=7,SUM(Ene!G51+Feb!G51+Mar!G51+Abr!G51+May!G51+Jun!G51+Jul!G51),IF(Config!$C$6=8,SUM(+Ene!G51+Feb!G51+Mar!G51+Abr!G51+May!G51+Jun!G51+Jul!G51+Ago!G51),IF(Config!$C$6=9,SUM(+Ene!G51+Feb!G51+Mar!G51+Abr!G51+May!G51+Jun!G51+Jul!G51+Ago!G51+Set!G51),IF(Config!$C$6=10,SUM(+Ene!G51+Feb!G51+Mar!G51+Abr!G51+May!G51+Jun!G51+Jul!G51+Ago!G51+Set!G51+Oct!G51),IF(Config!$C$6=11,SUM(+Ene!G51+Feb!G51+Mar!G51+Abr!G51+May!G51+Jun!G51+Jul!G51+Ago!G51+Set!G51+Oct!G51+Nov!G51),IF(Config!$C$6=12,SUM(+Ene!G51+Feb!G51+Mar!G51+Abr!G51+May!G51+Jun!G51+Jul!G51+Ago!G51+Set!G51+Oct!G51+Nov!G51+Dic!G51)))))))))))))</f>
        <v>0</v>
      </c>
      <c r="H51" s="429">
        <f>IF(Config!$C$6=1,SUM(+Ene!H51),IF(Config!$C$6=2,SUM(+Ene!H51+Feb!H51),IF(Config!$C$6=3,SUM(+Ene!H51+Feb!H51+Mar!H51),IF(Config!$C$6=4,SUM(+Ene!H51+Feb!H51+Mar!H51+Abr!H51),IF(Config!$C$6=5,SUM(Ene!H51+Feb!H51+Mar!H51+Abr!H51+May!H51),IF(Config!$C$6=6,SUM(+Ene!H51+Feb!H51+Mar!H51+Abr!H51+May!H51+Jun!H51),IF(Config!$C$6=7,SUM(Ene!H51+Feb!H51+Mar!H51+Abr!H51+May!H51+Jun!H51+Jul!H51),IF(Config!$C$6=8,SUM(+Ene!H51+Feb!H51+Mar!H51+Abr!H51+May!H51+Jun!H51+Jul!H51+Ago!H51),IF(Config!$C$6=9,SUM(+Ene!H51+Feb!H51+Mar!H51+Abr!H51+May!H51+Jun!H51+Jul!H51+Ago!H51+Set!H51),IF(Config!$C$6=10,SUM(+Ene!H51+Feb!H51+Mar!H51+Abr!H51+May!H51+Jun!H51+Jul!H51+Ago!H51+Set!H51+Oct!H51),IF(Config!$C$6=11,SUM(+Ene!H51+Feb!H51+Mar!H51+Abr!H51+May!H51+Jun!H51+Jul!H51+Ago!H51+Set!H51+Oct!H51+Nov!H51),IF(Config!$C$6=12,SUM(+Ene!H51+Feb!H51+Mar!H51+Abr!H51+May!H51+Jun!H51+Jul!H51+Ago!H51+Set!H51+Oct!H51+Nov!H51+Dic!H51)))))))))))))</f>
        <v>0</v>
      </c>
      <c r="I51" s="429">
        <f>IF(Config!$C$6=1,SUM(+Ene!I51),IF(Config!$C$6=2,SUM(+Ene!I51+Feb!I51),IF(Config!$C$6=3,SUM(+Ene!I51+Feb!I51+Mar!I51),IF(Config!$C$6=4,SUM(+Ene!I51+Feb!I51+Mar!I51+Abr!I51),IF(Config!$C$6=5,SUM(Ene!I51+Feb!I51+Mar!I51+Abr!I51+May!I51),IF(Config!$C$6=6,SUM(+Ene!I51+Feb!I51+Mar!I51+Abr!I51+May!I51+Jun!I51),IF(Config!$C$6=7,SUM(Ene!I51+Feb!I51+Mar!I51+Abr!I51+May!I51+Jun!I51+Jul!I51),IF(Config!$C$6=8,SUM(+Ene!I51+Feb!I51+Mar!I51+Abr!I51+May!I51+Jun!I51+Jul!I51+Ago!I51),IF(Config!$C$6=9,SUM(+Ene!I51+Feb!I51+Mar!I51+Abr!I51+May!I51+Jun!I51+Jul!I51+Ago!I51+Set!I51),IF(Config!$C$6=10,SUM(+Ene!I51+Feb!I51+Mar!I51+Abr!I51+May!I51+Jun!I51+Jul!I51+Ago!I51+Set!I51+Oct!I51),IF(Config!$C$6=11,SUM(+Ene!I51+Feb!I51+Mar!I51+Abr!I51+May!I51+Jun!I51+Jul!I51+Ago!I51+Set!I51+Oct!I51+Nov!I51),IF(Config!$C$6=12,SUM(+Ene!I51+Feb!I51+Mar!I51+Abr!I51+May!I51+Jun!I51+Jul!I51+Ago!I51+Set!I51+Oct!I51+Nov!I51+Dic!I51)))))))))))))</f>
        <v>0</v>
      </c>
      <c r="J51" s="429">
        <f>IF(Config!$C$6=1,SUM(+Ene!J51),IF(Config!$C$6=2,SUM(+Ene!J51+Feb!J51),IF(Config!$C$6=3,SUM(+Ene!J51+Feb!J51+Mar!J51),IF(Config!$C$6=4,SUM(+Ene!J51+Feb!J51+Mar!J51+Abr!J51),IF(Config!$C$6=5,SUM(Ene!J51+Feb!J51+Mar!J51+Abr!J51+May!J51),IF(Config!$C$6=6,SUM(+Ene!J51+Feb!J51+Mar!J51+Abr!J51+May!J51+Jun!J51),IF(Config!$C$6=7,SUM(Ene!J51+Feb!J51+Mar!J51+Abr!J51+May!J51+Jun!J51+Jul!J51),IF(Config!$C$6=8,SUM(+Ene!J51+Feb!J51+Mar!J51+Abr!J51+May!J51+Jun!J51+Jul!J51+Ago!J51),IF(Config!$C$6=9,SUM(+Ene!J51+Feb!J51+Mar!J51+Abr!J51+May!J51+Jun!J51+Jul!J51+Ago!J51+Set!J51),IF(Config!$C$6=10,SUM(+Ene!J51+Feb!J51+Mar!J51+Abr!J51+May!J51+Jun!J51+Jul!J51+Ago!J51+Set!J51+Oct!J51),IF(Config!$C$6=11,SUM(+Ene!J51+Feb!J51+Mar!J51+Abr!J51+May!J51+Jun!J51+Jul!J51+Ago!J51+Set!J51+Oct!J51+Nov!J51),IF(Config!$C$6=12,SUM(+Ene!J51+Feb!J51+Mar!J51+Abr!J51+May!J51+Jun!J51+Jul!J51+Ago!J51+Set!J51+Oct!J51+Nov!J51+Dic!J51)))))))))))))</f>
        <v>0</v>
      </c>
      <c r="K51" s="429">
        <f>IF(Config!$C$6=1,SUM(+Ene!K51),IF(Config!$C$6=2,SUM(+Ene!K51+Feb!K51),IF(Config!$C$6=3,SUM(+Ene!K51+Feb!K51+Mar!K51),IF(Config!$C$6=4,SUM(+Ene!K51+Feb!K51+Mar!K51+Abr!K51),IF(Config!$C$6=5,SUM(Ene!K51+Feb!K51+Mar!K51+Abr!K51+May!K51),IF(Config!$C$6=6,SUM(+Ene!K51+Feb!K51+Mar!K51+Abr!K51+May!K51+Jun!K51),IF(Config!$C$6=7,SUM(Ene!K51+Feb!K51+Mar!K51+Abr!K51+May!K51+Jun!K51+Jul!K51),IF(Config!$C$6=8,SUM(+Ene!K51+Feb!K51+Mar!K51+Abr!K51+May!K51+Jun!K51+Jul!K51+Ago!K51),IF(Config!$C$6=9,SUM(+Ene!K51+Feb!K51+Mar!K51+Abr!K51+May!K51+Jun!K51+Jul!K51+Ago!K51+Set!K51),IF(Config!$C$6=10,SUM(+Ene!K51+Feb!K51+Mar!K51+Abr!K51+May!K51+Jun!K51+Jul!K51+Ago!K51+Set!K51+Oct!K51),IF(Config!$C$6=11,SUM(+Ene!K51+Feb!K51+Mar!K51+Abr!K51+May!K51+Jun!K51+Jul!K51+Ago!K51+Set!K51+Oct!K51+Nov!K51),IF(Config!$C$6=12,SUM(+Ene!K51+Feb!K51+Mar!K51+Abr!K51+May!K51+Jun!K51+Jul!K51+Ago!K51+Set!K51+Oct!K51+Nov!K51+Dic!K51)))))))))))))</f>
        <v>0</v>
      </c>
      <c r="L51" s="429">
        <f>IF(Config!$C$6=1,SUM(+Ene!L51),IF(Config!$C$6=2,SUM(+Ene!L51+Feb!L51),IF(Config!$C$6=3,SUM(+Ene!L51+Feb!L51+Mar!L51),IF(Config!$C$6=4,SUM(+Ene!L51+Feb!L51+Mar!L51+Abr!L51),IF(Config!$C$6=5,SUM(Ene!L51+Feb!L51+Mar!L51+Abr!L51+May!L51),IF(Config!$C$6=6,SUM(+Ene!L51+Feb!L51+Mar!L51+Abr!L51+May!L51+Jun!L51),IF(Config!$C$6=7,SUM(Ene!L51+Feb!L51+Mar!L51+Abr!L51+May!L51+Jun!L51+Jul!L51),IF(Config!$C$6=8,SUM(+Ene!L51+Feb!L51+Mar!L51+Abr!L51+May!L51+Jun!L51+Jul!L51+Ago!L51),IF(Config!$C$6=9,SUM(+Ene!L51+Feb!L51+Mar!L51+Abr!L51+May!L51+Jun!L51+Jul!L51+Ago!L51+Set!L51),IF(Config!$C$6=10,SUM(+Ene!L51+Feb!L51+Mar!L51+Abr!L51+May!L51+Jun!L51+Jul!L51+Ago!L51+Set!L51+Oct!L51),IF(Config!$C$6=11,SUM(+Ene!L51+Feb!L51+Mar!L51+Abr!L51+May!L51+Jun!L51+Jul!L51+Ago!L51+Set!L51+Oct!L51+Nov!L51),IF(Config!$C$6=12,SUM(+Ene!L51+Feb!L51+Mar!L51+Abr!L51+May!L51+Jun!L51+Jul!L51+Ago!L51+Set!L51+Oct!L51+Nov!L51+Dic!L51)))))))))))))</f>
        <v>0</v>
      </c>
      <c r="M51" s="429">
        <f>IF(Config!$C$6=1,SUM(+Ene!M51),IF(Config!$C$6=2,SUM(+Ene!M51+Feb!M51),IF(Config!$C$6=3,SUM(+Ene!M51+Feb!M51+Mar!M51),IF(Config!$C$6=4,SUM(+Ene!M51+Feb!M51+Mar!M51+Abr!M51),IF(Config!$C$6=5,SUM(Ene!M51+Feb!M51+Mar!M51+Abr!M51+May!M51),IF(Config!$C$6=6,SUM(+Ene!M51+Feb!M51+Mar!M51+Abr!M51+May!M51+Jun!M51),IF(Config!$C$6=7,SUM(Ene!M51+Feb!M51+Mar!M51+Abr!M51+May!M51+Jun!M51+Jul!M51),IF(Config!$C$6=8,SUM(+Ene!M51+Feb!M51+Mar!M51+Abr!M51+May!M51+Jun!M51+Jul!M51+Ago!M51),IF(Config!$C$6=9,SUM(+Ene!M51+Feb!M51+Mar!M51+Abr!M51+May!M51+Jun!M51+Jul!M51+Ago!M51+Set!M51),IF(Config!$C$6=10,SUM(+Ene!M51+Feb!M51+Mar!M51+Abr!M51+May!M51+Jun!M51+Jul!M51+Ago!M51+Set!M51+Oct!M51),IF(Config!$C$6=11,SUM(+Ene!M51+Feb!M51+Mar!M51+Abr!M51+May!M51+Jun!M51+Jul!M51+Ago!M51+Set!M51+Oct!M51+Nov!M51),IF(Config!$C$6=12,SUM(+Ene!M51+Feb!M51+Mar!M51+Abr!M51+May!M51+Jun!M51+Jul!M51+Ago!M51+Set!M51+Oct!M51+Nov!M51+Dic!M51)))))))))))))</f>
        <v>0</v>
      </c>
      <c r="N51" s="429">
        <f>IF(Config!$C$6=1,SUM(+Ene!N51),IF(Config!$C$6=2,SUM(+Ene!N51+Feb!N51),IF(Config!$C$6=3,SUM(+Ene!N51+Feb!N51+Mar!N51),IF(Config!$C$6=4,SUM(+Ene!N51+Feb!N51+Mar!N51+Abr!N51),IF(Config!$C$6=5,SUM(Ene!N51+Feb!N51+Mar!N51+Abr!N51+May!N51),IF(Config!$C$6=6,SUM(+Ene!N51+Feb!N51+Mar!N51+Abr!N51+May!N51+Jun!N51),IF(Config!$C$6=7,SUM(Ene!N51+Feb!N51+Mar!N51+Abr!N51+May!N51+Jun!N51+Jul!N51),IF(Config!$C$6=8,SUM(+Ene!N51+Feb!N51+Mar!N51+Abr!N51+May!N51+Jun!N51+Jul!N51+Ago!N51),IF(Config!$C$6=9,SUM(+Ene!N51+Feb!N51+Mar!N51+Abr!N51+May!N51+Jun!N51+Jul!N51+Ago!N51+Set!N51),IF(Config!$C$6=10,SUM(+Ene!N51+Feb!N51+Mar!N51+Abr!N51+May!N51+Jun!N51+Jul!N51+Ago!N51+Set!N51+Oct!N51),IF(Config!$C$6=11,SUM(+Ene!N51+Feb!N51+Mar!N51+Abr!N51+May!N51+Jun!N51+Jul!N51+Ago!N51+Set!N51+Oct!N51+Nov!N51),IF(Config!$C$6=12,SUM(+Ene!N51+Feb!N51+Mar!N51+Abr!N51+May!N51+Jun!N51+Jul!N51+Ago!N51+Set!N51+Oct!N51+Nov!N51+Dic!N51)))))))))))))</f>
        <v>0</v>
      </c>
      <c r="O51" s="429">
        <f>IF(Config!$C$6=1,SUM(+Ene!O51),IF(Config!$C$6=2,SUM(+Ene!O51+Feb!O51),IF(Config!$C$6=3,SUM(+Ene!O51+Feb!O51+Mar!O51),IF(Config!$C$6=4,SUM(+Ene!O51+Feb!O51+Mar!O51+Abr!O51),IF(Config!$C$6=5,SUM(Ene!O51+Feb!O51+Mar!O51+Abr!O51+May!O51),IF(Config!$C$6=6,SUM(+Ene!O51+Feb!O51+Mar!O51+Abr!O51+May!O51+Jun!O51),IF(Config!$C$6=7,SUM(Ene!O51+Feb!O51+Mar!O51+Abr!O51+May!O51+Jun!O51+Jul!O51),IF(Config!$C$6=8,SUM(+Ene!O51+Feb!O51+Mar!O51+Abr!O51+May!O51+Jun!O51+Jul!O51+Ago!O51),IF(Config!$C$6=9,SUM(+Ene!O51+Feb!O51+Mar!O51+Abr!O51+May!O51+Jun!O51+Jul!O51+Ago!O51+Set!O51),IF(Config!$C$6=10,SUM(+Ene!O51+Feb!O51+Mar!O51+Abr!O51+May!O51+Jun!O51+Jul!O51+Ago!O51+Set!O51+Oct!O51),IF(Config!$C$6=11,SUM(+Ene!O51+Feb!O51+Mar!O51+Abr!O51+May!O51+Jun!O51+Jul!O51+Ago!O51+Set!O51+Oct!O51+Nov!O51),IF(Config!$C$6=12,SUM(+Ene!O51+Feb!O51+Mar!O51+Abr!O51+May!O51+Jun!O51+Jul!O51+Ago!O51+Set!O51+Oct!O51+Nov!O51+Dic!O51)))))))))))))</f>
        <v>0</v>
      </c>
      <c r="P51" s="429">
        <f>IF(Config!$C$6=1,SUM(+Ene!P51),IF(Config!$C$6=2,SUM(+Ene!P51+Feb!P51),IF(Config!$C$6=3,SUM(+Ene!P51+Feb!P51+Mar!P51),IF(Config!$C$6=4,SUM(+Ene!P51+Feb!P51+Mar!P51+Abr!P51),IF(Config!$C$6=5,SUM(Ene!P51+Feb!P51+Mar!P51+Abr!P51+May!P51),IF(Config!$C$6=6,SUM(+Ene!P51+Feb!P51+Mar!P51+Abr!P51+May!P51+Jun!P51),IF(Config!$C$6=7,SUM(Ene!P51+Feb!P51+Mar!P51+Abr!P51+May!P51+Jun!P51+Jul!P51),IF(Config!$C$6=8,SUM(+Ene!P51+Feb!P51+Mar!P51+Abr!P51+May!P51+Jun!P51+Jul!P51+Ago!P51),IF(Config!$C$6=9,SUM(+Ene!P51+Feb!P51+Mar!P51+Abr!P51+May!P51+Jun!P51+Jul!P51+Ago!P51+Set!P51),IF(Config!$C$6=10,SUM(+Ene!P51+Feb!P51+Mar!P51+Abr!P51+May!P51+Jun!P51+Jul!P51+Ago!P51+Set!P51+Oct!P51),IF(Config!$C$6=11,SUM(+Ene!P51+Feb!P51+Mar!P51+Abr!P51+May!P51+Jun!P51+Jul!P51+Ago!P51+Set!P51+Oct!P51+Nov!P51),IF(Config!$C$6=12,SUM(+Ene!P51+Feb!P51+Mar!P51+Abr!P51+May!P51+Jun!P51+Jul!P51+Ago!P51+Set!P51+Oct!P51+Nov!P51+Dic!P51)))))))))))))</f>
        <v>0</v>
      </c>
      <c r="Q51" s="429">
        <f>IF(Config!$C$6=1,SUM(+Ene!Q51),IF(Config!$C$6=2,SUM(+Ene!Q51+Feb!Q51),IF(Config!$C$6=3,SUM(+Ene!Q51+Feb!Q51+Mar!Q51),IF(Config!$C$6=4,SUM(+Ene!Q51+Feb!Q51+Mar!Q51+Abr!Q51),IF(Config!$C$6=5,SUM(Ene!Q51+Feb!Q51+Mar!Q51+Abr!Q51+May!Q51),IF(Config!$C$6=6,SUM(+Ene!Q51+Feb!Q51+Mar!Q51+Abr!Q51+May!Q51+Jun!Q51),IF(Config!$C$6=7,SUM(Ene!Q51+Feb!Q51+Mar!Q51+Abr!Q51+May!Q51+Jun!Q51+Jul!Q51),IF(Config!$C$6=8,SUM(+Ene!Q51+Feb!Q51+Mar!Q51+Abr!Q51+May!Q51+Jun!Q51+Jul!Q51+Ago!Q51),IF(Config!$C$6=9,SUM(+Ene!Q51+Feb!Q51+Mar!Q51+Abr!Q51+May!Q51+Jun!Q51+Jul!Q51+Ago!Q51+Set!Q51),IF(Config!$C$6=10,SUM(+Ene!Q51+Feb!Q51+Mar!Q51+Abr!Q51+May!Q51+Jun!Q51+Jul!Q51+Ago!Q51+Set!Q51+Oct!Q51),IF(Config!$C$6=11,SUM(+Ene!Q51+Feb!Q51+Mar!Q51+Abr!Q51+May!Q51+Jun!Q51+Jul!Q51+Ago!Q51+Set!Q51+Oct!Q51+Nov!Q51),IF(Config!$C$6=12,SUM(+Ene!Q51+Feb!Q51+Mar!Q51+Abr!Q51+May!Q51+Jun!Q51+Jul!Q51+Ago!Q51+Set!Q51+Oct!Q51+Nov!Q51+Dic!Q51)))))))))))))</f>
        <v>0</v>
      </c>
      <c r="R51" s="429">
        <f>IF(Config!$C$6=1,SUM(+Ene!R51),IF(Config!$C$6=2,SUM(+Ene!R51+Feb!R51),IF(Config!$C$6=3,SUM(+Ene!R51+Feb!R51+Mar!R51),IF(Config!$C$6=4,SUM(+Ene!R51+Feb!R51+Mar!R51+Abr!R51),IF(Config!$C$6=5,SUM(Ene!R51+Feb!R51+Mar!R51+Abr!R51+May!R51),IF(Config!$C$6=6,SUM(+Ene!R51+Feb!R51+Mar!R51+Abr!R51+May!R51+Jun!R51),IF(Config!$C$6=7,SUM(Ene!R51+Feb!R51+Mar!R51+Abr!R51+May!R51+Jun!R51+Jul!R51),IF(Config!$C$6=8,SUM(+Ene!R51+Feb!R51+Mar!R51+Abr!R51+May!R51+Jun!R51+Jul!R51+Ago!R51),IF(Config!$C$6=9,SUM(+Ene!R51+Feb!R51+Mar!R51+Abr!R51+May!R51+Jun!R51+Jul!R51+Ago!R51+Set!R51),IF(Config!$C$6=10,SUM(+Ene!R51+Feb!R51+Mar!R51+Abr!R51+May!R51+Jun!R51+Jul!R51+Ago!R51+Set!R51+Oct!R51),IF(Config!$C$6=11,SUM(+Ene!R51+Feb!R51+Mar!R51+Abr!R51+May!R51+Jun!R51+Jul!R51+Ago!R51+Set!R51+Oct!R51+Nov!R51),IF(Config!$C$6=12,SUM(+Ene!R51+Feb!R51+Mar!R51+Abr!R51+May!R51+Jun!R51+Jul!R51+Ago!R51+Set!R51+Oct!R51+Nov!R51+Dic!R51)))))))))))))</f>
        <v>0</v>
      </c>
      <c r="S51" s="429">
        <f>IF(Config!$C$6=1,SUM(+Ene!S51),IF(Config!$C$6=2,SUM(+Ene!S51+Feb!S51),IF(Config!$C$6=3,SUM(+Ene!S51+Feb!S51+Mar!S51),IF(Config!$C$6=4,SUM(+Ene!S51+Feb!S51+Mar!S51+Abr!S51),IF(Config!$C$6=5,SUM(Ene!S51+Feb!S51+Mar!S51+Abr!S51+May!S51),IF(Config!$C$6=6,SUM(+Ene!S51+Feb!S51+Mar!S51+Abr!S51+May!S51+Jun!S51),IF(Config!$C$6=7,SUM(Ene!S51+Feb!S51+Mar!S51+Abr!S51+May!S51+Jun!S51+Jul!S51),IF(Config!$C$6=8,SUM(+Ene!S51+Feb!S51+Mar!S51+Abr!S51+May!S51+Jun!S51+Jul!S51+Ago!S51),IF(Config!$C$6=9,SUM(+Ene!S51+Feb!S51+Mar!S51+Abr!S51+May!S51+Jun!S51+Jul!S51+Ago!S51+Set!S51),IF(Config!$C$6=10,SUM(+Ene!S51+Feb!S51+Mar!S51+Abr!S51+May!S51+Jun!S51+Jul!S51+Ago!S51+Set!S51+Oct!S51),IF(Config!$C$6=11,SUM(+Ene!S51+Feb!S51+Mar!S51+Abr!S51+May!S51+Jun!S51+Jul!S51+Ago!S51+Set!S51+Oct!S51+Nov!S51),IF(Config!$C$6=12,SUM(+Ene!S51+Feb!S51+Mar!S51+Abr!S51+May!S51+Jun!S51+Jul!S51+Ago!S51+Set!S51+Oct!S51+Nov!S51+Dic!S51)))))))))))))</f>
        <v>0</v>
      </c>
      <c r="T51" s="429">
        <f>IF(Config!$C$6=1,SUM(+Ene!T51),IF(Config!$C$6=2,SUM(+Ene!T51+Feb!T51),IF(Config!$C$6=3,SUM(+Ene!T51+Feb!T51+Mar!T51),IF(Config!$C$6=4,SUM(+Ene!T51+Feb!T51+Mar!T51+Abr!T51),IF(Config!$C$6=5,SUM(Ene!T51+Feb!T51+Mar!T51+Abr!T51+May!T51),IF(Config!$C$6=6,SUM(+Ene!T51+Feb!T51+Mar!T51+Abr!T51+May!T51+Jun!T51),IF(Config!$C$6=7,SUM(Ene!T51+Feb!T51+Mar!T51+Abr!T51+May!T51+Jun!T51+Jul!T51),IF(Config!$C$6=8,SUM(+Ene!T51+Feb!T51+Mar!T51+Abr!T51+May!T51+Jun!T51+Jul!T51+Ago!T51),IF(Config!$C$6=9,SUM(+Ene!T51+Feb!T51+Mar!T51+Abr!T51+May!T51+Jun!T51+Jul!T51+Ago!T51+Set!T51),IF(Config!$C$6=10,SUM(+Ene!T51+Feb!T51+Mar!T51+Abr!T51+May!T51+Jun!T51+Jul!T51+Ago!T51+Set!T51+Oct!T51),IF(Config!$C$6=11,SUM(+Ene!T51+Feb!T51+Mar!T51+Abr!T51+May!T51+Jun!T51+Jul!T51+Ago!T51+Set!T51+Oct!T51+Nov!T51),IF(Config!$C$6=12,SUM(+Ene!T51+Feb!T51+Mar!T51+Abr!T51+May!T51+Jun!T51+Jul!T51+Ago!T51+Set!T51+Oct!T51+Nov!T51+Dic!T51)))))))))))))</f>
        <v>0</v>
      </c>
      <c r="U51" s="429">
        <f>IF(Config!$C$6=1,SUM(+Ene!U51),IF(Config!$C$6=2,SUM(+Ene!U51+Feb!U51),IF(Config!$C$6=3,SUM(+Ene!U51+Feb!U51+Mar!U51),IF(Config!$C$6=4,SUM(+Ene!U51+Feb!U51+Mar!U51+Abr!U51),IF(Config!$C$6=5,SUM(Ene!U51+Feb!U51+Mar!U51+Abr!U51+May!U51),IF(Config!$C$6=6,SUM(+Ene!U51+Feb!U51+Mar!U51+Abr!U51+May!U51+Jun!U51),IF(Config!$C$6=7,SUM(Ene!U51+Feb!U51+Mar!U51+Abr!U51+May!U51+Jun!U51+Jul!U51),IF(Config!$C$6=8,SUM(+Ene!U51+Feb!U51+Mar!U51+Abr!U51+May!U51+Jun!U51+Jul!U51+Ago!U51),IF(Config!$C$6=9,SUM(+Ene!U51+Feb!U51+Mar!U51+Abr!U51+May!U51+Jun!U51+Jul!U51+Ago!U51+Set!U51),IF(Config!$C$6=10,SUM(+Ene!U51+Feb!U51+Mar!U51+Abr!U51+May!U51+Jun!U51+Jul!U51+Ago!U51+Set!U51+Oct!U51),IF(Config!$C$6=11,SUM(+Ene!U51+Feb!U51+Mar!U51+Abr!U51+May!U51+Jun!U51+Jul!U51+Ago!U51+Set!U51+Oct!U51+Nov!U51),IF(Config!$C$6=12,SUM(+Ene!U51+Feb!U51+Mar!U51+Abr!U51+May!U51+Jun!U51+Jul!U51+Ago!U51+Set!U51+Oct!U51+Nov!U51+Dic!U51)))))))))))))</f>
        <v>0</v>
      </c>
      <c r="V51" s="429">
        <f>IF(Config!$C$6=1,SUM(+Ene!V51),IF(Config!$C$6=2,SUM(+Ene!V51+Feb!V51),IF(Config!$C$6=3,SUM(+Ene!V51+Feb!V51+Mar!V51),IF(Config!$C$6=4,SUM(+Ene!V51+Feb!V51+Mar!V51+Abr!V51),IF(Config!$C$6=5,SUM(Ene!V51+Feb!V51+Mar!V51+Abr!V51+May!V51),IF(Config!$C$6=6,SUM(+Ene!V51+Feb!V51+Mar!V51+Abr!V51+May!V51+Jun!V51),IF(Config!$C$6=7,SUM(Ene!V51+Feb!V51+Mar!V51+Abr!V51+May!V51+Jun!V51+Jul!V51),IF(Config!$C$6=8,SUM(+Ene!V51+Feb!V51+Mar!V51+Abr!V51+May!V51+Jun!V51+Jul!V51+Ago!V51),IF(Config!$C$6=9,SUM(+Ene!V51+Feb!V51+Mar!V51+Abr!V51+May!V51+Jun!V51+Jul!V51+Ago!V51+Set!V51),IF(Config!$C$6=10,SUM(+Ene!V51+Feb!V51+Mar!V51+Abr!V51+May!V51+Jun!V51+Jul!V51+Ago!V51+Set!V51+Oct!V51),IF(Config!$C$6=11,SUM(+Ene!V51+Feb!V51+Mar!V51+Abr!V51+May!V51+Jun!V51+Jul!V51+Ago!V51+Set!V51+Oct!V51+Nov!V51),IF(Config!$C$6=12,SUM(+Ene!V51+Feb!V51+Mar!V51+Abr!V51+May!V51+Jun!V51+Jul!V51+Ago!V51+Set!V51+Oct!V51+Nov!V51+Dic!V51)))))))))))))</f>
        <v>0</v>
      </c>
      <c r="W51" s="429">
        <f>IF(Config!$C$6=1,SUM(+Ene!W51),IF(Config!$C$6=2,SUM(+Ene!W51+Feb!W51),IF(Config!$C$6=3,SUM(+Ene!W51+Feb!W51+Mar!W51),IF(Config!$C$6=4,SUM(+Ene!W51+Feb!W51+Mar!W51+Abr!W51),IF(Config!$C$6=5,SUM(Ene!W51+Feb!W51+Mar!W51+Abr!W51+May!W51),IF(Config!$C$6=6,SUM(+Ene!W51+Feb!W51+Mar!W51+Abr!W51+May!W51+Jun!W51),IF(Config!$C$6=7,SUM(Ene!W51+Feb!W51+Mar!W51+Abr!W51+May!W51+Jun!W51+Jul!W51),IF(Config!$C$6=8,SUM(+Ene!W51+Feb!W51+Mar!W51+Abr!W51+May!W51+Jun!W51+Jul!W51+Ago!W51),IF(Config!$C$6=9,SUM(+Ene!W51+Feb!W51+Mar!W51+Abr!W51+May!W51+Jun!W51+Jul!W51+Ago!W51+Set!W51),IF(Config!$C$6=10,SUM(+Ene!W51+Feb!W51+Mar!W51+Abr!W51+May!W51+Jun!W51+Jul!W51+Ago!W51+Set!W51+Oct!W51),IF(Config!$C$6=11,SUM(+Ene!W51+Feb!W51+Mar!W51+Abr!W51+May!W51+Jun!W51+Jul!W51+Ago!W51+Set!W51+Oct!W51+Nov!W51),IF(Config!$C$6=12,SUM(+Ene!W51+Feb!W51+Mar!W51+Abr!W51+May!W51+Jun!W51+Jul!W51+Ago!W51+Set!W51+Oct!W51+Nov!W51+Dic!W51)))))))))))))</f>
        <v>0</v>
      </c>
      <c r="X51" s="429">
        <f>IF(Config!$C$6=1,SUM(+Ene!X51),IF(Config!$C$6=2,SUM(+Ene!X51+Feb!X51),IF(Config!$C$6=3,SUM(+Ene!X51+Feb!X51+Mar!X51),IF(Config!$C$6=4,SUM(+Ene!X51+Feb!X51+Mar!X51+Abr!X51),IF(Config!$C$6=5,SUM(Ene!X51+Feb!X51+Mar!X51+Abr!X51+May!X51),IF(Config!$C$6=6,SUM(+Ene!X51+Feb!X51+Mar!X51+Abr!X51+May!X51+Jun!X51),IF(Config!$C$6=7,SUM(Ene!X51+Feb!X51+Mar!X51+Abr!X51+May!X51+Jun!X51+Jul!X51),IF(Config!$C$6=8,SUM(+Ene!X51+Feb!X51+Mar!X51+Abr!X51+May!X51+Jun!X51+Jul!X51+Ago!X51),IF(Config!$C$6=9,SUM(+Ene!X51+Feb!X51+Mar!X51+Abr!X51+May!X51+Jun!X51+Jul!X51+Ago!X51+Set!X51),IF(Config!$C$6=10,SUM(+Ene!X51+Feb!X51+Mar!X51+Abr!X51+May!X51+Jun!X51+Jul!X51+Ago!X51+Set!X51+Oct!X51),IF(Config!$C$6=11,SUM(+Ene!X51+Feb!X51+Mar!X51+Abr!X51+May!X51+Jun!X51+Jul!X51+Ago!X51+Set!X51+Oct!X51+Nov!X51),IF(Config!$C$6=12,SUM(+Ene!X51+Feb!X51+Mar!X51+Abr!X51+May!X51+Jun!X51+Jul!X51+Ago!X51+Set!X51+Oct!X51+Nov!X51+Dic!X51)))))))))))))</f>
        <v>0</v>
      </c>
      <c r="Y51" s="429">
        <f>IF(Config!$C$6=1,SUM(+Ene!Y51),IF(Config!$C$6=2,SUM(+Ene!Y51+Feb!Y51),IF(Config!$C$6=3,SUM(+Ene!Y51+Feb!Y51+Mar!Y51),IF(Config!$C$6=4,SUM(+Ene!Y51+Feb!Y51+Mar!Y51+Abr!Y51),IF(Config!$C$6=5,SUM(Ene!Y51+Feb!Y51+Mar!Y51+Abr!Y51+May!Y51),IF(Config!$C$6=6,SUM(+Ene!Y51+Feb!Y51+Mar!Y51+Abr!Y51+May!Y51+Jun!Y51),IF(Config!$C$6=7,SUM(Ene!Y51+Feb!Y51+Mar!Y51+Abr!Y51+May!Y51+Jun!Y51+Jul!Y51),IF(Config!$C$6=8,SUM(+Ene!Y51+Feb!Y51+Mar!Y51+Abr!Y51+May!Y51+Jun!Y51+Jul!Y51+Ago!Y51),IF(Config!$C$6=9,SUM(+Ene!Y51+Feb!Y51+Mar!Y51+Abr!Y51+May!Y51+Jun!Y51+Jul!Y51+Ago!Y51+Set!Y51),IF(Config!$C$6=10,SUM(+Ene!Y51+Feb!Y51+Mar!Y51+Abr!Y51+May!Y51+Jun!Y51+Jul!Y51+Ago!Y51+Set!Y51+Oct!Y51),IF(Config!$C$6=11,SUM(+Ene!Y51+Feb!Y51+Mar!Y51+Abr!Y51+May!Y51+Jun!Y51+Jul!Y51+Ago!Y51+Set!Y51+Oct!Y51+Nov!Y51),IF(Config!$C$6=12,SUM(+Ene!Y51+Feb!Y51+Mar!Y51+Abr!Y51+May!Y51+Jun!Y51+Jul!Y51+Ago!Y51+Set!Y51+Oct!Y51+Nov!Y51+Dic!Y51)))))))))))))</f>
        <v>0</v>
      </c>
      <c r="Z51" s="429">
        <f>IF(Config!$C$6=1,SUM(+Ene!Z51),IF(Config!$C$6=2,SUM(+Ene!Z51+Feb!Z51),IF(Config!$C$6=3,SUM(+Ene!Z51+Feb!Z51+Mar!Z51),IF(Config!$C$6=4,SUM(+Ene!Z51+Feb!Z51+Mar!Z51+Abr!Z51),IF(Config!$C$6=5,SUM(Ene!Z51+Feb!Z51+Mar!Z51+Abr!Z51+May!Z51),IF(Config!$C$6=6,SUM(+Ene!Z51+Feb!Z51+Mar!Z51+Abr!Z51+May!Z51+Jun!Z51),IF(Config!$C$6=7,SUM(Ene!Z51+Feb!Z51+Mar!Z51+Abr!Z51+May!Z51+Jun!Z51+Jul!Z51),IF(Config!$C$6=8,SUM(+Ene!Z51+Feb!Z51+Mar!Z51+Abr!Z51+May!Z51+Jun!Z51+Jul!Z51+Ago!Z51),IF(Config!$C$6=9,SUM(+Ene!Z51+Feb!Z51+Mar!Z51+Abr!Z51+May!Z51+Jun!Z51+Jul!Z51+Ago!Z51+Set!Z51),IF(Config!$C$6=10,SUM(+Ene!Z51+Feb!Z51+Mar!Z51+Abr!Z51+May!Z51+Jun!Z51+Jul!Z51+Ago!Z51+Set!Z51+Oct!Z51),IF(Config!$C$6=11,SUM(+Ene!Z51+Feb!Z51+Mar!Z51+Abr!Z51+May!Z51+Jun!Z51+Jul!Z51+Ago!Z51+Set!Z51+Oct!Z51+Nov!Z51),IF(Config!$C$6=12,SUM(+Ene!Z51+Feb!Z51+Mar!Z51+Abr!Z51+May!Z51+Jun!Z51+Jul!Z51+Ago!Z51+Set!Z51+Oct!Z51+Nov!Z51+Dic!Z51)))))))))))))</f>
        <v>0</v>
      </c>
      <c r="AA51" s="429">
        <f>IF(Config!$C$6=1,SUM(+Ene!AA51),IF(Config!$C$6=2,SUM(+Ene!AA51+Feb!AA51),IF(Config!$C$6=3,SUM(+Ene!AA51+Feb!AA51+Mar!AA51),IF(Config!$C$6=4,SUM(+Ene!AA51+Feb!AA51+Mar!AA51+Abr!AA51),IF(Config!$C$6=5,SUM(Ene!AA51+Feb!AA51+Mar!AA51+Abr!AA51+May!AA51),IF(Config!$C$6=6,SUM(+Ene!AA51+Feb!AA51+Mar!AA51+Abr!AA51+May!AA51+Jun!AA51),IF(Config!$C$6=7,SUM(Ene!AA51+Feb!AA51+Mar!AA51+Abr!AA51+May!AA51+Jun!AA51+Jul!AA51),IF(Config!$C$6=8,SUM(+Ene!AA51+Feb!AA51+Mar!AA51+Abr!AA51+May!AA51+Jun!AA51+Jul!AA51+Ago!AA51),IF(Config!$C$6=9,SUM(+Ene!AA51+Feb!AA51+Mar!AA51+Abr!AA51+May!AA51+Jun!AA51+Jul!AA51+Ago!AA51+Set!AA51),IF(Config!$C$6=10,SUM(+Ene!AA51+Feb!AA51+Mar!AA51+Abr!AA51+May!AA51+Jun!AA51+Jul!AA51+Ago!AA51+Set!AA51+Oct!AA51),IF(Config!$C$6=11,SUM(+Ene!AA51+Feb!AA51+Mar!AA51+Abr!AA51+May!AA51+Jun!AA51+Jul!AA51+Ago!AA51+Set!AA51+Oct!AA51+Nov!AA51),IF(Config!$C$6=12,SUM(+Ene!AA51+Feb!AA51+Mar!AA51+Abr!AA51+May!AA51+Jun!AA51+Jul!AA51+Ago!AA51+Set!AA51+Oct!AA51+Nov!AA51+Dic!AA51)))))))))))))</f>
        <v>0</v>
      </c>
      <c r="AB51" s="429">
        <f>IF(Config!$C$6=1,SUM(+Ene!AB51),IF(Config!$C$6=2,SUM(+Ene!AB51+Feb!AB51),IF(Config!$C$6=3,SUM(+Ene!AB51+Feb!AB51+Mar!AB51),IF(Config!$C$6=4,SUM(+Ene!AB51+Feb!AB51+Mar!AB51+Abr!AB51),IF(Config!$C$6=5,SUM(Ene!AB51+Feb!AB51+Mar!AB51+Abr!AB51+May!AB51),IF(Config!$C$6=6,SUM(+Ene!AB51+Feb!AB51+Mar!AB51+Abr!AB51+May!AB51+Jun!AB51),IF(Config!$C$6=7,SUM(Ene!AB51+Feb!AB51+Mar!AB51+Abr!AB51+May!AB51+Jun!AB51+Jul!AB51),IF(Config!$C$6=8,SUM(+Ene!AB51+Feb!AB51+Mar!AB51+Abr!AB51+May!AB51+Jun!AB51+Jul!AB51+Ago!AB51),IF(Config!$C$6=9,SUM(+Ene!AB51+Feb!AB51+Mar!AB51+Abr!AB51+May!AB51+Jun!AB51+Jul!AB51+Ago!AB51+Set!AB51),IF(Config!$C$6=10,SUM(+Ene!AB51+Feb!AB51+Mar!AB51+Abr!AB51+May!AB51+Jun!AB51+Jul!AB51+Ago!AB51+Set!AB51+Oct!AB51),IF(Config!$C$6=11,SUM(+Ene!AB51+Feb!AB51+Mar!AB51+Abr!AB51+May!AB51+Jun!AB51+Jul!AB51+Ago!AB51+Set!AB51+Oct!AB51+Nov!AB51),IF(Config!$C$6=12,SUM(+Ene!AB51+Feb!AB51+Mar!AB51+Abr!AB51+May!AB51+Jun!AB51+Jul!AB51+Ago!AB51+Set!AB51+Oct!AB51+Nov!AB51+Dic!AB51)))))))))))))</f>
        <v>0</v>
      </c>
      <c r="AC51" s="429">
        <f>IF(Config!$C$6=1,SUM(+Ene!AC51),IF(Config!$C$6=2,SUM(+Ene!AC51+Feb!AC51),IF(Config!$C$6=3,SUM(+Ene!AC51+Feb!AC51+Mar!AC51),IF(Config!$C$6=4,SUM(+Ene!AC51+Feb!AC51+Mar!AC51+Abr!AC51),IF(Config!$C$6=5,SUM(Ene!AC51+Feb!AC51+Mar!AC51+Abr!AC51+May!AC51),IF(Config!$C$6=6,SUM(+Ene!AC51+Feb!AC51+Mar!AC51+Abr!AC51+May!AC51+Jun!AC51),IF(Config!$C$6=7,SUM(Ene!AC51+Feb!AC51+Mar!AC51+Abr!AC51+May!AC51+Jun!AC51+Jul!AC51),IF(Config!$C$6=8,SUM(+Ene!AC51+Feb!AC51+Mar!AC51+Abr!AC51+May!AC51+Jun!AC51+Jul!AC51+Ago!AC51),IF(Config!$C$6=9,SUM(+Ene!AC51+Feb!AC51+Mar!AC51+Abr!AC51+May!AC51+Jun!AC51+Jul!AC51+Ago!AC51+Set!AC51),IF(Config!$C$6=10,SUM(+Ene!AC51+Feb!AC51+Mar!AC51+Abr!AC51+May!AC51+Jun!AC51+Jul!AC51+Ago!AC51+Set!AC51+Oct!AC51),IF(Config!$C$6=11,SUM(+Ene!AC51+Feb!AC51+Mar!AC51+Abr!AC51+May!AC51+Jun!AC51+Jul!AC51+Ago!AC51+Set!AC51+Oct!AC51+Nov!AC51),IF(Config!$C$6=12,SUM(+Ene!AC51+Feb!AC51+Mar!AC51+Abr!AC51+May!AC51+Jun!AC51+Jul!AC51+Ago!AC51+Set!AC51+Oct!AC51+Nov!AC51+Dic!AC51)))))))))))))</f>
        <v>0</v>
      </c>
      <c r="AD51" s="429">
        <f>IF(Config!$C$6=1,SUM(+Ene!AD51),IF(Config!$C$6=2,SUM(+Ene!AD51+Feb!AD51),IF(Config!$C$6=3,SUM(+Ene!AD51+Feb!AD51+Mar!AD51),IF(Config!$C$6=4,SUM(+Ene!AD51+Feb!AD51+Mar!AD51+Abr!AD51),IF(Config!$C$6=5,SUM(Ene!AD51+Feb!AD51+Mar!AD51+Abr!AD51+May!AD51),IF(Config!$C$6=6,SUM(+Ene!AD51+Feb!AD51+Mar!AD51+Abr!AD51+May!AD51+Jun!AD51),IF(Config!$C$6=7,SUM(Ene!AD51+Feb!AD51+Mar!AD51+Abr!AD51+May!AD51+Jun!AD51+Jul!AD51),IF(Config!$C$6=8,SUM(+Ene!AD51+Feb!AD51+Mar!AD51+Abr!AD51+May!AD51+Jun!AD51+Jul!AD51+Ago!AD51),IF(Config!$C$6=9,SUM(+Ene!AD51+Feb!AD51+Mar!AD51+Abr!AD51+May!AD51+Jun!AD51+Jul!AD51+Ago!AD51+Set!AD51),IF(Config!$C$6=10,SUM(+Ene!AD51+Feb!AD51+Mar!AD51+Abr!AD51+May!AD51+Jun!AD51+Jul!AD51+Ago!AD51+Set!AD51+Oct!AD51),IF(Config!$C$6=11,SUM(+Ene!AD51+Feb!AD51+Mar!AD51+Abr!AD51+May!AD51+Jun!AD51+Jul!AD51+Ago!AD51+Set!AD51+Oct!AD51+Nov!AD51),IF(Config!$C$6=12,SUM(+Ene!AD51+Feb!AD51+Mar!AD51+Abr!AD51+May!AD51+Jun!AD51+Jul!AD51+Ago!AD51+Set!AD51+Oct!AD51+Nov!AD51+Dic!AD51)))))))))))))</f>
        <v>0</v>
      </c>
      <c r="AE51" s="429">
        <f>IF(Config!$C$6=1,SUM(+Ene!AE51),IF(Config!$C$6=2,SUM(+Ene!AE51+Feb!AE51),IF(Config!$C$6=3,SUM(+Ene!AE51+Feb!AE51+Mar!AE51),IF(Config!$C$6=4,SUM(+Ene!AE51+Feb!AE51+Mar!AE51+Abr!AE51),IF(Config!$C$6=5,SUM(Ene!AE51+Feb!AE51+Mar!AE51+Abr!AE51+May!AE51),IF(Config!$C$6=6,SUM(+Ene!AE51+Feb!AE51+Mar!AE51+Abr!AE51+May!AE51+Jun!AE51),IF(Config!$C$6=7,SUM(Ene!AE51+Feb!AE51+Mar!AE51+Abr!AE51+May!AE51+Jun!AE51+Jul!AE51),IF(Config!$C$6=8,SUM(+Ene!AE51+Feb!AE51+Mar!AE51+Abr!AE51+May!AE51+Jun!AE51+Jul!AE51+Ago!AE51),IF(Config!$C$6=9,SUM(+Ene!AE51+Feb!AE51+Mar!AE51+Abr!AE51+May!AE51+Jun!AE51+Jul!AE51+Ago!AE51+Set!AE51),IF(Config!$C$6=10,SUM(+Ene!AE51+Feb!AE51+Mar!AE51+Abr!AE51+May!AE51+Jun!AE51+Jul!AE51+Ago!AE51+Set!AE51+Oct!AE51),IF(Config!$C$6=11,SUM(+Ene!AE51+Feb!AE51+Mar!AE51+Abr!AE51+May!AE51+Jun!AE51+Jul!AE51+Ago!AE51+Set!AE51+Oct!AE51+Nov!AE51),IF(Config!$C$6=12,SUM(+Ene!AE51+Feb!AE51+Mar!AE51+Abr!AE51+May!AE51+Jun!AE51+Jul!AE51+Ago!AE51+Set!AE51+Oct!AE51+Nov!AE51+Dic!AE51)))))))))))))</f>
        <v>0</v>
      </c>
      <c r="AF51" s="429">
        <f>IF(Config!$C$6=1,SUM(+Ene!AF51),IF(Config!$C$6=2,SUM(+Ene!AF51+Feb!AF51),IF(Config!$C$6=3,SUM(+Ene!AF51+Feb!AF51+Mar!AF51),IF(Config!$C$6=4,SUM(+Ene!AF51+Feb!AF51+Mar!AF51+Abr!AF51),IF(Config!$C$6=5,SUM(Ene!AF51+Feb!AF51+Mar!AF51+Abr!AF51+May!AF51),IF(Config!$C$6=6,SUM(+Ene!AF51+Feb!AF51+Mar!AF51+Abr!AF51+May!AF51+Jun!AF51),IF(Config!$C$6=7,SUM(Ene!AF51+Feb!AF51+Mar!AF51+Abr!AF51+May!AF51+Jun!AF51+Jul!AF51),IF(Config!$C$6=8,SUM(+Ene!AF51+Feb!AF51+Mar!AF51+Abr!AF51+May!AF51+Jun!AF51+Jul!AF51+Ago!AF51),IF(Config!$C$6=9,SUM(+Ene!AF51+Feb!AF51+Mar!AF51+Abr!AF51+May!AF51+Jun!AF51+Jul!AF51+Ago!AF51+Set!AF51),IF(Config!$C$6=10,SUM(+Ene!AF51+Feb!AF51+Mar!AF51+Abr!AF51+May!AF51+Jun!AF51+Jul!AF51+Ago!AF51+Set!AF51+Oct!AF51),IF(Config!$C$6=11,SUM(+Ene!AF51+Feb!AF51+Mar!AF51+Abr!AF51+May!AF51+Jun!AF51+Jul!AF51+Ago!AF51+Set!AF51+Oct!AF51+Nov!AF51),IF(Config!$C$6=12,SUM(+Ene!AF51+Feb!AF51+Mar!AF51+Abr!AF51+May!AF51+Jun!AF51+Jul!AF51+Ago!AF51+Set!AF51+Oct!AF51+Nov!AF51+Dic!AF51)))))))))))))</f>
        <v>0</v>
      </c>
      <c r="AG51" s="429">
        <f>IF(Config!$C$6=1,SUM(+Ene!AG51),IF(Config!$C$6=2,SUM(+Ene!AG51+Feb!AG51),IF(Config!$C$6=3,SUM(+Ene!AG51+Feb!AG51+Mar!AG51),IF(Config!$C$6=4,SUM(+Ene!AG51+Feb!AG51+Mar!AG51+Abr!AG51),IF(Config!$C$6=5,SUM(Ene!AG51+Feb!AG51+Mar!AG51+Abr!AG51+May!AG51),IF(Config!$C$6=6,SUM(+Ene!AG51+Feb!AG51+Mar!AG51+Abr!AG51+May!AG51+Jun!AG51),IF(Config!$C$6=7,SUM(Ene!AG51+Feb!AG51+Mar!AG51+Abr!AG51+May!AG51+Jun!AG51+Jul!AG51),IF(Config!$C$6=8,SUM(+Ene!AG51+Feb!AG51+Mar!AG51+Abr!AG51+May!AG51+Jun!AG51+Jul!AG51+Ago!AG51),IF(Config!$C$6=9,SUM(+Ene!AG51+Feb!AG51+Mar!AG51+Abr!AG51+May!AG51+Jun!AG51+Jul!AG51+Ago!AG51+Set!AG51),IF(Config!$C$6=10,SUM(+Ene!AG51+Feb!AG51+Mar!AG51+Abr!AG51+May!AG51+Jun!AG51+Jul!AG51+Ago!AG51+Set!AG51+Oct!AG51),IF(Config!$C$6=11,SUM(+Ene!AG51+Feb!AG51+Mar!AG51+Abr!AG51+May!AG51+Jun!AG51+Jul!AG51+Ago!AG51+Set!AG51+Oct!AG51+Nov!AG51),IF(Config!$C$6=12,SUM(+Ene!AG51+Feb!AG51+Mar!AG51+Abr!AG51+May!AG51+Jun!AG51+Jul!AG51+Ago!AG51+Set!AG51+Oct!AG51+Nov!AG51+Dic!AG51)))))))))))))</f>
        <v>0</v>
      </c>
      <c r="AH51" s="429">
        <f>IF(Config!$C$6=1,SUM(+Ene!AH51),IF(Config!$C$6=2,SUM(+Ene!AH51+Feb!AH51),IF(Config!$C$6=3,SUM(+Ene!AH51+Feb!AH51+Mar!AH51),IF(Config!$C$6=4,SUM(+Ene!AH51+Feb!AH51+Mar!AH51+Abr!AH51),IF(Config!$C$6=5,SUM(Ene!AH51+Feb!AH51+Mar!AH51+Abr!AH51+May!AH51),IF(Config!$C$6=6,SUM(+Ene!AH51+Feb!AH51+Mar!AH51+Abr!AH51+May!AH51+Jun!AH51),IF(Config!$C$6=7,SUM(Ene!AH51+Feb!AH51+Mar!AH51+Abr!AH51+May!AH51+Jun!AH51+Jul!AH51),IF(Config!$C$6=8,SUM(+Ene!AH51+Feb!AH51+Mar!AH51+Abr!AH51+May!AH51+Jun!AH51+Jul!AH51+Ago!AH51),IF(Config!$C$6=9,SUM(+Ene!AH51+Feb!AH51+Mar!AH51+Abr!AH51+May!AH51+Jun!AH51+Jul!AH51+Ago!AH51+Set!AH51),IF(Config!$C$6=10,SUM(+Ene!AH51+Feb!AH51+Mar!AH51+Abr!AH51+May!AH51+Jun!AH51+Jul!AH51+Ago!AH51+Set!AH51+Oct!AH51),IF(Config!$C$6=11,SUM(+Ene!AH51+Feb!AH51+Mar!AH51+Abr!AH51+May!AH51+Jun!AH51+Jul!AH51+Ago!AH51+Set!AH51+Oct!AH51+Nov!AH51),IF(Config!$C$6=12,SUM(+Ene!AH51+Feb!AH51+Mar!AH51+Abr!AH51+May!AH51+Jun!AH51+Jul!AH51+Ago!AH51+Set!AH51+Oct!AH51+Nov!AH51+Dic!AH51)))))))))))))</f>
        <v>0</v>
      </c>
      <c r="AI51" s="429">
        <f>IF(Config!$C$6=1,SUM(+Ene!AI51),IF(Config!$C$6=2,SUM(+Ene!AI51+Feb!AI51),IF(Config!$C$6=3,SUM(+Ene!AI51+Feb!AI51+Mar!AI51),IF(Config!$C$6=4,SUM(+Ene!AI51+Feb!AI51+Mar!AI51+Abr!AI51),IF(Config!$C$6=5,SUM(Ene!AI51+Feb!AI51+Mar!AI51+Abr!AI51+May!AI51),IF(Config!$C$6=6,SUM(+Ene!AI51+Feb!AI51+Mar!AI51+Abr!AI51+May!AI51+Jun!AI51),IF(Config!$C$6=7,SUM(Ene!AI51+Feb!AI51+Mar!AI51+Abr!AI51+May!AI51+Jun!AI51+Jul!AI51),IF(Config!$C$6=8,SUM(+Ene!AI51+Feb!AI51+Mar!AI51+Abr!AI51+May!AI51+Jun!AI51+Jul!AI51+Ago!AI51),IF(Config!$C$6=9,SUM(+Ene!AI51+Feb!AI51+Mar!AI51+Abr!AI51+May!AI51+Jun!AI51+Jul!AI51+Ago!AI51+Set!AI51),IF(Config!$C$6=10,SUM(+Ene!AI51+Feb!AI51+Mar!AI51+Abr!AI51+May!AI51+Jun!AI51+Jul!AI51+Ago!AI51+Set!AI51+Oct!AI51),IF(Config!$C$6=11,SUM(+Ene!AI51+Feb!AI51+Mar!AI51+Abr!AI51+May!AI51+Jun!AI51+Jul!AI51+Ago!AI51+Set!AI51+Oct!AI51+Nov!AI51),IF(Config!$C$6=12,SUM(+Ene!AI51+Feb!AI51+Mar!AI51+Abr!AI51+May!AI51+Jun!AI51+Jul!AI51+Ago!AI51+Set!AI51+Oct!AI51+Nov!AI51+Dic!AI51)))))))))))))</f>
        <v>0</v>
      </c>
      <c r="AJ51" s="429">
        <f>IF(Config!$C$6=1,SUM(+Ene!AJ51),IF(Config!$C$6=2,SUM(+Ene!AJ51+Feb!AJ51),IF(Config!$C$6=3,SUM(+Ene!AJ51+Feb!AJ51+Mar!AJ51),IF(Config!$C$6=4,SUM(+Ene!AJ51+Feb!AJ51+Mar!AJ51+Abr!AJ51),IF(Config!$C$6=5,SUM(Ene!AJ51+Feb!AJ51+Mar!AJ51+Abr!AJ51+May!AJ51),IF(Config!$C$6=6,SUM(+Ene!AJ51+Feb!AJ51+Mar!AJ51+Abr!AJ51+May!AJ51+Jun!AJ51),IF(Config!$C$6=7,SUM(Ene!AJ51+Feb!AJ51+Mar!AJ51+Abr!AJ51+May!AJ51+Jun!AJ51+Jul!AJ51),IF(Config!$C$6=8,SUM(+Ene!AJ51+Feb!AJ51+Mar!AJ51+Abr!AJ51+May!AJ51+Jun!AJ51+Jul!AJ51+Ago!AJ51),IF(Config!$C$6=9,SUM(+Ene!AJ51+Feb!AJ51+Mar!AJ51+Abr!AJ51+May!AJ51+Jun!AJ51+Jul!AJ51+Ago!AJ51+Set!AJ51),IF(Config!$C$6=10,SUM(+Ene!AJ51+Feb!AJ51+Mar!AJ51+Abr!AJ51+May!AJ51+Jun!AJ51+Jul!AJ51+Ago!AJ51+Set!AJ51+Oct!AJ51),IF(Config!$C$6=11,SUM(+Ene!AJ51+Feb!AJ51+Mar!AJ51+Abr!AJ51+May!AJ51+Jun!AJ51+Jul!AJ51+Ago!AJ51+Set!AJ51+Oct!AJ51+Nov!AJ51),IF(Config!$C$6=12,SUM(+Ene!AJ51+Feb!AJ51+Mar!AJ51+Abr!AJ51+May!AJ51+Jun!AJ51+Jul!AJ51+Ago!AJ51+Set!AJ51+Oct!AJ51+Nov!AJ51+Dic!AJ51)))))))))))))</f>
        <v>0</v>
      </c>
      <c r="AK51" s="429">
        <f>IF(Config!$C$6=1,SUM(+Ene!AK51),IF(Config!$C$6=2,SUM(+Ene!AK51+Feb!AK51),IF(Config!$C$6=3,SUM(+Ene!AK51+Feb!AK51+Mar!AK51),IF(Config!$C$6=4,SUM(+Ene!AK51+Feb!AK51+Mar!AK51+Abr!AK51),IF(Config!$C$6=5,SUM(Ene!AK51+Feb!AK51+Mar!AK51+Abr!AK51+May!AK51),IF(Config!$C$6=6,SUM(+Ene!AK51+Feb!AK51+Mar!AK51+Abr!AK51+May!AK51+Jun!AK51),IF(Config!$C$6=7,SUM(Ene!AK51+Feb!AK51+Mar!AK51+Abr!AK51+May!AK51+Jun!AK51+Jul!AK51),IF(Config!$C$6=8,SUM(+Ene!AK51+Feb!AK51+Mar!AK51+Abr!AK51+May!AK51+Jun!AK51+Jul!AK51+Ago!AK51),IF(Config!$C$6=9,SUM(+Ene!AK51+Feb!AK51+Mar!AK51+Abr!AK51+May!AK51+Jun!AK51+Jul!AK51+Ago!AK51+Set!AK51),IF(Config!$C$6=10,SUM(+Ene!AK51+Feb!AK51+Mar!AK51+Abr!AK51+May!AK51+Jun!AK51+Jul!AK51+Ago!AK51+Set!AK51+Oct!AK51),IF(Config!$C$6=11,SUM(+Ene!AK51+Feb!AK51+Mar!AK51+Abr!AK51+May!AK51+Jun!AK51+Jul!AK51+Ago!AK51+Set!AK51+Oct!AK51+Nov!AK51),IF(Config!$C$6=12,SUM(+Ene!AK51+Feb!AK51+Mar!AK51+Abr!AK51+May!AK51+Jun!AK51+Jul!AK51+Ago!AK51+Set!AK51+Oct!AK51+Nov!AK51+Dic!AK51)))))))))))))</f>
        <v>0</v>
      </c>
      <c r="AL51" s="429">
        <f>IF(Config!$C$6=1,SUM(+Ene!AL51),IF(Config!$C$6=2,SUM(+Ene!AL51+Feb!AL51),IF(Config!$C$6=3,SUM(+Ene!AL51+Feb!AL51+Mar!AL51),IF(Config!$C$6=4,SUM(+Ene!AL51+Feb!AL51+Mar!AL51+Abr!AL51),IF(Config!$C$6=5,SUM(Ene!AL51+Feb!AL51+Mar!AL51+Abr!AL51+May!AL51),IF(Config!$C$6=6,SUM(+Ene!AL51+Feb!AL51+Mar!AL51+Abr!AL51+May!AL51+Jun!AL51),IF(Config!$C$6=7,SUM(Ene!AL51+Feb!AL51+Mar!AL51+Abr!AL51+May!AL51+Jun!AL51+Jul!AL51),IF(Config!$C$6=8,SUM(+Ene!AL51+Feb!AL51+Mar!AL51+Abr!AL51+May!AL51+Jun!AL51+Jul!AL51+Ago!AL51),IF(Config!$C$6=9,SUM(+Ene!AL51+Feb!AL51+Mar!AL51+Abr!AL51+May!AL51+Jun!AL51+Jul!AL51+Ago!AL51+Set!AL51),IF(Config!$C$6=10,SUM(+Ene!AL51+Feb!AL51+Mar!AL51+Abr!AL51+May!AL51+Jun!AL51+Jul!AL51+Ago!AL51+Set!AL51+Oct!AL51),IF(Config!$C$6=11,SUM(+Ene!AL51+Feb!AL51+Mar!AL51+Abr!AL51+May!AL51+Jun!AL51+Jul!AL51+Ago!AL51+Set!AL51+Oct!AL51+Nov!AL51),IF(Config!$C$6=12,SUM(+Ene!AL51+Feb!AL51+Mar!AL51+Abr!AL51+May!AL51+Jun!AL51+Jul!AL51+Ago!AL51+Set!AL51+Oct!AL51+Nov!AL51+Dic!AL51)))))))))))))</f>
        <v>0</v>
      </c>
      <c r="AM51" s="429">
        <f>IF(Config!$C$6=1,SUM(+Ene!AM51),IF(Config!$C$6=2,SUM(+Ene!AM51+Feb!AM51),IF(Config!$C$6=3,SUM(+Ene!AM51+Feb!AM51+Mar!AM51),IF(Config!$C$6=4,SUM(+Ene!AM51+Feb!AM51+Mar!AM51+Abr!AM51),IF(Config!$C$6=5,SUM(Ene!AM51+Feb!AM51+Mar!AM51+Abr!AM51+May!AM51),IF(Config!$C$6=6,SUM(+Ene!AM51+Feb!AM51+Mar!AM51+Abr!AM51+May!AM51+Jun!AM51),IF(Config!$C$6=7,SUM(Ene!AM51+Feb!AM51+Mar!AM51+Abr!AM51+May!AM51+Jun!AM51+Jul!AM51),IF(Config!$C$6=8,SUM(+Ene!AM51+Feb!AM51+Mar!AM51+Abr!AM51+May!AM51+Jun!AM51+Jul!AM51+Ago!AM51),IF(Config!$C$6=9,SUM(+Ene!AM51+Feb!AM51+Mar!AM51+Abr!AM51+May!AM51+Jun!AM51+Jul!AM51+Ago!AM51+Set!AM51),IF(Config!$C$6=10,SUM(+Ene!AM51+Feb!AM51+Mar!AM51+Abr!AM51+May!AM51+Jun!AM51+Jul!AM51+Ago!AM51+Set!AM51+Oct!AM51),IF(Config!$C$6=11,SUM(+Ene!AM51+Feb!AM51+Mar!AM51+Abr!AM51+May!AM51+Jun!AM51+Jul!AM51+Ago!AM51+Set!AM51+Oct!AM51+Nov!AM51),IF(Config!$C$6=12,SUM(+Ene!AM51+Feb!AM51+Mar!AM51+Abr!AM51+May!AM51+Jun!AM51+Jul!AM51+Ago!AM51+Set!AM51+Oct!AM51+Nov!AM51+Dic!AM51)))))))))))))</f>
        <v>0</v>
      </c>
      <c r="AN51" s="429">
        <f>IF(Config!$C$6=1,SUM(+Ene!AN51),IF(Config!$C$6=2,SUM(+Ene!AN51+Feb!AN51),IF(Config!$C$6=3,SUM(+Ene!AN51+Feb!AN51+Mar!AN51),IF(Config!$C$6=4,SUM(+Ene!AN51+Feb!AN51+Mar!AN51+Abr!AN51),IF(Config!$C$6=5,SUM(Ene!AN51+Feb!AN51+Mar!AN51+Abr!AN51+May!AN51),IF(Config!$C$6=6,SUM(+Ene!AN51+Feb!AN51+Mar!AN51+Abr!AN51+May!AN51+Jun!AN51),IF(Config!$C$6=7,SUM(Ene!AN51+Feb!AN51+Mar!AN51+Abr!AN51+May!AN51+Jun!AN51+Jul!AN51),IF(Config!$C$6=8,SUM(+Ene!AN51+Feb!AN51+Mar!AN51+Abr!AN51+May!AN51+Jun!AN51+Jul!AN51+Ago!AN51),IF(Config!$C$6=9,SUM(+Ene!AN51+Feb!AN51+Mar!AN51+Abr!AN51+May!AN51+Jun!AN51+Jul!AN51+Ago!AN51+Set!AN51),IF(Config!$C$6=10,SUM(+Ene!AN51+Feb!AN51+Mar!AN51+Abr!AN51+May!AN51+Jun!AN51+Jul!AN51+Ago!AN51+Set!AN51+Oct!AN51),IF(Config!$C$6=11,SUM(+Ene!AN51+Feb!AN51+Mar!AN51+Abr!AN51+May!AN51+Jun!AN51+Jul!AN51+Ago!AN51+Set!AN51+Oct!AN51+Nov!AN51),IF(Config!$C$6=12,SUM(+Ene!AN51+Feb!AN51+Mar!AN51+Abr!AN51+May!AN51+Jun!AN51+Jul!AN51+Ago!AN51+Set!AN51+Oct!AN51+Nov!AN51+Dic!AN51)))))))))))))</f>
        <v>0</v>
      </c>
      <c r="AO51" s="429">
        <f>IF(Config!$C$6=1,SUM(+Ene!AO51),IF(Config!$C$6=2,SUM(+Ene!AO51+Feb!AO51),IF(Config!$C$6=3,SUM(+Ene!AO51+Feb!AO51+Mar!AO51),IF(Config!$C$6=4,SUM(+Ene!AO51+Feb!AO51+Mar!AO51+Abr!AO51),IF(Config!$C$6=5,SUM(Ene!AO51+Feb!AO51+Mar!AO51+Abr!AO51+May!AO51),IF(Config!$C$6=6,SUM(+Ene!AO51+Feb!AO51+Mar!AO51+Abr!AO51+May!AO51+Jun!AO51),IF(Config!$C$6=7,SUM(Ene!AO51+Feb!AO51+Mar!AO51+Abr!AO51+May!AO51+Jun!AO51+Jul!AO51),IF(Config!$C$6=8,SUM(+Ene!AO51+Feb!AO51+Mar!AO51+Abr!AO51+May!AO51+Jun!AO51+Jul!AO51+Ago!AO51),IF(Config!$C$6=9,SUM(+Ene!AO51+Feb!AO51+Mar!AO51+Abr!AO51+May!AO51+Jun!AO51+Jul!AO51+Ago!AO51+Set!AO51),IF(Config!$C$6=10,SUM(+Ene!AO51+Feb!AO51+Mar!AO51+Abr!AO51+May!AO51+Jun!AO51+Jul!AO51+Ago!AO51+Set!AO51+Oct!AO51),IF(Config!$C$6=11,SUM(+Ene!AO51+Feb!AO51+Mar!AO51+Abr!AO51+May!AO51+Jun!AO51+Jul!AO51+Ago!AO51+Set!AO51+Oct!AO51+Nov!AO51),IF(Config!$C$6=12,SUM(+Ene!AO51+Feb!AO51+Mar!AO51+Abr!AO51+May!AO51+Jun!AO51+Jul!AO51+Ago!AO51+Set!AO51+Oct!AO51+Nov!AO51+Dic!AO51)))))))))))))</f>
        <v>0</v>
      </c>
      <c r="AP51" s="429">
        <f>IF(Config!$C$6=1,SUM(+Ene!AP51),IF(Config!$C$6=2,SUM(+Ene!AP51+Feb!AP51),IF(Config!$C$6=3,SUM(+Ene!AP51+Feb!AP51+Mar!AP51),IF(Config!$C$6=4,SUM(+Ene!AP51+Feb!AP51+Mar!AP51+Abr!AP51),IF(Config!$C$6=5,SUM(Ene!AP51+Feb!AP51+Mar!AP51+Abr!AP51+May!AP51),IF(Config!$C$6=6,SUM(+Ene!AP51+Feb!AP51+Mar!AP51+Abr!AP51+May!AP51+Jun!AP51),IF(Config!$C$6=7,SUM(Ene!AP51+Feb!AP51+Mar!AP51+Abr!AP51+May!AP51+Jun!AP51+Jul!AP51),IF(Config!$C$6=8,SUM(+Ene!AP51+Feb!AP51+Mar!AP51+Abr!AP51+May!AP51+Jun!AP51+Jul!AP51+Ago!AP51),IF(Config!$C$6=9,SUM(+Ene!AP51+Feb!AP51+Mar!AP51+Abr!AP51+May!AP51+Jun!AP51+Jul!AP51+Ago!AP51+Set!AP51),IF(Config!$C$6=10,SUM(+Ene!AP51+Feb!AP51+Mar!AP51+Abr!AP51+May!AP51+Jun!AP51+Jul!AP51+Ago!AP51+Set!AP51+Oct!AP51),IF(Config!$C$6=11,SUM(+Ene!AP51+Feb!AP51+Mar!AP51+Abr!AP51+May!AP51+Jun!AP51+Jul!AP51+Ago!AP51+Set!AP51+Oct!AP51+Nov!AP51),IF(Config!$C$6=12,SUM(+Ene!AP51+Feb!AP51+Mar!AP51+Abr!AP51+May!AP51+Jun!AP51+Jul!AP51+Ago!AP51+Set!AP51+Oct!AP51+Nov!AP51+Dic!AP51)))))))))))))</f>
        <v>0</v>
      </c>
      <c r="AQ51" s="429">
        <f>IF(Config!$C$6=1,SUM(+Ene!AQ51),IF(Config!$C$6=2,SUM(+Ene!AQ51+Feb!AQ51),IF(Config!$C$6=3,SUM(+Ene!AQ51+Feb!AQ51+Mar!AQ51),IF(Config!$C$6=4,SUM(+Ene!AQ51+Feb!AQ51+Mar!AQ51+Abr!AQ51),IF(Config!$C$6=5,SUM(Ene!AQ51+Feb!AQ51+Mar!AQ51+Abr!AQ51+May!AQ51),IF(Config!$C$6=6,SUM(+Ene!AQ51+Feb!AQ51+Mar!AQ51+Abr!AQ51+May!AQ51+Jun!AQ51),IF(Config!$C$6=7,SUM(Ene!AQ51+Feb!AQ51+Mar!AQ51+Abr!AQ51+May!AQ51+Jun!AQ51+Jul!AQ51),IF(Config!$C$6=8,SUM(+Ene!AQ51+Feb!AQ51+Mar!AQ51+Abr!AQ51+May!AQ51+Jun!AQ51+Jul!AQ51+Ago!AQ51),IF(Config!$C$6=9,SUM(+Ene!AQ51+Feb!AQ51+Mar!AQ51+Abr!AQ51+May!AQ51+Jun!AQ51+Jul!AQ51+Ago!AQ51+Set!AQ51),IF(Config!$C$6=10,SUM(+Ene!AQ51+Feb!AQ51+Mar!AQ51+Abr!AQ51+May!AQ51+Jun!AQ51+Jul!AQ51+Ago!AQ51+Set!AQ51+Oct!AQ51),IF(Config!$C$6=11,SUM(+Ene!AQ51+Feb!AQ51+Mar!AQ51+Abr!AQ51+May!AQ51+Jun!AQ51+Jul!AQ51+Ago!AQ51+Set!AQ51+Oct!AQ51+Nov!AQ51),IF(Config!$C$6=12,SUM(+Ene!AQ51+Feb!AQ51+Mar!AQ51+Abr!AQ51+May!AQ51+Jun!AQ51+Jul!AQ51+Ago!AQ51+Set!AQ51+Oct!AQ51+Nov!AQ51+Dic!AQ51)))))))))))))</f>
        <v>0</v>
      </c>
      <c r="AR51" s="429">
        <f>IF(Config!$C$6=1,SUM(+Ene!AR51),IF(Config!$C$6=2,SUM(+Ene!AR51+Feb!AR51),IF(Config!$C$6=3,SUM(+Ene!AR51+Feb!AR51+Mar!AR51),IF(Config!$C$6=4,SUM(+Ene!AR51+Feb!AR51+Mar!AR51+Abr!AR51),IF(Config!$C$6=5,SUM(Ene!AR51+Feb!AR51+Mar!AR51+Abr!AR51+May!AR51),IF(Config!$C$6=6,SUM(+Ene!AR51+Feb!AR51+Mar!AR51+Abr!AR51+May!AR51+Jun!AR51),IF(Config!$C$6=7,SUM(Ene!AR51+Feb!AR51+Mar!AR51+Abr!AR51+May!AR51+Jun!AR51+Jul!AR51),IF(Config!$C$6=8,SUM(+Ene!AR51+Feb!AR51+Mar!AR51+Abr!AR51+May!AR51+Jun!AR51+Jul!AR51+Ago!AR51),IF(Config!$C$6=9,SUM(+Ene!AR51+Feb!AR51+Mar!AR51+Abr!AR51+May!AR51+Jun!AR51+Jul!AR51+Ago!AR51+Set!AR51),IF(Config!$C$6=10,SUM(+Ene!AR51+Feb!AR51+Mar!AR51+Abr!AR51+May!AR51+Jun!AR51+Jul!AR51+Ago!AR51+Set!AR51+Oct!AR51),IF(Config!$C$6=11,SUM(+Ene!AR51+Feb!AR51+Mar!AR51+Abr!AR51+May!AR51+Jun!AR51+Jul!AR51+Ago!AR51+Set!AR51+Oct!AR51+Nov!AR51),IF(Config!$C$6=12,SUM(+Ene!AR51+Feb!AR51+Mar!AR51+Abr!AR51+May!AR51+Jun!AR51+Jul!AR51+Ago!AR51+Set!AR51+Oct!AR51+Nov!AR51+Dic!AR51)))))))))))))</f>
        <v>0</v>
      </c>
      <c r="AS51" s="429">
        <f>IF(Config!$C$6=1,SUM(+Ene!AS51),IF(Config!$C$6=2,SUM(+Ene!AS51+Feb!AS51),IF(Config!$C$6=3,SUM(+Ene!AS51+Feb!AS51+Mar!AS51),IF(Config!$C$6=4,SUM(+Ene!AS51+Feb!AS51+Mar!AS51+Abr!AS51),IF(Config!$C$6=5,SUM(Ene!AS51+Feb!AS51+Mar!AS51+Abr!AS51+May!AS51),IF(Config!$C$6=6,SUM(+Ene!AS51+Feb!AS51+Mar!AS51+Abr!AS51+May!AS51+Jun!AS51),IF(Config!$C$6=7,SUM(Ene!AS51+Feb!AS51+Mar!AS51+Abr!AS51+May!AS51+Jun!AS51+Jul!AS51),IF(Config!$C$6=8,SUM(+Ene!AS51+Feb!AS51+Mar!AS51+Abr!AS51+May!AS51+Jun!AS51+Jul!AS51+Ago!AS51),IF(Config!$C$6=9,SUM(+Ene!AS51+Feb!AS51+Mar!AS51+Abr!AS51+May!AS51+Jun!AS51+Jul!AS51+Ago!AS51+Set!AS51),IF(Config!$C$6=10,SUM(+Ene!AS51+Feb!AS51+Mar!AS51+Abr!AS51+May!AS51+Jun!AS51+Jul!AS51+Ago!AS51+Set!AS51+Oct!AS51),IF(Config!$C$6=11,SUM(+Ene!AS51+Feb!AS51+Mar!AS51+Abr!AS51+May!AS51+Jun!AS51+Jul!AS51+Ago!AS51+Set!AS51+Oct!AS51+Nov!AS51),IF(Config!$C$6=12,SUM(+Ene!AS51+Feb!AS51+Mar!AS51+Abr!AS51+May!AS51+Jun!AS51+Jul!AS51+Ago!AS51+Set!AS51+Oct!AS51+Nov!AS51+Dic!AS51)))))))))))))</f>
        <v>0</v>
      </c>
      <c r="AT51" s="429">
        <f>IF(Config!$C$6=1,SUM(+Ene!AT51),IF(Config!$C$6=2,SUM(+Ene!AT51+Feb!AT51),IF(Config!$C$6=3,SUM(+Ene!AT51+Feb!AT51+Mar!AT51),IF(Config!$C$6=4,SUM(+Ene!AT51+Feb!AT51+Mar!AT51+Abr!AT51),IF(Config!$C$6=5,SUM(Ene!AT51+Feb!AT51+Mar!AT51+Abr!AT51+May!AT51),IF(Config!$C$6=6,SUM(+Ene!AT51+Feb!AT51+Mar!AT51+Abr!AT51+May!AT51+Jun!AT51),IF(Config!$C$6=7,SUM(Ene!AT51+Feb!AT51+Mar!AT51+Abr!AT51+May!AT51+Jun!AT51+Jul!AT51),IF(Config!$C$6=8,SUM(+Ene!AT51+Feb!AT51+Mar!AT51+Abr!AT51+May!AT51+Jun!AT51+Jul!AT51+Ago!AT51),IF(Config!$C$6=9,SUM(+Ene!AT51+Feb!AT51+Mar!AT51+Abr!AT51+May!AT51+Jun!AT51+Jul!AT51+Ago!AT51+Set!AT51),IF(Config!$C$6=10,SUM(+Ene!AT51+Feb!AT51+Mar!AT51+Abr!AT51+May!AT51+Jun!AT51+Jul!AT51+Ago!AT51+Set!AT51+Oct!AT51),IF(Config!$C$6=11,SUM(+Ene!AT51+Feb!AT51+Mar!AT51+Abr!AT51+May!AT51+Jun!AT51+Jul!AT51+Ago!AT51+Set!AT51+Oct!AT51+Nov!AT51),IF(Config!$C$6=12,SUM(+Ene!AT51+Feb!AT51+Mar!AT51+Abr!AT51+May!AT51+Jun!AT51+Jul!AT51+Ago!AT51+Set!AT51+Oct!AT51+Nov!AT51+Dic!AT51)))))))))))))</f>
        <v>0</v>
      </c>
      <c r="AU51" s="495">
        <f t="shared" si="9"/>
        <v>0</v>
      </c>
      <c r="AV51" s="37">
        <f t="shared" si="10"/>
        <v>0</v>
      </c>
      <c r="AW51" s="37">
        <f t="shared" si="11"/>
        <v>0</v>
      </c>
      <c r="AX51" s="37">
        <f t="shared" si="12"/>
        <v>0</v>
      </c>
      <c r="AY51" s="37">
        <f t="shared" si="13"/>
        <v>0</v>
      </c>
      <c r="AZ51" s="37">
        <f t="shared" si="14"/>
        <v>0</v>
      </c>
      <c r="BA51" s="37">
        <f t="shared" si="15"/>
        <v>0</v>
      </c>
      <c r="BB51" s="37">
        <f t="shared" si="16"/>
        <v>0</v>
      </c>
      <c r="BC51" s="37">
        <f t="shared" si="17"/>
        <v>0</v>
      </c>
      <c r="BD51" s="38">
        <f t="shared" si="18"/>
        <v>0</v>
      </c>
      <c r="BE51" s="37">
        <f t="shared" si="19"/>
        <v>0</v>
      </c>
      <c r="BF51" s="54">
        <f t="shared" si="20"/>
        <v>0</v>
      </c>
    </row>
    <row r="52" spans="1:59" ht="31.5" x14ac:dyDescent="0.25">
      <c r="A52" s="400">
        <v>49</v>
      </c>
      <c r="B52" s="422" t="s">
        <v>468</v>
      </c>
      <c r="C52" s="423" t="s">
        <v>471</v>
      </c>
      <c r="D52" s="429">
        <f>IF(Config!$C$6=1,SUM(+Ene!D52),IF(Config!$C$6=2,SUM(+Ene!D52+Feb!D52),IF(Config!$C$6=3,SUM(+Ene!D52+Feb!D52+Mar!D52),IF(Config!$C$6=4,SUM(+Ene!D52+Feb!D52+Mar!D52+Abr!D52),IF(Config!$C$6=5,SUM(Ene!D52+Feb!D52+Mar!D52+Abr!D52+May!D52),IF(Config!$C$6=6,SUM(+Ene!D52+Feb!D52+Mar!D52+Abr!D52+May!D52+Jun!D52),IF(Config!$C$6=7,SUM(Ene!D52+Feb!D52+Mar!D52+Abr!D52+May!D52+Jun!D52+Jul!D52),IF(Config!$C$6=8,SUM(+Ene!D52+Feb!D52+Mar!D52+Abr!D52+May!D52+Jun!D52+Jul!D52+Ago!D52),IF(Config!$C$6=9,SUM(+Ene!D52+Feb!D52+Mar!D52+Abr!D52+May!D52+Jun!D52+Jul!D52+Ago!D52+Set!D52),IF(Config!$C$6=10,SUM(+Ene!D52+Feb!D52+Mar!D52+Abr!D52+May!D52+Jun!D52+Jul!D52+Ago!D52+Set!D52+Oct!D52),IF(Config!$C$6=11,SUM(+Ene!D52+Feb!D52+Mar!D52+Abr!D52+May!D52+Jun!D52+Jul!D52+Ago!D52+Set!D52+Oct!D52+Nov!D52),IF(Config!$C$6=12,SUM(+Ene!D52+Feb!D52+Mar!D52+Abr!D52+May!D52+Jun!D52+Jul!D52+Ago!D52+Set!D52+Oct!D52+Nov!D52+Dic!D52)))))))))))))</f>
        <v>0</v>
      </c>
      <c r="E52" s="429">
        <f>IF(Config!$C$6=1,SUM(+Ene!E52),IF(Config!$C$6=2,SUM(+Ene!E52+Feb!E52),IF(Config!$C$6=3,SUM(+Ene!E52+Feb!E52+Mar!E52),IF(Config!$C$6=4,SUM(+Ene!E52+Feb!E52+Mar!E52+Abr!E52),IF(Config!$C$6=5,SUM(Ene!E52+Feb!E52+Mar!E52+Abr!E52+May!E52),IF(Config!$C$6=6,SUM(+Ene!E52+Feb!E52+Mar!E52+Abr!E52+May!E52+Jun!E52),IF(Config!$C$6=7,SUM(Ene!E52+Feb!E52+Mar!E52+Abr!E52+May!E52+Jun!E52+Jul!E52),IF(Config!$C$6=8,SUM(+Ene!E52+Feb!E52+Mar!E52+Abr!E52+May!E52+Jun!E52+Jul!E52+Ago!E52),IF(Config!$C$6=9,SUM(+Ene!E52+Feb!E52+Mar!E52+Abr!E52+May!E52+Jun!E52+Jul!E52+Ago!E52+Set!E52),IF(Config!$C$6=10,SUM(+Ene!E52+Feb!E52+Mar!E52+Abr!E52+May!E52+Jun!E52+Jul!E52+Ago!E52+Set!E52+Oct!E52),IF(Config!$C$6=11,SUM(+Ene!E52+Feb!E52+Mar!E52+Abr!E52+May!E52+Jun!E52+Jul!E52+Ago!E52+Set!E52+Oct!E52+Nov!E52),IF(Config!$C$6=12,SUM(+Ene!E52+Feb!E52+Mar!E52+Abr!E52+May!E52+Jun!E52+Jul!E52+Ago!E52+Set!E52+Oct!E52+Nov!E52+Dic!E52)))))))))))))</f>
        <v>0</v>
      </c>
      <c r="F52" s="429">
        <f>IF(Config!$C$6=1,SUM(+Ene!F72),IF(Config!$C$6=2,SUM(+Ene!F72+Feb!F72),IF(Config!$C$6=3,SUM(+Ene!F72+Feb!F72+Mar!F72),IF(Config!$C$6=4,SUM(+Ene!F72+Feb!F72+Mar!F72+Abr!F72),IF(Config!$C$6=5,SUM(Ene!F72+Feb!F72+Mar!F72+Abr!F72+May!F72),IF(Config!$C$6=6,SUM(+Ene!F72+Feb!F72+Mar!F72+Abr!F72+May!F72+Jun!F72),IF(Config!$C$6=7,SUM(Ene!F72+Feb!F72+Mar!F72+Abr!F72+May!F72+Jun!F72+Jul!F72),IF(Config!$C$6=8,SUM(+Ene!F72+Feb!F72+Mar!F72+Abr!F72+May!F72+Jun!F72+Jul!F72+Ago!F72),IF(Config!$C$6=9,SUM(+Ene!F72+Feb!F72+Mar!F72+Abr!F72+May!F72+Jun!F72+Jul!F72+Ago!F72+Set!F72),IF(Config!$C$6=10,SUM(+Ene!F72+Feb!F72+Mar!F72+Abr!F72+May!F72+Jun!F72+Jul!F72+Ago!F72+Set!F72+Oct!F72),IF(Config!$C$6=11,SUM(+Ene!F72+Feb!F72+Mar!F72+Abr!F72+May!F72+Jun!F72+Jul!F72+Ago!F72+Set!F72+Oct!F72+Nov!F72),IF(Config!$C$6=12,SUM(+Ene!F72+Feb!F72+Mar!F72+Abr!F72+May!F72+Jun!F72+Jul!F72+Ago!F72+Set!F72+Oct!F72+Nov!F72+Dic!F72)))))))))))))</f>
        <v>0</v>
      </c>
      <c r="G52" s="429">
        <f>IF(Config!$C$6=1,SUM(+Ene!G52),IF(Config!$C$6=2,SUM(+Ene!G52+Feb!G52),IF(Config!$C$6=3,SUM(+Ene!G52+Feb!G52+Mar!G52),IF(Config!$C$6=4,SUM(+Ene!G52+Feb!G52+Mar!G52+Abr!G52),IF(Config!$C$6=5,SUM(Ene!G52+Feb!G52+Mar!G52+Abr!G52+May!G52),IF(Config!$C$6=6,SUM(+Ene!G52+Feb!G52+Mar!G52+Abr!G52+May!G52+Jun!G52),IF(Config!$C$6=7,SUM(Ene!G52+Feb!G52+Mar!G52+Abr!G52+May!G52+Jun!G52+Jul!G52),IF(Config!$C$6=8,SUM(+Ene!G52+Feb!G52+Mar!G52+Abr!G52+May!G52+Jun!G52+Jul!G52+Ago!G52),IF(Config!$C$6=9,SUM(+Ene!G52+Feb!G52+Mar!G52+Abr!G52+May!G52+Jun!G52+Jul!G52+Ago!G52+Set!G52),IF(Config!$C$6=10,SUM(+Ene!G52+Feb!G52+Mar!G52+Abr!G52+May!G52+Jun!G52+Jul!G52+Ago!G52+Set!G52+Oct!G52),IF(Config!$C$6=11,SUM(+Ene!G52+Feb!G52+Mar!G52+Abr!G52+May!G52+Jun!G52+Jul!G52+Ago!G52+Set!G52+Oct!G52+Nov!G52),IF(Config!$C$6=12,SUM(+Ene!G52+Feb!G52+Mar!G52+Abr!G52+May!G52+Jun!G52+Jul!G52+Ago!G52+Set!G52+Oct!G52+Nov!G52+Dic!G52)))))))))))))</f>
        <v>0</v>
      </c>
      <c r="H52" s="429">
        <f>IF(Config!$C$6=1,SUM(+Ene!H52),IF(Config!$C$6=2,SUM(+Ene!H52+Feb!H52),IF(Config!$C$6=3,SUM(+Ene!H52+Feb!H52+Mar!H52),IF(Config!$C$6=4,SUM(+Ene!H52+Feb!H52+Mar!H52+Abr!H52),IF(Config!$C$6=5,SUM(Ene!H52+Feb!H52+Mar!H52+Abr!H52+May!H52),IF(Config!$C$6=6,SUM(+Ene!H52+Feb!H52+Mar!H52+Abr!H52+May!H52+Jun!H52),IF(Config!$C$6=7,SUM(Ene!H52+Feb!H52+Mar!H52+Abr!H52+May!H52+Jun!H52+Jul!H52),IF(Config!$C$6=8,SUM(+Ene!H52+Feb!H52+Mar!H52+Abr!H52+May!H52+Jun!H52+Jul!H52+Ago!H52),IF(Config!$C$6=9,SUM(+Ene!H52+Feb!H52+Mar!H52+Abr!H52+May!H52+Jun!H52+Jul!H52+Ago!H52+Set!H52),IF(Config!$C$6=10,SUM(+Ene!H52+Feb!H52+Mar!H52+Abr!H52+May!H52+Jun!H52+Jul!H52+Ago!H52+Set!H52+Oct!H52),IF(Config!$C$6=11,SUM(+Ene!H52+Feb!H52+Mar!H52+Abr!H52+May!H52+Jun!H52+Jul!H52+Ago!H52+Set!H52+Oct!H52+Nov!H52),IF(Config!$C$6=12,SUM(+Ene!H52+Feb!H52+Mar!H52+Abr!H52+May!H52+Jun!H52+Jul!H52+Ago!H52+Set!H52+Oct!H52+Nov!H52+Dic!H52)))))))))))))</f>
        <v>0</v>
      </c>
      <c r="I52" s="429">
        <f>IF(Config!$C$6=1,SUM(+Ene!I52),IF(Config!$C$6=2,SUM(+Ene!I52+Feb!I52),IF(Config!$C$6=3,SUM(+Ene!I52+Feb!I52+Mar!I52),IF(Config!$C$6=4,SUM(+Ene!I52+Feb!I52+Mar!I52+Abr!I52),IF(Config!$C$6=5,SUM(Ene!I52+Feb!I52+Mar!I52+Abr!I52+May!I52),IF(Config!$C$6=6,SUM(+Ene!I52+Feb!I52+Mar!I52+Abr!I52+May!I52+Jun!I52),IF(Config!$C$6=7,SUM(Ene!I52+Feb!I52+Mar!I52+Abr!I52+May!I52+Jun!I52+Jul!I52),IF(Config!$C$6=8,SUM(+Ene!I52+Feb!I52+Mar!I52+Abr!I52+May!I52+Jun!I52+Jul!I52+Ago!I52),IF(Config!$C$6=9,SUM(+Ene!I52+Feb!I52+Mar!I52+Abr!I52+May!I52+Jun!I52+Jul!I52+Ago!I52+Set!I52),IF(Config!$C$6=10,SUM(+Ene!I52+Feb!I52+Mar!I52+Abr!I52+May!I52+Jun!I52+Jul!I52+Ago!I52+Set!I52+Oct!I52),IF(Config!$C$6=11,SUM(+Ene!I52+Feb!I52+Mar!I52+Abr!I52+May!I52+Jun!I52+Jul!I52+Ago!I52+Set!I52+Oct!I52+Nov!I52),IF(Config!$C$6=12,SUM(+Ene!I52+Feb!I52+Mar!I52+Abr!I52+May!I52+Jun!I52+Jul!I52+Ago!I52+Set!I52+Oct!I52+Nov!I52+Dic!I52)))))))))))))</f>
        <v>0</v>
      </c>
      <c r="J52" s="429">
        <f>IF(Config!$C$6=1,SUM(+Ene!J52),IF(Config!$C$6=2,SUM(+Ene!J52+Feb!J52),IF(Config!$C$6=3,SUM(+Ene!J52+Feb!J52+Mar!J52),IF(Config!$C$6=4,SUM(+Ene!J52+Feb!J52+Mar!J52+Abr!J52),IF(Config!$C$6=5,SUM(Ene!J52+Feb!J52+Mar!J52+Abr!J52+May!J52),IF(Config!$C$6=6,SUM(+Ene!J52+Feb!J52+Mar!J52+Abr!J52+May!J52+Jun!J52),IF(Config!$C$6=7,SUM(Ene!J52+Feb!J52+Mar!J52+Abr!J52+May!J52+Jun!J52+Jul!J52),IF(Config!$C$6=8,SUM(+Ene!J52+Feb!J52+Mar!J52+Abr!J52+May!J52+Jun!J52+Jul!J52+Ago!J52),IF(Config!$C$6=9,SUM(+Ene!J52+Feb!J52+Mar!J52+Abr!J52+May!J52+Jun!J52+Jul!J52+Ago!J52+Set!J52),IF(Config!$C$6=10,SUM(+Ene!J52+Feb!J52+Mar!J52+Abr!J52+May!J52+Jun!J52+Jul!J52+Ago!J52+Set!J52+Oct!J52),IF(Config!$C$6=11,SUM(+Ene!J52+Feb!J52+Mar!J52+Abr!J52+May!J52+Jun!J52+Jul!J52+Ago!J52+Set!J52+Oct!J52+Nov!J52),IF(Config!$C$6=12,SUM(+Ene!J52+Feb!J52+Mar!J52+Abr!J52+May!J52+Jun!J52+Jul!J52+Ago!J52+Set!J52+Oct!J52+Nov!J52+Dic!J52)))))))))))))</f>
        <v>0</v>
      </c>
      <c r="K52" s="429">
        <f>IF(Config!$C$6=1,SUM(+Ene!K52),IF(Config!$C$6=2,SUM(+Ene!K52+Feb!K52),IF(Config!$C$6=3,SUM(+Ene!K52+Feb!K52+Mar!K52),IF(Config!$C$6=4,SUM(+Ene!K52+Feb!K52+Mar!K52+Abr!K52),IF(Config!$C$6=5,SUM(Ene!K52+Feb!K52+Mar!K52+Abr!K52+May!K52),IF(Config!$C$6=6,SUM(+Ene!K52+Feb!K52+Mar!K52+Abr!K52+May!K52+Jun!K52),IF(Config!$C$6=7,SUM(Ene!K52+Feb!K52+Mar!K52+Abr!K52+May!K52+Jun!K52+Jul!K52),IF(Config!$C$6=8,SUM(+Ene!K52+Feb!K52+Mar!K52+Abr!K52+May!K52+Jun!K52+Jul!K52+Ago!K52),IF(Config!$C$6=9,SUM(+Ene!K52+Feb!K52+Mar!K52+Abr!K52+May!K52+Jun!K52+Jul!K52+Ago!K52+Set!K52),IF(Config!$C$6=10,SUM(+Ene!K52+Feb!K52+Mar!K52+Abr!K52+May!K52+Jun!K52+Jul!K52+Ago!K52+Set!K52+Oct!K52),IF(Config!$C$6=11,SUM(+Ene!K52+Feb!K52+Mar!K52+Abr!K52+May!K52+Jun!K52+Jul!K52+Ago!K52+Set!K52+Oct!K52+Nov!K52),IF(Config!$C$6=12,SUM(+Ene!K52+Feb!K52+Mar!K52+Abr!K52+May!K52+Jun!K52+Jul!K52+Ago!K52+Set!K52+Oct!K52+Nov!K52+Dic!K52)))))))))))))</f>
        <v>0</v>
      </c>
      <c r="L52" s="429">
        <f>IF(Config!$C$6=1,SUM(+Ene!L52),IF(Config!$C$6=2,SUM(+Ene!L52+Feb!L52),IF(Config!$C$6=3,SUM(+Ene!L52+Feb!L52+Mar!L52),IF(Config!$C$6=4,SUM(+Ene!L52+Feb!L52+Mar!L52+Abr!L52),IF(Config!$C$6=5,SUM(Ene!L52+Feb!L52+Mar!L52+Abr!L52+May!L52),IF(Config!$C$6=6,SUM(+Ene!L52+Feb!L52+Mar!L52+Abr!L52+May!L52+Jun!L52),IF(Config!$C$6=7,SUM(Ene!L52+Feb!L52+Mar!L52+Abr!L52+May!L52+Jun!L52+Jul!L52),IF(Config!$C$6=8,SUM(+Ene!L52+Feb!L52+Mar!L52+Abr!L52+May!L52+Jun!L52+Jul!L52+Ago!L52),IF(Config!$C$6=9,SUM(+Ene!L52+Feb!L52+Mar!L52+Abr!L52+May!L52+Jun!L52+Jul!L52+Ago!L52+Set!L52),IF(Config!$C$6=10,SUM(+Ene!L52+Feb!L52+Mar!L52+Abr!L52+May!L52+Jun!L52+Jul!L52+Ago!L52+Set!L52+Oct!L52),IF(Config!$C$6=11,SUM(+Ene!L52+Feb!L52+Mar!L52+Abr!L52+May!L52+Jun!L52+Jul!L52+Ago!L52+Set!L52+Oct!L52+Nov!L52),IF(Config!$C$6=12,SUM(+Ene!L52+Feb!L52+Mar!L52+Abr!L52+May!L52+Jun!L52+Jul!L52+Ago!L52+Set!L52+Oct!L52+Nov!L52+Dic!L52)))))))))))))</f>
        <v>0</v>
      </c>
      <c r="M52" s="429">
        <f>IF(Config!$C$6=1,SUM(+Ene!M52),IF(Config!$C$6=2,SUM(+Ene!M52+Feb!M52),IF(Config!$C$6=3,SUM(+Ene!M52+Feb!M52+Mar!M52),IF(Config!$C$6=4,SUM(+Ene!M52+Feb!M52+Mar!M52+Abr!M52),IF(Config!$C$6=5,SUM(Ene!M52+Feb!M52+Mar!M52+Abr!M52+May!M52),IF(Config!$C$6=6,SUM(+Ene!M52+Feb!M52+Mar!M52+Abr!M52+May!M52+Jun!M52),IF(Config!$C$6=7,SUM(Ene!M52+Feb!M52+Mar!M52+Abr!M52+May!M52+Jun!M52+Jul!M52),IF(Config!$C$6=8,SUM(+Ene!M52+Feb!M52+Mar!M52+Abr!M52+May!M52+Jun!M52+Jul!M52+Ago!M52),IF(Config!$C$6=9,SUM(+Ene!M52+Feb!M52+Mar!M52+Abr!M52+May!M52+Jun!M52+Jul!M52+Ago!M52+Set!M52),IF(Config!$C$6=10,SUM(+Ene!M52+Feb!M52+Mar!M52+Abr!M52+May!M52+Jun!M52+Jul!M52+Ago!M52+Set!M52+Oct!M52),IF(Config!$C$6=11,SUM(+Ene!M52+Feb!M52+Mar!M52+Abr!M52+May!M52+Jun!M52+Jul!M52+Ago!M52+Set!M52+Oct!M52+Nov!M52),IF(Config!$C$6=12,SUM(+Ene!M52+Feb!M52+Mar!M52+Abr!M52+May!M52+Jun!M52+Jul!M52+Ago!M52+Set!M52+Oct!M52+Nov!M52+Dic!M52)))))))))))))</f>
        <v>0</v>
      </c>
      <c r="N52" s="429">
        <f>IF(Config!$C$6=1,SUM(+Ene!N52),IF(Config!$C$6=2,SUM(+Ene!N52+Feb!N52),IF(Config!$C$6=3,SUM(+Ene!N52+Feb!N52+Mar!N52),IF(Config!$C$6=4,SUM(+Ene!N52+Feb!N52+Mar!N52+Abr!N52),IF(Config!$C$6=5,SUM(Ene!N52+Feb!N52+Mar!N52+Abr!N52+May!N52),IF(Config!$C$6=6,SUM(+Ene!N52+Feb!N52+Mar!N52+Abr!N52+May!N52+Jun!N52),IF(Config!$C$6=7,SUM(Ene!N52+Feb!N52+Mar!N52+Abr!N52+May!N52+Jun!N52+Jul!N52),IF(Config!$C$6=8,SUM(+Ene!N52+Feb!N52+Mar!N52+Abr!N52+May!N52+Jun!N52+Jul!N52+Ago!N52),IF(Config!$C$6=9,SUM(+Ene!N52+Feb!N52+Mar!N52+Abr!N52+May!N52+Jun!N52+Jul!N52+Ago!N52+Set!N52),IF(Config!$C$6=10,SUM(+Ene!N52+Feb!N52+Mar!N52+Abr!N52+May!N52+Jun!N52+Jul!N52+Ago!N52+Set!N52+Oct!N52),IF(Config!$C$6=11,SUM(+Ene!N52+Feb!N52+Mar!N52+Abr!N52+May!N52+Jun!N52+Jul!N52+Ago!N52+Set!N52+Oct!N52+Nov!N52),IF(Config!$C$6=12,SUM(+Ene!N52+Feb!N52+Mar!N52+Abr!N52+May!N52+Jun!N52+Jul!N52+Ago!N52+Set!N52+Oct!N52+Nov!N52+Dic!N52)))))))))))))</f>
        <v>0</v>
      </c>
      <c r="O52" s="429">
        <f>IF(Config!$C$6=1,SUM(+Ene!O52),IF(Config!$C$6=2,SUM(+Ene!O52+Feb!O52),IF(Config!$C$6=3,SUM(+Ene!O52+Feb!O52+Mar!O52),IF(Config!$C$6=4,SUM(+Ene!O52+Feb!O52+Mar!O52+Abr!O52),IF(Config!$C$6=5,SUM(Ene!O52+Feb!O52+Mar!O52+Abr!O52+May!O52),IF(Config!$C$6=6,SUM(+Ene!O52+Feb!O52+Mar!O52+Abr!O52+May!O52+Jun!O52),IF(Config!$C$6=7,SUM(Ene!O52+Feb!O52+Mar!O52+Abr!O52+May!O52+Jun!O52+Jul!O52),IF(Config!$C$6=8,SUM(+Ene!O52+Feb!O52+Mar!O52+Abr!O52+May!O52+Jun!O52+Jul!O52+Ago!O52),IF(Config!$C$6=9,SUM(+Ene!O52+Feb!O52+Mar!O52+Abr!O52+May!O52+Jun!O52+Jul!O52+Ago!O52+Set!O52),IF(Config!$C$6=10,SUM(+Ene!O52+Feb!O52+Mar!O52+Abr!O52+May!O52+Jun!O52+Jul!O52+Ago!O52+Set!O52+Oct!O52),IF(Config!$C$6=11,SUM(+Ene!O52+Feb!O52+Mar!O52+Abr!O52+May!O52+Jun!O52+Jul!O52+Ago!O52+Set!O52+Oct!O52+Nov!O52),IF(Config!$C$6=12,SUM(+Ene!O52+Feb!O52+Mar!O52+Abr!O52+May!O52+Jun!O52+Jul!O52+Ago!O52+Set!O52+Oct!O52+Nov!O52+Dic!O52)))))))))))))</f>
        <v>0</v>
      </c>
      <c r="P52" s="429">
        <f>IF(Config!$C$6=1,SUM(+Ene!P52),IF(Config!$C$6=2,SUM(+Ene!P52+Feb!P52),IF(Config!$C$6=3,SUM(+Ene!P52+Feb!P52+Mar!P52),IF(Config!$C$6=4,SUM(+Ene!P52+Feb!P52+Mar!P52+Abr!P52),IF(Config!$C$6=5,SUM(Ene!P52+Feb!P52+Mar!P52+Abr!P52+May!P52),IF(Config!$C$6=6,SUM(+Ene!P52+Feb!P52+Mar!P52+Abr!P52+May!P52+Jun!P52),IF(Config!$C$6=7,SUM(Ene!P52+Feb!P52+Mar!P52+Abr!P52+May!P52+Jun!P52+Jul!P52),IF(Config!$C$6=8,SUM(+Ene!P52+Feb!P52+Mar!P52+Abr!P52+May!P52+Jun!P52+Jul!P52+Ago!P52),IF(Config!$C$6=9,SUM(+Ene!P52+Feb!P52+Mar!P52+Abr!P52+May!P52+Jun!P52+Jul!P52+Ago!P52+Set!P52),IF(Config!$C$6=10,SUM(+Ene!P52+Feb!P52+Mar!P52+Abr!P52+May!P52+Jun!P52+Jul!P52+Ago!P52+Set!P52+Oct!P52),IF(Config!$C$6=11,SUM(+Ene!P52+Feb!P52+Mar!P52+Abr!P52+May!P52+Jun!P52+Jul!P52+Ago!P52+Set!P52+Oct!P52+Nov!P52),IF(Config!$C$6=12,SUM(+Ene!P52+Feb!P52+Mar!P52+Abr!P52+May!P52+Jun!P52+Jul!P52+Ago!P52+Set!P52+Oct!P52+Nov!P52+Dic!P52)))))))))))))</f>
        <v>0</v>
      </c>
      <c r="Q52" s="429">
        <f>IF(Config!$C$6=1,SUM(+Ene!Q52),IF(Config!$C$6=2,SUM(+Ene!Q52+Feb!Q52),IF(Config!$C$6=3,SUM(+Ene!Q52+Feb!Q52+Mar!Q52),IF(Config!$C$6=4,SUM(+Ene!Q52+Feb!Q52+Mar!Q52+Abr!Q52),IF(Config!$C$6=5,SUM(Ene!Q52+Feb!Q52+Mar!Q52+Abr!Q52+May!Q52),IF(Config!$C$6=6,SUM(+Ene!Q52+Feb!Q52+Mar!Q52+Abr!Q52+May!Q52+Jun!Q52),IF(Config!$C$6=7,SUM(Ene!Q52+Feb!Q52+Mar!Q52+Abr!Q52+May!Q52+Jun!Q52+Jul!Q52),IF(Config!$C$6=8,SUM(+Ene!Q52+Feb!Q52+Mar!Q52+Abr!Q52+May!Q52+Jun!Q52+Jul!Q52+Ago!Q52),IF(Config!$C$6=9,SUM(+Ene!Q52+Feb!Q52+Mar!Q52+Abr!Q52+May!Q52+Jun!Q52+Jul!Q52+Ago!Q52+Set!Q52),IF(Config!$C$6=10,SUM(+Ene!Q52+Feb!Q52+Mar!Q52+Abr!Q52+May!Q52+Jun!Q52+Jul!Q52+Ago!Q52+Set!Q52+Oct!Q52),IF(Config!$C$6=11,SUM(+Ene!Q52+Feb!Q52+Mar!Q52+Abr!Q52+May!Q52+Jun!Q52+Jul!Q52+Ago!Q52+Set!Q52+Oct!Q52+Nov!Q52),IF(Config!$C$6=12,SUM(+Ene!Q52+Feb!Q52+Mar!Q52+Abr!Q52+May!Q52+Jun!Q52+Jul!Q52+Ago!Q52+Set!Q52+Oct!Q52+Nov!Q52+Dic!Q52)))))))))))))</f>
        <v>0</v>
      </c>
      <c r="R52" s="429">
        <f>IF(Config!$C$6=1,SUM(+Ene!R52),IF(Config!$C$6=2,SUM(+Ene!R52+Feb!R52),IF(Config!$C$6=3,SUM(+Ene!R52+Feb!R52+Mar!R52),IF(Config!$C$6=4,SUM(+Ene!R52+Feb!R52+Mar!R52+Abr!R52),IF(Config!$C$6=5,SUM(Ene!R52+Feb!R52+Mar!R52+Abr!R52+May!R52),IF(Config!$C$6=6,SUM(+Ene!R52+Feb!R52+Mar!R52+Abr!R52+May!R52+Jun!R52),IF(Config!$C$6=7,SUM(Ene!R52+Feb!R52+Mar!R52+Abr!R52+May!R52+Jun!R52+Jul!R52),IF(Config!$C$6=8,SUM(+Ene!R52+Feb!R52+Mar!R52+Abr!R52+May!R52+Jun!R52+Jul!R52+Ago!R52),IF(Config!$C$6=9,SUM(+Ene!R52+Feb!R52+Mar!R52+Abr!R52+May!R52+Jun!R52+Jul!R52+Ago!R52+Set!R52),IF(Config!$C$6=10,SUM(+Ene!R52+Feb!R52+Mar!R52+Abr!R52+May!R52+Jun!R52+Jul!R52+Ago!R52+Set!R52+Oct!R52),IF(Config!$C$6=11,SUM(+Ene!R52+Feb!R52+Mar!R52+Abr!R52+May!R52+Jun!R52+Jul!R52+Ago!R52+Set!R52+Oct!R52+Nov!R52),IF(Config!$C$6=12,SUM(+Ene!R52+Feb!R52+Mar!R52+Abr!R52+May!R52+Jun!R52+Jul!R52+Ago!R52+Set!R52+Oct!R52+Nov!R52+Dic!R52)))))))))))))</f>
        <v>0</v>
      </c>
      <c r="S52" s="429">
        <f>IF(Config!$C$6=1,SUM(+Ene!S52),IF(Config!$C$6=2,SUM(+Ene!S52+Feb!S52),IF(Config!$C$6=3,SUM(+Ene!S52+Feb!S52+Mar!S52),IF(Config!$C$6=4,SUM(+Ene!S52+Feb!S52+Mar!S52+Abr!S52),IF(Config!$C$6=5,SUM(Ene!S52+Feb!S52+Mar!S52+Abr!S52+May!S52),IF(Config!$C$6=6,SUM(+Ene!S52+Feb!S52+Mar!S52+Abr!S52+May!S52+Jun!S52),IF(Config!$C$6=7,SUM(Ene!S52+Feb!S52+Mar!S52+Abr!S52+May!S52+Jun!S52+Jul!S52),IF(Config!$C$6=8,SUM(+Ene!S52+Feb!S52+Mar!S52+Abr!S52+May!S52+Jun!S52+Jul!S52+Ago!S52),IF(Config!$C$6=9,SUM(+Ene!S52+Feb!S52+Mar!S52+Abr!S52+May!S52+Jun!S52+Jul!S52+Ago!S52+Set!S52),IF(Config!$C$6=10,SUM(+Ene!S52+Feb!S52+Mar!S52+Abr!S52+May!S52+Jun!S52+Jul!S52+Ago!S52+Set!S52+Oct!S52),IF(Config!$C$6=11,SUM(+Ene!S52+Feb!S52+Mar!S52+Abr!S52+May!S52+Jun!S52+Jul!S52+Ago!S52+Set!S52+Oct!S52+Nov!S52),IF(Config!$C$6=12,SUM(+Ene!S52+Feb!S52+Mar!S52+Abr!S52+May!S52+Jun!S52+Jul!S52+Ago!S52+Set!S52+Oct!S52+Nov!S52+Dic!S52)))))))))))))</f>
        <v>0</v>
      </c>
      <c r="T52" s="429">
        <f>IF(Config!$C$6=1,SUM(+Ene!T52),IF(Config!$C$6=2,SUM(+Ene!T52+Feb!T52),IF(Config!$C$6=3,SUM(+Ene!T52+Feb!T52+Mar!T52),IF(Config!$C$6=4,SUM(+Ene!T52+Feb!T52+Mar!T52+Abr!T52),IF(Config!$C$6=5,SUM(Ene!T52+Feb!T52+Mar!T52+Abr!T52+May!T52),IF(Config!$C$6=6,SUM(+Ene!T52+Feb!T52+Mar!T52+Abr!T52+May!T52+Jun!T52),IF(Config!$C$6=7,SUM(Ene!T52+Feb!T52+Mar!T52+Abr!T52+May!T52+Jun!T52+Jul!T52),IF(Config!$C$6=8,SUM(+Ene!T52+Feb!T52+Mar!T52+Abr!T52+May!T52+Jun!T52+Jul!T52+Ago!T52),IF(Config!$C$6=9,SUM(+Ene!T52+Feb!T52+Mar!T52+Abr!T52+May!T52+Jun!T52+Jul!T52+Ago!T52+Set!T52),IF(Config!$C$6=10,SUM(+Ene!T52+Feb!T52+Mar!T52+Abr!T52+May!T52+Jun!T52+Jul!T52+Ago!T52+Set!T52+Oct!T52),IF(Config!$C$6=11,SUM(+Ene!T52+Feb!T52+Mar!T52+Abr!T52+May!T52+Jun!T52+Jul!T52+Ago!T52+Set!T52+Oct!T52+Nov!T52),IF(Config!$C$6=12,SUM(+Ene!T52+Feb!T52+Mar!T52+Abr!T52+May!T52+Jun!T52+Jul!T52+Ago!T52+Set!T52+Oct!T52+Nov!T52+Dic!T52)))))))))))))</f>
        <v>0</v>
      </c>
      <c r="U52" s="429">
        <f>IF(Config!$C$6=1,SUM(+Ene!U52),IF(Config!$C$6=2,SUM(+Ene!U52+Feb!U52),IF(Config!$C$6=3,SUM(+Ene!U52+Feb!U52+Mar!U52),IF(Config!$C$6=4,SUM(+Ene!U52+Feb!U52+Mar!U52+Abr!U52),IF(Config!$C$6=5,SUM(Ene!U52+Feb!U52+Mar!U52+Abr!U52+May!U52),IF(Config!$C$6=6,SUM(+Ene!U52+Feb!U52+Mar!U52+Abr!U52+May!U52+Jun!U52),IF(Config!$C$6=7,SUM(Ene!U52+Feb!U52+Mar!U52+Abr!U52+May!U52+Jun!U52+Jul!U52),IF(Config!$C$6=8,SUM(+Ene!U52+Feb!U52+Mar!U52+Abr!U52+May!U52+Jun!U52+Jul!U52+Ago!U52),IF(Config!$C$6=9,SUM(+Ene!U52+Feb!U52+Mar!U52+Abr!U52+May!U52+Jun!U52+Jul!U52+Ago!U52+Set!U52),IF(Config!$C$6=10,SUM(+Ene!U52+Feb!U52+Mar!U52+Abr!U52+May!U52+Jun!U52+Jul!U52+Ago!U52+Set!U52+Oct!U52),IF(Config!$C$6=11,SUM(+Ene!U52+Feb!U52+Mar!U52+Abr!U52+May!U52+Jun!U52+Jul!U52+Ago!U52+Set!U52+Oct!U52+Nov!U52),IF(Config!$C$6=12,SUM(+Ene!U52+Feb!U52+Mar!U52+Abr!U52+May!U52+Jun!U52+Jul!U52+Ago!U52+Set!U52+Oct!U52+Nov!U52+Dic!U52)))))))))))))</f>
        <v>0</v>
      </c>
      <c r="V52" s="429">
        <f>IF(Config!$C$6=1,SUM(+Ene!V52),IF(Config!$C$6=2,SUM(+Ene!V52+Feb!V52),IF(Config!$C$6=3,SUM(+Ene!V52+Feb!V52+Mar!V52),IF(Config!$C$6=4,SUM(+Ene!V52+Feb!V52+Mar!V52+Abr!V52),IF(Config!$C$6=5,SUM(Ene!V52+Feb!V52+Mar!V52+Abr!V52+May!V52),IF(Config!$C$6=6,SUM(+Ene!V52+Feb!V52+Mar!V52+Abr!V52+May!V52+Jun!V52),IF(Config!$C$6=7,SUM(Ene!V52+Feb!V52+Mar!V52+Abr!V52+May!V52+Jun!V52+Jul!V52),IF(Config!$C$6=8,SUM(+Ene!V52+Feb!V52+Mar!V52+Abr!V52+May!V52+Jun!V52+Jul!V52+Ago!V52),IF(Config!$C$6=9,SUM(+Ene!V52+Feb!V52+Mar!V52+Abr!V52+May!V52+Jun!V52+Jul!V52+Ago!V52+Set!V52),IF(Config!$C$6=10,SUM(+Ene!V52+Feb!V52+Mar!V52+Abr!V52+May!V52+Jun!V52+Jul!V52+Ago!V52+Set!V52+Oct!V52),IF(Config!$C$6=11,SUM(+Ene!V52+Feb!V52+Mar!V52+Abr!V52+May!V52+Jun!V52+Jul!V52+Ago!V52+Set!V52+Oct!V52+Nov!V52),IF(Config!$C$6=12,SUM(+Ene!V52+Feb!V52+Mar!V52+Abr!V52+May!V52+Jun!V52+Jul!V52+Ago!V52+Set!V52+Oct!V52+Nov!V52+Dic!V52)))))))))))))</f>
        <v>0</v>
      </c>
      <c r="W52" s="429">
        <f>IF(Config!$C$6=1,SUM(+Ene!W52),IF(Config!$C$6=2,SUM(+Ene!W52+Feb!W52),IF(Config!$C$6=3,SUM(+Ene!W52+Feb!W52+Mar!W52),IF(Config!$C$6=4,SUM(+Ene!W52+Feb!W52+Mar!W52+Abr!W52),IF(Config!$C$6=5,SUM(Ene!W52+Feb!W52+Mar!W52+Abr!W52+May!W52),IF(Config!$C$6=6,SUM(+Ene!W52+Feb!W52+Mar!W52+Abr!W52+May!W52+Jun!W52),IF(Config!$C$6=7,SUM(Ene!W52+Feb!W52+Mar!W52+Abr!W52+May!W52+Jun!W52+Jul!W52),IF(Config!$C$6=8,SUM(+Ene!W52+Feb!W52+Mar!W52+Abr!W52+May!W52+Jun!W52+Jul!W52+Ago!W52),IF(Config!$C$6=9,SUM(+Ene!W52+Feb!W52+Mar!W52+Abr!W52+May!W52+Jun!W52+Jul!W52+Ago!W52+Set!W52),IF(Config!$C$6=10,SUM(+Ene!W52+Feb!W52+Mar!W52+Abr!W52+May!W52+Jun!W52+Jul!W52+Ago!W52+Set!W52+Oct!W52),IF(Config!$C$6=11,SUM(+Ene!W52+Feb!W52+Mar!W52+Abr!W52+May!W52+Jun!W52+Jul!W52+Ago!W52+Set!W52+Oct!W52+Nov!W52),IF(Config!$C$6=12,SUM(+Ene!W52+Feb!W52+Mar!W52+Abr!W52+May!W52+Jun!W52+Jul!W52+Ago!W52+Set!W52+Oct!W52+Nov!W52+Dic!W52)))))))))))))</f>
        <v>0</v>
      </c>
      <c r="X52" s="429">
        <f>IF(Config!$C$6=1,SUM(+Ene!X52),IF(Config!$C$6=2,SUM(+Ene!X52+Feb!X52),IF(Config!$C$6=3,SUM(+Ene!X52+Feb!X52+Mar!X52),IF(Config!$C$6=4,SUM(+Ene!X52+Feb!X52+Mar!X52+Abr!X52),IF(Config!$C$6=5,SUM(Ene!X52+Feb!X52+Mar!X52+Abr!X52+May!X52),IF(Config!$C$6=6,SUM(+Ene!X52+Feb!X52+Mar!X52+Abr!X52+May!X52+Jun!X52),IF(Config!$C$6=7,SUM(Ene!X52+Feb!X52+Mar!X52+Abr!X52+May!X52+Jun!X52+Jul!X52),IF(Config!$C$6=8,SUM(+Ene!X52+Feb!X52+Mar!X52+Abr!X52+May!X52+Jun!X52+Jul!X52+Ago!X52),IF(Config!$C$6=9,SUM(+Ene!X52+Feb!X52+Mar!X52+Abr!X52+May!X52+Jun!X52+Jul!X52+Ago!X52+Set!X52),IF(Config!$C$6=10,SUM(+Ene!X52+Feb!X52+Mar!X52+Abr!X52+May!X52+Jun!X52+Jul!X52+Ago!X52+Set!X52+Oct!X52),IF(Config!$C$6=11,SUM(+Ene!X52+Feb!X52+Mar!X52+Abr!X52+May!X52+Jun!X52+Jul!X52+Ago!X52+Set!X52+Oct!X52+Nov!X52),IF(Config!$C$6=12,SUM(+Ene!X52+Feb!X52+Mar!X52+Abr!X52+May!X52+Jun!X52+Jul!X52+Ago!X52+Set!X52+Oct!X52+Nov!X52+Dic!X52)))))))))))))</f>
        <v>0</v>
      </c>
      <c r="Y52" s="429">
        <f>IF(Config!$C$6=1,SUM(+Ene!Y52),IF(Config!$C$6=2,SUM(+Ene!Y52+Feb!Y52),IF(Config!$C$6=3,SUM(+Ene!Y52+Feb!Y52+Mar!Y52),IF(Config!$C$6=4,SUM(+Ene!Y52+Feb!Y52+Mar!Y52+Abr!Y52),IF(Config!$C$6=5,SUM(Ene!Y52+Feb!Y52+Mar!Y52+Abr!Y52+May!Y52),IF(Config!$C$6=6,SUM(+Ene!Y52+Feb!Y52+Mar!Y52+Abr!Y52+May!Y52+Jun!Y52),IF(Config!$C$6=7,SUM(Ene!Y52+Feb!Y52+Mar!Y52+Abr!Y52+May!Y52+Jun!Y52+Jul!Y52),IF(Config!$C$6=8,SUM(+Ene!Y52+Feb!Y52+Mar!Y52+Abr!Y52+May!Y52+Jun!Y52+Jul!Y52+Ago!Y52),IF(Config!$C$6=9,SUM(+Ene!Y52+Feb!Y52+Mar!Y52+Abr!Y52+May!Y52+Jun!Y52+Jul!Y52+Ago!Y52+Set!Y52),IF(Config!$C$6=10,SUM(+Ene!Y52+Feb!Y52+Mar!Y52+Abr!Y52+May!Y52+Jun!Y52+Jul!Y52+Ago!Y52+Set!Y52+Oct!Y52),IF(Config!$C$6=11,SUM(+Ene!Y52+Feb!Y52+Mar!Y52+Abr!Y52+May!Y52+Jun!Y52+Jul!Y52+Ago!Y52+Set!Y52+Oct!Y52+Nov!Y52),IF(Config!$C$6=12,SUM(+Ene!Y52+Feb!Y52+Mar!Y52+Abr!Y52+May!Y52+Jun!Y52+Jul!Y52+Ago!Y52+Set!Y52+Oct!Y52+Nov!Y52+Dic!Y52)))))))))))))</f>
        <v>0</v>
      </c>
      <c r="Z52" s="429">
        <f>IF(Config!$C$6=1,SUM(+Ene!Z52),IF(Config!$C$6=2,SUM(+Ene!Z52+Feb!Z52),IF(Config!$C$6=3,SUM(+Ene!Z52+Feb!Z52+Mar!Z52),IF(Config!$C$6=4,SUM(+Ene!Z52+Feb!Z52+Mar!Z52+Abr!Z52),IF(Config!$C$6=5,SUM(Ene!Z52+Feb!Z52+Mar!Z52+Abr!Z52+May!Z52),IF(Config!$C$6=6,SUM(+Ene!Z52+Feb!Z52+Mar!Z52+Abr!Z52+May!Z52+Jun!Z52),IF(Config!$C$6=7,SUM(Ene!Z52+Feb!Z52+Mar!Z52+Abr!Z52+May!Z52+Jun!Z52+Jul!Z52),IF(Config!$C$6=8,SUM(+Ene!Z52+Feb!Z52+Mar!Z52+Abr!Z52+May!Z52+Jun!Z52+Jul!Z52+Ago!Z52),IF(Config!$C$6=9,SUM(+Ene!Z52+Feb!Z52+Mar!Z52+Abr!Z52+May!Z52+Jun!Z52+Jul!Z52+Ago!Z52+Set!Z52),IF(Config!$C$6=10,SUM(+Ene!Z52+Feb!Z52+Mar!Z52+Abr!Z52+May!Z52+Jun!Z52+Jul!Z52+Ago!Z52+Set!Z52+Oct!Z52),IF(Config!$C$6=11,SUM(+Ene!Z52+Feb!Z52+Mar!Z52+Abr!Z52+May!Z52+Jun!Z52+Jul!Z52+Ago!Z52+Set!Z52+Oct!Z52+Nov!Z52),IF(Config!$C$6=12,SUM(+Ene!Z52+Feb!Z52+Mar!Z52+Abr!Z52+May!Z52+Jun!Z52+Jul!Z52+Ago!Z52+Set!Z52+Oct!Z52+Nov!Z52+Dic!Z52)))))))))))))</f>
        <v>0</v>
      </c>
      <c r="AA52" s="429">
        <f>IF(Config!$C$6=1,SUM(+Ene!AA52),IF(Config!$C$6=2,SUM(+Ene!AA52+Feb!AA52),IF(Config!$C$6=3,SUM(+Ene!AA52+Feb!AA52+Mar!AA52),IF(Config!$C$6=4,SUM(+Ene!AA52+Feb!AA52+Mar!AA52+Abr!AA52),IF(Config!$C$6=5,SUM(Ene!AA52+Feb!AA52+Mar!AA52+Abr!AA52+May!AA52),IF(Config!$C$6=6,SUM(+Ene!AA52+Feb!AA52+Mar!AA52+Abr!AA52+May!AA52+Jun!AA52),IF(Config!$C$6=7,SUM(Ene!AA52+Feb!AA52+Mar!AA52+Abr!AA52+May!AA52+Jun!AA52+Jul!AA52),IF(Config!$C$6=8,SUM(+Ene!AA52+Feb!AA52+Mar!AA52+Abr!AA52+May!AA52+Jun!AA52+Jul!AA52+Ago!AA52),IF(Config!$C$6=9,SUM(+Ene!AA52+Feb!AA52+Mar!AA52+Abr!AA52+May!AA52+Jun!AA52+Jul!AA52+Ago!AA52+Set!AA52),IF(Config!$C$6=10,SUM(+Ene!AA52+Feb!AA52+Mar!AA52+Abr!AA52+May!AA52+Jun!AA52+Jul!AA52+Ago!AA52+Set!AA52+Oct!AA52),IF(Config!$C$6=11,SUM(+Ene!AA52+Feb!AA52+Mar!AA52+Abr!AA52+May!AA52+Jun!AA52+Jul!AA52+Ago!AA52+Set!AA52+Oct!AA52+Nov!AA52),IF(Config!$C$6=12,SUM(+Ene!AA52+Feb!AA52+Mar!AA52+Abr!AA52+May!AA52+Jun!AA52+Jul!AA52+Ago!AA52+Set!AA52+Oct!AA52+Nov!AA52+Dic!AA52)))))))))))))</f>
        <v>0</v>
      </c>
      <c r="AB52" s="429">
        <f>IF(Config!$C$6=1,SUM(+Ene!AB52),IF(Config!$C$6=2,SUM(+Ene!AB52+Feb!AB52),IF(Config!$C$6=3,SUM(+Ene!AB52+Feb!AB52+Mar!AB52),IF(Config!$C$6=4,SUM(+Ene!AB52+Feb!AB52+Mar!AB52+Abr!AB52),IF(Config!$C$6=5,SUM(Ene!AB52+Feb!AB52+Mar!AB52+Abr!AB52+May!AB52),IF(Config!$C$6=6,SUM(+Ene!AB52+Feb!AB52+Mar!AB52+Abr!AB52+May!AB52+Jun!AB52),IF(Config!$C$6=7,SUM(Ene!AB52+Feb!AB52+Mar!AB52+Abr!AB52+May!AB52+Jun!AB52+Jul!AB52),IF(Config!$C$6=8,SUM(+Ene!AB52+Feb!AB52+Mar!AB52+Abr!AB52+May!AB52+Jun!AB52+Jul!AB52+Ago!AB52),IF(Config!$C$6=9,SUM(+Ene!AB52+Feb!AB52+Mar!AB52+Abr!AB52+May!AB52+Jun!AB52+Jul!AB52+Ago!AB52+Set!AB52),IF(Config!$C$6=10,SUM(+Ene!AB52+Feb!AB52+Mar!AB52+Abr!AB52+May!AB52+Jun!AB52+Jul!AB52+Ago!AB52+Set!AB52+Oct!AB52),IF(Config!$C$6=11,SUM(+Ene!AB52+Feb!AB52+Mar!AB52+Abr!AB52+May!AB52+Jun!AB52+Jul!AB52+Ago!AB52+Set!AB52+Oct!AB52+Nov!AB52),IF(Config!$C$6=12,SUM(+Ene!AB52+Feb!AB52+Mar!AB52+Abr!AB52+May!AB52+Jun!AB52+Jul!AB52+Ago!AB52+Set!AB52+Oct!AB52+Nov!AB52+Dic!AB52)))))))))))))</f>
        <v>0</v>
      </c>
      <c r="AC52" s="429">
        <f>IF(Config!$C$6=1,SUM(+Ene!AC52),IF(Config!$C$6=2,SUM(+Ene!AC52+Feb!AC52),IF(Config!$C$6=3,SUM(+Ene!AC52+Feb!AC52+Mar!AC52),IF(Config!$C$6=4,SUM(+Ene!AC52+Feb!AC52+Mar!AC52+Abr!AC52),IF(Config!$C$6=5,SUM(Ene!AC52+Feb!AC52+Mar!AC52+Abr!AC52+May!AC52),IF(Config!$C$6=6,SUM(+Ene!AC52+Feb!AC52+Mar!AC52+Abr!AC52+May!AC52+Jun!AC52),IF(Config!$C$6=7,SUM(Ene!AC52+Feb!AC52+Mar!AC52+Abr!AC52+May!AC52+Jun!AC52+Jul!AC52),IF(Config!$C$6=8,SUM(+Ene!AC52+Feb!AC52+Mar!AC52+Abr!AC52+May!AC52+Jun!AC52+Jul!AC52+Ago!AC52),IF(Config!$C$6=9,SUM(+Ene!AC52+Feb!AC52+Mar!AC52+Abr!AC52+May!AC52+Jun!AC52+Jul!AC52+Ago!AC52+Set!AC52),IF(Config!$C$6=10,SUM(+Ene!AC52+Feb!AC52+Mar!AC52+Abr!AC52+May!AC52+Jun!AC52+Jul!AC52+Ago!AC52+Set!AC52+Oct!AC52),IF(Config!$C$6=11,SUM(+Ene!AC52+Feb!AC52+Mar!AC52+Abr!AC52+May!AC52+Jun!AC52+Jul!AC52+Ago!AC52+Set!AC52+Oct!AC52+Nov!AC52),IF(Config!$C$6=12,SUM(+Ene!AC52+Feb!AC52+Mar!AC52+Abr!AC52+May!AC52+Jun!AC52+Jul!AC52+Ago!AC52+Set!AC52+Oct!AC52+Nov!AC52+Dic!AC52)))))))))))))</f>
        <v>0</v>
      </c>
      <c r="AD52" s="429">
        <f>IF(Config!$C$6=1,SUM(+Ene!AD52),IF(Config!$C$6=2,SUM(+Ene!AD52+Feb!AD52),IF(Config!$C$6=3,SUM(+Ene!AD52+Feb!AD52+Mar!AD52),IF(Config!$C$6=4,SUM(+Ene!AD52+Feb!AD52+Mar!AD52+Abr!AD52),IF(Config!$C$6=5,SUM(Ene!AD52+Feb!AD52+Mar!AD52+Abr!AD52+May!AD52),IF(Config!$C$6=6,SUM(+Ene!AD52+Feb!AD52+Mar!AD52+Abr!AD52+May!AD52+Jun!AD52),IF(Config!$C$6=7,SUM(Ene!AD52+Feb!AD52+Mar!AD52+Abr!AD52+May!AD52+Jun!AD52+Jul!AD52),IF(Config!$C$6=8,SUM(+Ene!AD52+Feb!AD52+Mar!AD52+Abr!AD52+May!AD52+Jun!AD52+Jul!AD52+Ago!AD52),IF(Config!$C$6=9,SUM(+Ene!AD52+Feb!AD52+Mar!AD52+Abr!AD52+May!AD52+Jun!AD52+Jul!AD52+Ago!AD52+Set!AD52),IF(Config!$C$6=10,SUM(+Ene!AD52+Feb!AD52+Mar!AD52+Abr!AD52+May!AD52+Jun!AD52+Jul!AD52+Ago!AD52+Set!AD52+Oct!AD52),IF(Config!$C$6=11,SUM(+Ene!AD52+Feb!AD52+Mar!AD52+Abr!AD52+May!AD52+Jun!AD52+Jul!AD52+Ago!AD52+Set!AD52+Oct!AD52+Nov!AD52),IF(Config!$C$6=12,SUM(+Ene!AD52+Feb!AD52+Mar!AD52+Abr!AD52+May!AD52+Jun!AD52+Jul!AD52+Ago!AD52+Set!AD52+Oct!AD52+Nov!AD52+Dic!AD52)))))))))))))</f>
        <v>0</v>
      </c>
      <c r="AE52" s="429">
        <f>IF(Config!$C$6=1,SUM(+Ene!AE52),IF(Config!$C$6=2,SUM(+Ene!AE52+Feb!AE52),IF(Config!$C$6=3,SUM(+Ene!AE52+Feb!AE52+Mar!AE52),IF(Config!$C$6=4,SUM(+Ene!AE52+Feb!AE52+Mar!AE52+Abr!AE52),IF(Config!$C$6=5,SUM(Ene!AE52+Feb!AE52+Mar!AE52+Abr!AE52+May!AE52),IF(Config!$C$6=6,SUM(+Ene!AE52+Feb!AE52+Mar!AE52+Abr!AE52+May!AE52+Jun!AE52),IF(Config!$C$6=7,SUM(Ene!AE52+Feb!AE52+Mar!AE52+Abr!AE52+May!AE52+Jun!AE52+Jul!AE52),IF(Config!$C$6=8,SUM(+Ene!AE52+Feb!AE52+Mar!AE52+Abr!AE52+May!AE52+Jun!AE52+Jul!AE52+Ago!AE52),IF(Config!$C$6=9,SUM(+Ene!AE52+Feb!AE52+Mar!AE52+Abr!AE52+May!AE52+Jun!AE52+Jul!AE52+Ago!AE52+Set!AE52),IF(Config!$C$6=10,SUM(+Ene!AE52+Feb!AE52+Mar!AE52+Abr!AE52+May!AE52+Jun!AE52+Jul!AE52+Ago!AE52+Set!AE52+Oct!AE52),IF(Config!$C$6=11,SUM(+Ene!AE52+Feb!AE52+Mar!AE52+Abr!AE52+May!AE52+Jun!AE52+Jul!AE52+Ago!AE52+Set!AE52+Oct!AE52+Nov!AE52),IF(Config!$C$6=12,SUM(+Ene!AE52+Feb!AE52+Mar!AE52+Abr!AE52+May!AE52+Jun!AE52+Jul!AE52+Ago!AE52+Set!AE52+Oct!AE52+Nov!AE52+Dic!AE52)))))))))))))</f>
        <v>0</v>
      </c>
      <c r="AF52" s="429">
        <f>IF(Config!$C$6=1,SUM(+Ene!AF52),IF(Config!$C$6=2,SUM(+Ene!AF52+Feb!AF52),IF(Config!$C$6=3,SUM(+Ene!AF52+Feb!AF52+Mar!AF52),IF(Config!$C$6=4,SUM(+Ene!AF52+Feb!AF52+Mar!AF52+Abr!AF52),IF(Config!$C$6=5,SUM(Ene!AF52+Feb!AF52+Mar!AF52+Abr!AF52+May!AF52),IF(Config!$C$6=6,SUM(+Ene!AF52+Feb!AF52+Mar!AF52+Abr!AF52+May!AF52+Jun!AF52),IF(Config!$C$6=7,SUM(Ene!AF52+Feb!AF52+Mar!AF52+Abr!AF52+May!AF52+Jun!AF52+Jul!AF52),IF(Config!$C$6=8,SUM(+Ene!AF52+Feb!AF52+Mar!AF52+Abr!AF52+May!AF52+Jun!AF52+Jul!AF52+Ago!AF52),IF(Config!$C$6=9,SUM(+Ene!AF52+Feb!AF52+Mar!AF52+Abr!AF52+May!AF52+Jun!AF52+Jul!AF52+Ago!AF52+Set!AF52),IF(Config!$C$6=10,SUM(+Ene!AF52+Feb!AF52+Mar!AF52+Abr!AF52+May!AF52+Jun!AF52+Jul!AF52+Ago!AF52+Set!AF52+Oct!AF52),IF(Config!$C$6=11,SUM(+Ene!AF52+Feb!AF52+Mar!AF52+Abr!AF52+May!AF52+Jun!AF52+Jul!AF52+Ago!AF52+Set!AF52+Oct!AF52+Nov!AF52),IF(Config!$C$6=12,SUM(+Ene!AF52+Feb!AF52+Mar!AF52+Abr!AF52+May!AF52+Jun!AF52+Jul!AF52+Ago!AF52+Set!AF52+Oct!AF52+Nov!AF52+Dic!AF52)))))))))))))</f>
        <v>0</v>
      </c>
      <c r="AG52" s="429">
        <f>IF(Config!$C$6=1,SUM(+Ene!AG52),IF(Config!$C$6=2,SUM(+Ene!AG52+Feb!AG52),IF(Config!$C$6=3,SUM(+Ene!AG52+Feb!AG52+Mar!AG52),IF(Config!$C$6=4,SUM(+Ene!AG52+Feb!AG52+Mar!AG52+Abr!AG52),IF(Config!$C$6=5,SUM(Ene!AG52+Feb!AG52+Mar!AG52+Abr!AG52+May!AG52),IF(Config!$C$6=6,SUM(+Ene!AG52+Feb!AG52+Mar!AG52+Abr!AG52+May!AG52+Jun!AG52),IF(Config!$C$6=7,SUM(Ene!AG52+Feb!AG52+Mar!AG52+Abr!AG52+May!AG52+Jun!AG52+Jul!AG52),IF(Config!$C$6=8,SUM(+Ene!AG52+Feb!AG52+Mar!AG52+Abr!AG52+May!AG52+Jun!AG52+Jul!AG52+Ago!AG52),IF(Config!$C$6=9,SUM(+Ene!AG52+Feb!AG52+Mar!AG52+Abr!AG52+May!AG52+Jun!AG52+Jul!AG52+Ago!AG52+Set!AG52),IF(Config!$C$6=10,SUM(+Ene!AG52+Feb!AG52+Mar!AG52+Abr!AG52+May!AG52+Jun!AG52+Jul!AG52+Ago!AG52+Set!AG52+Oct!AG52),IF(Config!$C$6=11,SUM(+Ene!AG52+Feb!AG52+Mar!AG52+Abr!AG52+May!AG52+Jun!AG52+Jul!AG52+Ago!AG52+Set!AG52+Oct!AG52+Nov!AG52),IF(Config!$C$6=12,SUM(+Ene!AG52+Feb!AG52+Mar!AG52+Abr!AG52+May!AG52+Jun!AG52+Jul!AG52+Ago!AG52+Set!AG52+Oct!AG52+Nov!AG52+Dic!AG52)))))))))))))</f>
        <v>0</v>
      </c>
      <c r="AH52" s="429">
        <f>IF(Config!$C$6=1,SUM(+Ene!AH52),IF(Config!$C$6=2,SUM(+Ene!AH52+Feb!AH52),IF(Config!$C$6=3,SUM(+Ene!AH52+Feb!AH52+Mar!AH52),IF(Config!$C$6=4,SUM(+Ene!AH52+Feb!AH52+Mar!AH52+Abr!AH52),IF(Config!$C$6=5,SUM(Ene!AH52+Feb!AH52+Mar!AH52+Abr!AH52+May!AH52),IF(Config!$C$6=6,SUM(+Ene!AH52+Feb!AH52+Mar!AH52+Abr!AH52+May!AH52+Jun!AH52),IF(Config!$C$6=7,SUM(Ene!AH52+Feb!AH52+Mar!AH52+Abr!AH52+May!AH52+Jun!AH52+Jul!AH52),IF(Config!$C$6=8,SUM(+Ene!AH52+Feb!AH52+Mar!AH52+Abr!AH52+May!AH52+Jun!AH52+Jul!AH52+Ago!AH52),IF(Config!$C$6=9,SUM(+Ene!AH52+Feb!AH52+Mar!AH52+Abr!AH52+May!AH52+Jun!AH52+Jul!AH52+Ago!AH52+Set!AH52),IF(Config!$C$6=10,SUM(+Ene!AH52+Feb!AH52+Mar!AH52+Abr!AH52+May!AH52+Jun!AH52+Jul!AH52+Ago!AH52+Set!AH52+Oct!AH52),IF(Config!$C$6=11,SUM(+Ene!AH52+Feb!AH52+Mar!AH52+Abr!AH52+May!AH52+Jun!AH52+Jul!AH52+Ago!AH52+Set!AH52+Oct!AH52+Nov!AH52),IF(Config!$C$6=12,SUM(+Ene!AH52+Feb!AH52+Mar!AH52+Abr!AH52+May!AH52+Jun!AH52+Jul!AH52+Ago!AH52+Set!AH52+Oct!AH52+Nov!AH52+Dic!AH52)))))))))))))</f>
        <v>0</v>
      </c>
      <c r="AI52" s="429">
        <f>IF(Config!$C$6=1,SUM(+Ene!AI52),IF(Config!$C$6=2,SUM(+Ene!AI52+Feb!AI52),IF(Config!$C$6=3,SUM(+Ene!AI52+Feb!AI52+Mar!AI52),IF(Config!$C$6=4,SUM(+Ene!AI52+Feb!AI52+Mar!AI52+Abr!AI52),IF(Config!$C$6=5,SUM(Ene!AI52+Feb!AI52+Mar!AI52+Abr!AI52+May!AI52),IF(Config!$C$6=6,SUM(+Ene!AI52+Feb!AI52+Mar!AI52+Abr!AI52+May!AI52+Jun!AI52),IF(Config!$C$6=7,SUM(Ene!AI52+Feb!AI52+Mar!AI52+Abr!AI52+May!AI52+Jun!AI52+Jul!AI52),IF(Config!$C$6=8,SUM(+Ene!AI52+Feb!AI52+Mar!AI52+Abr!AI52+May!AI52+Jun!AI52+Jul!AI52+Ago!AI52),IF(Config!$C$6=9,SUM(+Ene!AI52+Feb!AI52+Mar!AI52+Abr!AI52+May!AI52+Jun!AI52+Jul!AI52+Ago!AI52+Set!AI52),IF(Config!$C$6=10,SUM(+Ene!AI52+Feb!AI52+Mar!AI52+Abr!AI52+May!AI52+Jun!AI52+Jul!AI52+Ago!AI52+Set!AI52+Oct!AI52),IF(Config!$C$6=11,SUM(+Ene!AI52+Feb!AI52+Mar!AI52+Abr!AI52+May!AI52+Jun!AI52+Jul!AI52+Ago!AI52+Set!AI52+Oct!AI52+Nov!AI52),IF(Config!$C$6=12,SUM(+Ene!AI52+Feb!AI52+Mar!AI52+Abr!AI52+May!AI52+Jun!AI52+Jul!AI52+Ago!AI52+Set!AI52+Oct!AI52+Nov!AI52+Dic!AI52)))))))))))))</f>
        <v>0</v>
      </c>
      <c r="AJ52" s="429">
        <f>IF(Config!$C$6=1,SUM(+Ene!AJ52),IF(Config!$C$6=2,SUM(+Ene!AJ52+Feb!AJ52),IF(Config!$C$6=3,SUM(+Ene!AJ52+Feb!AJ52+Mar!AJ52),IF(Config!$C$6=4,SUM(+Ene!AJ52+Feb!AJ52+Mar!AJ52+Abr!AJ52),IF(Config!$C$6=5,SUM(Ene!AJ52+Feb!AJ52+Mar!AJ52+Abr!AJ52+May!AJ52),IF(Config!$C$6=6,SUM(+Ene!AJ52+Feb!AJ52+Mar!AJ52+Abr!AJ52+May!AJ52+Jun!AJ52),IF(Config!$C$6=7,SUM(Ene!AJ52+Feb!AJ52+Mar!AJ52+Abr!AJ52+May!AJ52+Jun!AJ52+Jul!AJ52),IF(Config!$C$6=8,SUM(+Ene!AJ52+Feb!AJ52+Mar!AJ52+Abr!AJ52+May!AJ52+Jun!AJ52+Jul!AJ52+Ago!AJ52),IF(Config!$C$6=9,SUM(+Ene!AJ52+Feb!AJ52+Mar!AJ52+Abr!AJ52+May!AJ52+Jun!AJ52+Jul!AJ52+Ago!AJ52+Set!AJ52),IF(Config!$C$6=10,SUM(+Ene!AJ52+Feb!AJ52+Mar!AJ52+Abr!AJ52+May!AJ52+Jun!AJ52+Jul!AJ52+Ago!AJ52+Set!AJ52+Oct!AJ52),IF(Config!$C$6=11,SUM(+Ene!AJ52+Feb!AJ52+Mar!AJ52+Abr!AJ52+May!AJ52+Jun!AJ52+Jul!AJ52+Ago!AJ52+Set!AJ52+Oct!AJ52+Nov!AJ52),IF(Config!$C$6=12,SUM(+Ene!AJ52+Feb!AJ52+Mar!AJ52+Abr!AJ52+May!AJ52+Jun!AJ52+Jul!AJ52+Ago!AJ52+Set!AJ52+Oct!AJ52+Nov!AJ52+Dic!AJ52)))))))))))))</f>
        <v>0</v>
      </c>
      <c r="AK52" s="429">
        <f>IF(Config!$C$6=1,SUM(+Ene!AK52),IF(Config!$C$6=2,SUM(+Ene!AK52+Feb!AK52),IF(Config!$C$6=3,SUM(+Ene!AK52+Feb!AK52+Mar!AK52),IF(Config!$C$6=4,SUM(+Ene!AK52+Feb!AK52+Mar!AK52+Abr!AK52),IF(Config!$C$6=5,SUM(Ene!AK52+Feb!AK52+Mar!AK52+Abr!AK52+May!AK52),IF(Config!$C$6=6,SUM(+Ene!AK52+Feb!AK52+Mar!AK52+Abr!AK52+May!AK52+Jun!AK52),IF(Config!$C$6=7,SUM(Ene!AK52+Feb!AK52+Mar!AK52+Abr!AK52+May!AK52+Jun!AK52+Jul!AK52),IF(Config!$C$6=8,SUM(+Ene!AK52+Feb!AK52+Mar!AK52+Abr!AK52+May!AK52+Jun!AK52+Jul!AK52+Ago!AK52),IF(Config!$C$6=9,SUM(+Ene!AK52+Feb!AK52+Mar!AK52+Abr!AK52+May!AK52+Jun!AK52+Jul!AK52+Ago!AK52+Set!AK52),IF(Config!$C$6=10,SUM(+Ene!AK52+Feb!AK52+Mar!AK52+Abr!AK52+May!AK52+Jun!AK52+Jul!AK52+Ago!AK52+Set!AK52+Oct!AK52),IF(Config!$C$6=11,SUM(+Ene!AK52+Feb!AK52+Mar!AK52+Abr!AK52+May!AK52+Jun!AK52+Jul!AK52+Ago!AK52+Set!AK52+Oct!AK52+Nov!AK52),IF(Config!$C$6=12,SUM(+Ene!AK52+Feb!AK52+Mar!AK52+Abr!AK52+May!AK52+Jun!AK52+Jul!AK52+Ago!AK52+Set!AK52+Oct!AK52+Nov!AK52+Dic!AK52)))))))))))))</f>
        <v>0</v>
      </c>
      <c r="AL52" s="429">
        <f>IF(Config!$C$6=1,SUM(+Ene!AL52),IF(Config!$C$6=2,SUM(+Ene!AL52+Feb!AL52),IF(Config!$C$6=3,SUM(+Ene!AL52+Feb!AL52+Mar!AL52),IF(Config!$C$6=4,SUM(+Ene!AL52+Feb!AL52+Mar!AL52+Abr!AL52),IF(Config!$C$6=5,SUM(Ene!AL52+Feb!AL52+Mar!AL52+Abr!AL52+May!AL52),IF(Config!$C$6=6,SUM(+Ene!AL52+Feb!AL52+Mar!AL52+Abr!AL52+May!AL52+Jun!AL52),IF(Config!$C$6=7,SUM(Ene!AL52+Feb!AL52+Mar!AL52+Abr!AL52+May!AL52+Jun!AL52+Jul!AL52),IF(Config!$C$6=8,SUM(+Ene!AL52+Feb!AL52+Mar!AL52+Abr!AL52+May!AL52+Jun!AL52+Jul!AL52+Ago!AL52),IF(Config!$C$6=9,SUM(+Ene!AL52+Feb!AL52+Mar!AL52+Abr!AL52+May!AL52+Jun!AL52+Jul!AL52+Ago!AL52+Set!AL52),IF(Config!$C$6=10,SUM(+Ene!AL52+Feb!AL52+Mar!AL52+Abr!AL52+May!AL52+Jun!AL52+Jul!AL52+Ago!AL52+Set!AL52+Oct!AL52),IF(Config!$C$6=11,SUM(+Ene!AL52+Feb!AL52+Mar!AL52+Abr!AL52+May!AL52+Jun!AL52+Jul!AL52+Ago!AL52+Set!AL52+Oct!AL52+Nov!AL52),IF(Config!$C$6=12,SUM(+Ene!AL52+Feb!AL52+Mar!AL52+Abr!AL52+May!AL52+Jun!AL52+Jul!AL52+Ago!AL52+Set!AL52+Oct!AL52+Nov!AL52+Dic!AL52)))))))))))))</f>
        <v>0</v>
      </c>
      <c r="AM52" s="429">
        <f>IF(Config!$C$6=1,SUM(+Ene!AM52),IF(Config!$C$6=2,SUM(+Ene!AM52+Feb!AM52),IF(Config!$C$6=3,SUM(+Ene!AM52+Feb!AM52+Mar!AM52),IF(Config!$C$6=4,SUM(+Ene!AM52+Feb!AM52+Mar!AM52+Abr!AM52),IF(Config!$C$6=5,SUM(Ene!AM52+Feb!AM52+Mar!AM52+Abr!AM52+May!AM52),IF(Config!$C$6=6,SUM(+Ene!AM52+Feb!AM52+Mar!AM52+Abr!AM52+May!AM52+Jun!AM52),IF(Config!$C$6=7,SUM(Ene!AM52+Feb!AM52+Mar!AM52+Abr!AM52+May!AM52+Jun!AM52+Jul!AM52),IF(Config!$C$6=8,SUM(+Ene!AM52+Feb!AM52+Mar!AM52+Abr!AM52+May!AM52+Jun!AM52+Jul!AM52+Ago!AM52),IF(Config!$C$6=9,SUM(+Ene!AM52+Feb!AM52+Mar!AM52+Abr!AM52+May!AM52+Jun!AM52+Jul!AM52+Ago!AM52+Set!AM52),IF(Config!$C$6=10,SUM(+Ene!AM52+Feb!AM52+Mar!AM52+Abr!AM52+May!AM52+Jun!AM52+Jul!AM52+Ago!AM52+Set!AM52+Oct!AM52),IF(Config!$C$6=11,SUM(+Ene!AM52+Feb!AM52+Mar!AM52+Abr!AM52+May!AM52+Jun!AM52+Jul!AM52+Ago!AM52+Set!AM52+Oct!AM52+Nov!AM52),IF(Config!$C$6=12,SUM(+Ene!AM52+Feb!AM52+Mar!AM52+Abr!AM52+May!AM52+Jun!AM52+Jul!AM52+Ago!AM52+Set!AM52+Oct!AM52+Nov!AM52+Dic!AM52)))))))))))))</f>
        <v>0</v>
      </c>
      <c r="AN52" s="429">
        <f>IF(Config!$C$6=1,SUM(+Ene!AN52),IF(Config!$C$6=2,SUM(+Ene!AN52+Feb!AN52),IF(Config!$C$6=3,SUM(+Ene!AN52+Feb!AN52+Mar!AN52),IF(Config!$C$6=4,SUM(+Ene!AN52+Feb!AN52+Mar!AN52+Abr!AN52),IF(Config!$C$6=5,SUM(Ene!AN52+Feb!AN52+Mar!AN52+Abr!AN52+May!AN52),IF(Config!$C$6=6,SUM(+Ene!AN52+Feb!AN52+Mar!AN52+Abr!AN52+May!AN52+Jun!AN52),IF(Config!$C$6=7,SUM(Ene!AN52+Feb!AN52+Mar!AN52+Abr!AN52+May!AN52+Jun!AN52+Jul!AN52),IF(Config!$C$6=8,SUM(+Ene!AN52+Feb!AN52+Mar!AN52+Abr!AN52+May!AN52+Jun!AN52+Jul!AN52+Ago!AN52),IF(Config!$C$6=9,SUM(+Ene!AN52+Feb!AN52+Mar!AN52+Abr!AN52+May!AN52+Jun!AN52+Jul!AN52+Ago!AN52+Set!AN52),IF(Config!$C$6=10,SUM(+Ene!AN52+Feb!AN52+Mar!AN52+Abr!AN52+May!AN52+Jun!AN52+Jul!AN52+Ago!AN52+Set!AN52+Oct!AN52),IF(Config!$C$6=11,SUM(+Ene!AN52+Feb!AN52+Mar!AN52+Abr!AN52+May!AN52+Jun!AN52+Jul!AN52+Ago!AN52+Set!AN52+Oct!AN52+Nov!AN52),IF(Config!$C$6=12,SUM(+Ene!AN52+Feb!AN52+Mar!AN52+Abr!AN52+May!AN52+Jun!AN52+Jul!AN52+Ago!AN52+Set!AN52+Oct!AN52+Nov!AN52+Dic!AN52)))))))))))))</f>
        <v>0</v>
      </c>
      <c r="AO52" s="429">
        <f>IF(Config!$C$6=1,SUM(+Ene!AO52),IF(Config!$C$6=2,SUM(+Ene!AO52+Feb!AO52),IF(Config!$C$6=3,SUM(+Ene!AO52+Feb!AO52+Mar!AO52),IF(Config!$C$6=4,SUM(+Ene!AO52+Feb!AO52+Mar!AO52+Abr!AO52),IF(Config!$C$6=5,SUM(Ene!AO52+Feb!AO52+Mar!AO52+Abr!AO52+May!AO52),IF(Config!$C$6=6,SUM(+Ene!AO52+Feb!AO52+Mar!AO52+Abr!AO52+May!AO52+Jun!AO52),IF(Config!$C$6=7,SUM(Ene!AO52+Feb!AO52+Mar!AO52+Abr!AO52+May!AO52+Jun!AO52+Jul!AO52),IF(Config!$C$6=8,SUM(+Ene!AO52+Feb!AO52+Mar!AO52+Abr!AO52+May!AO52+Jun!AO52+Jul!AO52+Ago!AO52),IF(Config!$C$6=9,SUM(+Ene!AO52+Feb!AO52+Mar!AO52+Abr!AO52+May!AO52+Jun!AO52+Jul!AO52+Ago!AO52+Set!AO52),IF(Config!$C$6=10,SUM(+Ene!AO52+Feb!AO52+Mar!AO52+Abr!AO52+May!AO52+Jun!AO52+Jul!AO52+Ago!AO52+Set!AO52+Oct!AO52),IF(Config!$C$6=11,SUM(+Ene!AO52+Feb!AO52+Mar!AO52+Abr!AO52+May!AO52+Jun!AO52+Jul!AO52+Ago!AO52+Set!AO52+Oct!AO52+Nov!AO52),IF(Config!$C$6=12,SUM(+Ene!AO52+Feb!AO52+Mar!AO52+Abr!AO52+May!AO52+Jun!AO52+Jul!AO52+Ago!AO52+Set!AO52+Oct!AO52+Nov!AO52+Dic!AO52)))))))))))))</f>
        <v>0</v>
      </c>
      <c r="AP52" s="429">
        <f>IF(Config!$C$6=1,SUM(+Ene!AP52),IF(Config!$C$6=2,SUM(+Ene!AP52+Feb!AP52),IF(Config!$C$6=3,SUM(+Ene!AP52+Feb!AP52+Mar!AP52),IF(Config!$C$6=4,SUM(+Ene!AP52+Feb!AP52+Mar!AP52+Abr!AP52),IF(Config!$C$6=5,SUM(Ene!AP52+Feb!AP52+Mar!AP52+Abr!AP52+May!AP52),IF(Config!$C$6=6,SUM(+Ene!AP52+Feb!AP52+Mar!AP52+Abr!AP52+May!AP52+Jun!AP52),IF(Config!$C$6=7,SUM(Ene!AP52+Feb!AP52+Mar!AP52+Abr!AP52+May!AP52+Jun!AP52+Jul!AP52),IF(Config!$C$6=8,SUM(+Ene!AP52+Feb!AP52+Mar!AP52+Abr!AP52+May!AP52+Jun!AP52+Jul!AP52+Ago!AP52),IF(Config!$C$6=9,SUM(+Ene!AP52+Feb!AP52+Mar!AP52+Abr!AP52+May!AP52+Jun!AP52+Jul!AP52+Ago!AP52+Set!AP52),IF(Config!$C$6=10,SUM(+Ene!AP52+Feb!AP52+Mar!AP52+Abr!AP52+May!AP52+Jun!AP52+Jul!AP52+Ago!AP52+Set!AP52+Oct!AP52),IF(Config!$C$6=11,SUM(+Ene!AP52+Feb!AP52+Mar!AP52+Abr!AP52+May!AP52+Jun!AP52+Jul!AP52+Ago!AP52+Set!AP52+Oct!AP52+Nov!AP52),IF(Config!$C$6=12,SUM(+Ene!AP52+Feb!AP52+Mar!AP52+Abr!AP52+May!AP52+Jun!AP52+Jul!AP52+Ago!AP52+Set!AP52+Oct!AP52+Nov!AP52+Dic!AP52)))))))))))))</f>
        <v>0</v>
      </c>
      <c r="AQ52" s="429">
        <f>IF(Config!$C$6=1,SUM(+Ene!AQ52),IF(Config!$C$6=2,SUM(+Ene!AQ52+Feb!AQ52),IF(Config!$C$6=3,SUM(+Ene!AQ52+Feb!AQ52+Mar!AQ52),IF(Config!$C$6=4,SUM(+Ene!AQ52+Feb!AQ52+Mar!AQ52+Abr!AQ52),IF(Config!$C$6=5,SUM(Ene!AQ52+Feb!AQ52+Mar!AQ52+Abr!AQ52+May!AQ52),IF(Config!$C$6=6,SUM(+Ene!AQ52+Feb!AQ52+Mar!AQ52+Abr!AQ52+May!AQ52+Jun!AQ52),IF(Config!$C$6=7,SUM(Ene!AQ52+Feb!AQ52+Mar!AQ52+Abr!AQ52+May!AQ52+Jun!AQ52+Jul!AQ52),IF(Config!$C$6=8,SUM(+Ene!AQ52+Feb!AQ52+Mar!AQ52+Abr!AQ52+May!AQ52+Jun!AQ52+Jul!AQ52+Ago!AQ52),IF(Config!$C$6=9,SUM(+Ene!AQ52+Feb!AQ52+Mar!AQ52+Abr!AQ52+May!AQ52+Jun!AQ52+Jul!AQ52+Ago!AQ52+Set!AQ52),IF(Config!$C$6=10,SUM(+Ene!AQ52+Feb!AQ52+Mar!AQ52+Abr!AQ52+May!AQ52+Jun!AQ52+Jul!AQ52+Ago!AQ52+Set!AQ52+Oct!AQ52),IF(Config!$C$6=11,SUM(+Ene!AQ52+Feb!AQ52+Mar!AQ52+Abr!AQ52+May!AQ52+Jun!AQ52+Jul!AQ52+Ago!AQ52+Set!AQ52+Oct!AQ52+Nov!AQ52),IF(Config!$C$6=12,SUM(+Ene!AQ52+Feb!AQ52+Mar!AQ52+Abr!AQ52+May!AQ52+Jun!AQ52+Jul!AQ52+Ago!AQ52+Set!AQ52+Oct!AQ52+Nov!AQ52+Dic!AQ52)))))))))))))</f>
        <v>0</v>
      </c>
      <c r="AR52" s="429">
        <f>IF(Config!$C$6=1,SUM(+Ene!AR52),IF(Config!$C$6=2,SUM(+Ene!AR52+Feb!AR52),IF(Config!$C$6=3,SUM(+Ene!AR52+Feb!AR52+Mar!AR52),IF(Config!$C$6=4,SUM(+Ene!AR52+Feb!AR52+Mar!AR52+Abr!AR52),IF(Config!$C$6=5,SUM(Ene!AR52+Feb!AR52+Mar!AR52+Abr!AR52+May!AR52),IF(Config!$C$6=6,SUM(+Ene!AR52+Feb!AR52+Mar!AR52+Abr!AR52+May!AR52+Jun!AR52),IF(Config!$C$6=7,SUM(Ene!AR52+Feb!AR52+Mar!AR52+Abr!AR52+May!AR52+Jun!AR52+Jul!AR52),IF(Config!$C$6=8,SUM(+Ene!AR52+Feb!AR52+Mar!AR52+Abr!AR52+May!AR52+Jun!AR52+Jul!AR52+Ago!AR52),IF(Config!$C$6=9,SUM(+Ene!AR52+Feb!AR52+Mar!AR52+Abr!AR52+May!AR52+Jun!AR52+Jul!AR52+Ago!AR52+Set!AR52),IF(Config!$C$6=10,SUM(+Ene!AR52+Feb!AR52+Mar!AR52+Abr!AR52+May!AR52+Jun!AR52+Jul!AR52+Ago!AR52+Set!AR52+Oct!AR52),IF(Config!$C$6=11,SUM(+Ene!AR52+Feb!AR52+Mar!AR52+Abr!AR52+May!AR52+Jun!AR52+Jul!AR52+Ago!AR52+Set!AR52+Oct!AR52+Nov!AR52),IF(Config!$C$6=12,SUM(+Ene!AR52+Feb!AR52+Mar!AR52+Abr!AR52+May!AR52+Jun!AR52+Jul!AR52+Ago!AR52+Set!AR52+Oct!AR52+Nov!AR52+Dic!AR52)))))))))))))</f>
        <v>0</v>
      </c>
      <c r="AS52" s="429">
        <f>IF(Config!$C$6=1,SUM(+Ene!AS52),IF(Config!$C$6=2,SUM(+Ene!AS52+Feb!AS52),IF(Config!$C$6=3,SUM(+Ene!AS52+Feb!AS52+Mar!AS52),IF(Config!$C$6=4,SUM(+Ene!AS52+Feb!AS52+Mar!AS52+Abr!AS52),IF(Config!$C$6=5,SUM(Ene!AS52+Feb!AS52+Mar!AS52+Abr!AS52+May!AS52),IF(Config!$C$6=6,SUM(+Ene!AS52+Feb!AS52+Mar!AS52+Abr!AS52+May!AS52+Jun!AS52),IF(Config!$C$6=7,SUM(Ene!AS52+Feb!AS52+Mar!AS52+Abr!AS52+May!AS52+Jun!AS52+Jul!AS52),IF(Config!$C$6=8,SUM(+Ene!AS52+Feb!AS52+Mar!AS52+Abr!AS52+May!AS52+Jun!AS52+Jul!AS52+Ago!AS52),IF(Config!$C$6=9,SUM(+Ene!AS52+Feb!AS52+Mar!AS52+Abr!AS52+May!AS52+Jun!AS52+Jul!AS52+Ago!AS52+Set!AS52),IF(Config!$C$6=10,SUM(+Ene!AS52+Feb!AS52+Mar!AS52+Abr!AS52+May!AS52+Jun!AS52+Jul!AS52+Ago!AS52+Set!AS52+Oct!AS52),IF(Config!$C$6=11,SUM(+Ene!AS52+Feb!AS52+Mar!AS52+Abr!AS52+May!AS52+Jun!AS52+Jul!AS52+Ago!AS52+Set!AS52+Oct!AS52+Nov!AS52),IF(Config!$C$6=12,SUM(+Ene!AS52+Feb!AS52+Mar!AS52+Abr!AS52+May!AS52+Jun!AS52+Jul!AS52+Ago!AS52+Set!AS52+Oct!AS52+Nov!AS52+Dic!AS52)))))))))))))</f>
        <v>0</v>
      </c>
      <c r="AT52" s="429">
        <f>IF(Config!$C$6=1,SUM(+Ene!AT52),IF(Config!$C$6=2,SUM(+Ene!AT52+Feb!AT52),IF(Config!$C$6=3,SUM(+Ene!AT52+Feb!AT52+Mar!AT52),IF(Config!$C$6=4,SUM(+Ene!AT52+Feb!AT52+Mar!AT52+Abr!AT52),IF(Config!$C$6=5,SUM(Ene!AT52+Feb!AT52+Mar!AT52+Abr!AT52+May!AT52),IF(Config!$C$6=6,SUM(+Ene!AT52+Feb!AT52+Mar!AT52+Abr!AT52+May!AT52+Jun!AT52),IF(Config!$C$6=7,SUM(Ene!AT52+Feb!AT52+Mar!AT52+Abr!AT52+May!AT52+Jun!AT52+Jul!AT52),IF(Config!$C$6=8,SUM(+Ene!AT52+Feb!AT52+Mar!AT52+Abr!AT52+May!AT52+Jun!AT52+Jul!AT52+Ago!AT52),IF(Config!$C$6=9,SUM(+Ene!AT52+Feb!AT52+Mar!AT52+Abr!AT52+May!AT52+Jun!AT52+Jul!AT52+Ago!AT52+Set!AT52),IF(Config!$C$6=10,SUM(+Ene!AT52+Feb!AT52+Mar!AT52+Abr!AT52+May!AT52+Jun!AT52+Jul!AT52+Ago!AT52+Set!AT52+Oct!AT52),IF(Config!$C$6=11,SUM(+Ene!AT52+Feb!AT52+Mar!AT52+Abr!AT52+May!AT52+Jun!AT52+Jul!AT52+Ago!AT52+Set!AT52+Oct!AT52+Nov!AT52),IF(Config!$C$6=12,SUM(+Ene!AT52+Feb!AT52+Mar!AT52+Abr!AT52+May!AT52+Jun!AT52+Jul!AT52+Ago!AT52+Set!AT52+Oct!AT52+Nov!AT52+Dic!AT52)))))))))))))</f>
        <v>0</v>
      </c>
      <c r="AU52">
        <f t="shared" ref="AU52:AU91" si="34">+SUM(D52:AT52)</f>
        <v>0</v>
      </c>
      <c r="AV52" s="37">
        <f t="shared" ref="AV52:AV88" si="35">SUM(D52)</f>
        <v>0</v>
      </c>
      <c r="AW52" s="37">
        <f t="shared" ref="AW52:AW88" si="36">+E52</f>
        <v>0</v>
      </c>
      <c r="AX52" s="37">
        <f t="shared" si="0"/>
        <v>0</v>
      </c>
      <c r="AY52" s="37">
        <f t="shared" si="1"/>
        <v>0</v>
      </c>
      <c r="AZ52" s="37">
        <f t="shared" ref="AZ52:AZ60" si="37">+SUM(T52:W52)</f>
        <v>0</v>
      </c>
      <c r="BA52" s="37">
        <f t="shared" ref="BA52:BA60" si="38">+SUM(X52:AC52)</f>
        <v>0</v>
      </c>
      <c r="BB52" s="37">
        <f t="shared" si="16"/>
        <v>0</v>
      </c>
      <c r="BC52" s="37">
        <f t="shared" ref="BC52:BC60" si="39">+SUM(AJ52:AL52)</f>
        <v>0</v>
      </c>
      <c r="BD52" s="38">
        <f t="shared" ref="BD52:BD60" si="40">+SUM(AM52:AP52)</f>
        <v>0</v>
      </c>
      <c r="BE52" s="37">
        <f t="shared" ref="BE52:BE60" si="41">+SUM(AQ52:AT52)</f>
        <v>0</v>
      </c>
      <c r="BF52" s="54">
        <f t="shared" si="7"/>
        <v>0</v>
      </c>
      <c r="BG52" t="str">
        <f t="shared" si="8"/>
        <v>OK</v>
      </c>
    </row>
    <row r="53" spans="1:59" ht="31.5" x14ac:dyDescent="0.25">
      <c r="A53" s="400">
        <v>50</v>
      </c>
      <c r="B53" s="406" t="s">
        <v>472</v>
      </c>
      <c r="C53" s="407" t="s">
        <v>471</v>
      </c>
      <c r="D53" s="429">
        <f>IF(Config!$C$6=1,SUM(+Ene!D53),IF(Config!$C$6=2,SUM(+Ene!D53+Feb!D53),IF(Config!$C$6=3,SUM(+Ene!D53+Feb!D53+Mar!D53),IF(Config!$C$6=4,SUM(+Ene!D53+Feb!D53+Mar!D53+Abr!D53),IF(Config!$C$6=5,SUM(Ene!D53+Feb!D53+Mar!D53+Abr!D53+May!D53),IF(Config!$C$6=6,SUM(+Ene!D53+Feb!D53+Mar!D53+Abr!D53+May!D53+Jun!D53),IF(Config!$C$6=7,SUM(Ene!D53+Feb!D53+Mar!D53+Abr!D53+May!D53+Jun!D53+Jul!D53),IF(Config!$C$6=8,SUM(+Ene!D53+Feb!D53+Mar!D53+Abr!D53+May!D53+Jun!D53+Jul!D53+Ago!D53),IF(Config!$C$6=9,SUM(+Ene!D53+Feb!D53+Mar!D53+Abr!D53+May!D53+Jun!D53+Jul!D53+Ago!D53+Set!D53),IF(Config!$C$6=10,SUM(+Ene!D53+Feb!D53+Mar!D53+Abr!D53+May!D53+Jun!D53+Jul!D53+Ago!D53+Set!D53+Oct!D53),IF(Config!$C$6=11,SUM(+Ene!D53+Feb!D53+Mar!D53+Abr!D53+May!D53+Jun!D53+Jul!D53+Ago!D53+Set!D53+Oct!D53+Nov!D53),IF(Config!$C$6=12,SUM(+Ene!D53+Feb!D53+Mar!D53+Abr!D53+May!D53+Jun!D53+Jul!D53+Ago!D53+Set!D53+Oct!D53+Nov!D53+Dic!D53)))))))))))))</f>
        <v>0</v>
      </c>
      <c r="E53" s="429">
        <f>IF(Config!$C$6=1,SUM(+Ene!E53),IF(Config!$C$6=2,SUM(+Ene!E53+Feb!E53),IF(Config!$C$6=3,SUM(+Ene!E53+Feb!E53+Mar!E53),IF(Config!$C$6=4,SUM(+Ene!E53+Feb!E53+Mar!E53+Abr!E53),IF(Config!$C$6=5,SUM(Ene!E53+Feb!E53+Mar!E53+Abr!E53+May!E53),IF(Config!$C$6=6,SUM(+Ene!E53+Feb!E53+Mar!E53+Abr!E53+May!E53+Jun!E53),IF(Config!$C$6=7,SUM(Ene!E53+Feb!E53+Mar!E53+Abr!E53+May!E53+Jun!E53+Jul!E53),IF(Config!$C$6=8,SUM(+Ene!E53+Feb!E53+Mar!E53+Abr!E53+May!E53+Jun!E53+Jul!E53+Ago!E53),IF(Config!$C$6=9,SUM(+Ene!E53+Feb!E53+Mar!E53+Abr!E53+May!E53+Jun!E53+Jul!E53+Ago!E53+Set!E53),IF(Config!$C$6=10,SUM(+Ene!E53+Feb!E53+Mar!E53+Abr!E53+May!E53+Jun!E53+Jul!E53+Ago!E53+Set!E53+Oct!E53),IF(Config!$C$6=11,SUM(+Ene!E53+Feb!E53+Mar!E53+Abr!E53+May!E53+Jun!E53+Jul!E53+Ago!E53+Set!E53+Oct!E53+Nov!E53),IF(Config!$C$6=12,SUM(+Ene!E53+Feb!E53+Mar!E53+Abr!E53+May!E53+Jun!E53+Jul!E53+Ago!E53+Set!E53+Oct!E53+Nov!E53+Dic!E53)))))))))))))</f>
        <v>0</v>
      </c>
      <c r="F53" s="429">
        <f>IF(Config!$C$6=1,SUM(+Ene!F73),IF(Config!$C$6=2,SUM(+Ene!F73+Feb!F73),IF(Config!$C$6=3,SUM(+Ene!F73+Feb!F73+Mar!F73),IF(Config!$C$6=4,SUM(+Ene!F73+Feb!F73+Mar!F73+Abr!F73),IF(Config!$C$6=5,SUM(Ene!F73+Feb!F73+Mar!F73+Abr!F73+May!F73),IF(Config!$C$6=6,SUM(+Ene!F73+Feb!F73+Mar!F73+Abr!F73+May!F73+Jun!F73),IF(Config!$C$6=7,SUM(Ene!F73+Feb!F73+Mar!F73+Abr!F73+May!F73+Jun!F73+Jul!F73),IF(Config!$C$6=8,SUM(+Ene!F73+Feb!F73+Mar!F73+Abr!F73+May!F73+Jun!F73+Jul!F73+Ago!F73),IF(Config!$C$6=9,SUM(+Ene!F73+Feb!F73+Mar!F73+Abr!F73+May!F73+Jun!F73+Jul!F73+Ago!F73+Set!F73),IF(Config!$C$6=10,SUM(+Ene!F73+Feb!F73+Mar!F73+Abr!F73+May!F73+Jun!F73+Jul!F73+Ago!F73+Set!F73+Oct!F73),IF(Config!$C$6=11,SUM(+Ene!F73+Feb!F73+Mar!F73+Abr!F73+May!F73+Jun!F73+Jul!F73+Ago!F73+Set!F73+Oct!F73+Nov!F73),IF(Config!$C$6=12,SUM(+Ene!F73+Feb!F73+Mar!F73+Abr!F73+May!F73+Jun!F73+Jul!F73+Ago!F73+Set!F73+Oct!F73+Nov!F73+Dic!F73)))))))))))))</f>
        <v>0</v>
      </c>
      <c r="G53" s="429">
        <f>IF(Config!$C$6=1,SUM(+Ene!G53),IF(Config!$C$6=2,SUM(+Ene!G53+Feb!G53),IF(Config!$C$6=3,SUM(+Ene!G53+Feb!G53+Mar!G53),IF(Config!$C$6=4,SUM(+Ene!G53+Feb!G53+Mar!G53+Abr!G53),IF(Config!$C$6=5,SUM(Ene!G53+Feb!G53+Mar!G53+Abr!G53+May!G53),IF(Config!$C$6=6,SUM(+Ene!G53+Feb!G53+Mar!G53+Abr!G53+May!G53+Jun!G53),IF(Config!$C$6=7,SUM(Ene!G53+Feb!G53+Mar!G53+Abr!G53+May!G53+Jun!G53+Jul!G53),IF(Config!$C$6=8,SUM(+Ene!G53+Feb!G53+Mar!G53+Abr!G53+May!G53+Jun!G53+Jul!G53+Ago!G53),IF(Config!$C$6=9,SUM(+Ene!G53+Feb!G53+Mar!G53+Abr!G53+May!G53+Jun!G53+Jul!G53+Ago!G53+Set!G53),IF(Config!$C$6=10,SUM(+Ene!G53+Feb!G53+Mar!G53+Abr!G53+May!G53+Jun!G53+Jul!G53+Ago!G53+Set!G53+Oct!G53),IF(Config!$C$6=11,SUM(+Ene!G53+Feb!G53+Mar!G53+Abr!G53+May!G53+Jun!G53+Jul!G53+Ago!G53+Set!G53+Oct!G53+Nov!G53),IF(Config!$C$6=12,SUM(+Ene!G53+Feb!G53+Mar!G53+Abr!G53+May!G53+Jun!G53+Jul!G53+Ago!G53+Set!G53+Oct!G53+Nov!G53+Dic!G53)))))))))))))</f>
        <v>0</v>
      </c>
      <c r="H53" s="429">
        <f>IF(Config!$C$6=1,SUM(+Ene!H53),IF(Config!$C$6=2,SUM(+Ene!H53+Feb!H53),IF(Config!$C$6=3,SUM(+Ene!H53+Feb!H53+Mar!H53),IF(Config!$C$6=4,SUM(+Ene!H53+Feb!H53+Mar!H53+Abr!H53),IF(Config!$C$6=5,SUM(Ene!H53+Feb!H53+Mar!H53+Abr!H53+May!H53),IF(Config!$C$6=6,SUM(+Ene!H53+Feb!H53+Mar!H53+Abr!H53+May!H53+Jun!H53),IF(Config!$C$6=7,SUM(Ene!H53+Feb!H53+Mar!H53+Abr!H53+May!H53+Jun!H53+Jul!H53),IF(Config!$C$6=8,SUM(+Ene!H53+Feb!H53+Mar!H53+Abr!H53+May!H53+Jun!H53+Jul!H53+Ago!H53),IF(Config!$C$6=9,SUM(+Ene!H53+Feb!H53+Mar!H53+Abr!H53+May!H53+Jun!H53+Jul!H53+Ago!H53+Set!H53),IF(Config!$C$6=10,SUM(+Ene!H53+Feb!H53+Mar!H53+Abr!H53+May!H53+Jun!H53+Jul!H53+Ago!H53+Set!H53+Oct!H53),IF(Config!$C$6=11,SUM(+Ene!H53+Feb!H53+Mar!H53+Abr!H53+May!H53+Jun!H53+Jul!H53+Ago!H53+Set!H53+Oct!H53+Nov!H53),IF(Config!$C$6=12,SUM(+Ene!H53+Feb!H53+Mar!H53+Abr!H53+May!H53+Jun!H53+Jul!H53+Ago!H53+Set!H53+Oct!H53+Nov!H53+Dic!H53)))))))))))))</f>
        <v>0</v>
      </c>
      <c r="I53" s="429">
        <f>IF(Config!$C$6=1,SUM(+Ene!I53),IF(Config!$C$6=2,SUM(+Ene!I53+Feb!I53),IF(Config!$C$6=3,SUM(+Ene!I53+Feb!I53+Mar!I53),IF(Config!$C$6=4,SUM(+Ene!I53+Feb!I53+Mar!I53+Abr!I53),IF(Config!$C$6=5,SUM(Ene!I53+Feb!I53+Mar!I53+Abr!I53+May!I53),IF(Config!$C$6=6,SUM(+Ene!I53+Feb!I53+Mar!I53+Abr!I53+May!I53+Jun!I53),IF(Config!$C$6=7,SUM(Ene!I53+Feb!I53+Mar!I53+Abr!I53+May!I53+Jun!I53+Jul!I53),IF(Config!$C$6=8,SUM(+Ene!I53+Feb!I53+Mar!I53+Abr!I53+May!I53+Jun!I53+Jul!I53+Ago!I53),IF(Config!$C$6=9,SUM(+Ene!I53+Feb!I53+Mar!I53+Abr!I53+May!I53+Jun!I53+Jul!I53+Ago!I53+Set!I53),IF(Config!$C$6=10,SUM(+Ene!I53+Feb!I53+Mar!I53+Abr!I53+May!I53+Jun!I53+Jul!I53+Ago!I53+Set!I53+Oct!I53),IF(Config!$C$6=11,SUM(+Ene!I53+Feb!I53+Mar!I53+Abr!I53+May!I53+Jun!I53+Jul!I53+Ago!I53+Set!I53+Oct!I53+Nov!I53),IF(Config!$C$6=12,SUM(+Ene!I53+Feb!I53+Mar!I53+Abr!I53+May!I53+Jun!I53+Jul!I53+Ago!I53+Set!I53+Oct!I53+Nov!I53+Dic!I53)))))))))))))</f>
        <v>0</v>
      </c>
      <c r="J53" s="429">
        <f>IF(Config!$C$6=1,SUM(+Ene!J53),IF(Config!$C$6=2,SUM(+Ene!J53+Feb!J53),IF(Config!$C$6=3,SUM(+Ene!J53+Feb!J53+Mar!J53),IF(Config!$C$6=4,SUM(+Ene!J53+Feb!J53+Mar!J53+Abr!J53),IF(Config!$C$6=5,SUM(Ene!J53+Feb!J53+Mar!J53+Abr!J53+May!J53),IF(Config!$C$6=6,SUM(+Ene!J53+Feb!J53+Mar!J53+Abr!J53+May!J53+Jun!J53),IF(Config!$C$6=7,SUM(Ene!J53+Feb!J53+Mar!J53+Abr!J53+May!J53+Jun!J53+Jul!J53),IF(Config!$C$6=8,SUM(+Ene!J53+Feb!J53+Mar!J53+Abr!J53+May!J53+Jun!J53+Jul!J53+Ago!J53),IF(Config!$C$6=9,SUM(+Ene!J53+Feb!J53+Mar!J53+Abr!J53+May!J53+Jun!J53+Jul!J53+Ago!J53+Set!J53),IF(Config!$C$6=10,SUM(+Ene!J53+Feb!J53+Mar!J53+Abr!J53+May!J53+Jun!J53+Jul!J53+Ago!J53+Set!J53+Oct!J53),IF(Config!$C$6=11,SUM(+Ene!J53+Feb!J53+Mar!J53+Abr!J53+May!J53+Jun!J53+Jul!J53+Ago!J53+Set!J53+Oct!J53+Nov!J53),IF(Config!$C$6=12,SUM(+Ene!J53+Feb!J53+Mar!J53+Abr!J53+May!J53+Jun!J53+Jul!J53+Ago!J53+Set!J53+Oct!J53+Nov!J53+Dic!J53)))))))))))))</f>
        <v>0</v>
      </c>
      <c r="K53" s="429">
        <f>IF(Config!$C$6=1,SUM(+Ene!K53),IF(Config!$C$6=2,SUM(+Ene!K53+Feb!K53),IF(Config!$C$6=3,SUM(+Ene!K53+Feb!K53+Mar!K53),IF(Config!$C$6=4,SUM(+Ene!K53+Feb!K53+Mar!K53+Abr!K53),IF(Config!$C$6=5,SUM(Ene!K53+Feb!K53+Mar!K53+Abr!K53+May!K53),IF(Config!$C$6=6,SUM(+Ene!K53+Feb!K53+Mar!K53+Abr!K53+May!K53+Jun!K53),IF(Config!$C$6=7,SUM(Ene!K53+Feb!K53+Mar!K53+Abr!K53+May!K53+Jun!K53+Jul!K53),IF(Config!$C$6=8,SUM(+Ene!K53+Feb!K53+Mar!K53+Abr!K53+May!K53+Jun!K53+Jul!K53+Ago!K53),IF(Config!$C$6=9,SUM(+Ene!K53+Feb!K53+Mar!K53+Abr!K53+May!K53+Jun!K53+Jul!K53+Ago!K53+Set!K53),IF(Config!$C$6=10,SUM(+Ene!K53+Feb!K53+Mar!K53+Abr!K53+May!K53+Jun!K53+Jul!K53+Ago!K53+Set!K53+Oct!K53),IF(Config!$C$6=11,SUM(+Ene!K53+Feb!K53+Mar!K53+Abr!K53+May!K53+Jun!K53+Jul!K53+Ago!K53+Set!K53+Oct!K53+Nov!K53),IF(Config!$C$6=12,SUM(+Ene!K53+Feb!K53+Mar!K53+Abr!K53+May!K53+Jun!K53+Jul!K53+Ago!K53+Set!K53+Oct!K53+Nov!K53+Dic!K53)))))))))))))</f>
        <v>0</v>
      </c>
      <c r="L53" s="429">
        <f>IF(Config!$C$6=1,SUM(+Ene!L53),IF(Config!$C$6=2,SUM(+Ene!L53+Feb!L53),IF(Config!$C$6=3,SUM(+Ene!L53+Feb!L53+Mar!L53),IF(Config!$C$6=4,SUM(+Ene!L53+Feb!L53+Mar!L53+Abr!L53),IF(Config!$C$6=5,SUM(Ene!L53+Feb!L53+Mar!L53+Abr!L53+May!L53),IF(Config!$C$6=6,SUM(+Ene!L53+Feb!L53+Mar!L53+Abr!L53+May!L53+Jun!L53),IF(Config!$C$6=7,SUM(Ene!L53+Feb!L53+Mar!L53+Abr!L53+May!L53+Jun!L53+Jul!L53),IF(Config!$C$6=8,SUM(+Ene!L53+Feb!L53+Mar!L53+Abr!L53+May!L53+Jun!L53+Jul!L53+Ago!L53),IF(Config!$C$6=9,SUM(+Ene!L53+Feb!L53+Mar!L53+Abr!L53+May!L53+Jun!L53+Jul!L53+Ago!L53+Set!L53),IF(Config!$C$6=10,SUM(+Ene!L53+Feb!L53+Mar!L53+Abr!L53+May!L53+Jun!L53+Jul!L53+Ago!L53+Set!L53+Oct!L53),IF(Config!$C$6=11,SUM(+Ene!L53+Feb!L53+Mar!L53+Abr!L53+May!L53+Jun!L53+Jul!L53+Ago!L53+Set!L53+Oct!L53+Nov!L53),IF(Config!$C$6=12,SUM(+Ene!L53+Feb!L53+Mar!L53+Abr!L53+May!L53+Jun!L53+Jul!L53+Ago!L53+Set!L53+Oct!L53+Nov!L53+Dic!L53)))))))))))))</f>
        <v>0</v>
      </c>
      <c r="M53" s="429">
        <f>IF(Config!$C$6=1,SUM(+Ene!M53),IF(Config!$C$6=2,SUM(+Ene!M53+Feb!M53),IF(Config!$C$6=3,SUM(+Ene!M53+Feb!M53+Mar!M53),IF(Config!$C$6=4,SUM(+Ene!M53+Feb!M53+Mar!M53+Abr!M53),IF(Config!$C$6=5,SUM(Ene!M53+Feb!M53+Mar!M53+Abr!M53+May!M53),IF(Config!$C$6=6,SUM(+Ene!M53+Feb!M53+Mar!M53+Abr!M53+May!M53+Jun!M53),IF(Config!$C$6=7,SUM(Ene!M53+Feb!M53+Mar!M53+Abr!M53+May!M53+Jun!M53+Jul!M53),IF(Config!$C$6=8,SUM(+Ene!M53+Feb!M53+Mar!M53+Abr!M53+May!M53+Jun!M53+Jul!M53+Ago!M53),IF(Config!$C$6=9,SUM(+Ene!M53+Feb!M53+Mar!M53+Abr!M53+May!M53+Jun!M53+Jul!M53+Ago!M53+Set!M53),IF(Config!$C$6=10,SUM(+Ene!M53+Feb!M53+Mar!M53+Abr!M53+May!M53+Jun!M53+Jul!M53+Ago!M53+Set!M53+Oct!M53),IF(Config!$C$6=11,SUM(+Ene!M53+Feb!M53+Mar!M53+Abr!M53+May!M53+Jun!M53+Jul!M53+Ago!M53+Set!M53+Oct!M53+Nov!M53),IF(Config!$C$6=12,SUM(+Ene!M53+Feb!M53+Mar!M53+Abr!M53+May!M53+Jun!M53+Jul!M53+Ago!M53+Set!M53+Oct!M53+Nov!M53+Dic!M53)))))))))))))</f>
        <v>0</v>
      </c>
      <c r="N53" s="429">
        <f>IF(Config!$C$6=1,SUM(+Ene!N53),IF(Config!$C$6=2,SUM(+Ene!N53+Feb!N53),IF(Config!$C$6=3,SUM(+Ene!N53+Feb!N53+Mar!N53),IF(Config!$C$6=4,SUM(+Ene!N53+Feb!N53+Mar!N53+Abr!N53),IF(Config!$C$6=5,SUM(Ene!N53+Feb!N53+Mar!N53+Abr!N53+May!N53),IF(Config!$C$6=6,SUM(+Ene!N53+Feb!N53+Mar!N53+Abr!N53+May!N53+Jun!N53),IF(Config!$C$6=7,SUM(Ene!N53+Feb!N53+Mar!N53+Abr!N53+May!N53+Jun!N53+Jul!N53),IF(Config!$C$6=8,SUM(+Ene!N53+Feb!N53+Mar!N53+Abr!N53+May!N53+Jun!N53+Jul!N53+Ago!N53),IF(Config!$C$6=9,SUM(+Ene!N53+Feb!N53+Mar!N53+Abr!N53+May!N53+Jun!N53+Jul!N53+Ago!N53+Set!N53),IF(Config!$C$6=10,SUM(+Ene!N53+Feb!N53+Mar!N53+Abr!N53+May!N53+Jun!N53+Jul!N53+Ago!N53+Set!N53+Oct!N53),IF(Config!$C$6=11,SUM(+Ene!N53+Feb!N53+Mar!N53+Abr!N53+May!N53+Jun!N53+Jul!N53+Ago!N53+Set!N53+Oct!N53+Nov!N53),IF(Config!$C$6=12,SUM(+Ene!N53+Feb!N53+Mar!N53+Abr!N53+May!N53+Jun!N53+Jul!N53+Ago!N53+Set!N53+Oct!N53+Nov!N53+Dic!N53)))))))))))))</f>
        <v>0</v>
      </c>
      <c r="O53" s="429">
        <f>IF(Config!$C$6=1,SUM(+Ene!O53),IF(Config!$C$6=2,SUM(+Ene!O53+Feb!O53),IF(Config!$C$6=3,SUM(+Ene!O53+Feb!O53+Mar!O53),IF(Config!$C$6=4,SUM(+Ene!O53+Feb!O53+Mar!O53+Abr!O53),IF(Config!$C$6=5,SUM(Ene!O53+Feb!O53+Mar!O53+Abr!O53+May!O53),IF(Config!$C$6=6,SUM(+Ene!O53+Feb!O53+Mar!O53+Abr!O53+May!O53+Jun!O53),IF(Config!$C$6=7,SUM(Ene!O53+Feb!O53+Mar!O53+Abr!O53+May!O53+Jun!O53+Jul!O53),IF(Config!$C$6=8,SUM(+Ene!O53+Feb!O53+Mar!O53+Abr!O53+May!O53+Jun!O53+Jul!O53+Ago!O53),IF(Config!$C$6=9,SUM(+Ene!O53+Feb!O53+Mar!O53+Abr!O53+May!O53+Jun!O53+Jul!O53+Ago!O53+Set!O53),IF(Config!$C$6=10,SUM(+Ene!O53+Feb!O53+Mar!O53+Abr!O53+May!O53+Jun!O53+Jul!O53+Ago!O53+Set!O53+Oct!O53),IF(Config!$C$6=11,SUM(+Ene!O53+Feb!O53+Mar!O53+Abr!O53+May!O53+Jun!O53+Jul!O53+Ago!O53+Set!O53+Oct!O53+Nov!O53),IF(Config!$C$6=12,SUM(+Ene!O53+Feb!O53+Mar!O53+Abr!O53+May!O53+Jun!O53+Jul!O53+Ago!O53+Set!O53+Oct!O53+Nov!O53+Dic!O53)))))))))))))</f>
        <v>0</v>
      </c>
      <c r="P53" s="429">
        <f>IF(Config!$C$6=1,SUM(+Ene!P53),IF(Config!$C$6=2,SUM(+Ene!P53+Feb!P53),IF(Config!$C$6=3,SUM(+Ene!P53+Feb!P53+Mar!P53),IF(Config!$C$6=4,SUM(+Ene!P53+Feb!P53+Mar!P53+Abr!P53),IF(Config!$C$6=5,SUM(Ene!P53+Feb!P53+Mar!P53+Abr!P53+May!P53),IF(Config!$C$6=6,SUM(+Ene!P53+Feb!P53+Mar!P53+Abr!P53+May!P53+Jun!P53),IF(Config!$C$6=7,SUM(Ene!P53+Feb!P53+Mar!P53+Abr!P53+May!P53+Jun!P53+Jul!P53),IF(Config!$C$6=8,SUM(+Ene!P53+Feb!P53+Mar!P53+Abr!P53+May!P53+Jun!P53+Jul!P53+Ago!P53),IF(Config!$C$6=9,SUM(+Ene!P53+Feb!P53+Mar!P53+Abr!P53+May!P53+Jun!P53+Jul!P53+Ago!P53+Set!P53),IF(Config!$C$6=10,SUM(+Ene!P53+Feb!P53+Mar!P53+Abr!P53+May!P53+Jun!P53+Jul!P53+Ago!P53+Set!P53+Oct!P53),IF(Config!$C$6=11,SUM(+Ene!P53+Feb!P53+Mar!P53+Abr!P53+May!P53+Jun!P53+Jul!P53+Ago!P53+Set!P53+Oct!P53+Nov!P53),IF(Config!$C$6=12,SUM(+Ene!P53+Feb!P53+Mar!P53+Abr!P53+May!P53+Jun!P53+Jul!P53+Ago!P53+Set!P53+Oct!P53+Nov!P53+Dic!P53)))))))))))))</f>
        <v>0</v>
      </c>
      <c r="Q53" s="429">
        <f>IF(Config!$C$6=1,SUM(+Ene!Q53),IF(Config!$C$6=2,SUM(+Ene!Q53+Feb!Q53),IF(Config!$C$6=3,SUM(+Ene!Q53+Feb!Q53+Mar!Q53),IF(Config!$C$6=4,SUM(+Ene!Q53+Feb!Q53+Mar!Q53+Abr!Q53),IF(Config!$C$6=5,SUM(Ene!Q53+Feb!Q53+Mar!Q53+Abr!Q53+May!Q53),IF(Config!$C$6=6,SUM(+Ene!Q53+Feb!Q53+Mar!Q53+Abr!Q53+May!Q53+Jun!Q53),IF(Config!$C$6=7,SUM(Ene!Q53+Feb!Q53+Mar!Q53+Abr!Q53+May!Q53+Jun!Q53+Jul!Q53),IF(Config!$C$6=8,SUM(+Ene!Q53+Feb!Q53+Mar!Q53+Abr!Q53+May!Q53+Jun!Q53+Jul!Q53+Ago!Q53),IF(Config!$C$6=9,SUM(+Ene!Q53+Feb!Q53+Mar!Q53+Abr!Q53+May!Q53+Jun!Q53+Jul!Q53+Ago!Q53+Set!Q53),IF(Config!$C$6=10,SUM(+Ene!Q53+Feb!Q53+Mar!Q53+Abr!Q53+May!Q53+Jun!Q53+Jul!Q53+Ago!Q53+Set!Q53+Oct!Q53),IF(Config!$C$6=11,SUM(+Ene!Q53+Feb!Q53+Mar!Q53+Abr!Q53+May!Q53+Jun!Q53+Jul!Q53+Ago!Q53+Set!Q53+Oct!Q53+Nov!Q53),IF(Config!$C$6=12,SUM(+Ene!Q53+Feb!Q53+Mar!Q53+Abr!Q53+May!Q53+Jun!Q53+Jul!Q53+Ago!Q53+Set!Q53+Oct!Q53+Nov!Q53+Dic!Q53)))))))))))))</f>
        <v>0</v>
      </c>
      <c r="R53" s="429">
        <f>IF(Config!$C$6=1,SUM(+Ene!R53),IF(Config!$C$6=2,SUM(+Ene!R53+Feb!R53),IF(Config!$C$6=3,SUM(+Ene!R53+Feb!R53+Mar!R53),IF(Config!$C$6=4,SUM(+Ene!R53+Feb!R53+Mar!R53+Abr!R53),IF(Config!$C$6=5,SUM(Ene!R53+Feb!R53+Mar!R53+Abr!R53+May!R53),IF(Config!$C$6=6,SUM(+Ene!R53+Feb!R53+Mar!R53+Abr!R53+May!R53+Jun!R53),IF(Config!$C$6=7,SUM(Ene!R53+Feb!R53+Mar!R53+Abr!R53+May!R53+Jun!R53+Jul!R53),IF(Config!$C$6=8,SUM(+Ene!R53+Feb!R53+Mar!R53+Abr!R53+May!R53+Jun!R53+Jul!R53+Ago!R53),IF(Config!$C$6=9,SUM(+Ene!R53+Feb!R53+Mar!R53+Abr!R53+May!R53+Jun!R53+Jul!R53+Ago!R53+Set!R53),IF(Config!$C$6=10,SUM(+Ene!R53+Feb!R53+Mar!R53+Abr!R53+May!R53+Jun!R53+Jul!R53+Ago!R53+Set!R53+Oct!R53),IF(Config!$C$6=11,SUM(+Ene!R53+Feb!R53+Mar!R53+Abr!R53+May!R53+Jun!R53+Jul!R53+Ago!R53+Set!R53+Oct!R53+Nov!R53),IF(Config!$C$6=12,SUM(+Ene!R53+Feb!R53+Mar!R53+Abr!R53+May!R53+Jun!R53+Jul!R53+Ago!R53+Set!R53+Oct!R53+Nov!R53+Dic!R53)))))))))))))</f>
        <v>0</v>
      </c>
      <c r="S53" s="429">
        <f>IF(Config!$C$6=1,SUM(+Ene!S53),IF(Config!$C$6=2,SUM(+Ene!S53+Feb!S53),IF(Config!$C$6=3,SUM(+Ene!S53+Feb!S53+Mar!S53),IF(Config!$C$6=4,SUM(+Ene!S53+Feb!S53+Mar!S53+Abr!S53),IF(Config!$C$6=5,SUM(Ene!S53+Feb!S53+Mar!S53+Abr!S53+May!S53),IF(Config!$C$6=6,SUM(+Ene!S53+Feb!S53+Mar!S53+Abr!S53+May!S53+Jun!S53),IF(Config!$C$6=7,SUM(Ene!S53+Feb!S53+Mar!S53+Abr!S53+May!S53+Jun!S53+Jul!S53),IF(Config!$C$6=8,SUM(+Ene!S53+Feb!S53+Mar!S53+Abr!S53+May!S53+Jun!S53+Jul!S53+Ago!S53),IF(Config!$C$6=9,SUM(+Ene!S53+Feb!S53+Mar!S53+Abr!S53+May!S53+Jun!S53+Jul!S53+Ago!S53+Set!S53),IF(Config!$C$6=10,SUM(+Ene!S53+Feb!S53+Mar!S53+Abr!S53+May!S53+Jun!S53+Jul!S53+Ago!S53+Set!S53+Oct!S53),IF(Config!$C$6=11,SUM(+Ene!S53+Feb!S53+Mar!S53+Abr!S53+May!S53+Jun!S53+Jul!S53+Ago!S53+Set!S53+Oct!S53+Nov!S53),IF(Config!$C$6=12,SUM(+Ene!S53+Feb!S53+Mar!S53+Abr!S53+May!S53+Jun!S53+Jul!S53+Ago!S53+Set!S53+Oct!S53+Nov!S53+Dic!S53)))))))))))))</f>
        <v>0</v>
      </c>
      <c r="T53" s="429">
        <f>IF(Config!$C$6=1,SUM(+Ene!T53),IF(Config!$C$6=2,SUM(+Ene!T53+Feb!T53),IF(Config!$C$6=3,SUM(+Ene!T53+Feb!T53+Mar!T53),IF(Config!$C$6=4,SUM(+Ene!T53+Feb!T53+Mar!T53+Abr!T53),IF(Config!$C$6=5,SUM(Ene!T53+Feb!T53+Mar!T53+Abr!T53+May!T53),IF(Config!$C$6=6,SUM(+Ene!T53+Feb!T53+Mar!T53+Abr!T53+May!T53+Jun!T53),IF(Config!$C$6=7,SUM(Ene!T53+Feb!T53+Mar!T53+Abr!T53+May!T53+Jun!T53+Jul!T53),IF(Config!$C$6=8,SUM(+Ene!T53+Feb!T53+Mar!T53+Abr!T53+May!T53+Jun!T53+Jul!T53+Ago!T53),IF(Config!$C$6=9,SUM(+Ene!T53+Feb!T53+Mar!T53+Abr!T53+May!T53+Jun!T53+Jul!T53+Ago!T53+Set!T53),IF(Config!$C$6=10,SUM(+Ene!T53+Feb!T53+Mar!T53+Abr!T53+May!T53+Jun!T53+Jul!T53+Ago!T53+Set!T53+Oct!T53),IF(Config!$C$6=11,SUM(+Ene!T53+Feb!T53+Mar!T53+Abr!T53+May!T53+Jun!T53+Jul!T53+Ago!T53+Set!T53+Oct!T53+Nov!T53),IF(Config!$C$6=12,SUM(+Ene!T53+Feb!T53+Mar!T53+Abr!T53+May!T53+Jun!T53+Jul!T53+Ago!T53+Set!T53+Oct!T53+Nov!T53+Dic!T53)))))))))))))</f>
        <v>0</v>
      </c>
      <c r="U53" s="429">
        <f>IF(Config!$C$6=1,SUM(+Ene!U53),IF(Config!$C$6=2,SUM(+Ene!U53+Feb!U53),IF(Config!$C$6=3,SUM(+Ene!U53+Feb!U53+Mar!U53),IF(Config!$C$6=4,SUM(+Ene!U53+Feb!U53+Mar!U53+Abr!U53),IF(Config!$C$6=5,SUM(Ene!U53+Feb!U53+Mar!U53+Abr!U53+May!U53),IF(Config!$C$6=6,SUM(+Ene!U53+Feb!U53+Mar!U53+Abr!U53+May!U53+Jun!U53),IF(Config!$C$6=7,SUM(Ene!U53+Feb!U53+Mar!U53+Abr!U53+May!U53+Jun!U53+Jul!U53),IF(Config!$C$6=8,SUM(+Ene!U53+Feb!U53+Mar!U53+Abr!U53+May!U53+Jun!U53+Jul!U53+Ago!U53),IF(Config!$C$6=9,SUM(+Ene!U53+Feb!U53+Mar!U53+Abr!U53+May!U53+Jun!U53+Jul!U53+Ago!U53+Set!U53),IF(Config!$C$6=10,SUM(+Ene!U53+Feb!U53+Mar!U53+Abr!U53+May!U53+Jun!U53+Jul!U53+Ago!U53+Set!U53+Oct!U53),IF(Config!$C$6=11,SUM(+Ene!U53+Feb!U53+Mar!U53+Abr!U53+May!U53+Jun!U53+Jul!U53+Ago!U53+Set!U53+Oct!U53+Nov!U53),IF(Config!$C$6=12,SUM(+Ene!U53+Feb!U53+Mar!U53+Abr!U53+May!U53+Jun!U53+Jul!U53+Ago!U53+Set!U53+Oct!U53+Nov!U53+Dic!U53)))))))))))))</f>
        <v>0</v>
      </c>
      <c r="V53" s="429">
        <f>IF(Config!$C$6=1,SUM(+Ene!V53),IF(Config!$C$6=2,SUM(+Ene!V53+Feb!V53),IF(Config!$C$6=3,SUM(+Ene!V53+Feb!V53+Mar!V53),IF(Config!$C$6=4,SUM(+Ene!V53+Feb!V53+Mar!V53+Abr!V53),IF(Config!$C$6=5,SUM(Ene!V53+Feb!V53+Mar!V53+Abr!V53+May!V53),IF(Config!$C$6=6,SUM(+Ene!V53+Feb!V53+Mar!V53+Abr!V53+May!V53+Jun!V53),IF(Config!$C$6=7,SUM(Ene!V53+Feb!V53+Mar!V53+Abr!V53+May!V53+Jun!V53+Jul!V53),IF(Config!$C$6=8,SUM(+Ene!V53+Feb!V53+Mar!V53+Abr!V53+May!V53+Jun!V53+Jul!V53+Ago!V53),IF(Config!$C$6=9,SUM(+Ene!V53+Feb!V53+Mar!V53+Abr!V53+May!V53+Jun!V53+Jul!V53+Ago!V53+Set!V53),IF(Config!$C$6=10,SUM(+Ene!V53+Feb!V53+Mar!V53+Abr!V53+May!V53+Jun!V53+Jul!V53+Ago!V53+Set!V53+Oct!V53),IF(Config!$C$6=11,SUM(+Ene!V53+Feb!V53+Mar!V53+Abr!V53+May!V53+Jun!V53+Jul!V53+Ago!V53+Set!V53+Oct!V53+Nov!V53),IF(Config!$C$6=12,SUM(+Ene!V53+Feb!V53+Mar!V53+Abr!V53+May!V53+Jun!V53+Jul!V53+Ago!V53+Set!V53+Oct!V53+Nov!V53+Dic!V53)))))))))))))</f>
        <v>0</v>
      </c>
      <c r="W53" s="429">
        <f>IF(Config!$C$6=1,SUM(+Ene!W53),IF(Config!$C$6=2,SUM(+Ene!W53+Feb!W53),IF(Config!$C$6=3,SUM(+Ene!W53+Feb!W53+Mar!W53),IF(Config!$C$6=4,SUM(+Ene!W53+Feb!W53+Mar!W53+Abr!W53),IF(Config!$C$6=5,SUM(Ene!W53+Feb!W53+Mar!W53+Abr!W53+May!W53),IF(Config!$C$6=6,SUM(+Ene!W53+Feb!W53+Mar!W53+Abr!W53+May!W53+Jun!W53),IF(Config!$C$6=7,SUM(Ene!W53+Feb!W53+Mar!W53+Abr!W53+May!W53+Jun!W53+Jul!W53),IF(Config!$C$6=8,SUM(+Ene!W53+Feb!W53+Mar!W53+Abr!W53+May!W53+Jun!W53+Jul!W53+Ago!W53),IF(Config!$C$6=9,SUM(+Ene!W53+Feb!W53+Mar!W53+Abr!W53+May!W53+Jun!W53+Jul!W53+Ago!W53+Set!W53),IF(Config!$C$6=10,SUM(+Ene!W53+Feb!W53+Mar!W53+Abr!W53+May!W53+Jun!W53+Jul!W53+Ago!W53+Set!W53+Oct!W53),IF(Config!$C$6=11,SUM(+Ene!W53+Feb!W53+Mar!W53+Abr!W53+May!W53+Jun!W53+Jul!W53+Ago!W53+Set!W53+Oct!W53+Nov!W53),IF(Config!$C$6=12,SUM(+Ene!W53+Feb!W53+Mar!W53+Abr!W53+May!W53+Jun!W53+Jul!W53+Ago!W53+Set!W53+Oct!W53+Nov!W53+Dic!W53)))))))))))))</f>
        <v>0</v>
      </c>
      <c r="X53" s="429">
        <f>IF(Config!$C$6=1,SUM(+Ene!X53),IF(Config!$C$6=2,SUM(+Ene!X53+Feb!X53),IF(Config!$C$6=3,SUM(+Ene!X53+Feb!X53+Mar!X53),IF(Config!$C$6=4,SUM(+Ene!X53+Feb!X53+Mar!X53+Abr!X53),IF(Config!$C$6=5,SUM(Ene!X53+Feb!X53+Mar!X53+Abr!X53+May!X53),IF(Config!$C$6=6,SUM(+Ene!X53+Feb!X53+Mar!X53+Abr!X53+May!X53+Jun!X53),IF(Config!$C$6=7,SUM(Ene!X53+Feb!X53+Mar!X53+Abr!X53+May!X53+Jun!X53+Jul!X53),IF(Config!$C$6=8,SUM(+Ene!X53+Feb!X53+Mar!X53+Abr!X53+May!X53+Jun!X53+Jul!X53+Ago!X53),IF(Config!$C$6=9,SUM(+Ene!X53+Feb!X53+Mar!X53+Abr!X53+May!X53+Jun!X53+Jul!X53+Ago!X53+Set!X53),IF(Config!$C$6=10,SUM(+Ene!X53+Feb!X53+Mar!X53+Abr!X53+May!X53+Jun!X53+Jul!X53+Ago!X53+Set!X53+Oct!X53),IF(Config!$C$6=11,SUM(+Ene!X53+Feb!X53+Mar!X53+Abr!X53+May!X53+Jun!X53+Jul!X53+Ago!X53+Set!X53+Oct!X53+Nov!X53),IF(Config!$C$6=12,SUM(+Ene!X53+Feb!X53+Mar!X53+Abr!X53+May!X53+Jun!X53+Jul!X53+Ago!X53+Set!X53+Oct!X53+Nov!X53+Dic!X53)))))))))))))</f>
        <v>0</v>
      </c>
      <c r="Y53" s="429">
        <f>IF(Config!$C$6=1,SUM(+Ene!Y53),IF(Config!$C$6=2,SUM(+Ene!Y53+Feb!Y53),IF(Config!$C$6=3,SUM(+Ene!Y53+Feb!Y53+Mar!Y53),IF(Config!$C$6=4,SUM(+Ene!Y53+Feb!Y53+Mar!Y53+Abr!Y53),IF(Config!$C$6=5,SUM(Ene!Y53+Feb!Y53+Mar!Y53+Abr!Y53+May!Y53),IF(Config!$C$6=6,SUM(+Ene!Y53+Feb!Y53+Mar!Y53+Abr!Y53+May!Y53+Jun!Y53),IF(Config!$C$6=7,SUM(Ene!Y53+Feb!Y53+Mar!Y53+Abr!Y53+May!Y53+Jun!Y53+Jul!Y53),IF(Config!$C$6=8,SUM(+Ene!Y53+Feb!Y53+Mar!Y53+Abr!Y53+May!Y53+Jun!Y53+Jul!Y53+Ago!Y53),IF(Config!$C$6=9,SUM(+Ene!Y53+Feb!Y53+Mar!Y53+Abr!Y53+May!Y53+Jun!Y53+Jul!Y53+Ago!Y53+Set!Y53),IF(Config!$C$6=10,SUM(+Ene!Y53+Feb!Y53+Mar!Y53+Abr!Y53+May!Y53+Jun!Y53+Jul!Y53+Ago!Y53+Set!Y53+Oct!Y53),IF(Config!$C$6=11,SUM(+Ene!Y53+Feb!Y53+Mar!Y53+Abr!Y53+May!Y53+Jun!Y53+Jul!Y53+Ago!Y53+Set!Y53+Oct!Y53+Nov!Y53),IF(Config!$C$6=12,SUM(+Ene!Y53+Feb!Y53+Mar!Y53+Abr!Y53+May!Y53+Jun!Y53+Jul!Y53+Ago!Y53+Set!Y53+Oct!Y53+Nov!Y53+Dic!Y53)))))))))))))</f>
        <v>0</v>
      </c>
      <c r="Z53" s="429">
        <f>IF(Config!$C$6=1,SUM(+Ene!Z53),IF(Config!$C$6=2,SUM(+Ene!Z53+Feb!Z53),IF(Config!$C$6=3,SUM(+Ene!Z53+Feb!Z53+Mar!Z53),IF(Config!$C$6=4,SUM(+Ene!Z53+Feb!Z53+Mar!Z53+Abr!Z53),IF(Config!$C$6=5,SUM(Ene!Z53+Feb!Z53+Mar!Z53+Abr!Z53+May!Z53),IF(Config!$C$6=6,SUM(+Ene!Z53+Feb!Z53+Mar!Z53+Abr!Z53+May!Z53+Jun!Z53),IF(Config!$C$6=7,SUM(Ene!Z53+Feb!Z53+Mar!Z53+Abr!Z53+May!Z53+Jun!Z53+Jul!Z53),IF(Config!$C$6=8,SUM(+Ene!Z53+Feb!Z53+Mar!Z53+Abr!Z53+May!Z53+Jun!Z53+Jul!Z53+Ago!Z53),IF(Config!$C$6=9,SUM(+Ene!Z53+Feb!Z53+Mar!Z53+Abr!Z53+May!Z53+Jun!Z53+Jul!Z53+Ago!Z53+Set!Z53),IF(Config!$C$6=10,SUM(+Ene!Z53+Feb!Z53+Mar!Z53+Abr!Z53+May!Z53+Jun!Z53+Jul!Z53+Ago!Z53+Set!Z53+Oct!Z53),IF(Config!$C$6=11,SUM(+Ene!Z53+Feb!Z53+Mar!Z53+Abr!Z53+May!Z53+Jun!Z53+Jul!Z53+Ago!Z53+Set!Z53+Oct!Z53+Nov!Z53),IF(Config!$C$6=12,SUM(+Ene!Z53+Feb!Z53+Mar!Z53+Abr!Z53+May!Z53+Jun!Z53+Jul!Z53+Ago!Z53+Set!Z53+Oct!Z53+Nov!Z53+Dic!Z53)))))))))))))</f>
        <v>0</v>
      </c>
      <c r="AA53" s="429">
        <f>IF(Config!$C$6=1,SUM(+Ene!AA53),IF(Config!$C$6=2,SUM(+Ene!AA53+Feb!AA53),IF(Config!$C$6=3,SUM(+Ene!AA53+Feb!AA53+Mar!AA53),IF(Config!$C$6=4,SUM(+Ene!AA53+Feb!AA53+Mar!AA53+Abr!AA53),IF(Config!$C$6=5,SUM(Ene!AA53+Feb!AA53+Mar!AA53+Abr!AA53+May!AA53),IF(Config!$C$6=6,SUM(+Ene!AA53+Feb!AA53+Mar!AA53+Abr!AA53+May!AA53+Jun!AA53),IF(Config!$C$6=7,SUM(Ene!AA53+Feb!AA53+Mar!AA53+Abr!AA53+May!AA53+Jun!AA53+Jul!AA53),IF(Config!$C$6=8,SUM(+Ene!AA53+Feb!AA53+Mar!AA53+Abr!AA53+May!AA53+Jun!AA53+Jul!AA53+Ago!AA53),IF(Config!$C$6=9,SUM(+Ene!AA53+Feb!AA53+Mar!AA53+Abr!AA53+May!AA53+Jun!AA53+Jul!AA53+Ago!AA53+Set!AA53),IF(Config!$C$6=10,SUM(+Ene!AA53+Feb!AA53+Mar!AA53+Abr!AA53+May!AA53+Jun!AA53+Jul!AA53+Ago!AA53+Set!AA53+Oct!AA53),IF(Config!$C$6=11,SUM(+Ene!AA53+Feb!AA53+Mar!AA53+Abr!AA53+May!AA53+Jun!AA53+Jul!AA53+Ago!AA53+Set!AA53+Oct!AA53+Nov!AA53),IF(Config!$C$6=12,SUM(+Ene!AA53+Feb!AA53+Mar!AA53+Abr!AA53+May!AA53+Jun!AA53+Jul!AA53+Ago!AA53+Set!AA53+Oct!AA53+Nov!AA53+Dic!AA53)))))))))))))</f>
        <v>0</v>
      </c>
      <c r="AB53" s="429">
        <f>IF(Config!$C$6=1,SUM(+Ene!AB53),IF(Config!$C$6=2,SUM(+Ene!AB53+Feb!AB53),IF(Config!$C$6=3,SUM(+Ene!AB53+Feb!AB53+Mar!AB53),IF(Config!$C$6=4,SUM(+Ene!AB53+Feb!AB53+Mar!AB53+Abr!AB53),IF(Config!$C$6=5,SUM(Ene!AB53+Feb!AB53+Mar!AB53+Abr!AB53+May!AB53),IF(Config!$C$6=6,SUM(+Ene!AB53+Feb!AB53+Mar!AB53+Abr!AB53+May!AB53+Jun!AB53),IF(Config!$C$6=7,SUM(Ene!AB53+Feb!AB53+Mar!AB53+Abr!AB53+May!AB53+Jun!AB53+Jul!AB53),IF(Config!$C$6=8,SUM(+Ene!AB53+Feb!AB53+Mar!AB53+Abr!AB53+May!AB53+Jun!AB53+Jul!AB53+Ago!AB53),IF(Config!$C$6=9,SUM(+Ene!AB53+Feb!AB53+Mar!AB53+Abr!AB53+May!AB53+Jun!AB53+Jul!AB53+Ago!AB53+Set!AB53),IF(Config!$C$6=10,SUM(+Ene!AB53+Feb!AB53+Mar!AB53+Abr!AB53+May!AB53+Jun!AB53+Jul!AB53+Ago!AB53+Set!AB53+Oct!AB53),IF(Config!$C$6=11,SUM(+Ene!AB53+Feb!AB53+Mar!AB53+Abr!AB53+May!AB53+Jun!AB53+Jul!AB53+Ago!AB53+Set!AB53+Oct!AB53+Nov!AB53),IF(Config!$C$6=12,SUM(+Ene!AB53+Feb!AB53+Mar!AB53+Abr!AB53+May!AB53+Jun!AB53+Jul!AB53+Ago!AB53+Set!AB53+Oct!AB53+Nov!AB53+Dic!AB53)))))))))))))</f>
        <v>0</v>
      </c>
      <c r="AC53" s="429">
        <f>IF(Config!$C$6=1,SUM(+Ene!AC53),IF(Config!$C$6=2,SUM(+Ene!AC53+Feb!AC53),IF(Config!$C$6=3,SUM(+Ene!AC53+Feb!AC53+Mar!AC53),IF(Config!$C$6=4,SUM(+Ene!AC53+Feb!AC53+Mar!AC53+Abr!AC53),IF(Config!$C$6=5,SUM(Ene!AC53+Feb!AC53+Mar!AC53+Abr!AC53+May!AC53),IF(Config!$C$6=6,SUM(+Ene!AC53+Feb!AC53+Mar!AC53+Abr!AC53+May!AC53+Jun!AC53),IF(Config!$C$6=7,SUM(Ene!AC53+Feb!AC53+Mar!AC53+Abr!AC53+May!AC53+Jun!AC53+Jul!AC53),IF(Config!$C$6=8,SUM(+Ene!AC53+Feb!AC53+Mar!AC53+Abr!AC53+May!AC53+Jun!AC53+Jul!AC53+Ago!AC53),IF(Config!$C$6=9,SUM(+Ene!AC53+Feb!AC53+Mar!AC53+Abr!AC53+May!AC53+Jun!AC53+Jul!AC53+Ago!AC53+Set!AC53),IF(Config!$C$6=10,SUM(+Ene!AC53+Feb!AC53+Mar!AC53+Abr!AC53+May!AC53+Jun!AC53+Jul!AC53+Ago!AC53+Set!AC53+Oct!AC53),IF(Config!$C$6=11,SUM(+Ene!AC53+Feb!AC53+Mar!AC53+Abr!AC53+May!AC53+Jun!AC53+Jul!AC53+Ago!AC53+Set!AC53+Oct!AC53+Nov!AC53),IF(Config!$C$6=12,SUM(+Ene!AC53+Feb!AC53+Mar!AC53+Abr!AC53+May!AC53+Jun!AC53+Jul!AC53+Ago!AC53+Set!AC53+Oct!AC53+Nov!AC53+Dic!AC53)))))))))))))</f>
        <v>0</v>
      </c>
      <c r="AD53" s="429">
        <f>IF(Config!$C$6=1,SUM(+Ene!AD53),IF(Config!$C$6=2,SUM(+Ene!AD53+Feb!AD53),IF(Config!$C$6=3,SUM(+Ene!AD53+Feb!AD53+Mar!AD53),IF(Config!$C$6=4,SUM(+Ene!AD53+Feb!AD53+Mar!AD53+Abr!AD53),IF(Config!$C$6=5,SUM(Ene!AD53+Feb!AD53+Mar!AD53+Abr!AD53+May!AD53),IF(Config!$C$6=6,SUM(+Ene!AD53+Feb!AD53+Mar!AD53+Abr!AD53+May!AD53+Jun!AD53),IF(Config!$C$6=7,SUM(Ene!AD53+Feb!AD53+Mar!AD53+Abr!AD53+May!AD53+Jun!AD53+Jul!AD53),IF(Config!$C$6=8,SUM(+Ene!AD53+Feb!AD53+Mar!AD53+Abr!AD53+May!AD53+Jun!AD53+Jul!AD53+Ago!AD53),IF(Config!$C$6=9,SUM(+Ene!AD53+Feb!AD53+Mar!AD53+Abr!AD53+May!AD53+Jun!AD53+Jul!AD53+Ago!AD53+Set!AD53),IF(Config!$C$6=10,SUM(+Ene!AD53+Feb!AD53+Mar!AD53+Abr!AD53+May!AD53+Jun!AD53+Jul!AD53+Ago!AD53+Set!AD53+Oct!AD53),IF(Config!$C$6=11,SUM(+Ene!AD53+Feb!AD53+Mar!AD53+Abr!AD53+May!AD53+Jun!AD53+Jul!AD53+Ago!AD53+Set!AD53+Oct!AD53+Nov!AD53),IF(Config!$C$6=12,SUM(+Ene!AD53+Feb!AD53+Mar!AD53+Abr!AD53+May!AD53+Jun!AD53+Jul!AD53+Ago!AD53+Set!AD53+Oct!AD53+Nov!AD53+Dic!AD53)))))))))))))</f>
        <v>0</v>
      </c>
      <c r="AE53" s="429">
        <f>IF(Config!$C$6=1,SUM(+Ene!AE53),IF(Config!$C$6=2,SUM(+Ene!AE53+Feb!AE53),IF(Config!$C$6=3,SUM(+Ene!AE53+Feb!AE53+Mar!AE53),IF(Config!$C$6=4,SUM(+Ene!AE53+Feb!AE53+Mar!AE53+Abr!AE53),IF(Config!$C$6=5,SUM(Ene!AE53+Feb!AE53+Mar!AE53+Abr!AE53+May!AE53),IF(Config!$C$6=6,SUM(+Ene!AE53+Feb!AE53+Mar!AE53+Abr!AE53+May!AE53+Jun!AE53),IF(Config!$C$6=7,SUM(Ene!AE53+Feb!AE53+Mar!AE53+Abr!AE53+May!AE53+Jun!AE53+Jul!AE53),IF(Config!$C$6=8,SUM(+Ene!AE53+Feb!AE53+Mar!AE53+Abr!AE53+May!AE53+Jun!AE53+Jul!AE53+Ago!AE53),IF(Config!$C$6=9,SUM(+Ene!AE53+Feb!AE53+Mar!AE53+Abr!AE53+May!AE53+Jun!AE53+Jul!AE53+Ago!AE53+Set!AE53),IF(Config!$C$6=10,SUM(+Ene!AE53+Feb!AE53+Mar!AE53+Abr!AE53+May!AE53+Jun!AE53+Jul!AE53+Ago!AE53+Set!AE53+Oct!AE53),IF(Config!$C$6=11,SUM(+Ene!AE53+Feb!AE53+Mar!AE53+Abr!AE53+May!AE53+Jun!AE53+Jul!AE53+Ago!AE53+Set!AE53+Oct!AE53+Nov!AE53),IF(Config!$C$6=12,SUM(+Ene!AE53+Feb!AE53+Mar!AE53+Abr!AE53+May!AE53+Jun!AE53+Jul!AE53+Ago!AE53+Set!AE53+Oct!AE53+Nov!AE53+Dic!AE53)))))))))))))</f>
        <v>0</v>
      </c>
      <c r="AF53" s="429">
        <f>IF(Config!$C$6=1,SUM(+Ene!AF53),IF(Config!$C$6=2,SUM(+Ene!AF53+Feb!AF53),IF(Config!$C$6=3,SUM(+Ene!AF53+Feb!AF53+Mar!AF53),IF(Config!$C$6=4,SUM(+Ene!AF53+Feb!AF53+Mar!AF53+Abr!AF53),IF(Config!$C$6=5,SUM(Ene!AF53+Feb!AF53+Mar!AF53+Abr!AF53+May!AF53),IF(Config!$C$6=6,SUM(+Ene!AF53+Feb!AF53+Mar!AF53+Abr!AF53+May!AF53+Jun!AF53),IF(Config!$C$6=7,SUM(Ene!AF53+Feb!AF53+Mar!AF53+Abr!AF53+May!AF53+Jun!AF53+Jul!AF53),IF(Config!$C$6=8,SUM(+Ene!AF53+Feb!AF53+Mar!AF53+Abr!AF53+May!AF53+Jun!AF53+Jul!AF53+Ago!AF53),IF(Config!$C$6=9,SUM(+Ene!AF53+Feb!AF53+Mar!AF53+Abr!AF53+May!AF53+Jun!AF53+Jul!AF53+Ago!AF53+Set!AF53),IF(Config!$C$6=10,SUM(+Ene!AF53+Feb!AF53+Mar!AF53+Abr!AF53+May!AF53+Jun!AF53+Jul!AF53+Ago!AF53+Set!AF53+Oct!AF53),IF(Config!$C$6=11,SUM(+Ene!AF53+Feb!AF53+Mar!AF53+Abr!AF53+May!AF53+Jun!AF53+Jul!AF53+Ago!AF53+Set!AF53+Oct!AF53+Nov!AF53),IF(Config!$C$6=12,SUM(+Ene!AF53+Feb!AF53+Mar!AF53+Abr!AF53+May!AF53+Jun!AF53+Jul!AF53+Ago!AF53+Set!AF53+Oct!AF53+Nov!AF53+Dic!AF53)))))))))))))</f>
        <v>0</v>
      </c>
      <c r="AG53" s="429">
        <f>IF(Config!$C$6=1,SUM(+Ene!AG53),IF(Config!$C$6=2,SUM(+Ene!AG53+Feb!AG53),IF(Config!$C$6=3,SUM(+Ene!AG53+Feb!AG53+Mar!AG53),IF(Config!$C$6=4,SUM(+Ene!AG53+Feb!AG53+Mar!AG53+Abr!AG53),IF(Config!$C$6=5,SUM(Ene!AG53+Feb!AG53+Mar!AG53+Abr!AG53+May!AG53),IF(Config!$C$6=6,SUM(+Ene!AG53+Feb!AG53+Mar!AG53+Abr!AG53+May!AG53+Jun!AG53),IF(Config!$C$6=7,SUM(Ene!AG53+Feb!AG53+Mar!AG53+Abr!AG53+May!AG53+Jun!AG53+Jul!AG53),IF(Config!$C$6=8,SUM(+Ene!AG53+Feb!AG53+Mar!AG53+Abr!AG53+May!AG53+Jun!AG53+Jul!AG53+Ago!AG53),IF(Config!$C$6=9,SUM(+Ene!AG53+Feb!AG53+Mar!AG53+Abr!AG53+May!AG53+Jun!AG53+Jul!AG53+Ago!AG53+Set!AG53),IF(Config!$C$6=10,SUM(+Ene!AG53+Feb!AG53+Mar!AG53+Abr!AG53+May!AG53+Jun!AG53+Jul!AG53+Ago!AG53+Set!AG53+Oct!AG53),IF(Config!$C$6=11,SUM(+Ene!AG53+Feb!AG53+Mar!AG53+Abr!AG53+May!AG53+Jun!AG53+Jul!AG53+Ago!AG53+Set!AG53+Oct!AG53+Nov!AG53),IF(Config!$C$6=12,SUM(+Ene!AG53+Feb!AG53+Mar!AG53+Abr!AG53+May!AG53+Jun!AG53+Jul!AG53+Ago!AG53+Set!AG53+Oct!AG53+Nov!AG53+Dic!AG53)))))))))))))</f>
        <v>0</v>
      </c>
      <c r="AH53" s="429">
        <f>IF(Config!$C$6=1,SUM(+Ene!AH53),IF(Config!$C$6=2,SUM(+Ene!AH53+Feb!AH53),IF(Config!$C$6=3,SUM(+Ene!AH53+Feb!AH53+Mar!AH53),IF(Config!$C$6=4,SUM(+Ene!AH53+Feb!AH53+Mar!AH53+Abr!AH53),IF(Config!$C$6=5,SUM(Ene!AH53+Feb!AH53+Mar!AH53+Abr!AH53+May!AH53),IF(Config!$C$6=6,SUM(+Ene!AH53+Feb!AH53+Mar!AH53+Abr!AH53+May!AH53+Jun!AH53),IF(Config!$C$6=7,SUM(Ene!AH53+Feb!AH53+Mar!AH53+Abr!AH53+May!AH53+Jun!AH53+Jul!AH53),IF(Config!$C$6=8,SUM(+Ene!AH53+Feb!AH53+Mar!AH53+Abr!AH53+May!AH53+Jun!AH53+Jul!AH53+Ago!AH53),IF(Config!$C$6=9,SUM(+Ene!AH53+Feb!AH53+Mar!AH53+Abr!AH53+May!AH53+Jun!AH53+Jul!AH53+Ago!AH53+Set!AH53),IF(Config!$C$6=10,SUM(+Ene!AH53+Feb!AH53+Mar!AH53+Abr!AH53+May!AH53+Jun!AH53+Jul!AH53+Ago!AH53+Set!AH53+Oct!AH53),IF(Config!$C$6=11,SUM(+Ene!AH53+Feb!AH53+Mar!AH53+Abr!AH53+May!AH53+Jun!AH53+Jul!AH53+Ago!AH53+Set!AH53+Oct!AH53+Nov!AH53),IF(Config!$C$6=12,SUM(+Ene!AH53+Feb!AH53+Mar!AH53+Abr!AH53+May!AH53+Jun!AH53+Jul!AH53+Ago!AH53+Set!AH53+Oct!AH53+Nov!AH53+Dic!AH53)))))))))))))</f>
        <v>0</v>
      </c>
      <c r="AI53" s="429">
        <f>IF(Config!$C$6=1,SUM(+Ene!AI53),IF(Config!$C$6=2,SUM(+Ene!AI53+Feb!AI53),IF(Config!$C$6=3,SUM(+Ene!AI53+Feb!AI53+Mar!AI53),IF(Config!$C$6=4,SUM(+Ene!AI53+Feb!AI53+Mar!AI53+Abr!AI53),IF(Config!$C$6=5,SUM(Ene!AI53+Feb!AI53+Mar!AI53+Abr!AI53+May!AI53),IF(Config!$C$6=6,SUM(+Ene!AI53+Feb!AI53+Mar!AI53+Abr!AI53+May!AI53+Jun!AI53),IF(Config!$C$6=7,SUM(Ene!AI53+Feb!AI53+Mar!AI53+Abr!AI53+May!AI53+Jun!AI53+Jul!AI53),IF(Config!$C$6=8,SUM(+Ene!AI53+Feb!AI53+Mar!AI53+Abr!AI53+May!AI53+Jun!AI53+Jul!AI53+Ago!AI53),IF(Config!$C$6=9,SUM(+Ene!AI53+Feb!AI53+Mar!AI53+Abr!AI53+May!AI53+Jun!AI53+Jul!AI53+Ago!AI53+Set!AI53),IF(Config!$C$6=10,SUM(+Ene!AI53+Feb!AI53+Mar!AI53+Abr!AI53+May!AI53+Jun!AI53+Jul!AI53+Ago!AI53+Set!AI53+Oct!AI53),IF(Config!$C$6=11,SUM(+Ene!AI53+Feb!AI53+Mar!AI53+Abr!AI53+May!AI53+Jun!AI53+Jul!AI53+Ago!AI53+Set!AI53+Oct!AI53+Nov!AI53),IF(Config!$C$6=12,SUM(+Ene!AI53+Feb!AI53+Mar!AI53+Abr!AI53+May!AI53+Jun!AI53+Jul!AI53+Ago!AI53+Set!AI53+Oct!AI53+Nov!AI53+Dic!AI53)))))))))))))</f>
        <v>0</v>
      </c>
      <c r="AJ53" s="429">
        <f>IF(Config!$C$6=1,SUM(+Ene!AJ53),IF(Config!$C$6=2,SUM(+Ene!AJ53+Feb!AJ53),IF(Config!$C$6=3,SUM(+Ene!AJ53+Feb!AJ53+Mar!AJ53),IF(Config!$C$6=4,SUM(+Ene!AJ53+Feb!AJ53+Mar!AJ53+Abr!AJ53),IF(Config!$C$6=5,SUM(Ene!AJ53+Feb!AJ53+Mar!AJ53+Abr!AJ53+May!AJ53),IF(Config!$C$6=6,SUM(+Ene!AJ53+Feb!AJ53+Mar!AJ53+Abr!AJ53+May!AJ53+Jun!AJ53),IF(Config!$C$6=7,SUM(Ene!AJ53+Feb!AJ53+Mar!AJ53+Abr!AJ53+May!AJ53+Jun!AJ53+Jul!AJ53),IF(Config!$C$6=8,SUM(+Ene!AJ53+Feb!AJ53+Mar!AJ53+Abr!AJ53+May!AJ53+Jun!AJ53+Jul!AJ53+Ago!AJ53),IF(Config!$C$6=9,SUM(+Ene!AJ53+Feb!AJ53+Mar!AJ53+Abr!AJ53+May!AJ53+Jun!AJ53+Jul!AJ53+Ago!AJ53+Set!AJ53),IF(Config!$C$6=10,SUM(+Ene!AJ53+Feb!AJ53+Mar!AJ53+Abr!AJ53+May!AJ53+Jun!AJ53+Jul!AJ53+Ago!AJ53+Set!AJ53+Oct!AJ53),IF(Config!$C$6=11,SUM(+Ene!AJ53+Feb!AJ53+Mar!AJ53+Abr!AJ53+May!AJ53+Jun!AJ53+Jul!AJ53+Ago!AJ53+Set!AJ53+Oct!AJ53+Nov!AJ53),IF(Config!$C$6=12,SUM(+Ene!AJ53+Feb!AJ53+Mar!AJ53+Abr!AJ53+May!AJ53+Jun!AJ53+Jul!AJ53+Ago!AJ53+Set!AJ53+Oct!AJ53+Nov!AJ53+Dic!AJ53)))))))))))))</f>
        <v>0</v>
      </c>
      <c r="AK53" s="429">
        <f>IF(Config!$C$6=1,SUM(+Ene!AK53),IF(Config!$C$6=2,SUM(+Ene!AK53+Feb!AK53),IF(Config!$C$6=3,SUM(+Ene!AK53+Feb!AK53+Mar!AK53),IF(Config!$C$6=4,SUM(+Ene!AK53+Feb!AK53+Mar!AK53+Abr!AK53),IF(Config!$C$6=5,SUM(Ene!AK53+Feb!AK53+Mar!AK53+Abr!AK53+May!AK53),IF(Config!$C$6=6,SUM(+Ene!AK53+Feb!AK53+Mar!AK53+Abr!AK53+May!AK53+Jun!AK53),IF(Config!$C$6=7,SUM(Ene!AK53+Feb!AK53+Mar!AK53+Abr!AK53+May!AK53+Jun!AK53+Jul!AK53),IF(Config!$C$6=8,SUM(+Ene!AK53+Feb!AK53+Mar!AK53+Abr!AK53+May!AK53+Jun!AK53+Jul!AK53+Ago!AK53),IF(Config!$C$6=9,SUM(+Ene!AK53+Feb!AK53+Mar!AK53+Abr!AK53+May!AK53+Jun!AK53+Jul!AK53+Ago!AK53+Set!AK53),IF(Config!$C$6=10,SUM(+Ene!AK53+Feb!AK53+Mar!AK53+Abr!AK53+May!AK53+Jun!AK53+Jul!AK53+Ago!AK53+Set!AK53+Oct!AK53),IF(Config!$C$6=11,SUM(+Ene!AK53+Feb!AK53+Mar!AK53+Abr!AK53+May!AK53+Jun!AK53+Jul!AK53+Ago!AK53+Set!AK53+Oct!AK53+Nov!AK53),IF(Config!$C$6=12,SUM(+Ene!AK53+Feb!AK53+Mar!AK53+Abr!AK53+May!AK53+Jun!AK53+Jul!AK53+Ago!AK53+Set!AK53+Oct!AK53+Nov!AK53+Dic!AK53)))))))))))))</f>
        <v>0</v>
      </c>
      <c r="AL53" s="429">
        <f>IF(Config!$C$6=1,SUM(+Ene!AL53),IF(Config!$C$6=2,SUM(+Ene!AL53+Feb!AL53),IF(Config!$C$6=3,SUM(+Ene!AL53+Feb!AL53+Mar!AL53),IF(Config!$C$6=4,SUM(+Ene!AL53+Feb!AL53+Mar!AL53+Abr!AL53),IF(Config!$C$6=5,SUM(Ene!AL53+Feb!AL53+Mar!AL53+Abr!AL53+May!AL53),IF(Config!$C$6=6,SUM(+Ene!AL53+Feb!AL53+Mar!AL53+Abr!AL53+May!AL53+Jun!AL53),IF(Config!$C$6=7,SUM(Ene!AL53+Feb!AL53+Mar!AL53+Abr!AL53+May!AL53+Jun!AL53+Jul!AL53),IF(Config!$C$6=8,SUM(+Ene!AL53+Feb!AL53+Mar!AL53+Abr!AL53+May!AL53+Jun!AL53+Jul!AL53+Ago!AL53),IF(Config!$C$6=9,SUM(+Ene!AL53+Feb!AL53+Mar!AL53+Abr!AL53+May!AL53+Jun!AL53+Jul!AL53+Ago!AL53+Set!AL53),IF(Config!$C$6=10,SUM(+Ene!AL53+Feb!AL53+Mar!AL53+Abr!AL53+May!AL53+Jun!AL53+Jul!AL53+Ago!AL53+Set!AL53+Oct!AL53),IF(Config!$C$6=11,SUM(+Ene!AL53+Feb!AL53+Mar!AL53+Abr!AL53+May!AL53+Jun!AL53+Jul!AL53+Ago!AL53+Set!AL53+Oct!AL53+Nov!AL53),IF(Config!$C$6=12,SUM(+Ene!AL53+Feb!AL53+Mar!AL53+Abr!AL53+May!AL53+Jun!AL53+Jul!AL53+Ago!AL53+Set!AL53+Oct!AL53+Nov!AL53+Dic!AL53)))))))))))))</f>
        <v>0</v>
      </c>
      <c r="AM53" s="429">
        <f>IF(Config!$C$6=1,SUM(+Ene!AM53),IF(Config!$C$6=2,SUM(+Ene!AM53+Feb!AM53),IF(Config!$C$6=3,SUM(+Ene!AM53+Feb!AM53+Mar!AM53),IF(Config!$C$6=4,SUM(+Ene!AM53+Feb!AM53+Mar!AM53+Abr!AM53),IF(Config!$C$6=5,SUM(Ene!AM53+Feb!AM53+Mar!AM53+Abr!AM53+May!AM53),IF(Config!$C$6=6,SUM(+Ene!AM53+Feb!AM53+Mar!AM53+Abr!AM53+May!AM53+Jun!AM53),IF(Config!$C$6=7,SUM(Ene!AM53+Feb!AM53+Mar!AM53+Abr!AM53+May!AM53+Jun!AM53+Jul!AM53),IF(Config!$C$6=8,SUM(+Ene!AM53+Feb!AM53+Mar!AM53+Abr!AM53+May!AM53+Jun!AM53+Jul!AM53+Ago!AM53),IF(Config!$C$6=9,SUM(+Ene!AM53+Feb!AM53+Mar!AM53+Abr!AM53+May!AM53+Jun!AM53+Jul!AM53+Ago!AM53+Set!AM53),IF(Config!$C$6=10,SUM(+Ene!AM53+Feb!AM53+Mar!AM53+Abr!AM53+May!AM53+Jun!AM53+Jul!AM53+Ago!AM53+Set!AM53+Oct!AM53),IF(Config!$C$6=11,SUM(+Ene!AM53+Feb!AM53+Mar!AM53+Abr!AM53+May!AM53+Jun!AM53+Jul!AM53+Ago!AM53+Set!AM53+Oct!AM53+Nov!AM53),IF(Config!$C$6=12,SUM(+Ene!AM53+Feb!AM53+Mar!AM53+Abr!AM53+May!AM53+Jun!AM53+Jul!AM53+Ago!AM53+Set!AM53+Oct!AM53+Nov!AM53+Dic!AM53)))))))))))))</f>
        <v>0</v>
      </c>
      <c r="AN53" s="429">
        <f>IF(Config!$C$6=1,SUM(+Ene!AN53),IF(Config!$C$6=2,SUM(+Ene!AN53+Feb!AN53),IF(Config!$C$6=3,SUM(+Ene!AN53+Feb!AN53+Mar!AN53),IF(Config!$C$6=4,SUM(+Ene!AN53+Feb!AN53+Mar!AN53+Abr!AN53),IF(Config!$C$6=5,SUM(Ene!AN53+Feb!AN53+Mar!AN53+Abr!AN53+May!AN53),IF(Config!$C$6=6,SUM(+Ene!AN53+Feb!AN53+Mar!AN53+Abr!AN53+May!AN53+Jun!AN53),IF(Config!$C$6=7,SUM(Ene!AN53+Feb!AN53+Mar!AN53+Abr!AN53+May!AN53+Jun!AN53+Jul!AN53),IF(Config!$C$6=8,SUM(+Ene!AN53+Feb!AN53+Mar!AN53+Abr!AN53+May!AN53+Jun!AN53+Jul!AN53+Ago!AN53),IF(Config!$C$6=9,SUM(+Ene!AN53+Feb!AN53+Mar!AN53+Abr!AN53+May!AN53+Jun!AN53+Jul!AN53+Ago!AN53+Set!AN53),IF(Config!$C$6=10,SUM(+Ene!AN53+Feb!AN53+Mar!AN53+Abr!AN53+May!AN53+Jun!AN53+Jul!AN53+Ago!AN53+Set!AN53+Oct!AN53),IF(Config!$C$6=11,SUM(+Ene!AN53+Feb!AN53+Mar!AN53+Abr!AN53+May!AN53+Jun!AN53+Jul!AN53+Ago!AN53+Set!AN53+Oct!AN53+Nov!AN53),IF(Config!$C$6=12,SUM(+Ene!AN53+Feb!AN53+Mar!AN53+Abr!AN53+May!AN53+Jun!AN53+Jul!AN53+Ago!AN53+Set!AN53+Oct!AN53+Nov!AN53+Dic!AN53)))))))))))))</f>
        <v>0</v>
      </c>
      <c r="AO53" s="429">
        <f>IF(Config!$C$6=1,SUM(+Ene!AO53),IF(Config!$C$6=2,SUM(+Ene!AO53+Feb!AO53),IF(Config!$C$6=3,SUM(+Ene!AO53+Feb!AO53+Mar!AO53),IF(Config!$C$6=4,SUM(+Ene!AO53+Feb!AO53+Mar!AO53+Abr!AO53),IF(Config!$C$6=5,SUM(Ene!AO53+Feb!AO53+Mar!AO53+Abr!AO53+May!AO53),IF(Config!$C$6=6,SUM(+Ene!AO53+Feb!AO53+Mar!AO53+Abr!AO53+May!AO53+Jun!AO53),IF(Config!$C$6=7,SUM(Ene!AO53+Feb!AO53+Mar!AO53+Abr!AO53+May!AO53+Jun!AO53+Jul!AO53),IF(Config!$C$6=8,SUM(+Ene!AO53+Feb!AO53+Mar!AO53+Abr!AO53+May!AO53+Jun!AO53+Jul!AO53+Ago!AO53),IF(Config!$C$6=9,SUM(+Ene!AO53+Feb!AO53+Mar!AO53+Abr!AO53+May!AO53+Jun!AO53+Jul!AO53+Ago!AO53+Set!AO53),IF(Config!$C$6=10,SUM(+Ene!AO53+Feb!AO53+Mar!AO53+Abr!AO53+May!AO53+Jun!AO53+Jul!AO53+Ago!AO53+Set!AO53+Oct!AO53),IF(Config!$C$6=11,SUM(+Ene!AO53+Feb!AO53+Mar!AO53+Abr!AO53+May!AO53+Jun!AO53+Jul!AO53+Ago!AO53+Set!AO53+Oct!AO53+Nov!AO53),IF(Config!$C$6=12,SUM(+Ene!AO53+Feb!AO53+Mar!AO53+Abr!AO53+May!AO53+Jun!AO53+Jul!AO53+Ago!AO53+Set!AO53+Oct!AO53+Nov!AO53+Dic!AO53)))))))))))))</f>
        <v>0</v>
      </c>
      <c r="AP53" s="429">
        <f>IF(Config!$C$6=1,SUM(+Ene!AP53),IF(Config!$C$6=2,SUM(+Ene!AP53+Feb!AP53),IF(Config!$C$6=3,SUM(+Ene!AP53+Feb!AP53+Mar!AP53),IF(Config!$C$6=4,SUM(+Ene!AP53+Feb!AP53+Mar!AP53+Abr!AP53),IF(Config!$C$6=5,SUM(Ene!AP53+Feb!AP53+Mar!AP53+Abr!AP53+May!AP53),IF(Config!$C$6=6,SUM(+Ene!AP53+Feb!AP53+Mar!AP53+Abr!AP53+May!AP53+Jun!AP53),IF(Config!$C$6=7,SUM(Ene!AP53+Feb!AP53+Mar!AP53+Abr!AP53+May!AP53+Jun!AP53+Jul!AP53),IF(Config!$C$6=8,SUM(+Ene!AP53+Feb!AP53+Mar!AP53+Abr!AP53+May!AP53+Jun!AP53+Jul!AP53+Ago!AP53),IF(Config!$C$6=9,SUM(+Ene!AP53+Feb!AP53+Mar!AP53+Abr!AP53+May!AP53+Jun!AP53+Jul!AP53+Ago!AP53+Set!AP53),IF(Config!$C$6=10,SUM(+Ene!AP53+Feb!AP53+Mar!AP53+Abr!AP53+May!AP53+Jun!AP53+Jul!AP53+Ago!AP53+Set!AP53+Oct!AP53),IF(Config!$C$6=11,SUM(+Ene!AP53+Feb!AP53+Mar!AP53+Abr!AP53+May!AP53+Jun!AP53+Jul!AP53+Ago!AP53+Set!AP53+Oct!AP53+Nov!AP53),IF(Config!$C$6=12,SUM(+Ene!AP53+Feb!AP53+Mar!AP53+Abr!AP53+May!AP53+Jun!AP53+Jul!AP53+Ago!AP53+Set!AP53+Oct!AP53+Nov!AP53+Dic!AP53)))))))))))))</f>
        <v>0</v>
      </c>
      <c r="AQ53" s="429">
        <f>IF(Config!$C$6=1,SUM(+Ene!AQ53),IF(Config!$C$6=2,SUM(+Ene!AQ53+Feb!AQ53),IF(Config!$C$6=3,SUM(+Ene!AQ53+Feb!AQ53+Mar!AQ53),IF(Config!$C$6=4,SUM(+Ene!AQ53+Feb!AQ53+Mar!AQ53+Abr!AQ53),IF(Config!$C$6=5,SUM(Ene!AQ53+Feb!AQ53+Mar!AQ53+Abr!AQ53+May!AQ53),IF(Config!$C$6=6,SUM(+Ene!AQ53+Feb!AQ53+Mar!AQ53+Abr!AQ53+May!AQ53+Jun!AQ53),IF(Config!$C$6=7,SUM(Ene!AQ53+Feb!AQ53+Mar!AQ53+Abr!AQ53+May!AQ53+Jun!AQ53+Jul!AQ53),IF(Config!$C$6=8,SUM(+Ene!AQ53+Feb!AQ53+Mar!AQ53+Abr!AQ53+May!AQ53+Jun!AQ53+Jul!AQ53+Ago!AQ53),IF(Config!$C$6=9,SUM(+Ene!AQ53+Feb!AQ53+Mar!AQ53+Abr!AQ53+May!AQ53+Jun!AQ53+Jul!AQ53+Ago!AQ53+Set!AQ53),IF(Config!$C$6=10,SUM(+Ene!AQ53+Feb!AQ53+Mar!AQ53+Abr!AQ53+May!AQ53+Jun!AQ53+Jul!AQ53+Ago!AQ53+Set!AQ53+Oct!AQ53),IF(Config!$C$6=11,SUM(+Ene!AQ53+Feb!AQ53+Mar!AQ53+Abr!AQ53+May!AQ53+Jun!AQ53+Jul!AQ53+Ago!AQ53+Set!AQ53+Oct!AQ53+Nov!AQ53),IF(Config!$C$6=12,SUM(+Ene!AQ53+Feb!AQ53+Mar!AQ53+Abr!AQ53+May!AQ53+Jun!AQ53+Jul!AQ53+Ago!AQ53+Set!AQ53+Oct!AQ53+Nov!AQ53+Dic!AQ53)))))))))))))</f>
        <v>0</v>
      </c>
      <c r="AR53" s="429">
        <f>IF(Config!$C$6=1,SUM(+Ene!AR53),IF(Config!$C$6=2,SUM(+Ene!AR53+Feb!AR53),IF(Config!$C$6=3,SUM(+Ene!AR53+Feb!AR53+Mar!AR53),IF(Config!$C$6=4,SUM(+Ene!AR53+Feb!AR53+Mar!AR53+Abr!AR53),IF(Config!$C$6=5,SUM(Ene!AR53+Feb!AR53+Mar!AR53+Abr!AR53+May!AR53),IF(Config!$C$6=6,SUM(+Ene!AR53+Feb!AR53+Mar!AR53+Abr!AR53+May!AR53+Jun!AR53),IF(Config!$C$6=7,SUM(Ene!AR53+Feb!AR53+Mar!AR53+Abr!AR53+May!AR53+Jun!AR53+Jul!AR53),IF(Config!$C$6=8,SUM(+Ene!AR53+Feb!AR53+Mar!AR53+Abr!AR53+May!AR53+Jun!AR53+Jul!AR53+Ago!AR53),IF(Config!$C$6=9,SUM(+Ene!AR53+Feb!AR53+Mar!AR53+Abr!AR53+May!AR53+Jun!AR53+Jul!AR53+Ago!AR53+Set!AR53),IF(Config!$C$6=10,SUM(+Ene!AR53+Feb!AR53+Mar!AR53+Abr!AR53+May!AR53+Jun!AR53+Jul!AR53+Ago!AR53+Set!AR53+Oct!AR53),IF(Config!$C$6=11,SUM(+Ene!AR53+Feb!AR53+Mar!AR53+Abr!AR53+May!AR53+Jun!AR53+Jul!AR53+Ago!AR53+Set!AR53+Oct!AR53+Nov!AR53),IF(Config!$C$6=12,SUM(+Ene!AR53+Feb!AR53+Mar!AR53+Abr!AR53+May!AR53+Jun!AR53+Jul!AR53+Ago!AR53+Set!AR53+Oct!AR53+Nov!AR53+Dic!AR53)))))))))))))</f>
        <v>0</v>
      </c>
      <c r="AS53" s="429">
        <f>IF(Config!$C$6=1,SUM(+Ene!AS53),IF(Config!$C$6=2,SUM(+Ene!AS53+Feb!AS53),IF(Config!$C$6=3,SUM(+Ene!AS53+Feb!AS53+Mar!AS53),IF(Config!$C$6=4,SUM(+Ene!AS53+Feb!AS53+Mar!AS53+Abr!AS53),IF(Config!$C$6=5,SUM(Ene!AS53+Feb!AS53+Mar!AS53+Abr!AS53+May!AS53),IF(Config!$C$6=6,SUM(+Ene!AS53+Feb!AS53+Mar!AS53+Abr!AS53+May!AS53+Jun!AS53),IF(Config!$C$6=7,SUM(Ene!AS53+Feb!AS53+Mar!AS53+Abr!AS53+May!AS53+Jun!AS53+Jul!AS53),IF(Config!$C$6=8,SUM(+Ene!AS53+Feb!AS53+Mar!AS53+Abr!AS53+May!AS53+Jun!AS53+Jul!AS53+Ago!AS53),IF(Config!$C$6=9,SUM(+Ene!AS53+Feb!AS53+Mar!AS53+Abr!AS53+May!AS53+Jun!AS53+Jul!AS53+Ago!AS53+Set!AS53),IF(Config!$C$6=10,SUM(+Ene!AS53+Feb!AS53+Mar!AS53+Abr!AS53+May!AS53+Jun!AS53+Jul!AS53+Ago!AS53+Set!AS53+Oct!AS53),IF(Config!$C$6=11,SUM(+Ene!AS53+Feb!AS53+Mar!AS53+Abr!AS53+May!AS53+Jun!AS53+Jul!AS53+Ago!AS53+Set!AS53+Oct!AS53+Nov!AS53),IF(Config!$C$6=12,SUM(+Ene!AS53+Feb!AS53+Mar!AS53+Abr!AS53+May!AS53+Jun!AS53+Jul!AS53+Ago!AS53+Set!AS53+Oct!AS53+Nov!AS53+Dic!AS53)))))))))))))</f>
        <v>0</v>
      </c>
      <c r="AT53" s="429">
        <f>IF(Config!$C$6=1,SUM(+Ene!AT53),IF(Config!$C$6=2,SUM(+Ene!AT53+Feb!AT53),IF(Config!$C$6=3,SUM(+Ene!AT53+Feb!AT53+Mar!AT53),IF(Config!$C$6=4,SUM(+Ene!AT53+Feb!AT53+Mar!AT53+Abr!AT53),IF(Config!$C$6=5,SUM(Ene!AT53+Feb!AT53+Mar!AT53+Abr!AT53+May!AT53),IF(Config!$C$6=6,SUM(+Ene!AT53+Feb!AT53+Mar!AT53+Abr!AT53+May!AT53+Jun!AT53),IF(Config!$C$6=7,SUM(Ene!AT53+Feb!AT53+Mar!AT53+Abr!AT53+May!AT53+Jun!AT53+Jul!AT53),IF(Config!$C$6=8,SUM(+Ene!AT53+Feb!AT53+Mar!AT53+Abr!AT53+May!AT53+Jun!AT53+Jul!AT53+Ago!AT53),IF(Config!$C$6=9,SUM(+Ene!AT53+Feb!AT53+Mar!AT53+Abr!AT53+May!AT53+Jun!AT53+Jul!AT53+Ago!AT53+Set!AT53),IF(Config!$C$6=10,SUM(+Ene!AT53+Feb!AT53+Mar!AT53+Abr!AT53+May!AT53+Jun!AT53+Jul!AT53+Ago!AT53+Set!AT53+Oct!AT53),IF(Config!$C$6=11,SUM(+Ene!AT53+Feb!AT53+Mar!AT53+Abr!AT53+May!AT53+Jun!AT53+Jul!AT53+Ago!AT53+Set!AT53+Oct!AT53+Nov!AT53),IF(Config!$C$6=12,SUM(+Ene!AT53+Feb!AT53+Mar!AT53+Abr!AT53+May!AT53+Jun!AT53+Jul!AT53+Ago!AT53+Set!AT53+Oct!AT53+Nov!AT53+Dic!AT53)))))))))))))</f>
        <v>0</v>
      </c>
      <c r="AU53">
        <f t="shared" si="34"/>
        <v>0</v>
      </c>
      <c r="AV53" s="37">
        <f t="shared" si="35"/>
        <v>0</v>
      </c>
      <c r="AW53" s="37">
        <f t="shared" si="36"/>
        <v>0</v>
      </c>
      <c r="AX53" s="37">
        <f t="shared" si="0"/>
        <v>0</v>
      </c>
      <c r="AY53" s="37">
        <f t="shared" si="1"/>
        <v>0</v>
      </c>
      <c r="AZ53" s="37">
        <f t="shared" si="37"/>
        <v>0</v>
      </c>
      <c r="BA53" s="37">
        <f t="shared" si="38"/>
        <v>0</v>
      </c>
      <c r="BB53" s="37">
        <f t="shared" si="16"/>
        <v>0</v>
      </c>
      <c r="BC53" s="37">
        <f t="shared" si="39"/>
        <v>0</v>
      </c>
      <c r="BD53" s="38">
        <f t="shared" si="40"/>
        <v>0</v>
      </c>
      <c r="BE53" s="37">
        <f t="shared" si="41"/>
        <v>0</v>
      </c>
      <c r="BF53" s="54">
        <f t="shared" si="7"/>
        <v>0</v>
      </c>
      <c r="BG53" t="str">
        <f t="shared" si="8"/>
        <v>OK</v>
      </c>
    </row>
    <row r="54" spans="1:59" ht="31.5" x14ac:dyDescent="0.25">
      <c r="A54" s="400">
        <v>51</v>
      </c>
      <c r="B54" s="406" t="s">
        <v>474</v>
      </c>
      <c r="C54" s="407" t="s">
        <v>471</v>
      </c>
      <c r="D54" s="429">
        <f>IF(Config!$C$6=1,SUM(+Ene!D54),IF(Config!$C$6=2,SUM(+Ene!D54+Feb!D54),IF(Config!$C$6=3,SUM(+Ene!D54+Feb!D54+Mar!D54),IF(Config!$C$6=4,SUM(+Ene!D54+Feb!D54+Mar!D54+Abr!D54),IF(Config!$C$6=5,SUM(Ene!D54+Feb!D54+Mar!D54+Abr!D54+May!D54),IF(Config!$C$6=6,SUM(+Ene!D54+Feb!D54+Mar!D54+Abr!D54+May!D54+Jun!D54),IF(Config!$C$6=7,SUM(Ene!D54+Feb!D54+Mar!D54+Abr!D54+May!D54+Jun!D54+Jul!D54),IF(Config!$C$6=8,SUM(+Ene!D54+Feb!D54+Mar!D54+Abr!D54+May!D54+Jun!D54+Jul!D54+Ago!D54),IF(Config!$C$6=9,SUM(+Ene!D54+Feb!D54+Mar!D54+Abr!D54+May!D54+Jun!D54+Jul!D54+Ago!D54+Set!D54),IF(Config!$C$6=10,SUM(+Ene!D54+Feb!D54+Mar!D54+Abr!D54+May!D54+Jun!D54+Jul!D54+Ago!D54+Set!D54+Oct!D54),IF(Config!$C$6=11,SUM(+Ene!D54+Feb!D54+Mar!D54+Abr!D54+May!D54+Jun!D54+Jul!D54+Ago!D54+Set!D54+Oct!D54+Nov!D54),IF(Config!$C$6=12,SUM(+Ene!D54+Feb!D54+Mar!D54+Abr!D54+May!D54+Jun!D54+Jul!D54+Ago!D54+Set!D54+Oct!D54+Nov!D54+Dic!D54)))))))))))))</f>
        <v>0</v>
      </c>
      <c r="E54" s="429">
        <f>IF(Config!$C$6=1,SUM(+Ene!E54),IF(Config!$C$6=2,SUM(+Ene!E54+Feb!E54),IF(Config!$C$6=3,SUM(+Ene!E54+Feb!E54+Mar!E54),IF(Config!$C$6=4,SUM(+Ene!E54+Feb!E54+Mar!E54+Abr!E54),IF(Config!$C$6=5,SUM(Ene!E54+Feb!E54+Mar!E54+Abr!E54+May!E54),IF(Config!$C$6=6,SUM(+Ene!E54+Feb!E54+Mar!E54+Abr!E54+May!E54+Jun!E54),IF(Config!$C$6=7,SUM(Ene!E54+Feb!E54+Mar!E54+Abr!E54+May!E54+Jun!E54+Jul!E54),IF(Config!$C$6=8,SUM(+Ene!E54+Feb!E54+Mar!E54+Abr!E54+May!E54+Jun!E54+Jul!E54+Ago!E54),IF(Config!$C$6=9,SUM(+Ene!E54+Feb!E54+Mar!E54+Abr!E54+May!E54+Jun!E54+Jul!E54+Ago!E54+Set!E54),IF(Config!$C$6=10,SUM(+Ene!E54+Feb!E54+Mar!E54+Abr!E54+May!E54+Jun!E54+Jul!E54+Ago!E54+Set!E54+Oct!E54),IF(Config!$C$6=11,SUM(+Ene!E54+Feb!E54+Mar!E54+Abr!E54+May!E54+Jun!E54+Jul!E54+Ago!E54+Set!E54+Oct!E54+Nov!E54),IF(Config!$C$6=12,SUM(+Ene!E54+Feb!E54+Mar!E54+Abr!E54+May!E54+Jun!E54+Jul!E54+Ago!E54+Set!E54+Oct!E54+Nov!E54+Dic!E54)))))))))))))</f>
        <v>0</v>
      </c>
      <c r="F54" s="429">
        <f>IF(Config!$C$6=1,SUM(+Ene!F74),IF(Config!$C$6=2,SUM(+Ene!F74+Feb!F74),IF(Config!$C$6=3,SUM(+Ene!F74+Feb!F74+Mar!F74),IF(Config!$C$6=4,SUM(+Ene!F74+Feb!F74+Mar!F74+Abr!F74),IF(Config!$C$6=5,SUM(Ene!F74+Feb!F74+Mar!F74+Abr!F74+May!F74),IF(Config!$C$6=6,SUM(+Ene!F74+Feb!F74+Mar!F74+Abr!F74+May!F74+Jun!F74),IF(Config!$C$6=7,SUM(Ene!F74+Feb!F74+Mar!F74+Abr!F74+May!F74+Jun!F74+Jul!F74),IF(Config!$C$6=8,SUM(+Ene!F74+Feb!F74+Mar!F74+Abr!F74+May!F74+Jun!F74+Jul!F74+Ago!F74),IF(Config!$C$6=9,SUM(+Ene!F74+Feb!F74+Mar!F74+Abr!F74+May!F74+Jun!F74+Jul!F74+Ago!F74+Set!F74),IF(Config!$C$6=10,SUM(+Ene!F74+Feb!F74+Mar!F74+Abr!F74+May!F74+Jun!F74+Jul!F74+Ago!F74+Set!F74+Oct!F74),IF(Config!$C$6=11,SUM(+Ene!F74+Feb!F74+Mar!F74+Abr!F74+May!F74+Jun!F74+Jul!F74+Ago!F74+Set!F74+Oct!F74+Nov!F74),IF(Config!$C$6=12,SUM(+Ene!F74+Feb!F74+Mar!F74+Abr!F74+May!F74+Jun!F74+Jul!F74+Ago!F74+Set!F74+Oct!F74+Nov!F74+Dic!F74)))))))))))))</f>
        <v>0</v>
      </c>
      <c r="G54" s="429">
        <f>IF(Config!$C$6=1,SUM(+Ene!G54),IF(Config!$C$6=2,SUM(+Ene!G54+Feb!G54),IF(Config!$C$6=3,SUM(+Ene!G54+Feb!G54+Mar!G54),IF(Config!$C$6=4,SUM(+Ene!G54+Feb!G54+Mar!G54+Abr!G54),IF(Config!$C$6=5,SUM(Ene!G54+Feb!G54+Mar!G54+Abr!G54+May!G54),IF(Config!$C$6=6,SUM(+Ene!G54+Feb!G54+Mar!G54+Abr!G54+May!G54+Jun!G54),IF(Config!$C$6=7,SUM(Ene!G54+Feb!G54+Mar!G54+Abr!G54+May!G54+Jun!G54+Jul!G54),IF(Config!$C$6=8,SUM(+Ene!G54+Feb!G54+Mar!G54+Abr!G54+May!G54+Jun!G54+Jul!G54+Ago!G54),IF(Config!$C$6=9,SUM(+Ene!G54+Feb!G54+Mar!G54+Abr!G54+May!G54+Jun!G54+Jul!G54+Ago!G54+Set!G54),IF(Config!$C$6=10,SUM(+Ene!G54+Feb!G54+Mar!G54+Abr!G54+May!G54+Jun!G54+Jul!G54+Ago!G54+Set!G54+Oct!G54),IF(Config!$C$6=11,SUM(+Ene!G54+Feb!G54+Mar!G54+Abr!G54+May!G54+Jun!G54+Jul!G54+Ago!G54+Set!G54+Oct!G54+Nov!G54),IF(Config!$C$6=12,SUM(+Ene!G54+Feb!G54+Mar!G54+Abr!G54+May!G54+Jun!G54+Jul!G54+Ago!G54+Set!G54+Oct!G54+Nov!G54+Dic!G54)))))))))))))</f>
        <v>0</v>
      </c>
      <c r="H54" s="429">
        <f>IF(Config!$C$6=1,SUM(+Ene!H54),IF(Config!$C$6=2,SUM(+Ene!H54+Feb!H54),IF(Config!$C$6=3,SUM(+Ene!H54+Feb!H54+Mar!H54),IF(Config!$C$6=4,SUM(+Ene!H54+Feb!H54+Mar!H54+Abr!H54),IF(Config!$C$6=5,SUM(Ene!H54+Feb!H54+Mar!H54+Abr!H54+May!H54),IF(Config!$C$6=6,SUM(+Ene!H54+Feb!H54+Mar!H54+Abr!H54+May!H54+Jun!H54),IF(Config!$C$6=7,SUM(Ene!H54+Feb!H54+Mar!H54+Abr!H54+May!H54+Jun!H54+Jul!H54),IF(Config!$C$6=8,SUM(+Ene!H54+Feb!H54+Mar!H54+Abr!H54+May!H54+Jun!H54+Jul!H54+Ago!H54),IF(Config!$C$6=9,SUM(+Ene!H54+Feb!H54+Mar!H54+Abr!H54+May!H54+Jun!H54+Jul!H54+Ago!H54+Set!H54),IF(Config!$C$6=10,SUM(+Ene!H54+Feb!H54+Mar!H54+Abr!H54+May!H54+Jun!H54+Jul!H54+Ago!H54+Set!H54+Oct!H54),IF(Config!$C$6=11,SUM(+Ene!H54+Feb!H54+Mar!H54+Abr!H54+May!H54+Jun!H54+Jul!H54+Ago!H54+Set!H54+Oct!H54+Nov!H54),IF(Config!$C$6=12,SUM(+Ene!H54+Feb!H54+Mar!H54+Abr!H54+May!H54+Jun!H54+Jul!H54+Ago!H54+Set!H54+Oct!H54+Nov!H54+Dic!H54)))))))))))))</f>
        <v>0</v>
      </c>
      <c r="I54" s="429">
        <f>IF(Config!$C$6=1,SUM(+Ene!I54),IF(Config!$C$6=2,SUM(+Ene!I54+Feb!I54),IF(Config!$C$6=3,SUM(+Ene!I54+Feb!I54+Mar!I54),IF(Config!$C$6=4,SUM(+Ene!I54+Feb!I54+Mar!I54+Abr!I54),IF(Config!$C$6=5,SUM(Ene!I54+Feb!I54+Mar!I54+Abr!I54+May!I54),IF(Config!$C$6=6,SUM(+Ene!I54+Feb!I54+Mar!I54+Abr!I54+May!I54+Jun!I54),IF(Config!$C$6=7,SUM(Ene!I54+Feb!I54+Mar!I54+Abr!I54+May!I54+Jun!I54+Jul!I54),IF(Config!$C$6=8,SUM(+Ene!I54+Feb!I54+Mar!I54+Abr!I54+May!I54+Jun!I54+Jul!I54+Ago!I54),IF(Config!$C$6=9,SUM(+Ene!I54+Feb!I54+Mar!I54+Abr!I54+May!I54+Jun!I54+Jul!I54+Ago!I54+Set!I54),IF(Config!$C$6=10,SUM(+Ene!I54+Feb!I54+Mar!I54+Abr!I54+May!I54+Jun!I54+Jul!I54+Ago!I54+Set!I54+Oct!I54),IF(Config!$C$6=11,SUM(+Ene!I54+Feb!I54+Mar!I54+Abr!I54+May!I54+Jun!I54+Jul!I54+Ago!I54+Set!I54+Oct!I54+Nov!I54),IF(Config!$C$6=12,SUM(+Ene!I54+Feb!I54+Mar!I54+Abr!I54+May!I54+Jun!I54+Jul!I54+Ago!I54+Set!I54+Oct!I54+Nov!I54+Dic!I54)))))))))))))</f>
        <v>0</v>
      </c>
      <c r="J54" s="429">
        <f>IF(Config!$C$6=1,SUM(+Ene!J54),IF(Config!$C$6=2,SUM(+Ene!J54+Feb!J54),IF(Config!$C$6=3,SUM(+Ene!J54+Feb!J54+Mar!J54),IF(Config!$C$6=4,SUM(+Ene!J54+Feb!J54+Mar!J54+Abr!J54),IF(Config!$C$6=5,SUM(Ene!J54+Feb!J54+Mar!J54+Abr!J54+May!J54),IF(Config!$C$6=6,SUM(+Ene!J54+Feb!J54+Mar!J54+Abr!J54+May!J54+Jun!J54),IF(Config!$C$6=7,SUM(Ene!J54+Feb!J54+Mar!J54+Abr!J54+May!J54+Jun!J54+Jul!J54),IF(Config!$C$6=8,SUM(+Ene!J54+Feb!J54+Mar!J54+Abr!J54+May!J54+Jun!J54+Jul!J54+Ago!J54),IF(Config!$C$6=9,SUM(+Ene!J54+Feb!J54+Mar!J54+Abr!J54+May!J54+Jun!J54+Jul!J54+Ago!J54+Set!J54),IF(Config!$C$6=10,SUM(+Ene!J54+Feb!J54+Mar!J54+Abr!J54+May!J54+Jun!J54+Jul!J54+Ago!J54+Set!J54+Oct!J54),IF(Config!$C$6=11,SUM(+Ene!J54+Feb!J54+Mar!J54+Abr!J54+May!J54+Jun!J54+Jul!J54+Ago!J54+Set!J54+Oct!J54+Nov!J54),IF(Config!$C$6=12,SUM(+Ene!J54+Feb!J54+Mar!J54+Abr!J54+May!J54+Jun!J54+Jul!J54+Ago!J54+Set!J54+Oct!J54+Nov!J54+Dic!J54)))))))))))))</f>
        <v>0</v>
      </c>
      <c r="K54" s="429">
        <f>IF(Config!$C$6=1,SUM(+Ene!K54),IF(Config!$C$6=2,SUM(+Ene!K54+Feb!K54),IF(Config!$C$6=3,SUM(+Ene!K54+Feb!K54+Mar!K54),IF(Config!$C$6=4,SUM(+Ene!K54+Feb!K54+Mar!K54+Abr!K54),IF(Config!$C$6=5,SUM(Ene!K54+Feb!K54+Mar!K54+Abr!K54+May!K54),IF(Config!$C$6=6,SUM(+Ene!K54+Feb!K54+Mar!K54+Abr!K54+May!K54+Jun!K54),IF(Config!$C$6=7,SUM(Ene!K54+Feb!K54+Mar!K54+Abr!K54+May!K54+Jun!K54+Jul!K54),IF(Config!$C$6=8,SUM(+Ene!K54+Feb!K54+Mar!K54+Abr!K54+May!K54+Jun!K54+Jul!K54+Ago!K54),IF(Config!$C$6=9,SUM(+Ene!K54+Feb!K54+Mar!K54+Abr!K54+May!K54+Jun!K54+Jul!K54+Ago!K54+Set!K54),IF(Config!$C$6=10,SUM(+Ene!K54+Feb!K54+Mar!K54+Abr!K54+May!K54+Jun!K54+Jul!K54+Ago!K54+Set!K54+Oct!K54),IF(Config!$C$6=11,SUM(+Ene!K54+Feb!K54+Mar!K54+Abr!K54+May!K54+Jun!K54+Jul!K54+Ago!K54+Set!K54+Oct!K54+Nov!K54),IF(Config!$C$6=12,SUM(+Ene!K54+Feb!K54+Mar!K54+Abr!K54+May!K54+Jun!K54+Jul!K54+Ago!K54+Set!K54+Oct!K54+Nov!K54+Dic!K54)))))))))))))</f>
        <v>0</v>
      </c>
      <c r="L54" s="429">
        <f>IF(Config!$C$6=1,SUM(+Ene!L54),IF(Config!$C$6=2,SUM(+Ene!L54+Feb!L54),IF(Config!$C$6=3,SUM(+Ene!L54+Feb!L54+Mar!L54),IF(Config!$C$6=4,SUM(+Ene!L54+Feb!L54+Mar!L54+Abr!L54),IF(Config!$C$6=5,SUM(Ene!L54+Feb!L54+Mar!L54+Abr!L54+May!L54),IF(Config!$C$6=6,SUM(+Ene!L54+Feb!L54+Mar!L54+Abr!L54+May!L54+Jun!L54),IF(Config!$C$6=7,SUM(Ene!L54+Feb!L54+Mar!L54+Abr!L54+May!L54+Jun!L54+Jul!L54),IF(Config!$C$6=8,SUM(+Ene!L54+Feb!L54+Mar!L54+Abr!L54+May!L54+Jun!L54+Jul!L54+Ago!L54),IF(Config!$C$6=9,SUM(+Ene!L54+Feb!L54+Mar!L54+Abr!L54+May!L54+Jun!L54+Jul!L54+Ago!L54+Set!L54),IF(Config!$C$6=10,SUM(+Ene!L54+Feb!L54+Mar!L54+Abr!L54+May!L54+Jun!L54+Jul!L54+Ago!L54+Set!L54+Oct!L54),IF(Config!$C$6=11,SUM(+Ene!L54+Feb!L54+Mar!L54+Abr!L54+May!L54+Jun!L54+Jul!L54+Ago!L54+Set!L54+Oct!L54+Nov!L54),IF(Config!$C$6=12,SUM(+Ene!L54+Feb!L54+Mar!L54+Abr!L54+May!L54+Jun!L54+Jul!L54+Ago!L54+Set!L54+Oct!L54+Nov!L54+Dic!L54)))))))))))))</f>
        <v>0</v>
      </c>
      <c r="M54" s="429">
        <f>IF(Config!$C$6=1,SUM(+Ene!M54),IF(Config!$C$6=2,SUM(+Ene!M54+Feb!M54),IF(Config!$C$6=3,SUM(+Ene!M54+Feb!M54+Mar!M54),IF(Config!$C$6=4,SUM(+Ene!M54+Feb!M54+Mar!M54+Abr!M54),IF(Config!$C$6=5,SUM(Ene!M54+Feb!M54+Mar!M54+Abr!M54+May!M54),IF(Config!$C$6=6,SUM(+Ene!M54+Feb!M54+Mar!M54+Abr!M54+May!M54+Jun!M54),IF(Config!$C$6=7,SUM(Ene!M54+Feb!M54+Mar!M54+Abr!M54+May!M54+Jun!M54+Jul!M54),IF(Config!$C$6=8,SUM(+Ene!M54+Feb!M54+Mar!M54+Abr!M54+May!M54+Jun!M54+Jul!M54+Ago!M54),IF(Config!$C$6=9,SUM(+Ene!M54+Feb!M54+Mar!M54+Abr!M54+May!M54+Jun!M54+Jul!M54+Ago!M54+Set!M54),IF(Config!$C$6=10,SUM(+Ene!M54+Feb!M54+Mar!M54+Abr!M54+May!M54+Jun!M54+Jul!M54+Ago!M54+Set!M54+Oct!M54),IF(Config!$C$6=11,SUM(+Ene!M54+Feb!M54+Mar!M54+Abr!M54+May!M54+Jun!M54+Jul!M54+Ago!M54+Set!M54+Oct!M54+Nov!M54),IF(Config!$C$6=12,SUM(+Ene!M54+Feb!M54+Mar!M54+Abr!M54+May!M54+Jun!M54+Jul!M54+Ago!M54+Set!M54+Oct!M54+Nov!M54+Dic!M54)))))))))))))</f>
        <v>0</v>
      </c>
      <c r="N54" s="429">
        <f>IF(Config!$C$6=1,SUM(+Ene!N54),IF(Config!$C$6=2,SUM(+Ene!N54+Feb!N54),IF(Config!$C$6=3,SUM(+Ene!N54+Feb!N54+Mar!N54),IF(Config!$C$6=4,SUM(+Ene!N54+Feb!N54+Mar!N54+Abr!N54),IF(Config!$C$6=5,SUM(Ene!N54+Feb!N54+Mar!N54+Abr!N54+May!N54),IF(Config!$C$6=6,SUM(+Ene!N54+Feb!N54+Mar!N54+Abr!N54+May!N54+Jun!N54),IF(Config!$C$6=7,SUM(Ene!N54+Feb!N54+Mar!N54+Abr!N54+May!N54+Jun!N54+Jul!N54),IF(Config!$C$6=8,SUM(+Ene!N54+Feb!N54+Mar!N54+Abr!N54+May!N54+Jun!N54+Jul!N54+Ago!N54),IF(Config!$C$6=9,SUM(+Ene!N54+Feb!N54+Mar!N54+Abr!N54+May!N54+Jun!N54+Jul!N54+Ago!N54+Set!N54),IF(Config!$C$6=10,SUM(+Ene!N54+Feb!N54+Mar!N54+Abr!N54+May!N54+Jun!N54+Jul!N54+Ago!N54+Set!N54+Oct!N54),IF(Config!$C$6=11,SUM(+Ene!N54+Feb!N54+Mar!N54+Abr!N54+May!N54+Jun!N54+Jul!N54+Ago!N54+Set!N54+Oct!N54+Nov!N54),IF(Config!$C$6=12,SUM(+Ene!N54+Feb!N54+Mar!N54+Abr!N54+May!N54+Jun!N54+Jul!N54+Ago!N54+Set!N54+Oct!N54+Nov!N54+Dic!N54)))))))))))))</f>
        <v>0</v>
      </c>
      <c r="O54" s="429">
        <f>IF(Config!$C$6=1,SUM(+Ene!O54),IF(Config!$C$6=2,SUM(+Ene!O54+Feb!O54),IF(Config!$C$6=3,SUM(+Ene!O54+Feb!O54+Mar!O54),IF(Config!$C$6=4,SUM(+Ene!O54+Feb!O54+Mar!O54+Abr!O54),IF(Config!$C$6=5,SUM(Ene!O54+Feb!O54+Mar!O54+Abr!O54+May!O54),IF(Config!$C$6=6,SUM(+Ene!O54+Feb!O54+Mar!O54+Abr!O54+May!O54+Jun!O54),IF(Config!$C$6=7,SUM(Ene!O54+Feb!O54+Mar!O54+Abr!O54+May!O54+Jun!O54+Jul!O54),IF(Config!$C$6=8,SUM(+Ene!O54+Feb!O54+Mar!O54+Abr!O54+May!O54+Jun!O54+Jul!O54+Ago!O54),IF(Config!$C$6=9,SUM(+Ene!O54+Feb!O54+Mar!O54+Abr!O54+May!O54+Jun!O54+Jul!O54+Ago!O54+Set!O54),IF(Config!$C$6=10,SUM(+Ene!O54+Feb!O54+Mar!O54+Abr!O54+May!O54+Jun!O54+Jul!O54+Ago!O54+Set!O54+Oct!O54),IF(Config!$C$6=11,SUM(+Ene!O54+Feb!O54+Mar!O54+Abr!O54+May!O54+Jun!O54+Jul!O54+Ago!O54+Set!O54+Oct!O54+Nov!O54),IF(Config!$C$6=12,SUM(+Ene!O54+Feb!O54+Mar!O54+Abr!O54+May!O54+Jun!O54+Jul!O54+Ago!O54+Set!O54+Oct!O54+Nov!O54+Dic!O54)))))))))))))</f>
        <v>0</v>
      </c>
      <c r="P54" s="429">
        <f>IF(Config!$C$6=1,SUM(+Ene!P54),IF(Config!$C$6=2,SUM(+Ene!P54+Feb!P54),IF(Config!$C$6=3,SUM(+Ene!P54+Feb!P54+Mar!P54),IF(Config!$C$6=4,SUM(+Ene!P54+Feb!P54+Mar!P54+Abr!P54),IF(Config!$C$6=5,SUM(Ene!P54+Feb!P54+Mar!P54+Abr!P54+May!P54),IF(Config!$C$6=6,SUM(+Ene!P54+Feb!P54+Mar!P54+Abr!P54+May!P54+Jun!P54),IF(Config!$C$6=7,SUM(Ene!P54+Feb!P54+Mar!P54+Abr!P54+May!P54+Jun!P54+Jul!P54),IF(Config!$C$6=8,SUM(+Ene!P54+Feb!P54+Mar!P54+Abr!P54+May!P54+Jun!P54+Jul!P54+Ago!P54),IF(Config!$C$6=9,SUM(+Ene!P54+Feb!P54+Mar!P54+Abr!P54+May!P54+Jun!P54+Jul!P54+Ago!P54+Set!P54),IF(Config!$C$6=10,SUM(+Ene!P54+Feb!P54+Mar!P54+Abr!P54+May!P54+Jun!P54+Jul!P54+Ago!P54+Set!P54+Oct!P54),IF(Config!$C$6=11,SUM(+Ene!P54+Feb!P54+Mar!P54+Abr!P54+May!P54+Jun!P54+Jul!P54+Ago!P54+Set!P54+Oct!P54+Nov!P54),IF(Config!$C$6=12,SUM(+Ene!P54+Feb!P54+Mar!P54+Abr!P54+May!P54+Jun!P54+Jul!P54+Ago!P54+Set!P54+Oct!P54+Nov!P54+Dic!P54)))))))))))))</f>
        <v>0</v>
      </c>
      <c r="Q54" s="429">
        <f>IF(Config!$C$6=1,SUM(+Ene!Q54),IF(Config!$C$6=2,SUM(+Ene!Q54+Feb!Q54),IF(Config!$C$6=3,SUM(+Ene!Q54+Feb!Q54+Mar!Q54),IF(Config!$C$6=4,SUM(+Ene!Q54+Feb!Q54+Mar!Q54+Abr!Q54),IF(Config!$C$6=5,SUM(Ene!Q54+Feb!Q54+Mar!Q54+Abr!Q54+May!Q54),IF(Config!$C$6=6,SUM(+Ene!Q54+Feb!Q54+Mar!Q54+Abr!Q54+May!Q54+Jun!Q54),IF(Config!$C$6=7,SUM(Ene!Q54+Feb!Q54+Mar!Q54+Abr!Q54+May!Q54+Jun!Q54+Jul!Q54),IF(Config!$C$6=8,SUM(+Ene!Q54+Feb!Q54+Mar!Q54+Abr!Q54+May!Q54+Jun!Q54+Jul!Q54+Ago!Q54),IF(Config!$C$6=9,SUM(+Ene!Q54+Feb!Q54+Mar!Q54+Abr!Q54+May!Q54+Jun!Q54+Jul!Q54+Ago!Q54+Set!Q54),IF(Config!$C$6=10,SUM(+Ene!Q54+Feb!Q54+Mar!Q54+Abr!Q54+May!Q54+Jun!Q54+Jul!Q54+Ago!Q54+Set!Q54+Oct!Q54),IF(Config!$C$6=11,SUM(+Ene!Q54+Feb!Q54+Mar!Q54+Abr!Q54+May!Q54+Jun!Q54+Jul!Q54+Ago!Q54+Set!Q54+Oct!Q54+Nov!Q54),IF(Config!$C$6=12,SUM(+Ene!Q54+Feb!Q54+Mar!Q54+Abr!Q54+May!Q54+Jun!Q54+Jul!Q54+Ago!Q54+Set!Q54+Oct!Q54+Nov!Q54+Dic!Q54)))))))))))))</f>
        <v>0</v>
      </c>
      <c r="R54" s="429">
        <f>IF(Config!$C$6=1,SUM(+Ene!R54),IF(Config!$C$6=2,SUM(+Ene!R54+Feb!R54),IF(Config!$C$6=3,SUM(+Ene!R54+Feb!R54+Mar!R54),IF(Config!$C$6=4,SUM(+Ene!R54+Feb!R54+Mar!R54+Abr!R54),IF(Config!$C$6=5,SUM(Ene!R54+Feb!R54+Mar!R54+Abr!R54+May!R54),IF(Config!$C$6=6,SUM(+Ene!R54+Feb!R54+Mar!R54+Abr!R54+May!R54+Jun!R54),IF(Config!$C$6=7,SUM(Ene!R54+Feb!R54+Mar!R54+Abr!R54+May!R54+Jun!R54+Jul!R54),IF(Config!$C$6=8,SUM(+Ene!R54+Feb!R54+Mar!R54+Abr!R54+May!R54+Jun!R54+Jul!R54+Ago!R54),IF(Config!$C$6=9,SUM(+Ene!R54+Feb!R54+Mar!R54+Abr!R54+May!R54+Jun!R54+Jul!R54+Ago!R54+Set!R54),IF(Config!$C$6=10,SUM(+Ene!R54+Feb!R54+Mar!R54+Abr!R54+May!R54+Jun!R54+Jul!R54+Ago!R54+Set!R54+Oct!R54),IF(Config!$C$6=11,SUM(+Ene!R54+Feb!R54+Mar!R54+Abr!R54+May!R54+Jun!R54+Jul!R54+Ago!R54+Set!R54+Oct!R54+Nov!R54),IF(Config!$C$6=12,SUM(+Ene!R54+Feb!R54+Mar!R54+Abr!R54+May!R54+Jun!R54+Jul!R54+Ago!R54+Set!R54+Oct!R54+Nov!R54+Dic!R54)))))))))))))</f>
        <v>0</v>
      </c>
      <c r="S54" s="429">
        <f>IF(Config!$C$6=1,SUM(+Ene!S54),IF(Config!$C$6=2,SUM(+Ene!S54+Feb!S54),IF(Config!$C$6=3,SUM(+Ene!S54+Feb!S54+Mar!S54),IF(Config!$C$6=4,SUM(+Ene!S54+Feb!S54+Mar!S54+Abr!S54),IF(Config!$C$6=5,SUM(Ene!S54+Feb!S54+Mar!S54+Abr!S54+May!S54),IF(Config!$C$6=6,SUM(+Ene!S54+Feb!S54+Mar!S54+Abr!S54+May!S54+Jun!S54),IF(Config!$C$6=7,SUM(Ene!S54+Feb!S54+Mar!S54+Abr!S54+May!S54+Jun!S54+Jul!S54),IF(Config!$C$6=8,SUM(+Ene!S54+Feb!S54+Mar!S54+Abr!S54+May!S54+Jun!S54+Jul!S54+Ago!S54),IF(Config!$C$6=9,SUM(+Ene!S54+Feb!S54+Mar!S54+Abr!S54+May!S54+Jun!S54+Jul!S54+Ago!S54+Set!S54),IF(Config!$C$6=10,SUM(+Ene!S54+Feb!S54+Mar!S54+Abr!S54+May!S54+Jun!S54+Jul!S54+Ago!S54+Set!S54+Oct!S54),IF(Config!$C$6=11,SUM(+Ene!S54+Feb!S54+Mar!S54+Abr!S54+May!S54+Jun!S54+Jul!S54+Ago!S54+Set!S54+Oct!S54+Nov!S54),IF(Config!$C$6=12,SUM(+Ene!S54+Feb!S54+Mar!S54+Abr!S54+May!S54+Jun!S54+Jul!S54+Ago!S54+Set!S54+Oct!S54+Nov!S54+Dic!S54)))))))))))))</f>
        <v>0</v>
      </c>
      <c r="T54" s="429">
        <f>IF(Config!$C$6=1,SUM(+Ene!T54),IF(Config!$C$6=2,SUM(+Ene!T54+Feb!T54),IF(Config!$C$6=3,SUM(+Ene!T54+Feb!T54+Mar!T54),IF(Config!$C$6=4,SUM(+Ene!T54+Feb!T54+Mar!T54+Abr!T54),IF(Config!$C$6=5,SUM(Ene!T54+Feb!T54+Mar!T54+Abr!T54+May!T54),IF(Config!$C$6=6,SUM(+Ene!T54+Feb!T54+Mar!T54+Abr!T54+May!T54+Jun!T54),IF(Config!$C$6=7,SUM(Ene!T54+Feb!T54+Mar!T54+Abr!T54+May!T54+Jun!T54+Jul!T54),IF(Config!$C$6=8,SUM(+Ene!T54+Feb!T54+Mar!T54+Abr!T54+May!T54+Jun!T54+Jul!T54+Ago!T54),IF(Config!$C$6=9,SUM(+Ene!T54+Feb!T54+Mar!T54+Abr!T54+May!T54+Jun!T54+Jul!T54+Ago!T54+Set!T54),IF(Config!$C$6=10,SUM(+Ene!T54+Feb!T54+Mar!T54+Abr!T54+May!T54+Jun!T54+Jul!T54+Ago!T54+Set!T54+Oct!T54),IF(Config!$C$6=11,SUM(+Ene!T54+Feb!T54+Mar!T54+Abr!T54+May!T54+Jun!T54+Jul!T54+Ago!T54+Set!T54+Oct!T54+Nov!T54),IF(Config!$C$6=12,SUM(+Ene!T54+Feb!T54+Mar!T54+Abr!T54+May!T54+Jun!T54+Jul!T54+Ago!T54+Set!T54+Oct!T54+Nov!T54+Dic!T54)))))))))))))</f>
        <v>0</v>
      </c>
      <c r="U54" s="429">
        <f>IF(Config!$C$6=1,SUM(+Ene!U54),IF(Config!$C$6=2,SUM(+Ene!U54+Feb!U54),IF(Config!$C$6=3,SUM(+Ene!U54+Feb!U54+Mar!U54),IF(Config!$C$6=4,SUM(+Ene!U54+Feb!U54+Mar!U54+Abr!U54),IF(Config!$C$6=5,SUM(Ene!U54+Feb!U54+Mar!U54+Abr!U54+May!U54),IF(Config!$C$6=6,SUM(+Ene!U54+Feb!U54+Mar!U54+Abr!U54+May!U54+Jun!U54),IF(Config!$C$6=7,SUM(Ene!U54+Feb!U54+Mar!U54+Abr!U54+May!U54+Jun!U54+Jul!U54),IF(Config!$C$6=8,SUM(+Ene!U54+Feb!U54+Mar!U54+Abr!U54+May!U54+Jun!U54+Jul!U54+Ago!U54),IF(Config!$C$6=9,SUM(+Ene!U54+Feb!U54+Mar!U54+Abr!U54+May!U54+Jun!U54+Jul!U54+Ago!U54+Set!U54),IF(Config!$C$6=10,SUM(+Ene!U54+Feb!U54+Mar!U54+Abr!U54+May!U54+Jun!U54+Jul!U54+Ago!U54+Set!U54+Oct!U54),IF(Config!$C$6=11,SUM(+Ene!U54+Feb!U54+Mar!U54+Abr!U54+May!U54+Jun!U54+Jul!U54+Ago!U54+Set!U54+Oct!U54+Nov!U54),IF(Config!$C$6=12,SUM(+Ene!U54+Feb!U54+Mar!U54+Abr!U54+May!U54+Jun!U54+Jul!U54+Ago!U54+Set!U54+Oct!U54+Nov!U54+Dic!U54)))))))))))))</f>
        <v>0</v>
      </c>
      <c r="V54" s="429">
        <f>IF(Config!$C$6=1,SUM(+Ene!V54),IF(Config!$C$6=2,SUM(+Ene!V54+Feb!V54),IF(Config!$C$6=3,SUM(+Ene!V54+Feb!V54+Mar!V54),IF(Config!$C$6=4,SUM(+Ene!V54+Feb!V54+Mar!V54+Abr!V54),IF(Config!$C$6=5,SUM(Ene!V54+Feb!V54+Mar!V54+Abr!V54+May!V54),IF(Config!$C$6=6,SUM(+Ene!V54+Feb!V54+Mar!V54+Abr!V54+May!V54+Jun!V54),IF(Config!$C$6=7,SUM(Ene!V54+Feb!V54+Mar!V54+Abr!V54+May!V54+Jun!V54+Jul!V54),IF(Config!$C$6=8,SUM(+Ene!V54+Feb!V54+Mar!V54+Abr!V54+May!V54+Jun!V54+Jul!V54+Ago!V54),IF(Config!$C$6=9,SUM(+Ene!V54+Feb!V54+Mar!V54+Abr!V54+May!V54+Jun!V54+Jul!V54+Ago!V54+Set!V54),IF(Config!$C$6=10,SUM(+Ene!V54+Feb!V54+Mar!V54+Abr!V54+May!V54+Jun!V54+Jul!V54+Ago!V54+Set!V54+Oct!V54),IF(Config!$C$6=11,SUM(+Ene!V54+Feb!V54+Mar!V54+Abr!V54+May!V54+Jun!V54+Jul!V54+Ago!V54+Set!V54+Oct!V54+Nov!V54),IF(Config!$C$6=12,SUM(+Ene!V54+Feb!V54+Mar!V54+Abr!V54+May!V54+Jun!V54+Jul!V54+Ago!V54+Set!V54+Oct!V54+Nov!V54+Dic!V54)))))))))))))</f>
        <v>0</v>
      </c>
      <c r="W54" s="429">
        <f>IF(Config!$C$6=1,SUM(+Ene!W54),IF(Config!$C$6=2,SUM(+Ene!W54+Feb!W54),IF(Config!$C$6=3,SUM(+Ene!W54+Feb!W54+Mar!W54),IF(Config!$C$6=4,SUM(+Ene!W54+Feb!W54+Mar!W54+Abr!W54),IF(Config!$C$6=5,SUM(Ene!W54+Feb!W54+Mar!W54+Abr!W54+May!W54),IF(Config!$C$6=6,SUM(+Ene!W54+Feb!W54+Mar!W54+Abr!W54+May!W54+Jun!W54),IF(Config!$C$6=7,SUM(Ene!W54+Feb!W54+Mar!W54+Abr!W54+May!W54+Jun!W54+Jul!W54),IF(Config!$C$6=8,SUM(+Ene!W54+Feb!W54+Mar!W54+Abr!W54+May!W54+Jun!W54+Jul!W54+Ago!W54),IF(Config!$C$6=9,SUM(+Ene!W54+Feb!W54+Mar!W54+Abr!W54+May!W54+Jun!W54+Jul!W54+Ago!W54+Set!W54),IF(Config!$C$6=10,SUM(+Ene!W54+Feb!W54+Mar!W54+Abr!W54+May!W54+Jun!W54+Jul!W54+Ago!W54+Set!W54+Oct!W54),IF(Config!$C$6=11,SUM(+Ene!W54+Feb!W54+Mar!W54+Abr!W54+May!W54+Jun!W54+Jul!W54+Ago!W54+Set!W54+Oct!W54+Nov!W54),IF(Config!$C$6=12,SUM(+Ene!W54+Feb!W54+Mar!W54+Abr!W54+May!W54+Jun!W54+Jul!W54+Ago!W54+Set!W54+Oct!W54+Nov!W54+Dic!W54)))))))))))))</f>
        <v>0</v>
      </c>
      <c r="X54" s="429">
        <f>IF(Config!$C$6=1,SUM(+Ene!X54),IF(Config!$C$6=2,SUM(+Ene!X54+Feb!X54),IF(Config!$C$6=3,SUM(+Ene!X54+Feb!X54+Mar!X54),IF(Config!$C$6=4,SUM(+Ene!X54+Feb!X54+Mar!X54+Abr!X54),IF(Config!$C$6=5,SUM(Ene!X54+Feb!X54+Mar!X54+Abr!X54+May!X54),IF(Config!$C$6=6,SUM(+Ene!X54+Feb!X54+Mar!X54+Abr!X54+May!X54+Jun!X54),IF(Config!$C$6=7,SUM(Ene!X54+Feb!X54+Mar!X54+Abr!X54+May!X54+Jun!X54+Jul!X54),IF(Config!$C$6=8,SUM(+Ene!X54+Feb!X54+Mar!X54+Abr!X54+May!X54+Jun!X54+Jul!X54+Ago!X54),IF(Config!$C$6=9,SUM(+Ene!X54+Feb!X54+Mar!X54+Abr!X54+May!X54+Jun!X54+Jul!X54+Ago!X54+Set!X54),IF(Config!$C$6=10,SUM(+Ene!X54+Feb!X54+Mar!X54+Abr!X54+May!X54+Jun!X54+Jul!X54+Ago!X54+Set!X54+Oct!X54),IF(Config!$C$6=11,SUM(+Ene!X54+Feb!X54+Mar!X54+Abr!X54+May!X54+Jun!X54+Jul!X54+Ago!X54+Set!X54+Oct!X54+Nov!X54),IF(Config!$C$6=12,SUM(+Ene!X54+Feb!X54+Mar!X54+Abr!X54+May!X54+Jun!X54+Jul!X54+Ago!X54+Set!X54+Oct!X54+Nov!X54+Dic!X54)))))))))))))</f>
        <v>0</v>
      </c>
      <c r="Y54" s="429">
        <f>IF(Config!$C$6=1,SUM(+Ene!Y54),IF(Config!$C$6=2,SUM(+Ene!Y54+Feb!Y54),IF(Config!$C$6=3,SUM(+Ene!Y54+Feb!Y54+Mar!Y54),IF(Config!$C$6=4,SUM(+Ene!Y54+Feb!Y54+Mar!Y54+Abr!Y54),IF(Config!$C$6=5,SUM(Ene!Y54+Feb!Y54+Mar!Y54+Abr!Y54+May!Y54),IF(Config!$C$6=6,SUM(+Ene!Y54+Feb!Y54+Mar!Y54+Abr!Y54+May!Y54+Jun!Y54),IF(Config!$C$6=7,SUM(Ene!Y54+Feb!Y54+Mar!Y54+Abr!Y54+May!Y54+Jun!Y54+Jul!Y54),IF(Config!$C$6=8,SUM(+Ene!Y54+Feb!Y54+Mar!Y54+Abr!Y54+May!Y54+Jun!Y54+Jul!Y54+Ago!Y54),IF(Config!$C$6=9,SUM(+Ene!Y54+Feb!Y54+Mar!Y54+Abr!Y54+May!Y54+Jun!Y54+Jul!Y54+Ago!Y54+Set!Y54),IF(Config!$C$6=10,SUM(+Ene!Y54+Feb!Y54+Mar!Y54+Abr!Y54+May!Y54+Jun!Y54+Jul!Y54+Ago!Y54+Set!Y54+Oct!Y54),IF(Config!$C$6=11,SUM(+Ene!Y54+Feb!Y54+Mar!Y54+Abr!Y54+May!Y54+Jun!Y54+Jul!Y54+Ago!Y54+Set!Y54+Oct!Y54+Nov!Y54),IF(Config!$C$6=12,SUM(+Ene!Y54+Feb!Y54+Mar!Y54+Abr!Y54+May!Y54+Jun!Y54+Jul!Y54+Ago!Y54+Set!Y54+Oct!Y54+Nov!Y54+Dic!Y54)))))))))))))</f>
        <v>0</v>
      </c>
      <c r="Z54" s="429">
        <f>IF(Config!$C$6=1,SUM(+Ene!Z54),IF(Config!$C$6=2,SUM(+Ene!Z54+Feb!Z54),IF(Config!$C$6=3,SUM(+Ene!Z54+Feb!Z54+Mar!Z54),IF(Config!$C$6=4,SUM(+Ene!Z54+Feb!Z54+Mar!Z54+Abr!Z54),IF(Config!$C$6=5,SUM(Ene!Z54+Feb!Z54+Mar!Z54+Abr!Z54+May!Z54),IF(Config!$C$6=6,SUM(+Ene!Z54+Feb!Z54+Mar!Z54+Abr!Z54+May!Z54+Jun!Z54),IF(Config!$C$6=7,SUM(Ene!Z54+Feb!Z54+Mar!Z54+Abr!Z54+May!Z54+Jun!Z54+Jul!Z54),IF(Config!$C$6=8,SUM(+Ene!Z54+Feb!Z54+Mar!Z54+Abr!Z54+May!Z54+Jun!Z54+Jul!Z54+Ago!Z54),IF(Config!$C$6=9,SUM(+Ene!Z54+Feb!Z54+Mar!Z54+Abr!Z54+May!Z54+Jun!Z54+Jul!Z54+Ago!Z54+Set!Z54),IF(Config!$C$6=10,SUM(+Ene!Z54+Feb!Z54+Mar!Z54+Abr!Z54+May!Z54+Jun!Z54+Jul!Z54+Ago!Z54+Set!Z54+Oct!Z54),IF(Config!$C$6=11,SUM(+Ene!Z54+Feb!Z54+Mar!Z54+Abr!Z54+May!Z54+Jun!Z54+Jul!Z54+Ago!Z54+Set!Z54+Oct!Z54+Nov!Z54),IF(Config!$C$6=12,SUM(+Ene!Z54+Feb!Z54+Mar!Z54+Abr!Z54+May!Z54+Jun!Z54+Jul!Z54+Ago!Z54+Set!Z54+Oct!Z54+Nov!Z54+Dic!Z54)))))))))))))</f>
        <v>0</v>
      </c>
      <c r="AA54" s="429">
        <f>IF(Config!$C$6=1,SUM(+Ene!AA54),IF(Config!$C$6=2,SUM(+Ene!AA54+Feb!AA54),IF(Config!$C$6=3,SUM(+Ene!AA54+Feb!AA54+Mar!AA54),IF(Config!$C$6=4,SUM(+Ene!AA54+Feb!AA54+Mar!AA54+Abr!AA54),IF(Config!$C$6=5,SUM(Ene!AA54+Feb!AA54+Mar!AA54+Abr!AA54+May!AA54),IF(Config!$C$6=6,SUM(+Ene!AA54+Feb!AA54+Mar!AA54+Abr!AA54+May!AA54+Jun!AA54),IF(Config!$C$6=7,SUM(Ene!AA54+Feb!AA54+Mar!AA54+Abr!AA54+May!AA54+Jun!AA54+Jul!AA54),IF(Config!$C$6=8,SUM(+Ene!AA54+Feb!AA54+Mar!AA54+Abr!AA54+May!AA54+Jun!AA54+Jul!AA54+Ago!AA54),IF(Config!$C$6=9,SUM(+Ene!AA54+Feb!AA54+Mar!AA54+Abr!AA54+May!AA54+Jun!AA54+Jul!AA54+Ago!AA54+Set!AA54),IF(Config!$C$6=10,SUM(+Ene!AA54+Feb!AA54+Mar!AA54+Abr!AA54+May!AA54+Jun!AA54+Jul!AA54+Ago!AA54+Set!AA54+Oct!AA54),IF(Config!$C$6=11,SUM(+Ene!AA54+Feb!AA54+Mar!AA54+Abr!AA54+May!AA54+Jun!AA54+Jul!AA54+Ago!AA54+Set!AA54+Oct!AA54+Nov!AA54),IF(Config!$C$6=12,SUM(+Ene!AA54+Feb!AA54+Mar!AA54+Abr!AA54+May!AA54+Jun!AA54+Jul!AA54+Ago!AA54+Set!AA54+Oct!AA54+Nov!AA54+Dic!AA54)))))))))))))</f>
        <v>0</v>
      </c>
      <c r="AB54" s="429">
        <f>IF(Config!$C$6=1,SUM(+Ene!AB54),IF(Config!$C$6=2,SUM(+Ene!AB54+Feb!AB54),IF(Config!$C$6=3,SUM(+Ene!AB54+Feb!AB54+Mar!AB54),IF(Config!$C$6=4,SUM(+Ene!AB54+Feb!AB54+Mar!AB54+Abr!AB54),IF(Config!$C$6=5,SUM(Ene!AB54+Feb!AB54+Mar!AB54+Abr!AB54+May!AB54),IF(Config!$C$6=6,SUM(+Ene!AB54+Feb!AB54+Mar!AB54+Abr!AB54+May!AB54+Jun!AB54),IF(Config!$C$6=7,SUM(Ene!AB54+Feb!AB54+Mar!AB54+Abr!AB54+May!AB54+Jun!AB54+Jul!AB54),IF(Config!$C$6=8,SUM(+Ene!AB54+Feb!AB54+Mar!AB54+Abr!AB54+May!AB54+Jun!AB54+Jul!AB54+Ago!AB54),IF(Config!$C$6=9,SUM(+Ene!AB54+Feb!AB54+Mar!AB54+Abr!AB54+May!AB54+Jun!AB54+Jul!AB54+Ago!AB54+Set!AB54),IF(Config!$C$6=10,SUM(+Ene!AB54+Feb!AB54+Mar!AB54+Abr!AB54+May!AB54+Jun!AB54+Jul!AB54+Ago!AB54+Set!AB54+Oct!AB54),IF(Config!$C$6=11,SUM(+Ene!AB54+Feb!AB54+Mar!AB54+Abr!AB54+May!AB54+Jun!AB54+Jul!AB54+Ago!AB54+Set!AB54+Oct!AB54+Nov!AB54),IF(Config!$C$6=12,SUM(+Ene!AB54+Feb!AB54+Mar!AB54+Abr!AB54+May!AB54+Jun!AB54+Jul!AB54+Ago!AB54+Set!AB54+Oct!AB54+Nov!AB54+Dic!AB54)))))))))))))</f>
        <v>0</v>
      </c>
      <c r="AC54" s="429">
        <f>IF(Config!$C$6=1,SUM(+Ene!AC54),IF(Config!$C$6=2,SUM(+Ene!AC54+Feb!AC54),IF(Config!$C$6=3,SUM(+Ene!AC54+Feb!AC54+Mar!AC54),IF(Config!$C$6=4,SUM(+Ene!AC54+Feb!AC54+Mar!AC54+Abr!AC54),IF(Config!$C$6=5,SUM(Ene!AC54+Feb!AC54+Mar!AC54+Abr!AC54+May!AC54),IF(Config!$C$6=6,SUM(+Ene!AC54+Feb!AC54+Mar!AC54+Abr!AC54+May!AC54+Jun!AC54),IF(Config!$C$6=7,SUM(Ene!AC54+Feb!AC54+Mar!AC54+Abr!AC54+May!AC54+Jun!AC54+Jul!AC54),IF(Config!$C$6=8,SUM(+Ene!AC54+Feb!AC54+Mar!AC54+Abr!AC54+May!AC54+Jun!AC54+Jul!AC54+Ago!AC54),IF(Config!$C$6=9,SUM(+Ene!AC54+Feb!AC54+Mar!AC54+Abr!AC54+May!AC54+Jun!AC54+Jul!AC54+Ago!AC54+Set!AC54),IF(Config!$C$6=10,SUM(+Ene!AC54+Feb!AC54+Mar!AC54+Abr!AC54+May!AC54+Jun!AC54+Jul!AC54+Ago!AC54+Set!AC54+Oct!AC54),IF(Config!$C$6=11,SUM(+Ene!AC54+Feb!AC54+Mar!AC54+Abr!AC54+May!AC54+Jun!AC54+Jul!AC54+Ago!AC54+Set!AC54+Oct!AC54+Nov!AC54),IF(Config!$C$6=12,SUM(+Ene!AC54+Feb!AC54+Mar!AC54+Abr!AC54+May!AC54+Jun!AC54+Jul!AC54+Ago!AC54+Set!AC54+Oct!AC54+Nov!AC54+Dic!AC54)))))))))))))</f>
        <v>0</v>
      </c>
      <c r="AD54" s="429">
        <f>IF(Config!$C$6=1,SUM(+Ene!AD54),IF(Config!$C$6=2,SUM(+Ene!AD54+Feb!AD54),IF(Config!$C$6=3,SUM(+Ene!AD54+Feb!AD54+Mar!AD54),IF(Config!$C$6=4,SUM(+Ene!AD54+Feb!AD54+Mar!AD54+Abr!AD54),IF(Config!$C$6=5,SUM(Ene!AD54+Feb!AD54+Mar!AD54+Abr!AD54+May!AD54),IF(Config!$C$6=6,SUM(+Ene!AD54+Feb!AD54+Mar!AD54+Abr!AD54+May!AD54+Jun!AD54),IF(Config!$C$6=7,SUM(Ene!AD54+Feb!AD54+Mar!AD54+Abr!AD54+May!AD54+Jun!AD54+Jul!AD54),IF(Config!$C$6=8,SUM(+Ene!AD54+Feb!AD54+Mar!AD54+Abr!AD54+May!AD54+Jun!AD54+Jul!AD54+Ago!AD54),IF(Config!$C$6=9,SUM(+Ene!AD54+Feb!AD54+Mar!AD54+Abr!AD54+May!AD54+Jun!AD54+Jul!AD54+Ago!AD54+Set!AD54),IF(Config!$C$6=10,SUM(+Ene!AD54+Feb!AD54+Mar!AD54+Abr!AD54+May!AD54+Jun!AD54+Jul!AD54+Ago!AD54+Set!AD54+Oct!AD54),IF(Config!$C$6=11,SUM(+Ene!AD54+Feb!AD54+Mar!AD54+Abr!AD54+May!AD54+Jun!AD54+Jul!AD54+Ago!AD54+Set!AD54+Oct!AD54+Nov!AD54),IF(Config!$C$6=12,SUM(+Ene!AD54+Feb!AD54+Mar!AD54+Abr!AD54+May!AD54+Jun!AD54+Jul!AD54+Ago!AD54+Set!AD54+Oct!AD54+Nov!AD54+Dic!AD54)))))))))))))</f>
        <v>0</v>
      </c>
      <c r="AE54" s="429">
        <f>IF(Config!$C$6=1,SUM(+Ene!AE54),IF(Config!$C$6=2,SUM(+Ene!AE54+Feb!AE54),IF(Config!$C$6=3,SUM(+Ene!AE54+Feb!AE54+Mar!AE54),IF(Config!$C$6=4,SUM(+Ene!AE54+Feb!AE54+Mar!AE54+Abr!AE54),IF(Config!$C$6=5,SUM(Ene!AE54+Feb!AE54+Mar!AE54+Abr!AE54+May!AE54),IF(Config!$C$6=6,SUM(+Ene!AE54+Feb!AE54+Mar!AE54+Abr!AE54+May!AE54+Jun!AE54),IF(Config!$C$6=7,SUM(Ene!AE54+Feb!AE54+Mar!AE54+Abr!AE54+May!AE54+Jun!AE54+Jul!AE54),IF(Config!$C$6=8,SUM(+Ene!AE54+Feb!AE54+Mar!AE54+Abr!AE54+May!AE54+Jun!AE54+Jul!AE54+Ago!AE54),IF(Config!$C$6=9,SUM(+Ene!AE54+Feb!AE54+Mar!AE54+Abr!AE54+May!AE54+Jun!AE54+Jul!AE54+Ago!AE54+Set!AE54),IF(Config!$C$6=10,SUM(+Ene!AE54+Feb!AE54+Mar!AE54+Abr!AE54+May!AE54+Jun!AE54+Jul!AE54+Ago!AE54+Set!AE54+Oct!AE54),IF(Config!$C$6=11,SUM(+Ene!AE54+Feb!AE54+Mar!AE54+Abr!AE54+May!AE54+Jun!AE54+Jul!AE54+Ago!AE54+Set!AE54+Oct!AE54+Nov!AE54),IF(Config!$C$6=12,SUM(+Ene!AE54+Feb!AE54+Mar!AE54+Abr!AE54+May!AE54+Jun!AE54+Jul!AE54+Ago!AE54+Set!AE54+Oct!AE54+Nov!AE54+Dic!AE54)))))))))))))</f>
        <v>0</v>
      </c>
      <c r="AF54" s="429">
        <f>IF(Config!$C$6=1,SUM(+Ene!AF54),IF(Config!$C$6=2,SUM(+Ene!AF54+Feb!AF54),IF(Config!$C$6=3,SUM(+Ene!AF54+Feb!AF54+Mar!AF54),IF(Config!$C$6=4,SUM(+Ene!AF54+Feb!AF54+Mar!AF54+Abr!AF54),IF(Config!$C$6=5,SUM(Ene!AF54+Feb!AF54+Mar!AF54+Abr!AF54+May!AF54),IF(Config!$C$6=6,SUM(+Ene!AF54+Feb!AF54+Mar!AF54+Abr!AF54+May!AF54+Jun!AF54),IF(Config!$C$6=7,SUM(Ene!AF54+Feb!AF54+Mar!AF54+Abr!AF54+May!AF54+Jun!AF54+Jul!AF54),IF(Config!$C$6=8,SUM(+Ene!AF54+Feb!AF54+Mar!AF54+Abr!AF54+May!AF54+Jun!AF54+Jul!AF54+Ago!AF54),IF(Config!$C$6=9,SUM(+Ene!AF54+Feb!AF54+Mar!AF54+Abr!AF54+May!AF54+Jun!AF54+Jul!AF54+Ago!AF54+Set!AF54),IF(Config!$C$6=10,SUM(+Ene!AF54+Feb!AF54+Mar!AF54+Abr!AF54+May!AF54+Jun!AF54+Jul!AF54+Ago!AF54+Set!AF54+Oct!AF54),IF(Config!$C$6=11,SUM(+Ene!AF54+Feb!AF54+Mar!AF54+Abr!AF54+May!AF54+Jun!AF54+Jul!AF54+Ago!AF54+Set!AF54+Oct!AF54+Nov!AF54),IF(Config!$C$6=12,SUM(+Ene!AF54+Feb!AF54+Mar!AF54+Abr!AF54+May!AF54+Jun!AF54+Jul!AF54+Ago!AF54+Set!AF54+Oct!AF54+Nov!AF54+Dic!AF54)))))))))))))</f>
        <v>0</v>
      </c>
      <c r="AG54" s="429">
        <f>IF(Config!$C$6=1,SUM(+Ene!AG54),IF(Config!$C$6=2,SUM(+Ene!AG54+Feb!AG54),IF(Config!$C$6=3,SUM(+Ene!AG54+Feb!AG54+Mar!AG54),IF(Config!$C$6=4,SUM(+Ene!AG54+Feb!AG54+Mar!AG54+Abr!AG54),IF(Config!$C$6=5,SUM(Ene!AG54+Feb!AG54+Mar!AG54+Abr!AG54+May!AG54),IF(Config!$C$6=6,SUM(+Ene!AG54+Feb!AG54+Mar!AG54+Abr!AG54+May!AG54+Jun!AG54),IF(Config!$C$6=7,SUM(Ene!AG54+Feb!AG54+Mar!AG54+Abr!AG54+May!AG54+Jun!AG54+Jul!AG54),IF(Config!$C$6=8,SUM(+Ene!AG54+Feb!AG54+Mar!AG54+Abr!AG54+May!AG54+Jun!AG54+Jul!AG54+Ago!AG54),IF(Config!$C$6=9,SUM(+Ene!AG54+Feb!AG54+Mar!AG54+Abr!AG54+May!AG54+Jun!AG54+Jul!AG54+Ago!AG54+Set!AG54),IF(Config!$C$6=10,SUM(+Ene!AG54+Feb!AG54+Mar!AG54+Abr!AG54+May!AG54+Jun!AG54+Jul!AG54+Ago!AG54+Set!AG54+Oct!AG54),IF(Config!$C$6=11,SUM(+Ene!AG54+Feb!AG54+Mar!AG54+Abr!AG54+May!AG54+Jun!AG54+Jul!AG54+Ago!AG54+Set!AG54+Oct!AG54+Nov!AG54),IF(Config!$C$6=12,SUM(+Ene!AG54+Feb!AG54+Mar!AG54+Abr!AG54+May!AG54+Jun!AG54+Jul!AG54+Ago!AG54+Set!AG54+Oct!AG54+Nov!AG54+Dic!AG54)))))))))))))</f>
        <v>0</v>
      </c>
      <c r="AH54" s="429">
        <f>IF(Config!$C$6=1,SUM(+Ene!AH54),IF(Config!$C$6=2,SUM(+Ene!AH54+Feb!AH54),IF(Config!$C$6=3,SUM(+Ene!AH54+Feb!AH54+Mar!AH54),IF(Config!$C$6=4,SUM(+Ene!AH54+Feb!AH54+Mar!AH54+Abr!AH54),IF(Config!$C$6=5,SUM(Ene!AH54+Feb!AH54+Mar!AH54+Abr!AH54+May!AH54),IF(Config!$C$6=6,SUM(+Ene!AH54+Feb!AH54+Mar!AH54+Abr!AH54+May!AH54+Jun!AH54),IF(Config!$C$6=7,SUM(Ene!AH54+Feb!AH54+Mar!AH54+Abr!AH54+May!AH54+Jun!AH54+Jul!AH54),IF(Config!$C$6=8,SUM(+Ene!AH54+Feb!AH54+Mar!AH54+Abr!AH54+May!AH54+Jun!AH54+Jul!AH54+Ago!AH54),IF(Config!$C$6=9,SUM(+Ene!AH54+Feb!AH54+Mar!AH54+Abr!AH54+May!AH54+Jun!AH54+Jul!AH54+Ago!AH54+Set!AH54),IF(Config!$C$6=10,SUM(+Ene!AH54+Feb!AH54+Mar!AH54+Abr!AH54+May!AH54+Jun!AH54+Jul!AH54+Ago!AH54+Set!AH54+Oct!AH54),IF(Config!$C$6=11,SUM(+Ene!AH54+Feb!AH54+Mar!AH54+Abr!AH54+May!AH54+Jun!AH54+Jul!AH54+Ago!AH54+Set!AH54+Oct!AH54+Nov!AH54),IF(Config!$C$6=12,SUM(+Ene!AH54+Feb!AH54+Mar!AH54+Abr!AH54+May!AH54+Jun!AH54+Jul!AH54+Ago!AH54+Set!AH54+Oct!AH54+Nov!AH54+Dic!AH54)))))))))))))</f>
        <v>0</v>
      </c>
      <c r="AI54" s="429">
        <f>IF(Config!$C$6=1,SUM(+Ene!AI54),IF(Config!$C$6=2,SUM(+Ene!AI54+Feb!AI54),IF(Config!$C$6=3,SUM(+Ene!AI54+Feb!AI54+Mar!AI54),IF(Config!$C$6=4,SUM(+Ene!AI54+Feb!AI54+Mar!AI54+Abr!AI54),IF(Config!$C$6=5,SUM(Ene!AI54+Feb!AI54+Mar!AI54+Abr!AI54+May!AI54),IF(Config!$C$6=6,SUM(+Ene!AI54+Feb!AI54+Mar!AI54+Abr!AI54+May!AI54+Jun!AI54),IF(Config!$C$6=7,SUM(Ene!AI54+Feb!AI54+Mar!AI54+Abr!AI54+May!AI54+Jun!AI54+Jul!AI54),IF(Config!$C$6=8,SUM(+Ene!AI54+Feb!AI54+Mar!AI54+Abr!AI54+May!AI54+Jun!AI54+Jul!AI54+Ago!AI54),IF(Config!$C$6=9,SUM(+Ene!AI54+Feb!AI54+Mar!AI54+Abr!AI54+May!AI54+Jun!AI54+Jul!AI54+Ago!AI54+Set!AI54),IF(Config!$C$6=10,SUM(+Ene!AI54+Feb!AI54+Mar!AI54+Abr!AI54+May!AI54+Jun!AI54+Jul!AI54+Ago!AI54+Set!AI54+Oct!AI54),IF(Config!$C$6=11,SUM(+Ene!AI54+Feb!AI54+Mar!AI54+Abr!AI54+May!AI54+Jun!AI54+Jul!AI54+Ago!AI54+Set!AI54+Oct!AI54+Nov!AI54),IF(Config!$C$6=12,SUM(+Ene!AI54+Feb!AI54+Mar!AI54+Abr!AI54+May!AI54+Jun!AI54+Jul!AI54+Ago!AI54+Set!AI54+Oct!AI54+Nov!AI54+Dic!AI54)))))))))))))</f>
        <v>0</v>
      </c>
      <c r="AJ54" s="429">
        <f>IF(Config!$C$6=1,SUM(+Ene!AJ54),IF(Config!$C$6=2,SUM(+Ene!AJ54+Feb!AJ54),IF(Config!$C$6=3,SUM(+Ene!AJ54+Feb!AJ54+Mar!AJ54),IF(Config!$C$6=4,SUM(+Ene!AJ54+Feb!AJ54+Mar!AJ54+Abr!AJ54),IF(Config!$C$6=5,SUM(Ene!AJ54+Feb!AJ54+Mar!AJ54+Abr!AJ54+May!AJ54),IF(Config!$C$6=6,SUM(+Ene!AJ54+Feb!AJ54+Mar!AJ54+Abr!AJ54+May!AJ54+Jun!AJ54),IF(Config!$C$6=7,SUM(Ene!AJ54+Feb!AJ54+Mar!AJ54+Abr!AJ54+May!AJ54+Jun!AJ54+Jul!AJ54),IF(Config!$C$6=8,SUM(+Ene!AJ54+Feb!AJ54+Mar!AJ54+Abr!AJ54+May!AJ54+Jun!AJ54+Jul!AJ54+Ago!AJ54),IF(Config!$C$6=9,SUM(+Ene!AJ54+Feb!AJ54+Mar!AJ54+Abr!AJ54+May!AJ54+Jun!AJ54+Jul!AJ54+Ago!AJ54+Set!AJ54),IF(Config!$C$6=10,SUM(+Ene!AJ54+Feb!AJ54+Mar!AJ54+Abr!AJ54+May!AJ54+Jun!AJ54+Jul!AJ54+Ago!AJ54+Set!AJ54+Oct!AJ54),IF(Config!$C$6=11,SUM(+Ene!AJ54+Feb!AJ54+Mar!AJ54+Abr!AJ54+May!AJ54+Jun!AJ54+Jul!AJ54+Ago!AJ54+Set!AJ54+Oct!AJ54+Nov!AJ54),IF(Config!$C$6=12,SUM(+Ene!AJ54+Feb!AJ54+Mar!AJ54+Abr!AJ54+May!AJ54+Jun!AJ54+Jul!AJ54+Ago!AJ54+Set!AJ54+Oct!AJ54+Nov!AJ54+Dic!AJ54)))))))))))))</f>
        <v>0</v>
      </c>
      <c r="AK54" s="429">
        <f>IF(Config!$C$6=1,SUM(+Ene!AK54),IF(Config!$C$6=2,SUM(+Ene!AK54+Feb!AK54),IF(Config!$C$6=3,SUM(+Ene!AK54+Feb!AK54+Mar!AK54),IF(Config!$C$6=4,SUM(+Ene!AK54+Feb!AK54+Mar!AK54+Abr!AK54),IF(Config!$C$6=5,SUM(Ene!AK54+Feb!AK54+Mar!AK54+Abr!AK54+May!AK54),IF(Config!$C$6=6,SUM(+Ene!AK54+Feb!AK54+Mar!AK54+Abr!AK54+May!AK54+Jun!AK54),IF(Config!$C$6=7,SUM(Ene!AK54+Feb!AK54+Mar!AK54+Abr!AK54+May!AK54+Jun!AK54+Jul!AK54),IF(Config!$C$6=8,SUM(+Ene!AK54+Feb!AK54+Mar!AK54+Abr!AK54+May!AK54+Jun!AK54+Jul!AK54+Ago!AK54),IF(Config!$C$6=9,SUM(+Ene!AK54+Feb!AK54+Mar!AK54+Abr!AK54+May!AK54+Jun!AK54+Jul!AK54+Ago!AK54+Set!AK54),IF(Config!$C$6=10,SUM(+Ene!AK54+Feb!AK54+Mar!AK54+Abr!AK54+May!AK54+Jun!AK54+Jul!AK54+Ago!AK54+Set!AK54+Oct!AK54),IF(Config!$C$6=11,SUM(+Ene!AK54+Feb!AK54+Mar!AK54+Abr!AK54+May!AK54+Jun!AK54+Jul!AK54+Ago!AK54+Set!AK54+Oct!AK54+Nov!AK54),IF(Config!$C$6=12,SUM(+Ene!AK54+Feb!AK54+Mar!AK54+Abr!AK54+May!AK54+Jun!AK54+Jul!AK54+Ago!AK54+Set!AK54+Oct!AK54+Nov!AK54+Dic!AK54)))))))))))))</f>
        <v>0</v>
      </c>
      <c r="AL54" s="429">
        <f>IF(Config!$C$6=1,SUM(+Ene!AL54),IF(Config!$C$6=2,SUM(+Ene!AL54+Feb!AL54),IF(Config!$C$6=3,SUM(+Ene!AL54+Feb!AL54+Mar!AL54),IF(Config!$C$6=4,SUM(+Ene!AL54+Feb!AL54+Mar!AL54+Abr!AL54),IF(Config!$C$6=5,SUM(Ene!AL54+Feb!AL54+Mar!AL54+Abr!AL54+May!AL54),IF(Config!$C$6=6,SUM(+Ene!AL54+Feb!AL54+Mar!AL54+Abr!AL54+May!AL54+Jun!AL54),IF(Config!$C$6=7,SUM(Ene!AL54+Feb!AL54+Mar!AL54+Abr!AL54+May!AL54+Jun!AL54+Jul!AL54),IF(Config!$C$6=8,SUM(+Ene!AL54+Feb!AL54+Mar!AL54+Abr!AL54+May!AL54+Jun!AL54+Jul!AL54+Ago!AL54),IF(Config!$C$6=9,SUM(+Ene!AL54+Feb!AL54+Mar!AL54+Abr!AL54+May!AL54+Jun!AL54+Jul!AL54+Ago!AL54+Set!AL54),IF(Config!$C$6=10,SUM(+Ene!AL54+Feb!AL54+Mar!AL54+Abr!AL54+May!AL54+Jun!AL54+Jul!AL54+Ago!AL54+Set!AL54+Oct!AL54),IF(Config!$C$6=11,SUM(+Ene!AL54+Feb!AL54+Mar!AL54+Abr!AL54+May!AL54+Jun!AL54+Jul!AL54+Ago!AL54+Set!AL54+Oct!AL54+Nov!AL54),IF(Config!$C$6=12,SUM(+Ene!AL54+Feb!AL54+Mar!AL54+Abr!AL54+May!AL54+Jun!AL54+Jul!AL54+Ago!AL54+Set!AL54+Oct!AL54+Nov!AL54+Dic!AL54)))))))))))))</f>
        <v>0</v>
      </c>
      <c r="AM54" s="429">
        <f>IF(Config!$C$6=1,SUM(+Ene!AM54),IF(Config!$C$6=2,SUM(+Ene!AM54+Feb!AM54),IF(Config!$C$6=3,SUM(+Ene!AM54+Feb!AM54+Mar!AM54),IF(Config!$C$6=4,SUM(+Ene!AM54+Feb!AM54+Mar!AM54+Abr!AM54),IF(Config!$C$6=5,SUM(Ene!AM54+Feb!AM54+Mar!AM54+Abr!AM54+May!AM54),IF(Config!$C$6=6,SUM(+Ene!AM54+Feb!AM54+Mar!AM54+Abr!AM54+May!AM54+Jun!AM54),IF(Config!$C$6=7,SUM(Ene!AM54+Feb!AM54+Mar!AM54+Abr!AM54+May!AM54+Jun!AM54+Jul!AM54),IF(Config!$C$6=8,SUM(+Ene!AM54+Feb!AM54+Mar!AM54+Abr!AM54+May!AM54+Jun!AM54+Jul!AM54+Ago!AM54),IF(Config!$C$6=9,SUM(+Ene!AM54+Feb!AM54+Mar!AM54+Abr!AM54+May!AM54+Jun!AM54+Jul!AM54+Ago!AM54+Set!AM54),IF(Config!$C$6=10,SUM(+Ene!AM54+Feb!AM54+Mar!AM54+Abr!AM54+May!AM54+Jun!AM54+Jul!AM54+Ago!AM54+Set!AM54+Oct!AM54),IF(Config!$C$6=11,SUM(+Ene!AM54+Feb!AM54+Mar!AM54+Abr!AM54+May!AM54+Jun!AM54+Jul!AM54+Ago!AM54+Set!AM54+Oct!AM54+Nov!AM54),IF(Config!$C$6=12,SUM(+Ene!AM54+Feb!AM54+Mar!AM54+Abr!AM54+May!AM54+Jun!AM54+Jul!AM54+Ago!AM54+Set!AM54+Oct!AM54+Nov!AM54+Dic!AM54)))))))))))))</f>
        <v>0</v>
      </c>
      <c r="AN54" s="429">
        <f>IF(Config!$C$6=1,SUM(+Ene!AN54),IF(Config!$C$6=2,SUM(+Ene!AN54+Feb!AN54),IF(Config!$C$6=3,SUM(+Ene!AN54+Feb!AN54+Mar!AN54),IF(Config!$C$6=4,SUM(+Ene!AN54+Feb!AN54+Mar!AN54+Abr!AN54),IF(Config!$C$6=5,SUM(Ene!AN54+Feb!AN54+Mar!AN54+Abr!AN54+May!AN54),IF(Config!$C$6=6,SUM(+Ene!AN54+Feb!AN54+Mar!AN54+Abr!AN54+May!AN54+Jun!AN54),IF(Config!$C$6=7,SUM(Ene!AN54+Feb!AN54+Mar!AN54+Abr!AN54+May!AN54+Jun!AN54+Jul!AN54),IF(Config!$C$6=8,SUM(+Ene!AN54+Feb!AN54+Mar!AN54+Abr!AN54+May!AN54+Jun!AN54+Jul!AN54+Ago!AN54),IF(Config!$C$6=9,SUM(+Ene!AN54+Feb!AN54+Mar!AN54+Abr!AN54+May!AN54+Jun!AN54+Jul!AN54+Ago!AN54+Set!AN54),IF(Config!$C$6=10,SUM(+Ene!AN54+Feb!AN54+Mar!AN54+Abr!AN54+May!AN54+Jun!AN54+Jul!AN54+Ago!AN54+Set!AN54+Oct!AN54),IF(Config!$C$6=11,SUM(+Ene!AN54+Feb!AN54+Mar!AN54+Abr!AN54+May!AN54+Jun!AN54+Jul!AN54+Ago!AN54+Set!AN54+Oct!AN54+Nov!AN54),IF(Config!$C$6=12,SUM(+Ene!AN54+Feb!AN54+Mar!AN54+Abr!AN54+May!AN54+Jun!AN54+Jul!AN54+Ago!AN54+Set!AN54+Oct!AN54+Nov!AN54+Dic!AN54)))))))))))))</f>
        <v>0</v>
      </c>
      <c r="AO54" s="429">
        <f>IF(Config!$C$6=1,SUM(+Ene!AO54),IF(Config!$C$6=2,SUM(+Ene!AO54+Feb!AO54),IF(Config!$C$6=3,SUM(+Ene!AO54+Feb!AO54+Mar!AO54),IF(Config!$C$6=4,SUM(+Ene!AO54+Feb!AO54+Mar!AO54+Abr!AO54),IF(Config!$C$6=5,SUM(Ene!AO54+Feb!AO54+Mar!AO54+Abr!AO54+May!AO54),IF(Config!$C$6=6,SUM(+Ene!AO54+Feb!AO54+Mar!AO54+Abr!AO54+May!AO54+Jun!AO54),IF(Config!$C$6=7,SUM(Ene!AO54+Feb!AO54+Mar!AO54+Abr!AO54+May!AO54+Jun!AO54+Jul!AO54),IF(Config!$C$6=8,SUM(+Ene!AO54+Feb!AO54+Mar!AO54+Abr!AO54+May!AO54+Jun!AO54+Jul!AO54+Ago!AO54),IF(Config!$C$6=9,SUM(+Ene!AO54+Feb!AO54+Mar!AO54+Abr!AO54+May!AO54+Jun!AO54+Jul!AO54+Ago!AO54+Set!AO54),IF(Config!$C$6=10,SUM(+Ene!AO54+Feb!AO54+Mar!AO54+Abr!AO54+May!AO54+Jun!AO54+Jul!AO54+Ago!AO54+Set!AO54+Oct!AO54),IF(Config!$C$6=11,SUM(+Ene!AO54+Feb!AO54+Mar!AO54+Abr!AO54+May!AO54+Jun!AO54+Jul!AO54+Ago!AO54+Set!AO54+Oct!AO54+Nov!AO54),IF(Config!$C$6=12,SUM(+Ene!AO54+Feb!AO54+Mar!AO54+Abr!AO54+May!AO54+Jun!AO54+Jul!AO54+Ago!AO54+Set!AO54+Oct!AO54+Nov!AO54+Dic!AO54)))))))))))))</f>
        <v>0</v>
      </c>
      <c r="AP54" s="429">
        <f>IF(Config!$C$6=1,SUM(+Ene!AP54),IF(Config!$C$6=2,SUM(+Ene!AP54+Feb!AP54),IF(Config!$C$6=3,SUM(+Ene!AP54+Feb!AP54+Mar!AP54),IF(Config!$C$6=4,SUM(+Ene!AP54+Feb!AP54+Mar!AP54+Abr!AP54),IF(Config!$C$6=5,SUM(Ene!AP54+Feb!AP54+Mar!AP54+Abr!AP54+May!AP54),IF(Config!$C$6=6,SUM(+Ene!AP54+Feb!AP54+Mar!AP54+Abr!AP54+May!AP54+Jun!AP54),IF(Config!$C$6=7,SUM(Ene!AP54+Feb!AP54+Mar!AP54+Abr!AP54+May!AP54+Jun!AP54+Jul!AP54),IF(Config!$C$6=8,SUM(+Ene!AP54+Feb!AP54+Mar!AP54+Abr!AP54+May!AP54+Jun!AP54+Jul!AP54+Ago!AP54),IF(Config!$C$6=9,SUM(+Ene!AP54+Feb!AP54+Mar!AP54+Abr!AP54+May!AP54+Jun!AP54+Jul!AP54+Ago!AP54+Set!AP54),IF(Config!$C$6=10,SUM(+Ene!AP54+Feb!AP54+Mar!AP54+Abr!AP54+May!AP54+Jun!AP54+Jul!AP54+Ago!AP54+Set!AP54+Oct!AP54),IF(Config!$C$6=11,SUM(+Ene!AP54+Feb!AP54+Mar!AP54+Abr!AP54+May!AP54+Jun!AP54+Jul!AP54+Ago!AP54+Set!AP54+Oct!AP54+Nov!AP54),IF(Config!$C$6=12,SUM(+Ene!AP54+Feb!AP54+Mar!AP54+Abr!AP54+May!AP54+Jun!AP54+Jul!AP54+Ago!AP54+Set!AP54+Oct!AP54+Nov!AP54+Dic!AP54)))))))))))))</f>
        <v>0</v>
      </c>
      <c r="AQ54" s="429">
        <f>IF(Config!$C$6=1,SUM(+Ene!AQ54),IF(Config!$C$6=2,SUM(+Ene!AQ54+Feb!AQ54),IF(Config!$C$6=3,SUM(+Ene!AQ54+Feb!AQ54+Mar!AQ54),IF(Config!$C$6=4,SUM(+Ene!AQ54+Feb!AQ54+Mar!AQ54+Abr!AQ54),IF(Config!$C$6=5,SUM(Ene!AQ54+Feb!AQ54+Mar!AQ54+Abr!AQ54+May!AQ54),IF(Config!$C$6=6,SUM(+Ene!AQ54+Feb!AQ54+Mar!AQ54+Abr!AQ54+May!AQ54+Jun!AQ54),IF(Config!$C$6=7,SUM(Ene!AQ54+Feb!AQ54+Mar!AQ54+Abr!AQ54+May!AQ54+Jun!AQ54+Jul!AQ54),IF(Config!$C$6=8,SUM(+Ene!AQ54+Feb!AQ54+Mar!AQ54+Abr!AQ54+May!AQ54+Jun!AQ54+Jul!AQ54+Ago!AQ54),IF(Config!$C$6=9,SUM(+Ene!AQ54+Feb!AQ54+Mar!AQ54+Abr!AQ54+May!AQ54+Jun!AQ54+Jul!AQ54+Ago!AQ54+Set!AQ54),IF(Config!$C$6=10,SUM(+Ene!AQ54+Feb!AQ54+Mar!AQ54+Abr!AQ54+May!AQ54+Jun!AQ54+Jul!AQ54+Ago!AQ54+Set!AQ54+Oct!AQ54),IF(Config!$C$6=11,SUM(+Ene!AQ54+Feb!AQ54+Mar!AQ54+Abr!AQ54+May!AQ54+Jun!AQ54+Jul!AQ54+Ago!AQ54+Set!AQ54+Oct!AQ54+Nov!AQ54),IF(Config!$C$6=12,SUM(+Ene!AQ54+Feb!AQ54+Mar!AQ54+Abr!AQ54+May!AQ54+Jun!AQ54+Jul!AQ54+Ago!AQ54+Set!AQ54+Oct!AQ54+Nov!AQ54+Dic!AQ54)))))))))))))</f>
        <v>0</v>
      </c>
      <c r="AR54" s="429">
        <f>IF(Config!$C$6=1,SUM(+Ene!AR54),IF(Config!$C$6=2,SUM(+Ene!AR54+Feb!AR54),IF(Config!$C$6=3,SUM(+Ene!AR54+Feb!AR54+Mar!AR54),IF(Config!$C$6=4,SUM(+Ene!AR54+Feb!AR54+Mar!AR54+Abr!AR54),IF(Config!$C$6=5,SUM(Ene!AR54+Feb!AR54+Mar!AR54+Abr!AR54+May!AR54),IF(Config!$C$6=6,SUM(+Ene!AR54+Feb!AR54+Mar!AR54+Abr!AR54+May!AR54+Jun!AR54),IF(Config!$C$6=7,SUM(Ene!AR54+Feb!AR54+Mar!AR54+Abr!AR54+May!AR54+Jun!AR54+Jul!AR54),IF(Config!$C$6=8,SUM(+Ene!AR54+Feb!AR54+Mar!AR54+Abr!AR54+May!AR54+Jun!AR54+Jul!AR54+Ago!AR54),IF(Config!$C$6=9,SUM(+Ene!AR54+Feb!AR54+Mar!AR54+Abr!AR54+May!AR54+Jun!AR54+Jul!AR54+Ago!AR54+Set!AR54),IF(Config!$C$6=10,SUM(+Ene!AR54+Feb!AR54+Mar!AR54+Abr!AR54+May!AR54+Jun!AR54+Jul!AR54+Ago!AR54+Set!AR54+Oct!AR54),IF(Config!$C$6=11,SUM(+Ene!AR54+Feb!AR54+Mar!AR54+Abr!AR54+May!AR54+Jun!AR54+Jul!AR54+Ago!AR54+Set!AR54+Oct!AR54+Nov!AR54),IF(Config!$C$6=12,SUM(+Ene!AR54+Feb!AR54+Mar!AR54+Abr!AR54+May!AR54+Jun!AR54+Jul!AR54+Ago!AR54+Set!AR54+Oct!AR54+Nov!AR54+Dic!AR54)))))))))))))</f>
        <v>0</v>
      </c>
      <c r="AS54" s="429">
        <f>IF(Config!$C$6=1,SUM(+Ene!AS54),IF(Config!$C$6=2,SUM(+Ene!AS54+Feb!AS54),IF(Config!$C$6=3,SUM(+Ene!AS54+Feb!AS54+Mar!AS54),IF(Config!$C$6=4,SUM(+Ene!AS54+Feb!AS54+Mar!AS54+Abr!AS54),IF(Config!$C$6=5,SUM(Ene!AS54+Feb!AS54+Mar!AS54+Abr!AS54+May!AS54),IF(Config!$C$6=6,SUM(+Ene!AS54+Feb!AS54+Mar!AS54+Abr!AS54+May!AS54+Jun!AS54),IF(Config!$C$6=7,SUM(Ene!AS54+Feb!AS54+Mar!AS54+Abr!AS54+May!AS54+Jun!AS54+Jul!AS54),IF(Config!$C$6=8,SUM(+Ene!AS54+Feb!AS54+Mar!AS54+Abr!AS54+May!AS54+Jun!AS54+Jul!AS54+Ago!AS54),IF(Config!$C$6=9,SUM(+Ene!AS54+Feb!AS54+Mar!AS54+Abr!AS54+May!AS54+Jun!AS54+Jul!AS54+Ago!AS54+Set!AS54),IF(Config!$C$6=10,SUM(+Ene!AS54+Feb!AS54+Mar!AS54+Abr!AS54+May!AS54+Jun!AS54+Jul!AS54+Ago!AS54+Set!AS54+Oct!AS54),IF(Config!$C$6=11,SUM(+Ene!AS54+Feb!AS54+Mar!AS54+Abr!AS54+May!AS54+Jun!AS54+Jul!AS54+Ago!AS54+Set!AS54+Oct!AS54+Nov!AS54),IF(Config!$C$6=12,SUM(+Ene!AS54+Feb!AS54+Mar!AS54+Abr!AS54+May!AS54+Jun!AS54+Jul!AS54+Ago!AS54+Set!AS54+Oct!AS54+Nov!AS54+Dic!AS54)))))))))))))</f>
        <v>0</v>
      </c>
      <c r="AT54" s="429">
        <f>IF(Config!$C$6=1,SUM(+Ene!AT54),IF(Config!$C$6=2,SUM(+Ene!AT54+Feb!AT54),IF(Config!$C$6=3,SUM(+Ene!AT54+Feb!AT54+Mar!AT54),IF(Config!$C$6=4,SUM(+Ene!AT54+Feb!AT54+Mar!AT54+Abr!AT54),IF(Config!$C$6=5,SUM(Ene!AT54+Feb!AT54+Mar!AT54+Abr!AT54+May!AT54),IF(Config!$C$6=6,SUM(+Ene!AT54+Feb!AT54+Mar!AT54+Abr!AT54+May!AT54+Jun!AT54),IF(Config!$C$6=7,SUM(Ene!AT54+Feb!AT54+Mar!AT54+Abr!AT54+May!AT54+Jun!AT54+Jul!AT54),IF(Config!$C$6=8,SUM(+Ene!AT54+Feb!AT54+Mar!AT54+Abr!AT54+May!AT54+Jun!AT54+Jul!AT54+Ago!AT54),IF(Config!$C$6=9,SUM(+Ene!AT54+Feb!AT54+Mar!AT54+Abr!AT54+May!AT54+Jun!AT54+Jul!AT54+Ago!AT54+Set!AT54),IF(Config!$C$6=10,SUM(+Ene!AT54+Feb!AT54+Mar!AT54+Abr!AT54+May!AT54+Jun!AT54+Jul!AT54+Ago!AT54+Set!AT54+Oct!AT54),IF(Config!$C$6=11,SUM(+Ene!AT54+Feb!AT54+Mar!AT54+Abr!AT54+May!AT54+Jun!AT54+Jul!AT54+Ago!AT54+Set!AT54+Oct!AT54+Nov!AT54),IF(Config!$C$6=12,SUM(+Ene!AT54+Feb!AT54+Mar!AT54+Abr!AT54+May!AT54+Jun!AT54+Jul!AT54+Ago!AT54+Set!AT54+Oct!AT54+Nov!AT54+Dic!AT54)))))))))))))</f>
        <v>0</v>
      </c>
      <c r="AU54">
        <f t="shared" si="34"/>
        <v>0</v>
      </c>
      <c r="AV54" s="37">
        <f t="shared" si="35"/>
        <v>0</v>
      </c>
      <c r="AW54" s="37">
        <f t="shared" si="36"/>
        <v>0</v>
      </c>
      <c r="AX54" s="37">
        <f t="shared" si="0"/>
        <v>0</v>
      </c>
      <c r="AY54" s="37">
        <f t="shared" si="1"/>
        <v>0</v>
      </c>
      <c r="AZ54" s="37">
        <f t="shared" si="37"/>
        <v>0</v>
      </c>
      <c r="BA54" s="37">
        <f t="shared" si="38"/>
        <v>0</v>
      </c>
      <c r="BB54" s="37">
        <f t="shared" si="16"/>
        <v>0</v>
      </c>
      <c r="BC54" s="37">
        <f t="shared" si="39"/>
        <v>0</v>
      </c>
      <c r="BD54" s="38">
        <f t="shared" si="40"/>
        <v>0</v>
      </c>
      <c r="BE54" s="37">
        <f t="shared" si="41"/>
        <v>0</v>
      </c>
      <c r="BF54" s="54">
        <f t="shared" si="7"/>
        <v>0</v>
      </c>
      <c r="BG54" t="str">
        <f t="shared" si="8"/>
        <v>OK</v>
      </c>
    </row>
    <row r="55" spans="1:59" x14ac:dyDescent="0.25">
      <c r="A55" s="400">
        <v>52</v>
      </c>
      <c r="B55" s="468" t="str">
        <f>+Jun!B55</f>
        <v xml:space="preserve">4-DETECCION COLON Y RECTO (50 a 70 años) </v>
      </c>
      <c r="C55" s="407" t="s">
        <v>471</v>
      </c>
      <c r="D55" s="429">
        <f>IF(Config!$C$6=1,SUM(+Ene!D55),IF(Config!$C$6=2,SUM(+Ene!D55+Feb!D55),IF(Config!$C$6=3,SUM(+Ene!D55+Feb!D55+Mar!D55),IF(Config!$C$6=4,SUM(+Ene!D55+Feb!D55+Mar!D55+Abr!D55),IF(Config!$C$6=5,SUM(Ene!D55+Feb!D55+Mar!D55+Abr!D55+May!D55),IF(Config!$C$6=6,SUM(+Ene!D55+Feb!D55+Mar!D55+Abr!D55+May!D55+Jun!D55),IF(Config!$C$6=7,SUM(Ene!D55+Feb!D55+Mar!D55+Abr!D55+May!D55+Jun!D55+Jul!D55),IF(Config!$C$6=8,SUM(+Ene!D55+Feb!D55+Mar!D55+Abr!D55+May!D55+Jun!D55+Jul!D55+Ago!D55),IF(Config!$C$6=9,SUM(+Ene!D55+Feb!D55+Mar!D55+Abr!D55+May!D55+Jun!D55+Jul!D55+Ago!D55+Set!D55),IF(Config!$C$6=10,SUM(+Ene!D55+Feb!D55+Mar!D55+Abr!D55+May!D55+Jun!D55+Jul!D55+Ago!D55+Set!D55+Oct!D55),IF(Config!$C$6=11,SUM(+Ene!D55+Feb!D55+Mar!D55+Abr!D55+May!D55+Jun!D55+Jul!D55+Ago!D55+Set!D55+Oct!D55+Nov!D55),IF(Config!$C$6=12,SUM(+Ene!D55+Feb!D55+Mar!D55+Abr!D55+May!D55+Jun!D55+Jul!D55+Ago!D55+Set!D55+Oct!D55+Nov!D55+Dic!D55)))))))))))))</f>
        <v>0</v>
      </c>
      <c r="E55" s="429">
        <f>IF(Config!$C$6=1,SUM(+Ene!E55),IF(Config!$C$6=2,SUM(+Ene!E55+Feb!E55),IF(Config!$C$6=3,SUM(+Ene!E55+Feb!E55+Mar!E55),IF(Config!$C$6=4,SUM(+Ene!E55+Feb!E55+Mar!E55+Abr!E55),IF(Config!$C$6=5,SUM(Ene!E55+Feb!E55+Mar!E55+Abr!E55+May!E55),IF(Config!$C$6=6,SUM(+Ene!E55+Feb!E55+Mar!E55+Abr!E55+May!E55+Jun!E55),IF(Config!$C$6=7,SUM(Ene!E55+Feb!E55+Mar!E55+Abr!E55+May!E55+Jun!E55+Jul!E55),IF(Config!$C$6=8,SUM(+Ene!E55+Feb!E55+Mar!E55+Abr!E55+May!E55+Jun!E55+Jul!E55+Ago!E55),IF(Config!$C$6=9,SUM(+Ene!E55+Feb!E55+Mar!E55+Abr!E55+May!E55+Jun!E55+Jul!E55+Ago!E55+Set!E55),IF(Config!$C$6=10,SUM(+Ene!E55+Feb!E55+Mar!E55+Abr!E55+May!E55+Jun!E55+Jul!E55+Ago!E55+Set!E55+Oct!E55),IF(Config!$C$6=11,SUM(+Ene!E55+Feb!E55+Mar!E55+Abr!E55+May!E55+Jun!E55+Jul!E55+Ago!E55+Set!E55+Oct!E55+Nov!E55),IF(Config!$C$6=12,SUM(+Ene!E55+Feb!E55+Mar!E55+Abr!E55+May!E55+Jun!E55+Jul!E55+Ago!E55+Set!E55+Oct!E55+Nov!E55+Dic!E55)))))))))))))</f>
        <v>0</v>
      </c>
      <c r="F55" s="429">
        <f>IF(Config!$C$6=1,SUM(+Ene!F75),IF(Config!$C$6=2,SUM(+Ene!F75+Feb!F75),IF(Config!$C$6=3,SUM(+Ene!F75+Feb!F75+Mar!F75),IF(Config!$C$6=4,SUM(+Ene!F75+Feb!F75+Mar!F75+Abr!F75),IF(Config!$C$6=5,SUM(Ene!F75+Feb!F75+Mar!F75+Abr!F75+May!F75),IF(Config!$C$6=6,SUM(+Ene!F75+Feb!F75+Mar!F75+Abr!F75+May!F75+Jun!F75),IF(Config!$C$6=7,SUM(Ene!F75+Feb!F75+Mar!F75+Abr!F75+May!F75+Jun!F75+Jul!F75),IF(Config!$C$6=8,SUM(+Ene!F75+Feb!F75+Mar!F75+Abr!F75+May!F75+Jun!F75+Jul!F75+Ago!F75),IF(Config!$C$6=9,SUM(+Ene!F75+Feb!F75+Mar!F75+Abr!F75+May!F75+Jun!F75+Jul!F75+Ago!F75+Set!F75),IF(Config!$C$6=10,SUM(+Ene!F75+Feb!F75+Mar!F75+Abr!F75+May!F75+Jun!F75+Jul!F75+Ago!F75+Set!F75+Oct!F75),IF(Config!$C$6=11,SUM(+Ene!F75+Feb!F75+Mar!F75+Abr!F75+May!F75+Jun!F75+Jul!F75+Ago!F75+Set!F75+Oct!F75+Nov!F75),IF(Config!$C$6=12,SUM(+Ene!F75+Feb!F75+Mar!F75+Abr!F75+May!F75+Jun!F75+Jul!F75+Ago!F75+Set!F75+Oct!F75+Nov!F75+Dic!F75)))))))))))))</f>
        <v>0</v>
      </c>
      <c r="G55" s="429">
        <f>IF(Config!$C$6=1,SUM(+Ene!G55),IF(Config!$C$6=2,SUM(+Ene!G55+Feb!G55),IF(Config!$C$6=3,SUM(+Ene!G55+Feb!G55+Mar!G55),IF(Config!$C$6=4,SUM(+Ene!G55+Feb!G55+Mar!G55+Abr!G55),IF(Config!$C$6=5,SUM(Ene!G55+Feb!G55+Mar!G55+Abr!G55+May!G55),IF(Config!$C$6=6,SUM(+Ene!G55+Feb!G55+Mar!G55+Abr!G55+May!G55+Jun!G55),IF(Config!$C$6=7,SUM(Ene!G55+Feb!G55+Mar!G55+Abr!G55+May!G55+Jun!G55+Jul!G55),IF(Config!$C$6=8,SUM(+Ene!G55+Feb!G55+Mar!G55+Abr!G55+May!G55+Jun!G55+Jul!G55+Ago!G55),IF(Config!$C$6=9,SUM(+Ene!G55+Feb!G55+Mar!G55+Abr!G55+May!G55+Jun!G55+Jul!G55+Ago!G55+Set!G55),IF(Config!$C$6=10,SUM(+Ene!G55+Feb!G55+Mar!G55+Abr!G55+May!G55+Jun!G55+Jul!G55+Ago!G55+Set!G55+Oct!G55),IF(Config!$C$6=11,SUM(+Ene!G55+Feb!G55+Mar!G55+Abr!G55+May!G55+Jun!G55+Jul!G55+Ago!G55+Set!G55+Oct!G55+Nov!G55),IF(Config!$C$6=12,SUM(+Ene!G55+Feb!G55+Mar!G55+Abr!G55+May!G55+Jun!G55+Jul!G55+Ago!G55+Set!G55+Oct!G55+Nov!G55+Dic!G55)))))))))))))</f>
        <v>0</v>
      </c>
      <c r="H55" s="429">
        <f>IF(Config!$C$6=1,SUM(+Ene!H55),IF(Config!$C$6=2,SUM(+Ene!H55+Feb!H55),IF(Config!$C$6=3,SUM(+Ene!H55+Feb!H55+Mar!H55),IF(Config!$C$6=4,SUM(+Ene!H55+Feb!H55+Mar!H55+Abr!H55),IF(Config!$C$6=5,SUM(Ene!H55+Feb!H55+Mar!H55+Abr!H55+May!H55),IF(Config!$C$6=6,SUM(+Ene!H55+Feb!H55+Mar!H55+Abr!H55+May!H55+Jun!H55),IF(Config!$C$6=7,SUM(Ene!H55+Feb!H55+Mar!H55+Abr!H55+May!H55+Jun!H55+Jul!H55),IF(Config!$C$6=8,SUM(+Ene!H55+Feb!H55+Mar!H55+Abr!H55+May!H55+Jun!H55+Jul!H55+Ago!H55),IF(Config!$C$6=9,SUM(+Ene!H55+Feb!H55+Mar!H55+Abr!H55+May!H55+Jun!H55+Jul!H55+Ago!H55+Set!H55),IF(Config!$C$6=10,SUM(+Ene!H55+Feb!H55+Mar!H55+Abr!H55+May!H55+Jun!H55+Jul!H55+Ago!H55+Set!H55+Oct!H55),IF(Config!$C$6=11,SUM(+Ene!H55+Feb!H55+Mar!H55+Abr!H55+May!H55+Jun!H55+Jul!H55+Ago!H55+Set!H55+Oct!H55+Nov!H55),IF(Config!$C$6=12,SUM(+Ene!H55+Feb!H55+Mar!H55+Abr!H55+May!H55+Jun!H55+Jul!H55+Ago!H55+Set!H55+Oct!H55+Nov!H55+Dic!H55)))))))))))))</f>
        <v>0</v>
      </c>
      <c r="I55" s="429">
        <f>IF(Config!$C$6=1,SUM(+Ene!I55),IF(Config!$C$6=2,SUM(+Ene!I55+Feb!I55),IF(Config!$C$6=3,SUM(+Ene!I55+Feb!I55+Mar!I55),IF(Config!$C$6=4,SUM(+Ene!I55+Feb!I55+Mar!I55+Abr!I55),IF(Config!$C$6=5,SUM(Ene!I55+Feb!I55+Mar!I55+Abr!I55+May!I55),IF(Config!$C$6=6,SUM(+Ene!I55+Feb!I55+Mar!I55+Abr!I55+May!I55+Jun!I55),IF(Config!$C$6=7,SUM(Ene!I55+Feb!I55+Mar!I55+Abr!I55+May!I55+Jun!I55+Jul!I55),IF(Config!$C$6=8,SUM(+Ene!I55+Feb!I55+Mar!I55+Abr!I55+May!I55+Jun!I55+Jul!I55+Ago!I55),IF(Config!$C$6=9,SUM(+Ene!I55+Feb!I55+Mar!I55+Abr!I55+May!I55+Jun!I55+Jul!I55+Ago!I55+Set!I55),IF(Config!$C$6=10,SUM(+Ene!I55+Feb!I55+Mar!I55+Abr!I55+May!I55+Jun!I55+Jul!I55+Ago!I55+Set!I55+Oct!I55),IF(Config!$C$6=11,SUM(+Ene!I55+Feb!I55+Mar!I55+Abr!I55+May!I55+Jun!I55+Jul!I55+Ago!I55+Set!I55+Oct!I55+Nov!I55),IF(Config!$C$6=12,SUM(+Ene!I55+Feb!I55+Mar!I55+Abr!I55+May!I55+Jun!I55+Jul!I55+Ago!I55+Set!I55+Oct!I55+Nov!I55+Dic!I55)))))))))))))</f>
        <v>0</v>
      </c>
      <c r="J55" s="429">
        <f>IF(Config!$C$6=1,SUM(+Ene!J55),IF(Config!$C$6=2,SUM(+Ene!J55+Feb!J55),IF(Config!$C$6=3,SUM(+Ene!J55+Feb!J55+Mar!J55),IF(Config!$C$6=4,SUM(+Ene!J55+Feb!J55+Mar!J55+Abr!J55),IF(Config!$C$6=5,SUM(Ene!J55+Feb!J55+Mar!J55+Abr!J55+May!J55),IF(Config!$C$6=6,SUM(+Ene!J55+Feb!J55+Mar!J55+Abr!J55+May!J55+Jun!J55),IF(Config!$C$6=7,SUM(Ene!J55+Feb!J55+Mar!J55+Abr!J55+May!J55+Jun!J55+Jul!J55),IF(Config!$C$6=8,SUM(+Ene!J55+Feb!J55+Mar!J55+Abr!J55+May!J55+Jun!J55+Jul!J55+Ago!J55),IF(Config!$C$6=9,SUM(+Ene!J55+Feb!J55+Mar!J55+Abr!J55+May!J55+Jun!J55+Jul!J55+Ago!J55+Set!J55),IF(Config!$C$6=10,SUM(+Ene!J55+Feb!J55+Mar!J55+Abr!J55+May!J55+Jun!J55+Jul!J55+Ago!J55+Set!J55+Oct!J55),IF(Config!$C$6=11,SUM(+Ene!J55+Feb!J55+Mar!J55+Abr!J55+May!J55+Jun!J55+Jul!J55+Ago!J55+Set!J55+Oct!J55+Nov!J55),IF(Config!$C$6=12,SUM(+Ene!J55+Feb!J55+Mar!J55+Abr!J55+May!J55+Jun!J55+Jul!J55+Ago!J55+Set!J55+Oct!J55+Nov!J55+Dic!J55)))))))))))))</f>
        <v>0</v>
      </c>
      <c r="K55" s="429">
        <f>IF(Config!$C$6=1,SUM(+Ene!K55),IF(Config!$C$6=2,SUM(+Ene!K55+Feb!K55),IF(Config!$C$6=3,SUM(+Ene!K55+Feb!K55+Mar!K55),IF(Config!$C$6=4,SUM(+Ene!K55+Feb!K55+Mar!K55+Abr!K55),IF(Config!$C$6=5,SUM(Ene!K55+Feb!K55+Mar!K55+Abr!K55+May!K55),IF(Config!$C$6=6,SUM(+Ene!K55+Feb!K55+Mar!K55+Abr!K55+May!K55+Jun!K55),IF(Config!$C$6=7,SUM(Ene!K55+Feb!K55+Mar!K55+Abr!K55+May!K55+Jun!K55+Jul!K55),IF(Config!$C$6=8,SUM(+Ene!K55+Feb!K55+Mar!K55+Abr!K55+May!K55+Jun!K55+Jul!K55+Ago!K55),IF(Config!$C$6=9,SUM(+Ene!K55+Feb!K55+Mar!K55+Abr!K55+May!K55+Jun!K55+Jul!K55+Ago!K55+Set!K55),IF(Config!$C$6=10,SUM(+Ene!K55+Feb!K55+Mar!K55+Abr!K55+May!K55+Jun!K55+Jul!K55+Ago!K55+Set!K55+Oct!K55),IF(Config!$C$6=11,SUM(+Ene!K55+Feb!K55+Mar!K55+Abr!K55+May!K55+Jun!K55+Jul!K55+Ago!K55+Set!K55+Oct!K55+Nov!K55),IF(Config!$C$6=12,SUM(+Ene!K55+Feb!K55+Mar!K55+Abr!K55+May!K55+Jun!K55+Jul!K55+Ago!K55+Set!K55+Oct!K55+Nov!K55+Dic!K55)))))))))))))</f>
        <v>0</v>
      </c>
      <c r="L55" s="429">
        <f>IF(Config!$C$6=1,SUM(+Ene!L55),IF(Config!$C$6=2,SUM(+Ene!L55+Feb!L55),IF(Config!$C$6=3,SUM(+Ene!L55+Feb!L55+Mar!L55),IF(Config!$C$6=4,SUM(+Ene!L55+Feb!L55+Mar!L55+Abr!L55),IF(Config!$C$6=5,SUM(Ene!L55+Feb!L55+Mar!L55+Abr!L55+May!L55),IF(Config!$C$6=6,SUM(+Ene!L55+Feb!L55+Mar!L55+Abr!L55+May!L55+Jun!L55),IF(Config!$C$6=7,SUM(Ene!L55+Feb!L55+Mar!L55+Abr!L55+May!L55+Jun!L55+Jul!L55),IF(Config!$C$6=8,SUM(+Ene!L55+Feb!L55+Mar!L55+Abr!L55+May!L55+Jun!L55+Jul!L55+Ago!L55),IF(Config!$C$6=9,SUM(+Ene!L55+Feb!L55+Mar!L55+Abr!L55+May!L55+Jun!L55+Jul!L55+Ago!L55+Set!L55),IF(Config!$C$6=10,SUM(+Ene!L55+Feb!L55+Mar!L55+Abr!L55+May!L55+Jun!L55+Jul!L55+Ago!L55+Set!L55+Oct!L55),IF(Config!$C$6=11,SUM(+Ene!L55+Feb!L55+Mar!L55+Abr!L55+May!L55+Jun!L55+Jul!L55+Ago!L55+Set!L55+Oct!L55+Nov!L55),IF(Config!$C$6=12,SUM(+Ene!L55+Feb!L55+Mar!L55+Abr!L55+May!L55+Jun!L55+Jul!L55+Ago!L55+Set!L55+Oct!L55+Nov!L55+Dic!L55)))))))))))))</f>
        <v>0</v>
      </c>
      <c r="M55" s="429">
        <f>IF(Config!$C$6=1,SUM(+Ene!M55),IF(Config!$C$6=2,SUM(+Ene!M55+Feb!M55),IF(Config!$C$6=3,SUM(+Ene!M55+Feb!M55+Mar!M55),IF(Config!$C$6=4,SUM(+Ene!M55+Feb!M55+Mar!M55+Abr!M55),IF(Config!$C$6=5,SUM(Ene!M55+Feb!M55+Mar!M55+Abr!M55+May!M55),IF(Config!$C$6=6,SUM(+Ene!M55+Feb!M55+Mar!M55+Abr!M55+May!M55+Jun!M55),IF(Config!$C$6=7,SUM(Ene!M55+Feb!M55+Mar!M55+Abr!M55+May!M55+Jun!M55+Jul!M55),IF(Config!$C$6=8,SUM(+Ene!M55+Feb!M55+Mar!M55+Abr!M55+May!M55+Jun!M55+Jul!M55+Ago!M55),IF(Config!$C$6=9,SUM(+Ene!M55+Feb!M55+Mar!M55+Abr!M55+May!M55+Jun!M55+Jul!M55+Ago!M55+Set!M55),IF(Config!$C$6=10,SUM(+Ene!M55+Feb!M55+Mar!M55+Abr!M55+May!M55+Jun!M55+Jul!M55+Ago!M55+Set!M55+Oct!M55),IF(Config!$C$6=11,SUM(+Ene!M55+Feb!M55+Mar!M55+Abr!M55+May!M55+Jun!M55+Jul!M55+Ago!M55+Set!M55+Oct!M55+Nov!M55),IF(Config!$C$6=12,SUM(+Ene!M55+Feb!M55+Mar!M55+Abr!M55+May!M55+Jun!M55+Jul!M55+Ago!M55+Set!M55+Oct!M55+Nov!M55+Dic!M55)))))))))))))</f>
        <v>0</v>
      </c>
      <c r="N55" s="429">
        <f>IF(Config!$C$6=1,SUM(+Ene!N55),IF(Config!$C$6=2,SUM(+Ene!N55+Feb!N55),IF(Config!$C$6=3,SUM(+Ene!N55+Feb!N55+Mar!N55),IF(Config!$C$6=4,SUM(+Ene!N55+Feb!N55+Mar!N55+Abr!N55),IF(Config!$C$6=5,SUM(Ene!N55+Feb!N55+Mar!N55+Abr!N55+May!N55),IF(Config!$C$6=6,SUM(+Ene!N55+Feb!N55+Mar!N55+Abr!N55+May!N55+Jun!N55),IF(Config!$C$6=7,SUM(Ene!N55+Feb!N55+Mar!N55+Abr!N55+May!N55+Jun!N55+Jul!N55),IF(Config!$C$6=8,SUM(+Ene!N55+Feb!N55+Mar!N55+Abr!N55+May!N55+Jun!N55+Jul!N55+Ago!N55),IF(Config!$C$6=9,SUM(+Ene!N55+Feb!N55+Mar!N55+Abr!N55+May!N55+Jun!N55+Jul!N55+Ago!N55+Set!N55),IF(Config!$C$6=10,SUM(+Ene!N55+Feb!N55+Mar!N55+Abr!N55+May!N55+Jun!N55+Jul!N55+Ago!N55+Set!N55+Oct!N55),IF(Config!$C$6=11,SUM(+Ene!N55+Feb!N55+Mar!N55+Abr!N55+May!N55+Jun!N55+Jul!N55+Ago!N55+Set!N55+Oct!N55+Nov!N55),IF(Config!$C$6=12,SUM(+Ene!N55+Feb!N55+Mar!N55+Abr!N55+May!N55+Jun!N55+Jul!N55+Ago!N55+Set!N55+Oct!N55+Nov!N55+Dic!N55)))))))))))))</f>
        <v>0</v>
      </c>
      <c r="O55" s="429">
        <f>IF(Config!$C$6=1,SUM(+Ene!O55),IF(Config!$C$6=2,SUM(+Ene!O55+Feb!O55),IF(Config!$C$6=3,SUM(+Ene!O55+Feb!O55+Mar!O55),IF(Config!$C$6=4,SUM(+Ene!O55+Feb!O55+Mar!O55+Abr!O55),IF(Config!$C$6=5,SUM(Ene!O55+Feb!O55+Mar!O55+Abr!O55+May!O55),IF(Config!$C$6=6,SUM(+Ene!O55+Feb!O55+Mar!O55+Abr!O55+May!O55+Jun!O55),IF(Config!$C$6=7,SUM(Ene!O55+Feb!O55+Mar!O55+Abr!O55+May!O55+Jun!O55+Jul!O55),IF(Config!$C$6=8,SUM(+Ene!O55+Feb!O55+Mar!O55+Abr!O55+May!O55+Jun!O55+Jul!O55+Ago!O55),IF(Config!$C$6=9,SUM(+Ene!O55+Feb!O55+Mar!O55+Abr!O55+May!O55+Jun!O55+Jul!O55+Ago!O55+Set!O55),IF(Config!$C$6=10,SUM(+Ene!O55+Feb!O55+Mar!O55+Abr!O55+May!O55+Jun!O55+Jul!O55+Ago!O55+Set!O55+Oct!O55),IF(Config!$C$6=11,SUM(+Ene!O55+Feb!O55+Mar!O55+Abr!O55+May!O55+Jun!O55+Jul!O55+Ago!O55+Set!O55+Oct!O55+Nov!O55),IF(Config!$C$6=12,SUM(+Ene!O55+Feb!O55+Mar!O55+Abr!O55+May!O55+Jun!O55+Jul!O55+Ago!O55+Set!O55+Oct!O55+Nov!O55+Dic!O55)))))))))))))</f>
        <v>0</v>
      </c>
      <c r="P55" s="429">
        <f>IF(Config!$C$6=1,SUM(+Ene!P55),IF(Config!$C$6=2,SUM(+Ene!P55+Feb!P55),IF(Config!$C$6=3,SUM(+Ene!P55+Feb!P55+Mar!P55),IF(Config!$C$6=4,SUM(+Ene!P55+Feb!P55+Mar!P55+Abr!P55),IF(Config!$C$6=5,SUM(Ene!P55+Feb!P55+Mar!P55+Abr!P55+May!P55),IF(Config!$C$6=6,SUM(+Ene!P55+Feb!P55+Mar!P55+Abr!P55+May!P55+Jun!P55),IF(Config!$C$6=7,SUM(Ene!P55+Feb!P55+Mar!P55+Abr!P55+May!P55+Jun!P55+Jul!P55),IF(Config!$C$6=8,SUM(+Ene!P55+Feb!P55+Mar!P55+Abr!P55+May!P55+Jun!P55+Jul!P55+Ago!P55),IF(Config!$C$6=9,SUM(+Ene!P55+Feb!P55+Mar!P55+Abr!P55+May!P55+Jun!P55+Jul!P55+Ago!P55+Set!P55),IF(Config!$C$6=10,SUM(+Ene!P55+Feb!P55+Mar!P55+Abr!P55+May!P55+Jun!P55+Jul!P55+Ago!P55+Set!P55+Oct!P55),IF(Config!$C$6=11,SUM(+Ene!P55+Feb!P55+Mar!P55+Abr!P55+May!P55+Jun!P55+Jul!P55+Ago!P55+Set!P55+Oct!P55+Nov!P55),IF(Config!$C$6=12,SUM(+Ene!P55+Feb!P55+Mar!P55+Abr!P55+May!P55+Jun!P55+Jul!P55+Ago!P55+Set!P55+Oct!P55+Nov!P55+Dic!P55)))))))))))))</f>
        <v>0</v>
      </c>
      <c r="Q55" s="429">
        <f>IF(Config!$C$6=1,SUM(+Ene!Q55),IF(Config!$C$6=2,SUM(+Ene!Q55+Feb!Q55),IF(Config!$C$6=3,SUM(+Ene!Q55+Feb!Q55+Mar!Q55),IF(Config!$C$6=4,SUM(+Ene!Q55+Feb!Q55+Mar!Q55+Abr!Q55),IF(Config!$C$6=5,SUM(Ene!Q55+Feb!Q55+Mar!Q55+Abr!Q55+May!Q55),IF(Config!$C$6=6,SUM(+Ene!Q55+Feb!Q55+Mar!Q55+Abr!Q55+May!Q55+Jun!Q55),IF(Config!$C$6=7,SUM(Ene!Q55+Feb!Q55+Mar!Q55+Abr!Q55+May!Q55+Jun!Q55+Jul!Q55),IF(Config!$C$6=8,SUM(+Ene!Q55+Feb!Q55+Mar!Q55+Abr!Q55+May!Q55+Jun!Q55+Jul!Q55+Ago!Q55),IF(Config!$C$6=9,SUM(+Ene!Q55+Feb!Q55+Mar!Q55+Abr!Q55+May!Q55+Jun!Q55+Jul!Q55+Ago!Q55+Set!Q55),IF(Config!$C$6=10,SUM(+Ene!Q55+Feb!Q55+Mar!Q55+Abr!Q55+May!Q55+Jun!Q55+Jul!Q55+Ago!Q55+Set!Q55+Oct!Q55),IF(Config!$C$6=11,SUM(+Ene!Q55+Feb!Q55+Mar!Q55+Abr!Q55+May!Q55+Jun!Q55+Jul!Q55+Ago!Q55+Set!Q55+Oct!Q55+Nov!Q55),IF(Config!$C$6=12,SUM(+Ene!Q55+Feb!Q55+Mar!Q55+Abr!Q55+May!Q55+Jun!Q55+Jul!Q55+Ago!Q55+Set!Q55+Oct!Q55+Nov!Q55+Dic!Q55)))))))))))))</f>
        <v>0</v>
      </c>
      <c r="R55" s="429">
        <f>IF(Config!$C$6=1,SUM(+Ene!R55),IF(Config!$C$6=2,SUM(+Ene!R55+Feb!R55),IF(Config!$C$6=3,SUM(+Ene!R55+Feb!R55+Mar!R55),IF(Config!$C$6=4,SUM(+Ene!R55+Feb!R55+Mar!R55+Abr!R55),IF(Config!$C$6=5,SUM(Ene!R55+Feb!R55+Mar!R55+Abr!R55+May!R55),IF(Config!$C$6=6,SUM(+Ene!R55+Feb!R55+Mar!R55+Abr!R55+May!R55+Jun!R55),IF(Config!$C$6=7,SUM(Ene!R55+Feb!R55+Mar!R55+Abr!R55+May!R55+Jun!R55+Jul!R55),IF(Config!$C$6=8,SUM(+Ene!R55+Feb!R55+Mar!R55+Abr!R55+May!R55+Jun!R55+Jul!R55+Ago!R55),IF(Config!$C$6=9,SUM(+Ene!R55+Feb!R55+Mar!R55+Abr!R55+May!R55+Jun!R55+Jul!R55+Ago!R55+Set!R55),IF(Config!$C$6=10,SUM(+Ene!R55+Feb!R55+Mar!R55+Abr!R55+May!R55+Jun!R55+Jul!R55+Ago!R55+Set!R55+Oct!R55),IF(Config!$C$6=11,SUM(+Ene!R55+Feb!R55+Mar!R55+Abr!R55+May!R55+Jun!R55+Jul!R55+Ago!R55+Set!R55+Oct!R55+Nov!R55),IF(Config!$C$6=12,SUM(+Ene!R55+Feb!R55+Mar!R55+Abr!R55+May!R55+Jun!R55+Jul!R55+Ago!R55+Set!R55+Oct!R55+Nov!R55+Dic!R55)))))))))))))</f>
        <v>0</v>
      </c>
      <c r="S55" s="429">
        <f>IF(Config!$C$6=1,SUM(+Ene!S55),IF(Config!$C$6=2,SUM(+Ene!S55+Feb!S55),IF(Config!$C$6=3,SUM(+Ene!S55+Feb!S55+Mar!S55),IF(Config!$C$6=4,SUM(+Ene!S55+Feb!S55+Mar!S55+Abr!S55),IF(Config!$C$6=5,SUM(Ene!S55+Feb!S55+Mar!S55+Abr!S55+May!S55),IF(Config!$C$6=6,SUM(+Ene!S55+Feb!S55+Mar!S55+Abr!S55+May!S55+Jun!S55),IF(Config!$C$6=7,SUM(Ene!S55+Feb!S55+Mar!S55+Abr!S55+May!S55+Jun!S55+Jul!S55),IF(Config!$C$6=8,SUM(+Ene!S55+Feb!S55+Mar!S55+Abr!S55+May!S55+Jun!S55+Jul!S55+Ago!S55),IF(Config!$C$6=9,SUM(+Ene!S55+Feb!S55+Mar!S55+Abr!S55+May!S55+Jun!S55+Jul!S55+Ago!S55+Set!S55),IF(Config!$C$6=10,SUM(+Ene!S55+Feb!S55+Mar!S55+Abr!S55+May!S55+Jun!S55+Jul!S55+Ago!S55+Set!S55+Oct!S55),IF(Config!$C$6=11,SUM(+Ene!S55+Feb!S55+Mar!S55+Abr!S55+May!S55+Jun!S55+Jul!S55+Ago!S55+Set!S55+Oct!S55+Nov!S55),IF(Config!$C$6=12,SUM(+Ene!S55+Feb!S55+Mar!S55+Abr!S55+May!S55+Jun!S55+Jul!S55+Ago!S55+Set!S55+Oct!S55+Nov!S55+Dic!S55)))))))))))))</f>
        <v>0</v>
      </c>
      <c r="T55" s="429">
        <f>IF(Config!$C$6=1,SUM(+Ene!T55),IF(Config!$C$6=2,SUM(+Ene!T55+Feb!T55),IF(Config!$C$6=3,SUM(+Ene!T55+Feb!T55+Mar!T55),IF(Config!$C$6=4,SUM(+Ene!T55+Feb!T55+Mar!T55+Abr!T55),IF(Config!$C$6=5,SUM(Ene!T55+Feb!T55+Mar!T55+Abr!T55+May!T55),IF(Config!$C$6=6,SUM(+Ene!T55+Feb!T55+Mar!T55+Abr!T55+May!T55+Jun!T55),IF(Config!$C$6=7,SUM(Ene!T55+Feb!T55+Mar!T55+Abr!T55+May!T55+Jun!T55+Jul!T55),IF(Config!$C$6=8,SUM(+Ene!T55+Feb!T55+Mar!T55+Abr!T55+May!T55+Jun!T55+Jul!T55+Ago!T55),IF(Config!$C$6=9,SUM(+Ene!T55+Feb!T55+Mar!T55+Abr!T55+May!T55+Jun!T55+Jul!T55+Ago!T55+Set!T55),IF(Config!$C$6=10,SUM(+Ene!T55+Feb!T55+Mar!T55+Abr!T55+May!T55+Jun!T55+Jul!T55+Ago!T55+Set!T55+Oct!T55),IF(Config!$C$6=11,SUM(+Ene!T55+Feb!T55+Mar!T55+Abr!T55+May!T55+Jun!T55+Jul!T55+Ago!T55+Set!T55+Oct!T55+Nov!T55),IF(Config!$C$6=12,SUM(+Ene!T55+Feb!T55+Mar!T55+Abr!T55+May!T55+Jun!T55+Jul!T55+Ago!T55+Set!T55+Oct!T55+Nov!T55+Dic!T55)))))))))))))</f>
        <v>0</v>
      </c>
      <c r="U55" s="429">
        <f>IF(Config!$C$6=1,SUM(+Ene!U55),IF(Config!$C$6=2,SUM(+Ene!U55+Feb!U55),IF(Config!$C$6=3,SUM(+Ene!U55+Feb!U55+Mar!U55),IF(Config!$C$6=4,SUM(+Ene!U55+Feb!U55+Mar!U55+Abr!U55),IF(Config!$C$6=5,SUM(Ene!U55+Feb!U55+Mar!U55+Abr!U55+May!U55),IF(Config!$C$6=6,SUM(+Ene!U55+Feb!U55+Mar!U55+Abr!U55+May!U55+Jun!U55),IF(Config!$C$6=7,SUM(Ene!U55+Feb!U55+Mar!U55+Abr!U55+May!U55+Jun!U55+Jul!U55),IF(Config!$C$6=8,SUM(+Ene!U55+Feb!U55+Mar!U55+Abr!U55+May!U55+Jun!U55+Jul!U55+Ago!U55),IF(Config!$C$6=9,SUM(+Ene!U55+Feb!U55+Mar!U55+Abr!U55+May!U55+Jun!U55+Jul!U55+Ago!U55+Set!U55),IF(Config!$C$6=10,SUM(+Ene!U55+Feb!U55+Mar!U55+Abr!U55+May!U55+Jun!U55+Jul!U55+Ago!U55+Set!U55+Oct!U55),IF(Config!$C$6=11,SUM(+Ene!U55+Feb!U55+Mar!U55+Abr!U55+May!U55+Jun!U55+Jul!U55+Ago!U55+Set!U55+Oct!U55+Nov!U55),IF(Config!$C$6=12,SUM(+Ene!U55+Feb!U55+Mar!U55+Abr!U55+May!U55+Jun!U55+Jul!U55+Ago!U55+Set!U55+Oct!U55+Nov!U55+Dic!U55)))))))))))))</f>
        <v>0</v>
      </c>
      <c r="V55" s="429">
        <f>IF(Config!$C$6=1,SUM(+Ene!V55),IF(Config!$C$6=2,SUM(+Ene!V55+Feb!V55),IF(Config!$C$6=3,SUM(+Ene!V55+Feb!V55+Mar!V55),IF(Config!$C$6=4,SUM(+Ene!V55+Feb!V55+Mar!V55+Abr!V55),IF(Config!$C$6=5,SUM(Ene!V55+Feb!V55+Mar!V55+Abr!V55+May!V55),IF(Config!$C$6=6,SUM(+Ene!V55+Feb!V55+Mar!V55+Abr!V55+May!V55+Jun!V55),IF(Config!$C$6=7,SUM(Ene!V55+Feb!V55+Mar!V55+Abr!V55+May!V55+Jun!V55+Jul!V55),IF(Config!$C$6=8,SUM(+Ene!V55+Feb!V55+Mar!V55+Abr!V55+May!V55+Jun!V55+Jul!V55+Ago!V55),IF(Config!$C$6=9,SUM(+Ene!V55+Feb!V55+Mar!V55+Abr!V55+May!V55+Jun!V55+Jul!V55+Ago!V55+Set!V55),IF(Config!$C$6=10,SUM(+Ene!V55+Feb!V55+Mar!V55+Abr!V55+May!V55+Jun!V55+Jul!V55+Ago!V55+Set!V55+Oct!V55),IF(Config!$C$6=11,SUM(+Ene!V55+Feb!V55+Mar!V55+Abr!V55+May!V55+Jun!V55+Jul!V55+Ago!V55+Set!V55+Oct!V55+Nov!V55),IF(Config!$C$6=12,SUM(+Ene!V55+Feb!V55+Mar!V55+Abr!V55+May!V55+Jun!V55+Jul!V55+Ago!V55+Set!V55+Oct!V55+Nov!V55+Dic!V55)))))))))))))</f>
        <v>0</v>
      </c>
      <c r="W55" s="429">
        <f>IF(Config!$C$6=1,SUM(+Ene!W55),IF(Config!$C$6=2,SUM(+Ene!W55+Feb!W55),IF(Config!$C$6=3,SUM(+Ene!W55+Feb!W55+Mar!W55),IF(Config!$C$6=4,SUM(+Ene!W55+Feb!W55+Mar!W55+Abr!W55),IF(Config!$C$6=5,SUM(Ene!W55+Feb!W55+Mar!W55+Abr!W55+May!W55),IF(Config!$C$6=6,SUM(+Ene!W55+Feb!W55+Mar!W55+Abr!W55+May!W55+Jun!W55),IF(Config!$C$6=7,SUM(Ene!W55+Feb!W55+Mar!W55+Abr!W55+May!W55+Jun!W55+Jul!W55),IF(Config!$C$6=8,SUM(+Ene!W55+Feb!W55+Mar!W55+Abr!W55+May!W55+Jun!W55+Jul!W55+Ago!W55),IF(Config!$C$6=9,SUM(+Ene!W55+Feb!W55+Mar!W55+Abr!W55+May!W55+Jun!W55+Jul!W55+Ago!W55+Set!W55),IF(Config!$C$6=10,SUM(+Ene!W55+Feb!W55+Mar!W55+Abr!W55+May!W55+Jun!W55+Jul!W55+Ago!W55+Set!W55+Oct!W55),IF(Config!$C$6=11,SUM(+Ene!W55+Feb!W55+Mar!W55+Abr!W55+May!W55+Jun!W55+Jul!W55+Ago!W55+Set!W55+Oct!W55+Nov!W55),IF(Config!$C$6=12,SUM(+Ene!W55+Feb!W55+Mar!W55+Abr!W55+May!W55+Jun!W55+Jul!W55+Ago!W55+Set!W55+Oct!W55+Nov!W55+Dic!W55)))))))))))))</f>
        <v>0</v>
      </c>
      <c r="X55" s="429">
        <f>IF(Config!$C$6=1,SUM(+Ene!X55),IF(Config!$C$6=2,SUM(+Ene!X55+Feb!X55),IF(Config!$C$6=3,SUM(+Ene!X55+Feb!X55+Mar!X55),IF(Config!$C$6=4,SUM(+Ene!X55+Feb!X55+Mar!X55+Abr!X55),IF(Config!$C$6=5,SUM(Ene!X55+Feb!X55+Mar!X55+Abr!X55+May!X55),IF(Config!$C$6=6,SUM(+Ene!X55+Feb!X55+Mar!X55+Abr!X55+May!X55+Jun!X55),IF(Config!$C$6=7,SUM(Ene!X55+Feb!X55+Mar!X55+Abr!X55+May!X55+Jun!X55+Jul!X55),IF(Config!$C$6=8,SUM(+Ene!X55+Feb!X55+Mar!X55+Abr!X55+May!X55+Jun!X55+Jul!X55+Ago!X55),IF(Config!$C$6=9,SUM(+Ene!X55+Feb!X55+Mar!X55+Abr!X55+May!X55+Jun!X55+Jul!X55+Ago!X55+Set!X55),IF(Config!$C$6=10,SUM(+Ene!X55+Feb!X55+Mar!X55+Abr!X55+May!X55+Jun!X55+Jul!X55+Ago!X55+Set!X55+Oct!X55),IF(Config!$C$6=11,SUM(+Ene!X55+Feb!X55+Mar!X55+Abr!X55+May!X55+Jun!X55+Jul!X55+Ago!X55+Set!X55+Oct!X55+Nov!X55),IF(Config!$C$6=12,SUM(+Ene!X55+Feb!X55+Mar!X55+Abr!X55+May!X55+Jun!X55+Jul!X55+Ago!X55+Set!X55+Oct!X55+Nov!X55+Dic!X55)))))))))))))</f>
        <v>0</v>
      </c>
      <c r="Y55" s="429">
        <f>IF(Config!$C$6=1,SUM(+Ene!Y55),IF(Config!$C$6=2,SUM(+Ene!Y55+Feb!Y55),IF(Config!$C$6=3,SUM(+Ene!Y55+Feb!Y55+Mar!Y55),IF(Config!$C$6=4,SUM(+Ene!Y55+Feb!Y55+Mar!Y55+Abr!Y55),IF(Config!$C$6=5,SUM(Ene!Y55+Feb!Y55+Mar!Y55+Abr!Y55+May!Y55),IF(Config!$C$6=6,SUM(+Ene!Y55+Feb!Y55+Mar!Y55+Abr!Y55+May!Y55+Jun!Y55),IF(Config!$C$6=7,SUM(Ene!Y55+Feb!Y55+Mar!Y55+Abr!Y55+May!Y55+Jun!Y55+Jul!Y55),IF(Config!$C$6=8,SUM(+Ene!Y55+Feb!Y55+Mar!Y55+Abr!Y55+May!Y55+Jun!Y55+Jul!Y55+Ago!Y55),IF(Config!$C$6=9,SUM(+Ene!Y55+Feb!Y55+Mar!Y55+Abr!Y55+May!Y55+Jun!Y55+Jul!Y55+Ago!Y55+Set!Y55),IF(Config!$C$6=10,SUM(+Ene!Y55+Feb!Y55+Mar!Y55+Abr!Y55+May!Y55+Jun!Y55+Jul!Y55+Ago!Y55+Set!Y55+Oct!Y55),IF(Config!$C$6=11,SUM(+Ene!Y55+Feb!Y55+Mar!Y55+Abr!Y55+May!Y55+Jun!Y55+Jul!Y55+Ago!Y55+Set!Y55+Oct!Y55+Nov!Y55),IF(Config!$C$6=12,SUM(+Ene!Y55+Feb!Y55+Mar!Y55+Abr!Y55+May!Y55+Jun!Y55+Jul!Y55+Ago!Y55+Set!Y55+Oct!Y55+Nov!Y55+Dic!Y55)))))))))))))</f>
        <v>0</v>
      </c>
      <c r="Z55" s="429">
        <f>IF(Config!$C$6=1,SUM(+Ene!Z55),IF(Config!$C$6=2,SUM(+Ene!Z55+Feb!Z55),IF(Config!$C$6=3,SUM(+Ene!Z55+Feb!Z55+Mar!Z55),IF(Config!$C$6=4,SUM(+Ene!Z55+Feb!Z55+Mar!Z55+Abr!Z55),IF(Config!$C$6=5,SUM(Ene!Z55+Feb!Z55+Mar!Z55+Abr!Z55+May!Z55),IF(Config!$C$6=6,SUM(+Ene!Z55+Feb!Z55+Mar!Z55+Abr!Z55+May!Z55+Jun!Z55),IF(Config!$C$6=7,SUM(Ene!Z55+Feb!Z55+Mar!Z55+Abr!Z55+May!Z55+Jun!Z55+Jul!Z55),IF(Config!$C$6=8,SUM(+Ene!Z55+Feb!Z55+Mar!Z55+Abr!Z55+May!Z55+Jun!Z55+Jul!Z55+Ago!Z55),IF(Config!$C$6=9,SUM(+Ene!Z55+Feb!Z55+Mar!Z55+Abr!Z55+May!Z55+Jun!Z55+Jul!Z55+Ago!Z55+Set!Z55),IF(Config!$C$6=10,SUM(+Ene!Z55+Feb!Z55+Mar!Z55+Abr!Z55+May!Z55+Jun!Z55+Jul!Z55+Ago!Z55+Set!Z55+Oct!Z55),IF(Config!$C$6=11,SUM(+Ene!Z55+Feb!Z55+Mar!Z55+Abr!Z55+May!Z55+Jun!Z55+Jul!Z55+Ago!Z55+Set!Z55+Oct!Z55+Nov!Z55),IF(Config!$C$6=12,SUM(+Ene!Z55+Feb!Z55+Mar!Z55+Abr!Z55+May!Z55+Jun!Z55+Jul!Z55+Ago!Z55+Set!Z55+Oct!Z55+Nov!Z55+Dic!Z55)))))))))))))</f>
        <v>0</v>
      </c>
      <c r="AA55" s="429">
        <f>IF(Config!$C$6=1,SUM(+Ene!AA55),IF(Config!$C$6=2,SUM(+Ene!AA55+Feb!AA55),IF(Config!$C$6=3,SUM(+Ene!AA55+Feb!AA55+Mar!AA55),IF(Config!$C$6=4,SUM(+Ene!AA55+Feb!AA55+Mar!AA55+Abr!AA55),IF(Config!$C$6=5,SUM(Ene!AA55+Feb!AA55+Mar!AA55+Abr!AA55+May!AA55),IF(Config!$C$6=6,SUM(+Ene!AA55+Feb!AA55+Mar!AA55+Abr!AA55+May!AA55+Jun!AA55),IF(Config!$C$6=7,SUM(Ene!AA55+Feb!AA55+Mar!AA55+Abr!AA55+May!AA55+Jun!AA55+Jul!AA55),IF(Config!$C$6=8,SUM(+Ene!AA55+Feb!AA55+Mar!AA55+Abr!AA55+May!AA55+Jun!AA55+Jul!AA55+Ago!AA55),IF(Config!$C$6=9,SUM(+Ene!AA55+Feb!AA55+Mar!AA55+Abr!AA55+May!AA55+Jun!AA55+Jul!AA55+Ago!AA55+Set!AA55),IF(Config!$C$6=10,SUM(+Ene!AA55+Feb!AA55+Mar!AA55+Abr!AA55+May!AA55+Jun!AA55+Jul!AA55+Ago!AA55+Set!AA55+Oct!AA55),IF(Config!$C$6=11,SUM(+Ene!AA55+Feb!AA55+Mar!AA55+Abr!AA55+May!AA55+Jun!AA55+Jul!AA55+Ago!AA55+Set!AA55+Oct!AA55+Nov!AA55),IF(Config!$C$6=12,SUM(+Ene!AA55+Feb!AA55+Mar!AA55+Abr!AA55+May!AA55+Jun!AA55+Jul!AA55+Ago!AA55+Set!AA55+Oct!AA55+Nov!AA55+Dic!AA55)))))))))))))</f>
        <v>0</v>
      </c>
      <c r="AB55" s="429">
        <f>IF(Config!$C$6=1,SUM(+Ene!AB55),IF(Config!$C$6=2,SUM(+Ene!AB55+Feb!AB55),IF(Config!$C$6=3,SUM(+Ene!AB55+Feb!AB55+Mar!AB55),IF(Config!$C$6=4,SUM(+Ene!AB55+Feb!AB55+Mar!AB55+Abr!AB55),IF(Config!$C$6=5,SUM(Ene!AB55+Feb!AB55+Mar!AB55+Abr!AB55+May!AB55),IF(Config!$C$6=6,SUM(+Ene!AB55+Feb!AB55+Mar!AB55+Abr!AB55+May!AB55+Jun!AB55),IF(Config!$C$6=7,SUM(Ene!AB55+Feb!AB55+Mar!AB55+Abr!AB55+May!AB55+Jun!AB55+Jul!AB55),IF(Config!$C$6=8,SUM(+Ene!AB55+Feb!AB55+Mar!AB55+Abr!AB55+May!AB55+Jun!AB55+Jul!AB55+Ago!AB55),IF(Config!$C$6=9,SUM(+Ene!AB55+Feb!AB55+Mar!AB55+Abr!AB55+May!AB55+Jun!AB55+Jul!AB55+Ago!AB55+Set!AB55),IF(Config!$C$6=10,SUM(+Ene!AB55+Feb!AB55+Mar!AB55+Abr!AB55+May!AB55+Jun!AB55+Jul!AB55+Ago!AB55+Set!AB55+Oct!AB55),IF(Config!$C$6=11,SUM(+Ene!AB55+Feb!AB55+Mar!AB55+Abr!AB55+May!AB55+Jun!AB55+Jul!AB55+Ago!AB55+Set!AB55+Oct!AB55+Nov!AB55),IF(Config!$C$6=12,SUM(+Ene!AB55+Feb!AB55+Mar!AB55+Abr!AB55+May!AB55+Jun!AB55+Jul!AB55+Ago!AB55+Set!AB55+Oct!AB55+Nov!AB55+Dic!AB55)))))))))))))</f>
        <v>0</v>
      </c>
      <c r="AC55" s="429">
        <f>IF(Config!$C$6=1,SUM(+Ene!AC55),IF(Config!$C$6=2,SUM(+Ene!AC55+Feb!AC55),IF(Config!$C$6=3,SUM(+Ene!AC55+Feb!AC55+Mar!AC55),IF(Config!$C$6=4,SUM(+Ene!AC55+Feb!AC55+Mar!AC55+Abr!AC55),IF(Config!$C$6=5,SUM(Ene!AC55+Feb!AC55+Mar!AC55+Abr!AC55+May!AC55),IF(Config!$C$6=6,SUM(+Ene!AC55+Feb!AC55+Mar!AC55+Abr!AC55+May!AC55+Jun!AC55),IF(Config!$C$6=7,SUM(Ene!AC55+Feb!AC55+Mar!AC55+Abr!AC55+May!AC55+Jun!AC55+Jul!AC55),IF(Config!$C$6=8,SUM(+Ene!AC55+Feb!AC55+Mar!AC55+Abr!AC55+May!AC55+Jun!AC55+Jul!AC55+Ago!AC55),IF(Config!$C$6=9,SUM(+Ene!AC55+Feb!AC55+Mar!AC55+Abr!AC55+May!AC55+Jun!AC55+Jul!AC55+Ago!AC55+Set!AC55),IF(Config!$C$6=10,SUM(+Ene!AC55+Feb!AC55+Mar!AC55+Abr!AC55+May!AC55+Jun!AC55+Jul!AC55+Ago!AC55+Set!AC55+Oct!AC55),IF(Config!$C$6=11,SUM(+Ene!AC55+Feb!AC55+Mar!AC55+Abr!AC55+May!AC55+Jun!AC55+Jul!AC55+Ago!AC55+Set!AC55+Oct!AC55+Nov!AC55),IF(Config!$C$6=12,SUM(+Ene!AC55+Feb!AC55+Mar!AC55+Abr!AC55+May!AC55+Jun!AC55+Jul!AC55+Ago!AC55+Set!AC55+Oct!AC55+Nov!AC55+Dic!AC55)))))))))))))</f>
        <v>0</v>
      </c>
      <c r="AD55" s="429">
        <f>IF(Config!$C$6=1,SUM(+Ene!AD55),IF(Config!$C$6=2,SUM(+Ene!AD55+Feb!AD55),IF(Config!$C$6=3,SUM(+Ene!AD55+Feb!AD55+Mar!AD55),IF(Config!$C$6=4,SUM(+Ene!AD55+Feb!AD55+Mar!AD55+Abr!AD55),IF(Config!$C$6=5,SUM(Ene!AD55+Feb!AD55+Mar!AD55+Abr!AD55+May!AD55),IF(Config!$C$6=6,SUM(+Ene!AD55+Feb!AD55+Mar!AD55+Abr!AD55+May!AD55+Jun!AD55),IF(Config!$C$6=7,SUM(Ene!AD55+Feb!AD55+Mar!AD55+Abr!AD55+May!AD55+Jun!AD55+Jul!AD55),IF(Config!$C$6=8,SUM(+Ene!AD55+Feb!AD55+Mar!AD55+Abr!AD55+May!AD55+Jun!AD55+Jul!AD55+Ago!AD55),IF(Config!$C$6=9,SUM(+Ene!AD55+Feb!AD55+Mar!AD55+Abr!AD55+May!AD55+Jun!AD55+Jul!AD55+Ago!AD55+Set!AD55),IF(Config!$C$6=10,SUM(+Ene!AD55+Feb!AD55+Mar!AD55+Abr!AD55+May!AD55+Jun!AD55+Jul!AD55+Ago!AD55+Set!AD55+Oct!AD55),IF(Config!$C$6=11,SUM(+Ene!AD55+Feb!AD55+Mar!AD55+Abr!AD55+May!AD55+Jun!AD55+Jul!AD55+Ago!AD55+Set!AD55+Oct!AD55+Nov!AD55),IF(Config!$C$6=12,SUM(+Ene!AD55+Feb!AD55+Mar!AD55+Abr!AD55+May!AD55+Jun!AD55+Jul!AD55+Ago!AD55+Set!AD55+Oct!AD55+Nov!AD55+Dic!AD55)))))))))))))</f>
        <v>0</v>
      </c>
      <c r="AE55" s="429">
        <f>IF(Config!$C$6=1,SUM(+Ene!AE55),IF(Config!$C$6=2,SUM(+Ene!AE55+Feb!AE55),IF(Config!$C$6=3,SUM(+Ene!AE55+Feb!AE55+Mar!AE55),IF(Config!$C$6=4,SUM(+Ene!AE55+Feb!AE55+Mar!AE55+Abr!AE55),IF(Config!$C$6=5,SUM(Ene!AE55+Feb!AE55+Mar!AE55+Abr!AE55+May!AE55),IF(Config!$C$6=6,SUM(+Ene!AE55+Feb!AE55+Mar!AE55+Abr!AE55+May!AE55+Jun!AE55),IF(Config!$C$6=7,SUM(Ene!AE55+Feb!AE55+Mar!AE55+Abr!AE55+May!AE55+Jun!AE55+Jul!AE55),IF(Config!$C$6=8,SUM(+Ene!AE55+Feb!AE55+Mar!AE55+Abr!AE55+May!AE55+Jun!AE55+Jul!AE55+Ago!AE55),IF(Config!$C$6=9,SUM(+Ene!AE55+Feb!AE55+Mar!AE55+Abr!AE55+May!AE55+Jun!AE55+Jul!AE55+Ago!AE55+Set!AE55),IF(Config!$C$6=10,SUM(+Ene!AE55+Feb!AE55+Mar!AE55+Abr!AE55+May!AE55+Jun!AE55+Jul!AE55+Ago!AE55+Set!AE55+Oct!AE55),IF(Config!$C$6=11,SUM(+Ene!AE55+Feb!AE55+Mar!AE55+Abr!AE55+May!AE55+Jun!AE55+Jul!AE55+Ago!AE55+Set!AE55+Oct!AE55+Nov!AE55),IF(Config!$C$6=12,SUM(+Ene!AE55+Feb!AE55+Mar!AE55+Abr!AE55+May!AE55+Jun!AE55+Jul!AE55+Ago!AE55+Set!AE55+Oct!AE55+Nov!AE55+Dic!AE55)))))))))))))</f>
        <v>0</v>
      </c>
      <c r="AF55" s="429">
        <f>IF(Config!$C$6=1,SUM(+Ene!AF55),IF(Config!$C$6=2,SUM(+Ene!AF55+Feb!AF55),IF(Config!$C$6=3,SUM(+Ene!AF55+Feb!AF55+Mar!AF55),IF(Config!$C$6=4,SUM(+Ene!AF55+Feb!AF55+Mar!AF55+Abr!AF55),IF(Config!$C$6=5,SUM(Ene!AF55+Feb!AF55+Mar!AF55+Abr!AF55+May!AF55),IF(Config!$C$6=6,SUM(+Ene!AF55+Feb!AF55+Mar!AF55+Abr!AF55+May!AF55+Jun!AF55),IF(Config!$C$6=7,SUM(Ene!AF55+Feb!AF55+Mar!AF55+Abr!AF55+May!AF55+Jun!AF55+Jul!AF55),IF(Config!$C$6=8,SUM(+Ene!AF55+Feb!AF55+Mar!AF55+Abr!AF55+May!AF55+Jun!AF55+Jul!AF55+Ago!AF55),IF(Config!$C$6=9,SUM(+Ene!AF55+Feb!AF55+Mar!AF55+Abr!AF55+May!AF55+Jun!AF55+Jul!AF55+Ago!AF55+Set!AF55),IF(Config!$C$6=10,SUM(+Ene!AF55+Feb!AF55+Mar!AF55+Abr!AF55+May!AF55+Jun!AF55+Jul!AF55+Ago!AF55+Set!AF55+Oct!AF55),IF(Config!$C$6=11,SUM(+Ene!AF55+Feb!AF55+Mar!AF55+Abr!AF55+May!AF55+Jun!AF55+Jul!AF55+Ago!AF55+Set!AF55+Oct!AF55+Nov!AF55),IF(Config!$C$6=12,SUM(+Ene!AF55+Feb!AF55+Mar!AF55+Abr!AF55+May!AF55+Jun!AF55+Jul!AF55+Ago!AF55+Set!AF55+Oct!AF55+Nov!AF55+Dic!AF55)))))))))))))</f>
        <v>0</v>
      </c>
      <c r="AG55" s="429">
        <f>IF(Config!$C$6=1,SUM(+Ene!AG55),IF(Config!$C$6=2,SUM(+Ene!AG55+Feb!AG55),IF(Config!$C$6=3,SUM(+Ene!AG55+Feb!AG55+Mar!AG55),IF(Config!$C$6=4,SUM(+Ene!AG55+Feb!AG55+Mar!AG55+Abr!AG55),IF(Config!$C$6=5,SUM(Ene!AG55+Feb!AG55+Mar!AG55+Abr!AG55+May!AG55),IF(Config!$C$6=6,SUM(+Ene!AG55+Feb!AG55+Mar!AG55+Abr!AG55+May!AG55+Jun!AG55),IF(Config!$C$6=7,SUM(Ene!AG55+Feb!AG55+Mar!AG55+Abr!AG55+May!AG55+Jun!AG55+Jul!AG55),IF(Config!$C$6=8,SUM(+Ene!AG55+Feb!AG55+Mar!AG55+Abr!AG55+May!AG55+Jun!AG55+Jul!AG55+Ago!AG55),IF(Config!$C$6=9,SUM(+Ene!AG55+Feb!AG55+Mar!AG55+Abr!AG55+May!AG55+Jun!AG55+Jul!AG55+Ago!AG55+Set!AG55),IF(Config!$C$6=10,SUM(+Ene!AG55+Feb!AG55+Mar!AG55+Abr!AG55+May!AG55+Jun!AG55+Jul!AG55+Ago!AG55+Set!AG55+Oct!AG55),IF(Config!$C$6=11,SUM(+Ene!AG55+Feb!AG55+Mar!AG55+Abr!AG55+May!AG55+Jun!AG55+Jul!AG55+Ago!AG55+Set!AG55+Oct!AG55+Nov!AG55),IF(Config!$C$6=12,SUM(+Ene!AG55+Feb!AG55+Mar!AG55+Abr!AG55+May!AG55+Jun!AG55+Jul!AG55+Ago!AG55+Set!AG55+Oct!AG55+Nov!AG55+Dic!AG55)))))))))))))</f>
        <v>0</v>
      </c>
      <c r="AH55" s="429">
        <f>IF(Config!$C$6=1,SUM(+Ene!AH55),IF(Config!$C$6=2,SUM(+Ene!AH55+Feb!AH55),IF(Config!$C$6=3,SUM(+Ene!AH55+Feb!AH55+Mar!AH55),IF(Config!$C$6=4,SUM(+Ene!AH55+Feb!AH55+Mar!AH55+Abr!AH55),IF(Config!$C$6=5,SUM(Ene!AH55+Feb!AH55+Mar!AH55+Abr!AH55+May!AH55),IF(Config!$C$6=6,SUM(+Ene!AH55+Feb!AH55+Mar!AH55+Abr!AH55+May!AH55+Jun!AH55),IF(Config!$C$6=7,SUM(Ene!AH55+Feb!AH55+Mar!AH55+Abr!AH55+May!AH55+Jun!AH55+Jul!AH55),IF(Config!$C$6=8,SUM(+Ene!AH55+Feb!AH55+Mar!AH55+Abr!AH55+May!AH55+Jun!AH55+Jul!AH55+Ago!AH55),IF(Config!$C$6=9,SUM(+Ene!AH55+Feb!AH55+Mar!AH55+Abr!AH55+May!AH55+Jun!AH55+Jul!AH55+Ago!AH55+Set!AH55),IF(Config!$C$6=10,SUM(+Ene!AH55+Feb!AH55+Mar!AH55+Abr!AH55+May!AH55+Jun!AH55+Jul!AH55+Ago!AH55+Set!AH55+Oct!AH55),IF(Config!$C$6=11,SUM(+Ene!AH55+Feb!AH55+Mar!AH55+Abr!AH55+May!AH55+Jun!AH55+Jul!AH55+Ago!AH55+Set!AH55+Oct!AH55+Nov!AH55),IF(Config!$C$6=12,SUM(+Ene!AH55+Feb!AH55+Mar!AH55+Abr!AH55+May!AH55+Jun!AH55+Jul!AH55+Ago!AH55+Set!AH55+Oct!AH55+Nov!AH55+Dic!AH55)))))))))))))</f>
        <v>0</v>
      </c>
      <c r="AI55" s="429">
        <f>IF(Config!$C$6=1,SUM(+Ene!AI55),IF(Config!$C$6=2,SUM(+Ene!AI55+Feb!AI55),IF(Config!$C$6=3,SUM(+Ene!AI55+Feb!AI55+Mar!AI55),IF(Config!$C$6=4,SUM(+Ene!AI55+Feb!AI55+Mar!AI55+Abr!AI55),IF(Config!$C$6=5,SUM(Ene!AI55+Feb!AI55+Mar!AI55+Abr!AI55+May!AI55),IF(Config!$C$6=6,SUM(+Ene!AI55+Feb!AI55+Mar!AI55+Abr!AI55+May!AI55+Jun!AI55),IF(Config!$C$6=7,SUM(Ene!AI55+Feb!AI55+Mar!AI55+Abr!AI55+May!AI55+Jun!AI55+Jul!AI55),IF(Config!$C$6=8,SUM(+Ene!AI55+Feb!AI55+Mar!AI55+Abr!AI55+May!AI55+Jun!AI55+Jul!AI55+Ago!AI55),IF(Config!$C$6=9,SUM(+Ene!AI55+Feb!AI55+Mar!AI55+Abr!AI55+May!AI55+Jun!AI55+Jul!AI55+Ago!AI55+Set!AI55),IF(Config!$C$6=10,SUM(+Ene!AI55+Feb!AI55+Mar!AI55+Abr!AI55+May!AI55+Jun!AI55+Jul!AI55+Ago!AI55+Set!AI55+Oct!AI55),IF(Config!$C$6=11,SUM(+Ene!AI55+Feb!AI55+Mar!AI55+Abr!AI55+May!AI55+Jun!AI55+Jul!AI55+Ago!AI55+Set!AI55+Oct!AI55+Nov!AI55),IF(Config!$C$6=12,SUM(+Ene!AI55+Feb!AI55+Mar!AI55+Abr!AI55+May!AI55+Jun!AI55+Jul!AI55+Ago!AI55+Set!AI55+Oct!AI55+Nov!AI55+Dic!AI55)))))))))))))</f>
        <v>0</v>
      </c>
      <c r="AJ55" s="429">
        <f>IF(Config!$C$6=1,SUM(+Ene!AJ55),IF(Config!$C$6=2,SUM(+Ene!AJ55+Feb!AJ55),IF(Config!$C$6=3,SUM(+Ene!AJ55+Feb!AJ55+Mar!AJ55),IF(Config!$C$6=4,SUM(+Ene!AJ55+Feb!AJ55+Mar!AJ55+Abr!AJ55),IF(Config!$C$6=5,SUM(Ene!AJ55+Feb!AJ55+Mar!AJ55+Abr!AJ55+May!AJ55),IF(Config!$C$6=6,SUM(+Ene!AJ55+Feb!AJ55+Mar!AJ55+Abr!AJ55+May!AJ55+Jun!AJ55),IF(Config!$C$6=7,SUM(Ene!AJ55+Feb!AJ55+Mar!AJ55+Abr!AJ55+May!AJ55+Jun!AJ55+Jul!AJ55),IF(Config!$C$6=8,SUM(+Ene!AJ55+Feb!AJ55+Mar!AJ55+Abr!AJ55+May!AJ55+Jun!AJ55+Jul!AJ55+Ago!AJ55),IF(Config!$C$6=9,SUM(+Ene!AJ55+Feb!AJ55+Mar!AJ55+Abr!AJ55+May!AJ55+Jun!AJ55+Jul!AJ55+Ago!AJ55+Set!AJ55),IF(Config!$C$6=10,SUM(+Ene!AJ55+Feb!AJ55+Mar!AJ55+Abr!AJ55+May!AJ55+Jun!AJ55+Jul!AJ55+Ago!AJ55+Set!AJ55+Oct!AJ55),IF(Config!$C$6=11,SUM(+Ene!AJ55+Feb!AJ55+Mar!AJ55+Abr!AJ55+May!AJ55+Jun!AJ55+Jul!AJ55+Ago!AJ55+Set!AJ55+Oct!AJ55+Nov!AJ55),IF(Config!$C$6=12,SUM(+Ene!AJ55+Feb!AJ55+Mar!AJ55+Abr!AJ55+May!AJ55+Jun!AJ55+Jul!AJ55+Ago!AJ55+Set!AJ55+Oct!AJ55+Nov!AJ55+Dic!AJ55)))))))))))))</f>
        <v>0</v>
      </c>
      <c r="AK55" s="429">
        <f>IF(Config!$C$6=1,SUM(+Ene!AK55),IF(Config!$C$6=2,SUM(+Ene!AK55+Feb!AK55),IF(Config!$C$6=3,SUM(+Ene!AK55+Feb!AK55+Mar!AK55),IF(Config!$C$6=4,SUM(+Ene!AK55+Feb!AK55+Mar!AK55+Abr!AK55),IF(Config!$C$6=5,SUM(Ene!AK55+Feb!AK55+Mar!AK55+Abr!AK55+May!AK55),IF(Config!$C$6=6,SUM(+Ene!AK55+Feb!AK55+Mar!AK55+Abr!AK55+May!AK55+Jun!AK55),IF(Config!$C$6=7,SUM(Ene!AK55+Feb!AK55+Mar!AK55+Abr!AK55+May!AK55+Jun!AK55+Jul!AK55),IF(Config!$C$6=8,SUM(+Ene!AK55+Feb!AK55+Mar!AK55+Abr!AK55+May!AK55+Jun!AK55+Jul!AK55+Ago!AK55),IF(Config!$C$6=9,SUM(+Ene!AK55+Feb!AK55+Mar!AK55+Abr!AK55+May!AK55+Jun!AK55+Jul!AK55+Ago!AK55+Set!AK55),IF(Config!$C$6=10,SUM(+Ene!AK55+Feb!AK55+Mar!AK55+Abr!AK55+May!AK55+Jun!AK55+Jul!AK55+Ago!AK55+Set!AK55+Oct!AK55),IF(Config!$C$6=11,SUM(+Ene!AK55+Feb!AK55+Mar!AK55+Abr!AK55+May!AK55+Jun!AK55+Jul!AK55+Ago!AK55+Set!AK55+Oct!AK55+Nov!AK55),IF(Config!$C$6=12,SUM(+Ene!AK55+Feb!AK55+Mar!AK55+Abr!AK55+May!AK55+Jun!AK55+Jul!AK55+Ago!AK55+Set!AK55+Oct!AK55+Nov!AK55+Dic!AK55)))))))))))))</f>
        <v>0</v>
      </c>
      <c r="AL55" s="429">
        <f>IF(Config!$C$6=1,SUM(+Ene!AL55),IF(Config!$C$6=2,SUM(+Ene!AL55+Feb!AL55),IF(Config!$C$6=3,SUM(+Ene!AL55+Feb!AL55+Mar!AL55),IF(Config!$C$6=4,SUM(+Ene!AL55+Feb!AL55+Mar!AL55+Abr!AL55),IF(Config!$C$6=5,SUM(Ene!AL55+Feb!AL55+Mar!AL55+Abr!AL55+May!AL55),IF(Config!$C$6=6,SUM(+Ene!AL55+Feb!AL55+Mar!AL55+Abr!AL55+May!AL55+Jun!AL55),IF(Config!$C$6=7,SUM(Ene!AL55+Feb!AL55+Mar!AL55+Abr!AL55+May!AL55+Jun!AL55+Jul!AL55),IF(Config!$C$6=8,SUM(+Ene!AL55+Feb!AL55+Mar!AL55+Abr!AL55+May!AL55+Jun!AL55+Jul!AL55+Ago!AL55),IF(Config!$C$6=9,SUM(+Ene!AL55+Feb!AL55+Mar!AL55+Abr!AL55+May!AL55+Jun!AL55+Jul!AL55+Ago!AL55+Set!AL55),IF(Config!$C$6=10,SUM(+Ene!AL55+Feb!AL55+Mar!AL55+Abr!AL55+May!AL55+Jun!AL55+Jul!AL55+Ago!AL55+Set!AL55+Oct!AL55),IF(Config!$C$6=11,SUM(+Ene!AL55+Feb!AL55+Mar!AL55+Abr!AL55+May!AL55+Jun!AL55+Jul!AL55+Ago!AL55+Set!AL55+Oct!AL55+Nov!AL55),IF(Config!$C$6=12,SUM(+Ene!AL55+Feb!AL55+Mar!AL55+Abr!AL55+May!AL55+Jun!AL55+Jul!AL55+Ago!AL55+Set!AL55+Oct!AL55+Nov!AL55+Dic!AL55)))))))))))))</f>
        <v>0</v>
      </c>
      <c r="AM55" s="429">
        <f>IF(Config!$C$6=1,SUM(+Ene!AM55),IF(Config!$C$6=2,SUM(+Ene!AM55+Feb!AM55),IF(Config!$C$6=3,SUM(+Ene!AM55+Feb!AM55+Mar!AM55),IF(Config!$C$6=4,SUM(+Ene!AM55+Feb!AM55+Mar!AM55+Abr!AM55),IF(Config!$C$6=5,SUM(Ene!AM55+Feb!AM55+Mar!AM55+Abr!AM55+May!AM55),IF(Config!$C$6=6,SUM(+Ene!AM55+Feb!AM55+Mar!AM55+Abr!AM55+May!AM55+Jun!AM55),IF(Config!$C$6=7,SUM(Ene!AM55+Feb!AM55+Mar!AM55+Abr!AM55+May!AM55+Jun!AM55+Jul!AM55),IF(Config!$C$6=8,SUM(+Ene!AM55+Feb!AM55+Mar!AM55+Abr!AM55+May!AM55+Jun!AM55+Jul!AM55+Ago!AM55),IF(Config!$C$6=9,SUM(+Ene!AM55+Feb!AM55+Mar!AM55+Abr!AM55+May!AM55+Jun!AM55+Jul!AM55+Ago!AM55+Set!AM55),IF(Config!$C$6=10,SUM(+Ene!AM55+Feb!AM55+Mar!AM55+Abr!AM55+May!AM55+Jun!AM55+Jul!AM55+Ago!AM55+Set!AM55+Oct!AM55),IF(Config!$C$6=11,SUM(+Ene!AM55+Feb!AM55+Mar!AM55+Abr!AM55+May!AM55+Jun!AM55+Jul!AM55+Ago!AM55+Set!AM55+Oct!AM55+Nov!AM55),IF(Config!$C$6=12,SUM(+Ene!AM55+Feb!AM55+Mar!AM55+Abr!AM55+May!AM55+Jun!AM55+Jul!AM55+Ago!AM55+Set!AM55+Oct!AM55+Nov!AM55+Dic!AM55)))))))))))))</f>
        <v>0</v>
      </c>
      <c r="AN55" s="429">
        <f>IF(Config!$C$6=1,SUM(+Ene!AN55),IF(Config!$C$6=2,SUM(+Ene!AN55+Feb!AN55),IF(Config!$C$6=3,SUM(+Ene!AN55+Feb!AN55+Mar!AN55),IF(Config!$C$6=4,SUM(+Ene!AN55+Feb!AN55+Mar!AN55+Abr!AN55),IF(Config!$C$6=5,SUM(Ene!AN55+Feb!AN55+Mar!AN55+Abr!AN55+May!AN55),IF(Config!$C$6=6,SUM(+Ene!AN55+Feb!AN55+Mar!AN55+Abr!AN55+May!AN55+Jun!AN55),IF(Config!$C$6=7,SUM(Ene!AN55+Feb!AN55+Mar!AN55+Abr!AN55+May!AN55+Jun!AN55+Jul!AN55),IF(Config!$C$6=8,SUM(+Ene!AN55+Feb!AN55+Mar!AN55+Abr!AN55+May!AN55+Jun!AN55+Jul!AN55+Ago!AN55),IF(Config!$C$6=9,SUM(+Ene!AN55+Feb!AN55+Mar!AN55+Abr!AN55+May!AN55+Jun!AN55+Jul!AN55+Ago!AN55+Set!AN55),IF(Config!$C$6=10,SUM(+Ene!AN55+Feb!AN55+Mar!AN55+Abr!AN55+May!AN55+Jun!AN55+Jul!AN55+Ago!AN55+Set!AN55+Oct!AN55),IF(Config!$C$6=11,SUM(+Ene!AN55+Feb!AN55+Mar!AN55+Abr!AN55+May!AN55+Jun!AN55+Jul!AN55+Ago!AN55+Set!AN55+Oct!AN55+Nov!AN55),IF(Config!$C$6=12,SUM(+Ene!AN55+Feb!AN55+Mar!AN55+Abr!AN55+May!AN55+Jun!AN55+Jul!AN55+Ago!AN55+Set!AN55+Oct!AN55+Nov!AN55+Dic!AN55)))))))))))))</f>
        <v>0</v>
      </c>
      <c r="AO55" s="429">
        <f>IF(Config!$C$6=1,SUM(+Ene!AO55),IF(Config!$C$6=2,SUM(+Ene!AO55+Feb!AO55),IF(Config!$C$6=3,SUM(+Ene!AO55+Feb!AO55+Mar!AO55),IF(Config!$C$6=4,SUM(+Ene!AO55+Feb!AO55+Mar!AO55+Abr!AO55),IF(Config!$C$6=5,SUM(Ene!AO55+Feb!AO55+Mar!AO55+Abr!AO55+May!AO55),IF(Config!$C$6=6,SUM(+Ene!AO55+Feb!AO55+Mar!AO55+Abr!AO55+May!AO55+Jun!AO55),IF(Config!$C$6=7,SUM(Ene!AO55+Feb!AO55+Mar!AO55+Abr!AO55+May!AO55+Jun!AO55+Jul!AO55),IF(Config!$C$6=8,SUM(+Ene!AO55+Feb!AO55+Mar!AO55+Abr!AO55+May!AO55+Jun!AO55+Jul!AO55+Ago!AO55),IF(Config!$C$6=9,SUM(+Ene!AO55+Feb!AO55+Mar!AO55+Abr!AO55+May!AO55+Jun!AO55+Jul!AO55+Ago!AO55+Set!AO55),IF(Config!$C$6=10,SUM(+Ene!AO55+Feb!AO55+Mar!AO55+Abr!AO55+May!AO55+Jun!AO55+Jul!AO55+Ago!AO55+Set!AO55+Oct!AO55),IF(Config!$C$6=11,SUM(+Ene!AO55+Feb!AO55+Mar!AO55+Abr!AO55+May!AO55+Jun!AO55+Jul!AO55+Ago!AO55+Set!AO55+Oct!AO55+Nov!AO55),IF(Config!$C$6=12,SUM(+Ene!AO55+Feb!AO55+Mar!AO55+Abr!AO55+May!AO55+Jun!AO55+Jul!AO55+Ago!AO55+Set!AO55+Oct!AO55+Nov!AO55+Dic!AO55)))))))))))))</f>
        <v>0</v>
      </c>
      <c r="AP55" s="429">
        <f>IF(Config!$C$6=1,SUM(+Ene!AP55),IF(Config!$C$6=2,SUM(+Ene!AP55+Feb!AP55),IF(Config!$C$6=3,SUM(+Ene!AP55+Feb!AP55+Mar!AP55),IF(Config!$C$6=4,SUM(+Ene!AP55+Feb!AP55+Mar!AP55+Abr!AP55),IF(Config!$C$6=5,SUM(Ene!AP55+Feb!AP55+Mar!AP55+Abr!AP55+May!AP55),IF(Config!$C$6=6,SUM(+Ene!AP55+Feb!AP55+Mar!AP55+Abr!AP55+May!AP55+Jun!AP55),IF(Config!$C$6=7,SUM(Ene!AP55+Feb!AP55+Mar!AP55+Abr!AP55+May!AP55+Jun!AP55+Jul!AP55),IF(Config!$C$6=8,SUM(+Ene!AP55+Feb!AP55+Mar!AP55+Abr!AP55+May!AP55+Jun!AP55+Jul!AP55+Ago!AP55),IF(Config!$C$6=9,SUM(+Ene!AP55+Feb!AP55+Mar!AP55+Abr!AP55+May!AP55+Jun!AP55+Jul!AP55+Ago!AP55+Set!AP55),IF(Config!$C$6=10,SUM(+Ene!AP55+Feb!AP55+Mar!AP55+Abr!AP55+May!AP55+Jun!AP55+Jul!AP55+Ago!AP55+Set!AP55+Oct!AP55),IF(Config!$C$6=11,SUM(+Ene!AP55+Feb!AP55+Mar!AP55+Abr!AP55+May!AP55+Jun!AP55+Jul!AP55+Ago!AP55+Set!AP55+Oct!AP55+Nov!AP55),IF(Config!$C$6=12,SUM(+Ene!AP55+Feb!AP55+Mar!AP55+Abr!AP55+May!AP55+Jun!AP55+Jul!AP55+Ago!AP55+Set!AP55+Oct!AP55+Nov!AP55+Dic!AP55)))))))))))))</f>
        <v>0</v>
      </c>
      <c r="AQ55" s="429">
        <f>IF(Config!$C$6=1,SUM(+Ene!AQ55),IF(Config!$C$6=2,SUM(+Ene!AQ55+Feb!AQ55),IF(Config!$C$6=3,SUM(+Ene!AQ55+Feb!AQ55+Mar!AQ55),IF(Config!$C$6=4,SUM(+Ene!AQ55+Feb!AQ55+Mar!AQ55+Abr!AQ55),IF(Config!$C$6=5,SUM(Ene!AQ55+Feb!AQ55+Mar!AQ55+Abr!AQ55+May!AQ55),IF(Config!$C$6=6,SUM(+Ene!AQ55+Feb!AQ55+Mar!AQ55+Abr!AQ55+May!AQ55+Jun!AQ55),IF(Config!$C$6=7,SUM(Ene!AQ55+Feb!AQ55+Mar!AQ55+Abr!AQ55+May!AQ55+Jun!AQ55+Jul!AQ55),IF(Config!$C$6=8,SUM(+Ene!AQ55+Feb!AQ55+Mar!AQ55+Abr!AQ55+May!AQ55+Jun!AQ55+Jul!AQ55+Ago!AQ55),IF(Config!$C$6=9,SUM(+Ene!AQ55+Feb!AQ55+Mar!AQ55+Abr!AQ55+May!AQ55+Jun!AQ55+Jul!AQ55+Ago!AQ55+Set!AQ55),IF(Config!$C$6=10,SUM(+Ene!AQ55+Feb!AQ55+Mar!AQ55+Abr!AQ55+May!AQ55+Jun!AQ55+Jul!AQ55+Ago!AQ55+Set!AQ55+Oct!AQ55),IF(Config!$C$6=11,SUM(+Ene!AQ55+Feb!AQ55+Mar!AQ55+Abr!AQ55+May!AQ55+Jun!AQ55+Jul!AQ55+Ago!AQ55+Set!AQ55+Oct!AQ55+Nov!AQ55),IF(Config!$C$6=12,SUM(+Ene!AQ55+Feb!AQ55+Mar!AQ55+Abr!AQ55+May!AQ55+Jun!AQ55+Jul!AQ55+Ago!AQ55+Set!AQ55+Oct!AQ55+Nov!AQ55+Dic!AQ55)))))))))))))</f>
        <v>0</v>
      </c>
      <c r="AR55" s="429">
        <f>IF(Config!$C$6=1,SUM(+Ene!AR55),IF(Config!$C$6=2,SUM(+Ene!AR55+Feb!AR55),IF(Config!$C$6=3,SUM(+Ene!AR55+Feb!AR55+Mar!AR55),IF(Config!$C$6=4,SUM(+Ene!AR55+Feb!AR55+Mar!AR55+Abr!AR55),IF(Config!$C$6=5,SUM(Ene!AR55+Feb!AR55+Mar!AR55+Abr!AR55+May!AR55),IF(Config!$C$6=6,SUM(+Ene!AR55+Feb!AR55+Mar!AR55+Abr!AR55+May!AR55+Jun!AR55),IF(Config!$C$6=7,SUM(Ene!AR55+Feb!AR55+Mar!AR55+Abr!AR55+May!AR55+Jun!AR55+Jul!AR55),IF(Config!$C$6=8,SUM(+Ene!AR55+Feb!AR55+Mar!AR55+Abr!AR55+May!AR55+Jun!AR55+Jul!AR55+Ago!AR55),IF(Config!$C$6=9,SUM(+Ene!AR55+Feb!AR55+Mar!AR55+Abr!AR55+May!AR55+Jun!AR55+Jul!AR55+Ago!AR55+Set!AR55),IF(Config!$C$6=10,SUM(+Ene!AR55+Feb!AR55+Mar!AR55+Abr!AR55+May!AR55+Jun!AR55+Jul!AR55+Ago!AR55+Set!AR55+Oct!AR55),IF(Config!$C$6=11,SUM(+Ene!AR55+Feb!AR55+Mar!AR55+Abr!AR55+May!AR55+Jun!AR55+Jul!AR55+Ago!AR55+Set!AR55+Oct!AR55+Nov!AR55),IF(Config!$C$6=12,SUM(+Ene!AR55+Feb!AR55+Mar!AR55+Abr!AR55+May!AR55+Jun!AR55+Jul!AR55+Ago!AR55+Set!AR55+Oct!AR55+Nov!AR55+Dic!AR55)))))))))))))</f>
        <v>0</v>
      </c>
      <c r="AS55" s="429">
        <f>IF(Config!$C$6=1,SUM(+Ene!AS55),IF(Config!$C$6=2,SUM(+Ene!AS55+Feb!AS55),IF(Config!$C$6=3,SUM(+Ene!AS55+Feb!AS55+Mar!AS55),IF(Config!$C$6=4,SUM(+Ene!AS55+Feb!AS55+Mar!AS55+Abr!AS55),IF(Config!$C$6=5,SUM(Ene!AS55+Feb!AS55+Mar!AS55+Abr!AS55+May!AS55),IF(Config!$C$6=6,SUM(+Ene!AS55+Feb!AS55+Mar!AS55+Abr!AS55+May!AS55+Jun!AS55),IF(Config!$C$6=7,SUM(Ene!AS55+Feb!AS55+Mar!AS55+Abr!AS55+May!AS55+Jun!AS55+Jul!AS55),IF(Config!$C$6=8,SUM(+Ene!AS55+Feb!AS55+Mar!AS55+Abr!AS55+May!AS55+Jun!AS55+Jul!AS55+Ago!AS55),IF(Config!$C$6=9,SUM(+Ene!AS55+Feb!AS55+Mar!AS55+Abr!AS55+May!AS55+Jun!AS55+Jul!AS55+Ago!AS55+Set!AS55),IF(Config!$C$6=10,SUM(+Ene!AS55+Feb!AS55+Mar!AS55+Abr!AS55+May!AS55+Jun!AS55+Jul!AS55+Ago!AS55+Set!AS55+Oct!AS55),IF(Config!$C$6=11,SUM(+Ene!AS55+Feb!AS55+Mar!AS55+Abr!AS55+May!AS55+Jun!AS55+Jul!AS55+Ago!AS55+Set!AS55+Oct!AS55+Nov!AS55),IF(Config!$C$6=12,SUM(+Ene!AS55+Feb!AS55+Mar!AS55+Abr!AS55+May!AS55+Jun!AS55+Jul!AS55+Ago!AS55+Set!AS55+Oct!AS55+Nov!AS55+Dic!AS55)))))))))))))</f>
        <v>0</v>
      </c>
      <c r="AT55" s="429">
        <f>IF(Config!$C$6=1,SUM(+Ene!AT55),IF(Config!$C$6=2,SUM(+Ene!AT55+Feb!AT55),IF(Config!$C$6=3,SUM(+Ene!AT55+Feb!AT55+Mar!AT55),IF(Config!$C$6=4,SUM(+Ene!AT55+Feb!AT55+Mar!AT55+Abr!AT55),IF(Config!$C$6=5,SUM(Ene!AT55+Feb!AT55+Mar!AT55+Abr!AT55+May!AT55),IF(Config!$C$6=6,SUM(+Ene!AT55+Feb!AT55+Mar!AT55+Abr!AT55+May!AT55+Jun!AT55),IF(Config!$C$6=7,SUM(Ene!AT55+Feb!AT55+Mar!AT55+Abr!AT55+May!AT55+Jun!AT55+Jul!AT55),IF(Config!$C$6=8,SUM(+Ene!AT55+Feb!AT55+Mar!AT55+Abr!AT55+May!AT55+Jun!AT55+Jul!AT55+Ago!AT55),IF(Config!$C$6=9,SUM(+Ene!AT55+Feb!AT55+Mar!AT55+Abr!AT55+May!AT55+Jun!AT55+Jul!AT55+Ago!AT55+Set!AT55),IF(Config!$C$6=10,SUM(+Ene!AT55+Feb!AT55+Mar!AT55+Abr!AT55+May!AT55+Jun!AT55+Jul!AT55+Ago!AT55+Set!AT55+Oct!AT55),IF(Config!$C$6=11,SUM(+Ene!AT55+Feb!AT55+Mar!AT55+Abr!AT55+May!AT55+Jun!AT55+Jul!AT55+Ago!AT55+Set!AT55+Oct!AT55+Nov!AT55),IF(Config!$C$6=12,SUM(+Ene!AT55+Feb!AT55+Mar!AT55+Abr!AT55+May!AT55+Jun!AT55+Jul!AT55+Ago!AT55+Set!AT55+Oct!AT55+Nov!AT55+Dic!AT55)))))))))))))</f>
        <v>0</v>
      </c>
      <c r="AU55">
        <f t="shared" si="34"/>
        <v>0</v>
      </c>
      <c r="AV55" s="37">
        <f t="shared" ref="AV55:AV57" si="42">SUM(D55)</f>
        <v>0</v>
      </c>
      <c r="AW55" s="37">
        <f t="shared" ref="AW55:AW57" si="43">+E55</f>
        <v>0</v>
      </c>
      <c r="AX55" s="37">
        <f t="shared" ref="AX55:AX57" si="44">+SUM(G55:P55)</f>
        <v>0</v>
      </c>
      <c r="AY55" s="37">
        <f t="shared" ref="AY55:AY57" si="45">+SUM(Q55:S55)</f>
        <v>0</v>
      </c>
      <c r="AZ55" s="37">
        <f t="shared" ref="AZ55:AZ57" si="46">+SUM(T55:W55)</f>
        <v>0</v>
      </c>
      <c r="BA55" s="37">
        <f t="shared" ref="BA55:BA57" si="47">+SUM(X55:AC55)</f>
        <v>0</v>
      </c>
      <c r="BB55" s="37">
        <f t="shared" si="16"/>
        <v>0</v>
      </c>
      <c r="BC55" s="37">
        <f t="shared" ref="BC55:BC57" si="48">+SUM(AJ55:AL55)</f>
        <v>0</v>
      </c>
      <c r="BD55" s="38">
        <f t="shared" ref="BD55:BD57" si="49">+SUM(AM55:AP55)</f>
        <v>0</v>
      </c>
      <c r="BE55" s="37">
        <f t="shared" ref="BE55:BE57" si="50">+SUM(AQ55:AT55)</f>
        <v>0</v>
      </c>
      <c r="BF55" s="54">
        <f t="shared" si="7"/>
        <v>0</v>
      </c>
      <c r="BG55" t="str">
        <f t="shared" si="8"/>
        <v>OK</v>
      </c>
    </row>
    <row r="56" spans="1:59" x14ac:dyDescent="0.25">
      <c r="A56" s="400">
        <v>53</v>
      </c>
      <c r="B56" s="468" t="str">
        <f>+Jun!B56</f>
        <v xml:space="preserve">5-DETECCION CANCER PROSTATA ( 50 a 75 años) </v>
      </c>
      <c r="C56" s="407" t="s">
        <v>471</v>
      </c>
      <c r="D56" s="429">
        <f>IF(Config!$C$6=1,SUM(+Ene!D56),IF(Config!$C$6=2,SUM(+Ene!D56+Feb!D56),IF(Config!$C$6=3,SUM(+Ene!D56+Feb!D56+Mar!D56),IF(Config!$C$6=4,SUM(+Ene!D56+Feb!D56+Mar!D56+Abr!D56),IF(Config!$C$6=5,SUM(Ene!D56+Feb!D56+Mar!D56+Abr!D56+May!D56),IF(Config!$C$6=6,SUM(+Ene!D56+Feb!D56+Mar!D56+Abr!D56+May!D56+Jun!D56),IF(Config!$C$6=7,SUM(Ene!D56+Feb!D56+Mar!D56+Abr!D56+May!D56+Jun!D56+Jul!D56),IF(Config!$C$6=8,SUM(+Ene!D56+Feb!D56+Mar!D56+Abr!D56+May!D56+Jun!D56+Jul!D56+Ago!D56),IF(Config!$C$6=9,SUM(+Ene!D56+Feb!D56+Mar!D56+Abr!D56+May!D56+Jun!D56+Jul!D56+Ago!D56+Set!D56),IF(Config!$C$6=10,SUM(+Ene!D56+Feb!D56+Mar!D56+Abr!D56+May!D56+Jun!D56+Jul!D56+Ago!D56+Set!D56+Oct!D56),IF(Config!$C$6=11,SUM(+Ene!D56+Feb!D56+Mar!D56+Abr!D56+May!D56+Jun!D56+Jul!D56+Ago!D56+Set!D56+Oct!D56+Nov!D56),IF(Config!$C$6=12,SUM(+Ene!D56+Feb!D56+Mar!D56+Abr!D56+May!D56+Jun!D56+Jul!D56+Ago!D56+Set!D56+Oct!D56+Nov!D56+Dic!D56)))))))))))))</f>
        <v>0</v>
      </c>
      <c r="E56" s="429">
        <f>IF(Config!$C$6=1,SUM(+Ene!E56),IF(Config!$C$6=2,SUM(+Ene!E56+Feb!E56),IF(Config!$C$6=3,SUM(+Ene!E56+Feb!E56+Mar!E56),IF(Config!$C$6=4,SUM(+Ene!E56+Feb!E56+Mar!E56+Abr!E56),IF(Config!$C$6=5,SUM(Ene!E56+Feb!E56+Mar!E56+Abr!E56+May!E56),IF(Config!$C$6=6,SUM(+Ene!E56+Feb!E56+Mar!E56+Abr!E56+May!E56+Jun!E56),IF(Config!$C$6=7,SUM(Ene!E56+Feb!E56+Mar!E56+Abr!E56+May!E56+Jun!E56+Jul!E56),IF(Config!$C$6=8,SUM(+Ene!E56+Feb!E56+Mar!E56+Abr!E56+May!E56+Jun!E56+Jul!E56+Ago!E56),IF(Config!$C$6=9,SUM(+Ene!E56+Feb!E56+Mar!E56+Abr!E56+May!E56+Jun!E56+Jul!E56+Ago!E56+Set!E56),IF(Config!$C$6=10,SUM(+Ene!E56+Feb!E56+Mar!E56+Abr!E56+May!E56+Jun!E56+Jul!E56+Ago!E56+Set!E56+Oct!E56),IF(Config!$C$6=11,SUM(+Ene!E56+Feb!E56+Mar!E56+Abr!E56+May!E56+Jun!E56+Jul!E56+Ago!E56+Set!E56+Oct!E56+Nov!E56),IF(Config!$C$6=12,SUM(+Ene!E56+Feb!E56+Mar!E56+Abr!E56+May!E56+Jun!E56+Jul!E56+Ago!E56+Set!E56+Oct!E56+Nov!E56+Dic!E56)))))))))))))</f>
        <v>0</v>
      </c>
      <c r="F56" s="429">
        <f>IF(Config!$C$6=1,SUM(+Ene!F76),IF(Config!$C$6=2,SUM(+Ene!F76+Feb!F76),IF(Config!$C$6=3,SUM(+Ene!F76+Feb!F76+Mar!F76),IF(Config!$C$6=4,SUM(+Ene!F76+Feb!F76+Mar!F76+Abr!F76),IF(Config!$C$6=5,SUM(Ene!F76+Feb!F76+Mar!F76+Abr!F76+May!F76),IF(Config!$C$6=6,SUM(+Ene!F76+Feb!F76+Mar!F76+Abr!F76+May!F76+Jun!F76),IF(Config!$C$6=7,SUM(Ene!F76+Feb!F76+Mar!F76+Abr!F76+May!F76+Jun!F76+Jul!F76),IF(Config!$C$6=8,SUM(+Ene!F76+Feb!F76+Mar!F76+Abr!F76+May!F76+Jun!F76+Jul!F76+Ago!F76),IF(Config!$C$6=9,SUM(+Ene!F76+Feb!F76+Mar!F76+Abr!F76+May!F76+Jun!F76+Jul!F76+Ago!F76+Set!F76),IF(Config!$C$6=10,SUM(+Ene!F76+Feb!F76+Mar!F76+Abr!F76+May!F76+Jun!F76+Jul!F76+Ago!F76+Set!F76+Oct!F76),IF(Config!$C$6=11,SUM(+Ene!F76+Feb!F76+Mar!F76+Abr!F76+May!F76+Jun!F76+Jul!F76+Ago!F76+Set!F76+Oct!F76+Nov!F76),IF(Config!$C$6=12,SUM(+Ene!F76+Feb!F76+Mar!F76+Abr!F76+May!F76+Jun!F76+Jul!F76+Ago!F76+Set!F76+Oct!F76+Nov!F76+Dic!F76)))))))))))))</f>
        <v>0</v>
      </c>
      <c r="G56" s="429">
        <f>IF(Config!$C$6=1,SUM(+Ene!G56),IF(Config!$C$6=2,SUM(+Ene!G56+Feb!G56),IF(Config!$C$6=3,SUM(+Ene!G56+Feb!G56+Mar!G56),IF(Config!$C$6=4,SUM(+Ene!G56+Feb!G56+Mar!G56+Abr!G56),IF(Config!$C$6=5,SUM(Ene!G56+Feb!G56+Mar!G56+Abr!G56+May!G56),IF(Config!$C$6=6,SUM(+Ene!G56+Feb!G56+Mar!G56+Abr!G56+May!G56+Jun!G56),IF(Config!$C$6=7,SUM(Ene!G56+Feb!G56+Mar!G56+Abr!G56+May!G56+Jun!G56+Jul!G56),IF(Config!$C$6=8,SUM(+Ene!G56+Feb!G56+Mar!G56+Abr!G56+May!G56+Jun!G56+Jul!G56+Ago!G56),IF(Config!$C$6=9,SUM(+Ene!G56+Feb!G56+Mar!G56+Abr!G56+May!G56+Jun!G56+Jul!G56+Ago!G56+Set!G56),IF(Config!$C$6=10,SUM(+Ene!G56+Feb!G56+Mar!G56+Abr!G56+May!G56+Jun!G56+Jul!G56+Ago!G56+Set!G56+Oct!G56),IF(Config!$C$6=11,SUM(+Ene!G56+Feb!G56+Mar!G56+Abr!G56+May!G56+Jun!G56+Jul!G56+Ago!G56+Set!G56+Oct!G56+Nov!G56),IF(Config!$C$6=12,SUM(+Ene!G56+Feb!G56+Mar!G56+Abr!G56+May!G56+Jun!G56+Jul!G56+Ago!G56+Set!G56+Oct!G56+Nov!G56+Dic!G56)))))))))))))</f>
        <v>0</v>
      </c>
      <c r="H56" s="429">
        <f>IF(Config!$C$6=1,SUM(+Ene!H56),IF(Config!$C$6=2,SUM(+Ene!H56+Feb!H56),IF(Config!$C$6=3,SUM(+Ene!H56+Feb!H56+Mar!H56),IF(Config!$C$6=4,SUM(+Ene!H56+Feb!H56+Mar!H56+Abr!H56),IF(Config!$C$6=5,SUM(Ene!H56+Feb!H56+Mar!H56+Abr!H56+May!H56),IF(Config!$C$6=6,SUM(+Ene!H56+Feb!H56+Mar!H56+Abr!H56+May!H56+Jun!H56),IF(Config!$C$6=7,SUM(Ene!H56+Feb!H56+Mar!H56+Abr!H56+May!H56+Jun!H56+Jul!H56),IF(Config!$C$6=8,SUM(+Ene!H56+Feb!H56+Mar!H56+Abr!H56+May!H56+Jun!H56+Jul!H56+Ago!H56),IF(Config!$C$6=9,SUM(+Ene!H56+Feb!H56+Mar!H56+Abr!H56+May!H56+Jun!H56+Jul!H56+Ago!H56+Set!H56),IF(Config!$C$6=10,SUM(+Ene!H56+Feb!H56+Mar!H56+Abr!H56+May!H56+Jun!H56+Jul!H56+Ago!H56+Set!H56+Oct!H56),IF(Config!$C$6=11,SUM(+Ene!H56+Feb!H56+Mar!H56+Abr!H56+May!H56+Jun!H56+Jul!H56+Ago!H56+Set!H56+Oct!H56+Nov!H56),IF(Config!$C$6=12,SUM(+Ene!H56+Feb!H56+Mar!H56+Abr!H56+May!H56+Jun!H56+Jul!H56+Ago!H56+Set!H56+Oct!H56+Nov!H56+Dic!H56)))))))))))))</f>
        <v>0</v>
      </c>
      <c r="I56" s="429">
        <f>IF(Config!$C$6=1,SUM(+Ene!I56),IF(Config!$C$6=2,SUM(+Ene!I56+Feb!I56),IF(Config!$C$6=3,SUM(+Ene!I56+Feb!I56+Mar!I56),IF(Config!$C$6=4,SUM(+Ene!I56+Feb!I56+Mar!I56+Abr!I56),IF(Config!$C$6=5,SUM(Ene!I56+Feb!I56+Mar!I56+Abr!I56+May!I56),IF(Config!$C$6=6,SUM(+Ene!I56+Feb!I56+Mar!I56+Abr!I56+May!I56+Jun!I56),IF(Config!$C$6=7,SUM(Ene!I56+Feb!I56+Mar!I56+Abr!I56+May!I56+Jun!I56+Jul!I56),IF(Config!$C$6=8,SUM(+Ene!I56+Feb!I56+Mar!I56+Abr!I56+May!I56+Jun!I56+Jul!I56+Ago!I56),IF(Config!$C$6=9,SUM(+Ene!I56+Feb!I56+Mar!I56+Abr!I56+May!I56+Jun!I56+Jul!I56+Ago!I56+Set!I56),IF(Config!$C$6=10,SUM(+Ene!I56+Feb!I56+Mar!I56+Abr!I56+May!I56+Jun!I56+Jul!I56+Ago!I56+Set!I56+Oct!I56),IF(Config!$C$6=11,SUM(+Ene!I56+Feb!I56+Mar!I56+Abr!I56+May!I56+Jun!I56+Jul!I56+Ago!I56+Set!I56+Oct!I56+Nov!I56),IF(Config!$C$6=12,SUM(+Ene!I56+Feb!I56+Mar!I56+Abr!I56+May!I56+Jun!I56+Jul!I56+Ago!I56+Set!I56+Oct!I56+Nov!I56+Dic!I56)))))))))))))</f>
        <v>0</v>
      </c>
      <c r="J56" s="429">
        <f>IF(Config!$C$6=1,SUM(+Ene!J56),IF(Config!$C$6=2,SUM(+Ene!J56+Feb!J56),IF(Config!$C$6=3,SUM(+Ene!J56+Feb!J56+Mar!J56),IF(Config!$C$6=4,SUM(+Ene!J56+Feb!J56+Mar!J56+Abr!J56),IF(Config!$C$6=5,SUM(Ene!J56+Feb!J56+Mar!J56+Abr!J56+May!J56),IF(Config!$C$6=6,SUM(+Ene!J56+Feb!J56+Mar!J56+Abr!J56+May!J56+Jun!J56),IF(Config!$C$6=7,SUM(Ene!J56+Feb!J56+Mar!J56+Abr!J56+May!J56+Jun!J56+Jul!J56),IF(Config!$C$6=8,SUM(+Ene!J56+Feb!J56+Mar!J56+Abr!J56+May!J56+Jun!J56+Jul!J56+Ago!J56),IF(Config!$C$6=9,SUM(+Ene!J56+Feb!J56+Mar!J56+Abr!J56+May!J56+Jun!J56+Jul!J56+Ago!J56+Set!J56),IF(Config!$C$6=10,SUM(+Ene!J56+Feb!J56+Mar!J56+Abr!J56+May!J56+Jun!J56+Jul!J56+Ago!J56+Set!J56+Oct!J56),IF(Config!$C$6=11,SUM(+Ene!J56+Feb!J56+Mar!J56+Abr!J56+May!J56+Jun!J56+Jul!J56+Ago!J56+Set!J56+Oct!J56+Nov!J56),IF(Config!$C$6=12,SUM(+Ene!J56+Feb!J56+Mar!J56+Abr!J56+May!J56+Jun!J56+Jul!J56+Ago!J56+Set!J56+Oct!J56+Nov!J56+Dic!J56)))))))))))))</f>
        <v>0</v>
      </c>
      <c r="K56" s="429">
        <f>IF(Config!$C$6=1,SUM(+Ene!K56),IF(Config!$C$6=2,SUM(+Ene!K56+Feb!K56),IF(Config!$C$6=3,SUM(+Ene!K56+Feb!K56+Mar!K56),IF(Config!$C$6=4,SUM(+Ene!K56+Feb!K56+Mar!K56+Abr!K56),IF(Config!$C$6=5,SUM(Ene!K56+Feb!K56+Mar!K56+Abr!K56+May!K56),IF(Config!$C$6=6,SUM(+Ene!K56+Feb!K56+Mar!K56+Abr!K56+May!K56+Jun!K56),IF(Config!$C$6=7,SUM(Ene!K56+Feb!K56+Mar!K56+Abr!K56+May!K56+Jun!K56+Jul!K56),IF(Config!$C$6=8,SUM(+Ene!K56+Feb!K56+Mar!K56+Abr!K56+May!K56+Jun!K56+Jul!K56+Ago!K56),IF(Config!$C$6=9,SUM(+Ene!K56+Feb!K56+Mar!K56+Abr!K56+May!K56+Jun!K56+Jul!K56+Ago!K56+Set!K56),IF(Config!$C$6=10,SUM(+Ene!K56+Feb!K56+Mar!K56+Abr!K56+May!K56+Jun!K56+Jul!K56+Ago!K56+Set!K56+Oct!K56),IF(Config!$C$6=11,SUM(+Ene!K56+Feb!K56+Mar!K56+Abr!K56+May!K56+Jun!K56+Jul!K56+Ago!K56+Set!K56+Oct!K56+Nov!K56),IF(Config!$C$6=12,SUM(+Ene!K56+Feb!K56+Mar!K56+Abr!K56+May!K56+Jun!K56+Jul!K56+Ago!K56+Set!K56+Oct!K56+Nov!K56+Dic!K56)))))))))))))</f>
        <v>0</v>
      </c>
      <c r="L56" s="429">
        <f>IF(Config!$C$6=1,SUM(+Ene!L56),IF(Config!$C$6=2,SUM(+Ene!L56+Feb!L56),IF(Config!$C$6=3,SUM(+Ene!L56+Feb!L56+Mar!L56),IF(Config!$C$6=4,SUM(+Ene!L56+Feb!L56+Mar!L56+Abr!L56),IF(Config!$C$6=5,SUM(Ene!L56+Feb!L56+Mar!L56+Abr!L56+May!L56),IF(Config!$C$6=6,SUM(+Ene!L56+Feb!L56+Mar!L56+Abr!L56+May!L56+Jun!L56),IF(Config!$C$6=7,SUM(Ene!L56+Feb!L56+Mar!L56+Abr!L56+May!L56+Jun!L56+Jul!L56),IF(Config!$C$6=8,SUM(+Ene!L56+Feb!L56+Mar!L56+Abr!L56+May!L56+Jun!L56+Jul!L56+Ago!L56),IF(Config!$C$6=9,SUM(+Ene!L56+Feb!L56+Mar!L56+Abr!L56+May!L56+Jun!L56+Jul!L56+Ago!L56+Set!L56),IF(Config!$C$6=10,SUM(+Ene!L56+Feb!L56+Mar!L56+Abr!L56+May!L56+Jun!L56+Jul!L56+Ago!L56+Set!L56+Oct!L56),IF(Config!$C$6=11,SUM(+Ene!L56+Feb!L56+Mar!L56+Abr!L56+May!L56+Jun!L56+Jul!L56+Ago!L56+Set!L56+Oct!L56+Nov!L56),IF(Config!$C$6=12,SUM(+Ene!L56+Feb!L56+Mar!L56+Abr!L56+May!L56+Jun!L56+Jul!L56+Ago!L56+Set!L56+Oct!L56+Nov!L56+Dic!L56)))))))))))))</f>
        <v>0</v>
      </c>
      <c r="M56" s="429">
        <f>IF(Config!$C$6=1,SUM(+Ene!M56),IF(Config!$C$6=2,SUM(+Ene!M56+Feb!M56),IF(Config!$C$6=3,SUM(+Ene!M56+Feb!M56+Mar!M56),IF(Config!$C$6=4,SUM(+Ene!M56+Feb!M56+Mar!M56+Abr!M56),IF(Config!$C$6=5,SUM(Ene!M56+Feb!M56+Mar!M56+Abr!M56+May!M56),IF(Config!$C$6=6,SUM(+Ene!M56+Feb!M56+Mar!M56+Abr!M56+May!M56+Jun!M56),IF(Config!$C$6=7,SUM(Ene!M56+Feb!M56+Mar!M56+Abr!M56+May!M56+Jun!M56+Jul!M56),IF(Config!$C$6=8,SUM(+Ene!M56+Feb!M56+Mar!M56+Abr!M56+May!M56+Jun!M56+Jul!M56+Ago!M56),IF(Config!$C$6=9,SUM(+Ene!M56+Feb!M56+Mar!M56+Abr!M56+May!M56+Jun!M56+Jul!M56+Ago!M56+Set!M56),IF(Config!$C$6=10,SUM(+Ene!M56+Feb!M56+Mar!M56+Abr!M56+May!M56+Jun!M56+Jul!M56+Ago!M56+Set!M56+Oct!M56),IF(Config!$C$6=11,SUM(+Ene!M56+Feb!M56+Mar!M56+Abr!M56+May!M56+Jun!M56+Jul!M56+Ago!M56+Set!M56+Oct!M56+Nov!M56),IF(Config!$C$6=12,SUM(+Ene!M56+Feb!M56+Mar!M56+Abr!M56+May!M56+Jun!M56+Jul!M56+Ago!M56+Set!M56+Oct!M56+Nov!M56+Dic!M56)))))))))))))</f>
        <v>0</v>
      </c>
      <c r="N56" s="429">
        <f>IF(Config!$C$6=1,SUM(+Ene!N56),IF(Config!$C$6=2,SUM(+Ene!N56+Feb!N56),IF(Config!$C$6=3,SUM(+Ene!N56+Feb!N56+Mar!N56),IF(Config!$C$6=4,SUM(+Ene!N56+Feb!N56+Mar!N56+Abr!N56),IF(Config!$C$6=5,SUM(Ene!N56+Feb!N56+Mar!N56+Abr!N56+May!N56),IF(Config!$C$6=6,SUM(+Ene!N56+Feb!N56+Mar!N56+Abr!N56+May!N56+Jun!N56),IF(Config!$C$6=7,SUM(Ene!N56+Feb!N56+Mar!N56+Abr!N56+May!N56+Jun!N56+Jul!N56),IF(Config!$C$6=8,SUM(+Ene!N56+Feb!N56+Mar!N56+Abr!N56+May!N56+Jun!N56+Jul!N56+Ago!N56),IF(Config!$C$6=9,SUM(+Ene!N56+Feb!N56+Mar!N56+Abr!N56+May!N56+Jun!N56+Jul!N56+Ago!N56+Set!N56),IF(Config!$C$6=10,SUM(+Ene!N56+Feb!N56+Mar!N56+Abr!N56+May!N56+Jun!N56+Jul!N56+Ago!N56+Set!N56+Oct!N56),IF(Config!$C$6=11,SUM(+Ene!N56+Feb!N56+Mar!N56+Abr!N56+May!N56+Jun!N56+Jul!N56+Ago!N56+Set!N56+Oct!N56+Nov!N56),IF(Config!$C$6=12,SUM(+Ene!N56+Feb!N56+Mar!N56+Abr!N56+May!N56+Jun!N56+Jul!N56+Ago!N56+Set!N56+Oct!N56+Nov!N56+Dic!N56)))))))))))))</f>
        <v>0</v>
      </c>
      <c r="O56" s="429">
        <f>IF(Config!$C$6=1,SUM(+Ene!O56),IF(Config!$C$6=2,SUM(+Ene!O56+Feb!O56),IF(Config!$C$6=3,SUM(+Ene!O56+Feb!O56+Mar!O56),IF(Config!$C$6=4,SUM(+Ene!O56+Feb!O56+Mar!O56+Abr!O56),IF(Config!$C$6=5,SUM(Ene!O56+Feb!O56+Mar!O56+Abr!O56+May!O56),IF(Config!$C$6=6,SUM(+Ene!O56+Feb!O56+Mar!O56+Abr!O56+May!O56+Jun!O56),IF(Config!$C$6=7,SUM(Ene!O56+Feb!O56+Mar!O56+Abr!O56+May!O56+Jun!O56+Jul!O56),IF(Config!$C$6=8,SUM(+Ene!O56+Feb!O56+Mar!O56+Abr!O56+May!O56+Jun!O56+Jul!O56+Ago!O56),IF(Config!$C$6=9,SUM(+Ene!O56+Feb!O56+Mar!O56+Abr!O56+May!O56+Jun!O56+Jul!O56+Ago!O56+Set!O56),IF(Config!$C$6=10,SUM(+Ene!O56+Feb!O56+Mar!O56+Abr!O56+May!O56+Jun!O56+Jul!O56+Ago!O56+Set!O56+Oct!O56),IF(Config!$C$6=11,SUM(+Ene!O56+Feb!O56+Mar!O56+Abr!O56+May!O56+Jun!O56+Jul!O56+Ago!O56+Set!O56+Oct!O56+Nov!O56),IF(Config!$C$6=12,SUM(+Ene!O56+Feb!O56+Mar!O56+Abr!O56+May!O56+Jun!O56+Jul!O56+Ago!O56+Set!O56+Oct!O56+Nov!O56+Dic!O56)))))))))))))</f>
        <v>0</v>
      </c>
      <c r="P56" s="429">
        <f>IF(Config!$C$6=1,SUM(+Ene!P56),IF(Config!$C$6=2,SUM(+Ene!P56+Feb!P56),IF(Config!$C$6=3,SUM(+Ene!P56+Feb!P56+Mar!P56),IF(Config!$C$6=4,SUM(+Ene!P56+Feb!P56+Mar!P56+Abr!P56),IF(Config!$C$6=5,SUM(Ene!P56+Feb!P56+Mar!P56+Abr!P56+May!P56),IF(Config!$C$6=6,SUM(+Ene!P56+Feb!P56+Mar!P56+Abr!P56+May!P56+Jun!P56),IF(Config!$C$6=7,SUM(Ene!P56+Feb!P56+Mar!P56+Abr!P56+May!P56+Jun!P56+Jul!P56),IF(Config!$C$6=8,SUM(+Ene!P56+Feb!P56+Mar!P56+Abr!P56+May!P56+Jun!P56+Jul!P56+Ago!P56),IF(Config!$C$6=9,SUM(+Ene!P56+Feb!P56+Mar!P56+Abr!P56+May!P56+Jun!P56+Jul!P56+Ago!P56+Set!P56),IF(Config!$C$6=10,SUM(+Ene!P56+Feb!P56+Mar!P56+Abr!P56+May!P56+Jun!P56+Jul!P56+Ago!P56+Set!P56+Oct!P56),IF(Config!$C$6=11,SUM(+Ene!P56+Feb!P56+Mar!P56+Abr!P56+May!P56+Jun!P56+Jul!P56+Ago!P56+Set!P56+Oct!P56+Nov!P56),IF(Config!$C$6=12,SUM(+Ene!P56+Feb!P56+Mar!P56+Abr!P56+May!P56+Jun!P56+Jul!P56+Ago!P56+Set!P56+Oct!P56+Nov!P56+Dic!P56)))))))))))))</f>
        <v>0</v>
      </c>
      <c r="Q56" s="429">
        <f>IF(Config!$C$6=1,SUM(+Ene!Q56),IF(Config!$C$6=2,SUM(+Ene!Q56+Feb!Q56),IF(Config!$C$6=3,SUM(+Ene!Q56+Feb!Q56+Mar!Q56),IF(Config!$C$6=4,SUM(+Ene!Q56+Feb!Q56+Mar!Q56+Abr!Q56),IF(Config!$C$6=5,SUM(Ene!Q56+Feb!Q56+Mar!Q56+Abr!Q56+May!Q56),IF(Config!$C$6=6,SUM(+Ene!Q56+Feb!Q56+Mar!Q56+Abr!Q56+May!Q56+Jun!Q56),IF(Config!$C$6=7,SUM(Ene!Q56+Feb!Q56+Mar!Q56+Abr!Q56+May!Q56+Jun!Q56+Jul!Q56),IF(Config!$C$6=8,SUM(+Ene!Q56+Feb!Q56+Mar!Q56+Abr!Q56+May!Q56+Jun!Q56+Jul!Q56+Ago!Q56),IF(Config!$C$6=9,SUM(+Ene!Q56+Feb!Q56+Mar!Q56+Abr!Q56+May!Q56+Jun!Q56+Jul!Q56+Ago!Q56+Set!Q56),IF(Config!$C$6=10,SUM(+Ene!Q56+Feb!Q56+Mar!Q56+Abr!Q56+May!Q56+Jun!Q56+Jul!Q56+Ago!Q56+Set!Q56+Oct!Q56),IF(Config!$C$6=11,SUM(+Ene!Q56+Feb!Q56+Mar!Q56+Abr!Q56+May!Q56+Jun!Q56+Jul!Q56+Ago!Q56+Set!Q56+Oct!Q56+Nov!Q56),IF(Config!$C$6=12,SUM(+Ene!Q56+Feb!Q56+Mar!Q56+Abr!Q56+May!Q56+Jun!Q56+Jul!Q56+Ago!Q56+Set!Q56+Oct!Q56+Nov!Q56+Dic!Q56)))))))))))))</f>
        <v>0</v>
      </c>
      <c r="R56" s="429">
        <f>IF(Config!$C$6=1,SUM(+Ene!R56),IF(Config!$C$6=2,SUM(+Ene!R56+Feb!R56),IF(Config!$C$6=3,SUM(+Ene!R56+Feb!R56+Mar!R56),IF(Config!$C$6=4,SUM(+Ene!R56+Feb!R56+Mar!R56+Abr!R56),IF(Config!$C$6=5,SUM(Ene!R56+Feb!R56+Mar!R56+Abr!R56+May!R56),IF(Config!$C$6=6,SUM(+Ene!R56+Feb!R56+Mar!R56+Abr!R56+May!R56+Jun!R56),IF(Config!$C$6=7,SUM(Ene!R56+Feb!R56+Mar!R56+Abr!R56+May!R56+Jun!R56+Jul!R56),IF(Config!$C$6=8,SUM(+Ene!R56+Feb!R56+Mar!R56+Abr!R56+May!R56+Jun!R56+Jul!R56+Ago!R56),IF(Config!$C$6=9,SUM(+Ene!R56+Feb!R56+Mar!R56+Abr!R56+May!R56+Jun!R56+Jul!R56+Ago!R56+Set!R56),IF(Config!$C$6=10,SUM(+Ene!R56+Feb!R56+Mar!R56+Abr!R56+May!R56+Jun!R56+Jul!R56+Ago!R56+Set!R56+Oct!R56),IF(Config!$C$6=11,SUM(+Ene!R56+Feb!R56+Mar!R56+Abr!R56+May!R56+Jun!R56+Jul!R56+Ago!R56+Set!R56+Oct!R56+Nov!R56),IF(Config!$C$6=12,SUM(+Ene!R56+Feb!R56+Mar!R56+Abr!R56+May!R56+Jun!R56+Jul!R56+Ago!R56+Set!R56+Oct!R56+Nov!R56+Dic!R56)))))))))))))</f>
        <v>0</v>
      </c>
      <c r="S56" s="429">
        <f>IF(Config!$C$6=1,SUM(+Ene!S56),IF(Config!$C$6=2,SUM(+Ene!S56+Feb!S56),IF(Config!$C$6=3,SUM(+Ene!S56+Feb!S56+Mar!S56),IF(Config!$C$6=4,SUM(+Ene!S56+Feb!S56+Mar!S56+Abr!S56),IF(Config!$C$6=5,SUM(Ene!S56+Feb!S56+Mar!S56+Abr!S56+May!S56),IF(Config!$C$6=6,SUM(+Ene!S56+Feb!S56+Mar!S56+Abr!S56+May!S56+Jun!S56),IF(Config!$C$6=7,SUM(Ene!S56+Feb!S56+Mar!S56+Abr!S56+May!S56+Jun!S56+Jul!S56),IF(Config!$C$6=8,SUM(+Ene!S56+Feb!S56+Mar!S56+Abr!S56+May!S56+Jun!S56+Jul!S56+Ago!S56),IF(Config!$C$6=9,SUM(+Ene!S56+Feb!S56+Mar!S56+Abr!S56+May!S56+Jun!S56+Jul!S56+Ago!S56+Set!S56),IF(Config!$C$6=10,SUM(+Ene!S56+Feb!S56+Mar!S56+Abr!S56+May!S56+Jun!S56+Jul!S56+Ago!S56+Set!S56+Oct!S56),IF(Config!$C$6=11,SUM(+Ene!S56+Feb!S56+Mar!S56+Abr!S56+May!S56+Jun!S56+Jul!S56+Ago!S56+Set!S56+Oct!S56+Nov!S56),IF(Config!$C$6=12,SUM(+Ene!S56+Feb!S56+Mar!S56+Abr!S56+May!S56+Jun!S56+Jul!S56+Ago!S56+Set!S56+Oct!S56+Nov!S56+Dic!S56)))))))))))))</f>
        <v>0</v>
      </c>
      <c r="T56" s="429">
        <f>IF(Config!$C$6=1,SUM(+Ene!T56),IF(Config!$C$6=2,SUM(+Ene!T56+Feb!T56),IF(Config!$C$6=3,SUM(+Ene!T56+Feb!T56+Mar!T56),IF(Config!$C$6=4,SUM(+Ene!T56+Feb!T56+Mar!T56+Abr!T56),IF(Config!$C$6=5,SUM(Ene!T56+Feb!T56+Mar!T56+Abr!T56+May!T56),IF(Config!$C$6=6,SUM(+Ene!T56+Feb!T56+Mar!T56+Abr!T56+May!T56+Jun!T56),IF(Config!$C$6=7,SUM(Ene!T56+Feb!T56+Mar!T56+Abr!T56+May!T56+Jun!T56+Jul!T56),IF(Config!$C$6=8,SUM(+Ene!T56+Feb!T56+Mar!T56+Abr!T56+May!T56+Jun!T56+Jul!T56+Ago!T56),IF(Config!$C$6=9,SUM(+Ene!T56+Feb!T56+Mar!T56+Abr!T56+May!T56+Jun!T56+Jul!T56+Ago!T56+Set!T56),IF(Config!$C$6=10,SUM(+Ene!T56+Feb!T56+Mar!T56+Abr!T56+May!T56+Jun!T56+Jul!T56+Ago!T56+Set!T56+Oct!T56),IF(Config!$C$6=11,SUM(+Ene!T56+Feb!T56+Mar!T56+Abr!T56+May!T56+Jun!T56+Jul!T56+Ago!T56+Set!T56+Oct!T56+Nov!T56),IF(Config!$C$6=12,SUM(+Ene!T56+Feb!T56+Mar!T56+Abr!T56+May!T56+Jun!T56+Jul!T56+Ago!T56+Set!T56+Oct!T56+Nov!T56+Dic!T56)))))))))))))</f>
        <v>0</v>
      </c>
      <c r="U56" s="429">
        <f>IF(Config!$C$6=1,SUM(+Ene!U56),IF(Config!$C$6=2,SUM(+Ene!U56+Feb!U56),IF(Config!$C$6=3,SUM(+Ene!U56+Feb!U56+Mar!U56),IF(Config!$C$6=4,SUM(+Ene!U56+Feb!U56+Mar!U56+Abr!U56),IF(Config!$C$6=5,SUM(Ene!U56+Feb!U56+Mar!U56+Abr!U56+May!U56),IF(Config!$C$6=6,SUM(+Ene!U56+Feb!U56+Mar!U56+Abr!U56+May!U56+Jun!U56),IF(Config!$C$6=7,SUM(Ene!U56+Feb!U56+Mar!U56+Abr!U56+May!U56+Jun!U56+Jul!U56),IF(Config!$C$6=8,SUM(+Ene!U56+Feb!U56+Mar!U56+Abr!U56+May!U56+Jun!U56+Jul!U56+Ago!U56),IF(Config!$C$6=9,SUM(+Ene!U56+Feb!U56+Mar!U56+Abr!U56+May!U56+Jun!U56+Jul!U56+Ago!U56+Set!U56),IF(Config!$C$6=10,SUM(+Ene!U56+Feb!U56+Mar!U56+Abr!U56+May!U56+Jun!U56+Jul!U56+Ago!U56+Set!U56+Oct!U56),IF(Config!$C$6=11,SUM(+Ene!U56+Feb!U56+Mar!U56+Abr!U56+May!U56+Jun!U56+Jul!U56+Ago!U56+Set!U56+Oct!U56+Nov!U56),IF(Config!$C$6=12,SUM(+Ene!U56+Feb!U56+Mar!U56+Abr!U56+May!U56+Jun!U56+Jul!U56+Ago!U56+Set!U56+Oct!U56+Nov!U56+Dic!U56)))))))))))))</f>
        <v>0</v>
      </c>
      <c r="V56" s="429">
        <f>IF(Config!$C$6=1,SUM(+Ene!V56),IF(Config!$C$6=2,SUM(+Ene!V56+Feb!V56),IF(Config!$C$6=3,SUM(+Ene!V56+Feb!V56+Mar!V56),IF(Config!$C$6=4,SUM(+Ene!V56+Feb!V56+Mar!V56+Abr!V56),IF(Config!$C$6=5,SUM(Ene!V56+Feb!V56+Mar!V56+Abr!V56+May!V56),IF(Config!$C$6=6,SUM(+Ene!V56+Feb!V56+Mar!V56+Abr!V56+May!V56+Jun!V56),IF(Config!$C$6=7,SUM(Ene!V56+Feb!V56+Mar!V56+Abr!V56+May!V56+Jun!V56+Jul!V56),IF(Config!$C$6=8,SUM(+Ene!V56+Feb!V56+Mar!V56+Abr!V56+May!V56+Jun!V56+Jul!V56+Ago!V56),IF(Config!$C$6=9,SUM(+Ene!V56+Feb!V56+Mar!V56+Abr!V56+May!V56+Jun!V56+Jul!V56+Ago!V56+Set!V56),IF(Config!$C$6=10,SUM(+Ene!V56+Feb!V56+Mar!V56+Abr!V56+May!V56+Jun!V56+Jul!V56+Ago!V56+Set!V56+Oct!V56),IF(Config!$C$6=11,SUM(+Ene!V56+Feb!V56+Mar!V56+Abr!V56+May!V56+Jun!V56+Jul!V56+Ago!V56+Set!V56+Oct!V56+Nov!V56),IF(Config!$C$6=12,SUM(+Ene!V56+Feb!V56+Mar!V56+Abr!V56+May!V56+Jun!V56+Jul!V56+Ago!V56+Set!V56+Oct!V56+Nov!V56+Dic!V56)))))))))))))</f>
        <v>0</v>
      </c>
      <c r="W56" s="429">
        <f>IF(Config!$C$6=1,SUM(+Ene!W56),IF(Config!$C$6=2,SUM(+Ene!W56+Feb!W56),IF(Config!$C$6=3,SUM(+Ene!W56+Feb!W56+Mar!W56),IF(Config!$C$6=4,SUM(+Ene!W56+Feb!W56+Mar!W56+Abr!W56),IF(Config!$C$6=5,SUM(Ene!W56+Feb!W56+Mar!W56+Abr!W56+May!W56),IF(Config!$C$6=6,SUM(+Ene!W56+Feb!W56+Mar!W56+Abr!W56+May!W56+Jun!W56),IF(Config!$C$6=7,SUM(Ene!W56+Feb!W56+Mar!W56+Abr!W56+May!W56+Jun!W56+Jul!W56),IF(Config!$C$6=8,SUM(+Ene!W56+Feb!W56+Mar!W56+Abr!W56+May!W56+Jun!W56+Jul!W56+Ago!W56),IF(Config!$C$6=9,SUM(+Ene!W56+Feb!W56+Mar!W56+Abr!W56+May!W56+Jun!W56+Jul!W56+Ago!W56+Set!W56),IF(Config!$C$6=10,SUM(+Ene!W56+Feb!W56+Mar!W56+Abr!W56+May!W56+Jun!W56+Jul!W56+Ago!W56+Set!W56+Oct!W56),IF(Config!$C$6=11,SUM(+Ene!W56+Feb!W56+Mar!W56+Abr!W56+May!W56+Jun!W56+Jul!W56+Ago!W56+Set!W56+Oct!W56+Nov!W56),IF(Config!$C$6=12,SUM(+Ene!W56+Feb!W56+Mar!W56+Abr!W56+May!W56+Jun!W56+Jul!W56+Ago!W56+Set!W56+Oct!W56+Nov!W56+Dic!W56)))))))))))))</f>
        <v>0</v>
      </c>
      <c r="X56" s="429">
        <f>IF(Config!$C$6=1,SUM(+Ene!X56),IF(Config!$C$6=2,SUM(+Ene!X56+Feb!X56),IF(Config!$C$6=3,SUM(+Ene!X56+Feb!X56+Mar!X56),IF(Config!$C$6=4,SUM(+Ene!X56+Feb!X56+Mar!X56+Abr!X56),IF(Config!$C$6=5,SUM(Ene!X56+Feb!X56+Mar!X56+Abr!X56+May!X56),IF(Config!$C$6=6,SUM(+Ene!X56+Feb!X56+Mar!X56+Abr!X56+May!X56+Jun!X56),IF(Config!$C$6=7,SUM(Ene!X56+Feb!X56+Mar!X56+Abr!X56+May!X56+Jun!X56+Jul!X56),IF(Config!$C$6=8,SUM(+Ene!X56+Feb!X56+Mar!X56+Abr!X56+May!X56+Jun!X56+Jul!X56+Ago!X56),IF(Config!$C$6=9,SUM(+Ene!X56+Feb!X56+Mar!X56+Abr!X56+May!X56+Jun!X56+Jul!X56+Ago!X56+Set!X56),IF(Config!$C$6=10,SUM(+Ene!X56+Feb!X56+Mar!X56+Abr!X56+May!X56+Jun!X56+Jul!X56+Ago!X56+Set!X56+Oct!X56),IF(Config!$C$6=11,SUM(+Ene!X56+Feb!X56+Mar!X56+Abr!X56+May!X56+Jun!X56+Jul!X56+Ago!X56+Set!X56+Oct!X56+Nov!X56),IF(Config!$C$6=12,SUM(+Ene!X56+Feb!X56+Mar!X56+Abr!X56+May!X56+Jun!X56+Jul!X56+Ago!X56+Set!X56+Oct!X56+Nov!X56+Dic!X56)))))))))))))</f>
        <v>0</v>
      </c>
      <c r="Y56" s="429">
        <f>IF(Config!$C$6=1,SUM(+Ene!Y56),IF(Config!$C$6=2,SUM(+Ene!Y56+Feb!Y56),IF(Config!$C$6=3,SUM(+Ene!Y56+Feb!Y56+Mar!Y56),IF(Config!$C$6=4,SUM(+Ene!Y56+Feb!Y56+Mar!Y56+Abr!Y56),IF(Config!$C$6=5,SUM(Ene!Y56+Feb!Y56+Mar!Y56+Abr!Y56+May!Y56),IF(Config!$C$6=6,SUM(+Ene!Y56+Feb!Y56+Mar!Y56+Abr!Y56+May!Y56+Jun!Y56),IF(Config!$C$6=7,SUM(Ene!Y56+Feb!Y56+Mar!Y56+Abr!Y56+May!Y56+Jun!Y56+Jul!Y56),IF(Config!$C$6=8,SUM(+Ene!Y56+Feb!Y56+Mar!Y56+Abr!Y56+May!Y56+Jun!Y56+Jul!Y56+Ago!Y56),IF(Config!$C$6=9,SUM(+Ene!Y56+Feb!Y56+Mar!Y56+Abr!Y56+May!Y56+Jun!Y56+Jul!Y56+Ago!Y56+Set!Y56),IF(Config!$C$6=10,SUM(+Ene!Y56+Feb!Y56+Mar!Y56+Abr!Y56+May!Y56+Jun!Y56+Jul!Y56+Ago!Y56+Set!Y56+Oct!Y56),IF(Config!$C$6=11,SUM(+Ene!Y56+Feb!Y56+Mar!Y56+Abr!Y56+May!Y56+Jun!Y56+Jul!Y56+Ago!Y56+Set!Y56+Oct!Y56+Nov!Y56),IF(Config!$C$6=12,SUM(+Ene!Y56+Feb!Y56+Mar!Y56+Abr!Y56+May!Y56+Jun!Y56+Jul!Y56+Ago!Y56+Set!Y56+Oct!Y56+Nov!Y56+Dic!Y56)))))))))))))</f>
        <v>0</v>
      </c>
      <c r="Z56" s="429">
        <f>IF(Config!$C$6=1,SUM(+Ene!Z56),IF(Config!$C$6=2,SUM(+Ene!Z56+Feb!Z56),IF(Config!$C$6=3,SUM(+Ene!Z56+Feb!Z56+Mar!Z56),IF(Config!$C$6=4,SUM(+Ene!Z56+Feb!Z56+Mar!Z56+Abr!Z56),IF(Config!$C$6=5,SUM(Ene!Z56+Feb!Z56+Mar!Z56+Abr!Z56+May!Z56),IF(Config!$C$6=6,SUM(+Ene!Z56+Feb!Z56+Mar!Z56+Abr!Z56+May!Z56+Jun!Z56),IF(Config!$C$6=7,SUM(Ene!Z56+Feb!Z56+Mar!Z56+Abr!Z56+May!Z56+Jun!Z56+Jul!Z56),IF(Config!$C$6=8,SUM(+Ene!Z56+Feb!Z56+Mar!Z56+Abr!Z56+May!Z56+Jun!Z56+Jul!Z56+Ago!Z56),IF(Config!$C$6=9,SUM(+Ene!Z56+Feb!Z56+Mar!Z56+Abr!Z56+May!Z56+Jun!Z56+Jul!Z56+Ago!Z56+Set!Z56),IF(Config!$C$6=10,SUM(+Ene!Z56+Feb!Z56+Mar!Z56+Abr!Z56+May!Z56+Jun!Z56+Jul!Z56+Ago!Z56+Set!Z56+Oct!Z56),IF(Config!$C$6=11,SUM(+Ene!Z56+Feb!Z56+Mar!Z56+Abr!Z56+May!Z56+Jun!Z56+Jul!Z56+Ago!Z56+Set!Z56+Oct!Z56+Nov!Z56),IF(Config!$C$6=12,SUM(+Ene!Z56+Feb!Z56+Mar!Z56+Abr!Z56+May!Z56+Jun!Z56+Jul!Z56+Ago!Z56+Set!Z56+Oct!Z56+Nov!Z56+Dic!Z56)))))))))))))</f>
        <v>0</v>
      </c>
      <c r="AA56" s="429">
        <f>IF(Config!$C$6=1,SUM(+Ene!AA56),IF(Config!$C$6=2,SUM(+Ene!AA56+Feb!AA56),IF(Config!$C$6=3,SUM(+Ene!AA56+Feb!AA56+Mar!AA56),IF(Config!$C$6=4,SUM(+Ene!AA56+Feb!AA56+Mar!AA56+Abr!AA56),IF(Config!$C$6=5,SUM(Ene!AA56+Feb!AA56+Mar!AA56+Abr!AA56+May!AA56),IF(Config!$C$6=6,SUM(+Ene!AA56+Feb!AA56+Mar!AA56+Abr!AA56+May!AA56+Jun!AA56),IF(Config!$C$6=7,SUM(Ene!AA56+Feb!AA56+Mar!AA56+Abr!AA56+May!AA56+Jun!AA56+Jul!AA56),IF(Config!$C$6=8,SUM(+Ene!AA56+Feb!AA56+Mar!AA56+Abr!AA56+May!AA56+Jun!AA56+Jul!AA56+Ago!AA56),IF(Config!$C$6=9,SUM(+Ene!AA56+Feb!AA56+Mar!AA56+Abr!AA56+May!AA56+Jun!AA56+Jul!AA56+Ago!AA56+Set!AA56),IF(Config!$C$6=10,SUM(+Ene!AA56+Feb!AA56+Mar!AA56+Abr!AA56+May!AA56+Jun!AA56+Jul!AA56+Ago!AA56+Set!AA56+Oct!AA56),IF(Config!$C$6=11,SUM(+Ene!AA56+Feb!AA56+Mar!AA56+Abr!AA56+May!AA56+Jun!AA56+Jul!AA56+Ago!AA56+Set!AA56+Oct!AA56+Nov!AA56),IF(Config!$C$6=12,SUM(+Ene!AA56+Feb!AA56+Mar!AA56+Abr!AA56+May!AA56+Jun!AA56+Jul!AA56+Ago!AA56+Set!AA56+Oct!AA56+Nov!AA56+Dic!AA56)))))))))))))</f>
        <v>0</v>
      </c>
      <c r="AB56" s="429">
        <f>IF(Config!$C$6=1,SUM(+Ene!AB56),IF(Config!$C$6=2,SUM(+Ene!AB56+Feb!AB56),IF(Config!$C$6=3,SUM(+Ene!AB56+Feb!AB56+Mar!AB56),IF(Config!$C$6=4,SUM(+Ene!AB56+Feb!AB56+Mar!AB56+Abr!AB56),IF(Config!$C$6=5,SUM(Ene!AB56+Feb!AB56+Mar!AB56+Abr!AB56+May!AB56),IF(Config!$C$6=6,SUM(+Ene!AB56+Feb!AB56+Mar!AB56+Abr!AB56+May!AB56+Jun!AB56),IF(Config!$C$6=7,SUM(Ene!AB56+Feb!AB56+Mar!AB56+Abr!AB56+May!AB56+Jun!AB56+Jul!AB56),IF(Config!$C$6=8,SUM(+Ene!AB56+Feb!AB56+Mar!AB56+Abr!AB56+May!AB56+Jun!AB56+Jul!AB56+Ago!AB56),IF(Config!$C$6=9,SUM(+Ene!AB56+Feb!AB56+Mar!AB56+Abr!AB56+May!AB56+Jun!AB56+Jul!AB56+Ago!AB56+Set!AB56),IF(Config!$C$6=10,SUM(+Ene!AB56+Feb!AB56+Mar!AB56+Abr!AB56+May!AB56+Jun!AB56+Jul!AB56+Ago!AB56+Set!AB56+Oct!AB56),IF(Config!$C$6=11,SUM(+Ene!AB56+Feb!AB56+Mar!AB56+Abr!AB56+May!AB56+Jun!AB56+Jul!AB56+Ago!AB56+Set!AB56+Oct!AB56+Nov!AB56),IF(Config!$C$6=12,SUM(+Ene!AB56+Feb!AB56+Mar!AB56+Abr!AB56+May!AB56+Jun!AB56+Jul!AB56+Ago!AB56+Set!AB56+Oct!AB56+Nov!AB56+Dic!AB56)))))))))))))</f>
        <v>0</v>
      </c>
      <c r="AC56" s="429">
        <f>IF(Config!$C$6=1,SUM(+Ene!AC56),IF(Config!$C$6=2,SUM(+Ene!AC56+Feb!AC56),IF(Config!$C$6=3,SUM(+Ene!AC56+Feb!AC56+Mar!AC56),IF(Config!$C$6=4,SUM(+Ene!AC56+Feb!AC56+Mar!AC56+Abr!AC56),IF(Config!$C$6=5,SUM(Ene!AC56+Feb!AC56+Mar!AC56+Abr!AC56+May!AC56),IF(Config!$C$6=6,SUM(+Ene!AC56+Feb!AC56+Mar!AC56+Abr!AC56+May!AC56+Jun!AC56),IF(Config!$C$6=7,SUM(Ene!AC56+Feb!AC56+Mar!AC56+Abr!AC56+May!AC56+Jun!AC56+Jul!AC56),IF(Config!$C$6=8,SUM(+Ene!AC56+Feb!AC56+Mar!AC56+Abr!AC56+May!AC56+Jun!AC56+Jul!AC56+Ago!AC56),IF(Config!$C$6=9,SUM(+Ene!AC56+Feb!AC56+Mar!AC56+Abr!AC56+May!AC56+Jun!AC56+Jul!AC56+Ago!AC56+Set!AC56),IF(Config!$C$6=10,SUM(+Ene!AC56+Feb!AC56+Mar!AC56+Abr!AC56+May!AC56+Jun!AC56+Jul!AC56+Ago!AC56+Set!AC56+Oct!AC56),IF(Config!$C$6=11,SUM(+Ene!AC56+Feb!AC56+Mar!AC56+Abr!AC56+May!AC56+Jun!AC56+Jul!AC56+Ago!AC56+Set!AC56+Oct!AC56+Nov!AC56),IF(Config!$C$6=12,SUM(+Ene!AC56+Feb!AC56+Mar!AC56+Abr!AC56+May!AC56+Jun!AC56+Jul!AC56+Ago!AC56+Set!AC56+Oct!AC56+Nov!AC56+Dic!AC56)))))))))))))</f>
        <v>0</v>
      </c>
      <c r="AD56" s="429">
        <f>IF(Config!$C$6=1,SUM(+Ene!AD56),IF(Config!$C$6=2,SUM(+Ene!AD56+Feb!AD56),IF(Config!$C$6=3,SUM(+Ene!AD56+Feb!AD56+Mar!AD56),IF(Config!$C$6=4,SUM(+Ene!AD56+Feb!AD56+Mar!AD56+Abr!AD56),IF(Config!$C$6=5,SUM(Ene!AD56+Feb!AD56+Mar!AD56+Abr!AD56+May!AD56),IF(Config!$C$6=6,SUM(+Ene!AD56+Feb!AD56+Mar!AD56+Abr!AD56+May!AD56+Jun!AD56),IF(Config!$C$6=7,SUM(Ene!AD56+Feb!AD56+Mar!AD56+Abr!AD56+May!AD56+Jun!AD56+Jul!AD56),IF(Config!$C$6=8,SUM(+Ene!AD56+Feb!AD56+Mar!AD56+Abr!AD56+May!AD56+Jun!AD56+Jul!AD56+Ago!AD56),IF(Config!$C$6=9,SUM(+Ene!AD56+Feb!AD56+Mar!AD56+Abr!AD56+May!AD56+Jun!AD56+Jul!AD56+Ago!AD56+Set!AD56),IF(Config!$C$6=10,SUM(+Ene!AD56+Feb!AD56+Mar!AD56+Abr!AD56+May!AD56+Jun!AD56+Jul!AD56+Ago!AD56+Set!AD56+Oct!AD56),IF(Config!$C$6=11,SUM(+Ene!AD56+Feb!AD56+Mar!AD56+Abr!AD56+May!AD56+Jun!AD56+Jul!AD56+Ago!AD56+Set!AD56+Oct!AD56+Nov!AD56),IF(Config!$C$6=12,SUM(+Ene!AD56+Feb!AD56+Mar!AD56+Abr!AD56+May!AD56+Jun!AD56+Jul!AD56+Ago!AD56+Set!AD56+Oct!AD56+Nov!AD56+Dic!AD56)))))))))))))</f>
        <v>0</v>
      </c>
      <c r="AE56" s="429">
        <f>IF(Config!$C$6=1,SUM(+Ene!AE56),IF(Config!$C$6=2,SUM(+Ene!AE56+Feb!AE56),IF(Config!$C$6=3,SUM(+Ene!AE56+Feb!AE56+Mar!AE56),IF(Config!$C$6=4,SUM(+Ene!AE56+Feb!AE56+Mar!AE56+Abr!AE56),IF(Config!$C$6=5,SUM(Ene!AE56+Feb!AE56+Mar!AE56+Abr!AE56+May!AE56),IF(Config!$C$6=6,SUM(+Ene!AE56+Feb!AE56+Mar!AE56+Abr!AE56+May!AE56+Jun!AE56),IF(Config!$C$6=7,SUM(Ene!AE56+Feb!AE56+Mar!AE56+Abr!AE56+May!AE56+Jun!AE56+Jul!AE56),IF(Config!$C$6=8,SUM(+Ene!AE56+Feb!AE56+Mar!AE56+Abr!AE56+May!AE56+Jun!AE56+Jul!AE56+Ago!AE56),IF(Config!$C$6=9,SUM(+Ene!AE56+Feb!AE56+Mar!AE56+Abr!AE56+May!AE56+Jun!AE56+Jul!AE56+Ago!AE56+Set!AE56),IF(Config!$C$6=10,SUM(+Ene!AE56+Feb!AE56+Mar!AE56+Abr!AE56+May!AE56+Jun!AE56+Jul!AE56+Ago!AE56+Set!AE56+Oct!AE56),IF(Config!$C$6=11,SUM(+Ene!AE56+Feb!AE56+Mar!AE56+Abr!AE56+May!AE56+Jun!AE56+Jul!AE56+Ago!AE56+Set!AE56+Oct!AE56+Nov!AE56),IF(Config!$C$6=12,SUM(+Ene!AE56+Feb!AE56+Mar!AE56+Abr!AE56+May!AE56+Jun!AE56+Jul!AE56+Ago!AE56+Set!AE56+Oct!AE56+Nov!AE56+Dic!AE56)))))))))))))</f>
        <v>0</v>
      </c>
      <c r="AF56" s="429">
        <f>IF(Config!$C$6=1,SUM(+Ene!AF56),IF(Config!$C$6=2,SUM(+Ene!AF56+Feb!AF56),IF(Config!$C$6=3,SUM(+Ene!AF56+Feb!AF56+Mar!AF56),IF(Config!$C$6=4,SUM(+Ene!AF56+Feb!AF56+Mar!AF56+Abr!AF56),IF(Config!$C$6=5,SUM(Ene!AF56+Feb!AF56+Mar!AF56+Abr!AF56+May!AF56),IF(Config!$C$6=6,SUM(+Ene!AF56+Feb!AF56+Mar!AF56+Abr!AF56+May!AF56+Jun!AF56),IF(Config!$C$6=7,SUM(Ene!AF56+Feb!AF56+Mar!AF56+Abr!AF56+May!AF56+Jun!AF56+Jul!AF56),IF(Config!$C$6=8,SUM(+Ene!AF56+Feb!AF56+Mar!AF56+Abr!AF56+May!AF56+Jun!AF56+Jul!AF56+Ago!AF56),IF(Config!$C$6=9,SUM(+Ene!AF56+Feb!AF56+Mar!AF56+Abr!AF56+May!AF56+Jun!AF56+Jul!AF56+Ago!AF56+Set!AF56),IF(Config!$C$6=10,SUM(+Ene!AF56+Feb!AF56+Mar!AF56+Abr!AF56+May!AF56+Jun!AF56+Jul!AF56+Ago!AF56+Set!AF56+Oct!AF56),IF(Config!$C$6=11,SUM(+Ene!AF56+Feb!AF56+Mar!AF56+Abr!AF56+May!AF56+Jun!AF56+Jul!AF56+Ago!AF56+Set!AF56+Oct!AF56+Nov!AF56),IF(Config!$C$6=12,SUM(+Ene!AF56+Feb!AF56+Mar!AF56+Abr!AF56+May!AF56+Jun!AF56+Jul!AF56+Ago!AF56+Set!AF56+Oct!AF56+Nov!AF56+Dic!AF56)))))))))))))</f>
        <v>0</v>
      </c>
      <c r="AG56" s="429">
        <f>IF(Config!$C$6=1,SUM(+Ene!AG56),IF(Config!$C$6=2,SUM(+Ene!AG56+Feb!AG56),IF(Config!$C$6=3,SUM(+Ene!AG56+Feb!AG56+Mar!AG56),IF(Config!$C$6=4,SUM(+Ene!AG56+Feb!AG56+Mar!AG56+Abr!AG56),IF(Config!$C$6=5,SUM(Ene!AG56+Feb!AG56+Mar!AG56+Abr!AG56+May!AG56),IF(Config!$C$6=6,SUM(+Ene!AG56+Feb!AG56+Mar!AG56+Abr!AG56+May!AG56+Jun!AG56),IF(Config!$C$6=7,SUM(Ene!AG56+Feb!AG56+Mar!AG56+Abr!AG56+May!AG56+Jun!AG56+Jul!AG56),IF(Config!$C$6=8,SUM(+Ene!AG56+Feb!AG56+Mar!AG56+Abr!AG56+May!AG56+Jun!AG56+Jul!AG56+Ago!AG56),IF(Config!$C$6=9,SUM(+Ene!AG56+Feb!AG56+Mar!AG56+Abr!AG56+May!AG56+Jun!AG56+Jul!AG56+Ago!AG56+Set!AG56),IF(Config!$C$6=10,SUM(+Ene!AG56+Feb!AG56+Mar!AG56+Abr!AG56+May!AG56+Jun!AG56+Jul!AG56+Ago!AG56+Set!AG56+Oct!AG56),IF(Config!$C$6=11,SUM(+Ene!AG56+Feb!AG56+Mar!AG56+Abr!AG56+May!AG56+Jun!AG56+Jul!AG56+Ago!AG56+Set!AG56+Oct!AG56+Nov!AG56),IF(Config!$C$6=12,SUM(+Ene!AG56+Feb!AG56+Mar!AG56+Abr!AG56+May!AG56+Jun!AG56+Jul!AG56+Ago!AG56+Set!AG56+Oct!AG56+Nov!AG56+Dic!AG56)))))))))))))</f>
        <v>0</v>
      </c>
      <c r="AH56" s="429">
        <f>IF(Config!$C$6=1,SUM(+Ene!AH56),IF(Config!$C$6=2,SUM(+Ene!AH56+Feb!AH56),IF(Config!$C$6=3,SUM(+Ene!AH56+Feb!AH56+Mar!AH56),IF(Config!$C$6=4,SUM(+Ene!AH56+Feb!AH56+Mar!AH56+Abr!AH56),IF(Config!$C$6=5,SUM(Ene!AH56+Feb!AH56+Mar!AH56+Abr!AH56+May!AH56),IF(Config!$C$6=6,SUM(+Ene!AH56+Feb!AH56+Mar!AH56+Abr!AH56+May!AH56+Jun!AH56),IF(Config!$C$6=7,SUM(Ene!AH56+Feb!AH56+Mar!AH56+Abr!AH56+May!AH56+Jun!AH56+Jul!AH56),IF(Config!$C$6=8,SUM(+Ene!AH56+Feb!AH56+Mar!AH56+Abr!AH56+May!AH56+Jun!AH56+Jul!AH56+Ago!AH56),IF(Config!$C$6=9,SUM(+Ene!AH56+Feb!AH56+Mar!AH56+Abr!AH56+May!AH56+Jun!AH56+Jul!AH56+Ago!AH56+Set!AH56),IF(Config!$C$6=10,SUM(+Ene!AH56+Feb!AH56+Mar!AH56+Abr!AH56+May!AH56+Jun!AH56+Jul!AH56+Ago!AH56+Set!AH56+Oct!AH56),IF(Config!$C$6=11,SUM(+Ene!AH56+Feb!AH56+Mar!AH56+Abr!AH56+May!AH56+Jun!AH56+Jul!AH56+Ago!AH56+Set!AH56+Oct!AH56+Nov!AH56),IF(Config!$C$6=12,SUM(+Ene!AH56+Feb!AH56+Mar!AH56+Abr!AH56+May!AH56+Jun!AH56+Jul!AH56+Ago!AH56+Set!AH56+Oct!AH56+Nov!AH56+Dic!AH56)))))))))))))</f>
        <v>0</v>
      </c>
      <c r="AI56" s="429">
        <f>IF(Config!$C$6=1,SUM(+Ene!AI56),IF(Config!$C$6=2,SUM(+Ene!AI56+Feb!AI56),IF(Config!$C$6=3,SUM(+Ene!AI56+Feb!AI56+Mar!AI56),IF(Config!$C$6=4,SUM(+Ene!AI56+Feb!AI56+Mar!AI56+Abr!AI56),IF(Config!$C$6=5,SUM(Ene!AI56+Feb!AI56+Mar!AI56+Abr!AI56+May!AI56),IF(Config!$C$6=6,SUM(+Ene!AI56+Feb!AI56+Mar!AI56+Abr!AI56+May!AI56+Jun!AI56),IF(Config!$C$6=7,SUM(Ene!AI56+Feb!AI56+Mar!AI56+Abr!AI56+May!AI56+Jun!AI56+Jul!AI56),IF(Config!$C$6=8,SUM(+Ene!AI56+Feb!AI56+Mar!AI56+Abr!AI56+May!AI56+Jun!AI56+Jul!AI56+Ago!AI56),IF(Config!$C$6=9,SUM(+Ene!AI56+Feb!AI56+Mar!AI56+Abr!AI56+May!AI56+Jun!AI56+Jul!AI56+Ago!AI56+Set!AI56),IF(Config!$C$6=10,SUM(+Ene!AI56+Feb!AI56+Mar!AI56+Abr!AI56+May!AI56+Jun!AI56+Jul!AI56+Ago!AI56+Set!AI56+Oct!AI56),IF(Config!$C$6=11,SUM(+Ene!AI56+Feb!AI56+Mar!AI56+Abr!AI56+May!AI56+Jun!AI56+Jul!AI56+Ago!AI56+Set!AI56+Oct!AI56+Nov!AI56),IF(Config!$C$6=12,SUM(+Ene!AI56+Feb!AI56+Mar!AI56+Abr!AI56+May!AI56+Jun!AI56+Jul!AI56+Ago!AI56+Set!AI56+Oct!AI56+Nov!AI56+Dic!AI56)))))))))))))</f>
        <v>0</v>
      </c>
      <c r="AJ56" s="429">
        <f>IF(Config!$C$6=1,SUM(+Ene!AJ56),IF(Config!$C$6=2,SUM(+Ene!AJ56+Feb!AJ56),IF(Config!$C$6=3,SUM(+Ene!AJ56+Feb!AJ56+Mar!AJ56),IF(Config!$C$6=4,SUM(+Ene!AJ56+Feb!AJ56+Mar!AJ56+Abr!AJ56),IF(Config!$C$6=5,SUM(Ene!AJ56+Feb!AJ56+Mar!AJ56+Abr!AJ56+May!AJ56),IF(Config!$C$6=6,SUM(+Ene!AJ56+Feb!AJ56+Mar!AJ56+Abr!AJ56+May!AJ56+Jun!AJ56),IF(Config!$C$6=7,SUM(Ene!AJ56+Feb!AJ56+Mar!AJ56+Abr!AJ56+May!AJ56+Jun!AJ56+Jul!AJ56),IF(Config!$C$6=8,SUM(+Ene!AJ56+Feb!AJ56+Mar!AJ56+Abr!AJ56+May!AJ56+Jun!AJ56+Jul!AJ56+Ago!AJ56),IF(Config!$C$6=9,SUM(+Ene!AJ56+Feb!AJ56+Mar!AJ56+Abr!AJ56+May!AJ56+Jun!AJ56+Jul!AJ56+Ago!AJ56+Set!AJ56),IF(Config!$C$6=10,SUM(+Ene!AJ56+Feb!AJ56+Mar!AJ56+Abr!AJ56+May!AJ56+Jun!AJ56+Jul!AJ56+Ago!AJ56+Set!AJ56+Oct!AJ56),IF(Config!$C$6=11,SUM(+Ene!AJ56+Feb!AJ56+Mar!AJ56+Abr!AJ56+May!AJ56+Jun!AJ56+Jul!AJ56+Ago!AJ56+Set!AJ56+Oct!AJ56+Nov!AJ56),IF(Config!$C$6=12,SUM(+Ene!AJ56+Feb!AJ56+Mar!AJ56+Abr!AJ56+May!AJ56+Jun!AJ56+Jul!AJ56+Ago!AJ56+Set!AJ56+Oct!AJ56+Nov!AJ56+Dic!AJ56)))))))))))))</f>
        <v>0</v>
      </c>
      <c r="AK56" s="429">
        <f>IF(Config!$C$6=1,SUM(+Ene!AK56),IF(Config!$C$6=2,SUM(+Ene!AK56+Feb!AK56),IF(Config!$C$6=3,SUM(+Ene!AK56+Feb!AK56+Mar!AK56),IF(Config!$C$6=4,SUM(+Ene!AK56+Feb!AK56+Mar!AK56+Abr!AK56),IF(Config!$C$6=5,SUM(Ene!AK56+Feb!AK56+Mar!AK56+Abr!AK56+May!AK56),IF(Config!$C$6=6,SUM(+Ene!AK56+Feb!AK56+Mar!AK56+Abr!AK56+May!AK56+Jun!AK56),IF(Config!$C$6=7,SUM(Ene!AK56+Feb!AK56+Mar!AK56+Abr!AK56+May!AK56+Jun!AK56+Jul!AK56),IF(Config!$C$6=8,SUM(+Ene!AK56+Feb!AK56+Mar!AK56+Abr!AK56+May!AK56+Jun!AK56+Jul!AK56+Ago!AK56),IF(Config!$C$6=9,SUM(+Ene!AK56+Feb!AK56+Mar!AK56+Abr!AK56+May!AK56+Jun!AK56+Jul!AK56+Ago!AK56+Set!AK56),IF(Config!$C$6=10,SUM(+Ene!AK56+Feb!AK56+Mar!AK56+Abr!AK56+May!AK56+Jun!AK56+Jul!AK56+Ago!AK56+Set!AK56+Oct!AK56),IF(Config!$C$6=11,SUM(+Ene!AK56+Feb!AK56+Mar!AK56+Abr!AK56+May!AK56+Jun!AK56+Jul!AK56+Ago!AK56+Set!AK56+Oct!AK56+Nov!AK56),IF(Config!$C$6=12,SUM(+Ene!AK56+Feb!AK56+Mar!AK56+Abr!AK56+May!AK56+Jun!AK56+Jul!AK56+Ago!AK56+Set!AK56+Oct!AK56+Nov!AK56+Dic!AK56)))))))))))))</f>
        <v>0</v>
      </c>
      <c r="AL56" s="429">
        <f>IF(Config!$C$6=1,SUM(+Ene!AL56),IF(Config!$C$6=2,SUM(+Ene!AL56+Feb!AL56),IF(Config!$C$6=3,SUM(+Ene!AL56+Feb!AL56+Mar!AL56),IF(Config!$C$6=4,SUM(+Ene!AL56+Feb!AL56+Mar!AL56+Abr!AL56),IF(Config!$C$6=5,SUM(Ene!AL56+Feb!AL56+Mar!AL56+Abr!AL56+May!AL56),IF(Config!$C$6=6,SUM(+Ene!AL56+Feb!AL56+Mar!AL56+Abr!AL56+May!AL56+Jun!AL56),IF(Config!$C$6=7,SUM(Ene!AL56+Feb!AL56+Mar!AL56+Abr!AL56+May!AL56+Jun!AL56+Jul!AL56),IF(Config!$C$6=8,SUM(+Ene!AL56+Feb!AL56+Mar!AL56+Abr!AL56+May!AL56+Jun!AL56+Jul!AL56+Ago!AL56),IF(Config!$C$6=9,SUM(+Ene!AL56+Feb!AL56+Mar!AL56+Abr!AL56+May!AL56+Jun!AL56+Jul!AL56+Ago!AL56+Set!AL56),IF(Config!$C$6=10,SUM(+Ene!AL56+Feb!AL56+Mar!AL56+Abr!AL56+May!AL56+Jun!AL56+Jul!AL56+Ago!AL56+Set!AL56+Oct!AL56),IF(Config!$C$6=11,SUM(+Ene!AL56+Feb!AL56+Mar!AL56+Abr!AL56+May!AL56+Jun!AL56+Jul!AL56+Ago!AL56+Set!AL56+Oct!AL56+Nov!AL56),IF(Config!$C$6=12,SUM(+Ene!AL56+Feb!AL56+Mar!AL56+Abr!AL56+May!AL56+Jun!AL56+Jul!AL56+Ago!AL56+Set!AL56+Oct!AL56+Nov!AL56+Dic!AL56)))))))))))))</f>
        <v>0</v>
      </c>
      <c r="AM56" s="429">
        <f>IF(Config!$C$6=1,SUM(+Ene!AM56),IF(Config!$C$6=2,SUM(+Ene!AM56+Feb!AM56),IF(Config!$C$6=3,SUM(+Ene!AM56+Feb!AM56+Mar!AM56),IF(Config!$C$6=4,SUM(+Ene!AM56+Feb!AM56+Mar!AM56+Abr!AM56),IF(Config!$C$6=5,SUM(Ene!AM56+Feb!AM56+Mar!AM56+Abr!AM56+May!AM56),IF(Config!$C$6=6,SUM(+Ene!AM56+Feb!AM56+Mar!AM56+Abr!AM56+May!AM56+Jun!AM56),IF(Config!$C$6=7,SUM(Ene!AM56+Feb!AM56+Mar!AM56+Abr!AM56+May!AM56+Jun!AM56+Jul!AM56),IF(Config!$C$6=8,SUM(+Ene!AM56+Feb!AM56+Mar!AM56+Abr!AM56+May!AM56+Jun!AM56+Jul!AM56+Ago!AM56),IF(Config!$C$6=9,SUM(+Ene!AM56+Feb!AM56+Mar!AM56+Abr!AM56+May!AM56+Jun!AM56+Jul!AM56+Ago!AM56+Set!AM56),IF(Config!$C$6=10,SUM(+Ene!AM56+Feb!AM56+Mar!AM56+Abr!AM56+May!AM56+Jun!AM56+Jul!AM56+Ago!AM56+Set!AM56+Oct!AM56),IF(Config!$C$6=11,SUM(+Ene!AM56+Feb!AM56+Mar!AM56+Abr!AM56+May!AM56+Jun!AM56+Jul!AM56+Ago!AM56+Set!AM56+Oct!AM56+Nov!AM56),IF(Config!$C$6=12,SUM(+Ene!AM56+Feb!AM56+Mar!AM56+Abr!AM56+May!AM56+Jun!AM56+Jul!AM56+Ago!AM56+Set!AM56+Oct!AM56+Nov!AM56+Dic!AM56)))))))))))))</f>
        <v>0</v>
      </c>
      <c r="AN56" s="429">
        <f>IF(Config!$C$6=1,SUM(+Ene!AN56),IF(Config!$C$6=2,SUM(+Ene!AN56+Feb!AN56),IF(Config!$C$6=3,SUM(+Ene!AN56+Feb!AN56+Mar!AN56),IF(Config!$C$6=4,SUM(+Ene!AN56+Feb!AN56+Mar!AN56+Abr!AN56),IF(Config!$C$6=5,SUM(Ene!AN56+Feb!AN56+Mar!AN56+Abr!AN56+May!AN56),IF(Config!$C$6=6,SUM(+Ene!AN56+Feb!AN56+Mar!AN56+Abr!AN56+May!AN56+Jun!AN56),IF(Config!$C$6=7,SUM(Ene!AN56+Feb!AN56+Mar!AN56+Abr!AN56+May!AN56+Jun!AN56+Jul!AN56),IF(Config!$C$6=8,SUM(+Ene!AN56+Feb!AN56+Mar!AN56+Abr!AN56+May!AN56+Jun!AN56+Jul!AN56+Ago!AN56),IF(Config!$C$6=9,SUM(+Ene!AN56+Feb!AN56+Mar!AN56+Abr!AN56+May!AN56+Jun!AN56+Jul!AN56+Ago!AN56+Set!AN56),IF(Config!$C$6=10,SUM(+Ene!AN56+Feb!AN56+Mar!AN56+Abr!AN56+May!AN56+Jun!AN56+Jul!AN56+Ago!AN56+Set!AN56+Oct!AN56),IF(Config!$C$6=11,SUM(+Ene!AN56+Feb!AN56+Mar!AN56+Abr!AN56+May!AN56+Jun!AN56+Jul!AN56+Ago!AN56+Set!AN56+Oct!AN56+Nov!AN56),IF(Config!$C$6=12,SUM(+Ene!AN56+Feb!AN56+Mar!AN56+Abr!AN56+May!AN56+Jun!AN56+Jul!AN56+Ago!AN56+Set!AN56+Oct!AN56+Nov!AN56+Dic!AN56)))))))))))))</f>
        <v>0</v>
      </c>
      <c r="AO56" s="429">
        <f>IF(Config!$C$6=1,SUM(+Ene!AO56),IF(Config!$C$6=2,SUM(+Ene!AO56+Feb!AO56),IF(Config!$C$6=3,SUM(+Ene!AO56+Feb!AO56+Mar!AO56),IF(Config!$C$6=4,SUM(+Ene!AO56+Feb!AO56+Mar!AO56+Abr!AO56),IF(Config!$C$6=5,SUM(Ene!AO56+Feb!AO56+Mar!AO56+Abr!AO56+May!AO56),IF(Config!$C$6=6,SUM(+Ene!AO56+Feb!AO56+Mar!AO56+Abr!AO56+May!AO56+Jun!AO56),IF(Config!$C$6=7,SUM(Ene!AO56+Feb!AO56+Mar!AO56+Abr!AO56+May!AO56+Jun!AO56+Jul!AO56),IF(Config!$C$6=8,SUM(+Ene!AO56+Feb!AO56+Mar!AO56+Abr!AO56+May!AO56+Jun!AO56+Jul!AO56+Ago!AO56),IF(Config!$C$6=9,SUM(+Ene!AO56+Feb!AO56+Mar!AO56+Abr!AO56+May!AO56+Jun!AO56+Jul!AO56+Ago!AO56+Set!AO56),IF(Config!$C$6=10,SUM(+Ene!AO56+Feb!AO56+Mar!AO56+Abr!AO56+May!AO56+Jun!AO56+Jul!AO56+Ago!AO56+Set!AO56+Oct!AO56),IF(Config!$C$6=11,SUM(+Ene!AO56+Feb!AO56+Mar!AO56+Abr!AO56+May!AO56+Jun!AO56+Jul!AO56+Ago!AO56+Set!AO56+Oct!AO56+Nov!AO56),IF(Config!$C$6=12,SUM(+Ene!AO56+Feb!AO56+Mar!AO56+Abr!AO56+May!AO56+Jun!AO56+Jul!AO56+Ago!AO56+Set!AO56+Oct!AO56+Nov!AO56+Dic!AO56)))))))))))))</f>
        <v>0</v>
      </c>
      <c r="AP56" s="429">
        <f>IF(Config!$C$6=1,SUM(+Ene!AP56),IF(Config!$C$6=2,SUM(+Ene!AP56+Feb!AP56),IF(Config!$C$6=3,SUM(+Ene!AP56+Feb!AP56+Mar!AP56),IF(Config!$C$6=4,SUM(+Ene!AP56+Feb!AP56+Mar!AP56+Abr!AP56),IF(Config!$C$6=5,SUM(Ene!AP56+Feb!AP56+Mar!AP56+Abr!AP56+May!AP56),IF(Config!$C$6=6,SUM(+Ene!AP56+Feb!AP56+Mar!AP56+Abr!AP56+May!AP56+Jun!AP56),IF(Config!$C$6=7,SUM(Ene!AP56+Feb!AP56+Mar!AP56+Abr!AP56+May!AP56+Jun!AP56+Jul!AP56),IF(Config!$C$6=8,SUM(+Ene!AP56+Feb!AP56+Mar!AP56+Abr!AP56+May!AP56+Jun!AP56+Jul!AP56+Ago!AP56),IF(Config!$C$6=9,SUM(+Ene!AP56+Feb!AP56+Mar!AP56+Abr!AP56+May!AP56+Jun!AP56+Jul!AP56+Ago!AP56+Set!AP56),IF(Config!$C$6=10,SUM(+Ene!AP56+Feb!AP56+Mar!AP56+Abr!AP56+May!AP56+Jun!AP56+Jul!AP56+Ago!AP56+Set!AP56+Oct!AP56),IF(Config!$C$6=11,SUM(+Ene!AP56+Feb!AP56+Mar!AP56+Abr!AP56+May!AP56+Jun!AP56+Jul!AP56+Ago!AP56+Set!AP56+Oct!AP56+Nov!AP56),IF(Config!$C$6=12,SUM(+Ene!AP56+Feb!AP56+Mar!AP56+Abr!AP56+May!AP56+Jun!AP56+Jul!AP56+Ago!AP56+Set!AP56+Oct!AP56+Nov!AP56+Dic!AP56)))))))))))))</f>
        <v>0</v>
      </c>
      <c r="AQ56" s="429">
        <f>IF(Config!$C$6=1,SUM(+Ene!AQ56),IF(Config!$C$6=2,SUM(+Ene!AQ56+Feb!AQ56),IF(Config!$C$6=3,SUM(+Ene!AQ56+Feb!AQ56+Mar!AQ56),IF(Config!$C$6=4,SUM(+Ene!AQ56+Feb!AQ56+Mar!AQ56+Abr!AQ56),IF(Config!$C$6=5,SUM(Ene!AQ56+Feb!AQ56+Mar!AQ56+Abr!AQ56+May!AQ56),IF(Config!$C$6=6,SUM(+Ene!AQ56+Feb!AQ56+Mar!AQ56+Abr!AQ56+May!AQ56+Jun!AQ56),IF(Config!$C$6=7,SUM(Ene!AQ56+Feb!AQ56+Mar!AQ56+Abr!AQ56+May!AQ56+Jun!AQ56+Jul!AQ56),IF(Config!$C$6=8,SUM(+Ene!AQ56+Feb!AQ56+Mar!AQ56+Abr!AQ56+May!AQ56+Jun!AQ56+Jul!AQ56+Ago!AQ56),IF(Config!$C$6=9,SUM(+Ene!AQ56+Feb!AQ56+Mar!AQ56+Abr!AQ56+May!AQ56+Jun!AQ56+Jul!AQ56+Ago!AQ56+Set!AQ56),IF(Config!$C$6=10,SUM(+Ene!AQ56+Feb!AQ56+Mar!AQ56+Abr!AQ56+May!AQ56+Jun!AQ56+Jul!AQ56+Ago!AQ56+Set!AQ56+Oct!AQ56),IF(Config!$C$6=11,SUM(+Ene!AQ56+Feb!AQ56+Mar!AQ56+Abr!AQ56+May!AQ56+Jun!AQ56+Jul!AQ56+Ago!AQ56+Set!AQ56+Oct!AQ56+Nov!AQ56),IF(Config!$C$6=12,SUM(+Ene!AQ56+Feb!AQ56+Mar!AQ56+Abr!AQ56+May!AQ56+Jun!AQ56+Jul!AQ56+Ago!AQ56+Set!AQ56+Oct!AQ56+Nov!AQ56+Dic!AQ56)))))))))))))</f>
        <v>0</v>
      </c>
      <c r="AR56" s="429">
        <f>IF(Config!$C$6=1,SUM(+Ene!AR56),IF(Config!$C$6=2,SUM(+Ene!AR56+Feb!AR56),IF(Config!$C$6=3,SUM(+Ene!AR56+Feb!AR56+Mar!AR56),IF(Config!$C$6=4,SUM(+Ene!AR56+Feb!AR56+Mar!AR56+Abr!AR56),IF(Config!$C$6=5,SUM(Ene!AR56+Feb!AR56+Mar!AR56+Abr!AR56+May!AR56),IF(Config!$C$6=6,SUM(+Ene!AR56+Feb!AR56+Mar!AR56+Abr!AR56+May!AR56+Jun!AR56),IF(Config!$C$6=7,SUM(Ene!AR56+Feb!AR56+Mar!AR56+Abr!AR56+May!AR56+Jun!AR56+Jul!AR56),IF(Config!$C$6=8,SUM(+Ene!AR56+Feb!AR56+Mar!AR56+Abr!AR56+May!AR56+Jun!AR56+Jul!AR56+Ago!AR56),IF(Config!$C$6=9,SUM(+Ene!AR56+Feb!AR56+Mar!AR56+Abr!AR56+May!AR56+Jun!AR56+Jul!AR56+Ago!AR56+Set!AR56),IF(Config!$C$6=10,SUM(+Ene!AR56+Feb!AR56+Mar!AR56+Abr!AR56+May!AR56+Jun!AR56+Jul!AR56+Ago!AR56+Set!AR56+Oct!AR56),IF(Config!$C$6=11,SUM(+Ene!AR56+Feb!AR56+Mar!AR56+Abr!AR56+May!AR56+Jun!AR56+Jul!AR56+Ago!AR56+Set!AR56+Oct!AR56+Nov!AR56),IF(Config!$C$6=12,SUM(+Ene!AR56+Feb!AR56+Mar!AR56+Abr!AR56+May!AR56+Jun!AR56+Jul!AR56+Ago!AR56+Set!AR56+Oct!AR56+Nov!AR56+Dic!AR56)))))))))))))</f>
        <v>0</v>
      </c>
      <c r="AS56" s="429">
        <f>IF(Config!$C$6=1,SUM(+Ene!AS56),IF(Config!$C$6=2,SUM(+Ene!AS56+Feb!AS56),IF(Config!$C$6=3,SUM(+Ene!AS56+Feb!AS56+Mar!AS56),IF(Config!$C$6=4,SUM(+Ene!AS56+Feb!AS56+Mar!AS56+Abr!AS56),IF(Config!$C$6=5,SUM(Ene!AS56+Feb!AS56+Mar!AS56+Abr!AS56+May!AS56),IF(Config!$C$6=6,SUM(+Ene!AS56+Feb!AS56+Mar!AS56+Abr!AS56+May!AS56+Jun!AS56),IF(Config!$C$6=7,SUM(Ene!AS56+Feb!AS56+Mar!AS56+Abr!AS56+May!AS56+Jun!AS56+Jul!AS56),IF(Config!$C$6=8,SUM(+Ene!AS56+Feb!AS56+Mar!AS56+Abr!AS56+May!AS56+Jun!AS56+Jul!AS56+Ago!AS56),IF(Config!$C$6=9,SUM(+Ene!AS56+Feb!AS56+Mar!AS56+Abr!AS56+May!AS56+Jun!AS56+Jul!AS56+Ago!AS56+Set!AS56),IF(Config!$C$6=10,SUM(+Ene!AS56+Feb!AS56+Mar!AS56+Abr!AS56+May!AS56+Jun!AS56+Jul!AS56+Ago!AS56+Set!AS56+Oct!AS56),IF(Config!$C$6=11,SUM(+Ene!AS56+Feb!AS56+Mar!AS56+Abr!AS56+May!AS56+Jun!AS56+Jul!AS56+Ago!AS56+Set!AS56+Oct!AS56+Nov!AS56),IF(Config!$C$6=12,SUM(+Ene!AS56+Feb!AS56+Mar!AS56+Abr!AS56+May!AS56+Jun!AS56+Jul!AS56+Ago!AS56+Set!AS56+Oct!AS56+Nov!AS56+Dic!AS56)))))))))))))</f>
        <v>0</v>
      </c>
      <c r="AT56" s="429">
        <f>IF(Config!$C$6=1,SUM(+Ene!AT56),IF(Config!$C$6=2,SUM(+Ene!AT56+Feb!AT56),IF(Config!$C$6=3,SUM(+Ene!AT56+Feb!AT56+Mar!AT56),IF(Config!$C$6=4,SUM(+Ene!AT56+Feb!AT56+Mar!AT56+Abr!AT56),IF(Config!$C$6=5,SUM(Ene!AT56+Feb!AT56+Mar!AT56+Abr!AT56+May!AT56),IF(Config!$C$6=6,SUM(+Ene!AT56+Feb!AT56+Mar!AT56+Abr!AT56+May!AT56+Jun!AT56),IF(Config!$C$6=7,SUM(Ene!AT56+Feb!AT56+Mar!AT56+Abr!AT56+May!AT56+Jun!AT56+Jul!AT56),IF(Config!$C$6=8,SUM(+Ene!AT56+Feb!AT56+Mar!AT56+Abr!AT56+May!AT56+Jun!AT56+Jul!AT56+Ago!AT56),IF(Config!$C$6=9,SUM(+Ene!AT56+Feb!AT56+Mar!AT56+Abr!AT56+May!AT56+Jun!AT56+Jul!AT56+Ago!AT56+Set!AT56),IF(Config!$C$6=10,SUM(+Ene!AT56+Feb!AT56+Mar!AT56+Abr!AT56+May!AT56+Jun!AT56+Jul!AT56+Ago!AT56+Set!AT56+Oct!AT56),IF(Config!$C$6=11,SUM(+Ene!AT56+Feb!AT56+Mar!AT56+Abr!AT56+May!AT56+Jun!AT56+Jul!AT56+Ago!AT56+Set!AT56+Oct!AT56+Nov!AT56),IF(Config!$C$6=12,SUM(+Ene!AT56+Feb!AT56+Mar!AT56+Abr!AT56+May!AT56+Jun!AT56+Jul!AT56+Ago!AT56+Set!AT56+Oct!AT56+Nov!AT56+Dic!AT56)))))))))))))</f>
        <v>0</v>
      </c>
      <c r="AU56">
        <f t="shared" si="34"/>
        <v>0</v>
      </c>
      <c r="AV56" s="37">
        <f t="shared" si="42"/>
        <v>0</v>
      </c>
      <c r="AW56" s="37">
        <f t="shared" si="43"/>
        <v>0</v>
      </c>
      <c r="AX56" s="37">
        <f t="shared" si="44"/>
        <v>0</v>
      </c>
      <c r="AY56" s="37">
        <f t="shared" si="45"/>
        <v>0</v>
      </c>
      <c r="AZ56" s="37">
        <f t="shared" si="46"/>
        <v>0</v>
      </c>
      <c r="BA56" s="37">
        <f t="shared" si="47"/>
        <v>0</v>
      </c>
      <c r="BB56" s="37">
        <f t="shared" si="16"/>
        <v>0</v>
      </c>
      <c r="BC56" s="37">
        <f t="shared" si="48"/>
        <v>0</v>
      </c>
      <c r="BD56" s="38">
        <f t="shared" si="49"/>
        <v>0</v>
      </c>
      <c r="BE56" s="37">
        <f t="shared" si="50"/>
        <v>0</v>
      </c>
      <c r="BF56" s="54">
        <f t="shared" si="7"/>
        <v>0</v>
      </c>
      <c r="BG56" t="str">
        <f t="shared" si="8"/>
        <v>OK</v>
      </c>
    </row>
    <row r="57" spans="1:59" x14ac:dyDescent="0.25">
      <c r="A57" s="400">
        <v>54</v>
      </c>
      <c r="B57" s="468" t="str">
        <f>+Jun!B57</f>
        <v xml:space="preserve">6-DETECCION DE CANCER DE PIEL  (18 a 70 años) </v>
      </c>
      <c r="C57" s="407" t="s">
        <v>471</v>
      </c>
      <c r="D57" s="429">
        <f>IF(Config!$C$6=1,SUM(+Ene!D57),IF(Config!$C$6=2,SUM(+Ene!D57+Feb!D57),IF(Config!$C$6=3,SUM(+Ene!D57+Feb!D57+Mar!D57),IF(Config!$C$6=4,SUM(+Ene!D57+Feb!D57+Mar!D57+Abr!D57),IF(Config!$C$6=5,SUM(Ene!D57+Feb!D57+Mar!D57+Abr!D57+May!D57),IF(Config!$C$6=6,SUM(+Ene!D57+Feb!D57+Mar!D57+Abr!D57+May!D57+Jun!D57),IF(Config!$C$6=7,SUM(Ene!D57+Feb!D57+Mar!D57+Abr!D57+May!D57+Jun!D57+Jul!D57),IF(Config!$C$6=8,SUM(+Ene!D57+Feb!D57+Mar!D57+Abr!D57+May!D57+Jun!D57+Jul!D57+Ago!D57),IF(Config!$C$6=9,SUM(+Ene!D57+Feb!D57+Mar!D57+Abr!D57+May!D57+Jun!D57+Jul!D57+Ago!D57+Set!D57),IF(Config!$C$6=10,SUM(+Ene!D57+Feb!D57+Mar!D57+Abr!D57+May!D57+Jun!D57+Jul!D57+Ago!D57+Set!D57+Oct!D57),IF(Config!$C$6=11,SUM(+Ene!D57+Feb!D57+Mar!D57+Abr!D57+May!D57+Jun!D57+Jul!D57+Ago!D57+Set!D57+Oct!D57+Nov!D57),IF(Config!$C$6=12,SUM(+Ene!D57+Feb!D57+Mar!D57+Abr!D57+May!D57+Jun!D57+Jul!D57+Ago!D57+Set!D57+Oct!D57+Nov!D57+Dic!D57)))))))))))))</f>
        <v>0</v>
      </c>
      <c r="E57" s="429">
        <f>IF(Config!$C$6=1,SUM(+Ene!E57),IF(Config!$C$6=2,SUM(+Ene!E57+Feb!E57),IF(Config!$C$6=3,SUM(+Ene!E57+Feb!E57+Mar!E57),IF(Config!$C$6=4,SUM(+Ene!E57+Feb!E57+Mar!E57+Abr!E57),IF(Config!$C$6=5,SUM(Ene!E57+Feb!E57+Mar!E57+Abr!E57+May!E57),IF(Config!$C$6=6,SUM(+Ene!E57+Feb!E57+Mar!E57+Abr!E57+May!E57+Jun!E57),IF(Config!$C$6=7,SUM(Ene!E57+Feb!E57+Mar!E57+Abr!E57+May!E57+Jun!E57+Jul!E57),IF(Config!$C$6=8,SUM(+Ene!E57+Feb!E57+Mar!E57+Abr!E57+May!E57+Jun!E57+Jul!E57+Ago!E57),IF(Config!$C$6=9,SUM(+Ene!E57+Feb!E57+Mar!E57+Abr!E57+May!E57+Jun!E57+Jul!E57+Ago!E57+Set!E57),IF(Config!$C$6=10,SUM(+Ene!E57+Feb!E57+Mar!E57+Abr!E57+May!E57+Jun!E57+Jul!E57+Ago!E57+Set!E57+Oct!E57),IF(Config!$C$6=11,SUM(+Ene!E57+Feb!E57+Mar!E57+Abr!E57+May!E57+Jun!E57+Jul!E57+Ago!E57+Set!E57+Oct!E57+Nov!E57),IF(Config!$C$6=12,SUM(+Ene!E57+Feb!E57+Mar!E57+Abr!E57+May!E57+Jun!E57+Jul!E57+Ago!E57+Set!E57+Oct!E57+Nov!E57+Dic!E57)))))))))))))</f>
        <v>0</v>
      </c>
      <c r="F57" s="429">
        <f>IF(Config!$C$6=1,SUM(+Ene!F77),IF(Config!$C$6=2,SUM(+Ene!F77+Feb!F77),IF(Config!$C$6=3,SUM(+Ene!F77+Feb!F77+Mar!F77),IF(Config!$C$6=4,SUM(+Ene!F77+Feb!F77+Mar!F77+Abr!F77),IF(Config!$C$6=5,SUM(Ene!F77+Feb!F77+Mar!F77+Abr!F77+May!F77),IF(Config!$C$6=6,SUM(+Ene!F77+Feb!F77+Mar!F77+Abr!F77+May!F77+Jun!F77),IF(Config!$C$6=7,SUM(Ene!F77+Feb!F77+Mar!F77+Abr!F77+May!F77+Jun!F77+Jul!F77),IF(Config!$C$6=8,SUM(+Ene!F77+Feb!F77+Mar!F77+Abr!F77+May!F77+Jun!F77+Jul!F77+Ago!F77),IF(Config!$C$6=9,SUM(+Ene!F77+Feb!F77+Mar!F77+Abr!F77+May!F77+Jun!F77+Jul!F77+Ago!F77+Set!F77),IF(Config!$C$6=10,SUM(+Ene!F77+Feb!F77+Mar!F77+Abr!F77+May!F77+Jun!F77+Jul!F77+Ago!F77+Set!F77+Oct!F77),IF(Config!$C$6=11,SUM(+Ene!F77+Feb!F77+Mar!F77+Abr!F77+May!F77+Jun!F77+Jul!F77+Ago!F77+Set!F77+Oct!F77+Nov!F77),IF(Config!$C$6=12,SUM(+Ene!F77+Feb!F77+Mar!F77+Abr!F77+May!F77+Jun!F77+Jul!F77+Ago!F77+Set!F77+Oct!F77+Nov!F77+Dic!F77)))))))))))))</f>
        <v>0</v>
      </c>
      <c r="G57" s="429">
        <f>IF(Config!$C$6=1,SUM(+Ene!G57),IF(Config!$C$6=2,SUM(+Ene!G57+Feb!G57),IF(Config!$C$6=3,SUM(+Ene!G57+Feb!G57+Mar!G57),IF(Config!$C$6=4,SUM(+Ene!G57+Feb!G57+Mar!G57+Abr!G57),IF(Config!$C$6=5,SUM(Ene!G57+Feb!G57+Mar!G57+Abr!G57+May!G57),IF(Config!$C$6=6,SUM(+Ene!G57+Feb!G57+Mar!G57+Abr!G57+May!G57+Jun!G57),IF(Config!$C$6=7,SUM(Ene!G57+Feb!G57+Mar!G57+Abr!G57+May!G57+Jun!G57+Jul!G57),IF(Config!$C$6=8,SUM(+Ene!G57+Feb!G57+Mar!G57+Abr!G57+May!G57+Jun!G57+Jul!G57+Ago!G57),IF(Config!$C$6=9,SUM(+Ene!G57+Feb!G57+Mar!G57+Abr!G57+May!G57+Jun!G57+Jul!G57+Ago!G57+Set!G57),IF(Config!$C$6=10,SUM(+Ene!G57+Feb!G57+Mar!G57+Abr!G57+May!G57+Jun!G57+Jul!G57+Ago!G57+Set!G57+Oct!G57),IF(Config!$C$6=11,SUM(+Ene!G57+Feb!G57+Mar!G57+Abr!G57+May!G57+Jun!G57+Jul!G57+Ago!G57+Set!G57+Oct!G57+Nov!G57),IF(Config!$C$6=12,SUM(+Ene!G57+Feb!G57+Mar!G57+Abr!G57+May!G57+Jun!G57+Jul!G57+Ago!G57+Set!G57+Oct!G57+Nov!G57+Dic!G57)))))))))))))</f>
        <v>0</v>
      </c>
      <c r="H57" s="429">
        <f>IF(Config!$C$6=1,SUM(+Ene!H57),IF(Config!$C$6=2,SUM(+Ene!H57+Feb!H57),IF(Config!$C$6=3,SUM(+Ene!H57+Feb!H57+Mar!H57),IF(Config!$C$6=4,SUM(+Ene!H57+Feb!H57+Mar!H57+Abr!H57),IF(Config!$C$6=5,SUM(Ene!H57+Feb!H57+Mar!H57+Abr!H57+May!H57),IF(Config!$C$6=6,SUM(+Ene!H57+Feb!H57+Mar!H57+Abr!H57+May!H57+Jun!H57),IF(Config!$C$6=7,SUM(Ene!H57+Feb!H57+Mar!H57+Abr!H57+May!H57+Jun!H57+Jul!H57),IF(Config!$C$6=8,SUM(+Ene!H57+Feb!H57+Mar!H57+Abr!H57+May!H57+Jun!H57+Jul!H57+Ago!H57),IF(Config!$C$6=9,SUM(+Ene!H57+Feb!H57+Mar!H57+Abr!H57+May!H57+Jun!H57+Jul!H57+Ago!H57+Set!H57),IF(Config!$C$6=10,SUM(+Ene!H57+Feb!H57+Mar!H57+Abr!H57+May!H57+Jun!H57+Jul!H57+Ago!H57+Set!H57+Oct!H57),IF(Config!$C$6=11,SUM(+Ene!H57+Feb!H57+Mar!H57+Abr!H57+May!H57+Jun!H57+Jul!H57+Ago!H57+Set!H57+Oct!H57+Nov!H57),IF(Config!$C$6=12,SUM(+Ene!H57+Feb!H57+Mar!H57+Abr!H57+May!H57+Jun!H57+Jul!H57+Ago!H57+Set!H57+Oct!H57+Nov!H57+Dic!H57)))))))))))))</f>
        <v>0</v>
      </c>
      <c r="I57" s="429">
        <f>IF(Config!$C$6=1,SUM(+Ene!I57),IF(Config!$C$6=2,SUM(+Ene!I57+Feb!I57),IF(Config!$C$6=3,SUM(+Ene!I57+Feb!I57+Mar!I57),IF(Config!$C$6=4,SUM(+Ene!I57+Feb!I57+Mar!I57+Abr!I57),IF(Config!$C$6=5,SUM(Ene!I57+Feb!I57+Mar!I57+Abr!I57+May!I57),IF(Config!$C$6=6,SUM(+Ene!I57+Feb!I57+Mar!I57+Abr!I57+May!I57+Jun!I57),IF(Config!$C$6=7,SUM(Ene!I57+Feb!I57+Mar!I57+Abr!I57+May!I57+Jun!I57+Jul!I57),IF(Config!$C$6=8,SUM(+Ene!I57+Feb!I57+Mar!I57+Abr!I57+May!I57+Jun!I57+Jul!I57+Ago!I57),IF(Config!$C$6=9,SUM(+Ene!I57+Feb!I57+Mar!I57+Abr!I57+May!I57+Jun!I57+Jul!I57+Ago!I57+Set!I57),IF(Config!$C$6=10,SUM(+Ene!I57+Feb!I57+Mar!I57+Abr!I57+May!I57+Jun!I57+Jul!I57+Ago!I57+Set!I57+Oct!I57),IF(Config!$C$6=11,SUM(+Ene!I57+Feb!I57+Mar!I57+Abr!I57+May!I57+Jun!I57+Jul!I57+Ago!I57+Set!I57+Oct!I57+Nov!I57),IF(Config!$C$6=12,SUM(+Ene!I57+Feb!I57+Mar!I57+Abr!I57+May!I57+Jun!I57+Jul!I57+Ago!I57+Set!I57+Oct!I57+Nov!I57+Dic!I57)))))))))))))</f>
        <v>0</v>
      </c>
      <c r="J57" s="429">
        <f>IF(Config!$C$6=1,SUM(+Ene!J57),IF(Config!$C$6=2,SUM(+Ene!J57+Feb!J57),IF(Config!$C$6=3,SUM(+Ene!J57+Feb!J57+Mar!J57),IF(Config!$C$6=4,SUM(+Ene!J57+Feb!J57+Mar!J57+Abr!J57),IF(Config!$C$6=5,SUM(Ene!J57+Feb!J57+Mar!J57+Abr!J57+May!J57),IF(Config!$C$6=6,SUM(+Ene!J57+Feb!J57+Mar!J57+Abr!J57+May!J57+Jun!J57),IF(Config!$C$6=7,SUM(Ene!J57+Feb!J57+Mar!J57+Abr!J57+May!J57+Jun!J57+Jul!J57),IF(Config!$C$6=8,SUM(+Ene!J57+Feb!J57+Mar!J57+Abr!J57+May!J57+Jun!J57+Jul!J57+Ago!J57),IF(Config!$C$6=9,SUM(+Ene!J57+Feb!J57+Mar!J57+Abr!J57+May!J57+Jun!J57+Jul!J57+Ago!J57+Set!J57),IF(Config!$C$6=10,SUM(+Ene!J57+Feb!J57+Mar!J57+Abr!J57+May!J57+Jun!J57+Jul!J57+Ago!J57+Set!J57+Oct!J57),IF(Config!$C$6=11,SUM(+Ene!J57+Feb!J57+Mar!J57+Abr!J57+May!J57+Jun!J57+Jul!J57+Ago!J57+Set!J57+Oct!J57+Nov!J57),IF(Config!$C$6=12,SUM(+Ene!J57+Feb!J57+Mar!J57+Abr!J57+May!J57+Jun!J57+Jul!J57+Ago!J57+Set!J57+Oct!J57+Nov!J57+Dic!J57)))))))))))))</f>
        <v>0</v>
      </c>
      <c r="K57" s="429">
        <f>IF(Config!$C$6=1,SUM(+Ene!K57),IF(Config!$C$6=2,SUM(+Ene!K57+Feb!K57),IF(Config!$C$6=3,SUM(+Ene!K57+Feb!K57+Mar!K57),IF(Config!$C$6=4,SUM(+Ene!K57+Feb!K57+Mar!K57+Abr!K57),IF(Config!$C$6=5,SUM(Ene!K57+Feb!K57+Mar!K57+Abr!K57+May!K57),IF(Config!$C$6=6,SUM(+Ene!K57+Feb!K57+Mar!K57+Abr!K57+May!K57+Jun!K57),IF(Config!$C$6=7,SUM(Ene!K57+Feb!K57+Mar!K57+Abr!K57+May!K57+Jun!K57+Jul!K57),IF(Config!$C$6=8,SUM(+Ene!K57+Feb!K57+Mar!K57+Abr!K57+May!K57+Jun!K57+Jul!K57+Ago!K57),IF(Config!$C$6=9,SUM(+Ene!K57+Feb!K57+Mar!K57+Abr!K57+May!K57+Jun!K57+Jul!K57+Ago!K57+Set!K57),IF(Config!$C$6=10,SUM(+Ene!K57+Feb!K57+Mar!K57+Abr!K57+May!K57+Jun!K57+Jul!K57+Ago!K57+Set!K57+Oct!K57),IF(Config!$C$6=11,SUM(+Ene!K57+Feb!K57+Mar!K57+Abr!K57+May!K57+Jun!K57+Jul!K57+Ago!K57+Set!K57+Oct!K57+Nov!K57),IF(Config!$C$6=12,SUM(+Ene!K57+Feb!K57+Mar!K57+Abr!K57+May!K57+Jun!K57+Jul!K57+Ago!K57+Set!K57+Oct!K57+Nov!K57+Dic!K57)))))))))))))</f>
        <v>0</v>
      </c>
      <c r="L57" s="429">
        <f>IF(Config!$C$6=1,SUM(+Ene!L57),IF(Config!$C$6=2,SUM(+Ene!L57+Feb!L57),IF(Config!$C$6=3,SUM(+Ene!L57+Feb!L57+Mar!L57),IF(Config!$C$6=4,SUM(+Ene!L57+Feb!L57+Mar!L57+Abr!L57),IF(Config!$C$6=5,SUM(Ene!L57+Feb!L57+Mar!L57+Abr!L57+May!L57),IF(Config!$C$6=6,SUM(+Ene!L57+Feb!L57+Mar!L57+Abr!L57+May!L57+Jun!L57),IF(Config!$C$6=7,SUM(Ene!L57+Feb!L57+Mar!L57+Abr!L57+May!L57+Jun!L57+Jul!L57),IF(Config!$C$6=8,SUM(+Ene!L57+Feb!L57+Mar!L57+Abr!L57+May!L57+Jun!L57+Jul!L57+Ago!L57),IF(Config!$C$6=9,SUM(+Ene!L57+Feb!L57+Mar!L57+Abr!L57+May!L57+Jun!L57+Jul!L57+Ago!L57+Set!L57),IF(Config!$C$6=10,SUM(+Ene!L57+Feb!L57+Mar!L57+Abr!L57+May!L57+Jun!L57+Jul!L57+Ago!L57+Set!L57+Oct!L57),IF(Config!$C$6=11,SUM(+Ene!L57+Feb!L57+Mar!L57+Abr!L57+May!L57+Jun!L57+Jul!L57+Ago!L57+Set!L57+Oct!L57+Nov!L57),IF(Config!$C$6=12,SUM(+Ene!L57+Feb!L57+Mar!L57+Abr!L57+May!L57+Jun!L57+Jul!L57+Ago!L57+Set!L57+Oct!L57+Nov!L57+Dic!L57)))))))))))))</f>
        <v>0</v>
      </c>
      <c r="M57" s="429">
        <f>IF(Config!$C$6=1,SUM(+Ene!M57),IF(Config!$C$6=2,SUM(+Ene!M57+Feb!M57),IF(Config!$C$6=3,SUM(+Ene!M57+Feb!M57+Mar!M57),IF(Config!$C$6=4,SUM(+Ene!M57+Feb!M57+Mar!M57+Abr!M57),IF(Config!$C$6=5,SUM(Ene!M57+Feb!M57+Mar!M57+Abr!M57+May!M57),IF(Config!$C$6=6,SUM(+Ene!M57+Feb!M57+Mar!M57+Abr!M57+May!M57+Jun!M57),IF(Config!$C$6=7,SUM(Ene!M57+Feb!M57+Mar!M57+Abr!M57+May!M57+Jun!M57+Jul!M57),IF(Config!$C$6=8,SUM(+Ene!M57+Feb!M57+Mar!M57+Abr!M57+May!M57+Jun!M57+Jul!M57+Ago!M57),IF(Config!$C$6=9,SUM(+Ene!M57+Feb!M57+Mar!M57+Abr!M57+May!M57+Jun!M57+Jul!M57+Ago!M57+Set!M57),IF(Config!$C$6=10,SUM(+Ene!M57+Feb!M57+Mar!M57+Abr!M57+May!M57+Jun!M57+Jul!M57+Ago!M57+Set!M57+Oct!M57),IF(Config!$C$6=11,SUM(+Ene!M57+Feb!M57+Mar!M57+Abr!M57+May!M57+Jun!M57+Jul!M57+Ago!M57+Set!M57+Oct!M57+Nov!M57),IF(Config!$C$6=12,SUM(+Ene!M57+Feb!M57+Mar!M57+Abr!M57+May!M57+Jun!M57+Jul!M57+Ago!M57+Set!M57+Oct!M57+Nov!M57+Dic!M57)))))))))))))</f>
        <v>0</v>
      </c>
      <c r="N57" s="429">
        <f>IF(Config!$C$6=1,SUM(+Ene!N57),IF(Config!$C$6=2,SUM(+Ene!N57+Feb!N57),IF(Config!$C$6=3,SUM(+Ene!N57+Feb!N57+Mar!N57),IF(Config!$C$6=4,SUM(+Ene!N57+Feb!N57+Mar!N57+Abr!N57),IF(Config!$C$6=5,SUM(Ene!N57+Feb!N57+Mar!N57+Abr!N57+May!N57),IF(Config!$C$6=6,SUM(+Ene!N57+Feb!N57+Mar!N57+Abr!N57+May!N57+Jun!N57),IF(Config!$C$6=7,SUM(Ene!N57+Feb!N57+Mar!N57+Abr!N57+May!N57+Jun!N57+Jul!N57),IF(Config!$C$6=8,SUM(+Ene!N57+Feb!N57+Mar!N57+Abr!N57+May!N57+Jun!N57+Jul!N57+Ago!N57),IF(Config!$C$6=9,SUM(+Ene!N57+Feb!N57+Mar!N57+Abr!N57+May!N57+Jun!N57+Jul!N57+Ago!N57+Set!N57),IF(Config!$C$6=10,SUM(+Ene!N57+Feb!N57+Mar!N57+Abr!N57+May!N57+Jun!N57+Jul!N57+Ago!N57+Set!N57+Oct!N57),IF(Config!$C$6=11,SUM(+Ene!N57+Feb!N57+Mar!N57+Abr!N57+May!N57+Jun!N57+Jul!N57+Ago!N57+Set!N57+Oct!N57+Nov!N57),IF(Config!$C$6=12,SUM(+Ene!N57+Feb!N57+Mar!N57+Abr!N57+May!N57+Jun!N57+Jul!N57+Ago!N57+Set!N57+Oct!N57+Nov!N57+Dic!N57)))))))))))))</f>
        <v>0</v>
      </c>
      <c r="O57" s="429">
        <f>IF(Config!$C$6=1,SUM(+Ene!O57),IF(Config!$C$6=2,SUM(+Ene!O57+Feb!O57),IF(Config!$C$6=3,SUM(+Ene!O57+Feb!O57+Mar!O57),IF(Config!$C$6=4,SUM(+Ene!O57+Feb!O57+Mar!O57+Abr!O57),IF(Config!$C$6=5,SUM(Ene!O57+Feb!O57+Mar!O57+Abr!O57+May!O57),IF(Config!$C$6=6,SUM(+Ene!O57+Feb!O57+Mar!O57+Abr!O57+May!O57+Jun!O57),IF(Config!$C$6=7,SUM(Ene!O57+Feb!O57+Mar!O57+Abr!O57+May!O57+Jun!O57+Jul!O57),IF(Config!$C$6=8,SUM(+Ene!O57+Feb!O57+Mar!O57+Abr!O57+May!O57+Jun!O57+Jul!O57+Ago!O57),IF(Config!$C$6=9,SUM(+Ene!O57+Feb!O57+Mar!O57+Abr!O57+May!O57+Jun!O57+Jul!O57+Ago!O57+Set!O57),IF(Config!$C$6=10,SUM(+Ene!O57+Feb!O57+Mar!O57+Abr!O57+May!O57+Jun!O57+Jul!O57+Ago!O57+Set!O57+Oct!O57),IF(Config!$C$6=11,SUM(+Ene!O57+Feb!O57+Mar!O57+Abr!O57+May!O57+Jun!O57+Jul!O57+Ago!O57+Set!O57+Oct!O57+Nov!O57),IF(Config!$C$6=12,SUM(+Ene!O57+Feb!O57+Mar!O57+Abr!O57+May!O57+Jun!O57+Jul!O57+Ago!O57+Set!O57+Oct!O57+Nov!O57+Dic!O57)))))))))))))</f>
        <v>0</v>
      </c>
      <c r="P57" s="429">
        <f>IF(Config!$C$6=1,SUM(+Ene!P57),IF(Config!$C$6=2,SUM(+Ene!P57+Feb!P57),IF(Config!$C$6=3,SUM(+Ene!P57+Feb!P57+Mar!P57),IF(Config!$C$6=4,SUM(+Ene!P57+Feb!P57+Mar!P57+Abr!P57),IF(Config!$C$6=5,SUM(Ene!P57+Feb!P57+Mar!P57+Abr!P57+May!P57),IF(Config!$C$6=6,SUM(+Ene!P57+Feb!P57+Mar!P57+Abr!P57+May!P57+Jun!P57),IF(Config!$C$6=7,SUM(Ene!P57+Feb!P57+Mar!P57+Abr!P57+May!P57+Jun!P57+Jul!P57),IF(Config!$C$6=8,SUM(+Ene!P57+Feb!P57+Mar!P57+Abr!P57+May!P57+Jun!P57+Jul!P57+Ago!P57),IF(Config!$C$6=9,SUM(+Ene!P57+Feb!P57+Mar!P57+Abr!P57+May!P57+Jun!P57+Jul!P57+Ago!P57+Set!P57),IF(Config!$C$6=10,SUM(+Ene!P57+Feb!P57+Mar!P57+Abr!P57+May!P57+Jun!P57+Jul!P57+Ago!P57+Set!P57+Oct!P57),IF(Config!$C$6=11,SUM(+Ene!P57+Feb!P57+Mar!P57+Abr!P57+May!P57+Jun!P57+Jul!P57+Ago!P57+Set!P57+Oct!P57+Nov!P57),IF(Config!$C$6=12,SUM(+Ene!P57+Feb!P57+Mar!P57+Abr!P57+May!P57+Jun!P57+Jul!P57+Ago!P57+Set!P57+Oct!P57+Nov!P57+Dic!P57)))))))))))))</f>
        <v>0</v>
      </c>
      <c r="Q57" s="429">
        <f>IF(Config!$C$6=1,SUM(+Ene!Q57),IF(Config!$C$6=2,SUM(+Ene!Q57+Feb!Q57),IF(Config!$C$6=3,SUM(+Ene!Q57+Feb!Q57+Mar!Q57),IF(Config!$C$6=4,SUM(+Ene!Q57+Feb!Q57+Mar!Q57+Abr!Q57),IF(Config!$C$6=5,SUM(Ene!Q57+Feb!Q57+Mar!Q57+Abr!Q57+May!Q57),IF(Config!$C$6=6,SUM(+Ene!Q57+Feb!Q57+Mar!Q57+Abr!Q57+May!Q57+Jun!Q57),IF(Config!$C$6=7,SUM(Ene!Q57+Feb!Q57+Mar!Q57+Abr!Q57+May!Q57+Jun!Q57+Jul!Q57),IF(Config!$C$6=8,SUM(+Ene!Q57+Feb!Q57+Mar!Q57+Abr!Q57+May!Q57+Jun!Q57+Jul!Q57+Ago!Q57),IF(Config!$C$6=9,SUM(+Ene!Q57+Feb!Q57+Mar!Q57+Abr!Q57+May!Q57+Jun!Q57+Jul!Q57+Ago!Q57+Set!Q57),IF(Config!$C$6=10,SUM(+Ene!Q57+Feb!Q57+Mar!Q57+Abr!Q57+May!Q57+Jun!Q57+Jul!Q57+Ago!Q57+Set!Q57+Oct!Q57),IF(Config!$C$6=11,SUM(+Ene!Q57+Feb!Q57+Mar!Q57+Abr!Q57+May!Q57+Jun!Q57+Jul!Q57+Ago!Q57+Set!Q57+Oct!Q57+Nov!Q57),IF(Config!$C$6=12,SUM(+Ene!Q57+Feb!Q57+Mar!Q57+Abr!Q57+May!Q57+Jun!Q57+Jul!Q57+Ago!Q57+Set!Q57+Oct!Q57+Nov!Q57+Dic!Q57)))))))))))))</f>
        <v>0</v>
      </c>
      <c r="R57" s="429">
        <f>IF(Config!$C$6=1,SUM(+Ene!R57),IF(Config!$C$6=2,SUM(+Ene!R57+Feb!R57),IF(Config!$C$6=3,SUM(+Ene!R57+Feb!R57+Mar!R57),IF(Config!$C$6=4,SUM(+Ene!R57+Feb!R57+Mar!R57+Abr!R57),IF(Config!$C$6=5,SUM(Ene!R57+Feb!R57+Mar!R57+Abr!R57+May!R57),IF(Config!$C$6=6,SUM(+Ene!R57+Feb!R57+Mar!R57+Abr!R57+May!R57+Jun!R57),IF(Config!$C$6=7,SUM(Ene!R57+Feb!R57+Mar!R57+Abr!R57+May!R57+Jun!R57+Jul!R57),IF(Config!$C$6=8,SUM(+Ene!R57+Feb!R57+Mar!R57+Abr!R57+May!R57+Jun!R57+Jul!R57+Ago!R57),IF(Config!$C$6=9,SUM(+Ene!R57+Feb!R57+Mar!R57+Abr!R57+May!R57+Jun!R57+Jul!R57+Ago!R57+Set!R57),IF(Config!$C$6=10,SUM(+Ene!R57+Feb!R57+Mar!R57+Abr!R57+May!R57+Jun!R57+Jul!R57+Ago!R57+Set!R57+Oct!R57),IF(Config!$C$6=11,SUM(+Ene!R57+Feb!R57+Mar!R57+Abr!R57+May!R57+Jun!R57+Jul!R57+Ago!R57+Set!R57+Oct!R57+Nov!R57),IF(Config!$C$6=12,SUM(+Ene!R57+Feb!R57+Mar!R57+Abr!R57+May!R57+Jun!R57+Jul!R57+Ago!R57+Set!R57+Oct!R57+Nov!R57+Dic!R57)))))))))))))</f>
        <v>0</v>
      </c>
      <c r="S57" s="429">
        <f>IF(Config!$C$6=1,SUM(+Ene!S57),IF(Config!$C$6=2,SUM(+Ene!S57+Feb!S57),IF(Config!$C$6=3,SUM(+Ene!S57+Feb!S57+Mar!S57),IF(Config!$C$6=4,SUM(+Ene!S57+Feb!S57+Mar!S57+Abr!S57),IF(Config!$C$6=5,SUM(Ene!S57+Feb!S57+Mar!S57+Abr!S57+May!S57),IF(Config!$C$6=6,SUM(+Ene!S57+Feb!S57+Mar!S57+Abr!S57+May!S57+Jun!S57),IF(Config!$C$6=7,SUM(Ene!S57+Feb!S57+Mar!S57+Abr!S57+May!S57+Jun!S57+Jul!S57),IF(Config!$C$6=8,SUM(+Ene!S57+Feb!S57+Mar!S57+Abr!S57+May!S57+Jun!S57+Jul!S57+Ago!S57),IF(Config!$C$6=9,SUM(+Ene!S57+Feb!S57+Mar!S57+Abr!S57+May!S57+Jun!S57+Jul!S57+Ago!S57+Set!S57),IF(Config!$C$6=10,SUM(+Ene!S57+Feb!S57+Mar!S57+Abr!S57+May!S57+Jun!S57+Jul!S57+Ago!S57+Set!S57+Oct!S57),IF(Config!$C$6=11,SUM(+Ene!S57+Feb!S57+Mar!S57+Abr!S57+May!S57+Jun!S57+Jul!S57+Ago!S57+Set!S57+Oct!S57+Nov!S57),IF(Config!$C$6=12,SUM(+Ene!S57+Feb!S57+Mar!S57+Abr!S57+May!S57+Jun!S57+Jul!S57+Ago!S57+Set!S57+Oct!S57+Nov!S57+Dic!S57)))))))))))))</f>
        <v>0</v>
      </c>
      <c r="T57" s="429">
        <f>IF(Config!$C$6=1,SUM(+Ene!T57),IF(Config!$C$6=2,SUM(+Ene!T57+Feb!T57),IF(Config!$C$6=3,SUM(+Ene!T57+Feb!T57+Mar!T57),IF(Config!$C$6=4,SUM(+Ene!T57+Feb!T57+Mar!T57+Abr!T57),IF(Config!$C$6=5,SUM(Ene!T57+Feb!T57+Mar!T57+Abr!T57+May!T57),IF(Config!$C$6=6,SUM(+Ene!T57+Feb!T57+Mar!T57+Abr!T57+May!T57+Jun!T57),IF(Config!$C$6=7,SUM(Ene!T57+Feb!T57+Mar!T57+Abr!T57+May!T57+Jun!T57+Jul!T57),IF(Config!$C$6=8,SUM(+Ene!T57+Feb!T57+Mar!T57+Abr!T57+May!T57+Jun!T57+Jul!T57+Ago!T57),IF(Config!$C$6=9,SUM(+Ene!T57+Feb!T57+Mar!T57+Abr!T57+May!T57+Jun!T57+Jul!T57+Ago!T57+Set!T57),IF(Config!$C$6=10,SUM(+Ene!T57+Feb!T57+Mar!T57+Abr!T57+May!T57+Jun!T57+Jul!T57+Ago!T57+Set!T57+Oct!T57),IF(Config!$C$6=11,SUM(+Ene!T57+Feb!T57+Mar!T57+Abr!T57+May!T57+Jun!T57+Jul!T57+Ago!T57+Set!T57+Oct!T57+Nov!T57),IF(Config!$C$6=12,SUM(+Ene!T57+Feb!T57+Mar!T57+Abr!T57+May!T57+Jun!T57+Jul!T57+Ago!T57+Set!T57+Oct!T57+Nov!T57+Dic!T57)))))))))))))</f>
        <v>0</v>
      </c>
      <c r="U57" s="429">
        <f>IF(Config!$C$6=1,SUM(+Ene!U57),IF(Config!$C$6=2,SUM(+Ene!U57+Feb!U57),IF(Config!$C$6=3,SUM(+Ene!U57+Feb!U57+Mar!U57),IF(Config!$C$6=4,SUM(+Ene!U57+Feb!U57+Mar!U57+Abr!U57),IF(Config!$C$6=5,SUM(Ene!U57+Feb!U57+Mar!U57+Abr!U57+May!U57),IF(Config!$C$6=6,SUM(+Ene!U57+Feb!U57+Mar!U57+Abr!U57+May!U57+Jun!U57),IF(Config!$C$6=7,SUM(Ene!U57+Feb!U57+Mar!U57+Abr!U57+May!U57+Jun!U57+Jul!U57),IF(Config!$C$6=8,SUM(+Ene!U57+Feb!U57+Mar!U57+Abr!U57+May!U57+Jun!U57+Jul!U57+Ago!U57),IF(Config!$C$6=9,SUM(+Ene!U57+Feb!U57+Mar!U57+Abr!U57+May!U57+Jun!U57+Jul!U57+Ago!U57+Set!U57),IF(Config!$C$6=10,SUM(+Ene!U57+Feb!U57+Mar!U57+Abr!U57+May!U57+Jun!U57+Jul!U57+Ago!U57+Set!U57+Oct!U57),IF(Config!$C$6=11,SUM(+Ene!U57+Feb!U57+Mar!U57+Abr!U57+May!U57+Jun!U57+Jul!U57+Ago!U57+Set!U57+Oct!U57+Nov!U57),IF(Config!$C$6=12,SUM(+Ene!U57+Feb!U57+Mar!U57+Abr!U57+May!U57+Jun!U57+Jul!U57+Ago!U57+Set!U57+Oct!U57+Nov!U57+Dic!U57)))))))))))))</f>
        <v>0</v>
      </c>
      <c r="V57" s="429">
        <f>IF(Config!$C$6=1,SUM(+Ene!V57),IF(Config!$C$6=2,SUM(+Ene!V57+Feb!V57),IF(Config!$C$6=3,SUM(+Ene!V57+Feb!V57+Mar!V57),IF(Config!$C$6=4,SUM(+Ene!V57+Feb!V57+Mar!V57+Abr!V57),IF(Config!$C$6=5,SUM(Ene!V57+Feb!V57+Mar!V57+Abr!V57+May!V57),IF(Config!$C$6=6,SUM(+Ene!V57+Feb!V57+Mar!V57+Abr!V57+May!V57+Jun!V57),IF(Config!$C$6=7,SUM(Ene!V57+Feb!V57+Mar!V57+Abr!V57+May!V57+Jun!V57+Jul!V57),IF(Config!$C$6=8,SUM(+Ene!V57+Feb!V57+Mar!V57+Abr!V57+May!V57+Jun!V57+Jul!V57+Ago!V57),IF(Config!$C$6=9,SUM(+Ene!V57+Feb!V57+Mar!V57+Abr!V57+May!V57+Jun!V57+Jul!V57+Ago!V57+Set!V57),IF(Config!$C$6=10,SUM(+Ene!V57+Feb!V57+Mar!V57+Abr!V57+May!V57+Jun!V57+Jul!V57+Ago!V57+Set!V57+Oct!V57),IF(Config!$C$6=11,SUM(+Ene!V57+Feb!V57+Mar!V57+Abr!V57+May!V57+Jun!V57+Jul!V57+Ago!V57+Set!V57+Oct!V57+Nov!V57),IF(Config!$C$6=12,SUM(+Ene!V57+Feb!V57+Mar!V57+Abr!V57+May!V57+Jun!V57+Jul!V57+Ago!V57+Set!V57+Oct!V57+Nov!V57+Dic!V57)))))))))))))</f>
        <v>0</v>
      </c>
      <c r="W57" s="429">
        <f>IF(Config!$C$6=1,SUM(+Ene!W57),IF(Config!$C$6=2,SUM(+Ene!W57+Feb!W57),IF(Config!$C$6=3,SUM(+Ene!W57+Feb!W57+Mar!W57),IF(Config!$C$6=4,SUM(+Ene!W57+Feb!W57+Mar!W57+Abr!W57),IF(Config!$C$6=5,SUM(Ene!W57+Feb!W57+Mar!W57+Abr!W57+May!W57),IF(Config!$C$6=6,SUM(+Ene!W57+Feb!W57+Mar!W57+Abr!W57+May!W57+Jun!W57),IF(Config!$C$6=7,SUM(Ene!W57+Feb!W57+Mar!W57+Abr!W57+May!W57+Jun!W57+Jul!W57),IF(Config!$C$6=8,SUM(+Ene!W57+Feb!W57+Mar!W57+Abr!W57+May!W57+Jun!W57+Jul!W57+Ago!W57),IF(Config!$C$6=9,SUM(+Ene!W57+Feb!W57+Mar!W57+Abr!W57+May!W57+Jun!W57+Jul!W57+Ago!W57+Set!W57),IF(Config!$C$6=10,SUM(+Ene!W57+Feb!W57+Mar!W57+Abr!W57+May!W57+Jun!W57+Jul!W57+Ago!W57+Set!W57+Oct!W57),IF(Config!$C$6=11,SUM(+Ene!W57+Feb!W57+Mar!W57+Abr!W57+May!W57+Jun!W57+Jul!W57+Ago!W57+Set!W57+Oct!W57+Nov!W57),IF(Config!$C$6=12,SUM(+Ene!W57+Feb!W57+Mar!W57+Abr!W57+May!W57+Jun!W57+Jul!W57+Ago!W57+Set!W57+Oct!W57+Nov!W57+Dic!W57)))))))))))))</f>
        <v>0</v>
      </c>
      <c r="X57" s="429">
        <f>IF(Config!$C$6=1,SUM(+Ene!X57),IF(Config!$C$6=2,SUM(+Ene!X57+Feb!X57),IF(Config!$C$6=3,SUM(+Ene!X57+Feb!X57+Mar!X57),IF(Config!$C$6=4,SUM(+Ene!X57+Feb!X57+Mar!X57+Abr!X57),IF(Config!$C$6=5,SUM(Ene!X57+Feb!X57+Mar!X57+Abr!X57+May!X57),IF(Config!$C$6=6,SUM(+Ene!X57+Feb!X57+Mar!X57+Abr!X57+May!X57+Jun!X57),IF(Config!$C$6=7,SUM(Ene!X57+Feb!X57+Mar!X57+Abr!X57+May!X57+Jun!X57+Jul!X57),IF(Config!$C$6=8,SUM(+Ene!X57+Feb!X57+Mar!X57+Abr!X57+May!X57+Jun!X57+Jul!X57+Ago!X57),IF(Config!$C$6=9,SUM(+Ene!X57+Feb!X57+Mar!X57+Abr!X57+May!X57+Jun!X57+Jul!X57+Ago!X57+Set!X57),IF(Config!$C$6=10,SUM(+Ene!X57+Feb!X57+Mar!X57+Abr!X57+May!X57+Jun!X57+Jul!X57+Ago!X57+Set!X57+Oct!X57),IF(Config!$C$6=11,SUM(+Ene!X57+Feb!X57+Mar!X57+Abr!X57+May!X57+Jun!X57+Jul!X57+Ago!X57+Set!X57+Oct!X57+Nov!X57),IF(Config!$C$6=12,SUM(+Ene!X57+Feb!X57+Mar!X57+Abr!X57+May!X57+Jun!X57+Jul!X57+Ago!X57+Set!X57+Oct!X57+Nov!X57+Dic!X57)))))))))))))</f>
        <v>0</v>
      </c>
      <c r="Y57" s="429">
        <f>IF(Config!$C$6=1,SUM(+Ene!Y57),IF(Config!$C$6=2,SUM(+Ene!Y57+Feb!Y57),IF(Config!$C$6=3,SUM(+Ene!Y57+Feb!Y57+Mar!Y57),IF(Config!$C$6=4,SUM(+Ene!Y57+Feb!Y57+Mar!Y57+Abr!Y57),IF(Config!$C$6=5,SUM(Ene!Y57+Feb!Y57+Mar!Y57+Abr!Y57+May!Y57),IF(Config!$C$6=6,SUM(+Ene!Y57+Feb!Y57+Mar!Y57+Abr!Y57+May!Y57+Jun!Y57),IF(Config!$C$6=7,SUM(Ene!Y57+Feb!Y57+Mar!Y57+Abr!Y57+May!Y57+Jun!Y57+Jul!Y57),IF(Config!$C$6=8,SUM(+Ene!Y57+Feb!Y57+Mar!Y57+Abr!Y57+May!Y57+Jun!Y57+Jul!Y57+Ago!Y57),IF(Config!$C$6=9,SUM(+Ene!Y57+Feb!Y57+Mar!Y57+Abr!Y57+May!Y57+Jun!Y57+Jul!Y57+Ago!Y57+Set!Y57),IF(Config!$C$6=10,SUM(+Ene!Y57+Feb!Y57+Mar!Y57+Abr!Y57+May!Y57+Jun!Y57+Jul!Y57+Ago!Y57+Set!Y57+Oct!Y57),IF(Config!$C$6=11,SUM(+Ene!Y57+Feb!Y57+Mar!Y57+Abr!Y57+May!Y57+Jun!Y57+Jul!Y57+Ago!Y57+Set!Y57+Oct!Y57+Nov!Y57),IF(Config!$C$6=12,SUM(+Ene!Y57+Feb!Y57+Mar!Y57+Abr!Y57+May!Y57+Jun!Y57+Jul!Y57+Ago!Y57+Set!Y57+Oct!Y57+Nov!Y57+Dic!Y57)))))))))))))</f>
        <v>0</v>
      </c>
      <c r="Z57" s="429">
        <f>IF(Config!$C$6=1,SUM(+Ene!Z57),IF(Config!$C$6=2,SUM(+Ene!Z57+Feb!Z57),IF(Config!$C$6=3,SUM(+Ene!Z57+Feb!Z57+Mar!Z57),IF(Config!$C$6=4,SUM(+Ene!Z57+Feb!Z57+Mar!Z57+Abr!Z57),IF(Config!$C$6=5,SUM(Ene!Z57+Feb!Z57+Mar!Z57+Abr!Z57+May!Z57),IF(Config!$C$6=6,SUM(+Ene!Z57+Feb!Z57+Mar!Z57+Abr!Z57+May!Z57+Jun!Z57),IF(Config!$C$6=7,SUM(Ene!Z57+Feb!Z57+Mar!Z57+Abr!Z57+May!Z57+Jun!Z57+Jul!Z57),IF(Config!$C$6=8,SUM(+Ene!Z57+Feb!Z57+Mar!Z57+Abr!Z57+May!Z57+Jun!Z57+Jul!Z57+Ago!Z57),IF(Config!$C$6=9,SUM(+Ene!Z57+Feb!Z57+Mar!Z57+Abr!Z57+May!Z57+Jun!Z57+Jul!Z57+Ago!Z57+Set!Z57),IF(Config!$C$6=10,SUM(+Ene!Z57+Feb!Z57+Mar!Z57+Abr!Z57+May!Z57+Jun!Z57+Jul!Z57+Ago!Z57+Set!Z57+Oct!Z57),IF(Config!$C$6=11,SUM(+Ene!Z57+Feb!Z57+Mar!Z57+Abr!Z57+May!Z57+Jun!Z57+Jul!Z57+Ago!Z57+Set!Z57+Oct!Z57+Nov!Z57),IF(Config!$C$6=12,SUM(+Ene!Z57+Feb!Z57+Mar!Z57+Abr!Z57+May!Z57+Jun!Z57+Jul!Z57+Ago!Z57+Set!Z57+Oct!Z57+Nov!Z57+Dic!Z57)))))))))))))</f>
        <v>0</v>
      </c>
      <c r="AA57" s="429">
        <f>IF(Config!$C$6=1,SUM(+Ene!AA57),IF(Config!$C$6=2,SUM(+Ene!AA57+Feb!AA57),IF(Config!$C$6=3,SUM(+Ene!AA57+Feb!AA57+Mar!AA57),IF(Config!$C$6=4,SUM(+Ene!AA57+Feb!AA57+Mar!AA57+Abr!AA57),IF(Config!$C$6=5,SUM(Ene!AA57+Feb!AA57+Mar!AA57+Abr!AA57+May!AA57),IF(Config!$C$6=6,SUM(+Ene!AA57+Feb!AA57+Mar!AA57+Abr!AA57+May!AA57+Jun!AA57),IF(Config!$C$6=7,SUM(Ene!AA57+Feb!AA57+Mar!AA57+Abr!AA57+May!AA57+Jun!AA57+Jul!AA57),IF(Config!$C$6=8,SUM(+Ene!AA57+Feb!AA57+Mar!AA57+Abr!AA57+May!AA57+Jun!AA57+Jul!AA57+Ago!AA57),IF(Config!$C$6=9,SUM(+Ene!AA57+Feb!AA57+Mar!AA57+Abr!AA57+May!AA57+Jun!AA57+Jul!AA57+Ago!AA57+Set!AA57),IF(Config!$C$6=10,SUM(+Ene!AA57+Feb!AA57+Mar!AA57+Abr!AA57+May!AA57+Jun!AA57+Jul!AA57+Ago!AA57+Set!AA57+Oct!AA57),IF(Config!$C$6=11,SUM(+Ene!AA57+Feb!AA57+Mar!AA57+Abr!AA57+May!AA57+Jun!AA57+Jul!AA57+Ago!AA57+Set!AA57+Oct!AA57+Nov!AA57),IF(Config!$C$6=12,SUM(+Ene!AA57+Feb!AA57+Mar!AA57+Abr!AA57+May!AA57+Jun!AA57+Jul!AA57+Ago!AA57+Set!AA57+Oct!AA57+Nov!AA57+Dic!AA57)))))))))))))</f>
        <v>0</v>
      </c>
      <c r="AB57" s="429">
        <f>IF(Config!$C$6=1,SUM(+Ene!AB57),IF(Config!$C$6=2,SUM(+Ene!AB57+Feb!AB57),IF(Config!$C$6=3,SUM(+Ene!AB57+Feb!AB57+Mar!AB57),IF(Config!$C$6=4,SUM(+Ene!AB57+Feb!AB57+Mar!AB57+Abr!AB57),IF(Config!$C$6=5,SUM(Ene!AB57+Feb!AB57+Mar!AB57+Abr!AB57+May!AB57),IF(Config!$C$6=6,SUM(+Ene!AB57+Feb!AB57+Mar!AB57+Abr!AB57+May!AB57+Jun!AB57),IF(Config!$C$6=7,SUM(Ene!AB57+Feb!AB57+Mar!AB57+Abr!AB57+May!AB57+Jun!AB57+Jul!AB57),IF(Config!$C$6=8,SUM(+Ene!AB57+Feb!AB57+Mar!AB57+Abr!AB57+May!AB57+Jun!AB57+Jul!AB57+Ago!AB57),IF(Config!$C$6=9,SUM(+Ene!AB57+Feb!AB57+Mar!AB57+Abr!AB57+May!AB57+Jun!AB57+Jul!AB57+Ago!AB57+Set!AB57),IF(Config!$C$6=10,SUM(+Ene!AB57+Feb!AB57+Mar!AB57+Abr!AB57+May!AB57+Jun!AB57+Jul!AB57+Ago!AB57+Set!AB57+Oct!AB57),IF(Config!$C$6=11,SUM(+Ene!AB57+Feb!AB57+Mar!AB57+Abr!AB57+May!AB57+Jun!AB57+Jul!AB57+Ago!AB57+Set!AB57+Oct!AB57+Nov!AB57),IF(Config!$C$6=12,SUM(+Ene!AB57+Feb!AB57+Mar!AB57+Abr!AB57+May!AB57+Jun!AB57+Jul!AB57+Ago!AB57+Set!AB57+Oct!AB57+Nov!AB57+Dic!AB57)))))))))))))</f>
        <v>0</v>
      </c>
      <c r="AC57" s="429">
        <f>IF(Config!$C$6=1,SUM(+Ene!AC57),IF(Config!$C$6=2,SUM(+Ene!AC57+Feb!AC57),IF(Config!$C$6=3,SUM(+Ene!AC57+Feb!AC57+Mar!AC57),IF(Config!$C$6=4,SUM(+Ene!AC57+Feb!AC57+Mar!AC57+Abr!AC57),IF(Config!$C$6=5,SUM(Ene!AC57+Feb!AC57+Mar!AC57+Abr!AC57+May!AC57),IF(Config!$C$6=6,SUM(+Ene!AC57+Feb!AC57+Mar!AC57+Abr!AC57+May!AC57+Jun!AC57),IF(Config!$C$6=7,SUM(Ene!AC57+Feb!AC57+Mar!AC57+Abr!AC57+May!AC57+Jun!AC57+Jul!AC57),IF(Config!$C$6=8,SUM(+Ene!AC57+Feb!AC57+Mar!AC57+Abr!AC57+May!AC57+Jun!AC57+Jul!AC57+Ago!AC57),IF(Config!$C$6=9,SUM(+Ene!AC57+Feb!AC57+Mar!AC57+Abr!AC57+May!AC57+Jun!AC57+Jul!AC57+Ago!AC57+Set!AC57),IF(Config!$C$6=10,SUM(+Ene!AC57+Feb!AC57+Mar!AC57+Abr!AC57+May!AC57+Jun!AC57+Jul!AC57+Ago!AC57+Set!AC57+Oct!AC57),IF(Config!$C$6=11,SUM(+Ene!AC57+Feb!AC57+Mar!AC57+Abr!AC57+May!AC57+Jun!AC57+Jul!AC57+Ago!AC57+Set!AC57+Oct!AC57+Nov!AC57),IF(Config!$C$6=12,SUM(+Ene!AC57+Feb!AC57+Mar!AC57+Abr!AC57+May!AC57+Jun!AC57+Jul!AC57+Ago!AC57+Set!AC57+Oct!AC57+Nov!AC57+Dic!AC57)))))))))))))</f>
        <v>0</v>
      </c>
      <c r="AD57" s="429">
        <f>IF(Config!$C$6=1,SUM(+Ene!AD57),IF(Config!$C$6=2,SUM(+Ene!AD57+Feb!AD57),IF(Config!$C$6=3,SUM(+Ene!AD57+Feb!AD57+Mar!AD57),IF(Config!$C$6=4,SUM(+Ene!AD57+Feb!AD57+Mar!AD57+Abr!AD57),IF(Config!$C$6=5,SUM(Ene!AD57+Feb!AD57+Mar!AD57+Abr!AD57+May!AD57),IF(Config!$C$6=6,SUM(+Ene!AD57+Feb!AD57+Mar!AD57+Abr!AD57+May!AD57+Jun!AD57),IF(Config!$C$6=7,SUM(Ene!AD57+Feb!AD57+Mar!AD57+Abr!AD57+May!AD57+Jun!AD57+Jul!AD57),IF(Config!$C$6=8,SUM(+Ene!AD57+Feb!AD57+Mar!AD57+Abr!AD57+May!AD57+Jun!AD57+Jul!AD57+Ago!AD57),IF(Config!$C$6=9,SUM(+Ene!AD57+Feb!AD57+Mar!AD57+Abr!AD57+May!AD57+Jun!AD57+Jul!AD57+Ago!AD57+Set!AD57),IF(Config!$C$6=10,SUM(+Ene!AD57+Feb!AD57+Mar!AD57+Abr!AD57+May!AD57+Jun!AD57+Jul!AD57+Ago!AD57+Set!AD57+Oct!AD57),IF(Config!$C$6=11,SUM(+Ene!AD57+Feb!AD57+Mar!AD57+Abr!AD57+May!AD57+Jun!AD57+Jul!AD57+Ago!AD57+Set!AD57+Oct!AD57+Nov!AD57),IF(Config!$C$6=12,SUM(+Ene!AD57+Feb!AD57+Mar!AD57+Abr!AD57+May!AD57+Jun!AD57+Jul!AD57+Ago!AD57+Set!AD57+Oct!AD57+Nov!AD57+Dic!AD57)))))))))))))</f>
        <v>0</v>
      </c>
      <c r="AE57" s="429">
        <f>IF(Config!$C$6=1,SUM(+Ene!AE57),IF(Config!$C$6=2,SUM(+Ene!AE57+Feb!AE57),IF(Config!$C$6=3,SUM(+Ene!AE57+Feb!AE57+Mar!AE57),IF(Config!$C$6=4,SUM(+Ene!AE57+Feb!AE57+Mar!AE57+Abr!AE57),IF(Config!$C$6=5,SUM(Ene!AE57+Feb!AE57+Mar!AE57+Abr!AE57+May!AE57),IF(Config!$C$6=6,SUM(+Ene!AE57+Feb!AE57+Mar!AE57+Abr!AE57+May!AE57+Jun!AE57),IF(Config!$C$6=7,SUM(Ene!AE57+Feb!AE57+Mar!AE57+Abr!AE57+May!AE57+Jun!AE57+Jul!AE57),IF(Config!$C$6=8,SUM(+Ene!AE57+Feb!AE57+Mar!AE57+Abr!AE57+May!AE57+Jun!AE57+Jul!AE57+Ago!AE57),IF(Config!$C$6=9,SUM(+Ene!AE57+Feb!AE57+Mar!AE57+Abr!AE57+May!AE57+Jun!AE57+Jul!AE57+Ago!AE57+Set!AE57),IF(Config!$C$6=10,SUM(+Ene!AE57+Feb!AE57+Mar!AE57+Abr!AE57+May!AE57+Jun!AE57+Jul!AE57+Ago!AE57+Set!AE57+Oct!AE57),IF(Config!$C$6=11,SUM(+Ene!AE57+Feb!AE57+Mar!AE57+Abr!AE57+May!AE57+Jun!AE57+Jul!AE57+Ago!AE57+Set!AE57+Oct!AE57+Nov!AE57),IF(Config!$C$6=12,SUM(+Ene!AE57+Feb!AE57+Mar!AE57+Abr!AE57+May!AE57+Jun!AE57+Jul!AE57+Ago!AE57+Set!AE57+Oct!AE57+Nov!AE57+Dic!AE57)))))))))))))</f>
        <v>0</v>
      </c>
      <c r="AF57" s="429">
        <f>IF(Config!$C$6=1,SUM(+Ene!AF57),IF(Config!$C$6=2,SUM(+Ene!AF57+Feb!AF57),IF(Config!$C$6=3,SUM(+Ene!AF57+Feb!AF57+Mar!AF57),IF(Config!$C$6=4,SUM(+Ene!AF57+Feb!AF57+Mar!AF57+Abr!AF57),IF(Config!$C$6=5,SUM(Ene!AF57+Feb!AF57+Mar!AF57+Abr!AF57+May!AF57),IF(Config!$C$6=6,SUM(+Ene!AF57+Feb!AF57+Mar!AF57+Abr!AF57+May!AF57+Jun!AF57),IF(Config!$C$6=7,SUM(Ene!AF57+Feb!AF57+Mar!AF57+Abr!AF57+May!AF57+Jun!AF57+Jul!AF57),IF(Config!$C$6=8,SUM(+Ene!AF57+Feb!AF57+Mar!AF57+Abr!AF57+May!AF57+Jun!AF57+Jul!AF57+Ago!AF57),IF(Config!$C$6=9,SUM(+Ene!AF57+Feb!AF57+Mar!AF57+Abr!AF57+May!AF57+Jun!AF57+Jul!AF57+Ago!AF57+Set!AF57),IF(Config!$C$6=10,SUM(+Ene!AF57+Feb!AF57+Mar!AF57+Abr!AF57+May!AF57+Jun!AF57+Jul!AF57+Ago!AF57+Set!AF57+Oct!AF57),IF(Config!$C$6=11,SUM(+Ene!AF57+Feb!AF57+Mar!AF57+Abr!AF57+May!AF57+Jun!AF57+Jul!AF57+Ago!AF57+Set!AF57+Oct!AF57+Nov!AF57),IF(Config!$C$6=12,SUM(+Ene!AF57+Feb!AF57+Mar!AF57+Abr!AF57+May!AF57+Jun!AF57+Jul!AF57+Ago!AF57+Set!AF57+Oct!AF57+Nov!AF57+Dic!AF57)))))))))))))</f>
        <v>0</v>
      </c>
      <c r="AG57" s="429">
        <f>IF(Config!$C$6=1,SUM(+Ene!AG57),IF(Config!$C$6=2,SUM(+Ene!AG57+Feb!AG57),IF(Config!$C$6=3,SUM(+Ene!AG57+Feb!AG57+Mar!AG57),IF(Config!$C$6=4,SUM(+Ene!AG57+Feb!AG57+Mar!AG57+Abr!AG57),IF(Config!$C$6=5,SUM(Ene!AG57+Feb!AG57+Mar!AG57+Abr!AG57+May!AG57),IF(Config!$C$6=6,SUM(+Ene!AG57+Feb!AG57+Mar!AG57+Abr!AG57+May!AG57+Jun!AG57),IF(Config!$C$6=7,SUM(Ene!AG57+Feb!AG57+Mar!AG57+Abr!AG57+May!AG57+Jun!AG57+Jul!AG57),IF(Config!$C$6=8,SUM(+Ene!AG57+Feb!AG57+Mar!AG57+Abr!AG57+May!AG57+Jun!AG57+Jul!AG57+Ago!AG57),IF(Config!$C$6=9,SUM(+Ene!AG57+Feb!AG57+Mar!AG57+Abr!AG57+May!AG57+Jun!AG57+Jul!AG57+Ago!AG57+Set!AG57),IF(Config!$C$6=10,SUM(+Ene!AG57+Feb!AG57+Mar!AG57+Abr!AG57+May!AG57+Jun!AG57+Jul!AG57+Ago!AG57+Set!AG57+Oct!AG57),IF(Config!$C$6=11,SUM(+Ene!AG57+Feb!AG57+Mar!AG57+Abr!AG57+May!AG57+Jun!AG57+Jul!AG57+Ago!AG57+Set!AG57+Oct!AG57+Nov!AG57),IF(Config!$C$6=12,SUM(+Ene!AG57+Feb!AG57+Mar!AG57+Abr!AG57+May!AG57+Jun!AG57+Jul!AG57+Ago!AG57+Set!AG57+Oct!AG57+Nov!AG57+Dic!AG57)))))))))))))</f>
        <v>0</v>
      </c>
      <c r="AH57" s="429">
        <f>IF(Config!$C$6=1,SUM(+Ene!AH57),IF(Config!$C$6=2,SUM(+Ene!AH57+Feb!AH57),IF(Config!$C$6=3,SUM(+Ene!AH57+Feb!AH57+Mar!AH57),IF(Config!$C$6=4,SUM(+Ene!AH57+Feb!AH57+Mar!AH57+Abr!AH57),IF(Config!$C$6=5,SUM(Ene!AH57+Feb!AH57+Mar!AH57+Abr!AH57+May!AH57),IF(Config!$C$6=6,SUM(+Ene!AH57+Feb!AH57+Mar!AH57+Abr!AH57+May!AH57+Jun!AH57),IF(Config!$C$6=7,SUM(Ene!AH57+Feb!AH57+Mar!AH57+Abr!AH57+May!AH57+Jun!AH57+Jul!AH57),IF(Config!$C$6=8,SUM(+Ene!AH57+Feb!AH57+Mar!AH57+Abr!AH57+May!AH57+Jun!AH57+Jul!AH57+Ago!AH57),IF(Config!$C$6=9,SUM(+Ene!AH57+Feb!AH57+Mar!AH57+Abr!AH57+May!AH57+Jun!AH57+Jul!AH57+Ago!AH57+Set!AH57),IF(Config!$C$6=10,SUM(+Ene!AH57+Feb!AH57+Mar!AH57+Abr!AH57+May!AH57+Jun!AH57+Jul!AH57+Ago!AH57+Set!AH57+Oct!AH57),IF(Config!$C$6=11,SUM(+Ene!AH57+Feb!AH57+Mar!AH57+Abr!AH57+May!AH57+Jun!AH57+Jul!AH57+Ago!AH57+Set!AH57+Oct!AH57+Nov!AH57),IF(Config!$C$6=12,SUM(+Ene!AH57+Feb!AH57+Mar!AH57+Abr!AH57+May!AH57+Jun!AH57+Jul!AH57+Ago!AH57+Set!AH57+Oct!AH57+Nov!AH57+Dic!AH57)))))))))))))</f>
        <v>0</v>
      </c>
      <c r="AI57" s="429">
        <f>IF(Config!$C$6=1,SUM(+Ene!AI57),IF(Config!$C$6=2,SUM(+Ene!AI57+Feb!AI57),IF(Config!$C$6=3,SUM(+Ene!AI57+Feb!AI57+Mar!AI57),IF(Config!$C$6=4,SUM(+Ene!AI57+Feb!AI57+Mar!AI57+Abr!AI57),IF(Config!$C$6=5,SUM(Ene!AI57+Feb!AI57+Mar!AI57+Abr!AI57+May!AI57),IF(Config!$C$6=6,SUM(+Ene!AI57+Feb!AI57+Mar!AI57+Abr!AI57+May!AI57+Jun!AI57),IF(Config!$C$6=7,SUM(Ene!AI57+Feb!AI57+Mar!AI57+Abr!AI57+May!AI57+Jun!AI57+Jul!AI57),IF(Config!$C$6=8,SUM(+Ene!AI57+Feb!AI57+Mar!AI57+Abr!AI57+May!AI57+Jun!AI57+Jul!AI57+Ago!AI57),IF(Config!$C$6=9,SUM(+Ene!AI57+Feb!AI57+Mar!AI57+Abr!AI57+May!AI57+Jun!AI57+Jul!AI57+Ago!AI57+Set!AI57),IF(Config!$C$6=10,SUM(+Ene!AI57+Feb!AI57+Mar!AI57+Abr!AI57+May!AI57+Jun!AI57+Jul!AI57+Ago!AI57+Set!AI57+Oct!AI57),IF(Config!$C$6=11,SUM(+Ene!AI57+Feb!AI57+Mar!AI57+Abr!AI57+May!AI57+Jun!AI57+Jul!AI57+Ago!AI57+Set!AI57+Oct!AI57+Nov!AI57),IF(Config!$C$6=12,SUM(+Ene!AI57+Feb!AI57+Mar!AI57+Abr!AI57+May!AI57+Jun!AI57+Jul!AI57+Ago!AI57+Set!AI57+Oct!AI57+Nov!AI57+Dic!AI57)))))))))))))</f>
        <v>0</v>
      </c>
      <c r="AJ57" s="429">
        <f>IF(Config!$C$6=1,SUM(+Ene!AJ57),IF(Config!$C$6=2,SUM(+Ene!AJ57+Feb!AJ57),IF(Config!$C$6=3,SUM(+Ene!AJ57+Feb!AJ57+Mar!AJ57),IF(Config!$C$6=4,SUM(+Ene!AJ57+Feb!AJ57+Mar!AJ57+Abr!AJ57),IF(Config!$C$6=5,SUM(Ene!AJ57+Feb!AJ57+Mar!AJ57+Abr!AJ57+May!AJ57),IF(Config!$C$6=6,SUM(+Ene!AJ57+Feb!AJ57+Mar!AJ57+Abr!AJ57+May!AJ57+Jun!AJ57),IF(Config!$C$6=7,SUM(Ene!AJ57+Feb!AJ57+Mar!AJ57+Abr!AJ57+May!AJ57+Jun!AJ57+Jul!AJ57),IF(Config!$C$6=8,SUM(+Ene!AJ57+Feb!AJ57+Mar!AJ57+Abr!AJ57+May!AJ57+Jun!AJ57+Jul!AJ57+Ago!AJ57),IF(Config!$C$6=9,SUM(+Ene!AJ57+Feb!AJ57+Mar!AJ57+Abr!AJ57+May!AJ57+Jun!AJ57+Jul!AJ57+Ago!AJ57+Set!AJ57),IF(Config!$C$6=10,SUM(+Ene!AJ57+Feb!AJ57+Mar!AJ57+Abr!AJ57+May!AJ57+Jun!AJ57+Jul!AJ57+Ago!AJ57+Set!AJ57+Oct!AJ57),IF(Config!$C$6=11,SUM(+Ene!AJ57+Feb!AJ57+Mar!AJ57+Abr!AJ57+May!AJ57+Jun!AJ57+Jul!AJ57+Ago!AJ57+Set!AJ57+Oct!AJ57+Nov!AJ57),IF(Config!$C$6=12,SUM(+Ene!AJ57+Feb!AJ57+Mar!AJ57+Abr!AJ57+May!AJ57+Jun!AJ57+Jul!AJ57+Ago!AJ57+Set!AJ57+Oct!AJ57+Nov!AJ57+Dic!AJ57)))))))))))))</f>
        <v>0</v>
      </c>
      <c r="AK57" s="429">
        <f>IF(Config!$C$6=1,SUM(+Ene!AK57),IF(Config!$C$6=2,SUM(+Ene!AK57+Feb!AK57),IF(Config!$C$6=3,SUM(+Ene!AK57+Feb!AK57+Mar!AK57),IF(Config!$C$6=4,SUM(+Ene!AK57+Feb!AK57+Mar!AK57+Abr!AK57),IF(Config!$C$6=5,SUM(Ene!AK57+Feb!AK57+Mar!AK57+Abr!AK57+May!AK57),IF(Config!$C$6=6,SUM(+Ene!AK57+Feb!AK57+Mar!AK57+Abr!AK57+May!AK57+Jun!AK57),IF(Config!$C$6=7,SUM(Ene!AK57+Feb!AK57+Mar!AK57+Abr!AK57+May!AK57+Jun!AK57+Jul!AK57),IF(Config!$C$6=8,SUM(+Ene!AK57+Feb!AK57+Mar!AK57+Abr!AK57+May!AK57+Jun!AK57+Jul!AK57+Ago!AK57),IF(Config!$C$6=9,SUM(+Ene!AK57+Feb!AK57+Mar!AK57+Abr!AK57+May!AK57+Jun!AK57+Jul!AK57+Ago!AK57+Set!AK57),IF(Config!$C$6=10,SUM(+Ene!AK57+Feb!AK57+Mar!AK57+Abr!AK57+May!AK57+Jun!AK57+Jul!AK57+Ago!AK57+Set!AK57+Oct!AK57),IF(Config!$C$6=11,SUM(+Ene!AK57+Feb!AK57+Mar!AK57+Abr!AK57+May!AK57+Jun!AK57+Jul!AK57+Ago!AK57+Set!AK57+Oct!AK57+Nov!AK57),IF(Config!$C$6=12,SUM(+Ene!AK57+Feb!AK57+Mar!AK57+Abr!AK57+May!AK57+Jun!AK57+Jul!AK57+Ago!AK57+Set!AK57+Oct!AK57+Nov!AK57+Dic!AK57)))))))))))))</f>
        <v>0</v>
      </c>
      <c r="AL57" s="429">
        <f>IF(Config!$C$6=1,SUM(+Ene!AL57),IF(Config!$C$6=2,SUM(+Ene!AL57+Feb!AL57),IF(Config!$C$6=3,SUM(+Ene!AL57+Feb!AL57+Mar!AL57),IF(Config!$C$6=4,SUM(+Ene!AL57+Feb!AL57+Mar!AL57+Abr!AL57),IF(Config!$C$6=5,SUM(Ene!AL57+Feb!AL57+Mar!AL57+Abr!AL57+May!AL57),IF(Config!$C$6=6,SUM(+Ene!AL57+Feb!AL57+Mar!AL57+Abr!AL57+May!AL57+Jun!AL57),IF(Config!$C$6=7,SUM(Ene!AL57+Feb!AL57+Mar!AL57+Abr!AL57+May!AL57+Jun!AL57+Jul!AL57),IF(Config!$C$6=8,SUM(+Ene!AL57+Feb!AL57+Mar!AL57+Abr!AL57+May!AL57+Jun!AL57+Jul!AL57+Ago!AL57),IF(Config!$C$6=9,SUM(+Ene!AL57+Feb!AL57+Mar!AL57+Abr!AL57+May!AL57+Jun!AL57+Jul!AL57+Ago!AL57+Set!AL57),IF(Config!$C$6=10,SUM(+Ene!AL57+Feb!AL57+Mar!AL57+Abr!AL57+May!AL57+Jun!AL57+Jul!AL57+Ago!AL57+Set!AL57+Oct!AL57),IF(Config!$C$6=11,SUM(+Ene!AL57+Feb!AL57+Mar!AL57+Abr!AL57+May!AL57+Jun!AL57+Jul!AL57+Ago!AL57+Set!AL57+Oct!AL57+Nov!AL57),IF(Config!$C$6=12,SUM(+Ene!AL57+Feb!AL57+Mar!AL57+Abr!AL57+May!AL57+Jun!AL57+Jul!AL57+Ago!AL57+Set!AL57+Oct!AL57+Nov!AL57+Dic!AL57)))))))))))))</f>
        <v>0</v>
      </c>
      <c r="AM57" s="429">
        <f>IF(Config!$C$6=1,SUM(+Ene!AM57),IF(Config!$C$6=2,SUM(+Ene!AM57+Feb!AM57),IF(Config!$C$6=3,SUM(+Ene!AM57+Feb!AM57+Mar!AM57),IF(Config!$C$6=4,SUM(+Ene!AM57+Feb!AM57+Mar!AM57+Abr!AM57),IF(Config!$C$6=5,SUM(Ene!AM57+Feb!AM57+Mar!AM57+Abr!AM57+May!AM57),IF(Config!$C$6=6,SUM(+Ene!AM57+Feb!AM57+Mar!AM57+Abr!AM57+May!AM57+Jun!AM57),IF(Config!$C$6=7,SUM(Ene!AM57+Feb!AM57+Mar!AM57+Abr!AM57+May!AM57+Jun!AM57+Jul!AM57),IF(Config!$C$6=8,SUM(+Ene!AM57+Feb!AM57+Mar!AM57+Abr!AM57+May!AM57+Jun!AM57+Jul!AM57+Ago!AM57),IF(Config!$C$6=9,SUM(+Ene!AM57+Feb!AM57+Mar!AM57+Abr!AM57+May!AM57+Jun!AM57+Jul!AM57+Ago!AM57+Set!AM57),IF(Config!$C$6=10,SUM(+Ene!AM57+Feb!AM57+Mar!AM57+Abr!AM57+May!AM57+Jun!AM57+Jul!AM57+Ago!AM57+Set!AM57+Oct!AM57),IF(Config!$C$6=11,SUM(+Ene!AM57+Feb!AM57+Mar!AM57+Abr!AM57+May!AM57+Jun!AM57+Jul!AM57+Ago!AM57+Set!AM57+Oct!AM57+Nov!AM57),IF(Config!$C$6=12,SUM(+Ene!AM57+Feb!AM57+Mar!AM57+Abr!AM57+May!AM57+Jun!AM57+Jul!AM57+Ago!AM57+Set!AM57+Oct!AM57+Nov!AM57+Dic!AM57)))))))))))))</f>
        <v>0</v>
      </c>
      <c r="AN57" s="429">
        <f>IF(Config!$C$6=1,SUM(+Ene!AN57),IF(Config!$C$6=2,SUM(+Ene!AN57+Feb!AN57),IF(Config!$C$6=3,SUM(+Ene!AN57+Feb!AN57+Mar!AN57),IF(Config!$C$6=4,SUM(+Ene!AN57+Feb!AN57+Mar!AN57+Abr!AN57),IF(Config!$C$6=5,SUM(Ene!AN57+Feb!AN57+Mar!AN57+Abr!AN57+May!AN57),IF(Config!$C$6=6,SUM(+Ene!AN57+Feb!AN57+Mar!AN57+Abr!AN57+May!AN57+Jun!AN57),IF(Config!$C$6=7,SUM(Ene!AN57+Feb!AN57+Mar!AN57+Abr!AN57+May!AN57+Jun!AN57+Jul!AN57),IF(Config!$C$6=8,SUM(+Ene!AN57+Feb!AN57+Mar!AN57+Abr!AN57+May!AN57+Jun!AN57+Jul!AN57+Ago!AN57),IF(Config!$C$6=9,SUM(+Ene!AN57+Feb!AN57+Mar!AN57+Abr!AN57+May!AN57+Jun!AN57+Jul!AN57+Ago!AN57+Set!AN57),IF(Config!$C$6=10,SUM(+Ene!AN57+Feb!AN57+Mar!AN57+Abr!AN57+May!AN57+Jun!AN57+Jul!AN57+Ago!AN57+Set!AN57+Oct!AN57),IF(Config!$C$6=11,SUM(+Ene!AN57+Feb!AN57+Mar!AN57+Abr!AN57+May!AN57+Jun!AN57+Jul!AN57+Ago!AN57+Set!AN57+Oct!AN57+Nov!AN57),IF(Config!$C$6=12,SUM(+Ene!AN57+Feb!AN57+Mar!AN57+Abr!AN57+May!AN57+Jun!AN57+Jul!AN57+Ago!AN57+Set!AN57+Oct!AN57+Nov!AN57+Dic!AN57)))))))))))))</f>
        <v>0</v>
      </c>
      <c r="AO57" s="429">
        <f>IF(Config!$C$6=1,SUM(+Ene!AO57),IF(Config!$C$6=2,SUM(+Ene!AO57+Feb!AO57),IF(Config!$C$6=3,SUM(+Ene!AO57+Feb!AO57+Mar!AO57),IF(Config!$C$6=4,SUM(+Ene!AO57+Feb!AO57+Mar!AO57+Abr!AO57),IF(Config!$C$6=5,SUM(Ene!AO57+Feb!AO57+Mar!AO57+Abr!AO57+May!AO57),IF(Config!$C$6=6,SUM(+Ene!AO57+Feb!AO57+Mar!AO57+Abr!AO57+May!AO57+Jun!AO57),IF(Config!$C$6=7,SUM(Ene!AO57+Feb!AO57+Mar!AO57+Abr!AO57+May!AO57+Jun!AO57+Jul!AO57),IF(Config!$C$6=8,SUM(+Ene!AO57+Feb!AO57+Mar!AO57+Abr!AO57+May!AO57+Jun!AO57+Jul!AO57+Ago!AO57),IF(Config!$C$6=9,SUM(+Ene!AO57+Feb!AO57+Mar!AO57+Abr!AO57+May!AO57+Jun!AO57+Jul!AO57+Ago!AO57+Set!AO57),IF(Config!$C$6=10,SUM(+Ene!AO57+Feb!AO57+Mar!AO57+Abr!AO57+May!AO57+Jun!AO57+Jul!AO57+Ago!AO57+Set!AO57+Oct!AO57),IF(Config!$C$6=11,SUM(+Ene!AO57+Feb!AO57+Mar!AO57+Abr!AO57+May!AO57+Jun!AO57+Jul!AO57+Ago!AO57+Set!AO57+Oct!AO57+Nov!AO57),IF(Config!$C$6=12,SUM(+Ene!AO57+Feb!AO57+Mar!AO57+Abr!AO57+May!AO57+Jun!AO57+Jul!AO57+Ago!AO57+Set!AO57+Oct!AO57+Nov!AO57+Dic!AO57)))))))))))))</f>
        <v>0</v>
      </c>
      <c r="AP57" s="429">
        <f>IF(Config!$C$6=1,SUM(+Ene!AP57),IF(Config!$C$6=2,SUM(+Ene!AP57+Feb!AP57),IF(Config!$C$6=3,SUM(+Ene!AP57+Feb!AP57+Mar!AP57),IF(Config!$C$6=4,SUM(+Ene!AP57+Feb!AP57+Mar!AP57+Abr!AP57),IF(Config!$C$6=5,SUM(Ene!AP57+Feb!AP57+Mar!AP57+Abr!AP57+May!AP57),IF(Config!$C$6=6,SUM(+Ene!AP57+Feb!AP57+Mar!AP57+Abr!AP57+May!AP57+Jun!AP57),IF(Config!$C$6=7,SUM(Ene!AP57+Feb!AP57+Mar!AP57+Abr!AP57+May!AP57+Jun!AP57+Jul!AP57),IF(Config!$C$6=8,SUM(+Ene!AP57+Feb!AP57+Mar!AP57+Abr!AP57+May!AP57+Jun!AP57+Jul!AP57+Ago!AP57),IF(Config!$C$6=9,SUM(+Ene!AP57+Feb!AP57+Mar!AP57+Abr!AP57+May!AP57+Jun!AP57+Jul!AP57+Ago!AP57+Set!AP57),IF(Config!$C$6=10,SUM(+Ene!AP57+Feb!AP57+Mar!AP57+Abr!AP57+May!AP57+Jun!AP57+Jul!AP57+Ago!AP57+Set!AP57+Oct!AP57),IF(Config!$C$6=11,SUM(+Ene!AP57+Feb!AP57+Mar!AP57+Abr!AP57+May!AP57+Jun!AP57+Jul!AP57+Ago!AP57+Set!AP57+Oct!AP57+Nov!AP57),IF(Config!$C$6=12,SUM(+Ene!AP57+Feb!AP57+Mar!AP57+Abr!AP57+May!AP57+Jun!AP57+Jul!AP57+Ago!AP57+Set!AP57+Oct!AP57+Nov!AP57+Dic!AP57)))))))))))))</f>
        <v>0</v>
      </c>
      <c r="AQ57" s="429">
        <f>IF(Config!$C$6=1,SUM(+Ene!AQ57),IF(Config!$C$6=2,SUM(+Ene!AQ57+Feb!AQ57),IF(Config!$C$6=3,SUM(+Ene!AQ57+Feb!AQ57+Mar!AQ57),IF(Config!$C$6=4,SUM(+Ene!AQ57+Feb!AQ57+Mar!AQ57+Abr!AQ57),IF(Config!$C$6=5,SUM(Ene!AQ57+Feb!AQ57+Mar!AQ57+Abr!AQ57+May!AQ57),IF(Config!$C$6=6,SUM(+Ene!AQ57+Feb!AQ57+Mar!AQ57+Abr!AQ57+May!AQ57+Jun!AQ57),IF(Config!$C$6=7,SUM(Ene!AQ57+Feb!AQ57+Mar!AQ57+Abr!AQ57+May!AQ57+Jun!AQ57+Jul!AQ57),IF(Config!$C$6=8,SUM(+Ene!AQ57+Feb!AQ57+Mar!AQ57+Abr!AQ57+May!AQ57+Jun!AQ57+Jul!AQ57+Ago!AQ57),IF(Config!$C$6=9,SUM(+Ene!AQ57+Feb!AQ57+Mar!AQ57+Abr!AQ57+May!AQ57+Jun!AQ57+Jul!AQ57+Ago!AQ57+Set!AQ57),IF(Config!$C$6=10,SUM(+Ene!AQ57+Feb!AQ57+Mar!AQ57+Abr!AQ57+May!AQ57+Jun!AQ57+Jul!AQ57+Ago!AQ57+Set!AQ57+Oct!AQ57),IF(Config!$C$6=11,SUM(+Ene!AQ57+Feb!AQ57+Mar!AQ57+Abr!AQ57+May!AQ57+Jun!AQ57+Jul!AQ57+Ago!AQ57+Set!AQ57+Oct!AQ57+Nov!AQ57),IF(Config!$C$6=12,SUM(+Ene!AQ57+Feb!AQ57+Mar!AQ57+Abr!AQ57+May!AQ57+Jun!AQ57+Jul!AQ57+Ago!AQ57+Set!AQ57+Oct!AQ57+Nov!AQ57+Dic!AQ57)))))))))))))</f>
        <v>0</v>
      </c>
      <c r="AR57" s="429">
        <f>IF(Config!$C$6=1,SUM(+Ene!AR57),IF(Config!$C$6=2,SUM(+Ene!AR57+Feb!AR57),IF(Config!$C$6=3,SUM(+Ene!AR57+Feb!AR57+Mar!AR57),IF(Config!$C$6=4,SUM(+Ene!AR57+Feb!AR57+Mar!AR57+Abr!AR57),IF(Config!$C$6=5,SUM(Ene!AR57+Feb!AR57+Mar!AR57+Abr!AR57+May!AR57),IF(Config!$C$6=6,SUM(+Ene!AR57+Feb!AR57+Mar!AR57+Abr!AR57+May!AR57+Jun!AR57),IF(Config!$C$6=7,SUM(Ene!AR57+Feb!AR57+Mar!AR57+Abr!AR57+May!AR57+Jun!AR57+Jul!AR57),IF(Config!$C$6=8,SUM(+Ene!AR57+Feb!AR57+Mar!AR57+Abr!AR57+May!AR57+Jun!AR57+Jul!AR57+Ago!AR57),IF(Config!$C$6=9,SUM(+Ene!AR57+Feb!AR57+Mar!AR57+Abr!AR57+May!AR57+Jun!AR57+Jul!AR57+Ago!AR57+Set!AR57),IF(Config!$C$6=10,SUM(+Ene!AR57+Feb!AR57+Mar!AR57+Abr!AR57+May!AR57+Jun!AR57+Jul!AR57+Ago!AR57+Set!AR57+Oct!AR57),IF(Config!$C$6=11,SUM(+Ene!AR57+Feb!AR57+Mar!AR57+Abr!AR57+May!AR57+Jun!AR57+Jul!AR57+Ago!AR57+Set!AR57+Oct!AR57+Nov!AR57),IF(Config!$C$6=12,SUM(+Ene!AR57+Feb!AR57+Mar!AR57+Abr!AR57+May!AR57+Jun!AR57+Jul!AR57+Ago!AR57+Set!AR57+Oct!AR57+Nov!AR57+Dic!AR57)))))))))))))</f>
        <v>0</v>
      </c>
      <c r="AS57" s="429">
        <f>IF(Config!$C$6=1,SUM(+Ene!AS57),IF(Config!$C$6=2,SUM(+Ene!AS57+Feb!AS57),IF(Config!$C$6=3,SUM(+Ene!AS57+Feb!AS57+Mar!AS57),IF(Config!$C$6=4,SUM(+Ene!AS57+Feb!AS57+Mar!AS57+Abr!AS57),IF(Config!$C$6=5,SUM(Ene!AS57+Feb!AS57+Mar!AS57+Abr!AS57+May!AS57),IF(Config!$C$6=6,SUM(+Ene!AS57+Feb!AS57+Mar!AS57+Abr!AS57+May!AS57+Jun!AS57),IF(Config!$C$6=7,SUM(Ene!AS57+Feb!AS57+Mar!AS57+Abr!AS57+May!AS57+Jun!AS57+Jul!AS57),IF(Config!$C$6=8,SUM(+Ene!AS57+Feb!AS57+Mar!AS57+Abr!AS57+May!AS57+Jun!AS57+Jul!AS57+Ago!AS57),IF(Config!$C$6=9,SUM(+Ene!AS57+Feb!AS57+Mar!AS57+Abr!AS57+May!AS57+Jun!AS57+Jul!AS57+Ago!AS57+Set!AS57),IF(Config!$C$6=10,SUM(+Ene!AS57+Feb!AS57+Mar!AS57+Abr!AS57+May!AS57+Jun!AS57+Jul!AS57+Ago!AS57+Set!AS57+Oct!AS57),IF(Config!$C$6=11,SUM(+Ene!AS57+Feb!AS57+Mar!AS57+Abr!AS57+May!AS57+Jun!AS57+Jul!AS57+Ago!AS57+Set!AS57+Oct!AS57+Nov!AS57),IF(Config!$C$6=12,SUM(+Ene!AS57+Feb!AS57+Mar!AS57+Abr!AS57+May!AS57+Jun!AS57+Jul!AS57+Ago!AS57+Set!AS57+Oct!AS57+Nov!AS57+Dic!AS57)))))))))))))</f>
        <v>0</v>
      </c>
      <c r="AT57" s="429">
        <f>IF(Config!$C$6=1,SUM(+Ene!AT57),IF(Config!$C$6=2,SUM(+Ene!AT57+Feb!AT57),IF(Config!$C$6=3,SUM(+Ene!AT57+Feb!AT57+Mar!AT57),IF(Config!$C$6=4,SUM(+Ene!AT57+Feb!AT57+Mar!AT57+Abr!AT57),IF(Config!$C$6=5,SUM(Ene!AT57+Feb!AT57+Mar!AT57+Abr!AT57+May!AT57),IF(Config!$C$6=6,SUM(+Ene!AT57+Feb!AT57+Mar!AT57+Abr!AT57+May!AT57+Jun!AT57),IF(Config!$C$6=7,SUM(Ene!AT57+Feb!AT57+Mar!AT57+Abr!AT57+May!AT57+Jun!AT57+Jul!AT57),IF(Config!$C$6=8,SUM(+Ene!AT57+Feb!AT57+Mar!AT57+Abr!AT57+May!AT57+Jun!AT57+Jul!AT57+Ago!AT57),IF(Config!$C$6=9,SUM(+Ene!AT57+Feb!AT57+Mar!AT57+Abr!AT57+May!AT57+Jun!AT57+Jul!AT57+Ago!AT57+Set!AT57),IF(Config!$C$6=10,SUM(+Ene!AT57+Feb!AT57+Mar!AT57+Abr!AT57+May!AT57+Jun!AT57+Jul!AT57+Ago!AT57+Set!AT57+Oct!AT57),IF(Config!$C$6=11,SUM(+Ene!AT57+Feb!AT57+Mar!AT57+Abr!AT57+May!AT57+Jun!AT57+Jul!AT57+Ago!AT57+Set!AT57+Oct!AT57+Nov!AT57),IF(Config!$C$6=12,SUM(+Ene!AT57+Feb!AT57+Mar!AT57+Abr!AT57+May!AT57+Jun!AT57+Jul!AT57+Ago!AT57+Set!AT57+Oct!AT57+Nov!AT57+Dic!AT57)))))))))))))</f>
        <v>0</v>
      </c>
      <c r="AU57">
        <f t="shared" si="34"/>
        <v>0</v>
      </c>
      <c r="AV57" s="37">
        <f t="shared" si="42"/>
        <v>0</v>
      </c>
      <c r="AW57" s="37">
        <f t="shared" si="43"/>
        <v>0</v>
      </c>
      <c r="AX57" s="37">
        <f t="shared" si="44"/>
        <v>0</v>
      </c>
      <c r="AY57" s="37">
        <f t="shared" si="45"/>
        <v>0</v>
      </c>
      <c r="AZ57" s="37">
        <f t="shared" si="46"/>
        <v>0</v>
      </c>
      <c r="BA57" s="37">
        <f t="shared" si="47"/>
        <v>0</v>
      </c>
      <c r="BB57" s="37">
        <f t="shared" si="16"/>
        <v>0</v>
      </c>
      <c r="BC57" s="37">
        <f t="shared" si="48"/>
        <v>0</v>
      </c>
      <c r="BD57" s="38">
        <f t="shared" si="49"/>
        <v>0</v>
      </c>
      <c r="BE57" s="37">
        <f t="shared" si="50"/>
        <v>0</v>
      </c>
      <c r="BF57" s="54">
        <f t="shared" si="7"/>
        <v>0</v>
      </c>
      <c r="BG57" t="str">
        <f t="shared" si="8"/>
        <v>OK</v>
      </c>
    </row>
    <row r="58" spans="1:59" x14ac:dyDescent="0.25">
      <c r="A58" s="400">
        <v>55</v>
      </c>
      <c r="B58" s="408" t="s">
        <v>262</v>
      </c>
      <c r="C58" s="407" t="s">
        <v>265</v>
      </c>
      <c r="D58" s="429">
        <f>IF(Config!$C$6=1,SUM(+Ene!D58),IF(Config!$C$6=2,SUM(+Ene!D58+Feb!D58),IF(Config!$C$6=3,SUM(+Ene!D58+Feb!D58+Mar!D58),IF(Config!$C$6=4,SUM(+Ene!D58+Feb!D58+Mar!D58+Abr!D58),IF(Config!$C$6=5,SUM(Ene!D58+Feb!D58+Mar!D58+Abr!D58+May!D58),IF(Config!$C$6=6,SUM(+Ene!D58+Feb!D58+Mar!D58+Abr!D58+May!D58+Jun!D58),IF(Config!$C$6=7,SUM(Ene!D58+Feb!D58+Mar!D58+Abr!D58+May!D58+Jun!D58+Jul!D58),IF(Config!$C$6=8,SUM(+Ene!D58+Feb!D58+Mar!D58+Abr!D58+May!D58+Jun!D58+Jul!D58+Ago!D58),IF(Config!$C$6=9,SUM(+Ene!D58+Feb!D58+Mar!D58+Abr!D58+May!D58+Jun!D58+Jul!D58+Ago!D58+Set!D58),IF(Config!$C$6=10,SUM(+Ene!D58+Feb!D58+Mar!D58+Abr!D58+May!D58+Jun!D58+Jul!D58+Ago!D58+Set!D58+Oct!D58),IF(Config!$C$6=11,SUM(+Ene!D58+Feb!D58+Mar!D58+Abr!D58+May!D58+Jun!D58+Jul!D58+Ago!D58+Set!D58+Oct!D58+Nov!D58),IF(Config!$C$6=12,SUM(+Ene!D58+Feb!D58+Mar!D58+Abr!D58+May!D58+Jun!D58+Jul!D58+Ago!D58+Set!D58+Oct!D58+Nov!D58+Dic!D58)))))))))))))</f>
        <v>0</v>
      </c>
      <c r="E58" s="429">
        <f>IF(Config!$C$6=1,SUM(+Ene!E58),IF(Config!$C$6=2,SUM(+Ene!E58+Feb!E58),IF(Config!$C$6=3,SUM(+Ene!E58+Feb!E58+Mar!E58),IF(Config!$C$6=4,SUM(+Ene!E58+Feb!E58+Mar!E58+Abr!E58),IF(Config!$C$6=5,SUM(Ene!E58+Feb!E58+Mar!E58+Abr!E58+May!E58),IF(Config!$C$6=6,SUM(+Ene!E58+Feb!E58+Mar!E58+Abr!E58+May!E58+Jun!E58),IF(Config!$C$6=7,SUM(Ene!E58+Feb!E58+Mar!E58+Abr!E58+May!E58+Jun!E58+Jul!E58),IF(Config!$C$6=8,SUM(+Ene!E58+Feb!E58+Mar!E58+Abr!E58+May!E58+Jun!E58+Jul!E58+Ago!E58),IF(Config!$C$6=9,SUM(+Ene!E58+Feb!E58+Mar!E58+Abr!E58+May!E58+Jun!E58+Jul!E58+Ago!E58+Set!E58),IF(Config!$C$6=10,SUM(+Ene!E58+Feb!E58+Mar!E58+Abr!E58+May!E58+Jun!E58+Jul!E58+Ago!E58+Set!E58+Oct!E58),IF(Config!$C$6=11,SUM(+Ene!E58+Feb!E58+Mar!E58+Abr!E58+May!E58+Jun!E58+Jul!E58+Ago!E58+Set!E58+Oct!E58+Nov!E58),IF(Config!$C$6=12,SUM(+Ene!E58+Feb!E58+Mar!E58+Abr!E58+May!E58+Jun!E58+Jul!E58+Ago!E58+Set!E58+Oct!E58+Nov!E58+Dic!E58)))))))))))))</f>
        <v>0</v>
      </c>
      <c r="F58" s="429">
        <f>IF(Config!$C$6=1,SUM(+Ene!F78),IF(Config!$C$6=2,SUM(+Ene!F78+Feb!F78),IF(Config!$C$6=3,SUM(+Ene!F78+Feb!F78+Mar!F78),IF(Config!$C$6=4,SUM(+Ene!F78+Feb!F78+Mar!F78+Abr!F78),IF(Config!$C$6=5,SUM(Ene!F78+Feb!F78+Mar!F78+Abr!F78+May!F78),IF(Config!$C$6=6,SUM(+Ene!F78+Feb!F78+Mar!F78+Abr!F78+May!F78+Jun!F78),IF(Config!$C$6=7,SUM(Ene!F78+Feb!F78+Mar!F78+Abr!F78+May!F78+Jun!F78+Jul!F78),IF(Config!$C$6=8,SUM(+Ene!F78+Feb!F78+Mar!F78+Abr!F78+May!F78+Jun!F78+Jul!F78+Ago!F78),IF(Config!$C$6=9,SUM(+Ene!F78+Feb!F78+Mar!F78+Abr!F78+May!F78+Jun!F78+Jul!F78+Ago!F78+Set!F78),IF(Config!$C$6=10,SUM(+Ene!F78+Feb!F78+Mar!F78+Abr!F78+May!F78+Jun!F78+Jul!F78+Ago!F78+Set!F78+Oct!F78),IF(Config!$C$6=11,SUM(+Ene!F78+Feb!F78+Mar!F78+Abr!F78+May!F78+Jun!F78+Jul!F78+Ago!F78+Set!F78+Oct!F78+Nov!F78),IF(Config!$C$6=12,SUM(+Ene!F78+Feb!F78+Mar!F78+Abr!F78+May!F78+Jun!F78+Jul!F78+Ago!F78+Set!F78+Oct!F78+Nov!F78+Dic!F78)))))))))))))</f>
        <v>0</v>
      </c>
      <c r="G58" s="429">
        <f>IF(Config!$C$6=1,SUM(+Ene!G58),IF(Config!$C$6=2,SUM(+Ene!G58+Feb!G58),IF(Config!$C$6=3,SUM(+Ene!G58+Feb!G58+Mar!G58),IF(Config!$C$6=4,SUM(+Ene!G58+Feb!G58+Mar!G58+Abr!G58),IF(Config!$C$6=5,SUM(Ene!G58+Feb!G58+Mar!G58+Abr!G58+May!G58),IF(Config!$C$6=6,SUM(+Ene!G58+Feb!G58+Mar!G58+Abr!G58+May!G58+Jun!G58),IF(Config!$C$6=7,SUM(Ene!G58+Feb!G58+Mar!G58+Abr!G58+May!G58+Jun!G58+Jul!G58),IF(Config!$C$6=8,SUM(+Ene!G58+Feb!G58+Mar!G58+Abr!G58+May!G58+Jun!G58+Jul!G58+Ago!G58),IF(Config!$C$6=9,SUM(+Ene!G58+Feb!G58+Mar!G58+Abr!G58+May!G58+Jun!G58+Jul!G58+Ago!G58+Set!G58),IF(Config!$C$6=10,SUM(+Ene!G58+Feb!G58+Mar!G58+Abr!G58+May!G58+Jun!G58+Jul!G58+Ago!G58+Set!G58+Oct!G58),IF(Config!$C$6=11,SUM(+Ene!G58+Feb!G58+Mar!G58+Abr!G58+May!G58+Jun!G58+Jul!G58+Ago!G58+Set!G58+Oct!G58+Nov!G58),IF(Config!$C$6=12,SUM(+Ene!G58+Feb!G58+Mar!G58+Abr!G58+May!G58+Jun!G58+Jul!G58+Ago!G58+Set!G58+Oct!G58+Nov!G58+Dic!G58)))))))))))))</f>
        <v>0</v>
      </c>
      <c r="H58" s="429">
        <f>IF(Config!$C$6=1,SUM(+Ene!H58),IF(Config!$C$6=2,SUM(+Ene!H58+Feb!H58),IF(Config!$C$6=3,SUM(+Ene!H58+Feb!H58+Mar!H58),IF(Config!$C$6=4,SUM(+Ene!H58+Feb!H58+Mar!H58+Abr!H58),IF(Config!$C$6=5,SUM(Ene!H58+Feb!H58+Mar!H58+Abr!H58+May!H58),IF(Config!$C$6=6,SUM(+Ene!H58+Feb!H58+Mar!H58+Abr!H58+May!H58+Jun!H58),IF(Config!$C$6=7,SUM(Ene!H58+Feb!H58+Mar!H58+Abr!H58+May!H58+Jun!H58+Jul!H58),IF(Config!$C$6=8,SUM(+Ene!H58+Feb!H58+Mar!H58+Abr!H58+May!H58+Jun!H58+Jul!H58+Ago!H58),IF(Config!$C$6=9,SUM(+Ene!H58+Feb!H58+Mar!H58+Abr!H58+May!H58+Jun!H58+Jul!H58+Ago!H58+Set!H58),IF(Config!$C$6=10,SUM(+Ene!H58+Feb!H58+Mar!H58+Abr!H58+May!H58+Jun!H58+Jul!H58+Ago!H58+Set!H58+Oct!H58),IF(Config!$C$6=11,SUM(+Ene!H58+Feb!H58+Mar!H58+Abr!H58+May!H58+Jun!H58+Jul!H58+Ago!H58+Set!H58+Oct!H58+Nov!H58),IF(Config!$C$6=12,SUM(+Ene!H58+Feb!H58+Mar!H58+Abr!H58+May!H58+Jun!H58+Jul!H58+Ago!H58+Set!H58+Oct!H58+Nov!H58+Dic!H58)))))))))))))</f>
        <v>0</v>
      </c>
      <c r="I58" s="429">
        <f>IF(Config!$C$6=1,SUM(+Ene!I58),IF(Config!$C$6=2,SUM(+Ene!I58+Feb!I58),IF(Config!$C$6=3,SUM(+Ene!I58+Feb!I58+Mar!I58),IF(Config!$C$6=4,SUM(+Ene!I58+Feb!I58+Mar!I58+Abr!I58),IF(Config!$C$6=5,SUM(Ene!I58+Feb!I58+Mar!I58+Abr!I58+May!I58),IF(Config!$C$6=6,SUM(+Ene!I58+Feb!I58+Mar!I58+Abr!I58+May!I58+Jun!I58),IF(Config!$C$6=7,SUM(Ene!I58+Feb!I58+Mar!I58+Abr!I58+May!I58+Jun!I58+Jul!I58),IF(Config!$C$6=8,SUM(+Ene!I58+Feb!I58+Mar!I58+Abr!I58+May!I58+Jun!I58+Jul!I58+Ago!I58),IF(Config!$C$6=9,SUM(+Ene!I58+Feb!I58+Mar!I58+Abr!I58+May!I58+Jun!I58+Jul!I58+Ago!I58+Set!I58),IF(Config!$C$6=10,SUM(+Ene!I58+Feb!I58+Mar!I58+Abr!I58+May!I58+Jun!I58+Jul!I58+Ago!I58+Set!I58+Oct!I58),IF(Config!$C$6=11,SUM(+Ene!I58+Feb!I58+Mar!I58+Abr!I58+May!I58+Jun!I58+Jul!I58+Ago!I58+Set!I58+Oct!I58+Nov!I58),IF(Config!$C$6=12,SUM(+Ene!I58+Feb!I58+Mar!I58+Abr!I58+May!I58+Jun!I58+Jul!I58+Ago!I58+Set!I58+Oct!I58+Nov!I58+Dic!I58)))))))))))))</f>
        <v>0</v>
      </c>
      <c r="J58" s="429">
        <f>IF(Config!$C$6=1,SUM(+Ene!J58),IF(Config!$C$6=2,SUM(+Ene!J58+Feb!J58),IF(Config!$C$6=3,SUM(+Ene!J58+Feb!J58+Mar!J58),IF(Config!$C$6=4,SUM(+Ene!J58+Feb!J58+Mar!J58+Abr!J58),IF(Config!$C$6=5,SUM(Ene!J58+Feb!J58+Mar!J58+Abr!J58+May!J58),IF(Config!$C$6=6,SUM(+Ene!J58+Feb!J58+Mar!J58+Abr!J58+May!J58+Jun!J58),IF(Config!$C$6=7,SUM(Ene!J58+Feb!J58+Mar!J58+Abr!J58+May!J58+Jun!J58+Jul!J58),IF(Config!$C$6=8,SUM(+Ene!J58+Feb!J58+Mar!J58+Abr!J58+May!J58+Jun!J58+Jul!J58+Ago!J58),IF(Config!$C$6=9,SUM(+Ene!J58+Feb!J58+Mar!J58+Abr!J58+May!J58+Jun!J58+Jul!J58+Ago!J58+Set!J58),IF(Config!$C$6=10,SUM(+Ene!J58+Feb!J58+Mar!J58+Abr!J58+May!J58+Jun!J58+Jul!J58+Ago!J58+Set!J58+Oct!J58),IF(Config!$C$6=11,SUM(+Ene!J58+Feb!J58+Mar!J58+Abr!J58+May!J58+Jun!J58+Jul!J58+Ago!J58+Set!J58+Oct!J58+Nov!J58),IF(Config!$C$6=12,SUM(+Ene!J58+Feb!J58+Mar!J58+Abr!J58+May!J58+Jun!J58+Jul!J58+Ago!J58+Set!J58+Oct!J58+Nov!J58+Dic!J58)))))))))))))</f>
        <v>0</v>
      </c>
      <c r="K58" s="429">
        <f>IF(Config!$C$6=1,SUM(+Ene!K58),IF(Config!$C$6=2,SUM(+Ene!K58+Feb!K58),IF(Config!$C$6=3,SUM(+Ene!K58+Feb!K58+Mar!K58),IF(Config!$C$6=4,SUM(+Ene!K58+Feb!K58+Mar!K58+Abr!K58),IF(Config!$C$6=5,SUM(Ene!K58+Feb!K58+Mar!K58+Abr!K58+May!K58),IF(Config!$C$6=6,SUM(+Ene!K58+Feb!K58+Mar!K58+Abr!K58+May!K58+Jun!K58),IF(Config!$C$6=7,SUM(Ene!K58+Feb!K58+Mar!K58+Abr!K58+May!K58+Jun!K58+Jul!K58),IF(Config!$C$6=8,SUM(+Ene!K58+Feb!K58+Mar!K58+Abr!K58+May!K58+Jun!K58+Jul!K58+Ago!K58),IF(Config!$C$6=9,SUM(+Ene!K58+Feb!K58+Mar!K58+Abr!K58+May!K58+Jun!K58+Jul!K58+Ago!K58+Set!K58),IF(Config!$C$6=10,SUM(+Ene!K58+Feb!K58+Mar!K58+Abr!K58+May!K58+Jun!K58+Jul!K58+Ago!K58+Set!K58+Oct!K58),IF(Config!$C$6=11,SUM(+Ene!K58+Feb!K58+Mar!K58+Abr!K58+May!K58+Jun!K58+Jul!K58+Ago!K58+Set!K58+Oct!K58+Nov!K58),IF(Config!$C$6=12,SUM(+Ene!K58+Feb!K58+Mar!K58+Abr!K58+May!K58+Jun!K58+Jul!K58+Ago!K58+Set!K58+Oct!K58+Nov!K58+Dic!K58)))))))))))))</f>
        <v>0</v>
      </c>
      <c r="L58" s="429">
        <f>IF(Config!$C$6=1,SUM(+Ene!L58),IF(Config!$C$6=2,SUM(+Ene!L58+Feb!L58),IF(Config!$C$6=3,SUM(+Ene!L58+Feb!L58+Mar!L58),IF(Config!$C$6=4,SUM(+Ene!L58+Feb!L58+Mar!L58+Abr!L58),IF(Config!$C$6=5,SUM(Ene!L58+Feb!L58+Mar!L58+Abr!L58+May!L58),IF(Config!$C$6=6,SUM(+Ene!L58+Feb!L58+Mar!L58+Abr!L58+May!L58+Jun!L58),IF(Config!$C$6=7,SUM(Ene!L58+Feb!L58+Mar!L58+Abr!L58+May!L58+Jun!L58+Jul!L58),IF(Config!$C$6=8,SUM(+Ene!L58+Feb!L58+Mar!L58+Abr!L58+May!L58+Jun!L58+Jul!L58+Ago!L58),IF(Config!$C$6=9,SUM(+Ene!L58+Feb!L58+Mar!L58+Abr!L58+May!L58+Jun!L58+Jul!L58+Ago!L58+Set!L58),IF(Config!$C$6=10,SUM(+Ene!L58+Feb!L58+Mar!L58+Abr!L58+May!L58+Jun!L58+Jul!L58+Ago!L58+Set!L58+Oct!L58),IF(Config!$C$6=11,SUM(+Ene!L58+Feb!L58+Mar!L58+Abr!L58+May!L58+Jun!L58+Jul!L58+Ago!L58+Set!L58+Oct!L58+Nov!L58),IF(Config!$C$6=12,SUM(+Ene!L58+Feb!L58+Mar!L58+Abr!L58+May!L58+Jun!L58+Jul!L58+Ago!L58+Set!L58+Oct!L58+Nov!L58+Dic!L58)))))))))))))</f>
        <v>0</v>
      </c>
      <c r="M58" s="429">
        <f>IF(Config!$C$6=1,SUM(+Ene!M58),IF(Config!$C$6=2,SUM(+Ene!M58+Feb!M58),IF(Config!$C$6=3,SUM(+Ene!M58+Feb!M58+Mar!M58),IF(Config!$C$6=4,SUM(+Ene!M58+Feb!M58+Mar!M58+Abr!M58),IF(Config!$C$6=5,SUM(Ene!M58+Feb!M58+Mar!M58+Abr!M58+May!M58),IF(Config!$C$6=6,SUM(+Ene!M58+Feb!M58+Mar!M58+Abr!M58+May!M58+Jun!M58),IF(Config!$C$6=7,SUM(Ene!M58+Feb!M58+Mar!M58+Abr!M58+May!M58+Jun!M58+Jul!M58),IF(Config!$C$6=8,SUM(+Ene!M58+Feb!M58+Mar!M58+Abr!M58+May!M58+Jun!M58+Jul!M58+Ago!M58),IF(Config!$C$6=9,SUM(+Ene!M58+Feb!M58+Mar!M58+Abr!M58+May!M58+Jun!M58+Jul!M58+Ago!M58+Set!M58),IF(Config!$C$6=10,SUM(+Ene!M58+Feb!M58+Mar!M58+Abr!M58+May!M58+Jun!M58+Jul!M58+Ago!M58+Set!M58+Oct!M58),IF(Config!$C$6=11,SUM(+Ene!M58+Feb!M58+Mar!M58+Abr!M58+May!M58+Jun!M58+Jul!M58+Ago!M58+Set!M58+Oct!M58+Nov!M58),IF(Config!$C$6=12,SUM(+Ene!M58+Feb!M58+Mar!M58+Abr!M58+May!M58+Jun!M58+Jul!M58+Ago!M58+Set!M58+Oct!M58+Nov!M58+Dic!M58)))))))))))))</f>
        <v>0</v>
      </c>
      <c r="N58" s="429">
        <f>IF(Config!$C$6=1,SUM(+Ene!N58),IF(Config!$C$6=2,SUM(+Ene!N58+Feb!N58),IF(Config!$C$6=3,SUM(+Ene!N58+Feb!N58+Mar!N58),IF(Config!$C$6=4,SUM(+Ene!N58+Feb!N58+Mar!N58+Abr!N58),IF(Config!$C$6=5,SUM(Ene!N58+Feb!N58+Mar!N58+Abr!N58+May!N58),IF(Config!$C$6=6,SUM(+Ene!N58+Feb!N58+Mar!N58+Abr!N58+May!N58+Jun!N58),IF(Config!$C$6=7,SUM(Ene!N58+Feb!N58+Mar!N58+Abr!N58+May!N58+Jun!N58+Jul!N58),IF(Config!$C$6=8,SUM(+Ene!N58+Feb!N58+Mar!N58+Abr!N58+May!N58+Jun!N58+Jul!N58+Ago!N58),IF(Config!$C$6=9,SUM(+Ene!N58+Feb!N58+Mar!N58+Abr!N58+May!N58+Jun!N58+Jul!N58+Ago!N58+Set!N58),IF(Config!$C$6=10,SUM(+Ene!N58+Feb!N58+Mar!N58+Abr!N58+May!N58+Jun!N58+Jul!N58+Ago!N58+Set!N58+Oct!N58),IF(Config!$C$6=11,SUM(+Ene!N58+Feb!N58+Mar!N58+Abr!N58+May!N58+Jun!N58+Jul!N58+Ago!N58+Set!N58+Oct!N58+Nov!N58),IF(Config!$C$6=12,SUM(+Ene!N58+Feb!N58+Mar!N58+Abr!N58+May!N58+Jun!N58+Jul!N58+Ago!N58+Set!N58+Oct!N58+Nov!N58+Dic!N58)))))))))))))</f>
        <v>0</v>
      </c>
      <c r="O58" s="429">
        <f>IF(Config!$C$6=1,SUM(+Ene!O58),IF(Config!$C$6=2,SUM(+Ene!O58+Feb!O58),IF(Config!$C$6=3,SUM(+Ene!O58+Feb!O58+Mar!O58),IF(Config!$C$6=4,SUM(+Ene!O58+Feb!O58+Mar!O58+Abr!O58),IF(Config!$C$6=5,SUM(Ene!O58+Feb!O58+Mar!O58+Abr!O58+May!O58),IF(Config!$C$6=6,SUM(+Ene!O58+Feb!O58+Mar!O58+Abr!O58+May!O58+Jun!O58),IF(Config!$C$6=7,SUM(Ene!O58+Feb!O58+Mar!O58+Abr!O58+May!O58+Jun!O58+Jul!O58),IF(Config!$C$6=8,SUM(+Ene!O58+Feb!O58+Mar!O58+Abr!O58+May!O58+Jun!O58+Jul!O58+Ago!O58),IF(Config!$C$6=9,SUM(+Ene!O58+Feb!O58+Mar!O58+Abr!O58+May!O58+Jun!O58+Jul!O58+Ago!O58+Set!O58),IF(Config!$C$6=10,SUM(+Ene!O58+Feb!O58+Mar!O58+Abr!O58+May!O58+Jun!O58+Jul!O58+Ago!O58+Set!O58+Oct!O58),IF(Config!$C$6=11,SUM(+Ene!O58+Feb!O58+Mar!O58+Abr!O58+May!O58+Jun!O58+Jul!O58+Ago!O58+Set!O58+Oct!O58+Nov!O58),IF(Config!$C$6=12,SUM(+Ene!O58+Feb!O58+Mar!O58+Abr!O58+May!O58+Jun!O58+Jul!O58+Ago!O58+Set!O58+Oct!O58+Nov!O58+Dic!O58)))))))))))))</f>
        <v>0</v>
      </c>
      <c r="P58" s="429">
        <f>IF(Config!$C$6=1,SUM(+Ene!P58),IF(Config!$C$6=2,SUM(+Ene!P58+Feb!P58),IF(Config!$C$6=3,SUM(+Ene!P58+Feb!P58+Mar!P58),IF(Config!$C$6=4,SUM(+Ene!P58+Feb!P58+Mar!P58+Abr!P58),IF(Config!$C$6=5,SUM(Ene!P58+Feb!P58+Mar!P58+Abr!P58+May!P58),IF(Config!$C$6=6,SUM(+Ene!P58+Feb!P58+Mar!P58+Abr!P58+May!P58+Jun!P58),IF(Config!$C$6=7,SUM(Ene!P58+Feb!P58+Mar!P58+Abr!P58+May!P58+Jun!P58+Jul!P58),IF(Config!$C$6=8,SUM(+Ene!P58+Feb!P58+Mar!P58+Abr!P58+May!P58+Jun!P58+Jul!P58+Ago!P58),IF(Config!$C$6=9,SUM(+Ene!P58+Feb!P58+Mar!P58+Abr!P58+May!P58+Jun!P58+Jul!P58+Ago!P58+Set!P58),IF(Config!$C$6=10,SUM(+Ene!P58+Feb!P58+Mar!P58+Abr!P58+May!P58+Jun!P58+Jul!P58+Ago!P58+Set!P58+Oct!P58),IF(Config!$C$6=11,SUM(+Ene!P58+Feb!P58+Mar!P58+Abr!P58+May!P58+Jun!P58+Jul!P58+Ago!P58+Set!P58+Oct!P58+Nov!P58),IF(Config!$C$6=12,SUM(+Ene!P58+Feb!P58+Mar!P58+Abr!P58+May!P58+Jun!P58+Jul!P58+Ago!P58+Set!P58+Oct!P58+Nov!P58+Dic!P58)))))))))))))</f>
        <v>0</v>
      </c>
      <c r="Q58" s="429">
        <f>IF(Config!$C$6=1,SUM(+Ene!Q58),IF(Config!$C$6=2,SUM(+Ene!Q58+Feb!Q58),IF(Config!$C$6=3,SUM(+Ene!Q58+Feb!Q58+Mar!Q58),IF(Config!$C$6=4,SUM(+Ene!Q58+Feb!Q58+Mar!Q58+Abr!Q58),IF(Config!$C$6=5,SUM(Ene!Q58+Feb!Q58+Mar!Q58+Abr!Q58+May!Q58),IF(Config!$C$6=6,SUM(+Ene!Q58+Feb!Q58+Mar!Q58+Abr!Q58+May!Q58+Jun!Q58),IF(Config!$C$6=7,SUM(Ene!Q58+Feb!Q58+Mar!Q58+Abr!Q58+May!Q58+Jun!Q58+Jul!Q58),IF(Config!$C$6=8,SUM(+Ene!Q58+Feb!Q58+Mar!Q58+Abr!Q58+May!Q58+Jun!Q58+Jul!Q58+Ago!Q58),IF(Config!$C$6=9,SUM(+Ene!Q58+Feb!Q58+Mar!Q58+Abr!Q58+May!Q58+Jun!Q58+Jul!Q58+Ago!Q58+Set!Q58),IF(Config!$C$6=10,SUM(+Ene!Q58+Feb!Q58+Mar!Q58+Abr!Q58+May!Q58+Jun!Q58+Jul!Q58+Ago!Q58+Set!Q58+Oct!Q58),IF(Config!$C$6=11,SUM(+Ene!Q58+Feb!Q58+Mar!Q58+Abr!Q58+May!Q58+Jun!Q58+Jul!Q58+Ago!Q58+Set!Q58+Oct!Q58+Nov!Q58),IF(Config!$C$6=12,SUM(+Ene!Q58+Feb!Q58+Mar!Q58+Abr!Q58+May!Q58+Jun!Q58+Jul!Q58+Ago!Q58+Set!Q58+Oct!Q58+Nov!Q58+Dic!Q58)))))))))))))</f>
        <v>0</v>
      </c>
      <c r="R58" s="429">
        <f>IF(Config!$C$6=1,SUM(+Ene!R58),IF(Config!$C$6=2,SUM(+Ene!R58+Feb!R58),IF(Config!$C$6=3,SUM(+Ene!R58+Feb!R58+Mar!R58),IF(Config!$C$6=4,SUM(+Ene!R58+Feb!R58+Mar!R58+Abr!R58),IF(Config!$C$6=5,SUM(Ene!R58+Feb!R58+Mar!R58+Abr!R58+May!R58),IF(Config!$C$6=6,SUM(+Ene!R58+Feb!R58+Mar!R58+Abr!R58+May!R58+Jun!R58),IF(Config!$C$6=7,SUM(Ene!R58+Feb!R58+Mar!R58+Abr!R58+May!R58+Jun!R58+Jul!R58),IF(Config!$C$6=8,SUM(+Ene!R58+Feb!R58+Mar!R58+Abr!R58+May!R58+Jun!R58+Jul!R58+Ago!R58),IF(Config!$C$6=9,SUM(+Ene!R58+Feb!R58+Mar!R58+Abr!R58+May!R58+Jun!R58+Jul!R58+Ago!R58+Set!R58),IF(Config!$C$6=10,SUM(+Ene!R58+Feb!R58+Mar!R58+Abr!R58+May!R58+Jun!R58+Jul!R58+Ago!R58+Set!R58+Oct!R58),IF(Config!$C$6=11,SUM(+Ene!R58+Feb!R58+Mar!R58+Abr!R58+May!R58+Jun!R58+Jul!R58+Ago!R58+Set!R58+Oct!R58+Nov!R58),IF(Config!$C$6=12,SUM(+Ene!R58+Feb!R58+Mar!R58+Abr!R58+May!R58+Jun!R58+Jul!R58+Ago!R58+Set!R58+Oct!R58+Nov!R58+Dic!R58)))))))))))))</f>
        <v>0</v>
      </c>
      <c r="S58" s="429">
        <f>IF(Config!$C$6=1,SUM(+Ene!S58),IF(Config!$C$6=2,SUM(+Ene!S58+Feb!S58),IF(Config!$C$6=3,SUM(+Ene!S58+Feb!S58+Mar!S58),IF(Config!$C$6=4,SUM(+Ene!S58+Feb!S58+Mar!S58+Abr!S58),IF(Config!$C$6=5,SUM(Ene!S58+Feb!S58+Mar!S58+Abr!S58+May!S58),IF(Config!$C$6=6,SUM(+Ene!S58+Feb!S58+Mar!S58+Abr!S58+May!S58+Jun!S58),IF(Config!$C$6=7,SUM(Ene!S58+Feb!S58+Mar!S58+Abr!S58+May!S58+Jun!S58+Jul!S58),IF(Config!$C$6=8,SUM(+Ene!S58+Feb!S58+Mar!S58+Abr!S58+May!S58+Jun!S58+Jul!S58+Ago!S58),IF(Config!$C$6=9,SUM(+Ene!S58+Feb!S58+Mar!S58+Abr!S58+May!S58+Jun!S58+Jul!S58+Ago!S58+Set!S58),IF(Config!$C$6=10,SUM(+Ene!S58+Feb!S58+Mar!S58+Abr!S58+May!S58+Jun!S58+Jul!S58+Ago!S58+Set!S58+Oct!S58),IF(Config!$C$6=11,SUM(+Ene!S58+Feb!S58+Mar!S58+Abr!S58+May!S58+Jun!S58+Jul!S58+Ago!S58+Set!S58+Oct!S58+Nov!S58),IF(Config!$C$6=12,SUM(+Ene!S58+Feb!S58+Mar!S58+Abr!S58+May!S58+Jun!S58+Jul!S58+Ago!S58+Set!S58+Oct!S58+Nov!S58+Dic!S58)))))))))))))</f>
        <v>0</v>
      </c>
      <c r="T58" s="429">
        <f>IF(Config!$C$6=1,SUM(+Ene!T58),IF(Config!$C$6=2,SUM(+Ene!T58+Feb!T58),IF(Config!$C$6=3,SUM(+Ene!T58+Feb!T58+Mar!T58),IF(Config!$C$6=4,SUM(+Ene!T58+Feb!T58+Mar!T58+Abr!T58),IF(Config!$C$6=5,SUM(Ene!T58+Feb!T58+Mar!T58+Abr!T58+May!T58),IF(Config!$C$6=6,SUM(+Ene!T58+Feb!T58+Mar!T58+Abr!T58+May!T58+Jun!T58),IF(Config!$C$6=7,SUM(Ene!T58+Feb!T58+Mar!T58+Abr!T58+May!T58+Jun!T58+Jul!T58),IF(Config!$C$6=8,SUM(+Ene!T58+Feb!T58+Mar!T58+Abr!T58+May!T58+Jun!T58+Jul!T58+Ago!T58),IF(Config!$C$6=9,SUM(+Ene!T58+Feb!T58+Mar!T58+Abr!T58+May!T58+Jun!T58+Jul!T58+Ago!T58+Set!T58),IF(Config!$C$6=10,SUM(+Ene!T58+Feb!T58+Mar!T58+Abr!T58+May!T58+Jun!T58+Jul!T58+Ago!T58+Set!T58+Oct!T58),IF(Config!$C$6=11,SUM(+Ene!T58+Feb!T58+Mar!T58+Abr!T58+May!T58+Jun!T58+Jul!T58+Ago!T58+Set!T58+Oct!T58+Nov!T58),IF(Config!$C$6=12,SUM(+Ene!T58+Feb!T58+Mar!T58+Abr!T58+May!T58+Jun!T58+Jul!T58+Ago!T58+Set!T58+Oct!T58+Nov!T58+Dic!T58)))))))))))))</f>
        <v>0</v>
      </c>
      <c r="U58" s="429">
        <f>IF(Config!$C$6=1,SUM(+Ene!U58),IF(Config!$C$6=2,SUM(+Ene!U58+Feb!U58),IF(Config!$C$6=3,SUM(+Ene!U58+Feb!U58+Mar!U58),IF(Config!$C$6=4,SUM(+Ene!U58+Feb!U58+Mar!U58+Abr!U58),IF(Config!$C$6=5,SUM(Ene!U58+Feb!U58+Mar!U58+Abr!U58+May!U58),IF(Config!$C$6=6,SUM(+Ene!U58+Feb!U58+Mar!U58+Abr!U58+May!U58+Jun!U58),IF(Config!$C$6=7,SUM(Ene!U58+Feb!U58+Mar!U58+Abr!U58+May!U58+Jun!U58+Jul!U58),IF(Config!$C$6=8,SUM(+Ene!U58+Feb!U58+Mar!U58+Abr!U58+May!U58+Jun!U58+Jul!U58+Ago!U58),IF(Config!$C$6=9,SUM(+Ene!U58+Feb!U58+Mar!U58+Abr!U58+May!U58+Jun!U58+Jul!U58+Ago!U58+Set!U58),IF(Config!$C$6=10,SUM(+Ene!U58+Feb!U58+Mar!U58+Abr!U58+May!U58+Jun!U58+Jul!U58+Ago!U58+Set!U58+Oct!U58),IF(Config!$C$6=11,SUM(+Ene!U58+Feb!U58+Mar!U58+Abr!U58+May!U58+Jun!U58+Jul!U58+Ago!U58+Set!U58+Oct!U58+Nov!U58),IF(Config!$C$6=12,SUM(+Ene!U58+Feb!U58+Mar!U58+Abr!U58+May!U58+Jun!U58+Jul!U58+Ago!U58+Set!U58+Oct!U58+Nov!U58+Dic!U58)))))))))))))</f>
        <v>0</v>
      </c>
      <c r="V58" s="429">
        <f>IF(Config!$C$6=1,SUM(+Ene!V58),IF(Config!$C$6=2,SUM(+Ene!V58+Feb!V58),IF(Config!$C$6=3,SUM(+Ene!V58+Feb!V58+Mar!V58),IF(Config!$C$6=4,SUM(+Ene!V58+Feb!V58+Mar!V58+Abr!V58),IF(Config!$C$6=5,SUM(Ene!V58+Feb!V58+Mar!V58+Abr!V58+May!V58),IF(Config!$C$6=6,SUM(+Ene!V58+Feb!V58+Mar!V58+Abr!V58+May!V58+Jun!V58),IF(Config!$C$6=7,SUM(Ene!V58+Feb!V58+Mar!V58+Abr!V58+May!V58+Jun!V58+Jul!V58),IF(Config!$C$6=8,SUM(+Ene!V58+Feb!V58+Mar!V58+Abr!V58+May!V58+Jun!V58+Jul!V58+Ago!V58),IF(Config!$C$6=9,SUM(+Ene!V58+Feb!V58+Mar!V58+Abr!V58+May!V58+Jun!V58+Jul!V58+Ago!V58+Set!V58),IF(Config!$C$6=10,SUM(+Ene!V58+Feb!V58+Mar!V58+Abr!V58+May!V58+Jun!V58+Jul!V58+Ago!V58+Set!V58+Oct!V58),IF(Config!$C$6=11,SUM(+Ene!V58+Feb!V58+Mar!V58+Abr!V58+May!V58+Jun!V58+Jul!V58+Ago!V58+Set!V58+Oct!V58+Nov!V58),IF(Config!$C$6=12,SUM(+Ene!V58+Feb!V58+Mar!V58+Abr!V58+May!V58+Jun!V58+Jul!V58+Ago!V58+Set!V58+Oct!V58+Nov!V58+Dic!V58)))))))))))))</f>
        <v>0</v>
      </c>
      <c r="W58" s="429">
        <f>IF(Config!$C$6=1,SUM(+Ene!W58),IF(Config!$C$6=2,SUM(+Ene!W58+Feb!W58),IF(Config!$C$6=3,SUM(+Ene!W58+Feb!W58+Mar!W58),IF(Config!$C$6=4,SUM(+Ene!W58+Feb!W58+Mar!W58+Abr!W58),IF(Config!$C$6=5,SUM(Ene!W58+Feb!W58+Mar!W58+Abr!W58+May!W58),IF(Config!$C$6=6,SUM(+Ene!W58+Feb!W58+Mar!W58+Abr!W58+May!W58+Jun!W58),IF(Config!$C$6=7,SUM(Ene!W58+Feb!W58+Mar!W58+Abr!W58+May!W58+Jun!W58+Jul!W58),IF(Config!$C$6=8,SUM(+Ene!W58+Feb!W58+Mar!W58+Abr!W58+May!W58+Jun!W58+Jul!W58+Ago!W58),IF(Config!$C$6=9,SUM(+Ene!W58+Feb!W58+Mar!W58+Abr!W58+May!W58+Jun!W58+Jul!W58+Ago!W58+Set!W58),IF(Config!$C$6=10,SUM(+Ene!W58+Feb!W58+Mar!W58+Abr!W58+May!W58+Jun!W58+Jul!W58+Ago!W58+Set!W58+Oct!W58),IF(Config!$C$6=11,SUM(+Ene!W58+Feb!W58+Mar!W58+Abr!W58+May!W58+Jun!W58+Jul!W58+Ago!W58+Set!W58+Oct!W58+Nov!W58),IF(Config!$C$6=12,SUM(+Ene!W58+Feb!W58+Mar!W58+Abr!W58+May!W58+Jun!W58+Jul!W58+Ago!W58+Set!W58+Oct!W58+Nov!W58+Dic!W58)))))))))))))</f>
        <v>0</v>
      </c>
      <c r="X58" s="429">
        <f>IF(Config!$C$6=1,SUM(+Ene!X58),IF(Config!$C$6=2,SUM(+Ene!X58+Feb!X58),IF(Config!$C$6=3,SUM(+Ene!X58+Feb!X58+Mar!X58),IF(Config!$C$6=4,SUM(+Ene!X58+Feb!X58+Mar!X58+Abr!X58),IF(Config!$C$6=5,SUM(Ene!X58+Feb!X58+Mar!X58+Abr!X58+May!X58),IF(Config!$C$6=6,SUM(+Ene!X58+Feb!X58+Mar!X58+Abr!X58+May!X58+Jun!X58),IF(Config!$C$6=7,SUM(Ene!X58+Feb!X58+Mar!X58+Abr!X58+May!X58+Jun!X58+Jul!X58),IF(Config!$C$6=8,SUM(+Ene!X58+Feb!X58+Mar!X58+Abr!X58+May!X58+Jun!X58+Jul!X58+Ago!X58),IF(Config!$C$6=9,SUM(+Ene!X58+Feb!X58+Mar!X58+Abr!X58+May!X58+Jun!X58+Jul!X58+Ago!X58+Set!X58),IF(Config!$C$6=10,SUM(+Ene!X58+Feb!X58+Mar!X58+Abr!X58+May!X58+Jun!X58+Jul!X58+Ago!X58+Set!X58+Oct!X58),IF(Config!$C$6=11,SUM(+Ene!X58+Feb!X58+Mar!X58+Abr!X58+May!X58+Jun!X58+Jul!X58+Ago!X58+Set!X58+Oct!X58+Nov!X58),IF(Config!$C$6=12,SUM(+Ene!X58+Feb!X58+Mar!X58+Abr!X58+May!X58+Jun!X58+Jul!X58+Ago!X58+Set!X58+Oct!X58+Nov!X58+Dic!X58)))))))))))))</f>
        <v>0</v>
      </c>
      <c r="Y58" s="429">
        <f>IF(Config!$C$6=1,SUM(+Ene!Y58),IF(Config!$C$6=2,SUM(+Ene!Y58+Feb!Y58),IF(Config!$C$6=3,SUM(+Ene!Y58+Feb!Y58+Mar!Y58),IF(Config!$C$6=4,SUM(+Ene!Y58+Feb!Y58+Mar!Y58+Abr!Y58),IF(Config!$C$6=5,SUM(Ene!Y58+Feb!Y58+Mar!Y58+Abr!Y58+May!Y58),IF(Config!$C$6=6,SUM(+Ene!Y58+Feb!Y58+Mar!Y58+Abr!Y58+May!Y58+Jun!Y58),IF(Config!$C$6=7,SUM(Ene!Y58+Feb!Y58+Mar!Y58+Abr!Y58+May!Y58+Jun!Y58+Jul!Y58),IF(Config!$C$6=8,SUM(+Ene!Y58+Feb!Y58+Mar!Y58+Abr!Y58+May!Y58+Jun!Y58+Jul!Y58+Ago!Y58),IF(Config!$C$6=9,SUM(+Ene!Y58+Feb!Y58+Mar!Y58+Abr!Y58+May!Y58+Jun!Y58+Jul!Y58+Ago!Y58+Set!Y58),IF(Config!$C$6=10,SUM(+Ene!Y58+Feb!Y58+Mar!Y58+Abr!Y58+May!Y58+Jun!Y58+Jul!Y58+Ago!Y58+Set!Y58+Oct!Y58),IF(Config!$C$6=11,SUM(+Ene!Y58+Feb!Y58+Mar!Y58+Abr!Y58+May!Y58+Jun!Y58+Jul!Y58+Ago!Y58+Set!Y58+Oct!Y58+Nov!Y58),IF(Config!$C$6=12,SUM(+Ene!Y58+Feb!Y58+Mar!Y58+Abr!Y58+May!Y58+Jun!Y58+Jul!Y58+Ago!Y58+Set!Y58+Oct!Y58+Nov!Y58+Dic!Y58)))))))))))))</f>
        <v>0</v>
      </c>
      <c r="Z58" s="429">
        <f>IF(Config!$C$6=1,SUM(+Ene!Z58),IF(Config!$C$6=2,SUM(+Ene!Z58+Feb!Z58),IF(Config!$C$6=3,SUM(+Ene!Z58+Feb!Z58+Mar!Z58),IF(Config!$C$6=4,SUM(+Ene!Z58+Feb!Z58+Mar!Z58+Abr!Z58),IF(Config!$C$6=5,SUM(Ene!Z58+Feb!Z58+Mar!Z58+Abr!Z58+May!Z58),IF(Config!$C$6=6,SUM(+Ene!Z58+Feb!Z58+Mar!Z58+Abr!Z58+May!Z58+Jun!Z58),IF(Config!$C$6=7,SUM(Ene!Z58+Feb!Z58+Mar!Z58+Abr!Z58+May!Z58+Jun!Z58+Jul!Z58),IF(Config!$C$6=8,SUM(+Ene!Z58+Feb!Z58+Mar!Z58+Abr!Z58+May!Z58+Jun!Z58+Jul!Z58+Ago!Z58),IF(Config!$C$6=9,SUM(+Ene!Z58+Feb!Z58+Mar!Z58+Abr!Z58+May!Z58+Jun!Z58+Jul!Z58+Ago!Z58+Set!Z58),IF(Config!$C$6=10,SUM(+Ene!Z58+Feb!Z58+Mar!Z58+Abr!Z58+May!Z58+Jun!Z58+Jul!Z58+Ago!Z58+Set!Z58+Oct!Z58),IF(Config!$C$6=11,SUM(+Ene!Z58+Feb!Z58+Mar!Z58+Abr!Z58+May!Z58+Jun!Z58+Jul!Z58+Ago!Z58+Set!Z58+Oct!Z58+Nov!Z58),IF(Config!$C$6=12,SUM(+Ene!Z58+Feb!Z58+Mar!Z58+Abr!Z58+May!Z58+Jun!Z58+Jul!Z58+Ago!Z58+Set!Z58+Oct!Z58+Nov!Z58+Dic!Z58)))))))))))))</f>
        <v>0</v>
      </c>
      <c r="AA58" s="429">
        <f>IF(Config!$C$6=1,SUM(+Ene!AA58),IF(Config!$C$6=2,SUM(+Ene!AA58+Feb!AA58),IF(Config!$C$6=3,SUM(+Ene!AA58+Feb!AA58+Mar!AA58),IF(Config!$C$6=4,SUM(+Ene!AA58+Feb!AA58+Mar!AA58+Abr!AA58),IF(Config!$C$6=5,SUM(Ene!AA58+Feb!AA58+Mar!AA58+Abr!AA58+May!AA58),IF(Config!$C$6=6,SUM(+Ene!AA58+Feb!AA58+Mar!AA58+Abr!AA58+May!AA58+Jun!AA58),IF(Config!$C$6=7,SUM(Ene!AA58+Feb!AA58+Mar!AA58+Abr!AA58+May!AA58+Jun!AA58+Jul!AA58),IF(Config!$C$6=8,SUM(+Ene!AA58+Feb!AA58+Mar!AA58+Abr!AA58+May!AA58+Jun!AA58+Jul!AA58+Ago!AA58),IF(Config!$C$6=9,SUM(+Ene!AA58+Feb!AA58+Mar!AA58+Abr!AA58+May!AA58+Jun!AA58+Jul!AA58+Ago!AA58+Set!AA58),IF(Config!$C$6=10,SUM(+Ene!AA58+Feb!AA58+Mar!AA58+Abr!AA58+May!AA58+Jun!AA58+Jul!AA58+Ago!AA58+Set!AA58+Oct!AA58),IF(Config!$C$6=11,SUM(+Ene!AA58+Feb!AA58+Mar!AA58+Abr!AA58+May!AA58+Jun!AA58+Jul!AA58+Ago!AA58+Set!AA58+Oct!AA58+Nov!AA58),IF(Config!$C$6=12,SUM(+Ene!AA58+Feb!AA58+Mar!AA58+Abr!AA58+May!AA58+Jun!AA58+Jul!AA58+Ago!AA58+Set!AA58+Oct!AA58+Nov!AA58+Dic!AA58)))))))))))))</f>
        <v>0</v>
      </c>
      <c r="AB58" s="429">
        <f>IF(Config!$C$6=1,SUM(+Ene!AB58),IF(Config!$C$6=2,SUM(+Ene!AB58+Feb!AB58),IF(Config!$C$6=3,SUM(+Ene!AB58+Feb!AB58+Mar!AB58),IF(Config!$C$6=4,SUM(+Ene!AB58+Feb!AB58+Mar!AB58+Abr!AB58),IF(Config!$C$6=5,SUM(Ene!AB58+Feb!AB58+Mar!AB58+Abr!AB58+May!AB58),IF(Config!$C$6=6,SUM(+Ene!AB58+Feb!AB58+Mar!AB58+Abr!AB58+May!AB58+Jun!AB58),IF(Config!$C$6=7,SUM(Ene!AB58+Feb!AB58+Mar!AB58+Abr!AB58+May!AB58+Jun!AB58+Jul!AB58),IF(Config!$C$6=8,SUM(+Ene!AB58+Feb!AB58+Mar!AB58+Abr!AB58+May!AB58+Jun!AB58+Jul!AB58+Ago!AB58),IF(Config!$C$6=9,SUM(+Ene!AB58+Feb!AB58+Mar!AB58+Abr!AB58+May!AB58+Jun!AB58+Jul!AB58+Ago!AB58+Set!AB58),IF(Config!$C$6=10,SUM(+Ene!AB58+Feb!AB58+Mar!AB58+Abr!AB58+May!AB58+Jun!AB58+Jul!AB58+Ago!AB58+Set!AB58+Oct!AB58),IF(Config!$C$6=11,SUM(+Ene!AB58+Feb!AB58+Mar!AB58+Abr!AB58+May!AB58+Jun!AB58+Jul!AB58+Ago!AB58+Set!AB58+Oct!AB58+Nov!AB58),IF(Config!$C$6=12,SUM(+Ene!AB58+Feb!AB58+Mar!AB58+Abr!AB58+May!AB58+Jun!AB58+Jul!AB58+Ago!AB58+Set!AB58+Oct!AB58+Nov!AB58+Dic!AB58)))))))))))))</f>
        <v>0</v>
      </c>
      <c r="AC58" s="429">
        <f>IF(Config!$C$6=1,SUM(+Ene!AC58),IF(Config!$C$6=2,SUM(+Ene!AC58+Feb!AC58),IF(Config!$C$6=3,SUM(+Ene!AC58+Feb!AC58+Mar!AC58),IF(Config!$C$6=4,SUM(+Ene!AC58+Feb!AC58+Mar!AC58+Abr!AC58),IF(Config!$C$6=5,SUM(Ene!AC58+Feb!AC58+Mar!AC58+Abr!AC58+May!AC58),IF(Config!$C$6=6,SUM(+Ene!AC58+Feb!AC58+Mar!AC58+Abr!AC58+May!AC58+Jun!AC58),IF(Config!$C$6=7,SUM(Ene!AC58+Feb!AC58+Mar!AC58+Abr!AC58+May!AC58+Jun!AC58+Jul!AC58),IF(Config!$C$6=8,SUM(+Ene!AC58+Feb!AC58+Mar!AC58+Abr!AC58+May!AC58+Jun!AC58+Jul!AC58+Ago!AC58),IF(Config!$C$6=9,SUM(+Ene!AC58+Feb!AC58+Mar!AC58+Abr!AC58+May!AC58+Jun!AC58+Jul!AC58+Ago!AC58+Set!AC58),IF(Config!$C$6=10,SUM(+Ene!AC58+Feb!AC58+Mar!AC58+Abr!AC58+May!AC58+Jun!AC58+Jul!AC58+Ago!AC58+Set!AC58+Oct!AC58),IF(Config!$C$6=11,SUM(+Ene!AC58+Feb!AC58+Mar!AC58+Abr!AC58+May!AC58+Jun!AC58+Jul!AC58+Ago!AC58+Set!AC58+Oct!AC58+Nov!AC58),IF(Config!$C$6=12,SUM(+Ene!AC58+Feb!AC58+Mar!AC58+Abr!AC58+May!AC58+Jun!AC58+Jul!AC58+Ago!AC58+Set!AC58+Oct!AC58+Nov!AC58+Dic!AC58)))))))))))))</f>
        <v>0</v>
      </c>
      <c r="AD58" s="429">
        <f>IF(Config!$C$6=1,SUM(+Ene!AD58),IF(Config!$C$6=2,SUM(+Ene!AD58+Feb!AD58),IF(Config!$C$6=3,SUM(+Ene!AD58+Feb!AD58+Mar!AD58),IF(Config!$C$6=4,SUM(+Ene!AD58+Feb!AD58+Mar!AD58+Abr!AD58),IF(Config!$C$6=5,SUM(Ene!AD58+Feb!AD58+Mar!AD58+Abr!AD58+May!AD58),IF(Config!$C$6=6,SUM(+Ene!AD58+Feb!AD58+Mar!AD58+Abr!AD58+May!AD58+Jun!AD58),IF(Config!$C$6=7,SUM(Ene!AD58+Feb!AD58+Mar!AD58+Abr!AD58+May!AD58+Jun!AD58+Jul!AD58),IF(Config!$C$6=8,SUM(+Ene!AD58+Feb!AD58+Mar!AD58+Abr!AD58+May!AD58+Jun!AD58+Jul!AD58+Ago!AD58),IF(Config!$C$6=9,SUM(+Ene!AD58+Feb!AD58+Mar!AD58+Abr!AD58+May!AD58+Jun!AD58+Jul!AD58+Ago!AD58+Set!AD58),IF(Config!$C$6=10,SUM(+Ene!AD58+Feb!AD58+Mar!AD58+Abr!AD58+May!AD58+Jun!AD58+Jul!AD58+Ago!AD58+Set!AD58+Oct!AD58),IF(Config!$C$6=11,SUM(+Ene!AD58+Feb!AD58+Mar!AD58+Abr!AD58+May!AD58+Jun!AD58+Jul!AD58+Ago!AD58+Set!AD58+Oct!AD58+Nov!AD58),IF(Config!$C$6=12,SUM(+Ene!AD58+Feb!AD58+Mar!AD58+Abr!AD58+May!AD58+Jun!AD58+Jul!AD58+Ago!AD58+Set!AD58+Oct!AD58+Nov!AD58+Dic!AD58)))))))))))))</f>
        <v>0</v>
      </c>
      <c r="AE58" s="429">
        <f>IF(Config!$C$6=1,SUM(+Ene!AE58),IF(Config!$C$6=2,SUM(+Ene!AE58+Feb!AE58),IF(Config!$C$6=3,SUM(+Ene!AE58+Feb!AE58+Mar!AE58),IF(Config!$C$6=4,SUM(+Ene!AE58+Feb!AE58+Mar!AE58+Abr!AE58),IF(Config!$C$6=5,SUM(Ene!AE58+Feb!AE58+Mar!AE58+Abr!AE58+May!AE58),IF(Config!$C$6=6,SUM(+Ene!AE58+Feb!AE58+Mar!AE58+Abr!AE58+May!AE58+Jun!AE58),IF(Config!$C$6=7,SUM(Ene!AE58+Feb!AE58+Mar!AE58+Abr!AE58+May!AE58+Jun!AE58+Jul!AE58),IF(Config!$C$6=8,SUM(+Ene!AE58+Feb!AE58+Mar!AE58+Abr!AE58+May!AE58+Jun!AE58+Jul!AE58+Ago!AE58),IF(Config!$C$6=9,SUM(+Ene!AE58+Feb!AE58+Mar!AE58+Abr!AE58+May!AE58+Jun!AE58+Jul!AE58+Ago!AE58+Set!AE58),IF(Config!$C$6=10,SUM(+Ene!AE58+Feb!AE58+Mar!AE58+Abr!AE58+May!AE58+Jun!AE58+Jul!AE58+Ago!AE58+Set!AE58+Oct!AE58),IF(Config!$C$6=11,SUM(+Ene!AE58+Feb!AE58+Mar!AE58+Abr!AE58+May!AE58+Jun!AE58+Jul!AE58+Ago!AE58+Set!AE58+Oct!AE58+Nov!AE58),IF(Config!$C$6=12,SUM(+Ene!AE58+Feb!AE58+Mar!AE58+Abr!AE58+May!AE58+Jun!AE58+Jul!AE58+Ago!AE58+Set!AE58+Oct!AE58+Nov!AE58+Dic!AE58)))))))))))))</f>
        <v>0</v>
      </c>
      <c r="AF58" s="429">
        <f>IF(Config!$C$6=1,SUM(+Ene!AF58),IF(Config!$C$6=2,SUM(+Ene!AF58+Feb!AF58),IF(Config!$C$6=3,SUM(+Ene!AF58+Feb!AF58+Mar!AF58),IF(Config!$C$6=4,SUM(+Ene!AF58+Feb!AF58+Mar!AF58+Abr!AF58),IF(Config!$C$6=5,SUM(Ene!AF58+Feb!AF58+Mar!AF58+Abr!AF58+May!AF58),IF(Config!$C$6=6,SUM(+Ene!AF58+Feb!AF58+Mar!AF58+Abr!AF58+May!AF58+Jun!AF58),IF(Config!$C$6=7,SUM(Ene!AF58+Feb!AF58+Mar!AF58+Abr!AF58+May!AF58+Jun!AF58+Jul!AF58),IF(Config!$C$6=8,SUM(+Ene!AF58+Feb!AF58+Mar!AF58+Abr!AF58+May!AF58+Jun!AF58+Jul!AF58+Ago!AF58),IF(Config!$C$6=9,SUM(+Ene!AF58+Feb!AF58+Mar!AF58+Abr!AF58+May!AF58+Jun!AF58+Jul!AF58+Ago!AF58+Set!AF58),IF(Config!$C$6=10,SUM(+Ene!AF58+Feb!AF58+Mar!AF58+Abr!AF58+May!AF58+Jun!AF58+Jul!AF58+Ago!AF58+Set!AF58+Oct!AF58),IF(Config!$C$6=11,SUM(+Ene!AF58+Feb!AF58+Mar!AF58+Abr!AF58+May!AF58+Jun!AF58+Jul!AF58+Ago!AF58+Set!AF58+Oct!AF58+Nov!AF58),IF(Config!$C$6=12,SUM(+Ene!AF58+Feb!AF58+Mar!AF58+Abr!AF58+May!AF58+Jun!AF58+Jul!AF58+Ago!AF58+Set!AF58+Oct!AF58+Nov!AF58+Dic!AF58)))))))))))))</f>
        <v>0</v>
      </c>
      <c r="AG58" s="429">
        <f>IF(Config!$C$6=1,SUM(+Ene!AG58),IF(Config!$C$6=2,SUM(+Ene!AG58+Feb!AG58),IF(Config!$C$6=3,SUM(+Ene!AG58+Feb!AG58+Mar!AG58),IF(Config!$C$6=4,SUM(+Ene!AG58+Feb!AG58+Mar!AG58+Abr!AG58),IF(Config!$C$6=5,SUM(Ene!AG58+Feb!AG58+Mar!AG58+Abr!AG58+May!AG58),IF(Config!$C$6=6,SUM(+Ene!AG58+Feb!AG58+Mar!AG58+Abr!AG58+May!AG58+Jun!AG58),IF(Config!$C$6=7,SUM(Ene!AG58+Feb!AG58+Mar!AG58+Abr!AG58+May!AG58+Jun!AG58+Jul!AG58),IF(Config!$C$6=8,SUM(+Ene!AG58+Feb!AG58+Mar!AG58+Abr!AG58+May!AG58+Jun!AG58+Jul!AG58+Ago!AG58),IF(Config!$C$6=9,SUM(+Ene!AG58+Feb!AG58+Mar!AG58+Abr!AG58+May!AG58+Jun!AG58+Jul!AG58+Ago!AG58+Set!AG58),IF(Config!$C$6=10,SUM(+Ene!AG58+Feb!AG58+Mar!AG58+Abr!AG58+May!AG58+Jun!AG58+Jul!AG58+Ago!AG58+Set!AG58+Oct!AG58),IF(Config!$C$6=11,SUM(+Ene!AG58+Feb!AG58+Mar!AG58+Abr!AG58+May!AG58+Jun!AG58+Jul!AG58+Ago!AG58+Set!AG58+Oct!AG58+Nov!AG58),IF(Config!$C$6=12,SUM(+Ene!AG58+Feb!AG58+Mar!AG58+Abr!AG58+May!AG58+Jun!AG58+Jul!AG58+Ago!AG58+Set!AG58+Oct!AG58+Nov!AG58+Dic!AG58)))))))))))))</f>
        <v>0</v>
      </c>
      <c r="AH58" s="429">
        <f>IF(Config!$C$6=1,SUM(+Ene!AH58),IF(Config!$C$6=2,SUM(+Ene!AH58+Feb!AH58),IF(Config!$C$6=3,SUM(+Ene!AH58+Feb!AH58+Mar!AH58),IF(Config!$C$6=4,SUM(+Ene!AH58+Feb!AH58+Mar!AH58+Abr!AH58),IF(Config!$C$6=5,SUM(Ene!AH58+Feb!AH58+Mar!AH58+Abr!AH58+May!AH58),IF(Config!$C$6=6,SUM(+Ene!AH58+Feb!AH58+Mar!AH58+Abr!AH58+May!AH58+Jun!AH58),IF(Config!$C$6=7,SUM(Ene!AH58+Feb!AH58+Mar!AH58+Abr!AH58+May!AH58+Jun!AH58+Jul!AH58),IF(Config!$C$6=8,SUM(+Ene!AH58+Feb!AH58+Mar!AH58+Abr!AH58+May!AH58+Jun!AH58+Jul!AH58+Ago!AH58),IF(Config!$C$6=9,SUM(+Ene!AH58+Feb!AH58+Mar!AH58+Abr!AH58+May!AH58+Jun!AH58+Jul!AH58+Ago!AH58+Set!AH58),IF(Config!$C$6=10,SUM(+Ene!AH58+Feb!AH58+Mar!AH58+Abr!AH58+May!AH58+Jun!AH58+Jul!AH58+Ago!AH58+Set!AH58+Oct!AH58),IF(Config!$C$6=11,SUM(+Ene!AH58+Feb!AH58+Mar!AH58+Abr!AH58+May!AH58+Jun!AH58+Jul!AH58+Ago!AH58+Set!AH58+Oct!AH58+Nov!AH58),IF(Config!$C$6=12,SUM(+Ene!AH58+Feb!AH58+Mar!AH58+Abr!AH58+May!AH58+Jun!AH58+Jul!AH58+Ago!AH58+Set!AH58+Oct!AH58+Nov!AH58+Dic!AH58)))))))))))))</f>
        <v>0</v>
      </c>
      <c r="AI58" s="429">
        <f>IF(Config!$C$6=1,SUM(+Ene!AI58),IF(Config!$C$6=2,SUM(+Ene!AI58+Feb!AI58),IF(Config!$C$6=3,SUM(+Ene!AI58+Feb!AI58+Mar!AI58),IF(Config!$C$6=4,SUM(+Ene!AI58+Feb!AI58+Mar!AI58+Abr!AI58),IF(Config!$C$6=5,SUM(Ene!AI58+Feb!AI58+Mar!AI58+Abr!AI58+May!AI58),IF(Config!$C$6=6,SUM(+Ene!AI58+Feb!AI58+Mar!AI58+Abr!AI58+May!AI58+Jun!AI58),IF(Config!$C$6=7,SUM(Ene!AI58+Feb!AI58+Mar!AI58+Abr!AI58+May!AI58+Jun!AI58+Jul!AI58),IF(Config!$C$6=8,SUM(+Ene!AI58+Feb!AI58+Mar!AI58+Abr!AI58+May!AI58+Jun!AI58+Jul!AI58+Ago!AI58),IF(Config!$C$6=9,SUM(+Ene!AI58+Feb!AI58+Mar!AI58+Abr!AI58+May!AI58+Jun!AI58+Jul!AI58+Ago!AI58+Set!AI58),IF(Config!$C$6=10,SUM(+Ene!AI58+Feb!AI58+Mar!AI58+Abr!AI58+May!AI58+Jun!AI58+Jul!AI58+Ago!AI58+Set!AI58+Oct!AI58),IF(Config!$C$6=11,SUM(+Ene!AI58+Feb!AI58+Mar!AI58+Abr!AI58+May!AI58+Jun!AI58+Jul!AI58+Ago!AI58+Set!AI58+Oct!AI58+Nov!AI58),IF(Config!$C$6=12,SUM(+Ene!AI58+Feb!AI58+Mar!AI58+Abr!AI58+May!AI58+Jun!AI58+Jul!AI58+Ago!AI58+Set!AI58+Oct!AI58+Nov!AI58+Dic!AI58)))))))))))))</f>
        <v>0</v>
      </c>
      <c r="AJ58" s="429">
        <f>IF(Config!$C$6=1,SUM(+Ene!AJ58),IF(Config!$C$6=2,SUM(+Ene!AJ58+Feb!AJ58),IF(Config!$C$6=3,SUM(+Ene!AJ58+Feb!AJ58+Mar!AJ58),IF(Config!$C$6=4,SUM(+Ene!AJ58+Feb!AJ58+Mar!AJ58+Abr!AJ58),IF(Config!$C$6=5,SUM(Ene!AJ58+Feb!AJ58+Mar!AJ58+Abr!AJ58+May!AJ58),IF(Config!$C$6=6,SUM(+Ene!AJ58+Feb!AJ58+Mar!AJ58+Abr!AJ58+May!AJ58+Jun!AJ58),IF(Config!$C$6=7,SUM(Ene!AJ58+Feb!AJ58+Mar!AJ58+Abr!AJ58+May!AJ58+Jun!AJ58+Jul!AJ58),IF(Config!$C$6=8,SUM(+Ene!AJ58+Feb!AJ58+Mar!AJ58+Abr!AJ58+May!AJ58+Jun!AJ58+Jul!AJ58+Ago!AJ58),IF(Config!$C$6=9,SUM(+Ene!AJ58+Feb!AJ58+Mar!AJ58+Abr!AJ58+May!AJ58+Jun!AJ58+Jul!AJ58+Ago!AJ58+Set!AJ58),IF(Config!$C$6=10,SUM(+Ene!AJ58+Feb!AJ58+Mar!AJ58+Abr!AJ58+May!AJ58+Jun!AJ58+Jul!AJ58+Ago!AJ58+Set!AJ58+Oct!AJ58),IF(Config!$C$6=11,SUM(+Ene!AJ58+Feb!AJ58+Mar!AJ58+Abr!AJ58+May!AJ58+Jun!AJ58+Jul!AJ58+Ago!AJ58+Set!AJ58+Oct!AJ58+Nov!AJ58),IF(Config!$C$6=12,SUM(+Ene!AJ58+Feb!AJ58+Mar!AJ58+Abr!AJ58+May!AJ58+Jun!AJ58+Jul!AJ58+Ago!AJ58+Set!AJ58+Oct!AJ58+Nov!AJ58+Dic!AJ58)))))))))))))</f>
        <v>0</v>
      </c>
      <c r="AK58" s="429">
        <f>IF(Config!$C$6=1,SUM(+Ene!AK58),IF(Config!$C$6=2,SUM(+Ene!AK58+Feb!AK58),IF(Config!$C$6=3,SUM(+Ene!AK58+Feb!AK58+Mar!AK58),IF(Config!$C$6=4,SUM(+Ene!AK58+Feb!AK58+Mar!AK58+Abr!AK58),IF(Config!$C$6=5,SUM(Ene!AK58+Feb!AK58+Mar!AK58+Abr!AK58+May!AK58),IF(Config!$C$6=6,SUM(+Ene!AK58+Feb!AK58+Mar!AK58+Abr!AK58+May!AK58+Jun!AK58),IF(Config!$C$6=7,SUM(Ene!AK58+Feb!AK58+Mar!AK58+Abr!AK58+May!AK58+Jun!AK58+Jul!AK58),IF(Config!$C$6=8,SUM(+Ene!AK58+Feb!AK58+Mar!AK58+Abr!AK58+May!AK58+Jun!AK58+Jul!AK58+Ago!AK58),IF(Config!$C$6=9,SUM(+Ene!AK58+Feb!AK58+Mar!AK58+Abr!AK58+May!AK58+Jun!AK58+Jul!AK58+Ago!AK58+Set!AK58),IF(Config!$C$6=10,SUM(+Ene!AK58+Feb!AK58+Mar!AK58+Abr!AK58+May!AK58+Jun!AK58+Jul!AK58+Ago!AK58+Set!AK58+Oct!AK58),IF(Config!$C$6=11,SUM(+Ene!AK58+Feb!AK58+Mar!AK58+Abr!AK58+May!AK58+Jun!AK58+Jul!AK58+Ago!AK58+Set!AK58+Oct!AK58+Nov!AK58),IF(Config!$C$6=12,SUM(+Ene!AK58+Feb!AK58+Mar!AK58+Abr!AK58+May!AK58+Jun!AK58+Jul!AK58+Ago!AK58+Set!AK58+Oct!AK58+Nov!AK58+Dic!AK58)))))))))))))</f>
        <v>0</v>
      </c>
      <c r="AL58" s="429">
        <f>IF(Config!$C$6=1,SUM(+Ene!AL58),IF(Config!$C$6=2,SUM(+Ene!AL58+Feb!AL58),IF(Config!$C$6=3,SUM(+Ene!AL58+Feb!AL58+Mar!AL58),IF(Config!$C$6=4,SUM(+Ene!AL58+Feb!AL58+Mar!AL58+Abr!AL58),IF(Config!$C$6=5,SUM(Ene!AL58+Feb!AL58+Mar!AL58+Abr!AL58+May!AL58),IF(Config!$C$6=6,SUM(+Ene!AL58+Feb!AL58+Mar!AL58+Abr!AL58+May!AL58+Jun!AL58),IF(Config!$C$6=7,SUM(Ene!AL58+Feb!AL58+Mar!AL58+Abr!AL58+May!AL58+Jun!AL58+Jul!AL58),IF(Config!$C$6=8,SUM(+Ene!AL58+Feb!AL58+Mar!AL58+Abr!AL58+May!AL58+Jun!AL58+Jul!AL58+Ago!AL58),IF(Config!$C$6=9,SUM(+Ene!AL58+Feb!AL58+Mar!AL58+Abr!AL58+May!AL58+Jun!AL58+Jul!AL58+Ago!AL58+Set!AL58),IF(Config!$C$6=10,SUM(+Ene!AL58+Feb!AL58+Mar!AL58+Abr!AL58+May!AL58+Jun!AL58+Jul!AL58+Ago!AL58+Set!AL58+Oct!AL58),IF(Config!$C$6=11,SUM(+Ene!AL58+Feb!AL58+Mar!AL58+Abr!AL58+May!AL58+Jun!AL58+Jul!AL58+Ago!AL58+Set!AL58+Oct!AL58+Nov!AL58),IF(Config!$C$6=12,SUM(+Ene!AL58+Feb!AL58+Mar!AL58+Abr!AL58+May!AL58+Jun!AL58+Jul!AL58+Ago!AL58+Set!AL58+Oct!AL58+Nov!AL58+Dic!AL58)))))))))))))</f>
        <v>0</v>
      </c>
      <c r="AM58" s="429">
        <f>IF(Config!$C$6=1,SUM(+Ene!AM58),IF(Config!$C$6=2,SUM(+Ene!AM58+Feb!AM58),IF(Config!$C$6=3,SUM(+Ene!AM58+Feb!AM58+Mar!AM58),IF(Config!$C$6=4,SUM(+Ene!AM58+Feb!AM58+Mar!AM58+Abr!AM58),IF(Config!$C$6=5,SUM(Ene!AM58+Feb!AM58+Mar!AM58+Abr!AM58+May!AM58),IF(Config!$C$6=6,SUM(+Ene!AM58+Feb!AM58+Mar!AM58+Abr!AM58+May!AM58+Jun!AM58),IF(Config!$C$6=7,SUM(Ene!AM58+Feb!AM58+Mar!AM58+Abr!AM58+May!AM58+Jun!AM58+Jul!AM58),IF(Config!$C$6=8,SUM(+Ene!AM58+Feb!AM58+Mar!AM58+Abr!AM58+May!AM58+Jun!AM58+Jul!AM58+Ago!AM58),IF(Config!$C$6=9,SUM(+Ene!AM58+Feb!AM58+Mar!AM58+Abr!AM58+May!AM58+Jun!AM58+Jul!AM58+Ago!AM58+Set!AM58),IF(Config!$C$6=10,SUM(+Ene!AM58+Feb!AM58+Mar!AM58+Abr!AM58+May!AM58+Jun!AM58+Jul!AM58+Ago!AM58+Set!AM58+Oct!AM58),IF(Config!$C$6=11,SUM(+Ene!AM58+Feb!AM58+Mar!AM58+Abr!AM58+May!AM58+Jun!AM58+Jul!AM58+Ago!AM58+Set!AM58+Oct!AM58+Nov!AM58),IF(Config!$C$6=12,SUM(+Ene!AM58+Feb!AM58+Mar!AM58+Abr!AM58+May!AM58+Jun!AM58+Jul!AM58+Ago!AM58+Set!AM58+Oct!AM58+Nov!AM58+Dic!AM58)))))))))))))</f>
        <v>0</v>
      </c>
      <c r="AN58" s="429">
        <f>IF(Config!$C$6=1,SUM(+Ene!AN58),IF(Config!$C$6=2,SUM(+Ene!AN58+Feb!AN58),IF(Config!$C$6=3,SUM(+Ene!AN58+Feb!AN58+Mar!AN58),IF(Config!$C$6=4,SUM(+Ene!AN58+Feb!AN58+Mar!AN58+Abr!AN58),IF(Config!$C$6=5,SUM(Ene!AN58+Feb!AN58+Mar!AN58+Abr!AN58+May!AN58),IF(Config!$C$6=6,SUM(+Ene!AN58+Feb!AN58+Mar!AN58+Abr!AN58+May!AN58+Jun!AN58),IF(Config!$C$6=7,SUM(Ene!AN58+Feb!AN58+Mar!AN58+Abr!AN58+May!AN58+Jun!AN58+Jul!AN58),IF(Config!$C$6=8,SUM(+Ene!AN58+Feb!AN58+Mar!AN58+Abr!AN58+May!AN58+Jun!AN58+Jul!AN58+Ago!AN58),IF(Config!$C$6=9,SUM(+Ene!AN58+Feb!AN58+Mar!AN58+Abr!AN58+May!AN58+Jun!AN58+Jul!AN58+Ago!AN58+Set!AN58),IF(Config!$C$6=10,SUM(+Ene!AN58+Feb!AN58+Mar!AN58+Abr!AN58+May!AN58+Jun!AN58+Jul!AN58+Ago!AN58+Set!AN58+Oct!AN58),IF(Config!$C$6=11,SUM(+Ene!AN58+Feb!AN58+Mar!AN58+Abr!AN58+May!AN58+Jun!AN58+Jul!AN58+Ago!AN58+Set!AN58+Oct!AN58+Nov!AN58),IF(Config!$C$6=12,SUM(+Ene!AN58+Feb!AN58+Mar!AN58+Abr!AN58+May!AN58+Jun!AN58+Jul!AN58+Ago!AN58+Set!AN58+Oct!AN58+Nov!AN58+Dic!AN58)))))))))))))</f>
        <v>0</v>
      </c>
      <c r="AO58" s="429">
        <f>IF(Config!$C$6=1,SUM(+Ene!AO58),IF(Config!$C$6=2,SUM(+Ene!AO58+Feb!AO58),IF(Config!$C$6=3,SUM(+Ene!AO58+Feb!AO58+Mar!AO58),IF(Config!$C$6=4,SUM(+Ene!AO58+Feb!AO58+Mar!AO58+Abr!AO58),IF(Config!$C$6=5,SUM(Ene!AO58+Feb!AO58+Mar!AO58+Abr!AO58+May!AO58),IF(Config!$C$6=6,SUM(+Ene!AO58+Feb!AO58+Mar!AO58+Abr!AO58+May!AO58+Jun!AO58),IF(Config!$C$6=7,SUM(Ene!AO58+Feb!AO58+Mar!AO58+Abr!AO58+May!AO58+Jun!AO58+Jul!AO58),IF(Config!$C$6=8,SUM(+Ene!AO58+Feb!AO58+Mar!AO58+Abr!AO58+May!AO58+Jun!AO58+Jul!AO58+Ago!AO58),IF(Config!$C$6=9,SUM(+Ene!AO58+Feb!AO58+Mar!AO58+Abr!AO58+May!AO58+Jun!AO58+Jul!AO58+Ago!AO58+Set!AO58),IF(Config!$C$6=10,SUM(+Ene!AO58+Feb!AO58+Mar!AO58+Abr!AO58+May!AO58+Jun!AO58+Jul!AO58+Ago!AO58+Set!AO58+Oct!AO58),IF(Config!$C$6=11,SUM(+Ene!AO58+Feb!AO58+Mar!AO58+Abr!AO58+May!AO58+Jun!AO58+Jul!AO58+Ago!AO58+Set!AO58+Oct!AO58+Nov!AO58),IF(Config!$C$6=12,SUM(+Ene!AO58+Feb!AO58+Mar!AO58+Abr!AO58+May!AO58+Jun!AO58+Jul!AO58+Ago!AO58+Set!AO58+Oct!AO58+Nov!AO58+Dic!AO58)))))))))))))</f>
        <v>0</v>
      </c>
      <c r="AP58" s="429">
        <f>IF(Config!$C$6=1,SUM(+Ene!AP58),IF(Config!$C$6=2,SUM(+Ene!AP58+Feb!AP58),IF(Config!$C$6=3,SUM(+Ene!AP58+Feb!AP58+Mar!AP58),IF(Config!$C$6=4,SUM(+Ene!AP58+Feb!AP58+Mar!AP58+Abr!AP58),IF(Config!$C$6=5,SUM(Ene!AP58+Feb!AP58+Mar!AP58+Abr!AP58+May!AP58),IF(Config!$C$6=6,SUM(+Ene!AP58+Feb!AP58+Mar!AP58+Abr!AP58+May!AP58+Jun!AP58),IF(Config!$C$6=7,SUM(Ene!AP58+Feb!AP58+Mar!AP58+Abr!AP58+May!AP58+Jun!AP58+Jul!AP58),IF(Config!$C$6=8,SUM(+Ene!AP58+Feb!AP58+Mar!AP58+Abr!AP58+May!AP58+Jun!AP58+Jul!AP58+Ago!AP58),IF(Config!$C$6=9,SUM(+Ene!AP58+Feb!AP58+Mar!AP58+Abr!AP58+May!AP58+Jun!AP58+Jul!AP58+Ago!AP58+Set!AP58),IF(Config!$C$6=10,SUM(+Ene!AP58+Feb!AP58+Mar!AP58+Abr!AP58+May!AP58+Jun!AP58+Jul!AP58+Ago!AP58+Set!AP58+Oct!AP58),IF(Config!$C$6=11,SUM(+Ene!AP58+Feb!AP58+Mar!AP58+Abr!AP58+May!AP58+Jun!AP58+Jul!AP58+Ago!AP58+Set!AP58+Oct!AP58+Nov!AP58),IF(Config!$C$6=12,SUM(+Ene!AP58+Feb!AP58+Mar!AP58+Abr!AP58+May!AP58+Jun!AP58+Jul!AP58+Ago!AP58+Set!AP58+Oct!AP58+Nov!AP58+Dic!AP58)))))))))))))</f>
        <v>0</v>
      </c>
      <c r="AQ58" s="429">
        <f>IF(Config!$C$6=1,SUM(+Ene!AQ58),IF(Config!$C$6=2,SUM(+Ene!AQ58+Feb!AQ58),IF(Config!$C$6=3,SUM(+Ene!AQ58+Feb!AQ58+Mar!AQ58),IF(Config!$C$6=4,SUM(+Ene!AQ58+Feb!AQ58+Mar!AQ58+Abr!AQ58),IF(Config!$C$6=5,SUM(Ene!AQ58+Feb!AQ58+Mar!AQ58+Abr!AQ58+May!AQ58),IF(Config!$C$6=6,SUM(+Ene!AQ58+Feb!AQ58+Mar!AQ58+Abr!AQ58+May!AQ58+Jun!AQ58),IF(Config!$C$6=7,SUM(Ene!AQ58+Feb!AQ58+Mar!AQ58+Abr!AQ58+May!AQ58+Jun!AQ58+Jul!AQ58),IF(Config!$C$6=8,SUM(+Ene!AQ58+Feb!AQ58+Mar!AQ58+Abr!AQ58+May!AQ58+Jun!AQ58+Jul!AQ58+Ago!AQ58),IF(Config!$C$6=9,SUM(+Ene!AQ58+Feb!AQ58+Mar!AQ58+Abr!AQ58+May!AQ58+Jun!AQ58+Jul!AQ58+Ago!AQ58+Set!AQ58),IF(Config!$C$6=10,SUM(+Ene!AQ58+Feb!AQ58+Mar!AQ58+Abr!AQ58+May!AQ58+Jun!AQ58+Jul!AQ58+Ago!AQ58+Set!AQ58+Oct!AQ58),IF(Config!$C$6=11,SUM(+Ene!AQ58+Feb!AQ58+Mar!AQ58+Abr!AQ58+May!AQ58+Jun!AQ58+Jul!AQ58+Ago!AQ58+Set!AQ58+Oct!AQ58+Nov!AQ58),IF(Config!$C$6=12,SUM(+Ene!AQ58+Feb!AQ58+Mar!AQ58+Abr!AQ58+May!AQ58+Jun!AQ58+Jul!AQ58+Ago!AQ58+Set!AQ58+Oct!AQ58+Nov!AQ58+Dic!AQ58)))))))))))))</f>
        <v>0</v>
      </c>
      <c r="AR58" s="429">
        <f>IF(Config!$C$6=1,SUM(+Ene!AR58),IF(Config!$C$6=2,SUM(+Ene!AR58+Feb!AR58),IF(Config!$C$6=3,SUM(+Ene!AR58+Feb!AR58+Mar!AR58),IF(Config!$C$6=4,SUM(+Ene!AR58+Feb!AR58+Mar!AR58+Abr!AR58),IF(Config!$C$6=5,SUM(Ene!AR58+Feb!AR58+Mar!AR58+Abr!AR58+May!AR58),IF(Config!$C$6=6,SUM(+Ene!AR58+Feb!AR58+Mar!AR58+Abr!AR58+May!AR58+Jun!AR58),IF(Config!$C$6=7,SUM(Ene!AR58+Feb!AR58+Mar!AR58+Abr!AR58+May!AR58+Jun!AR58+Jul!AR58),IF(Config!$C$6=8,SUM(+Ene!AR58+Feb!AR58+Mar!AR58+Abr!AR58+May!AR58+Jun!AR58+Jul!AR58+Ago!AR58),IF(Config!$C$6=9,SUM(+Ene!AR58+Feb!AR58+Mar!AR58+Abr!AR58+May!AR58+Jun!AR58+Jul!AR58+Ago!AR58+Set!AR58),IF(Config!$C$6=10,SUM(+Ene!AR58+Feb!AR58+Mar!AR58+Abr!AR58+May!AR58+Jun!AR58+Jul!AR58+Ago!AR58+Set!AR58+Oct!AR58),IF(Config!$C$6=11,SUM(+Ene!AR58+Feb!AR58+Mar!AR58+Abr!AR58+May!AR58+Jun!AR58+Jul!AR58+Ago!AR58+Set!AR58+Oct!AR58+Nov!AR58),IF(Config!$C$6=12,SUM(+Ene!AR58+Feb!AR58+Mar!AR58+Abr!AR58+May!AR58+Jun!AR58+Jul!AR58+Ago!AR58+Set!AR58+Oct!AR58+Nov!AR58+Dic!AR58)))))))))))))</f>
        <v>0</v>
      </c>
      <c r="AS58" s="429">
        <f>IF(Config!$C$6=1,SUM(+Ene!AS58),IF(Config!$C$6=2,SUM(+Ene!AS58+Feb!AS58),IF(Config!$C$6=3,SUM(+Ene!AS58+Feb!AS58+Mar!AS58),IF(Config!$C$6=4,SUM(+Ene!AS58+Feb!AS58+Mar!AS58+Abr!AS58),IF(Config!$C$6=5,SUM(Ene!AS58+Feb!AS58+Mar!AS58+Abr!AS58+May!AS58),IF(Config!$C$6=6,SUM(+Ene!AS58+Feb!AS58+Mar!AS58+Abr!AS58+May!AS58+Jun!AS58),IF(Config!$C$6=7,SUM(Ene!AS58+Feb!AS58+Mar!AS58+Abr!AS58+May!AS58+Jun!AS58+Jul!AS58),IF(Config!$C$6=8,SUM(+Ene!AS58+Feb!AS58+Mar!AS58+Abr!AS58+May!AS58+Jun!AS58+Jul!AS58+Ago!AS58),IF(Config!$C$6=9,SUM(+Ene!AS58+Feb!AS58+Mar!AS58+Abr!AS58+May!AS58+Jun!AS58+Jul!AS58+Ago!AS58+Set!AS58),IF(Config!$C$6=10,SUM(+Ene!AS58+Feb!AS58+Mar!AS58+Abr!AS58+May!AS58+Jun!AS58+Jul!AS58+Ago!AS58+Set!AS58+Oct!AS58),IF(Config!$C$6=11,SUM(+Ene!AS58+Feb!AS58+Mar!AS58+Abr!AS58+May!AS58+Jun!AS58+Jul!AS58+Ago!AS58+Set!AS58+Oct!AS58+Nov!AS58),IF(Config!$C$6=12,SUM(+Ene!AS58+Feb!AS58+Mar!AS58+Abr!AS58+May!AS58+Jun!AS58+Jul!AS58+Ago!AS58+Set!AS58+Oct!AS58+Nov!AS58+Dic!AS58)))))))))))))</f>
        <v>0</v>
      </c>
      <c r="AT58" s="429">
        <f>IF(Config!$C$6=1,SUM(+Ene!AT58),IF(Config!$C$6=2,SUM(+Ene!AT58+Feb!AT58),IF(Config!$C$6=3,SUM(+Ene!AT58+Feb!AT58+Mar!AT58),IF(Config!$C$6=4,SUM(+Ene!AT58+Feb!AT58+Mar!AT58+Abr!AT58),IF(Config!$C$6=5,SUM(Ene!AT58+Feb!AT58+Mar!AT58+Abr!AT58+May!AT58),IF(Config!$C$6=6,SUM(+Ene!AT58+Feb!AT58+Mar!AT58+Abr!AT58+May!AT58+Jun!AT58),IF(Config!$C$6=7,SUM(Ene!AT58+Feb!AT58+Mar!AT58+Abr!AT58+May!AT58+Jun!AT58+Jul!AT58),IF(Config!$C$6=8,SUM(+Ene!AT58+Feb!AT58+Mar!AT58+Abr!AT58+May!AT58+Jun!AT58+Jul!AT58+Ago!AT58),IF(Config!$C$6=9,SUM(+Ene!AT58+Feb!AT58+Mar!AT58+Abr!AT58+May!AT58+Jun!AT58+Jul!AT58+Ago!AT58+Set!AT58),IF(Config!$C$6=10,SUM(+Ene!AT58+Feb!AT58+Mar!AT58+Abr!AT58+May!AT58+Jun!AT58+Jul!AT58+Ago!AT58+Set!AT58+Oct!AT58),IF(Config!$C$6=11,SUM(+Ene!AT58+Feb!AT58+Mar!AT58+Abr!AT58+May!AT58+Jun!AT58+Jul!AT58+Ago!AT58+Set!AT58+Oct!AT58+Nov!AT58),IF(Config!$C$6=12,SUM(+Ene!AT58+Feb!AT58+Mar!AT58+Abr!AT58+May!AT58+Jun!AT58+Jul!AT58+Ago!AT58+Set!AT58+Oct!AT58+Nov!AT58+Dic!AT58)))))))))))))</f>
        <v>0</v>
      </c>
      <c r="AU58">
        <f t="shared" si="34"/>
        <v>0</v>
      </c>
      <c r="AV58" s="37">
        <f t="shared" si="35"/>
        <v>0</v>
      </c>
      <c r="AW58" s="37">
        <f t="shared" si="36"/>
        <v>0</v>
      </c>
      <c r="AX58" s="37">
        <f t="shared" si="0"/>
        <v>0</v>
      </c>
      <c r="AY58" s="37">
        <f t="shared" si="1"/>
        <v>0</v>
      </c>
      <c r="AZ58" s="37">
        <f t="shared" si="37"/>
        <v>0</v>
      </c>
      <c r="BA58" s="37">
        <f t="shared" si="38"/>
        <v>0</v>
      </c>
      <c r="BB58" s="37">
        <f t="shared" si="16"/>
        <v>0</v>
      </c>
      <c r="BC58" s="37">
        <f t="shared" si="39"/>
        <v>0</v>
      </c>
      <c r="BD58" s="38">
        <f t="shared" si="40"/>
        <v>0</v>
      </c>
      <c r="BE58" s="37">
        <f t="shared" si="41"/>
        <v>0</v>
      </c>
      <c r="BF58" s="54">
        <f t="shared" si="7"/>
        <v>0</v>
      </c>
      <c r="BG58" t="str">
        <f t="shared" si="8"/>
        <v>OK</v>
      </c>
    </row>
    <row r="59" spans="1:59" ht="15.75" x14ac:dyDescent="0.25">
      <c r="A59" s="400">
        <v>56</v>
      </c>
      <c r="B59" s="409" t="s">
        <v>442</v>
      </c>
      <c r="C59" s="410" t="s">
        <v>564</v>
      </c>
      <c r="D59" s="429">
        <f>IF(Config!$C$6=1,SUM(+Ene!D59),IF(Config!$C$6=2,SUM(+Ene!D59+Feb!D59),IF(Config!$C$6=3,SUM(+Ene!D59+Feb!D59+Mar!D59),IF(Config!$C$6=4,SUM(+Ene!D59+Feb!D59+Mar!D59+Abr!D59),IF(Config!$C$6=5,SUM(Ene!D59+Feb!D59+Mar!D59+Abr!D59+May!D59),IF(Config!$C$6=6,SUM(+Ene!D59+Feb!D59+Mar!D59+Abr!D59+May!D59+Jun!D59),IF(Config!$C$6=7,SUM(Ene!D59+Feb!D59+Mar!D59+Abr!D59+May!D59+Jun!D59+Jul!D59),IF(Config!$C$6=8,SUM(+Ene!D59+Feb!D59+Mar!D59+Abr!D59+May!D59+Jun!D59+Jul!D59+Ago!D59),IF(Config!$C$6=9,SUM(+Ene!D59+Feb!D59+Mar!D59+Abr!D59+May!D59+Jun!D59+Jul!D59+Ago!D59+Set!D59),IF(Config!$C$6=10,SUM(+Ene!D59+Feb!D59+Mar!D59+Abr!D59+May!D59+Jun!D59+Jul!D59+Ago!D59+Set!D59+Oct!D59),IF(Config!$C$6=11,SUM(+Ene!D59+Feb!D59+Mar!D59+Abr!D59+May!D59+Jun!D59+Jul!D59+Ago!D59+Set!D59+Oct!D59+Nov!D59),IF(Config!$C$6=12,SUM(+Ene!D59+Feb!D59+Mar!D59+Abr!D59+May!D59+Jun!D59+Jul!D59+Ago!D59+Set!D59+Oct!D59+Nov!D59+Dic!D59)))))))))))))</f>
        <v>0</v>
      </c>
      <c r="E59" s="429">
        <f>IF(Config!$C$6=1,SUM(+Ene!E59),IF(Config!$C$6=2,SUM(+Ene!E59+Feb!E59),IF(Config!$C$6=3,SUM(+Ene!E59+Feb!E59+Mar!E59),IF(Config!$C$6=4,SUM(+Ene!E59+Feb!E59+Mar!E59+Abr!E59),IF(Config!$C$6=5,SUM(Ene!E59+Feb!E59+Mar!E59+Abr!E59+May!E59),IF(Config!$C$6=6,SUM(+Ene!E59+Feb!E59+Mar!E59+Abr!E59+May!E59+Jun!E59),IF(Config!$C$6=7,SUM(Ene!E59+Feb!E59+Mar!E59+Abr!E59+May!E59+Jun!E59+Jul!E59),IF(Config!$C$6=8,SUM(+Ene!E59+Feb!E59+Mar!E59+Abr!E59+May!E59+Jun!E59+Jul!E59+Ago!E59),IF(Config!$C$6=9,SUM(+Ene!E59+Feb!E59+Mar!E59+Abr!E59+May!E59+Jun!E59+Jul!E59+Ago!E59+Set!E59),IF(Config!$C$6=10,SUM(+Ene!E59+Feb!E59+Mar!E59+Abr!E59+May!E59+Jun!E59+Jul!E59+Ago!E59+Set!E59+Oct!E59),IF(Config!$C$6=11,SUM(+Ene!E59+Feb!E59+Mar!E59+Abr!E59+May!E59+Jun!E59+Jul!E59+Ago!E59+Set!E59+Oct!E59+Nov!E59),IF(Config!$C$6=12,SUM(+Ene!E59+Feb!E59+Mar!E59+Abr!E59+May!E59+Jun!E59+Jul!E59+Ago!E59+Set!E59+Oct!E59+Nov!E59+Dic!E59)))))))))))))</f>
        <v>0</v>
      </c>
      <c r="F59" s="429">
        <f>IF(Config!$C$6=1,SUM(+Ene!F79),IF(Config!$C$6=2,SUM(+Ene!F79+Feb!F79),IF(Config!$C$6=3,SUM(+Ene!F79+Feb!F79+Mar!F79),IF(Config!$C$6=4,SUM(+Ene!F79+Feb!F79+Mar!F79+Abr!F79),IF(Config!$C$6=5,SUM(Ene!F79+Feb!F79+Mar!F79+Abr!F79+May!F79),IF(Config!$C$6=6,SUM(+Ene!F79+Feb!F79+Mar!F79+Abr!F79+May!F79+Jun!F79),IF(Config!$C$6=7,SUM(Ene!F79+Feb!F79+Mar!F79+Abr!F79+May!F79+Jun!F79+Jul!F79),IF(Config!$C$6=8,SUM(+Ene!F79+Feb!F79+Mar!F79+Abr!F79+May!F79+Jun!F79+Jul!F79+Ago!F79),IF(Config!$C$6=9,SUM(+Ene!F79+Feb!F79+Mar!F79+Abr!F79+May!F79+Jun!F79+Jul!F79+Ago!F79+Set!F79),IF(Config!$C$6=10,SUM(+Ene!F79+Feb!F79+Mar!F79+Abr!F79+May!F79+Jun!F79+Jul!F79+Ago!F79+Set!F79+Oct!F79),IF(Config!$C$6=11,SUM(+Ene!F79+Feb!F79+Mar!F79+Abr!F79+May!F79+Jun!F79+Jul!F79+Ago!F79+Set!F79+Oct!F79+Nov!F79),IF(Config!$C$6=12,SUM(+Ene!F79+Feb!F79+Mar!F79+Abr!F79+May!F79+Jun!F79+Jul!F79+Ago!F79+Set!F79+Oct!F79+Nov!F79+Dic!F79)))))))))))))</f>
        <v>0</v>
      </c>
      <c r="G59" s="429">
        <f>IF(Config!$C$6=1,SUM(+Ene!G59),IF(Config!$C$6=2,SUM(+Ene!G59+Feb!G59),IF(Config!$C$6=3,SUM(+Ene!G59+Feb!G59+Mar!G59),IF(Config!$C$6=4,SUM(+Ene!G59+Feb!G59+Mar!G59+Abr!G59),IF(Config!$C$6=5,SUM(Ene!G59+Feb!G59+Mar!G59+Abr!G59+May!G59),IF(Config!$C$6=6,SUM(+Ene!G59+Feb!G59+Mar!G59+Abr!G59+May!G59+Jun!G59),IF(Config!$C$6=7,SUM(Ene!G59+Feb!G59+Mar!G59+Abr!G59+May!G59+Jun!G59+Jul!G59),IF(Config!$C$6=8,SUM(+Ene!G59+Feb!G59+Mar!G59+Abr!G59+May!G59+Jun!G59+Jul!G59+Ago!G59),IF(Config!$C$6=9,SUM(+Ene!G59+Feb!G59+Mar!G59+Abr!G59+May!G59+Jun!G59+Jul!G59+Ago!G59+Set!G59),IF(Config!$C$6=10,SUM(+Ene!G59+Feb!G59+Mar!G59+Abr!G59+May!G59+Jun!G59+Jul!G59+Ago!G59+Set!G59+Oct!G59),IF(Config!$C$6=11,SUM(+Ene!G59+Feb!G59+Mar!G59+Abr!G59+May!G59+Jun!G59+Jul!G59+Ago!G59+Set!G59+Oct!G59+Nov!G59),IF(Config!$C$6=12,SUM(+Ene!G59+Feb!G59+Mar!G59+Abr!G59+May!G59+Jun!G59+Jul!G59+Ago!G59+Set!G59+Oct!G59+Nov!G59+Dic!G59)))))))))))))</f>
        <v>0</v>
      </c>
      <c r="H59" s="429">
        <f>IF(Config!$C$6=1,SUM(+Ene!H59),IF(Config!$C$6=2,SUM(+Ene!H59+Feb!H59),IF(Config!$C$6=3,SUM(+Ene!H59+Feb!H59+Mar!H59),IF(Config!$C$6=4,SUM(+Ene!H59+Feb!H59+Mar!H59+Abr!H59),IF(Config!$C$6=5,SUM(Ene!H59+Feb!H59+Mar!H59+Abr!H59+May!H59),IF(Config!$C$6=6,SUM(+Ene!H59+Feb!H59+Mar!H59+Abr!H59+May!H59+Jun!H59),IF(Config!$C$6=7,SUM(Ene!H59+Feb!H59+Mar!H59+Abr!H59+May!H59+Jun!H59+Jul!H59),IF(Config!$C$6=8,SUM(+Ene!H59+Feb!H59+Mar!H59+Abr!H59+May!H59+Jun!H59+Jul!H59+Ago!H59),IF(Config!$C$6=9,SUM(+Ene!H59+Feb!H59+Mar!H59+Abr!H59+May!H59+Jun!H59+Jul!H59+Ago!H59+Set!H59),IF(Config!$C$6=10,SUM(+Ene!H59+Feb!H59+Mar!H59+Abr!H59+May!H59+Jun!H59+Jul!H59+Ago!H59+Set!H59+Oct!H59),IF(Config!$C$6=11,SUM(+Ene!H59+Feb!H59+Mar!H59+Abr!H59+May!H59+Jun!H59+Jul!H59+Ago!H59+Set!H59+Oct!H59+Nov!H59),IF(Config!$C$6=12,SUM(+Ene!H59+Feb!H59+Mar!H59+Abr!H59+May!H59+Jun!H59+Jul!H59+Ago!H59+Set!H59+Oct!H59+Nov!H59+Dic!H59)))))))))))))</f>
        <v>0</v>
      </c>
      <c r="I59" s="429">
        <f>IF(Config!$C$6=1,SUM(+Ene!I59),IF(Config!$C$6=2,SUM(+Ene!I59+Feb!I59),IF(Config!$C$6=3,SUM(+Ene!I59+Feb!I59+Mar!I59),IF(Config!$C$6=4,SUM(+Ene!I59+Feb!I59+Mar!I59+Abr!I59),IF(Config!$C$6=5,SUM(Ene!I59+Feb!I59+Mar!I59+Abr!I59+May!I59),IF(Config!$C$6=6,SUM(+Ene!I59+Feb!I59+Mar!I59+Abr!I59+May!I59+Jun!I59),IF(Config!$C$6=7,SUM(Ene!I59+Feb!I59+Mar!I59+Abr!I59+May!I59+Jun!I59+Jul!I59),IF(Config!$C$6=8,SUM(+Ene!I59+Feb!I59+Mar!I59+Abr!I59+May!I59+Jun!I59+Jul!I59+Ago!I59),IF(Config!$C$6=9,SUM(+Ene!I59+Feb!I59+Mar!I59+Abr!I59+May!I59+Jun!I59+Jul!I59+Ago!I59+Set!I59),IF(Config!$C$6=10,SUM(+Ene!I59+Feb!I59+Mar!I59+Abr!I59+May!I59+Jun!I59+Jul!I59+Ago!I59+Set!I59+Oct!I59),IF(Config!$C$6=11,SUM(+Ene!I59+Feb!I59+Mar!I59+Abr!I59+May!I59+Jun!I59+Jul!I59+Ago!I59+Set!I59+Oct!I59+Nov!I59),IF(Config!$C$6=12,SUM(+Ene!I59+Feb!I59+Mar!I59+Abr!I59+May!I59+Jun!I59+Jul!I59+Ago!I59+Set!I59+Oct!I59+Nov!I59+Dic!I59)))))))))))))</f>
        <v>0</v>
      </c>
      <c r="J59" s="429">
        <f>IF(Config!$C$6=1,SUM(+Ene!J59),IF(Config!$C$6=2,SUM(+Ene!J59+Feb!J59),IF(Config!$C$6=3,SUM(+Ene!J59+Feb!J59+Mar!J59),IF(Config!$C$6=4,SUM(+Ene!J59+Feb!J59+Mar!J59+Abr!J59),IF(Config!$C$6=5,SUM(Ene!J59+Feb!J59+Mar!J59+Abr!J59+May!J59),IF(Config!$C$6=6,SUM(+Ene!J59+Feb!J59+Mar!J59+Abr!J59+May!J59+Jun!J59),IF(Config!$C$6=7,SUM(Ene!J59+Feb!J59+Mar!J59+Abr!J59+May!J59+Jun!J59+Jul!J59),IF(Config!$C$6=8,SUM(+Ene!J59+Feb!J59+Mar!J59+Abr!J59+May!J59+Jun!J59+Jul!J59+Ago!J59),IF(Config!$C$6=9,SUM(+Ene!J59+Feb!J59+Mar!J59+Abr!J59+May!J59+Jun!J59+Jul!J59+Ago!J59+Set!J59),IF(Config!$C$6=10,SUM(+Ene!J59+Feb!J59+Mar!J59+Abr!J59+May!J59+Jun!J59+Jul!J59+Ago!J59+Set!J59+Oct!J59),IF(Config!$C$6=11,SUM(+Ene!J59+Feb!J59+Mar!J59+Abr!J59+May!J59+Jun!J59+Jul!J59+Ago!J59+Set!J59+Oct!J59+Nov!J59),IF(Config!$C$6=12,SUM(+Ene!J59+Feb!J59+Mar!J59+Abr!J59+May!J59+Jun!J59+Jul!J59+Ago!J59+Set!J59+Oct!J59+Nov!J59+Dic!J59)))))))))))))</f>
        <v>0</v>
      </c>
      <c r="K59" s="429">
        <f>IF(Config!$C$6=1,SUM(+Ene!K59),IF(Config!$C$6=2,SUM(+Ene!K59+Feb!K59),IF(Config!$C$6=3,SUM(+Ene!K59+Feb!K59+Mar!K59),IF(Config!$C$6=4,SUM(+Ene!K59+Feb!K59+Mar!K59+Abr!K59),IF(Config!$C$6=5,SUM(Ene!K59+Feb!K59+Mar!K59+Abr!K59+May!K59),IF(Config!$C$6=6,SUM(+Ene!K59+Feb!K59+Mar!K59+Abr!K59+May!K59+Jun!K59),IF(Config!$C$6=7,SUM(Ene!K59+Feb!K59+Mar!K59+Abr!K59+May!K59+Jun!K59+Jul!K59),IF(Config!$C$6=8,SUM(+Ene!K59+Feb!K59+Mar!K59+Abr!K59+May!K59+Jun!K59+Jul!K59+Ago!K59),IF(Config!$C$6=9,SUM(+Ene!K59+Feb!K59+Mar!K59+Abr!K59+May!K59+Jun!K59+Jul!K59+Ago!K59+Set!K59),IF(Config!$C$6=10,SUM(+Ene!K59+Feb!K59+Mar!K59+Abr!K59+May!K59+Jun!K59+Jul!K59+Ago!K59+Set!K59+Oct!K59),IF(Config!$C$6=11,SUM(+Ene!K59+Feb!K59+Mar!K59+Abr!K59+May!K59+Jun!K59+Jul!K59+Ago!K59+Set!K59+Oct!K59+Nov!K59),IF(Config!$C$6=12,SUM(+Ene!K59+Feb!K59+Mar!K59+Abr!K59+May!K59+Jun!K59+Jul!K59+Ago!K59+Set!K59+Oct!K59+Nov!K59+Dic!K59)))))))))))))</f>
        <v>0</v>
      </c>
      <c r="L59" s="429">
        <f>IF(Config!$C$6=1,SUM(+Ene!L59),IF(Config!$C$6=2,SUM(+Ene!L59+Feb!L59),IF(Config!$C$6=3,SUM(+Ene!L59+Feb!L59+Mar!L59),IF(Config!$C$6=4,SUM(+Ene!L59+Feb!L59+Mar!L59+Abr!L59),IF(Config!$C$6=5,SUM(Ene!L59+Feb!L59+Mar!L59+Abr!L59+May!L59),IF(Config!$C$6=6,SUM(+Ene!L59+Feb!L59+Mar!L59+Abr!L59+May!L59+Jun!L59),IF(Config!$C$6=7,SUM(Ene!L59+Feb!L59+Mar!L59+Abr!L59+May!L59+Jun!L59+Jul!L59),IF(Config!$C$6=8,SUM(+Ene!L59+Feb!L59+Mar!L59+Abr!L59+May!L59+Jun!L59+Jul!L59+Ago!L59),IF(Config!$C$6=9,SUM(+Ene!L59+Feb!L59+Mar!L59+Abr!L59+May!L59+Jun!L59+Jul!L59+Ago!L59+Set!L59),IF(Config!$C$6=10,SUM(+Ene!L59+Feb!L59+Mar!L59+Abr!L59+May!L59+Jun!L59+Jul!L59+Ago!L59+Set!L59+Oct!L59),IF(Config!$C$6=11,SUM(+Ene!L59+Feb!L59+Mar!L59+Abr!L59+May!L59+Jun!L59+Jul!L59+Ago!L59+Set!L59+Oct!L59+Nov!L59),IF(Config!$C$6=12,SUM(+Ene!L59+Feb!L59+Mar!L59+Abr!L59+May!L59+Jun!L59+Jul!L59+Ago!L59+Set!L59+Oct!L59+Nov!L59+Dic!L59)))))))))))))</f>
        <v>0</v>
      </c>
      <c r="M59" s="429">
        <f>IF(Config!$C$6=1,SUM(+Ene!M59),IF(Config!$C$6=2,SUM(+Ene!M59+Feb!M59),IF(Config!$C$6=3,SUM(+Ene!M59+Feb!M59+Mar!M59),IF(Config!$C$6=4,SUM(+Ene!M59+Feb!M59+Mar!M59+Abr!M59),IF(Config!$C$6=5,SUM(Ene!M59+Feb!M59+Mar!M59+Abr!M59+May!M59),IF(Config!$C$6=6,SUM(+Ene!M59+Feb!M59+Mar!M59+Abr!M59+May!M59+Jun!M59),IF(Config!$C$6=7,SUM(Ene!M59+Feb!M59+Mar!M59+Abr!M59+May!M59+Jun!M59+Jul!M59),IF(Config!$C$6=8,SUM(+Ene!M59+Feb!M59+Mar!M59+Abr!M59+May!M59+Jun!M59+Jul!M59+Ago!M59),IF(Config!$C$6=9,SUM(+Ene!M59+Feb!M59+Mar!M59+Abr!M59+May!M59+Jun!M59+Jul!M59+Ago!M59+Set!M59),IF(Config!$C$6=10,SUM(+Ene!M59+Feb!M59+Mar!M59+Abr!M59+May!M59+Jun!M59+Jul!M59+Ago!M59+Set!M59+Oct!M59),IF(Config!$C$6=11,SUM(+Ene!M59+Feb!M59+Mar!M59+Abr!M59+May!M59+Jun!M59+Jul!M59+Ago!M59+Set!M59+Oct!M59+Nov!M59),IF(Config!$C$6=12,SUM(+Ene!M59+Feb!M59+Mar!M59+Abr!M59+May!M59+Jun!M59+Jul!M59+Ago!M59+Set!M59+Oct!M59+Nov!M59+Dic!M59)))))))))))))</f>
        <v>0</v>
      </c>
      <c r="N59" s="429">
        <f>IF(Config!$C$6=1,SUM(+Ene!N59),IF(Config!$C$6=2,SUM(+Ene!N59+Feb!N59),IF(Config!$C$6=3,SUM(+Ene!N59+Feb!N59+Mar!N59),IF(Config!$C$6=4,SUM(+Ene!N59+Feb!N59+Mar!N59+Abr!N59),IF(Config!$C$6=5,SUM(Ene!N59+Feb!N59+Mar!N59+Abr!N59+May!N59),IF(Config!$C$6=6,SUM(+Ene!N59+Feb!N59+Mar!N59+Abr!N59+May!N59+Jun!N59),IF(Config!$C$6=7,SUM(Ene!N59+Feb!N59+Mar!N59+Abr!N59+May!N59+Jun!N59+Jul!N59),IF(Config!$C$6=8,SUM(+Ene!N59+Feb!N59+Mar!N59+Abr!N59+May!N59+Jun!N59+Jul!N59+Ago!N59),IF(Config!$C$6=9,SUM(+Ene!N59+Feb!N59+Mar!N59+Abr!N59+May!N59+Jun!N59+Jul!N59+Ago!N59+Set!N59),IF(Config!$C$6=10,SUM(+Ene!N59+Feb!N59+Mar!N59+Abr!N59+May!N59+Jun!N59+Jul!N59+Ago!N59+Set!N59+Oct!N59),IF(Config!$C$6=11,SUM(+Ene!N59+Feb!N59+Mar!N59+Abr!N59+May!N59+Jun!N59+Jul!N59+Ago!N59+Set!N59+Oct!N59+Nov!N59),IF(Config!$C$6=12,SUM(+Ene!N59+Feb!N59+Mar!N59+Abr!N59+May!N59+Jun!N59+Jul!N59+Ago!N59+Set!N59+Oct!N59+Nov!N59+Dic!N59)))))))))))))</f>
        <v>0</v>
      </c>
      <c r="O59" s="429">
        <f>IF(Config!$C$6=1,SUM(+Ene!O59),IF(Config!$C$6=2,SUM(+Ene!O59+Feb!O59),IF(Config!$C$6=3,SUM(+Ene!O59+Feb!O59+Mar!O59),IF(Config!$C$6=4,SUM(+Ene!O59+Feb!O59+Mar!O59+Abr!O59),IF(Config!$C$6=5,SUM(Ene!O59+Feb!O59+Mar!O59+Abr!O59+May!O59),IF(Config!$C$6=6,SUM(+Ene!O59+Feb!O59+Mar!O59+Abr!O59+May!O59+Jun!O59),IF(Config!$C$6=7,SUM(Ene!O59+Feb!O59+Mar!O59+Abr!O59+May!O59+Jun!O59+Jul!O59),IF(Config!$C$6=8,SUM(+Ene!O59+Feb!O59+Mar!O59+Abr!O59+May!O59+Jun!O59+Jul!O59+Ago!O59),IF(Config!$C$6=9,SUM(+Ene!O59+Feb!O59+Mar!O59+Abr!O59+May!O59+Jun!O59+Jul!O59+Ago!O59+Set!O59),IF(Config!$C$6=10,SUM(+Ene!O59+Feb!O59+Mar!O59+Abr!O59+May!O59+Jun!O59+Jul!O59+Ago!O59+Set!O59+Oct!O59),IF(Config!$C$6=11,SUM(+Ene!O59+Feb!O59+Mar!O59+Abr!O59+May!O59+Jun!O59+Jul!O59+Ago!O59+Set!O59+Oct!O59+Nov!O59),IF(Config!$C$6=12,SUM(+Ene!O59+Feb!O59+Mar!O59+Abr!O59+May!O59+Jun!O59+Jul!O59+Ago!O59+Set!O59+Oct!O59+Nov!O59+Dic!O59)))))))))))))</f>
        <v>0</v>
      </c>
      <c r="P59" s="429">
        <f>IF(Config!$C$6=1,SUM(+Ene!P59),IF(Config!$C$6=2,SUM(+Ene!P59+Feb!P59),IF(Config!$C$6=3,SUM(+Ene!P59+Feb!P59+Mar!P59),IF(Config!$C$6=4,SUM(+Ene!P59+Feb!P59+Mar!P59+Abr!P59),IF(Config!$C$6=5,SUM(Ene!P59+Feb!P59+Mar!P59+Abr!P59+May!P59),IF(Config!$C$6=6,SUM(+Ene!P59+Feb!P59+Mar!P59+Abr!P59+May!P59+Jun!P59),IF(Config!$C$6=7,SUM(Ene!P59+Feb!P59+Mar!P59+Abr!P59+May!P59+Jun!P59+Jul!P59),IF(Config!$C$6=8,SUM(+Ene!P59+Feb!P59+Mar!P59+Abr!P59+May!P59+Jun!P59+Jul!P59+Ago!P59),IF(Config!$C$6=9,SUM(+Ene!P59+Feb!P59+Mar!P59+Abr!P59+May!P59+Jun!P59+Jul!P59+Ago!P59+Set!P59),IF(Config!$C$6=10,SUM(+Ene!P59+Feb!P59+Mar!P59+Abr!P59+May!P59+Jun!P59+Jul!P59+Ago!P59+Set!P59+Oct!P59),IF(Config!$C$6=11,SUM(+Ene!P59+Feb!P59+Mar!P59+Abr!P59+May!P59+Jun!P59+Jul!P59+Ago!P59+Set!P59+Oct!P59+Nov!P59),IF(Config!$C$6=12,SUM(+Ene!P59+Feb!P59+Mar!P59+Abr!P59+May!P59+Jun!P59+Jul!P59+Ago!P59+Set!P59+Oct!P59+Nov!P59+Dic!P59)))))))))))))</f>
        <v>0</v>
      </c>
      <c r="Q59" s="429">
        <f>IF(Config!$C$6=1,SUM(+Ene!Q59),IF(Config!$C$6=2,SUM(+Ene!Q59+Feb!Q59),IF(Config!$C$6=3,SUM(+Ene!Q59+Feb!Q59+Mar!Q59),IF(Config!$C$6=4,SUM(+Ene!Q59+Feb!Q59+Mar!Q59+Abr!Q59),IF(Config!$C$6=5,SUM(Ene!Q59+Feb!Q59+Mar!Q59+Abr!Q59+May!Q59),IF(Config!$C$6=6,SUM(+Ene!Q59+Feb!Q59+Mar!Q59+Abr!Q59+May!Q59+Jun!Q59),IF(Config!$C$6=7,SUM(Ene!Q59+Feb!Q59+Mar!Q59+Abr!Q59+May!Q59+Jun!Q59+Jul!Q59),IF(Config!$C$6=8,SUM(+Ene!Q59+Feb!Q59+Mar!Q59+Abr!Q59+May!Q59+Jun!Q59+Jul!Q59+Ago!Q59),IF(Config!$C$6=9,SUM(+Ene!Q59+Feb!Q59+Mar!Q59+Abr!Q59+May!Q59+Jun!Q59+Jul!Q59+Ago!Q59+Set!Q59),IF(Config!$C$6=10,SUM(+Ene!Q59+Feb!Q59+Mar!Q59+Abr!Q59+May!Q59+Jun!Q59+Jul!Q59+Ago!Q59+Set!Q59+Oct!Q59),IF(Config!$C$6=11,SUM(+Ene!Q59+Feb!Q59+Mar!Q59+Abr!Q59+May!Q59+Jun!Q59+Jul!Q59+Ago!Q59+Set!Q59+Oct!Q59+Nov!Q59),IF(Config!$C$6=12,SUM(+Ene!Q59+Feb!Q59+Mar!Q59+Abr!Q59+May!Q59+Jun!Q59+Jul!Q59+Ago!Q59+Set!Q59+Oct!Q59+Nov!Q59+Dic!Q59)))))))))))))</f>
        <v>0</v>
      </c>
      <c r="R59" s="429">
        <f>IF(Config!$C$6=1,SUM(+Ene!R59),IF(Config!$C$6=2,SUM(+Ene!R59+Feb!R59),IF(Config!$C$6=3,SUM(+Ene!R59+Feb!R59+Mar!R59),IF(Config!$C$6=4,SUM(+Ene!R59+Feb!R59+Mar!R59+Abr!R59),IF(Config!$C$6=5,SUM(Ene!R59+Feb!R59+Mar!R59+Abr!R59+May!R59),IF(Config!$C$6=6,SUM(+Ene!R59+Feb!R59+Mar!R59+Abr!R59+May!R59+Jun!R59),IF(Config!$C$6=7,SUM(Ene!R59+Feb!R59+Mar!R59+Abr!R59+May!R59+Jun!R59+Jul!R59),IF(Config!$C$6=8,SUM(+Ene!R59+Feb!R59+Mar!R59+Abr!R59+May!R59+Jun!R59+Jul!R59+Ago!R59),IF(Config!$C$6=9,SUM(+Ene!R59+Feb!R59+Mar!R59+Abr!R59+May!R59+Jun!R59+Jul!R59+Ago!R59+Set!R59),IF(Config!$C$6=10,SUM(+Ene!R59+Feb!R59+Mar!R59+Abr!R59+May!R59+Jun!R59+Jul!R59+Ago!R59+Set!R59+Oct!R59),IF(Config!$C$6=11,SUM(+Ene!R59+Feb!R59+Mar!R59+Abr!R59+May!R59+Jun!R59+Jul!R59+Ago!R59+Set!R59+Oct!R59+Nov!R59),IF(Config!$C$6=12,SUM(+Ene!R59+Feb!R59+Mar!R59+Abr!R59+May!R59+Jun!R59+Jul!R59+Ago!R59+Set!R59+Oct!R59+Nov!R59+Dic!R59)))))))))))))</f>
        <v>0</v>
      </c>
      <c r="S59" s="429">
        <f>IF(Config!$C$6=1,SUM(+Ene!S59),IF(Config!$C$6=2,SUM(+Ene!S59+Feb!S59),IF(Config!$C$6=3,SUM(+Ene!S59+Feb!S59+Mar!S59),IF(Config!$C$6=4,SUM(+Ene!S59+Feb!S59+Mar!S59+Abr!S59),IF(Config!$C$6=5,SUM(Ene!S59+Feb!S59+Mar!S59+Abr!S59+May!S59),IF(Config!$C$6=6,SUM(+Ene!S59+Feb!S59+Mar!S59+Abr!S59+May!S59+Jun!S59),IF(Config!$C$6=7,SUM(Ene!S59+Feb!S59+Mar!S59+Abr!S59+May!S59+Jun!S59+Jul!S59),IF(Config!$C$6=8,SUM(+Ene!S59+Feb!S59+Mar!S59+Abr!S59+May!S59+Jun!S59+Jul!S59+Ago!S59),IF(Config!$C$6=9,SUM(+Ene!S59+Feb!S59+Mar!S59+Abr!S59+May!S59+Jun!S59+Jul!S59+Ago!S59+Set!S59),IF(Config!$C$6=10,SUM(+Ene!S59+Feb!S59+Mar!S59+Abr!S59+May!S59+Jun!S59+Jul!S59+Ago!S59+Set!S59+Oct!S59),IF(Config!$C$6=11,SUM(+Ene!S59+Feb!S59+Mar!S59+Abr!S59+May!S59+Jun!S59+Jul!S59+Ago!S59+Set!S59+Oct!S59+Nov!S59),IF(Config!$C$6=12,SUM(+Ene!S59+Feb!S59+Mar!S59+Abr!S59+May!S59+Jun!S59+Jul!S59+Ago!S59+Set!S59+Oct!S59+Nov!S59+Dic!S59)))))))))))))</f>
        <v>0</v>
      </c>
      <c r="T59" s="429">
        <f>IF(Config!$C$6=1,SUM(+Ene!T59),IF(Config!$C$6=2,SUM(+Ene!T59+Feb!T59),IF(Config!$C$6=3,SUM(+Ene!T59+Feb!T59+Mar!T59),IF(Config!$C$6=4,SUM(+Ene!T59+Feb!T59+Mar!T59+Abr!T59),IF(Config!$C$6=5,SUM(Ene!T59+Feb!T59+Mar!T59+Abr!T59+May!T59),IF(Config!$C$6=6,SUM(+Ene!T59+Feb!T59+Mar!T59+Abr!T59+May!T59+Jun!T59),IF(Config!$C$6=7,SUM(Ene!T59+Feb!T59+Mar!T59+Abr!T59+May!T59+Jun!T59+Jul!T59),IF(Config!$C$6=8,SUM(+Ene!T59+Feb!T59+Mar!T59+Abr!T59+May!T59+Jun!T59+Jul!T59+Ago!T59),IF(Config!$C$6=9,SUM(+Ene!T59+Feb!T59+Mar!T59+Abr!T59+May!T59+Jun!T59+Jul!T59+Ago!T59+Set!T59),IF(Config!$C$6=10,SUM(+Ene!T59+Feb!T59+Mar!T59+Abr!T59+May!T59+Jun!T59+Jul!T59+Ago!T59+Set!T59+Oct!T59),IF(Config!$C$6=11,SUM(+Ene!T59+Feb!T59+Mar!T59+Abr!T59+May!T59+Jun!T59+Jul!T59+Ago!T59+Set!T59+Oct!T59+Nov!T59),IF(Config!$C$6=12,SUM(+Ene!T59+Feb!T59+Mar!T59+Abr!T59+May!T59+Jun!T59+Jul!T59+Ago!T59+Set!T59+Oct!T59+Nov!T59+Dic!T59)))))))))))))</f>
        <v>0</v>
      </c>
      <c r="U59" s="429">
        <f>IF(Config!$C$6=1,SUM(+Ene!U59),IF(Config!$C$6=2,SUM(+Ene!U59+Feb!U59),IF(Config!$C$6=3,SUM(+Ene!U59+Feb!U59+Mar!U59),IF(Config!$C$6=4,SUM(+Ene!U59+Feb!U59+Mar!U59+Abr!U59),IF(Config!$C$6=5,SUM(Ene!U59+Feb!U59+Mar!U59+Abr!U59+May!U59),IF(Config!$C$6=6,SUM(+Ene!U59+Feb!U59+Mar!U59+Abr!U59+May!U59+Jun!U59),IF(Config!$C$6=7,SUM(Ene!U59+Feb!U59+Mar!U59+Abr!U59+May!U59+Jun!U59+Jul!U59),IF(Config!$C$6=8,SUM(+Ene!U59+Feb!U59+Mar!U59+Abr!U59+May!U59+Jun!U59+Jul!U59+Ago!U59),IF(Config!$C$6=9,SUM(+Ene!U59+Feb!U59+Mar!U59+Abr!U59+May!U59+Jun!U59+Jul!U59+Ago!U59+Set!U59),IF(Config!$C$6=10,SUM(+Ene!U59+Feb!U59+Mar!U59+Abr!U59+May!U59+Jun!U59+Jul!U59+Ago!U59+Set!U59+Oct!U59),IF(Config!$C$6=11,SUM(+Ene!U59+Feb!U59+Mar!U59+Abr!U59+May!U59+Jun!U59+Jul!U59+Ago!U59+Set!U59+Oct!U59+Nov!U59),IF(Config!$C$6=12,SUM(+Ene!U59+Feb!U59+Mar!U59+Abr!U59+May!U59+Jun!U59+Jul!U59+Ago!U59+Set!U59+Oct!U59+Nov!U59+Dic!U59)))))))))))))</f>
        <v>0</v>
      </c>
      <c r="V59" s="429">
        <f>IF(Config!$C$6=1,SUM(+Ene!V59),IF(Config!$C$6=2,SUM(+Ene!V59+Feb!V59),IF(Config!$C$6=3,SUM(+Ene!V59+Feb!V59+Mar!V59),IF(Config!$C$6=4,SUM(+Ene!V59+Feb!V59+Mar!V59+Abr!V59),IF(Config!$C$6=5,SUM(Ene!V59+Feb!V59+Mar!V59+Abr!V59+May!V59),IF(Config!$C$6=6,SUM(+Ene!V59+Feb!V59+Mar!V59+Abr!V59+May!V59+Jun!V59),IF(Config!$C$6=7,SUM(Ene!V59+Feb!V59+Mar!V59+Abr!V59+May!V59+Jun!V59+Jul!V59),IF(Config!$C$6=8,SUM(+Ene!V59+Feb!V59+Mar!V59+Abr!V59+May!V59+Jun!V59+Jul!V59+Ago!V59),IF(Config!$C$6=9,SUM(+Ene!V59+Feb!V59+Mar!V59+Abr!V59+May!V59+Jun!V59+Jul!V59+Ago!V59+Set!V59),IF(Config!$C$6=10,SUM(+Ene!V59+Feb!V59+Mar!V59+Abr!V59+May!V59+Jun!V59+Jul!V59+Ago!V59+Set!V59+Oct!V59),IF(Config!$C$6=11,SUM(+Ene!V59+Feb!V59+Mar!V59+Abr!V59+May!V59+Jun!V59+Jul!V59+Ago!V59+Set!V59+Oct!V59+Nov!V59),IF(Config!$C$6=12,SUM(+Ene!V59+Feb!V59+Mar!V59+Abr!V59+May!V59+Jun!V59+Jul!V59+Ago!V59+Set!V59+Oct!V59+Nov!V59+Dic!V59)))))))))))))</f>
        <v>0</v>
      </c>
      <c r="W59" s="429">
        <f>IF(Config!$C$6=1,SUM(+Ene!W59),IF(Config!$C$6=2,SUM(+Ene!W59+Feb!W59),IF(Config!$C$6=3,SUM(+Ene!W59+Feb!W59+Mar!W59),IF(Config!$C$6=4,SUM(+Ene!W59+Feb!W59+Mar!W59+Abr!W59),IF(Config!$C$6=5,SUM(Ene!W59+Feb!W59+Mar!W59+Abr!W59+May!W59),IF(Config!$C$6=6,SUM(+Ene!W59+Feb!W59+Mar!W59+Abr!W59+May!W59+Jun!W59),IF(Config!$C$6=7,SUM(Ene!W59+Feb!W59+Mar!W59+Abr!W59+May!W59+Jun!W59+Jul!W59),IF(Config!$C$6=8,SUM(+Ene!W59+Feb!W59+Mar!W59+Abr!W59+May!W59+Jun!W59+Jul!W59+Ago!W59),IF(Config!$C$6=9,SUM(+Ene!W59+Feb!W59+Mar!W59+Abr!W59+May!W59+Jun!W59+Jul!W59+Ago!W59+Set!W59),IF(Config!$C$6=10,SUM(+Ene!W59+Feb!W59+Mar!W59+Abr!W59+May!W59+Jun!W59+Jul!W59+Ago!W59+Set!W59+Oct!W59),IF(Config!$C$6=11,SUM(+Ene!W59+Feb!W59+Mar!W59+Abr!W59+May!W59+Jun!W59+Jul!W59+Ago!W59+Set!W59+Oct!W59+Nov!W59),IF(Config!$C$6=12,SUM(+Ene!W59+Feb!W59+Mar!W59+Abr!W59+May!W59+Jun!W59+Jul!W59+Ago!W59+Set!W59+Oct!W59+Nov!W59+Dic!W59)))))))))))))</f>
        <v>0</v>
      </c>
      <c r="X59" s="429">
        <f>IF(Config!$C$6=1,SUM(+Ene!X59),IF(Config!$C$6=2,SUM(+Ene!X59+Feb!X59),IF(Config!$C$6=3,SUM(+Ene!X59+Feb!X59+Mar!X59),IF(Config!$C$6=4,SUM(+Ene!X59+Feb!X59+Mar!X59+Abr!X59),IF(Config!$C$6=5,SUM(Ene!X59+Feb!X59+Mar!X59+Abr!X59+May!X59),IF(Config!$C$6=6,SUM(+Ene!X59+Feb!X59+Mar!X59+Abr!X59+May!X59+Jun!X59),IF(Config!$C$6=7,SUM(Ene!X59+Feb!X59+Mar!X59+Abr!X59+May!X59+Jun!X59+Jul!X59),IF(Config!$C$6=8,SUM(+Ene!X59+Feb!X59+Mar!X59+Abr!X59+May!X59+Jun!X59+Jul!X59+Ago!X59),IF(Config!$C$6=9,SUM(+Ene!X59+Feb!X59+Mar!X59+Abr!X59+May!X59+Jun!X59+Jul!X59+Ago!X59+Set!X59),IF(Config!$C$6=10,SUM(+Ene!X59+Feb!X59+Mar!X59+Abr!X59+May!X59+Jun!X59+Jul!X59+Ago!X59+Set!X59+Oct!X59),IF(Config!$C$6=11,SUM(+Ene!X59+Feb!X59+Mar!X59+Abr!X59+May!X59+Jun!X59+Jul!X59+Ago!X59+Set!X59+Oct!X59+Nov!X59),IF(Config!$C$6=12,SUM(+Ene!X59+Feb!X59+Mar!X59+Abr!X59+May!X59+Jun!X59+Jul!X59+Ago!X59+Set!X59+Oct!X59+Nov!X59+Dic!X59)))))))))))))</f>
        <v>0</v>
      </c>
      <c r="Y59" s="429">
        <f>IF(Config!$C$6=1,SUM(+Ene!Y59),IF(Config!$C$6=2,SUM(+Ene!Y59+Feb!Y59),IF(Config!$C$6=3,SUM(+Ene!Y59+Feb!Y59+Mar!Y59),IF(Config!$C$6=4,SUM(+Ene!Y59+Feb!Y59+Mar!Y59+Abr!Y59),IF(Config!$C$6=5,SUM(Ene!Y59+Feb!Y59+Mar!Y59+Abr!Y59+May!Y59),IF(Config!$C$6=6,SUM(+Ene!Y59+Feb!Y59+Mar!Y59+Abr!Y59+May!Y59+Jun!Y59),IF(Config!$C$6=7,SUM(Ene!Y59+Feb!Y59+Mar!Y59+Abr!Y59+May!Y59+Jun!Y59+Jul!Y59),IF(Config!$C$6=8,SUM(+Ene!Y59+Feb!Y59+Mar!Y59+Abr!Y59+May!Y59+Jun!Y59+Jul!Y59+Ago!Y59),IF(Config!$C$6=9,SUM(+Ene!Y59+Feb!Y59+Mar!Y59+Abr!Y59+May!Y59+Jun!Y59+Jul!Y59+Ago!Y59+Set!Y59),IF(Config!$C$6=10,SUM(+Ene!Y59+Feb!Y59+Mar!Y59+Abr!Y59+May!Y59+Jun!Y59+Jul!Y59+Ago!Y59+Set!Y59+Oct!Y59),IF(Config!$C$6=11,SUM(+Ene!Y59+Feb!Y59+Mar!Y59+Abr!Y59+May!Y59+Jun!Y59+Jul!Y59+Ago!Y59+Set!Y59+Oct!Y59+Nov!Y59),IF(Config!$C$6=12,SUM(+Ene!Y59+Feb!Y59+Mar!Y59+Abr!Y59+May!Y59+Jun!Y59+Jul!Y59+Ago!Y59+Set!Y59+Oct!Y59+Nov!Y59+Dic!Y59)))))))))))))</f>
        <v>0</v>
      </c>
      <c r="Z59" s="429">
        <f>IF(Config!$C$6=1,SUM(+Ene!Z59),IF(Config!$C$6=2,SUM(+Ene!Z59+Feb!Z59),IF(Config!$C$6=3,SUM(+Ene!Z59+Feb!Z59+Mar!Z59),IF(Config!$C$6=4,SUM(+Ene!Z59+Feb!Z59+Mar!Z59+Abr!Z59),IF(Config!$C$6=5,SUM(Ene!Z59+Feb!Z59+Mar!Z59+Abr!Z59+May!Z59),IF(Config!$C$6=6,SUM(+Ene!Z59+Feb!Z59+Mar!Z59+Abr!Z59+May!Z59+Jun!Z59),IF(Config!$C$6=7,SUM(Ene!Z59+Feb!Z59+Mar!Z59+Abr!Z59+May!Z59+Jun!Z59+Jul!Z59),IF(Config!$C$6=8,SUM(+Ene!Z59+Feb!Z59+Mar!Z59+Abr!Z59+May!Z59+Jun!Z59+Jul!Z59+Ago!Z59),IF(Config!$C$6=9,SUM(+Ene!Z59+Feb!Z59+Mar!Z59+Abr!Z59+May!Z59+Jun!Z59+Jul!Z59+Ago!Z59+Set!Z59),IF(Config!$C$6=10,SUM(+Ene!Z59+Feb!Z59+Mar!Z59+Abr!Z59+May!Z59+Jun!Z59+Jul!Z59+Ago!Z59+Set!Z59+Oct!Z59),IF(Config!$C$6=11,SUM(+Ene!Z59+Feb!Z59+Mar!Z59+Abr!Z59+May!Z59+Jun!Z59+Jul!Z59+Ago!Z59+Set!Z59+Oct!Z59+Nov!Z59),IF(Config!$C$6=12,SUM(+Ene!Z59+Feb!Z59+Mar!Z59+Abr!Z59+May!Z59+Jun!Z59+Jul!Z59+Ago!Z59+Set!Z59+Oct!Z59+Nov!Z59+Dic!Z59)))))))))))))</f>
        <v>0</v>
      </c>
      <c r="AA59" s="429">
        <f>IF(Config!$C$6=1,SUM(+Ene!AA59),IF(Config!$C$6=2,SUM(+Ene!AA59+Feb!AA59),IF(Config!$C$6=3,SUM(+Ene!AA59+Feb!AA59+Mar!AA59),IF(Config!$C$6=4,SUM(+Ene!AA59+Feb!AA59+Mar!AA59+Abr!AA59),IF(Config!$C$6=5,SUM(Ene!AA59+Feb!AA59+Mar!AA59+Abr!AA59+May!AA59),IF(Config!$C$6=6,SUM(+Ene!AA59+Feb!AA59+Mar!AA59+Abr!AA59+May!AA59+Jun!AA59),IF(Config!$C$6=7,SUM(Ene!AA59+Feb!AA59+Mar!AA59+Abr!AA59+May!AA59+Jun!AA59+Jul!AA59),IF(Config!$C$6=8,SUM(+Ene!AA59+Feb!AA59+Mar!AA59+Abr!AA59+May!AA59+Jun!AA59+Jul!AA59+Ago!AA59),IF(Config!$C$6=9,SUM(+Ene!AA59+Feb!AA59+Mar!AA59+Abr!AA59+May!AA59+Jun!AA59+Jul!AA59+Ago!AA59+Set!AA59),IF(Config!$C$6=10,SUM(+Ene!AA59+Feb!AA59+Mar!AA59+Abr!AA59+May!AA59+Jun!AA59+Jul!AA59+Ago!AA59+Set!AA59+Oct!AA59),IF(Config!$C$6=11,SUM(+Ene!AA59+Feb!AA59+Mar!AA59+Abr!AA59+May!AA59+Jun!AA59+Jul!AA59+Ago!AA59+Set!AA59+Oct!AA59+Nov!AA59),IF(Config!$C$6=12,SUM(+Ene!AA59+Feb!AA59+Mar!AA59+Abr!AA59+May!AA59+Jun!AA59+Jul!AA59+Ago!AA59+Set!AA59+Oct!AA59+Nov!AA59+Dic!AA59)))))))))))))</f>
        <v>0</v>
      </c>
      <c r="AB59" s="429">
        <f>IF(Config!$C$6=1,SUM(+Ene!AB59),IF(Config!$C$6=2,SUM(+Ene!AB59+Feb!AB59),IF(Config!$C$6=3,SUM(+Ene!AB59+Feb!AB59+Mar!AB59),IF(Config!$C$6=4,SUM(+Ene!AB59+Feb!AB59+Mar!AB59+Abr!AB59),IF(Config!$C$6=5,SUM(Ene!AB59+Feb!AB59+Mar!AB59+Abr!AB59+May!AB59),IF(Config!$C$6=6,SUM(+Ene!AB59+Feb!AB59+Mar!AB59+Abr!AB59+May!AB59+Jun!AB59),IF(Config!$C$6=7,SUM(Ene!AB59+Feb!AB59+Mar!AB59+Abr!AB59+May!AB59+Jun!AB59+Jul!AB59),IF(Config!$C$6=8,SUM(+Ene!AB59+Feb!AB59+Mar!AB59+Abr!AB59+May!AB59+Jun!AB59+Jul!AB59+Ago!AB59),IF(Config!$C$6=9,SUM(+Ene!AB59+Feb!AB59+Mar!AB59+Abr!AB59+May!AB59+Jun!AB59+Jul!AB59+Ago!AB59+Set!AB59),IF(Config!$C$6=10,SUM(+Ene!AB59+Feb!AB59+Mar!AB59+Abr!AB59+May!AB59+Jun!AB59+Jul!AB59+Ago!AB59+Set!AB59+Oct!AB59),IF(Config!$C$6=11,SUM(+Ene!AB59+Feb!AB59+Mar!AB59+Abr!AB59+May!AB59+Jun!AB59+Jul!AB59+Ago!AB59+Set!AB59+Oct!AB59+Nov!AB59),IF(Config!$C$6=12,SUM(+Ene!AB59+Feb!AB59+Mar!AB59+Abr!AB59+May!AB59+Jun!AB59+Jul!AB59+Ago!AB59+Set!AB59+Oct!AB59+Nov!AB59+Dic!AB59)))))))))))))</f>
        <v>0</v>
      </c>
      <c r="AC59" s="429">
        <f>IF(Config!$C$6=1,SUM(+Ene!AC59),IF(Config!$C$6=2,SUM(+Ene!AC59+Feb!AC59),IF(Config!$C$6=3,SUM(+Ene!AC59+Feb!AC59+Mar!AC59),IF(Config!$C$6=4,SUM(+Ene!AC59+Feb!AC59+Mar!AC59+Abr!AC59),IF(Config!$C$6=5,SUM(Ene!AC59+Feb!AC59+Mar!AC59+Abr!AC59+May!AC59),IF(Config!$C$6=6,SUM(+Ene!AC59+Feb!AC59+Mar!AC59+Abr!AC59+May!AC59+Jun!AC59),IF(Config!$C$6=7,SUM(Ene!AC59+Feb!AC59+Mar!AC59+Abr!AC59+May!AC59+Jun!AC59+Jul!AC59),IF(Config!$C$6=8,SUM(+Ene!AC59+Feb!AC59+Mar!AC59+Abr!AC59+May!AC59+Jun!AC59+Jul!AC59+Ago!AC59),IF(Config!$C$6=9,SUM(+Ene!AC59+Feb!AC59+Mar!AC59+Abr!AC59+May!AC59+Jun!AC59+Jul!AC59+Ago!AC59+Set!AC59),IF(Config!$C$6=10,SUM(+Ene!AC59+Feb!AC59+Mar!AC59+Abr!AC59+May!AC59+Jun!AC59+Jul!AC59+Ago!AC59+Set!AC59+Oct!AC59),IF(Config!$C$6=11,SUM(+Ene!AC59+Feb!AC59+Mar!AC59+Abr!AC59+May!AC59+Jun!AC59+Jul!AC59+Ago!AC59+Set!AC59+Oct!AC59+Nov!AC59),IF(Config!$C$6=12,SUM(+Ene!AC59+Feb!AC59+Mar!AC59+Abr!AC59+May!AC59+Jun!AC59+Jul!AC59+Ago!AC59+Set!AC59+Oct!AC59+Nov!AC59+Dic!AC59)))))))))))))</f>
        <v>0</v>
      </c>
      <c r="AD59" s="429">
        <f>IF(Config!$C$6=1,SUM(+Ene!AD59),IF(Config!$C$6=2,SUM(+Ene!AD59+Feb!AD59),IF(Config!$C$6=3,SUM(+Ene!AD59+Feb!AD59+Mar!AD59),IF(Config!$C$6=4,SUM(+Ene!AD59+Feb!AD59+Mar!AD59+Abr!AD59),IF(Config!$C$6=5,SUM(Ene!AD59+Feb!AD59+Mar!AD59+Abr!AD59+May!AD59),IF(Config!$C$6=6,SUM(+Ene!AD59+Feb!AD59+Mar!AD59+Abr!AD59+May!AD59+Jun!AD59),IF(Config!$C$6=7,SUM(Ene!AD59+Feb!AD59+Mar!AD59+Abr!AD59+May!AD59+Jun!AD59+Jul!AD59),IF(Config!$C$6=8,SUM(+Ene!AD59+Feb!AD59+Mar!AD59+Abr!AD59+May!AD59+Jun!AD59+Jul!AD59+Ago!AD59),IF(Config!$C$6=9,SUM(+Ene!AD59+Feb!AD59+Mar!AD59+Abr!AD59+May!AD59+Jun!AD59+Jul!AD59+Ago!AD59+Set!AD59),IF(Config!$C$6=10,SUM(+Ene!AD59+Feb!AD59+Mar!AD59+Abr!AD59+May!AD59+Jun!AD59+Jul!AD59+Ago!AD59+Set!AD59+Oct!AD59),IF(Config!$C$6=11,SUM(+Ene!AD59+Feb!AD59+Mar!AD59+Abr!AD59+May!AD59+Jun!AD59+Jul!AD59+Ago!AD59+Set!AD59+Oct!AD59+Nov!AD59),IF(Config!$C$6=12,SUM(+Ene!AD59+Feb!AD59+Mar!AD59+Abr!AD59+May!AD59+Jun!AD59+Jul!AD59+Ago!AD59+Set!AD59+Oct!AD59+Nov!AD59+Dic!AD59)))))))))))))</f>
        <v>0</v>
      </c>
      <c r="AE59" s="429">
        <f>IF(Config!$C$6=1,SUM(+Ene!AE59),IF(Config!$C$6=2,SUM(+Ene!AE59+Feb!AE59),IF(Config!$C$6=3,SUM(+Ene!AE59+Feb!AE59+Mar!AE59),IF(Config!$C$6=4,SUM(+Ene!AE59+Feb!AE59+Mar!AE59+Abr!AE59),IF(Config!$C$6=5,SUM(Ene!AE59+Feb!AE59+Mar!AE59+Abr!AE59+May!AE59),IF(Config!$C$6=6,SUM(+Ene!AE59+Feb!AE59+Mar!AE59+Abr!AE59+May!AE59+Jun!AE59),IF(Config!$C$6=7,SUM(Ene!AE59+Feb!AE59+Mar!AE59+Abr!AE59+May!AE59+Jun!AE59+Jul!AE59),IF(Config!$C$6=8,SUM(+Ene!AE59+Feb!AE59+Mar!AE59+Abr!AE59+May!AE59+Jun!AE59+Jul!AE59+Ago!AE59),IF(Config!$C$6=9,SUM(+Ene!AE59+Feb!AE59+Mar!AE59+Abr!AE59+May!AE59+Jun!AE59+Jul!AE59+Ago!AE59+Set!AE59),IF(Config!$C$6=10,SUM(+Ene!AE59+Feb!AE59+Mar!AE59+Abr!AE59+May!AE59+Jun!AE59+Jul!AE59+Ago!AE59+Set!AE59+Oct!AE59),IF(Config!$C$6=11,SUM(+Ene!AE59+Feb!AE59+Mar!AE59+Abr!AE59+May!AE59+Jun!AE59+Jul!AE59+Ago!AE59+Set!AE59+Oct!AE59+Nov!AE59),IF(Config!$C$6=12,SUM(+Ene!AE59+Feb!AE59+Mar!AE59+Abr!AE59+May!AE59+Jun!AE59+Jul!AE59+Ago!AE59+Set!AE59+Oct!AE59+Nov!AE59+Dic!AE59)))))))))))))</f>
        <v>0</v>
      </c>
      <c r="AF59" s="429">
        <f>IF(Config!$C$6=1,SUM(+Ene!AF59),IF(Config!$C$6=2,SUM(+Ene!AF59+Feb!AF59),IF(Config!$C$6=3,SUM(+Ene!AF59+Feb!AF59+Mar!AF59),IF(Config!$C$6=4,SUM(+Ene!AF59+Feb!AF59+Mar!AF59+Abr!AF59),IF(Config!$C$6=5,SUM(Ene!AF59+Feb!AF59+Mar!AF59+Abr!AF59+May!AF59),IF(Config!$C$6=6,SUM(+Ene!AF59+Feb!AF59+Mar!AF59+Abr!AF59+May!AF59+Jun!AF59),IF(Config!$C$6=7,SUM(Ene!AF59+Feb!AF59+Mar!AF59+Abr!AF59+May!AF59+Jun!AF59+Jul!AF59),IF(Config!$C$6=8,SUM(+Ene!AF59+Feb!AF59+Mar!AF59+Abr!AF59+May!AF59+Jun!AF59+Jul!AF59+Ago!AF59),IF(Config!$C$6=9,SUM(+Ene!AF59+Feb!AF59+Mar!AF59+Abr!AF59+May!AF59+Jun!AF59+Jul!AF59+Ago!AF59+Set!AF59),IF(Config!$C$6=10,SUM(+Ene!AF59+Feb!AF59+Mar!AF59+Abr!AF59+May!AF59+Jun!AF59+Jul!AF59+Ago!AF59+Set!AF59+Oct!AF59),IF(Config!$C$6=11,SUM(+Ene!AF59+Feb!AF59+Mar!AF59+Abr!AF59+May!AF59+Jun!AF59+Jul!AF59+Ago!AF59+Set!AF59+Oct!AF59+Nov!AF59),IF(Config!$C$6=12,SUM(+Ene!AF59+Feb!AF59+Mar!AF59+Abr!AF59+May!AF59+Jun!AF59+Jul!AF59+Ago!AF59+Set!AF59+Oct!AF59+Nov!AF59+Dic!AF59)))))))))))))</f>
        <v>0</v>
      </c>
      <c r="AG59" s="429">
        <f>IF(Config!$C$6=1,SUM(+Ene!AG59),IF(Config!$C$6=2,SUM(+Ene!AG59+Feb!AG59),IF(Config!$C$6=3,SUM(+Ene!AG59+Feb!AG59+Mar!AG59),IF(Config!$C$6=4,SUM(+Ene!AG59+Feb!AG59+Mar!AG59+Abr!AG59),IF(Config!$C$6=5,SUM(Ene!AG59+Feb!AG59+Mar!AG59+Abr!AG59+May!AG59),IF(Config!$C$6=6,SUM(+Ene!AG59+Feb!AG59+Mar!AG59+Abr!AG59+May!AG59+Jun!AG59),IF(Config!$C$6=7,SUM(Ene!AG59+Feb!AG59+Mar!AG59+Abr!AG59+May!AG59+Jun!AG59+Jul!AG59),IF(Config!$C$6=8,SUM(+Ene!AG59+Feb!AG59+Mar!AG59+Abr!AG59+May!AG59+Jun!AG59+Jul!AG59+Ago!AG59),IF(Config!$C$6=9,SUM(+Ene!AG59+Feb!AG59+Mar!AG59+Abr!AG59+May!AG59+Jun!AG59+Jul!AG59+Ago!AG59+Set!AG59),IF(Config!$C$6=10,SUM(+Ene!AG59+Feb!AG59+Mar!AG59+Abr!AG59+May!AG59+Jun!AG59+Jul!AG59+Ago!AG59+Set!AG59+Oct!AG59),IF(Config!$C$6=11,SUM(+Ene!AG59+Feb!AG59+Mar!AG59+Abr!AG59+May!AG59+Jun!AG59+Jul!AG59+Ago!AG59+Set!AG59+Oct!AG59+Nov!AG59),IF(Config!$C$6=12,SUM(+Ene!AG59+Feb!AG59+Mar!AG59+Abr!AG59+May!AG59+Jun!AG59+Jul!AG59+Ago!AG59+Set!AG59+Oct!AG59+Nov!AG59+Dic!AG59)))))))))))))</f>
        <v>0</v>
      </c>
      <c r="AH59" s="429">
        <f>IF(Config!$C$6=1,SUM(+Ene!AH59),IF(Config!$C$6=2,SUM(+Ene!AH59+Feb!AH59),IF(Config!$C$6=3,SUM(+Ene!AH59+Feb!AH59+Mar!AH59),IF(Config!$C$6=4,SUM(+Ene!AH59+Feb!AH59+Mar!AH59+Abr!AH59),IF(Config!$C$6=5,SUM(Ene!AH59+Feb!AH59+Mar!AH59+Abr!AH59+May!AH59),IF(Config!$C$6=6,SUM(+Ene!AH59+Feb!AH59+Mar!AH59+Abr!AH59+May!AH59+Jun!AH59),IF(Config!$C$6=7,SUM(Ene!AH59+Feb!AH59+Mar!AH59+Abr!AH59+May!AH59+Jun!AH59+Jul!AH59),IF(Config!$C$6=8,SUM(+Ene!AH59+Feb!AH59+Mar!AH59+Abr!AH59+May!AH59+Jun!AH59+Jul!AH59+Ago!AH59),IF(Config!$C$6=9,SUM(+Ene!AH59+Feb!AH59+Mar!AH59+Abr!AH59+May!AH59+Jun!AH59+Jul!AH59+Ago!AH59+Set!AH59),IF(Config!$C$6=10,SUM(+Ene!AH59+Feb!AH59+Mar!AH59+Abr!AH59+May!AH59+Jun!AH59+Jul!AH59+Ago!AH59+Set!AH59+Oct!AH59),IF(Config!$C$6=11,SUM(+Ene!AH59+Feb!AH59+Mar!AH59+Abr!AH59+May!AH59+Jun!AH59+Jul!AH59+Ago!AH59+Set!AH59+Oct!AH59+Nov!AH59),IF(Config!$C$6=12,SUM(+Ene!AH59+Feb!AH59+Mar!AH59+Abr!AH59+May!AH59+Jun!AH59+Jul!AH59+Ago!AH59+Set!AH59+Oct!AH59+Nov!AH59+Dic!AH59)))))))))))))</f>
        <v>0</v>
      </c>
      <c r="AI59" s="429">
        <f>IF(Config!$C$6=1,SUM(+Ene!AI59),IF(Config!$C$6=2,SUM(+Ene!AI59+Feb!AI59),IF(Config!$C$6=3,SUM(+Ene!AI59+Feb!AI59+Mar!AI59),IF(Config!$C$6=4,SUM(+Ene!AI59+Feb!AI59+Mar!AI59+Abr!AI59),IF(Config!$C$6=5,SUM(Ene!AI59+Feb!AI59+Mar!AI59+Abr!AI59+May!AI59),IF(Config!$C$6=6,SUM(+Ene!AI59+Feb!AI59+Mar!AI59+Abr!AI59+May!AI59+Jun!AI59),IF(Config!$C$6=7,SUM(Ene!AI59+Feb!AI59+Mar!AI59+Abr!AI59+May!AI59+Jun!AI59+Jul!AI59),IF(Config!$C$6=8,SUM(+Ene!AI59+Feb!AI59+Mar!AI59+Abr!AI59+May!AI59+Jun!AI59+Jul!AI59+Ago!AI59),IF(Config!$C$6=9,SUM(+Ene!AI59+Feb!AI59+Mar!AI59+Abr!AI59+May!AI59+Jun!AI59+Jul!AI59+Ago!AI59+Set!AI59),IF(Config!$C$6=10,SUM(+Ene!AI59+Feb!AI59+Mar!AI59+Abr!AI59+May!AI59+Jun!AI59+Jul!AI59+Ago!AI59+Set!AI59+Oct!AI59),IF(Config!$C$6=11,SUM(+Ene!AI59+Feb!AI59+Mar!AI59+Abr!AI59+May!AI59+Jun!AI59+Jul!AI59+Ago!AI59+Set!AI59+Oct!AI59+Nov!AI59),IF(Config!$C$6=12,SUM(+Ene!AI59+Feb!AI59+Mar!AI59+Abr!AI59+May!AI59+Jun!AI59+Jul!AI59+Ago!AI59+Set!AI59+Oct!AI59+Nov!AI59+Dic!AI59)))))))))))))</f>
        <v>0</v>
      </c>
      <c r="AJ59" s="429">
        <f>IF(Config!$C$6=1,SUM(+Ene!AJ59),IF(Config!$C$6=2,SUM(+Ene!AJ59+Feb!AJ59),IF(Config!$C$6=3,SUM(+Ene!AJ59+Feb!AJ59+Mar!AJ59),IF(Config!$C$6=4,SUM(+Ene!AJ59+Feb!AJ59+Mar!AJ59+Abr!AJ59),IF(Config!$C$6=5,SUM(Ene!AJ59+Feb!AJ59+Mar!AJ59+Abr!AJ59+May!AJ59),IF(Config!$C$6=6,SUM(+Ene!AJ59+Feb!AJ59+Mar!AJ59+Abr!AJ59+May!AJ59+Jun!AJ59),IF(Config!$C$6=7,SUM(Ene!AJ59+Feb!AJ59+Mar!AJ59+Abr!AJ59+May!AJ59+Jun!AJ59+Jul!AJ59),IF(Config!$C$6=8,SUM(+Ene!AJ59+Feb!AJ59+Mar!AJ59+Abr!AJ59+May!AJ59+Jun!AJ59+Jul!AJ59+Ago!AJ59),IF(Config!$C$6=9,SUM(+Ene!AJ59+Feb!AJ59+Mar!AJ59+Abr!AJ59+May!AJ59+Jun!AJ59+Jul!AJ59+Ago!AJ59+Set!AJ59),IF(Config!$C$6=10,SUM(+Ene!AJ59+Feb!AJ59+Mar!AJ59+Abr!AJ59+May!AJ59+Jun!AJ59+Jul!AJ59+Ago!AJ59+Set!AJ59+Oct!AJ59),IF(Config!$C$6=11,SUM(+Ene!AJ59+Feb!AJ59+Mar!AJ59+Abr!AJ59+May!AJ59+Jun!AJ59+Jul!AJ59+Ago!AJ59+Set!AJ59+Oct!AJ59+Nov!AJ59),IF(Config!$C$6=12,SUM(+Ene!AJ59+Feb!AJ59+Mar!AJ59+Abr!AJ59+May!AJ59+Jun!AJ59+Jul!AJ59+Ago!AJ59+Set!AJ59+Oct!AJ59+Nov!AJ59+Dic!AJ59)))))))))))))</f>
        <v>0</v>
      </c>
      <c r="AK59" s="429">
        <f>IF(Config!$C$6=1,SUM(+Ene!AK59),IF(Config!$C$6=2,SUM(+Ene!AK59+Feb!AK59),IF(Config!$C$6=3,SUM(+Ene!AK59+Feb!AK59+Mar!AK59),IF(Config!$C$6=4,SUM(+Ene!AK59+Feb!AK59+Mar!AK59+Abr!AK59),IF(Config!$C$6=5,SUM(Ene!AK59+Feb!AK59+Mar!AK59+Abr!AK59+May!AK59),IF(Config!$C$6=6,SUM(+Ene!AK59+Feb!AK59+Mar!AK59+Abr!AK59+May!AK59+Jun!AK59),IF(Config!$C$6=7,SUM(Ene!AK59+Feb!AK59+Mar!AK59+Abr!AK59+May!AK59+Jun!AK59+Jul!AK59),IF(Config!$C$6=8,SUM(+Ene!AK59+Feb!AK59+Mar!AK59+Abr!AK59+May!AK59+Jun!AK59+Jul!AK59+Ago!AK59),IF(Config!$C$6=9,SUM(+Ene!AK59+Feb!AK59+Mar!AK59+Abr!AK59+May!AK59+Jun!AK59+Jul!AK59+Ago!AK59+Set!AK59),IF(Config!$C$6=10,SUM(+Ene!AK59+Feb!AK59+Mar!AK59+Abr!AK59+May!AK59+Jun!AK59+Jul!AK59+Ago!AK59+Set!AK59+Oct!AK59),IF(Config!$C$6=11,SUM(+Ene!AK59+Feb!AK59+Mar!AK59+Abr!AK59+May!AK59+Jun!AK59+Jul!AK59+Ago!AK59+Set!AK59+Oct!AK59+Nov!AK59),IF(Config!$C$6=12,SUM(+Ene!AK59+Feb!AK59+Mar!AK59+Abr!AK59+May!AK59+Jun!AK59+Jul!AK59+Ago!AK59+Set!AK59+Oct!AK59+Nov!AK59+Dic!AK59)))))))))))))</f>
        <v>0</v>
      </c>
      <c r="AL59" s="429">
        <f>IF(Config!$C$6=1,SUM(+Ene!AL59),IF(Config!$C$6=2,SUM(+Ene!AL59+Feb!AL59),IF(Config!$C$6=3,SUM(+Ene!AL59+Feb!AL59+Mar!AL59),IF(Config!$C$6=4,SUM(+Ene!AL59+Feb!AL59+Mar!AL59+Abr!AL59),IF(Config!$C$6=5,SUM(Ene!AL59+Feb!AL59+Mar!AL59+Abr!AL59+May!AL59),IF(Config!$C$6=6,SUM(+Ene!AL59+Feb!AL59+Mar!AL59+Abr!AL59+May!AL59+Jun!AL59),IF(Config!$C$6=7,SUM(Ene!AL59+Feb!AL59+Mar!AL59+Abr!AL59+May!AL59+Jun!AL59+Jul!AL59),IF(Config!$C$6=8,SUM(+Ene!AL59+Feb!AL59+Mar!AL59+Abr!AL59+May!AL59+Jun!AL59+Jul!AL59+Ago!AL59),IF(Config!$C$6=9,SUM(+Ene!AL59+Feb!AL59+Mar!AL59+Abr!AL59+May!AL59+Jun!AL59+Jul!AL59+Ago!AL59+Set!AL59),IF(Config!$C$6=10,SUM(+Ene!AL59+Feb!AL59+Mar!AL59+Abr!AL59+May!AL59+Jun!AL59+Jul!AL59+Ago!AL59+Set!AL59+Oct!AL59),IF(Config!$C$6=11,SUM(+Ene!AL59+Feb!AL59+Mar!AL59+Abr!AL59+May!AL59+Jun!AL59+Jul!AL59+Ago!AL59+Set!AL59+Oct!AL59+Nov!AL59),IF(Config!$C$6=12,SUM(+Ene!AL59+Feb!AL59+Mar!AL59+Abr!AL59+May!AL59+Jun!AL59+Jul!AL59+Ago!AL59+Set!AL59+Oct!AL59+Nov!AL59+Dic!AL59)))))))))))))</f>
        <v>0</v>
      </c>
      <c r="AM59" s="429">
        <f>IF(Config!$C$6=1,SUM(+Ene!AM59),IF(Config!$C$6=2,SUM(+Ene!AM59+Feb!AM59),IF(Config!$C$6=3,SUM(+Ene!AM59+Feb!AM59+Mar!AM59),IF(Config!$C$6=4,SUM(+Ene!AM59+Feb!AM59+Mar!AM59+Abr!AM59),IF(Config!$C$6=5,SUM(Ene!AM59+Feb!AM59+Mar!AM59+Abr!AM59+May!AM59),IF(Config!$C$6=6,SUM(+Ene!AM59+Feb!AM59+Mar!AM59+Abr!AM59+May!AM59+Jun!AM59),IF(Config!$C$6=7,SUM(Ene!AM59+Feb!AM59+Mar!AM59+Abr!AM59+May!AM59+Jun!AM59+Jul!AM59),IF(Config!$C$6=8,SUM(+Ene!AM59+Feb!AM59+Mar!AM59+Abr!AM59+May!AM59+Jun!AM59+Jul!AM59+Ago!AM59),IF(Config!$C$6=9,SUM(+Ene!AM59+Feb!AM59+Mar!AM59+Abr!AM59+May!AM59+Jun!AM59+Jul!AM59+Ago!AM59+Set!AM59),IF(Config!$C$6=10,SUM(+Ene!AM59+Feb!AM59+Mar!AM59+Abr!AM59+May!AM59+Jun!AM59+Jul!AM59+Ago!AM59+Set!AM59+Oct!AM59),IF(Config!$C$6=11,SUM(+Ene!AM59+Feb!AM59+Mar!AM59+Abr!AM59+May!AM59+Jun!AM59+Jul!AM59+Ago!AM59+Set!AM59+Oct!AM59+Nov!AM59),IF(Config!$C$6=12,SUM(+Ene!AM59+Feb!AM59+Mar!AM59+Abr!AM59+May!AM59+Jun!AM59+Jul!AM59+Ago!AM59+Set!AM59+Oct!AM59+Nov!AM59+Dic!AM59)))))))))))))</f>
        <v>0</v>
      </c>
      <c r="AN59" s="429">
        <f>IF(Config!$C$6=1,SUM(+Ene!AN59),IF(Config!$C$6=2,SUM(+Ene!AN59+Feb!AN59),IF(Config!$C$6=3,SUM(+Ene!AN59+Feb!AN59+Mar!AN59),IF(Config!$C$6=4,SUM(+Ene!AN59+Feb!AN59+Mar!AN59+Abr!AN59),IF(Config!$C$6=5,SUM(Ene!AN59+Feb!AN59+Mar!AN59+Abr!AN59+May!AN59),IF(Config!$C$6=6,SUM(+Ene!AN59+Feb!AN59+Mar!AN59+Abr!AN59+May!AN59+Jun!AN59),IF(Config!$C$6=7,SUM(Ene!AN59+Feb!AN59+Mar!AN59+Abr!AN59+May!AN59+Jun!AN59+Jul!AN59),IF(Config!$C$6=8,SUM(+Ene!AN59+Feb!AN59+Mar!AN59+Abr!AN59+May!AN59+Jun!AN59+Jul!AN59+Ago!AN59),IF(Config!$C$6=9,SUM(+Ene!AN59+Feb!AN59+Mar!AN59+Abr!AN59+May!AN59+Jun!AN59+Jul!AN59+Ago!AN59+Set!AN59),IF(Config!$C$6=10,SUM(+Ene!AN59+Feb!AN59+Mar!AN59+Abr!AN59+May!AN59+Jun!AN59+Jul!AN59+Ago!AN59+Set!AN59+Oct!AN59),IF(Config!$C$6=11,SUM(+Ene!AN59+Feb!AN59+Mar!AN59+Abr!AN59+May!AN59+Jun!AN59+Jul!AN59+Ago!AN59+Set!AN59+Oct!AN59+Nov!AN59),IF(Config!$C$6=12,SUM(+Ene!AN59+Feb!AN59+Mar!AN59+Abr!AN59+May!AN59+Jun!AN59+Jul!AN59+Ago!AN59+Set!AN59+Oct!AN59+Nov!AN59+Dic!AN59)))))))))))))</f>
        <v>0</v>
      </c>
      <c r="AO59" s="429">
        <f>IF(Config!$C$6=1,SUM(+Ene!AO59),IF(Config!$C$6=2,SUM(+Ene!AO59+Feb!AO59),IF(Config!$C$6=3,SUM(+Ene!AO59+Feb!AO59+Mar!AO59),IF(Config!$C$6=4,SUM(+Ene!AO59+Feb!AO59+Mar!AO59+Abr!AO59),IF(Config!$C$6=5,SUM(Ene!AO59+Feb!AO59+Mar!AO59+Abr!AO59+May!AO59),IF(Config!$C$6=6,SUM(+Ene!AO59+Feb!AO59+Mar!AO59+Abr!AO59+May!AO59+Jun!AO59),IF(Config!$C$6=7,SUM(Ene!AO59+Feb!AO59+Mar!AO59+Abr!AO59+May!AO59+Jun!AO59+Jul!AO59),IF(Config!$C$6=8,SUM(+Ene!AO59+Feb!AO59+Mar!AO59+Abr!AO59+May!AO59+Jun!AO59+Jul!AO59+Ago!AO59),IF(Config!$C$6=9,SUM(+Ene!AO59+Feb!AO59+Mar!AO59+Abr!AO59+May!AO59+Jun!AO59+Jul!AO59+Ago!AO59+Set!AO59),IF(Config!$C$6=10,SUM(+Ene!AO59+Feb!AO59+Mar!AO59+Abr!AO59+May!AO59+Jun!AO59+Jul!AO59+Ago!AO59+Set!AO59+Oct!AO59),IF(Config!$C$6=11,SUM(+Ene!AO59+Feb!AO59+Mar!AO59+Abr!AO59+May!AO59+Jun!AO59+Jul!AO59+Ago!AO59+Set!AO59+Oct!AO59+Nov!AO59),IF(Config!$C$6=12,SUM(+Ene!AO59+Feb!AO59+Mar!AO59+Abr!AO59+May!AO59+Jun!AO59+Jul!AO59+Ago!AO59+Set!AO59+Oct!AO59+Nov!AO59+Dic!AO59)))))))))))))</f>
        <v>0</v>
      </c>
      <c r="AP59" s="429">
        <f>IF(Config!$C$6=1,SUM(+Ene!AP59),IF(Config!$C$6=2,SUM(+Ene!AP59+Feb!AP59),IF(Config!$C$6=3,SUM(+Ene!AP59+Feb!AP59+Mar!AP59),IF(Config!$C$6=4,SUM(+Ene!AP59+Feb!AP59+Mar!AP59+Abr!AP59),IF(Config!$C$6=5,SUM(Ene!AP59+Feb!AP59+Mar!AP59+Abr!AP59+May!AP59),IF(Config!$C$6=6,SUM(+Ene!AP59+Feb!AP59+Mar!AP59+Abr!AP59+May!AP59+Jun!AP59),IF(Config!$C$6=7,SUM(Ene!AP59+Feb!AP59+Mar!AP59+Abr!AP59+May!AP59+Jun!AP59+Jul!AP59),IF(Config!$C$6=8,SUM(+Ene!AP59+Feb!AP59+Mar!AP59+Abr!AP59+May!AP59+Jun!AP59+Jul!AP59+Ago!AP59),IF(Config!$C$6=9,SUM(+Ene!AP59+Feb!AP59+Mar!AP59+Abr!AP59+May!AP59+Jun!AP59+Jul!AP59+Ago!AP59+Set!AP59),IF(Config!$C$6=10,SUM(+Ene!AP59+Feb!AP59+Mar!AP59+Abr!AP59+May!AP59+Jun!AP59+Jul!AP59+Ago!AP59+Set!AP59+Oct!AP59),IF(Config!$C$6=11,SUM(+Ene!AP59+Feb!AP59+Mar!AP59+Abr!AP59+May!AP59+Jun!AP59+Jul!AP59+Ago!AP59+Set!AP59+Oct!AP59+Nov!AP59),IF(Config!$C$6=12,SUM(+Ene!AP59+Feb!AP59+Mar!AP59+Abr!AP59+May!AP59+Jun!AP59+Jul!AP59+Ago!AP59+Set!AP59+Oct!AP59+Nov!AP59+Dic!AP59)))))))))))))</f>
        <v>0</v>
      </c>
      <c r="AQ59" s="429">
        <f>IF(Config!$C$6=1,SUM(+Ene!AQ59),IF(Config!$C$6=2,SUM(+Ene!AQ59+Feb!AQ59),IF(Config!$C$6=3,SUM(+Ene!AQ59+Feb!AQ59+Mar!AQ59),IF(Config!$C$6=4,SUM(+Ene!AQ59+Feb!AQ59+Mar!AQ59+Abr!AQ59),IF(Config!$C$6=5,SUM(Ene!AQ59+Feb!AQ59+Mar!AQ59+Abr!AQ59+May!AQ59),IF(Config!$C$6=6,SUM(+Ene!AQ59+Feb!AQ59+Mar!AQ59+Abr!AQ59+May!AQ59+Jun!AQ59),IF(Config!$C$6=7,SUM(Ene!AQ59+Feb!AQ59+Mar!AQ59+Abr!AQ59+May!AQ59+Jun!AQ59+Jul!AQ59),IF(Config!$C$6=8,SUM(+Ene!AQ59+Feb!AQ59+Mar!AQ59+Abr!AQ59+May!AQ59+Jun!AQ59+Jul!AQ59+Ago!AQ59),IF(Config!$C$6=9,SUM(+Ene!AQ59+Feb!AQ59+Mar!AQ59+Abr!AQ59+May!AQ59+Jun!AQ59+Jul!AQ59+Ago!AQ59+Set!AQ59),IF(Config!$C$6=10,SUM(+Ene!AQ59+Feb!AQ59+Mar!AQ59+Abr!AQ59+May!AQ59+Jun!AQ59+Jul!AQ59+Ago!AQ59+Set!AQ59+Oct!AQ59),IF(Config!$C$6=11,SUM(+Ene!AQ59+Feb!AQ59+Mar!AQ59+Abr!AQ59+May!AQ59+Jun!AQ59+Jul!AQ59+Ago!AQ59+Set!AQ59+Oct!AQ59+Nov!AQ59),IF(Config!$C$6=12,SUM(+Ene!AQ59+Feb!AQ59+Mar!AQ59+Abr!AQ59+May!AQ59+Jun!AQ59+Jul!AQ59+Ago!AQ59+Set!AQ59+Oct!AQ59+Nov!AQ59+Dic!AQ59)))))))))))))</f>
        <v>0</v>
      </c>
      <c r="AR59" s="429">
        <f>IF(Config!$C$6=1,SUM(+Ene!AR59),IF(Config!$C$6=2,SUM(+Ene!AR59+Feb!AR59),IF(Config!$C$6=3,SUM(+Ene!AR59+Feb!AR59+Mar!AR59),IF(Config!$C$6=4,SUM(+Ene!AR59+Feb!AR59+Mar!AR59+Abr!AR59),IF(Config!$C$6=5,SUM(Ene!AR59+Feb!AR59+Mar!AR59+Abr!AR59+May!AR59),IF(Config!$C$6=6,SUM(+Ene!AR59+Feb!AR59+Mar!AR59+Abr!AR59+May!AR59+Jun!AR59),IF(Config!$C$6=7,SUM(Ene!AR59+Feb!AR59+Mar!AR59+Abr!AR59+May!AR59+Jun!AR59+Jul!AR59),IF(Config!$C$6=8,SUM(+Ene!AR59+Feb!AR59+Mar!AR59+Abr!AR59+May!AR59+Jun!AR59+Jul!AR59+Ago!AR59),IF(Config!$C$6=9,SUM(+Ene!AR59+Feb!AR59+Mar!AR59+Abr!AR59+May!AR59+Jun!AR59+Jul!AR59+Ago!AR59+Set!AR59),IF(Config!$C$6=10,SUM(+Ene!AR59+Feb!AR59+Mar!AR59+Abr!AR59+May!AR59+Jun!AR59+Jul!AR59+Ago!AR59+Set!AR59+Oct!AR59),IF(Config!$C$6=11,SUM(+Ene!AR59+Feb!AR59+Mar!AR59+Abr!AR59+May!AR59+Jun!AR59+Jul!AR59+Ago!AR59+Set!AR59+Oct!AR59+Nov!AR59),IF(Config!$C$6=12,SUM(+Ene!AR59+Feb!AR59+Mar!AR59+Abr!AR59+May!AR59+Jun!AR59+Jul!AR59+Ago!AR59+Set!AR59+Oct!AR59+Nov!AR59+Dic!AR59)))))))))))))</f>
        <v>0</v>
      </c>
      <c r="AS59" s="429">
        <f>IF(Config!$C$6=1,SUM(+Ene!AS59),IF(Config!$C$6=2,SUM(+Ene!AS59+Feb!AS59),IF(Config!$C$6=3,SUM(+Ene!AS59+Feb!AS59+Mar!AS59),IF(Config!$C$6=4,SUM(+Ene!AS59+Feb!AS59+Mar!AS59+Abr!AS59),IF(Config!$C$6=5,SUM(Ene!AS59+Feb!AS59+Mar!AS59+Abr!AS59+May!AS59),IF(Config!$C$6=6,SUM(+Ene!AS59+Feb!AS59+Mar!AS59+Abr!AS59+May!AS59+Jun!AS59),IF(Config!$C$6=7,SUM(Ene!AS59+Feb!AS59+Mar!AS59+Abr!AS59+May!AS59+Jun!AS59+Jul!AS59),IF(Config!$C$6=8,SUM(+Ene!AS59+Feb!AS59+Mar!AS59+Abr!AS59+May!AS59+Jun!AS59+Jul!AS59+Ago!AS59),IF(Config!$C$6=9,SUM(+Ene!AS59+Feb!AS59+Mar!AS59+Abr!AS59+May!AS59+Jun!AS59+Jul!AS59+Ago!AS59+Set!AS59),IF(Config!$C$6=10,SUM(+Ene!AS59+Feb!AS59+Mar!AS59+Abr!AS59+May!AS59+Jun!AS59+Jul!AS59+Ago!AS59+Set!AS59+Oct!AS59),IF(Config!$C$6=11,SUM(+Ene!AS59+Feb!AS59+Mar!AS59+Abr!AS59+May!AS59+Jun!AS59+Jul!AS59+Ago!AS59+Set!AS59+Oct!AS59+Nov!AS59),IF(Config!$C$6=12,SUM(+Ene!AS59+Feb!AS59+Mar!AS59+Abr!AS59+May!AS59+Jun!AS59+Jul!AS59+Ago!AS59+Set!AS59+Oct!AS59+Nov!AS59+Dic!AS59)))))))))))))</f>
        <v>0</v>
      </c>
      <c r="AT59" s="429">
        <f>IF(Config!$C$6=1,SUM(+Ene!AT59),IF(Config!$C$6=2,SUM(+Ene!AT59+Feb!AT59),IF(Config!$C$6=3,SUM(+Ene!AT59+Feb!AT59+Mar!AT59),IF(Config!$C$6=4,SUM(+Ene!AT59+Feb!AT59+Mar!AT59+Abr!AT59),IF(Config!$C$6=5,SUM(Ene!AT59+Feb!AT59+Mar!AT59+Abr!AT59+May!AT59),IF(Config!$C$6=6,SUM(+Ene!AT59+Feb!AT59+Mar!AT59+Abr!AT59+May!AT59+Jun!AT59),IF(Config!$C$6=7,SUM(Ene!AT59+Feb!AT59+Mar!AT59+Abr!AT59+May!AT59+Jun!AT59+Jul!AT59),IF(Config!$C$6=8,SUM(+Ene!AT59+Feb!AT59+Mar!AT59+Abr!AT59+May!AT59+Jun!AT59+Jul!AT59+Ago!AT59),IF(Config!$C$6=9,SUM(+Ene!AT59+Feb!AT59+Mar!AT59+Abr!AT59+May!AT59+Jun!AT59+Jul!AT59+Ago!AT59+Set!AT59),IF(Config!$C$6=10,SUM(+Ene!AT59+Feb!AT59+Mar!AT59+Abr!AT59+May!AT59+Jun!AT59+Jul!AT59+Ago!AT59+Set!AT59+Oct!AT59),IF(Config!$C$6=11,SUM(+Ene!AT59+Feb!AT59+Mar!AT59+Abr!AT59+May!AT59+Jun!AT59+Jul!AT59+Ago!AT59+Set!AT59+Oct!AT59+Nov!AT59),IF(Config!$C$6=12,SUM(+Ene!AT59+Feb!AT59+Mar!AT59+Abr!AT59+May!AT59+Jun!AT59+Jul!AT59+Ago!AT59+Set!AT59+Oct!AT59+Nov!AT59+Dic!AT59)))))))))))))</f>
        <v>0</v>
      </c>
      <c r="AU59">
        <f t="shared" si="34"/>
        <v>0</v>
      </c>
      <c r="AV59" s="37">
        <f t="shared" si="35"/>
        <v>0</v>
      </c>
      <c r="AW59" s="37">
        <f t="shared" si="36"/>
        <v>0</v>
      </c>
      <c r="AX59" s="37">
        <f t="shared" si="0"/>
        <v>0</v>
      </c>
      <c r="AY59" s="37">
        <f t="shared" si="1"/>
        <v>0</v>
      </c>
      <c r="AZ59" s="37">
        <f t="shared" si="37"/>
        <v>0</v>
      </c>
      <c r="BA59" s="37">
        <f t="shared" si="38"/>
        <v>0</v>
      </c>
      <c r="BB59" s="37">
        <f t="shared" si="16"/>
        <v>0</v>
      </c>
      <c r="BC59" s="37">
        <f t="shared" si="39"/>
        <v>0</v>
      </c>
      <c r="BD59" s="38">
        <f t="shared" si="40"/>
        <v>0</v>
      </c>
      <c r="BE59" s="37">
        <f t="shared" si="41"/>
        <v>0</v>
      </c>
      <c r="BF59" s="54">
        <f t="shared" si="7"/>
        <v>0</v>
      </c>
      <c r="BG59" t="str">
        <f t="shared" si="8"/>
        <v>OK</v>
      </c>
    </row>
    <row r="60" spans="1:59" x14ac:dyDescent="0.25">
      <c r="A60" s="400">
        <v>57</v>
      </c>
      <c r="B60" s="417" t="s">
        <v>585</v>
      </c>
      <c r="C60" s="410" t="s">
        <v>565</v>
      </c>
      <c r="D60" s="429">
        <f>IF(Config!$C$6=1,SUM(+Ene!D60),IF(Config!$C$6=2,SUM(+Ene!D60+Feb!D60),IF(Config!$C$6=3,SUM(+Ene!D60+Feb!D60+Mar!D60),IF(Config!$C$6=4,SUM(+Ene!D60+Feb!D60+Mar!D60+Abr!D60),IF(Config!$C$6=5,SUM(Ene!D60+Feb!D60+Mar!D60+Abr!D60+May!D60),IF(Config!$C$6=6,SUM(+Ene!D60+Feb!D60+Mar!D60+Abr!D60+May!D60+Jun!D60),IF(Config!$C$6=7,SUM(Ene!D60+Feb!D60+Mar!D60+Abr!D60+May!D60+Jun!D60+Jul!D60),IF(Config!$C$6=8,SUM(+Ene!D60+Feb!D60+Mar!D60+Abr!D60+May!D60+Jun!D60+Jul!D60+Ago!D60),IF(Config!$C$6=9,SUM(+Ene!D60+Feb!D60+Mar!D60+Abr!D60+May!D60+Jun!D60+Jul!D60+Ago!D60+Set!D60),IF(Config!$C$6=10,SUM(+Ene!D60+Feb!D60+Mar!D60+Abr!D60+May!D60+Jun!D60+Jul!D60+Ago!D60+Set!D60+Oct!D60),IF(Config!$C$6=11,SUM(+Ene!D60+Feb!D60+Mar!D60+Abr!D60+May!D60+Jun!D60+Jul!D60+Ago!D60+Set!D60+Oct!D60+Nov!D60),IF(Config!$C$6=12,SUM(+Ene!D60+Feb!D60+Mar!D60+Abr!D60+May!D60+Jun!D60+Jul!D60+Ago!D60+Set!D60+Oct!D60+Nov!D60+Dic!D60)))))))))))))</f>
        <v>0</v>
      </c>
      <c r="E60" s="429">
        <f>IF(Config!$C$6=1,SUM(+Ene!E60),IF(Config!$C$6=2,SUM(+Ene!E60+Feb!E60),IF(Config!$C$6=3,SUM(+Ene!E60+Feb!E60+Mar!E60),IF(Config!$C$6=4,SUM(+Ene!E60+Feb!E60+Mar!E60+Abr!E60),IF(Config!$C$6=5,SUM(Ene!E60+Feb!E60+Mar!E60+Abr!E60+May!E60),IF(Config!$C$6=6,SUM(+Ene!E60+Feb!E60+Mar!E60+Abr!E60+May!E60+Jun!E60),IF(Config!$C$6=7,SUM(Ene!E60+Feb!E60+Mar!E60+Abr!E60+May!E60+Jun!E60+Jul!E60),IF(Config!$C$6=8,SUM(+Ene!E60+Feb!E60+Mar!E60+Abr!E60+May!E60+Jun!E60+Jul!E60+Ago!E60),IF(Config!$C$6=9,SUM(+Ene!E60+Feb!E60+Mar!E60+Abr!E60+May!E60+Jun!E60+Jul!E60+Ago!E60+Set!E60),IF(Config!$C$6=10,SUM(+Ene!E60+Feb!E60+Mar!E60+Abr!E60+May!E60+Jun!E60+Jul!E60+Ago!E60+Set!E60+Oct!E60),IF(Config!$C$6=11,SUM(+Ene!E60+Feb!E60+Mar!E60+Abr!E60+May!E60+Jun!E60+Jul!E60+Ago!E60+Set!E60+Oct!E60+Nov!E60),IF(Config!$C$6=12,SUM(+Ene!E60+Feb!E60+Mar!E60+Abr!E60+May!E60+Jun!E60+Jul!E60+Ago!E60+Set!E60+Oct!E60+Nov!E60+Dic!E60)))))))))))))</f>
        <v>0</v>
      </c>
      <c r="F60" s="429">
        <f>IF(Config!$C$6=1,SUM(+Ene!F80),IF(Config!$C$6=2,SUM(+Ene!F80+Feb!F80),IF(Config!$C$6=3,SUM(+Ene!F80+Feb!F80+Mar!F80),IF(Config!$C$6=4,SUM(+Ene!F80+Feb!F80+Mar!F80+Abr!F80),IF(Config!$C$6=5,SUM(Ene!F80+Feb!F80+Mar!F80+Abr!F80+May!F80),IF(Config!$C$6=6,SUM(+Ene!F80+Feb!F80+Mar!F80+Abr!F80+May!F80+Jun!F80),IF(Config!$C$6=7,SUM(Ene!F80+Feb!F80+Mar!F80+Abr!F80+May!F80+Jun!F80+Jul!F80),IF(Config!$C$6=8,SUM(+Ene!F80+Feb!F80+Mar!F80+Abr!F80+May!F80+Jun!F80+Jul!F80+Ago!F80),IF(Config!$C$6=9,SUM(+Ene!F80+Feb!F80+Mar!F80+Abr!F80+May!F80+Jun!F80+Jul!F80+Ago!F80+Set!F80),IF(Config!$C$6=10,SUM(+Ene!F80+Feb!F80+Mar!F80+Abr!F80+May!F80+Jun!F80+Jul!F80+Ago!F80+Set!F80+Oct!F80),IF(Config!$C$6=11,SUM(+Ene!F80+Feb!F80+Mar!F80+Abr!F80+May!F80+Jun!F80+Jul!F80+Ago!F80+Set!F80+Oct!F80+Nov!F80),IF(Config!$C$6=12,SUM(+Ene!F80+Feb!F80+Mar!F80+Abr!F80+May!F80+Jun!F80+Jul!F80+Ago!F80+Set!F80+Oct!F80+Nov!F80+Dic!F80)))))))))))))</f>
        <v>0</v>
      </c>
      <c r="G60" s="429">
        <f>IF(Config!$C$6=1,SUM(+Ene!G60),IF(Config!$C$6=2,SUM(+Ene!G60+Feb!G60),IF(Config!$C$6=3,SUM(+Ene!G60+Feb!G60+Mar!G60),IF(Config!$C$6=4,SUM(+Ene!G60+Feb!G60+Mar!G60+Abr!G60),IF(Config!$C$6=5,SUM(Ene!G60+Feb!G60+Mar!G60+Abr!G60+May!G60),IF(Config!$C$6=6,SUM(+Ene!G60+Feb!G60+Mar!G60+Abr!G60+May!G60+Jun!G60),IF(Config!$C$6=7,SUM(Ene!G60+Feb!G60+Mar!G60+Abr!G60+May!G60+Jun!G60+Jul!G60),IF(Config!$C$6=8,SUM(+Ene!G60+Feb!G60+Mar!G60+Abr!G60+May!G60+Jun!G60+Jul!G60+Ago!G60),IF(Config!$C$6=9,SUM(+Ene!G60+Feb!G60+Mar!G60+Abr!G60+May!G60+Jun!G60+Jul!G60+Ago!G60+Set!G60),IF(Config!$C$6=10,SUM(+Ene!G60+Feb!G60+Mar!G60+Abr!G60+May!G60+Jun!G60+Jul!G60+Ago!G60+Set!G60+Oct!G60),IF(Config!$C$6=11,SUM(+Ene!G60+Feb!G60+Mar!G60+Abr!G60+May!G60+Jun!G60+Jul!G60+Ago!G60+Set!G60+Oct!G60+Nov!G60),IF(Config!$C$6=12,SUM(+Ene!G60+Feb!G60+Mar!G60+Abr!G60+May!G60+Jun!G60+Jul!G60+Ago!G60+Set!G60+Oct!G60+Nov!G60+Dic!G60)))))))))))))</f>
        <v>0</v>
      </c>
      <c r="H60" s="429">
        <f>IF(Config!$C$6=1,SUM(+Ene!H60),IF(Config!$C$6=2,SUM(+Ene!H60+Feb!H60),IF(Config!$C$6=3,SUM(+Ene!H60+Feb!H60+Mar!H60),IF(Config!$C$6=4,SUM(+Ene!H60+Feb!H60+Mar!H60+Abr!H60),IF(Config!$C$6=5,SUM(Ene!H60+Feb!H60+Mar!H60+Abr!H60+May!H60),IF(Config!$C$6=6,SUM(+Ene!H60+Feb!H60+Mar!H60+Abr!H60+May!H60+Jun!H60),IF(Config!$C$6=7,SUM(Ene!H60+Feb!H60+Mar!H60+Abr!H60+May!H60+Jun!H60+Jul!H60),IF(Config!$C$6=8,SUM(+Ene!H60+Feb!H60+Mar!H60+Abr!H60+May!H60+Jun!H60+Jul!H60+Ago!H60),IF(Config!$C$6=9,SUM(+Ene!H60+Feb!H60+Mar!H60+Abr!H60+May!H60+Jun!H60+Jul!H60+Ago!H60+Set!H60),IF(Config!$C$6=10,SUM(+Ene!H60+Feb!H60+Mar!H60+Abr!H60+May!H60+Jun!H60+Jul!H60+Ago!H60+Set!H60+Oct!H60),IF(Config!$C$6=11,SUM(+Ene!H60+Feb!H60+Mar!H60+Abr!H60+May!H60+Jun!H60+Jul!H60+Ago!H60+Set!H60+Oct!H60+Nov!H60),IF(Config!$C$6=12,SUM(+Ene!H60+Feb!H60+Mar!H60+Abr!H60+May!H60+Jun!H60+Jul!H60+Ago!H60+Set!H60+Oct!H60+Nov!H60+Dic!H60)))))))))))))</f>
        <v>0</v>
      </c>
      <c r="I60" s="429">
        <f>IF(Config!$C$6=1,SUM(+Ene!I60),IF(Config!$C$6=2,SUM(+Ene!I60+Feb!I60),IF(Config!$C$6=3,SUM(+Ene!I60+Feb!I60+Mar!I60),IF(Config!$C$6=4,SUM(+Ene!I60+Feb!I60+Mar!I60+Abr!I60),IF(Config!$C$6=5,SUM(Ene!I60+Feb!I60+Mar!I60+Abr!I60+May!I60),IF(Config!$C$6=6,SUM(+Ene!I60+Feb!I60+Mar!I60+Abr!I60+May!I60+Jun!I60),IF(Config!$C$6=7,SUM(Ene!I60+Feb!I60+Mar!I60+Abr!I60+May!I60+Jun!I60+Jul!I60),IF(Config!$C$6=8,SUM(+Ene!I60+Feb!I60+Mar!I60+Abr!I60+May!I60+Jun!I60+Jul!I60+Ago!I60),IF(Config!$C$6=9,SUM(+Ene!I60+Feb!I60+Mar!I60+Abr!I60+May!I60+Jun!I60+Jul!I60+Ago!I60+Set!I60),IF(Config!$C$6=10,SUM(+Ene!I60+Feb!I60+Mar!I60+Abr!I60+May!I60+Jun!I60+Jul!I60+Ago!I60+Set!I60+Oct!I60),IF(Config!$C$6=11,SUM(+Ene!I60+Feb!I60+Mar!I60+Abr!I60+May!I60+Jun!I60+Jul!I60+Ago!I60+Set!I60+Oct!I60+Nov!I60),IF(Config!$C$6=12,SUM(+Ene!I60+Feb!I60+Mar!I60+Abr!I60+May!I60+Jun!I60+Jul!I60+Ago!I60+Set!I60+Oct!I60+Nov!I60+Dic!I60)))))))))))))</f>
        <v>0</v>
      </c>
      <c r="J60" s="429">
        <f>IF(Config!$C$6=1,SUM(+Ene!J60),IF(Config!$C$6=2,SUM(+Ene!J60+Feb!J60),IF(Config!$C$6=3,SUM(+Ene!J60+Feb!J60+Mar!J60),IF(Config!$C$6=4,SUM(+Ene!J60+Feb!J60+Mar!J60+Abr!J60),IF(Config!$C$6=5,SUM(Ene!J60+Feb!J60+Mar!J60+Abr!J60+May!J60),IF(Config!$C$6=6,SUM(+Ene!J60+Feb!J60+Mar!J60+Abr!J60+May!J60+Jun!J60),IF(Config!$C$6=7,SUM(Ene!J60+Feb!J60+Mar!J60+Abr!J60+May!J60+Jun!J60+Jul!J60),IF(Config!$C$6=8,SUM(+Ene!J60+Feb!J60+Mar!J60+Abr!J60+May!J60+Jun!J60+Jul!J60+Ago!J60),IF(Config!$C$6=9,SUM(+Ene!J60+Feb!J60+Mar!J60+Abr!J60+May!J60+Jun!J60+Jul!J60+Ago!J60+Set!J60),IF(Config!$C$6=10,SUM(+Ene!J60+Feb!J60+Mar!J60+Abr!J60+May!J60+Jun!J60+Jul!J60+Ago!J60+Set!J60+Oct!J60),IF(Config!$C$6=11,SUM(+Ene!J60+Feb!J60+Mar!J60+Abr!J60+May!J60+Jun!J60+Jul!J60+Ago!J60+Set!J60+Oct!J60+Nov!J60),IF(Config!$C$6=12,SUM(+Ene!J60+Feb!J60+Mar!J60+Abr!J60+May!J60+Jun!J60+Jul!J60+Ago!J60+Set!J60+Oct!J60+Nov!J60+Dic!J60)))))))))))))</f>
        <v>0</v>
      </c>
      <c r="K60" s="429">
        <f>IF(Config!$C$6=1,SUM(+Ene!K60),IF(Config!$C$6=2,SUM(+Ene!K60+Feb!K60),IF(Config!$C$6=3,SUM(+Ene!K60+Feb!K60+Mar!K60),IF(Config!$C$6=4,SUM(+Ene!K60+Feb!K60+Mar!K60+Abr!K60),IF(Config!$C$6=5,SUM(Ene!K60+Feb!K60+Mar!K60+Abr!K60+May!K60),IF(Config!$C$6=6,SUM(+Ene!K60+Feb!K60+Mar!K60+Abr!K60+May!K60+Jun!K60),IF(Config!$C$6=7,SUM(Ene!K60+Feb!K60+Mar!K60+Abr!K60+May!K60+Jun!K60+Jul!K60),IF(Config!$C$6=8,SUM(+Ene!K60+Feb!K60+Mar!K60+Abr!K60+May!K60+Jun!K60+Jul!K60+Ago!K60),IF(Config!$C$6=9,SUM(+Ene!K60+Feb!K60+Mar!K60+Abr!K60+May!K60+Jun!K60+Jul!K60+Ago!K60+Set!K60),IF(Config!$C$6=10,SUM(+Ene!K60+Feb!K60+Mar!K60+Abr!K60+May!K60+Jun!K60+Jul!K60+Ago!K60+Set!K60+Oct!K60),IF(Config!$C$6=11,SUM(+Ene!K60+Feb!K60+Mar!K60+Abr!K60+May!K60+Jun!K60+Jul!K60+Ago!K60+Set!K60+Oct!K60+Nov!K60),IF(Config!$C$6=12,SUM(+Ene!K60+Feb!K60+Mar!K60+Abr!K60+May!K60+Jun!K60+Jul!K60+Ago!K60+Set!K60+Oct!K60+Nov!K60+Dic!K60)))))))))))))</f>
        <v>0</v>
      </c>
      <c r="L60" s="429">
        <f>IF(Config!$C$6=1,SUM(+Ene!L60),IF(Config!$C$6=2,SUM(+Ene!L60+Feb!L60),IF(Config!$C$6=3,SUM(+Ene!L60+Feb!L60+Mar!L60),IF(Config!$C$6=4,SUM(+Ene!L60+Feb!L60+Mar!L60+Abr!L60),IF(Config!$C$6=5,SUM(Ene!L60+Feb!L60+Mar!L60+Abr!L60+May!L60),IF(Config!$C$6=6,SUM(+Ene!L60+Feb!L60+Mar!L60+Abr!L60+May!L60+Jun!L60),IF(Config!$C$6=7,SUM(Ene!L60+Feb!L60+Mar!L60+Abr!L60+May!L60+Jun!L60+Jul!L60),IF(Config!$C$6=8,SUM(+Ene!L60+Feb!L60+Mar!L60+Abr!L60+May!L60+Jun!L60+Jul!L60+Ago!L60),IF(Config!$C$6=9,SUM(+Ene!L60+Feb!L60+Mar!L60+Abr!L60+May!L60+Jun!L60+Jul!L60+Ago!L60+Set!L60),IF(Config!$C$6=10,SUM(+Ene!L60+Feb!L60+Mar!L60+Abr!L60+May!L60+Jun!L60+Jul!L60+Ago!L60+Set!L60+Oct!L60),IF(Config!$C$6=11,SUM(+Ene!L60+Feb!L60+Mar!L60+Abr!L60+May!L60+Jun!L60+Jul!L60+Ago!L60+Set!L60+Oct!L60+Nov!L60),IF(Config!$C$6=12,SUM(+Ene!L60+Feb!L60+Mar!L60+Abr!L60+May!L60+Jun!L60+Jul!L60+Ago!L60+Set!L60+Oct!L60+Nov!L60+Dic!L60)))))))))))))</f>
        <v>0</v>
      </c>
      <c r="M60" s="429">
        <f>IF(Config!$C$6=1,SUM(+Ene!M60),IF(Config!$C$6=2,SUM(+Ene!M60+Feb!M60),IF(Config!$C$6=3,SUM(+Ene!M60+Feb!M60+Mar!M60),IF(Config!$C$6=4,SUM(+Ene!M60+Feb!M60+Mar!M60+Abr!M60),IF(Config!$C$6=5,SUM(Ene!M60+Feb!M60+Mar!M60+Abr!M60+May!M60),IF(Config!$C$6=6,SUM(+Ene!M60+Feb!M60+Mar!M60+Abr!M60+May!M60+Jun!M60),IF(Config!$C$6=7,SUM(Ene!M60+Feb!M60+Mar!M60+Abr!M60+May!M60+Jun!M60+Jul!M60),IF(Config!$C$6=8,SUM(+Ene!M60+Feb!M60+Mar!M60+Abr!M60+May!M60+Jun!M60+Jul!M60+Ago!M60),IF(Config!$C$6=9,SUM(+Ene!M60+Feb!M60+Mar!M60+Abr!M60+May!M60+Jun!M60+Jul!M60+Ago!M60+Set!M60),IF(Config!$C$6=10,SUM(+Ene!M60+Feb!M60+Mar!M60+Abr!M60+May!M60+Jun!M60+Jul!M60+Ago!M60+Set!M60+Oct!M60),IF(Config!$C$6=11,SUM(+Ene!M60+Feb!M60+Mar!M60+Abr!M60+May!M60+Jun!M60+Jul!M60+Ago!M60+Set!M60+Oct!M60+Nov!M60),IF(Config!$C$6=12,SUM(+Ene!M60+Feb!M60+Mar!M60+Abr!M60+May!M60+Jun!M60+Jul!M60+Ago!M60+Set!M60+Oct!M60+Nov!M60+Dic!M60)))))))))))))</f>
        <v>0</v>
      </c>
      <c r="N60" s="429">
        <f>IF(Config!$C$6=1,SUM(+Ene!N60),IF(Config!$C$6=2,SUM(+Ene!N60+Feb!N60),IF(Config!$C$6=3,SUM(+Ene!N60+Feb!N60+Mar!N60),IF(Config!$C$6=4,SUM(+Ene!N60+Feb!N60+Mar!N60+Abr!N60),IF(Config!$C$6=5,SUM(Ene!N60+Feb!N60+Mar!N60+Abr!N60+May!N60),IF(Config!$C$6=6,SUM(+Ene!N60+Feb!N60+Mar!N60+Abr!N60+May!N60+Jun!N60),IF(Config!$C$6=7,SUM(Ene!N60+Feb!N60+Mar!N60+Abr!N60+May!N60+Jun!N60+Jul!N60),IF(Config!$C$6=8,SUM(+Ene!N60+Feb!N60+Mar!N60+Abr!N60+May!N60+Jun!N60+Jul!N60+Ago!N60),IF(Config!$C$6=9,SUM(+Ene!N60+Feb!N60+Mar!N60+Abr!N60+May!N60+Jun!N60+Jul!N60+Ago!N60+Set!N60),IF(Config!$C$6=10,SUM(+Ene!N60+Feb!N60+Mar!N60+Abr!N60+May!N60+Jun!N60+Jul!N60+Ago!N60+Set!N60+Oct!N60),IF(Config!$C$6=11,SUM(+Ene!N60+Feb!N60+Mar!N60+Abr!N60+May!N60+Jun!N60+Jul!N60+Ago!N60+Set!N60+Oct!N60+Nov!N60),IF(Config!$C$6=12,SUM(+Ene!N60+Feb!N60+Mar!N60+Abr!N60+May!N60+Jun!N60+Jul!N60+Ago!N60+Set!N60+Oct!N60+Nov!N60+Dic!N60)))))))))))))</f>
        <v>0</v>
      </c>
      <c r="O60" s="429">
        <f>IF(Config!$C$6=1,SUM(+Ene!O60),IF(Config!$C$6=2,SUM(+Ene!O60+Feb!O60),IF(Config!$C$6=3,SUM(+Ene!O60+Feb!O60+Mar!O60),IF(Config!$C$6=4,SUM(+Ene!O60+Feb!O60+Mar!O60+Abr!O60),IF(Config!$C$6=5,SUM(Ene!O60+Feb!O60+Mar!O60+Abr!O60+May!O60),IF(Config!$C$6=6,SUM(+Ene!O60+Feb!O60+Mar!O60+Abr!O60+May!O60+Jun!O60),IF(Config!$C$6=7,SUM(Ene!O60+Feb!O60+Mar!O60+Abr!O60+May!O60+Jun!O60+Jul!O60),IF(Config!$C$6=8,SUM(+Ene!O60+Feb!O60+Mar!O60+Abr!O60+May!O60+Jun!O60+Jul!O60+Ago!O60),IF(Config!$C$6=9,SUM(+Ene!O60+Feb!O60+Mar!O60+Abr!O60+May!O60+Jun!O60+Jul!O60+Ago!O60+Set!O60),IF(Config!$C$6=10,SUM(+Ene!O60+Feb!O60+Mar!O60+Abr!O60+May!O60+Jun!O60+Jul!O60+Ago!O60+Set!O60+Oct!O60),IF(Config!$C$6=11,SUM(+Ene!O60+Feb!O60+Mar!O60+Abr!O60+May!O60+Jun!O60+Jul!O60+Ago!O60+Set!O60+Oct!O60+Nov!O60),IF(Config!$C$6=12,SUM(+Ene!O60+Feb!O60+Mar!O60+Abr!O60+May!O60+Jun!O60+Jul!O60+Ago!O60+Set!O60+Oct!O60+Nov!O60+Dic!O60)))))))))))))</f>
        <v>0</v>
      </c>
      <c r="P60" s="429">
        <f>IF(Config!$C$6=1,SUM(+Ene!P60),IF(Config!$C$6=2,SUM(+Ene!P60+Feb!P60),IF(Config!$C$6=3,SUM(+Ene!P60+Feb!P60+Mar!P60),IF(Config!$C$6=4,SUM(+Ene!P60+Feb!P60+Mar!P60+Abr!P60),IF(Config!$C$6=5,SUM(Ene!P60+Feb!P60+Mar!P60+Abr!P60+May!P60),IF(Config!$C$6=6,SUM(+Ene!P60+Feb!P60+Mar!P60+Abr!P60+May!P60+Jun!P60),IF(Config!$C$6=7,SUM(Ene!P60+Feb!P60+Mar!P60+Abr!P60+May!P60+Jun!P60+Jul!P60),IF(Config!$C$6=8,SUM(+Ene!P60+Feb!P60+Mar!P60+Abr!P60+May!P60+Jun!P60+Jul!P60+Ago!P60),IF(Config!$C$6=9,SUM(+Ene!P60+Feb!P60+Mar!P60+Abr!P60+May!P60+Jun!P60+Jul!P60+Ago!P60+Set!P60),IF(Config!$C$6=10,SUM(+Ene!P60+Feb!P60+Mar!P60+Abr!P60+May!P60+Jun!P60+Jul!P60+Ago!P60+Set!P60+Oct!P60),IF(Config!$C$6=11,SUM(+Ene!P60+Feb!P60+Mar!P60+Abr!P60+May!P60+Jun!P60+Jul!P60+Ago!P60+Set!P60+Oct!P60+Nov!P60),IF(Config!$C$6=12,SUM(+Ene!P60+Feb!P60+Mar!P60+Abr!P60+May!P60+Jun!P60+Jul!P60+Ago!P60+Set!P60+Oct!P60+Nov!P60+Dic!P60)))))))))))))</f>
        <v>0</v>
      </c>
      <c r="Q60" s="429">
        <f>IF(Config!$C$6=1,SUM(+Ene!Q60),IF(Config!$C$6=2,SUM(+Ene!Q60+Feb!Q60),IF(Config!$C$6=3,SUM(+Ene!Q60+Feb!Q60+Mar!Q60),IF(Config!$C$6=4,SUM(+Ene!Q60+Feb!Q60+Mar!Q60+Abr!Q60),IF(Config!$C$6=5,SUM(Ene!Q60+Feb!Q60+Mar!Q60+Abr!Q60+May!Q60),IF(Config!$C$6=6,SUM(+Ene!Q60+Feb!Q60+Mar!Q60+Abr!Q60+May!Q60+Jun!Q60),IF(Config!$C$6=7,SUM(Ene!Q60+Feb!Q60+Mar!Q60+Abr!Q60+May!Q60+Jun!Q60+Jul!Q60),IF(Config!$C$6=8,SUM(+Ene!Q60+Feb!Q60+Mar!Q60+Abr!Q60+May!Q60+Jun!Q60+Jul!Q60+Ago!Q60),IF(Config!$C$6=9,SUM(+Ene!Q60+Feb!Q60+Mar!Q60+Abr!Q60+May!Q60+Jun!Q60+Jul!Q60+Ago!Q60+Set!Q60),IF(Config!$C$6=10,SUM(+Ene!Q60+Feb!Q60+Mar!Q60+Abr!Q60+May!Q60+Jun!Q60+Jul!Q60+Ago!Q60+Set!Q60+Oct!Q60),IF(Config!$C$6=11,SUM(+Ene!Q60+Feb!Q60+Mar!Q60+Abr!Q60+May!Q60+Jun!Q60+Jul!Q60+Ago!Q60+Set!Q60+Oct!Q60+Nov!Q60),IF(Config!$C$6=12,SUM(+Ene!Q60+Feb!Q60+Mar!Q60+Abr!Q60+May!Q60+Jun!Q60+Jul!Q60+Ago!Q60+Set!Q60+Oct!Q60+Nov!Q60+Dic!Q60)))))))))))))</f>
        <v>0</v>
      </c>
      <c r="R60" s="429">
        <f>IF(Config!$C$6=1,SUM(+Ene!R60),IF(Config!$C$6=2,SUM(+Ene!R60+Feb!R60),IF(Config!$C$6=3,SUM(+Ene!R60+Feb!R60+Mar!R60),IF(Config!$C$6=4,SUM(+Ene!R60+Feb!R60+Mar!R60+Abr!R60),IF(Config!$C$6=5,SUM(Ene!R60+Feb!R60+Mar!R60+Abr!R60+May!R60),IF(Config!$C$6=6,SUM(+Ene!R60+Feb!R60+Mar!R60+Abr!R60+May!R60+Jun!R60),IF(Config!$C$6=7,SUM(Ene!R60+Feb!R60+Mar!R60+Abr!R60+May!R60+Jun!R60+Jul!R60),IF(Config!$C$6=8,SUM(+Ene!R60+Feb!R60+Mar!R60+Abr!R60+May!R60+Jun!R60+Jul!R60+Ago!R60),IF(Config!$C$6=9,SUM(+Ene!R60+Feb!R60+Mar!R60+Abr!R60+May!R60+Jun!R60+Jul!R60+Ago!R60+Set!R60),IF(Config!$C$6=10,SUM(+Ene!R60+Feb!R60+Mar!R60+Abr!R60+May!R60+Jun!R60+Jul!R60+Ago!R60+Set!R60+Oct!R60),IF(Config!$C$6=11,SUM(+Ene!R60+Feb!R60+Mar!R60+Abr!R60+May!R60+Jun!R60+Jul!R60+Ago!R60+Set!R60+Oct!R60+Nov!R60),IF(Config!$C$6=12,SUM(+Ene!R60+Feb!R60+Mar!R60+Abr!R60+May!R60+Jun!R60+Jul!R60+Ago!R60+Set!R60+Oct!R60+Nov!R60+Dic!R60)))))))))))))</f>
        <v>0</v>
      </c>
      <c r="S60" s="429">
        <f>IF(Config!$C$6=1,SUM(+Ene!S60),IF(Config!$C$6=2,SUM(+Ene!S60+Feb!S60),IF(Config!$C$6=3,SUM(+Ene!S60+Feb!S60+Mar!S60),IF(Config!$C$6=4,SUM(+Ene!S60+Feb!S60+Mar!S60+Abr!S60),IF(Config!$C$6=5,SUM(Ene!S60+Feb!S60+Mar!S60+Abr!S60+May!S60),IF(Config!$C$6=6,SUM(+Ene!S60+Feb!S60+Mar!S60+Abr!S60+May!S60+Jun!S60),IF(Config!$C$6=7,SUM(Ene!S60+Feb!S60+Mar!S60+Abr!S60+May!S60+Jun!S60+Jul!S60),IF(Config!$C$6=8,SUM(+Ene!S60+Feb!S60+Mar!S60+Abr!S60+May!S60+Jun!S60+Jul!S60+Ago!S60),IF(Config!$C$6=9,SUM(+Ene!S60+Feb!S60+Mar!S60+Abr!S60+May!S60+Jun!S60+Jul!S60+Ago!S60+Set!S60),IF(Config!$C$6=10,SUM(+Ene!S60+Feb!S60+Mar!S60+Abr!S60+May!S60+Jun!S60+Jul!S60+Ago!S60+Set!S60+Oct!S60),IF(Config!$C$6=11,SUM(+Ene!S60+Feb!S60+Mar!S60+Abr!S60+May!S60+Jun!S60+Jul!S60+Ago!S60+Set!S60+Oct!S60+Nov!S60),IF(Config!$C$6=12,SUM(+Ene!S60+Feb!S60+Mar!S60+Abr!S60+May!S60+Jun!S60+Jul!S60+Ago!S60+Set!S60+Oct!S60+Nov!S60+Dic!S60)))))))))))))</f>
        <v>0</v>
      </c>
      <c r="T60" s="429">
        <f>IF(Config!$C$6=1,SUM(+Ene!T60),IF(Config!$C$6=2,SUM(+Ene!T60+Feb!T60),IF(Config!$C$6=3,SUM(+Ene!T60+Feb!T60+Mar!T60),IF(Config!$C$6=4,SUM(+Ene!T60+Feb!T60+Mar!T60+Abr!T60),IF(Config!$C$6=5,SUM(Ene!T60+Feb!T60+Mar!T60+Abr!T60+May!T60),IF(Config!$C$6=6,SUM(+Ene!T60+Feb!T60+Mar!T60+Abr!T60+May!T60+Jun!T60),IF(Config!$C$6=7,SUM(Ene!T60+Feb!T60+Mar!T60+Abr!T60+May!T60+Jun!T60+Jul!T60),IF(Config!$C$6=8,SUM(+Ene!T60+Feb!T60+Mar!T60+Abr!T60+May!T60+Jun!T60+Jul!T60+Ago!T60),IF(Config!$C$6=9,SUM(+Ene!T60+Feb!T60+Mar!T60+Abr!T60+May!T60+Jun!T60+Jul!T60+Ago!T60+Set!T60),IF(Config!$C$6=10,SUM(+Ene!T60+Feb!T60+Mar!T60+Abr!T60+May!T60+Jun!T60+Jul!T60+Ago!T60+Set!T60+Oct!T60),IF(Config!$C$6=11,SUM(+Ene!T60+Feb!T60+Mar!T60+Abr!T60+May!T60+Jun!T60+Jul!T60+Ago!T60+Set!T60+Oct!T60+Nov!T60),IF(Config!$C$6=12,SUM(+Ene!T60+Feb!T60+Mar!T60+Abr!T60+May!T60+Jun!T60+Jul!T60+Ago!T60+Set!T60+Oct!T60+Nov!T60+Dic!T60)))))))))))))</f>
        <v>0</v>
      </c>
      <c r="U60" s="429">
        <f>IF(Config!$C$6=1,SUM(+Ene!U60),IF(Config!$C$6=2,SUM(+Ene!U60+Feb!U60),IF(Config!$C$6=3,SUM(+Ene!U60+Feb!U60+Mar!U60),IF(Config!$C$6=4,SUM(+Ene!U60+Feb!U60+Mar!U60+Abr!U60),IF(Config!$C$6=5,SUM(Ene!U60+Feb!U60+Mar!U60+Abr!U60+May!U60),IF(Config!$C$6=6,SUM(+Ene!U60+Feb!U60+Mar!U60+Abr!U60+May!U60+Jun!U60),IF(Config!$C$6=7,SUM(Ene!U60+Feb!U60+Mar!U60+Abr!U60+May!U60+Jun!U60+Jul!U60),IF(Config!$C$6=8,SUM(+Ene!U60+Feb!U60+Mar!U60+Abr!U60+May!U60+Jun!U60+Jul!U60+Ago!U60),IF(Config!$C$6=9,SUM(+Ene!U60+Feb!U60+Mar!U60+Abr!U60+May!U60+Jun!U60+Jul!U60+Ago!U60+Set!U60),IF(Config!$C$6=10,SUM(+Ene!U60+Feb!U60+Mar!U60+Abr!U60+May!U60+Jun!U60+Jul!U60+Ago!U60+Set!U60+Oct!U60),IF(Config!$C$6=11,SUM(+Ene!U60+Feb!U60+Mar!U60+Abr!U60+May!U60+Jun!U60+Jul!U60+Ago!U60+Set!U60+Oct!U60+Nov!U60),IF(Config!$C$6=12,SUM(+Ene!U60+Feb!U60+Mar!U60+Abr!U60+May!U60+Jun!U60+Jul!U60+Ago!U60+Set!U60+Oct!U60+Nov!U60+Dic!U60)))))))))))))</f>
        <v>0</v>
      </c>
      <c r="V60" s="429">
        <f>IF(Config!$C$6=1,SUM(+Ene!V60),IF(Config!$C$6=2,SUM(+Ene!V60+Feb!V60),IF(Config!$C$6=3,SUM(+Ene!V60+Feb!V60+Mar!V60),IF(Config!$C$6=4,SUM(+Ene!V60+Feb!V60+Mar!V60+Abr!V60),IF(Config!$C$6=5,SUM(Ene!V60+Feb!V60+Mar!V60+Abr!V60+May!V60),IF(Config!$C$6=6,SUM(+Ene!V60+Feb!V60+Mar!V60+Abr!V60+May!V60+Jun!V60),IF(Config!$C$6=7,SUM(Ene!V60+Feb!V60+Mar!V60+Abr!V60+May!V60+Jun!V60+Jul!V60),IF(Config!$C$6=8,SUM(+Ene!V60+Feb!V60+Mar!V60+Abr!V60+May!V60+Jun!V60+Jul!V60+Ago!V60),IF(Config!$C$6=9,SUM(+Ene!V60+Feb!V60+Mar!V60+Abr!V60+May!V60+Jun!V60+Jul!V60+Ago!V60+Set!V60),IF(Config!$C$6=10,SUM(+Ene!V60+Feb!V60+Mar!V60+Abr!V60+May!V60+Jun!V60+Jul!V60+Ago!V60+Set!V60+Oct!V60),IF(Config!$C$6=11,SUM(+Ene!V60+Feb!V60+Mar!V60+Abr!V60+May!V60+Jun!V60+Jul!V60+Ago!V60+Set!V60+Oct!V60+Nov!V60),IF(Config!$C$6=12,SUM(+Ene!V60+Feb!V60+Mar!V60+Abr!V60+May!V60+Jun!V60+Jul!V60+Ago!V60+Set!V60+Oct!V60+Nov!V60+Dic!V60)))))))))))))</f>
        <v>0</v>
      </c>
      <c r="W60" s="429">
        <f>IF(Config!$C$6=1,SUM(+Ene!W60),IF(Config!$C$6=2,SUM(+Ene!W60+Feb!W60),IF(Config!$C$6=3,SUM(+Ene!W60+Feb!W60+Mar!W60),IF(Config!$C$6=4,SUM(+Ene!W60+Feb!W60+Mar!W60+Abr!W60),IF(Config!$C$6=5,SUM(Ene!W60+Feb!W60+Mar!W60+Abr!W60+May!W60),IF(Config!$C$6=6,SUM(+Ene!W60+Feb!W60+Mar!W60+Abr!W60+May!W60+Jun!W60),IF(Config!$C$6=7,SUM(Ene!W60+Feb!W60+Mar!W60+Abr!W60+May!W60+Jun!W60+Jul!W60),IF(Config!$C$6=8,SUM(+Ene!W60+Feb!W60+Mar!W60+Abr!W60+May!W60+Jun!W60+Jul!W60+Ago!W60),IF(Config!$C$6=9,SUM(+Ene!W60+Feb!W60+Mar!W60+Abr!W60+May!W60+Jun!W60+Jul!W60+Ago!W60+Set!W60),IF(Config!$C$6=10,SUM(+Ene!W60+Feb!W60+Mar!W60+Abr!W60+May!W60+Jun!W60+Jul!W60+Ago!W60+Set!W60+Oct!W60),IF(Config!$C$6=11,SUM(+Ene!W60+Feb!W60+Mar!W60+Abr!W60+May!W60+Jun!W60+Jul!W60+Ago!W60+Set!W60+Oct!W60+Nov!W60),IF(Config!$C$6=12,SUM(+Ene!W60+Feb!W60+Mar!W60+Abr!W60+May!W60+Jun!W60+Jul!W60+Ago!W60+Set!W60+Oct!W60+Nov!W60+Dic!W60)))))))))))))</f>
        <v>0</v>
      </c>
      <c r="X60" s="429">
        <f>IF(Config!$C$6=1,SUM(+Ene!X60),IF(Config!$C$6=2,SUM(+Ene!X60+Feb!X60),IF(Config!$C$6=3,SUM(+Ene!X60+Feb!X60+Mar!X60),IF(Config!$C$6=4,SUM(+Ene!X60+Feb!X60+Mar!X60+Abr!X60),IF(Config!$C$6=5,SUM(Ene!X60+Feb!X60+Mar!X60+Abr!X60+May!X60),IF(Config!$C$6=6,SUM(+Ene!X60+Feb!X60+Mar!X60+Abr!X60+May!X60+Jun!X60),IF(Config!$C$6=7,SUM(Ene!X60+Feb!X60+Mar!X60+Abr!X60+May!X60+Jun!X60+Jul!X60),IF(Config!$C$6=8,SUM(+Ene!X60+Feb!X60+Mar!X60+Abr!X60+May!X60+Jun!X60+Jul!X60+Ago!X60),IF(Config!$C$6=9,SUM(+Ene!X60+Feb!X60+Mar!X60+Abr!X60+May!X60+Jun!X60+Jul!X60+Ago!X60+Set!X60),IF(Config!$C$6=10,SUM(+Ene!X60+Feb!X60+Mar!X60+Abr!X60+May!X60+Jun!X60+Jul!X60+Ago!X60+Set!X60+Oct!X60),IF(Config!$C$6=11,SUM(+Ene!X60+Feb!X60+Mar!X60+Abr!X60+May!X60+Jun!X60+Jul!X60+Ago!X60+Set!X60+Oct!X60+Nov!X60),IF(Config!$C$6=12,SUM(+Ene!X60+Feb!X60+Mar!X60+Abr!X60+May!X60+Jun!X60+Jul!X60+Ago!X60+Set!X60+Oct!X60+Nov!X60+Dic!X60)))))))))))))</f>
        <v>0</v>
      </c>
      <c r="Y60" s="429">
        <f>IF(Config!$C$6=1,SUM(+Ene!Y60),IF(Config!$C$6=2,SUM(+Ene!Y60+Feb!Y60),IF(Config!$C$6=3,SUM(+Ene!Y60+Feb!Y60+Mar!Y60),IF(Config!$C$6=4,SUM(+Ene!Y60+Feb!Y60+Mar!Y60+Abr!Y60),IF(Config!$C$6=5,SUM(Ene!Y60+Feb!Y60+Mar!Y60+Abr!Y60+May!Y60),IF(Config!$C$6=6,SUM(+Ene!Y60+Feb!Y60+Mar!Y60+Abr!Y60+May!Y60+Jun!Y60),IF(Config!$C$6=7,SUM(Ene!Y60+Feb!Y60+Mar!Y60+Abr!Y60+May!Y60+Jun!Y60+Jul!Y60),IF(Config!$C$6=8,SUM(+Ene!Y60+Feb!Y60+Mar!Y60+Abr!Y60+May!Y60+Jun!Y60+Jul!Y60+Ago!Y60),IF(Config!$C$6=9,SUM(+Ene!Y60+Feb!Y60+Mar!Y60+Abr!Y60+May!Y60+Jun!Y60+Jul!Y60+Ago!Y60+Set!Y60),IF(Config!$C$6=10,SUM(+Ene!Y60+Feb!Y60+Mar!Y60+Abr!Y60+May!Y60+Jun!Y60+Jul!Y60+Ago!Y60+Set!Y60+Oct!Y60),IF(Config!$C$6=11,SUM(+Ene!Y60+Feb!Y60+Mar!Y60+Abr!Y60+May!Y60+Jun!Y60+Jul!Y60+Ago!Y60+Set!Y60+Oct!Y60+Nov!Y60),IF(Config!$C$6=12,SUM(+Ene!Y60+Feb!Y60+Mar!Y60+Abr!Y60+May!Y60+Jun!Y60+Jul!Y60+Ago!Y60+Set!Y60+Oct!Y60+Nov!Y60+Dic!Y60)))))))))))))</f>
        <v>0</v>
      </c>
      <c r="Z60" s="429">
        <f>IF(Config!$C$6=1,SUM(+Ene!Z60),IF(Config!$C$6=2,SUM(+Ene!Z60+Feb!Z60),IF(Config!$C$6=3,SUM(+Ene!Z60+Feb!Z60+Mar!Z60),IF(Config!$C$6=4,SUM(+Ene!Z60+Feb!Z60+Mar!Z60+Abr!Z60),IF(Config!$C$6=5,SUM(Ene!Z60+Feb!Z60+Mar!Z60+Abr!Z60+May!Z60),IF(Config!$C$6=6,SUM(+Ene!Z60+Feb!Z60+Mar!Z60+Abr!Z60+May!Z60+Jun!Z60),IF(Config!$C$6=7,SUM(Ene!Z60+Feb!Z60+Mar!Z60+Abr!Z60+May!Z60+Jun!Z60+Jul!Z60),IF(Config!$C$6=8,SUM(+Ene!Z60+Feb!Z60+Mar!Z60+Abr!Z60+May!Z60+Jun!Z60+Jul!Z60+Ago!Z60),IF(Config!$C$6=9,SUM(+Ene!Z60+Feb!Z60+Mar!Z60+Abr!Z60+May!Z60+Jun!Z60+Jul!Z60+Ago!Z60+Set!Z60),IF(Config!$C$6=10,SUM(+Ene!Z60+Feb!Z60+Mar!Z60+Abr!Z60+May!Z60+Jun!Z60+Jul!Z60+Ago!Z60+Set!Z60+Oct!Z60),IF(Config!$C$6=11,SUM(+Ene!Z60+Feb!Z60+Mar!Z60+Abr!Z60+May!Z60+Jun!Z60+Jul!Z60+Ago!Z60+Set!Z60+Oct!Z60+Nov!Z60),IF(Config!$C$6=12,SUM(+Ene!Z60+Feb!Z60+Mar!Z60+Abr!Z60+May!Z60+Jun!Z60+Jul!Z60+Ago!Z60+Set!Z60+Oct!Z60+Nov!Z60+Dic!Z60)))))))))))))</f>
        <v>0</v>
      </c>
      <c r="AA60" s="429">
        <f>IF(Config!$C$6=1,SUM(+Ene!AA60),IF(Config!$C$6=2,SUM(+Ene!AA60+Feb!AA60),IF(Config!$C$6=3,SUM(+Ene!AA60+Feb!AA60+Mar!AA60),IF(Config!$C$6=4,SUM(+Ene!AA60+Feb!AA60+Mar!AA60+Abr!AA60),IF(Config!$C$6=5,SUM(Ene!AA60+Feb!AA60+Mar!AA60+Abr!AA60+May!AA60),IF(Config!$C$6=6,SUM(+Ene!AA60+Feb!AA60+Mar!AA60+Abr!AA60+May!AA60+Jun!AA60),IF(Config!$C$6=7,SUM(Ene!AA60+Feb!AA60+Mar!AA60+Abr!AA60+May!AA60+Jun!AA60+Jul!AA60),IF(Config!$C$6=8,SUM(+Ene!AA60+Feb!AA60+Mar!AA60+Abr!AA60+May!AA60+Jun!AA60+Jul!AA60+Ago!AA60),IF(Config!$C$6=9,SUM(+Ene!AA60+Feb!AA60+Mar!AA60+Abr!AA60+May!AA60+Jun!AA60+Jul!AA60+Ago!AA60+Set!AA60),IF(Config!$C$6=10,SUM(+Ene!AA60+Feb!AA60+Mar!AA60+Abr!AA60+May!AA60+Jun!AA60+Jul!AA60+Ago!AA60+Set!AA60+Oct!AA60),IF(Config!$C$6=11,SUM(+Ene!AA60+Feb!AA60+Mar!AA60+Abr!AA60+May!AA60+Jun!AA60+Jul!AA60+Ago!AA60+Set!AA60+Oct!AA60+Nov!AA60),IF(Config!$C$6=12,SUM(+Ene!AA60+Feb!AA60+Mar!AA60+Abr!AA60+May!AA60+Jun!AA60+Jul!AA60+Ago!AA60+Set!AA60+Oct!AA60+Nov!AA60+Dic!AA60)))))))))))))</f>
        <v>0</v>
      </c>
      <c r="AB60" s="429">
        <f>IF(Config!$C$6=1,SUM(+Ene!AB60),IF(Config!$C$6=2,SUM(+Ene!AB60+Feb!AB60),IF(Config!$C$6=3,SUM(+Ene!AB60+Feb!AB60+Mar!AB60),IF(Config!$C$6=4,SUM(+Ene!AB60+Feb!AB60+Mar!AB60+Abr!AB60),IF(Config!$C$6=5,SUM(Ene!AB60+Feb!AB60+Mar!AB60+Abr!AB60+May!AB60),IF(Config!$C$6=6,SUM(+Ene!AB60+Feb!AB60+Mar!AB60+Abr!AB60+May!AB60+Jun!AB60),IF(Config!$C$6=7,SUM(Ene!AB60+Feb!AB60+Mar!AB60+Abr!AB60+May!AB60+Jun!AB60+Jul!AB60),IF(Config!$C$6=8,SUM(+Ene!AB60+Feb!AB60+Mar!AB60+Abr!AB60+May!AB60+Jun!AB60+Jul!AB60+Ago!AB60),IF(Config!$C$6=9,SUM(+Ene!AB60+Feb!AB60+Mar!AB60+Abr!AB60+May!AB60+Jun!AB60+Jul!AB60+Ago!AB60+Set!AB60),IF(Config!$C$6=10,SUM(+Ene!AB60+Feb!AB60+Mar!AB60+Abr!AB60+May!AB60+Jun!AB60+Jul!AB60+Ago!AB60+Set!AB60+Oct!AB60),IF(Config!$C$6=11,SUM(+Ene!AB60+Feb!AB60+Mar!AB60+Abr!AB60+May!AB60+Jun!AB60+Jul!AB60+Ago!AB60+Set!AB60+Oct!AB60+Nov!AB60),IF(Config!$C$6=12,SUM(+Ene!AB60+Feb!AB60+Mar!AB60+Abr!AB60+May!AB60+Jun!AB60+Jul!AB60+Ago!AB60+Set!AB60+Oct!AB60+Nov!AB60+Dic!AB60)))))))))))))</f>
        <v>0</v>
      </c>
      <c r="AC60" s="429">
        <f>IF(Config!$C$6=1,SUM(+Ene!AC60),IF(Config!$C$6=2,SUM(+Ene!AC60+Feb!AC60),IF(Config!$C$6=3,SUM(+Ene!AC60+Feb!AC60+Mar!AC60),IF(Config!$C$6=4,SUM(+Ene!AC60+Feb!AC60+Mar!AC60+Abr!AC60),IF(Config!$C$6=5,SUM(Ene!AC60+Feb!AC60+Mar!AC60+Abr!AC60+May!AC60),IF(Config!$C$6=6,SUM(+Ene!AC60+Feb!AC60+Mar!AC60+Abr!AC60+May!AC60+Jun!AC60),IF(Config!$C$6=7,SUM(Ene!AC60+Feb!AC60+Mar!AC60+Abr!AC60+May!AC60+Jun!AC60+Jul!AC60),IF(Config!$C$6=8,SUM(+Ene!AC60+Feb!AC60+Mar!AC60+Abr!AC60+May!AC60+Jun!AC60+Jul!AC60+Ago!AC60),IF(Config!$C$6=9,SUM(+Ene!AC60+Feb!AC60+Mar!AC60+Abr!AC60+May!AC60+Jun!AC60+Jul!AC60+Ago!AC60+Set!AC60),IF(Config!$C$6=10,SUM(+Ene!AC60+Feb!AC60+Mar!AC60+Abr!AC60+May!AC60+Jun!AC60+Jul!AC60+Ago!AC60+Set!AC60+Oct!AC60),IF(Config!$C$6=11,SUM(+Ene!AC60+Feb!AC60+Mar!AC60+Abr!AC60+May!AC60+Jun!AC60+Jul!AC60+Ago!AC60+Set!AC60+Oct!AC60+Nov!AC60),IF(Config!$C$6=12,SUM(+Ene!AC60+Feb!AC60+Mar!AC60+Abr!AC60+May!AC60+Jun!AC60+Jul!AC60+Ago!AC60+Set!AC60+Oct!AC60+Nov!AC60+Dic!AC60)))))))))))))</f>
        <v>0</v>
      </c>
      <c r="AD60" s="429">
        <f>IF(Config!$C$6=1,SUM(+Ene!AD60),IF(Config!$C$6=2,SUM(+Ene!AD60+Feb!AD60),IF(Config!$C$6=3,SUM(+Ene!AD60+Feb!AD60+Mar!AD60),IF(Config!$C$6=4,SUM(+Ene!AD60+Feb!AD60+Mar!AD60+Abr!AD60),IF(Config!$C$6=5,SUM(Ene!AD60+Feb!AD60+Mar!AD60+Abr!AD60+May!AD60),IF(Config!$C$6=6,SUM(+Ene!AD60+Feb!AD60+Mar!AD60+Abr!AD60+May!AD60+Jun!AD60),IF(Config!$C$6=7,SUM(Ene!AD60+Feb!AD60+Mar!AD60+Abr!AD60+May!AD60+Jun!AD60+Jul!AD60),IF(Config!$C$6=8,SUM(+Ene!AD60+Feb!AD60+Mar!AD60+Abr!AD60+May!AD60+Jun!AD60+Jul!AD60+Ago!AD60),IF(Config!$C$6=9,SUM(+Ene!AD60+Feb!AD60+Mar!AD60+Abr!AD60+May!AD60+Jun!AD60+Jul!AD60+Ago!AD60+Set!AD60),IF(Config!$C$6=10,SUM(+Ene!AD60+Feb!AD60+Mar!AD60+Abr!AD60+May!AD60+Jun!AD60+Jul!AD60+Ago!AD60+Set!AD60+Oct!AD60),IF(Config!$C$6=11,SUM(+Ene!AD60+Feb!AD60+Mar!AD60+Abr!AD60+May!AD60+Jun!AD60+Jul!AD60+Ago!AD60+Set!AD60+Oct!AD60+Nov!AD60),IF(Config!$C$6=12,SUM(+Ene!AD60+Feb!AD60+Mar!AD60+Abr!AD60+May!AD60+Jun!AD60+Jul!AD60+Ago!AD60+Set!AD60+Oct!AD60+Nov!AD60+Dic!AD60)))))))))))))</f>
        <v>0</v>
      </c>
      <c r="AE60" s="429">
        <f>IF(Config!$C$6=1,SUM(+Ene!AE60),IF(Config!$C$6=2,SUM(+Ene!AE60+Feb!AE60),IF(Config!$C$6=3,SUM(+Ene!AE60+Feb!AE60+Mar!AE60),IF(Config!$C$6=4,SUM(+Ene!AE60+Feb!AE60+Mar!AE60+Abr!AE60),IF(Config!$C$6=5,SUM(Ene!AE60+Feb!AE60+Mar!AE60+Abr!AE60+May!AE60),IF(Config!$C$6=6,SUM(+Ene!AE60+Feb!AE60+Mar!AE60+Abr!AE60+May!AE60+Jun!AE60),IF(Config!$C$6=7,SUM(Ene!AE60+Feb!AE60+Mar!AE60+Abr!AE60+May!AE60+Jun!AE60+Jul!AE60),IF(Config!$C$6=8,SUM(+Ene!AE60+Feb!AE60+Mar!AE60+Abr!AE60+May!AE60+Jun!AE60+Jul!AE60+Ago!AE60),IF(Config!$C$6=9,SUM(+Ene!AE60+Feb!AE60+Mar!AE60+Abr!AE60+May!AE60+Jun!AE60+Jul!AE60+Ago!AE60+Set!AE60),IF(Config!$C$6=10,SUM(+Ene!AE60+Feb!AE60+Mar!AE60+Abr!AE60+May!AE60+Jun!AE60+Jul!AE60+Ago!AE60+Set!AE60+Oct!AE60),IF(Config!$C$6=11,SUM(+Ene!AE60+Feb!AE60+Mar!AE60+Abr!AE60+May!AE60+Jun!AE60+Jul!AE60+Ago!AE60+Set!AE60+Oct!AE60+Nov!AE60),IF(Config!$C$6=12,SUM(+Ene!AE60+Feb!AE60+Mar!AE60+Abr!AE60+May!AE60+Jun!AE60+Jul!AE60+Ago!AE60+Set!AE60+Oct!AE60+Nov!AE60+Dic!AE60)))))))))))))</f>
        <v>0</v>
      </c>
      <c r="AF60" s="429">
        <f>IF(Config!$C$6=1,SUM(+Ene!AF60),IF(Config!$C$6=2,SUM(+Ene!AF60+Feb!AF60),IF(Config!$C$6=3,SUM(+Ene!AF60+Feb!AF60+Mar!AF60),IF(Config!$C$6=4,SUM(+Ene!AF60+Feb!AF60+Mar!AF60+Abr!AF60),IF(Config!$C$6=5,SUM(Ene!AF60+Feb!AF60+Mar!AF60+Abr!AF60+May!AF60),IF(Config!$C$6=6,SUM(+Ene!AF60+Feb!AF60+Mar!AF60+Abr!AF60+May!AF60+Jun!AF60),IF(Config!$C$6=7,SUM(Ene!AF60+Feb!AF60+Mar!AF60+Abr!AF60+May!AF60+Jun!AF60+Jul!AF60),IF(Config!$C$6=8,SUM(+Ene!AF60+Feb!AF60+Mar!AF60+Abr!AF60+May!AF60+Jun!AF60+Jul!AF60+Ago!AF60),IF(Config!$C$6=9,SUM(+Ene!AF60+Feb!AF60+Mar!AF60+Abr!AF60+May!AF60+Jun!AF60+Jul!AF60+Ago!AF60+Set!AF60),IF(Config!$C$6=10,SUM(+Ene!AF60+Feb!AF60+Mar!AF60+Abr!AF60+May!AF60+Jun!AF60+Jul!AF60+Ago!AF60+Set!AF60+Oct!AF60),IF(Config!$C$6=11,SUM(+Ene!AF60+Feb!AF60+Mar!AF60+Abr!AF60+May!AF60+Jun!AF60+Jul!AF60+Ago!AF60+Set!AF60+Oct!AF60+Nov!AF60),IF(Config!$C$6=12,SUM(+Ene!AF60+Feb!AF60+Mar!AF60+Abr!AF60+May!AF60+Jun!AF60+Jul!AF60+Ago!AF60+Set!AF60+Oct!AF60+Nov!AF60+Dic!AF60)))))))))))))</f>
        <v>0</v>
      </c>
      <c r="AG60" s="429">
        <f>IF(Config!$C$6=1,SUM(+Ene!AG60),IF(Config!$C$6=2,SUM(+Ene!AG60+Feb!AG60),IF(Config!$C$6=3,SUM(+Ene!AG60+Feb!AG60+Mar!AG60),IF(Config!$C$6=4,SUM(+Ene!AG60+Feb!AG60+Mar!AG60+Abr!AG60),IF(Config!$C$6=5,SUM(Ene!AG60+Feb!AG60+Mar!AG60+Abr!AG60+May!AG60),IF(Config!$C$6=6,SUM(+Ene!AG60+Feb!AG60+Mar!AG60+Abr!AG60+May!AG60+Jun!AG60),IF(Config!$C$6=7,SUM(Ene!AG60+Feb!AG60+Mar!AG60+Abr!AG60+May!AG60+Jun!AG60+Jul!AG60),IF(Config!$C$6=8,SUM(+Ene!AG60+Feb!AG60+Mar!AG60+Abr!AG60+May!AG60+Jun!AG60+Jul!AG60+Ago!AG60),IF(Config!$C$6=9,SUM(+Ene!AG60+Feb!AG60+Mar!AG60+Abr!AG60+May!AG60+Jun!AG60+Jul!AG60+Ago!AG60+Set!AG60),IF(Config!$C$6=10,SUM(+Ene!AG60+Feb!AG60+Mar!AG60+Abr!AG60+May!AG60+Jun!AG60+Jul!AG60+Ago!AG60+Set!AG60+Oct!AG60),IF(Config!$C$6=11,SUM(+Ene!AG60+Feb!AG60+Mar!AG60+Abr!AG60+May!AG60+Jun!AG60+Jul!AG60+Ago!AG60+Set!AG60+Oct!AG60+Nov!AG60),IF(Config!$C$6=12,SUM(+Ene!AG60+Feb!AG60+Mar!AG60+Abr!AG60+May!AG60+Jun!AG60+Jul!AG60+Ago!AG60+Set!AG60+Oct!AG60+Nov!AG60+Dic!AG60)))))))))))))</f>
        <v>0</v>
      </c>
      <c r="AH60" s="429">
        <f>IF(Config!$C$6=1,SUM(+Ene!AH60),IF(Config!$C$6=2,SUM(+Ene!AH60+Feb!AH60),IF(Config!$C$6=3,SUM(+Ene!AH60+Feb!AH60+Mar!AH60),IF(Config!$C$6=4,SUM(+Ene!AH60+Feb!AH60+Mar!AH60+Abr!AH60),IF(Config!$C$6=5,SUM(Ene!AH60+Feb!AH60+Mar!AH60+Abr!AH60+May!AH60),IF(Config!$C$6=6,SUM(+Ene!AH60+Feb!AH60+Mar!AH60+Abr!AH60+May!AH60+Jun!AH60),IF(Config!$C$6=7,SUM(Ene!AH60+Feb!AH60+Mar!AH60+Abr!AH60+May!AH60+Jun!AH60+Jul!AH60),IF(Config!$C$6=8,SUM(+Ene!AH60+Feb!AH60+Mar!AH60+Abr!AH60+May!AH60+Jun!AH60+Jul!AH60+Ago!AH60),IF(Config!$C$6=9,SUM(+Ene!AH60+Feb!AH60+Mar!AH60+Abr!AH60+May!AH60+Jun!AH60+Jul!AH60+Ago!AH60+Set!AH60),IF(Config!$C$6=10,SUM(+Ene!AH60+Feb!AH60+Mar!AH60+Abr!AH60+May!AH60+Jun!AH60+Jul!AH60+Ago!AH60+Set!AH60+Oct!AH60),IF(Config!$C$6=11,SUM(+Ene!AH60+Feb!AH60+Mar!AH60+Abr!AH60+May!AH60+Jun!AH60+Jul!AH60+Ago!AH60+Set!AH60+Oct!AH60+Nov!AH60),IF(Config!$C$6=12,SUM(+Ene!AH60+Feb!AH60+Mar!AH60+Abr!AH60+May!AH60+Jun!AH60+Jul!AH60+Ago!AH60+Set!AH60+Oct!AH60+Nov!AH60+Dic!AH60)))))))))))))</f>
        <v>0</v>
      </c>
      <c r="AI60" s="429">
        <f>IF(Config!$C$6=1,SUM(+Ene!AI60),IF(Config!$C$6=2,SUM(+Ene!AI60+Feb!AI60),IF(Config!$C$6=3,SUM(+Ene!AI60+Feb!AI60+Mar!AI60),IF(Config!$C$6=4,SUM(+Ene!AI60+Feb!AI60+Mar!AI60+Abr!AI60),IF(Config!$C$6=5,SUM(Ene!AI60+Feb!AI60+Mar!AI60+Abr!AI60+May!AI60),IF(Config!$C$6=6,SUM(+Ene!AI60+Feb!AI60+Mar!AI60+Abr!AI60+May!AI60+Jun!AI60),IF(Config!$C$6=7,SUM(Ene!AI60+Feb!AI60+Mar!AI60+Abr!AI60+May!AI60+Jun!AI60+Jul!AI60),IF(Config!$C$6=8,SUM(+Ene!AI60+Feb!AI60+Mar!AI60+Abr!AI60+May!AI60+Jun!AI60+Jul!AI60+Ago!AI60),IF(Config!$C$6=9,SUM(+Ene!AI60+Feb!AI60+Mar!AI60+Abr!AI60+May!AI60+Jun!AI60+Jul!AI60+Ago!AI60+Set!AI60),IF(Config!$C$6=10,SUM(+Ene!AI60+Feb!AI60+Mar!AI60+Abr!AI60+May!AI60+Jun!AI60+Jul!AI60+Ago!AI60+Set!AI60+Oct!AI60),IF(Config!$C$6=11,SUM(+Ene!AI60+Feb!AI60+Mar!AI60+Abr!AI60+May!AI60+Jun!AI60+Jul!AI60+Ago!AI60+Set!AI60+Oct!AI60+Nov!AI60),IF(Config!$C$6=12,SUM(+Ene!AI60+Feb!AI60+Mar!AI60+Abr!AI60+May!AI60+Jun!AI60+Jul!AI60+Ago!AI60+Set!AI60+Oct!AI60+Nov!AI60+Dic!AI60)))))))))))))</f>
        <v>0</v>
      </c>
      <c r="AJ60" s="429">
        <f>IF(Config!$C$6=1,SUM(+Ene!AJ60),IF(Config!$C$6=2,SUM(+Ene!AJ60+Feb!AJ60),IF(Config!$C$6=3,SUM(+Ene!AJ60+Feb!AJ60+Mar!AJ60),IF(Config!$C$6=4,SUM(+Ene!AJ60+Feb!AJ60+Mar!AJ60+Abr!AJ60),IF(Config!$C$6=5,SUM(Ene!AJ60+Feb!AJ60+Mar!AJ60+Abr!AJ60+May!AJ60),IF(Config!$C$6=6,SUM(+Ene!AJ60+Feb!AJ60+Mar!AJ60+Abr!AJ60+May!AJ60+Jun!AJ60),IF(Config!$C$6=7,SUM(Ene!AJ60+Feb!AJ60+Mar!AJ60+Abr!AJ60+May!AJ60+Jun!AJ60+Jul!AJ60),IF(Config!$C$6=8,SUM(+Ene!AJ60+Feb!AJ60+Mar!AJ60+Abr!AJ60+May!AJ60+Jun!AJ60+Jul!AJ60+Ago!AJ60),IF(Config!$C$6=9,SUM(+Ene!AJ60+Feb!AJ60+Mar!AJ60+Abr!AJ60+May!AJ60+Jun!AJ60+Jul!AJ60+Ago!AJ60+Set!AJ60),IF(Config!$C$6=10,SUM(+Ene!AJ60+Feb!AJ60+Mar!AJ60+Abr!AJ60+May!AJ60+Jun!AJ60+Jul!AJ60+Ago!AJ60+Set!AJ60+Oct!AJ60),IF(Config!$C$6=11,SUM(+Ene!AJ60+Feb!AJ60+Mar!AJ60+Abr!AJ60+May!AJ60+Jun!AJ60+Jul!AJ60+Ago!AJ60+Set!AJ60+Oct!AJ60+Nov!AJ60),IF(Config!$C$6=12,SUM(+Ene!AJ60+Feb!AJ60+Mar!AJ60+Abr!AJ60+May!AJ60+Jun!AJ60+Jul!AJ60+Ago!AJ60+Set!AJ60+Oct!AJ60+Nov!AJ60+Dic!AJ60)))))))))))))</f>
        <v>0</v>
      </c>
      <c r="AK60" s="429">
        <f>IF(Config!$C$6=1,SUM(+Ene!AK60),IF(Config!$C$6=2,SUM(+Ene!AK60+Feb!AK60),IF(Config!$C$6=3,SUM(+Ene!AK60+Feb!AK60+Mar!AK60),IF(Config!$C$6=4,SUM(+Ene!AK60+Feb!AK60+Mar!AK60+Abr!AK60),IF(Config!$C$6=5,SUM(Ene!AK60+Feb!AK60+Mar!AK60+Abr!AK60+May!AK60),IF(Config!$C$6=6,SUM(+Ene!AK60+Feb!AK60+Mar!AK60+Abr!AK60+May!AK60+Jun!AK60),IF(Config!$C$6=7,SUM(Ene!AK60+Feb!AK60+Mar!AK60+Abr!AK60+May!AK60+Jun!AK60+Jul!AK60),IF(Config!$C$6=8,SUM(+Ene!AK60+Feb!AK60+Mar!AK60+Abr!AK60+May!AK60+Jun!AK60+Jul!AK60+Ago!AK60),IF(Config!$C$6=9,SUM(+Ene!AK60+Feb!AK60+Mar!AK60+Abr!AK60+May!AK60+Jun!AK60+Jul!AK60+Ago!AK60+Set!AK60),IF(Config!$C$6=10,SUM(+Ene!AK60+Feb!AK60+Mar!AK60+Abr!AK60+May!AK60+Jun!AK60+Jul!AK60+Ago!AK60+Set!AK60+Oct!AK60),IF(Config!$C$6=11,SUM(+Ene!AK60+Feb!AK60+Mar!AK60+Abr!AK60+May!AK60+Jun!AK60+Jul!AK60+Ago!AK60+Set!AK60+Oct!AK60+Nov!AK60),IF(Config!$C$6=12,SUM(+Ene!AK60+Feb!AK60+Mar!AK60+Abr!AK60+May!AK60+Jun!AK60+Jul!AK60+Ago!AK60+Set!AK60+Oct!AK60+Nov!AK60+Dic!AK60)))))))))))))</f>
        <v>0</v>
      </c>
      <c r="AL60" s="429">
        <f>IF(Config!$C$6=1,SUM(+Ene!AL60),IF(Config!$C$6=2,SUM(+Ene!AL60+Feb!AL60),IF(Config!$C$6=3,SUM(+Ene!AL60+Feb!AL60+Mar!AL60),IF(Config!$C$6=4,SUM(+Ene!AL60+Feb!AL60+Mar!AL60+Abr!AL60),IF(Config!$C$6=5,SUM(Ene!AL60+Feb!AL60+Mar!AL60+Abr!AL60+May!AL60),IF(Config!$C$6=6,SUM(+Ene!AL60+Feb!AL60+Mar!AL60+Abr!AL60+May!AL60+Jun!AL60),IF(Config!$C$6=7,SUM(Ene!AL60+Feb!AL60+Mar!AL60+Abr!AL60+May!AL60+Jun!AL60+Jul!AL60),IF(Config!$C$6=8,SUM(+Ene!AL60+Feb!AL60+Mar!AL60+Abr!AL60+May!AL60+Jun!AL60+Jul!AL60+Ago!AL60),IF(Config!$C$6=9,SUM(+Ene!AL60+Feb!AL60+Mar!AL60+Abr!AL60+May!AL60+Jun!AL60+Jul!AL60+Ago!AL60+Set!AL60),IF(Config!$C$6=10,SUM(+Ene!AL60+Feb!AL60+Mar!AL60+Abr!AL60+May!AL60+Jun!AL60+Jul!AL60+Ago!AL60+Set!AL60+Oct!AL60),IF(Config!$C$6=11,SUM(+Ene!AL60+Feb!AL60+Mar!AL60+Abr!AL60+May!AL60+Jun!AL60+Jul!AL60+Ago!AL60+Set!AL60+Oct!AL60+Nov!AL60),IF(Config!$C$6=12,SUM(+Ene!AL60+Feb!AL60+Mar!AL60+Abr!AL60+May!AL60+Jun!AL60+Jul!AL60+Ago!AL60+Set!AL60+Oct!AL60+Nov!AL60+Dic!AL60)))))))))))))</f>
        <v>0</v>
      </c>
      <c r="AM60" s="429">
        <f>IF(Config!$C$6=1,SUM(+Ene!AM60),IF(Config!$C$6=2,SUM(+Ene!AM60+Feb!AM60),IF(Config!$C$6=3,SUM(+Ene!AM60+Feb!AM60+Mar!AM60),IF(Config!$C$6=4,SUM(+Ene!AM60+Feb!AM60+Mar!AM60+Abr!AM60),IF(Config!$C$6=5,SUM(Ene!AM60+Feb!AM60+Mar!AM60+Abr!AM60+May!AM60),IF(Config!$C$6=6,SUM(+Ene!AM60+Feb!AM60+Mar!AM60+Abr!AM60+May!AM60+Jun!AM60),IF(Config!$C$6=7,SUM(Ene!AM60+Feb!AM60+Mar!AM60+Abr!AM60+May!AM60+Jun!AM60+Jul!AM60),IF(Config!$C$6=8,SUM(+Ene!AM60+Feb!AM60+Mar!AM60+Abr!AM60+May!AM60+Jun!AM60+Jul!AM60+Ago!AM60),IF(Config!$C$6=9,SUM(+Ene!AM60+Feb!AM60+Mar!AM60+Abr!AM60+May!AM60+Jun!AM60+Jul!AM60+Ago!AM60+Set!AM60),IF(Config!$C$6=10,SUM(+Ene!AM60+Feb!AM60+Mar!AM60+Abr!AM60+May!AM60+Jun!AM60+Jul!AM60+Ago!AM60+Set!AM60+Oct!AM60),IF(Config!$C$6=11,SUM(+Ene!AM60+Feb!AM60+Mar!AM60+Abr!AM60+May!AM60+Jun!AM60+Jul!AM60+Ago!AM60+Set!AM60+Oct!AM60+Nov!AM60),IF(Config!$C$6=12,SUM(+Ene!AM60+Feb!AM60+Mar!AM60+Abr!AM60+May!AM60+Jun!AM60+Jul!AM60+Ago!AM60+Set!AM60+Oct!AM60+Nov!AM60+Dic!AM60)))))))))))))</f>
        <v>0</v>
      </c>
      <c r="AN60" s="429">
        <f>IF(Config!$C$6=1,SUM(+Ene!AN60),IF(Config!$C$6=2,SUM(+Ene!AN60+Feb!AN60),IF(Config!$C$6=3,SUM(+Ene!AN60+Feb!AN60+Mar!AN60),IF(Config!$C$6=4,SUM(+Ene!AN60+Feb!AN60+Mar!AN60+Abr!AN60),IF(Config!$C$6=5,SUM(Ene!AN60+Feb!AN60+Mar!AN60+Abr!AN60+May!AN60),IF(Config!$C$6=6,SUM(+Ene!AN60+Feb!AN60+Mar!AN60+Abr!AN60+May!AN60+Jun!AN60),IF(Config!$C$6=7,SUM(Ene!AN60+Feb!AN60+Mar!AN60+Abr!AN60+May!AN60+Jun!AN60+Jul!AN60),IF(Config!$C$6=8,SUM(+Ene!AN60+Feb!AN60+Mar!AN60+Abr!AN60+May!AN60+Jun!AN60+Jul!AN60+Ago!AN60),IF(Config!$C$6=9,SUM(+Ene!AN60+Feb!AN60+Mar!AN60+Abr!AN60+May!AN60+Jun!AN60+Jul!AN60+Ago!AN60+Set!AN60),IF(Config!$C$6=10,SUM(+Ene!AN60+Feb!AN60+Mar!AN60+Abr!AN60+May!AN60+Jun!AN60+Jul!AN60+Ago!AN60+Set!AN60+Oct!AN60),IF(Config!$C$6=11,SUM(+Ene!AN60+Feb!AN60+Mar!AN60+Abr!AN60+May!AN60+Jun!AN60+Jul!AN60+Ago!AN60+Set!AN60+Oct!AN60+Nov!AN60),IF(Config!$C$6=12,SUM(+Ene!AN60+Feb!AN60+Mar!AN60+Abr!AN60+May!AN60+Jun!AN60+Jul!AN60+Ago!AN60+Set!AN60+Oct!AN60+Nov!AN60+Dic!AN60)))))))))))))</f>
        <v>0</v>
      </c>
      <c r="AO60" s="429">
        <f>IF(Config!$C$6=1,SUM(+Ene!AO60),IF(Config!$C$6=2,SUM(+Ene!AO60+Feb!AO60),IF(Config!$C$6=3,SUM(+Ene!AO60+Feb!AO60+Mar!AO60),IF(Config!$C$6=4,SUM(+Ene!AO60+Feb!AO60+Mar!AO60+Abr!AO60),IF(Config!$C$6=5,SUM(Ene!AO60+Feb!AO60+Mar!AO60+Abr!AO60+May!AO60),IF(Config!$C$6=6,SUM(+Ene!AO60+Feb!AO60+Mar!AO60+Abr!AO60+May!AO60+Jun!AO60),IF(Config!$C$6=7,SUM(Ene!AO60+Feb!AO60+Mar!AO60+Abr!AO60+May!AO60+Jun!AO60+Jul!AO60),IF(Config!$C$6=8,SUM(+Ene!AO60+Feb!AO60+Mar!AO60+Abr!AO60+May!AO60+Jun!AO60+Jul!AO60+Ago!AO60),IF(Config!$C$6=9,SUM(+Ene!AO60+Feb!AO60+Mar!AO60+Abr!AO60+May!AO60+Jun!AO60+Jul!AO60+Ago!AO60+Set!AO60),IF(Config!$C$6=10,SUM(+Ene!AO60+Feb!AO60+Mar!AO60+Abr!AO60+May!AO60+Jun!AO60+Jul!AO60+Ago!AO60+Set!AO60+Oct!AO60),IF(Config!$C$6=11,SUM(+Ene!AO60+Feb!AO60+Mar!AO60+Abr!AO60+May!AO60+Jun!AO60+Jul!AO60+Ago!AO60+Set!AO60+Oct!AO60+Nov!AO60),IF(Config!$C$6=12,SUM(+Ene!AO60+Feb!AO60+Mar!AO60+Abr!AO60+May!AO60+Jun!AO60+Jul!AO60+Ago!AO60+Set!AO60+Oct!AO60+Nov!AO60+Dic!AO60)))))))))))))</f>
        <v>0</v>
      </c>
      <c r="AP60" s="429">
        <f>IF(Config!$C$6=1,SUM(+Ene!AP60),IF(Config!$C$6=2,SUM(+Ene!AP60+Feb!AP60),IF(Config!$C$6=3,SUM(+Ene!AP60+Feb!AP60+Mar!AP60),IF(Config!$C$6=4,SUM(+Ene!AP60+Feb!AP60+Mar!AP60+Abr!AP60),IF(Config!$C$6=5,SUM(Ene!AP60+Feb!AP60+Mar!AP60+Abr!AP60+May!AP60),IF(Config!$C$6=6,SUM(+Ene!AP60+Feb!AP60+Mar!AP60+Abr!AP60+May!AP60+Jun!AP60),IF(Config!$C$6=7,SUM(Ene!AP60+Feb!AP60+Mar!AP60+Abr!AP60+May!AP60+Jun!AP60+Jul!AP60),IF(Config!$C$6=8,SUM(+Ene!AP60+Feb!AP60+Mar!AP60+Abr!AP60+May!AP60+Jun!AP60+Jul!AP60+Ago!AP60),IF(Config!$C$6=9,SUM(+Ene!AP60+Feb!AP60+Mar!AP60+Abr!AP60+May!AP60+Jun!AP60+Jul!AP60+Ago!AP60+Set!AP60),IF(Config!$C$6=10,SUM(+Ene!AP60+Feb!AP60+Mar!AP60+Abr!AP60+May!AP60+Jun!AP60+Jul!AP60+Ago!AP60+Set!AP60+Oct!AP60),IF(Config!$C$6=11,SUM(+Ene!AP60+Feb!AP60+Mar!AP60+Abr!AP60+May!AP60+Jun!AP60+Jul!AP60+Ago!AP60+Set!AP60+Oct!AP60+Nov!AP60),IF(Config!$C$6=12,SUM(+Ene!AP60+Feb!AP60+Mar!AP60+Abr!AP60+May!AP60+Jun!AP60+Jul!AP60+Ago!AP60+Set!AP60+Oct!AP60+Nov!AP60+Dic!AP60)))))))))))))</f>
        <v>0</v>
      </c>
      <c r="AQ60" s="429">
        <f>IF(Config!$C$6=1,SUM(+Ene!AQ60),IF(Config!$C$6=2,SUM(+Ene!AQ60+Feb!AQ60),IF(Config!$C$6=3,SUM(+Ene!AQ60+Feb!AQ60+Mar!AQ60),IF(Config!$C$6=4,SUM(+Ene!AQ60+Feb!AQ60+Mar!AQ60+Abr!AQ60),IF(Config!$C$6=5,SUM(Ene!AQ60+Feb!AQ60+Mar!AQ60+Abr!AQ60+May!AQ60),IF(Config!$C$6=6,SUM(+Ene!AQ60+Feb!AQ60+Mar!AQ60+Abr!AQ60+May!AQ60+Jun!AQ60),IF(Config!$C$6=7,SUM(Ene!AQ60+Feb!AQ60+Mar!AQ60+Abr!AQ60+May!AQ60+Jun!AQ60+Jul!AQ60),IF(Config!$C$6=8,SUM(+Ene!AQ60+Feb!AQ60+Mar!AQ60+Abr!AQ60+May!AQ60+Jun!AQ60+Jul!AQ60+Ago!AQ60),IF(Config!$C$6=9,SUM(+Ene!AQ60+Feb!AQ60+Mar!AQ60+Abr!AQ60+May!AQ60+Jun!AQ60+Jul!AQ60+Ago!AQ60+Set!AQ60),IF(Config!$C$6=10,SUM(+Ene!AQ60+Feb!AQ60+Mar!AQ60+Abr!AQ60+May!AQ60+Jun!AQ60+Jul!AQ60+Ago!AQ60+Set!AQ60+Oct!AQ60),IF(Config!$C$6=11,SUM(+Ene!AQ60+Feb!AQ60+Mar!AQ60+Abr!AQ60+May!AQ60+Jun!AQ60+Jul!AQ60+Ago!AQ60+Set!AQ60+Oct!AQ60+Nov!AQ60),IF(Config!$C$6=12,SUM(+Ene!AQ60+Feb!AQ60+Mar!AQ60+Abr!AQ60+May!AQ60+Jun!AQ60+Jul!AQ60+Ago!AQ60+Set!AQ60+Oct!AQ60+Nov!AQ60+Dic!AQ60)))))))))))))</f>
        <v>0</v>
      </c>
      <c r="AR60" s="429">
        <f>IF(Config!$C$6=1,SUM(+Ene!AR60),IF(Config!$C$6=2,SUM(+Ene!AR60+Feb!AR60),IF(Config!$C$6=3,SUM(+Ene!AR60+Feb!AR60+Mar!AR60),IF(Config!$C$6=4,SUM(+Ene!AR60+Feb!AR60+Mar!AR60+Abr!AR60),IF(Config!$C$6=5,SUM(Ene!AR60+Feb!AR60+Mar!AR60+Abr!AR60+May!AR60),IF(Config!$C$6=6,SUM(+Ene!AR60+Feb!AR60+Mar!AR60+Abr!AR60+May!AR60+Jun!AR60),IF(Config!$C$6=7,SUM(Ene!AR60+Feb!AR60+Mar!AR60+Abr!AR60+May!AR60+Jun!AR60+Jul!AR60),IF(Config!$C$6=8,SUM(+Ene!AR60+Feb!AR60+Mar!AR60+Abr!AR60+May!AR60+Jun!AR60+Jul!AR60+Ago!AR60),IF(Config!$C$6=9,SUM(+Ene!AR60+Feb!AR60+Mar!AR60+Abr!AR60+May!AR60+Jun!AR60+Jul!AR60+Ago!AR60+Set!AR60),IF(Config!$C$6=10,SUM(+Ene!AR60+Feb!AR60+Mar!AR60+Abr!AR60+May!AR60+Jun!AR60+Jul!AR60+Ago!AR60+Set!AR60+Oct!AR60),IF(Config!$C$6=11,SUM(+Ene!AR60+Feb!AR60+Mar!AR60+Abr!AR60+May!AR60+Jun!AR60+Jul!AR60+Ago!AR60+Set!AR60+Oct!AR60+Nov!AR60),IF(Config!$C$6=12,SUM(+Ene!AR60+Feb!AR60+Mar!AR60+Abr!AR60+May!AR60+Jun!AR60+Jul!AR60+Ago!AR60+Set!AR60+Oct!AR60+Nov!AR60+Dic!AR60)))))))))))))</f>
        <v>0</v>
      </c>
      <c r="AS60" s="429">
        <f>IF(Config!$C$6=1,SUM(+Ene!AS60),IF(Config!$C$6=2,SUM(+Ene!AS60+Feb!AS60),IF(Config!$C$6=3,SUM(+Ene!AS60+Feb!AS60+Mar!AS60),IF(Config!$C$6=4,SUM(+Ene!AS60+Feb!AS60+Mar!AS60+Abr!AS60),IF(Config!$C$6=5,SUM(Ene!AS60+Feb!AS60+Mar!AS60+Abr!AS60+May!AS60),IF(Config!$C$6=6,SUM(+Ene!AS60+Feb!AS60+Mar!AS60+Abr!AS60+May!AS60+Jun!AS60),IF(Config!$C$6=7,SUM(Ene!AS60+Feb!AS60+Mar!AS60+Abr!AS60+May!AS60+Jun!AS60+Jul!AS60),IF(Config!$C$6=8,SUM(+Ene!AS60+Feb!AS60+Mar!AS60+Abr!AS60+May!AS60+Jun!AS60+Jul!AS60+Ago!AS60),IF(Config!$C$6=9,SUM(+Ene!AS60+Feb!AS60+Mar!AS60+Abr!AS60+May!AS60+Jun!AS60+Jul!AS60+Ago!AS60+Set!AS60),IF(Config!$C$6=10,SUM(+Ene!AS60+Feb!AS60+Mar!AS60+Abr!AS60+May!AS60+Jun!AS60+Jul!AS60+Ago!AS60+Set!AS60+Oct!AS60),IF(Config!$C$6=11,SUM(+Ene!AS60+Feb!AS60+Mar!AS60+Abr!AS60+May!AS60+Jun!AS60+Jul!AS60+Ago!AS60+Set!AS60+Oct!AS60+Nov!AS60),IF(Config!$C$6=12,SUM(+Ene!AS60+Feb!AS60+Mar!AS60+Abr!AS60+May!AS60+Jun!AS60+Jul!AS60+Ago!AS60+Set!AS60+Oct!AS60+Nov!AS60+Dic!AS60)))))))))))))</f>
        <v>0</v>
      </c>
      <c r="AT60" s="429">
        <f>IF(Config!$C$6=1,SUM(+Ene!AT60),IF(Config!$C$6=2,SUM(+Ene!AT60+Feb!AT60),IF(Config!$C$6=3,SUM(+Ene!AT60+Feb!AT60+Mar!AT60),IF(Config!$C$6=4,SUM(+Ene!AT60+Feb!AT60+Mar!AT60+Abr!AT60),IF(Config!$C$6=5,SUM(Ene!AT60+Feb!AT60+Mar!AT60+Abr!AT60+May!AT60),IF(Config!$C$6=6,SUM(+Ene!AT60+Feb!AT60+Mar!AT60+Abr!AT60+May!AT60+Jun!AT60),IF(Config!$C$6=7,SUM(Ene!AT60+Feb!AT60+Mar!AT60+Abr!AT60+May!AT60+Jun!AT60+Jul!AT60),IF(Config!$C$6=8,SUM(+Ene!AT60+Feb!AT60+Mar!AT60+Abr!AT60+May!AT60+Jun!AT60+Jul!AT60+Ago!AT60),IF(Config!$C$6=9,SUM(+Ene!AT60+Feb!AT60+Mar!AT60+Abr!AT60+May!AT60+Jun!AT60+Jul!AT60+Ago!AT60+Set!AT60),IF(Config!$C$6=10,SUM(+Ene!AT60+Feb!AT60+Mar!AT60+Abr!AT60+May!AT60+Jun!AT60+Jul!AT60+Ago!AT60+Set!AT60+Oct!AT60),IF(Config!$C$6=11,SUM(+Ene!AT60+Feb!AT60+Mar!AT60+Abr!AT60+May!AT60+Jun!AT60+Jul!AT60+Ago!AT60+Set!AT60+Oct!AT60+Nov!AT60),IF(Config!$C$6=12,SUM(+Ene!AT60+Feb!AT60+Mar!AT60+Abr!AT60+May!AT60+Jun!AT60+Jul!AT60+Ago!AT60+Set!AT60+Oct!AT60+Nov!AT60+Dic!AT60)))))))))))))</f>
        <v>0</v>
      </c>
      <c r="AU60">
        <f t="shared" si="34"/>
        <v>0</v>
      </c>
      <c r="AV60" s="37">
        <f t="shared" si="35"/>
        <v>0</v>
      </c>
      <c r="AW60" s="37">
        <f t="shared" si="36"/>
        <v>0</v>
      </c>
      <c r="AX60" s="37">
        <f t="shared" ref="AX60:AX88" si="51">+SUM(G60:P60)</f>
        <v>0</v>
      </c>
      <c r="AY60" s="37">
        <f t="shared" ref="AY60:AY88" si="52">+SUM(Q60:S60)</f>
        <v>0</v>
      </c>
      <c r="AZ60" s="37">
        <f t="shared" si="37"/>
        <v>0</v>
      </c>
      <c r="BA60" s="37">
        <f t="shared" si="38"/>
        <v>0</v>
      </c>
      <c r="BB60" s="37">
        <f t="shared" si="16"/>
        <v>0</v>
      </c>
      <c r="BC60" s="37">
        <f t="shared" si="39"/>
        <v>0</v>
      </c>
      <c r="BD60" s="38">
        <f t="shared" si="40"/>
        <v>0</v>
      </c>
      <c r="BE60" s="37">
        <f t="shared" si="41"/>
        <v>0</v>
      </c>
      <c r="BF60" s="54">
        <f t="shared" ref="BF60:BF88" si="53">SUM(AV60:BE60)</f>
        <v>0</v>
      </c>
      <c r="BG60" t="str">
        <f t="shared" si="8"/>
        <v>OK</v>
      </c>
    </row>
    <row r="61" spans="1:59" x14ac:dyDescent="0.25">
      <c r="A61" s="400">
        <v>58</v>
      </c>
      <c r="B61" s="411" t="s">
        <v>429</v>
      </c>
      <c r="C61" s="410" t="s">
        <v>565</v>
      </c>
      <c r="D61" s="429">
        <f>IF(Config!$C$6=1,SUM(+Ene!D61),IF(Config!$C$6=2,SUM(+Ene!D61+Feb!D61),IF(Config!$C$6=3,SUM(+Ene!D61+Feb!D61+Mar!D61),IF(Config!$C$6=4,SUM(+Ene!D61+Feb!D61+Mar!D61+Abr!D61),IF(Config!$C$6=5,SUM(Ene!D61+Feb!D61+Mar!D61+Abr!D61+May!D61),IF(Config!$C$6=6,SUM(+Ene!D61+Feb!D61+Mar!D61+Abr!D61+May!D61+Jun!D61),IF(Config!$C$6=7,SUM(Ene!D61+Feb!D61+Mar!D61+Abr!D61+May!D61+Jun!D61+Jul!D61),IF(Config!$C$6=8,SUM(+Ene!D61+Feb!D61+Mar!D61+Abr!D61+May!D61+Jun!D61+Jul!D61+Ago!D61),IF(Config!$C$6=9,SUM(+Ene!D61+Feb!D61+Mar!D61+Abr!D61+May!D61+Jun!D61+Jul!D61+Ago!D61+Set!D61),IF(Config!$C$6=10,SUM(+Ene!D61+Feb!D61+Mar!D61+Abr!D61+May!D61+Jun!D61+Jul!D61+Ago!D61+Set!D61+Oct!D61),IF(Config!$C$6=11,SUM(+Ene!D61+Feb!D61+Mar!D61+Abr!D61+May!D61+Jun!D61+Jul!D61+Ago!D61+Set!D61+Oct!D61+Nov!D61),IF(Config!$C$6=12,SUM(+Ene!D61+Feb!D61+Mar!D61+Abr!D61+May!D61+Jun!D61+Jul!D61+Ago!D61+Set!D61+Oct!D61+Nov!D61+Dic!D61)))))))))))))</f>
        <v>0</v>
      </c>
      <c r="E61" s="429">
        <f>IF(Config!$C$6=1,SUM(+Ene!E61),IF(Config!$C$6=2,SUM(+Ene!E61+Feb!E61),IF(Config!$C$6=3,SUM(+Ene!E61+Feb!E61+Mar!E61),IF(Config!$C$6=4,SUM(+Ene!E61+Feb!E61+Mar!E61+Abr!E61),IF(Config!$C$6=5,SUM(Ene!E61+Feb!E61+Mar!E61+Abr!E61+May!E61),IF(Config!$C$6=6,SUM(+Ene!E61+Feb!E61+Mar!E61+Abr!E61+May!E61+Jun!E61),IF(Config!$C$6=7,SUM(Ene!E61+Feb!E61+Mar!E61+Abr!E61+May!E61+Jun!E61+Jul!E61),IF(Config!$C$6=8,SUM(+Ene!E61+Feb!E61+Mar!E61+Abr!E61+May!E61+Jun!E61+Jul!E61+Ago!E61),IF(Config!$C$6=9,SUM(+Ene!E61+Feb!E61+Mar!E61+Abr!E61+May!E61+Jun!E61+Jul!E61+Ago!E61+Set!E61),IF(Config!$C$6=10,SUM(+Ene!E61+Feb!E61+Mar!E61+Abr!E61+May!E61+Jun!E61+Jul!E61+Ago!E61+Set!E61+Oct!E61),IF(Config!$C$6=11,SUM(+Ene!E61+Feb!E61+Mar!E61+Abr!E61+May!E61+Jun!E61+Jul!E61+Ago!E61+Set!E61+Oct!E61+Nov!E61),IF(Config!$C$6=12,SUM(+Ene!E61+Feb!E61+Mar!E61+Abr!E61+May!E61+Jun!E61+Jul!E61+Ago!E61+Set!E61+Oct!E61+Nov!E61+Dic!E61)))))))))))))</f>
        <v>0</v>
      </c>
      <c r="F61" s="429">
        <f>IF(Config!$C$6=1,SUM(+Ene!F81),IF(Config!$C$6=2,SUM(+Ene!F81+Feb!F81),IF(Config!$C$6=3,SUM(+Ene!F81+Feb!F81+Mar!F81),IF(Config!$C$6=4,SUM(+Ene!F81+Feb!F81+Mar!F81+Abr!F81),IF(Config!$C$6=5,SUM(Ene!F81+Feb!F81+Mar!F81+Abr!F81+May!F81),IF(Config!$C$6=6,SUM(+Ene!F81+Feb!F81+Mar!F81+Abr!F81+May!F81+Jun!F81),IF(Config!$C$6=7,SUM(Ene!F81+Feb!F81+Mar!F81+Abr!F81+May!F81+Jun!F81+Jul!F81),IF(Config!$C$6=8,SUM(+Ene!F81+Feb!F81+Mar!F81+Abr!F81+May!F81+Jun!F81+Jul!F81+Ago!F81),IF(Config!$C$6=9,SUM(+Ene!F81+Feb!F81+Mar!F81+Abr!F81+May!F81+Jun!F81+Jul!F81+Ago!F81+Set!F81),IF(Config!$C$6=10,SUM(+Ene!F81+Feb!F81+Mar!F81+Abr!F81+May!F81+Jun!F81+Jul!F81+Ago!F81+Set!F81+Oct!F81),IF(Config!$C$6=11,SUM(+Ene!F81+Feb!F81+Mar!F81+Abr!F81+May!F81+Jun!F81+Jul!F81+Ago!F81+Set!F81+Oct!F81+Nov!F81),IF(Config!$C$6=12,SUM(+Ene!F81+Feb!F81+Mar!F81+Abr!F81+May!F81+Jun!F81+Jul!F81+Ago!F81+Set!F81+Oct!F81+Nov!F81+Dic!F81)))))))))))))</f>
        <v>0</v>
      </c>
      <c r="G61" s="429">
        <f>IF(Config!$C$6=1,SUM(+Ene!G61),IF(Config!$C$6=2,SUM(+Ene!G61+Feb!G61),IF(Config!$C$6=3,SUM(+Ene!G61+Feb!G61+Mar!G61),IF(Config!$C$6=4,SUM(+Ene!G61+Feb!G61+Mar!G61+Abr!G61),IF(Config!$C$6=5,SUM(Ene!G61+Feb!G61+Mar!G61+Abr!G61+May!G61),IF(Config!$C$6=6,SUM(+Ene!G61+Feb!G61+Mar!G61+Abr!G61+May!G61+Jun!G61),IF(Config!$C$6=7,SUM(Ene!G61+Feb!G61+Mar!G61+Abr!G61+May!G61+Jun!G61+Jul!G61),IF(Config!$C$6=8,SUM(+Ene!G61+Feb!G61+Mar!G61+Abr!G61+May!G61+Jun!G61+Jul!G61+Ago!G61),IF(Config!$C$6=9,SUM(+Ene!G61+Feb!G61+Mar!G61+Abr!G61+May!G61+Jun!G61+Jul!G61+Ago!G61+Set!G61),IF(Config!$C$6=10,SUM(+Ene!G61+Feb!G61+Mar!G61+Abr!G61+May!G61+Jun!G61+Jul!G61+Ago!G61+Set!G61+Oct!G61),IF(Config!$C$6=11,SUM(+Ene!G61+Feb!G61+Mar!G61+Abr!G61+May!G61+Jun!G61+Jul!G61+Ago!G61+Set!G61+Oct!G61+Nov!G61),IF(Config!$C$6=12,SUM(+Ene!G61+Feb!G61+Mar!G61+Abr!G61+May!G61+Jun!G61+Jul!G61+Ago!G61+Set!G61+Oct!G61+Nov!G61+Dic!G61)))))))))))))</f>
        <v>0</v>
      </c>
      <c r="H61" s="429">
        <f>IF(Config!$C$6=1,SUM(+Ene!H61),IF(Config!$C$6=2,SUM(+Ene!H61+Feb!H61),IF(Config!$C$6=3,SUM(+Ene!H61+Feb!H61+Mar!H61),IF(Config!$C$6=4,SUM(+Ene!H61+Feb!H61+Mar!H61+Abr!H61),IF(Config!$C$6=5,SUM(Ene!H61+Feb!H61+Mar!H61+Abr!H61+May!H61),IF(Config!$C$6=6,SUM(+Ene!H61+Feb!H61+Mar!H61+Abr!H61+May!H61+Jun!H61),IF(Config!$C$6=7,SUM(Ene!H61+Feb!H61+Mar!H61+Abr!H61+May!H61+Jun!H61+Jul!H61),IF(Config!$C$6=8,SUM(+Ene!H61+Feb!H61+Mar!H61+Abr!H61+May!H61+Jun!H61+Jul!H61+Ago!H61),IF(Config!$C$6=9,SUM(+Ene!H61+Feb!H61+Mar!H61+Abr!H61+May!H61+Jun!H61+Jul!H61+Ago!H61+Set!H61),IF(Config!$C$6=10,SUM(+Ene!H61+Feb!H61+Mar!H61+Abr!H61+May!H61+Jun!H61+Jul!H61+Ago!H61+Set!H61+Oct!H61),IF(Config!$C$6=11,SUM(+Ene!H61+Feb!H61+Mar!H61+Abr!H61+May!H61+Jun!H61+Jul!H61+Ago!H61+Set!H61+Oct!H61+Nov!H61),IF(Config!$C$6=12,SUM(+Ene!H61+Feb!H61+Mar!H61+Abr!H61+May!H61+Jun!H61+Jul!H61+Ago!H61+Set!H61+Oct!H61+Nov!H61+Dic!H61)))))))))))))</f>
        <v>0</v>
      </c>
      <c r="I61" s="429">
        <f>IF(Config!$C$6=1,SUM(+Ene!I61),IF(Config!$C$6=2,SUM(+Ene!I61+Feb!I61),IF(Config!$C$6=3,SUM(+Ene!I61+Feb!I61+Mar!I61),IF(Config!$C$6=4,SUM(+Ene!I61+Feb!I61+Mar!I61+Abr!I61),IF(Config!$C$6=5,SUM(Ene!I61+Feb!I61+Mar!I61+Abr!I61+May!I61),IF(Config!$C$6=6,SUM(+Ene!I61+Feb!I61+Mar!I61+Abr!I61+May!I61+Jun!I61),IF(Config!$C$6=7,SUM(Ene!I61+Feb!I61+Mar!I61+Abr!I61+May!I61+Jun!I61+Jul!I61),IF(Config!$C$6=8,SUM(+Ene!I61+Feb!I61+Mar!I61+Abr!I61+May!I61+Jun!I61+Jul!I61+Ago!I61),IF(Config!$C$6=9,SUM(+Ene!I61+Feb!I61+Mar!I61+Abr!I61+May!I61+Jun!I61+Jul!I61+Ago!I61+Set!I61),IF(Config!$C$6=10,SUM(+Ene!I61+Feb!I61+Mar!I61+Abr!I61+May!I61+Jun!I61+Jul!I61+Ago!I61+Set!I61+Oct!I61),IF(Config!$C$6=11,SUM(+Ene!I61+Feb!I61+Mar!I61+Abr!I61+May!I61+Jun!I61+Jul!I61+Ago!I61+Set!I61+Oct!I61+Nov!I61),IF(Config!$C$6=12,SUM(+Ene!I61+Feb!I61+Mar!I61+Abr!I61+May!I61+Jun!I61+Jul!I61+Ago!I61+Set!I61+Oct!I61+Nov!I61+Dic!I61)))))))))))))</f>
        <v>0</v>
      </c>
      <c r="J61" s="429">
        <f>IF(Config!$C$6=1,SUM(+Ene!J61),IF(Config!$C$6=2,SUM(+Ene!J61+Feb!J61),IF(Config!$C$6=3,SUM(+Ene!J61+Feb!J61+Mar!J61),IF(Config!$C$6=4,SUM(+Ene!J61+Feb!J61+Mar!J61+Abr!J61),IF(Config!$C$6=5,SUM(Ene!J61+Feb!J61+Mar!J61+Abr!J61+May!J61),IF(Config!$C$6=6,SUM(+Ene!J61+Feb!J61+Mar!J61+Abr!J61+May!J61+Jun!J61),IF(Config!$C$6=7,SUM(Ene!J61+Feb!J61+Mar!J61+Abr!J61+May!J61+Jun!J61+Jul!J61),IF(Config!$C$6=8,SUM(+Ene!J61+Feb!J61+Mar!J61+Abr!J61+May!J61+Jun!J61+Jul!J61+Ago!J61),IF(Config!$C$6=9,SUM(+Ene!J61+Feb!J61+Mar!J61+Abr!J61+May!J61+Jun!J61+Jul!J61+Ago!J61+Set!J61),IF(Config!$C$6=10,SUM(+Ene!J61+Feb!J61+Mar!J61+Abr!J61+May!J61+Jun!J61+Jul!J61+Ago!J61+Set!J61+Oct!J61),IF(Config!$C$6=11,SUM(+Ene!J61+Feb!J61+Mar!J61+Abr!J61+May!J61+Jun!J61+Jul!J61+Ago!J61+Set!J61+Oct!J61+Nov!J61),IF(Config!$C$6=12,SUM(+Ene!J61+Feb!J61+Mar!J61+Abr!J61+May!J61+Jun!J61+Jul!J61+Ago!J61+Set!J61+Oct!J61+Nov!J61+Dic!J61)))))))))))))</f>
        <v>0</v>
      </c>
      <c r="K61" s="429">
        <f>IF(Config!$C$6=1,SUM(+Ene!K61),IF(Config!$C$6=2,SUM(+Ene!K61+Feb!K61),IF(Config!$C$6=3,SUM(+Ene!K61+Feb!K61+Mar!K61),IF(Config!$C$6=4,SUM(+Ene!K61+Feb!K61+Mar!K61+Abr!K61),IF(Config!$C$6=5,SUM(Ene!K61+Feb!K61+Mar!K61+Abr!K61+May!K61),IF(Config!$C$6=6,SUM(+Ene!K61+Feb!K61+Mar!K61+Abr!K61+May!K61+Jun!K61),IF(Config!$C$6=7,SUM(Ene!K61+Feb!K61+Mar!K61+Abr!K61+May!K61+Jun!K61+Jul!K61),IF(Config!$C$6=8,SUM(+Ene!K61+Feb!K61+Mar!K61+Abr!K61+May!K61+Jun!K61+Jul!K61+Ago!K61),IF(Config!$C$6=9,SUM(+Ene!K61+Feb!K61+Mar!K61+Abr!K61+May!K61+Jun!K61+Jul!K61+Ago!K61+Set!K61),IF(Config!$C$6=10,SUM(+Ene!K61+Feb!K61+Mar!K61+Abr!K61+May!K61+Jun!K61+Jul!K61+Ago!K61+Set!K61+Oct!K61),IF(Config!$C$6=11,SUM(+Ene!K61+Feb!K61+Mar!K61+Abr!K61+May!K61+Jun!K61+Jul!K61+Ago!K61+Set!K61+Oct!K61+Nov!K61),IF(Config!$C$6=12,SUM(+Ene!K61+Feb!K61+Mar!K61+Abr!K61+May!K61+Jun!K61+Jul!K61+Ago!K61+Set!K61+Oct!K61+Nov!K61+Dic!K61)))))))))))))</f>
        <v>0</v>
      </c>
      <c r="L61" s="429">
        <f>IF(Config!$C$6=1,SUM(+Ene!L61),IF(Config!$C$6=2,SUM(+Ene!L61+Feb!L61),IF(Config!$C$6=3,SUM(+Ene!L61+Feb!L61+Mar!L61),IF(Config!$C$6=4,SUM(+Ene!L61+Feb!L61+Mar!L61+Abr!L61),IF(Config!$C$6=5,SUM(Ene!L61+Feb!L61+Mar!L61+Abr!L61+May!L61),IF(Config!$C$6=6,SUM(+Ene!L61+Feb!L61+Mar!L61+Abr!L61+May!L61+Jun!L61),IF(Config!$C$6=7,SUM(Ene!L61+Feb!L61+Mar!L61+Abr!L61+May!L61+Jun!L61+Jul!L61),IF(Config!$C$6=8,SUM(+Ene!L61+Feb!L61+Mar!L61+Abr!L61+May!L61+Jun!L61+Jul!L61+Ago!L61),IF(Config!$C$6=9,SUM(+Ene!L61+Feb!L61+Mar!L61+Abr!L61+May!L61+Jun!L61+Jul!L61+Ago!L61+Set!L61),IF(Config!$C$6=10,SUM(+Ene!L61+Feb!L61+Mar!L61+Abr!L61+May!L61+Jun!L61+Jul!L61+Ago!L61+Set!L61+Oct!L61),IF(Config!$C$6=11,SUM(+Ene!L61+Feb!L61+Mar!L61+Abr!L61+May!L61+Jun!L61+Jul!L61+Ago!L61+Set!L61+Oct!L61+Nov!L61),IF(Config!$C$6=12,SUM(+Ene!L61+Feb!L61+Mar!L61+Abr!L61+May!L61+Jun!L61+Jul!L61+Ago!L61+Set!L61+Oct!L61+Nov!L61+Dic!L61)))))))))))))</f>
        <v>0</v>
      </c>
      <c r="M61" s="429">
        <f>IF(Config!$C$6=1,SUM(+Ene!M61),IF(Config!$C$6=2,SUM(+Ene!M61+Feb!M61),IF(Config!$C$6=3,SUM(+Ene!M61+Feb!M61+Mar!M61),IF(Config!$C$6=4,SUM(+Ene!M61+Feb!M61+Mar!M61+Abr!M61),IF(Config!$C$6=5,SUM(Ene!M61+Feb!M61+Mar!M61+Abr!M61+May!M61),IF(Config!$C$6=6,SUM(+Ene!M61+Feb!M61+Mar!M61+Abr!M61+May!M61+Jun!M61),IF(Config!$C$6=7,SUM(Ene!M61+Feb!M61+Mar!M61+Abr!M61+May!M61+Jun!M61+Jul!M61),IF(Config!$C$6=8,SUM(+Ene!M61+Feb!M61+Mar!M61+Abr!M61+May!M61+Jun!M61+Jul!M61+Ago!M61),IF(Config!$C$6=9,SUM(+Ene!M61+Feb!M61+Mar!M61+Abr!M61+May!M61+Jun!M61+Jul!M61+Ago!M61+Set!M61),IF(Config!$C$6=10,SUM(+Ene!M61+Feb!M61+Mar!M61+Abr!M61+May!M61+Jun!M61+Jul!M61+Ago!M61+Set!M61+Oct!M61),IF(Config!$C$6=11,SUM(+Ene!M61+Feb!M61+Mar!M61+Abr!M61+May!M61+Jun!M61+Jul!M61+Ago!M61+Set!M61+Oct!M61+Nov!M61),IF(Config!$C$6=12,SUM(+Ene!M61+Feb!M61+Mar!M61+Abr!M61+May!M61+Jun!M61+Jul!M61+Ago!M61+Set!M61+Oct!M61+Nov!M61+Dic!M61)))))))))))))</f>
        <v>0</v>
      </c>
      <c r="N61" s="429">
        <f>IF(Config!$C$6=1,SUM(+Ene!N61),IF(Config!$C$6=2,SUM(+Ene!N61+Feb!N61),IF(Config!$C$6=3,SUM(+Ene!N61+Feb!N61+Mar!N61),IF(Config!$C$6=4,SUM(+Ene!N61+Feb!N61+Mar!N61+Abr!N61),IF(Config!$C$6=5,SUM(Ene!N61+Feb!N61+Mar!N61+Abr!N61+May!N61),IF(Config!$C$6=6,SUM(+Ene!N61+Feb!N61+Mar!N61+Abr!N61+May!N61+Jun!N61),IF(Config!$C$6=7,SUM(Ene!N61+Feb!N61+Mar!N61+Abr!N61+May!N61+Jun!N61+Jul!N61),IF(Config!$C$6=8,SUM(+Ene!N61+Feb!N61+Mar!N61+Abr!N61+May!N61+Jun!N61+Jul!N61+Ago!N61),IF(Config!$C$6=9,SUM(+Ene!N61+Feb!N61+Mar!N61+Abr!N61+May!N61+Jun!N61+Jul!N61+Ago!N61+Set!N61),IF(Config!$C$6=10,SUM(+Ene!N61+Feb!N61+Mar!N61+Abr!N61+May!N61+Jun!N61+Jul!N61+Ago!N61+Set!N61+Oct!N61),IF(Config!$C$6=11,SUM(+Ene!N61+Feb!N61+Mar!N61+Abr!N61+May!N61+Jun!N61+Jul!N61+Ago!N61+Set!N61+Oct!N61+Nov!N61),IF(Config!$C$6=12,SUM(+Ene!N61+Feb!N61+Mar!N61+Abr!N61+May!N61+Jun!N61+Jul!N61+Ago!N61+Set!N61+Oct!N61+Nov!N61+Dic!N61)))))))))))))</f>
        <v>0</v>
      </c>
      <c r="O61" s="429">
        <f>IF(Config!$C$6=1,SUM(+Ene!O61),IF(Config!$C$6=2,SUM(+Ene!O61+Feb!O61),IF(Config!$C$6=3,SUM(+Ene!O61+Feb!O61+Mar!O61),IF(Config!$C$6=4,SUM(+Ene!O61+Feb!O61+Mar!O61+Abr!O61),IF(Config!$C$6=5,SUM(Ene!O61+Feb!O61+Mar!O61+Abr!O61+May!O61),IF(Config!$C$6=6,SUM(+Ene!O61+Feb!O61+Mar!O61+Abr!O61+May!O61+Jun!O61),IF(Config!$C$6=7,SUM(Ene!O61+Feb!O61+Mar!O61+Abr!O61+May!O61+Jun!O61+Jul!O61),IF(Config!$C$6=8,SUM(+Ene!O61+Feb!O61+Mar!O61+Abr!O61+May!O61+Jun!O61+Jul!O61+Ago!O61),IF(Config!$C$6=9,SUM(+Ene!O61+Feb!O61+Mar!O61+Abr!O61+May!O61+Jun!O61+Jul!O61+Ago!O61+Set!O61),IF(Config!$C$6=10,SUM(+Ene!O61+Feb!O61+Mar!O61+Abr!O61+May!O61+Jun!O61+Jul!O61+Ago!O61+Set!O61+Oct!O61),IF(Config!$C$6=11,SUM(+Ene!O61+Feb!O61+Mar!O61+Abr!O61+May!O61+Jun!O61+Jul!O61+Ago!O61+Set!O61+Oct!O61+Nov!O61),IF(Config!$C$6=12,SUM(+Ene!O61+Feb!O61+Mar!O61+Abr!O61+May!O61+Jun!O61+Jul!O61+Ago!O61+Set!O61+Oct!O61+Nov!O61+Dic!O61)))))))))))))</f>
        <v>0</v>
      </c>
      <c r="P61" s="429">
        <f>IF(Config!$C$6=1,SUM(+Ene!P61),IF(Config!$C$6=2,SUM(+Ene!P61+Feb!P61),IF(Config!$C$6=3,SUM(+Ene!P61+Feb!P61+Mar!P61),IF(Config!$C$6=4,SUM(+Ene!P61+Feb!P61+Mar!P61+Abr!P61),IF(Config!$C$6=5,SUM(Ene!P61+Feb!P61+Mar!P61+Abr!P61+May!P61),IF(Config!$C$6=6,SUM(+Ene!P61+Feb!P61+Mar!P61+Abr!P61+May!P61+Jun!P61),IF(Config!$C$6=7,SUM(Ene!P61+Feb!P61+Mar!P61+Abr!P61+May!P61+Jun!P61+Jul!P61),IF(Config!$C$6=8,SUM(+Ene!P61+Feb!P61+Mar!P61+Abr!P61+May!P61+Jun!P61+Jul!P61+Ago!P61),IF(Config!$C$6=9,SUM(+Ene!P61+Feb!P61+Mar!P61+Abr!P61+May!P61+Jun!P61+Jul!P61+Ago!P61+Set!P61),IF(Config!$C$6=10,SUM(+Ene!P61+Feb!P61+Mar!P61+Abr!P61+May!P61+Jun!P61+Jul!P61+Ago!P61+Set!P61+Oct!P61),IF(Config!$C$6=11,SUM(+Ene!P61+Feb!P61+Mar!P61+Abr!P61+May!P61+Jun!P61+Jul!P61+Ago!P61+Set!P61+Oct!P61+Nov!P61),IF(Config!$C$6=12,SUM(+Ene!P61+Feb!P61+Mar!P61+Abr!P61+May!P61+Jun!P61+Jul!P61+Ago!P61+Set!P61+Oct!P61+Nov!P61+Dic!P61)))))))))))))</f>
        <v>0</v>
      </c>
      <c r="Q61" s="429">
        <f>IF(Config!$C$6=1,SUM(+Ene!Q61),IF(Config!$C$6=2,SUM(+Ene!Q61+Feb!Q61),IF(Config!$C$6=3,SUM(+Ene!Q61+Feb!Q61+Mar!Q61),IF(Config!$C$6=4,SUM(+Ene!Q61+Feb!Q61+Mar!Q61+Abr!Q61),IF(Config!$C$6=5,SUM(Ene!Q61+Feb!Q61+Mar!Q61+Abr!Q61+May!Q61),IF(Config!$C$6=6,SUM(+Ene!Q61+Feb!Q61+Mar!Q61+Abr!Q61+May!Q61+Jun!Q61),IF(Config!$C$6=7,SUM(Ene!Q61+Feb!Q61+Mar!Q61+Abr!Q61+May!Q61+Jun!Q61+Jul!Q61),IF(Config!$C$6=8,SUM(+Ene!Q61+Feb!Q61+Mar!Q61+Abr!Q61+May!Q61+Jun!Q61+Jul!Q61+Ago!Q61),IF(Config!$C$6=9,SUM(+Ene!Q61+Feb!Q61+Mar!Q61+Abr!Q61+May!Q61+Jun!Q61+Jul!Q61+Ago!Q61+Set!Q61),IF(Config!$C$6=10,SUM(+Ene!Q61+Feb!Q61+Mar!Q61+Abr!Q61+May!Q61+Jun!Q61+Jul!Q61+Ago!Q61+Set!Q61+Oct!Q61),IF(Config!$C$6=11,SUM(+Ene!Q61+Feb!Q61+Mar!Q61+Abr!Q61+May!Q61+Jun!Q61+Jul!Q61+Ago!Q61+Set!Q61+Oct!Q61+Nov!Q61),IF(Config!$C$6=12,SUM(+Ene!Q61+Feb!Q61+Mar!Q61+Abr!Q61+May!Q61+Jun!Q61+Jul!Q61+Ago!Q61+Set!Q61+Oct!Q61+Nov!Q61+Dic!Q61)))))))))))))</f>
        <v>0</v>
      </c>
      <c r="R61" s="429">
        <f>IF(Config!$C$6=1,SUM(+Ene!R61),IF(Config!$C$6=2,SUM(+Ene!R61+Feb!R61),IF(Config!$C$6=3,SUM(+Ene!R61+Feb!R61+Mar!R61),IF(Config!$C$6=4,SUM(+Ene!R61+Feb!R61+Mar!R61+Abr!R61),IF(Config!$C$6=5,SUM(Ene!R61+Feb!R61+Mar!R61+Abr!R61+May!R61),IF(Config!$C$6=6,SUM(+Ene!R61+Feb!R61+Mar!R61+Abr!R61+May!R61+Jun!R61),IF(Config!$C$6=7,SUM(Ene!R61+Feb!R61+Mar!R61+Abr!R61+May!R61+Jun!R61+Jul!R61),IF(Config!$C$6=8,SUM(+Ene!R61+Feb!R61+Mar!R61+Abr!R61+May!R61+Jun!R61+Jul!R61+Ago!R61),IF(Config!$C$6=9,SUM(+Ene!R61+Feb!R61+Mar!R61+Abr!R61+May!R61+Jun!R61+Jul!R61+Ago!R61+Set!R61),IF(Config!$C$6=10,SUM(+Ene!R61+Feb!R61+Mar!R61+Abr!R61+May!R61+Jun!R61+Jul!R61+Ago!R61+Set!R61+Oct!R61),IF(Config!$C$6=11,SUM(+Ene!R61+Feb!R61+Mar!R61+Abr!R61+May!R61+Jun!R61+Jul!R61+Ago!R61+Set!R61+Oct!R61+Nov!R61),IF(Config!$C$6=12,SUM(+Ene!R61+Feb!R61+Mar!R61+Abr!R61+May!R61+Jun!R61+Jul!R61+Ago!R61+Set!R61+Oct!R61+Nov!R61+Dic!R61)))))))))))))</f>
        <v>0</v>
      </c>
      <c r="S61" s="429">
        <f>IF(Config!$C$6=1,SUM(+Ene!S61),IF(Config!$C$6=2,SUM(+Ene!S61+Feb!S61),IF(Config!$C$6=3,SUM(+Ene!S61+Feb!S61+Mar!S61),IF(Config!$C$6=4,SUM(+Ene!S61+Feb!S61+Mar!S61+Abr!S61),IF(Config!$C$6=5,SUM(Ene!S61+Feb!S61+Mar!S61+Abr!S61+May!S61),IF(Config!$C$6=6,SUM(+Ene!S61+Feb!S61+Mar!S61+Abr!S61+May!S61+Jun!S61),IF(Config!$C$6=7,SUM(Ene!S61+Feb!S61+Mar!S61+Abr!S61+May!S61+Jun!S61+Jul!S61),IF(Config!$C$6=8,SUM(+Ene!S61+Feb!S61+Mar!S61+Abr!S61+May!S61+Jun!S61+Jul!S61+Ago!S61),IF(Config!$C$6=9,SUM(+Ene!S61+Feb!S61+Mar!S61+Abr!S61+May!S61+Jun!S61+Jul!S61+Ago!S61+Set!S61),IF(Config!$C$6=10,SUM(+Ene!S61+Feb!S61+Mar!S61+Abr!S61+May!S61+Jun!S61+Jul!S61+Ago!S61+Set!S61+Oct!S61),IF(Config!$C$6=11,SUM(+Ene!S61+Feb!S61+Mar!S61+Abr!S61+May!S61+Jun!S61+Jul!S61+Ago!S61+Set!S61+Oct!S61+Nov!S61),IF(Config!$C$6=12,SUM(+Ene!S61+Feb!S61+Mar!S61+Abr!S61+May!S61+Jun!S61+Jul!S61+Ago!S61+Set!S61+Oct!S61+Nov!S61+Dic!S61)))))))))))))</f>
        <v>0</v>
      </c>
      <c r="T61" s="429">
        <f>IF(Config!$C$6=1,SUM(+Ene!T61),IF(Config!$C$6=2,SUM(+Ene!T61+Feb!T61),IF(Config!$C$6=3,SUM(+Ene!T61+Feb!T61+Mar!T61),IF(Config!$C$6=4,SUM(+Ene!T61+Feb!T61+Mar!T61+Abr!T61),IF(Config!$C$6=5,SUM(Ene!T61+Feb!T61+Mar!T61+Abr!T61+May!T61),IF(Config!$C$6=6,SUM(+Ene!T61+Feb!T61+Mar!T61+Abr!T61+May!T61+Jun!T61),IF(Config!$C$6=7,SUM(Ene!T61+Feb!T61+Mar!T61+Abr!T61+May!T61+Jun!T61+Jul!T61),IF(Config!$C$6=8,SUM(+Ene!T61+Feb!T61+Mar!T61+Abr!T61+May!T61+Jun!T61+Jul!T61+Ago!T61),IF(Config!$C$6=9,SUM(+Ene!T61+Feb!T61+Mar!T61+Abr!T61+May!T61+Jun!T61+Jul!T61+Ago!T61+Set!T61),IF(Config!$C$6=10,SUM(+Ene!T61+Feb!T61+Mar!T61+Abr!T61+May!T61+Jun!T61+Jul!T61+Ago!T61+Set!T61+Oct!T61),IF(Config!$C$6=11,SUM(+Ene!T61+Feb!T61+Mar!T61+Abr!T61+May!T61+Jun!T61+Jul!T61+Ago!T61+Set!T61+Oct!T61+Nov!T61),IF(Config!$C$6=12,SUM(+Ene!T61+Feb!T61+Mar!T61+Abr!T61+May!T61+Jun!T61+Jul!T61+Ago!T61+Set!T61+Oct!T61+Nov!T61+Dic!T61)))))))))))))</f>
        <v>0</v>
      </c>
      <c r="U61" s="429">
        <f>IF(Config!$C$6=1,SUM(+Ene!U61),IF(Config!$C$6=2,SUM(+Ene!U61+Feb!U61),IF(Config!$C$6=3,SUM(+Ene!U61+Feb!U61+Mar!U61),IF(Config!$C$6=4,SUM(+Ene!U61+Feb!U61+Mar!U61+Abr!U61),IF(Config!$C$6=5,SUM(Ene!U61+Feb!U61+Mar!U61+Abr!U61+May!U61),IF(Config!$C$6=6,SUM(+Ene!U61+Feb!U61+Mar!U61+Abr!U61+May!U61+Jun!U61),IF(Config!$C$6=7,SUM(Ene!U61+Feb!U61+Mar!U61+Abr!U61+May!U61+Jun!U61+Jul!U61),IF(Config!$C$6=8,SUM(+Ene!U61+Feb!U61+Mar!U61+Abr!U61+May!U61+Jun!U61+Jul!U61+Ago!U61),IF(Config!$C$6=9,SUM(+Ene!U61+Feb!U61+Mar!U61+Abr!U61+May!U61+Jun!U61+Jul!U61+Ago!U61+Set!U61),IF(Config!$C$6=10,SUM(+Ene!U61+Feb!U61+Mar!U61+Abr!U61+May!U61+Jun!U61+Jul!U61+Ago!U61+Set!U61+Oct!U61),IF(Config!$C$6=11,SUM(+Ene!U61+Feb!U61+Mar!U61+Abr!U61+May!U61+Jun!U61+Jul!U61+Ago!U61+Set!U61+Oct!U61+Nov!U61),IF(Config!$C$6=12,SUM(+Ene!U61+Feb!U61+Mar!U61+Abr!U61+May!U61+Jun!U61+Jul!U61+Ago!U61+Set!U61+Oct!U61+Nov!U61+Dic!U61)))))))))))))</f>
        <v>0</v>
      </c>
      <c r="V61" s="429">
        <f>IF(Config!$C$6=1,SUM(+Ene!V61),IF(Config!$C$6=2,SUM(+Ene!V61+Feb!V61),IF(Config!$C$6=3,SUM(+Ene!V61+Feb!V61+Mar!V61),IF(Config!$C$6=4,SUM(+Ene!V61+Feb!V61+Mar!V61+Abr!V61),IF(Config!$C$6=5,SUM(Ene!V61+Feb!V61+Mar!V61+Abr!V61+May!V61),IF(Config!$C$6=6,SUM(+Ene!V61+Feb!V61+Mar!V61+Abr!V61+May!V61+Jun!V61),IF(Config!$C$6=7,SUM(Ene!V61+Feb!V61+Mar!V61+Abr!V61+May!V61+Jun!V61+Jul!V61),IF(Config!$C$6=8,SUM(+Ene!V61+Feb!V61+Mar!V61+Abr!V61+May!V61+Jun!V61+Jul!V61+Ago!V61),IF(Config!$C$6=9,SUM(+Ene!V61+Feb!V61+Mar!V61+Abr!V61+May!V61+Jun!V61+Jul!V61+Ago!V61+Set!V61),IF(Config!$C$6=10,SUM(+Ene!V61+Feb!V61+Mar!V61+Abr!V61+May!V61+Jun!V61+Jul!V61+Ago!V61+Set!V61+Oct!V61),IF(Config!$C$6=11,SUM(+Ene!V61+Feb!V61+Mar!V61+Abr!V61+May!V61+Jun!V61+Jul!V61+Ago!V61+Set!V61+Oct!V61+Nov!V61),IF(Config!$C$6=12,SUM(+Ene!V61+Feb!V61+Mar!V61+Abr!V61+May!V61+Jun!V61+Jul!V61+Ago!V61+Set!V61+Oct!V61+Nov!V61+Dic!V61)))))))))))))</f>
        <v>0</v>
      </c>
      <c r="W61" s="429">
        <f>IF(Config!$C$6=1,SUM(+Ene!W61),IF(Config!$C$6=2,SUM(+Ene!W61+Feb!W61),IF(Config!$C$6=3,SUM(+Ene!W61+Feb!W61+Mar!W61),IF(Config!$C$6=4,SUM(+Ene!W61+Feb!W61+Mar!W61+Abr!W61),IF(Config!$C$6=5,SUM(Ene!W61+Feb!W61+Mar!W61+Abr!W61+May!W61),IF(Config!$C$6=6,SUM(+Ene!W61+Feb!W61+Mar!W61+Abr!W61+May!W61+Jun!W61),IF(Config!$C$6=7,SUM(Ene!W61+Feb!W61+Mar!W61+Abr!W61+May!W61+Jun!W61+Jul!W61),IF(Config!$C$6=8,SUM(+Ene!W61+Feb!W61+Mar!W61+Abr!W61+May!W61+Jun!W61+Jul!W61+Ago!W61),IF(Config!$C$6=9,SUM(+Ene!W61+Feb!W61+Mar!W61+Abr!W61+May!W61+Jun!W61+Jul!W61+Ago!W61+Set!W61),IF(Config!$C$6=10,SUM(+Ene!W61+Feb!W61+Mar!W61+Abr!W61+May!W61+Jun!W61+Jul!W61+Ago!W61+Set!W61+Oct!W61),IF(Config!$C$6=11,SUM(+Ene!W61+Feb!W61+Mar!W61+Abr!W61+May!W61+Jun!W61+Jul!W61+Ago!W61+Set!W61+Oct!W61+Nov!W61),IF(Config!$C$6=12,SUM(+Ene!W61+Feb!W61+Mar!W61+Abr!W61+May!W61+Jun!W61+Jul!W61+Ago!W61+Set!W61+Oct!W61+Nov!W61+Dic!W61)))))))))))))</f>
        <v>0</v>
      </c>
      <c r="X61" s="429">
        <f>IF(Config!$C$6=1,SUM(+Ene!X61),IF(Config!$C$6=2,SUM(+Ene!X61+Feb!X61),IF(Config!$C$6=3,SUM(+Ene!X61+Feb!X61+Mar!X61),IF(Config!$C$6=4,SUM(+Ene!X61+Feb!X61+Mar!X61+Abr!X61),IF(Config!$C$6=5,SUM(Ene!X61+Feb!X61+Mar!X61+Abr!X61+May!X61),IF(Config!$C$6=6,SUM(+Ene!X61+Feb!X61+Mar!X61+Abr!X61+May!X61+Jun!X61),IF(Config!$C$6=7,SUM(Ene!X61+Feb!X61+Mar!X61+Abr!X61+May!X61+Jun!X61+Jul!X61),IF(Config!$C$6=8,SUM(+Ene!X61+Feb!X61+Mar!X61+Abr!X61+May!X61+Jun!X61+Jul!X61+Ago!X61),IF(Config!$C$6=9,SUM(+Ene!X61+Feb!X61+Mar!X61+Abr!X61+May!X61+Jun!X61+Jul!X61+Ago!X61+Set!X61),IF(Config!$C$6=10,SUM(+Ene!X61+Feb!X61+Mar!X61+Abr!X61+May!X61+Jun!X61+Jul!X61+Ago!X61+Set!X61+Oct!X61),IF(Config!$C$6=11,SUM(+Ene!X61+Feb!X61+Mar!X61+Abr!X61+May!X61+Jun!X61+Jul!X61+Ago!X61+Set!X61+Oct!X61+Nov!X61),IF(Config!$C$6=12,SUM(+Ene!X61+Feb!X61+Mar!X61+Abr!X61+May!X61+Jun!X61+Jul!X61+Ago!X61+Set!X61+Oct!X61+Nov!X61+Dic!X61)))))))))))))</f>
        <v>0</v>
      </c>
      <c r="Y61" s="429">
        <f>IF(Config!$C$6=1,SUM(+Ene!Y61),IF(Config!$C$6=2,SUM(+Ene!Y61+Feb!Y61),IF(Config!$C$6=3,SUM(+Ene!Y61+Feb!Y61+Mar!Y61),IF(Config!$C$6=4,SUM(+Ene!Y61+Feb!Y61+Mar!Y61+Abr!Y61),IF(Config!$C$6=5,SUM(Ene!Y61+Feb!Y61+Mar!Y61+Abr!Y61+May!Y61),IF(Config!$C$6=6,SUM(+Ene!Y61+Feb!Y61+Mar!Y61+Abr!Y61+May!Y61+Jun!Y61),IF(Config!$C$6=7,SUM(Ene!Y61+Feb!Y61+Mar!Y61+Abr!Y61+May!Y61+Jun!Y61+Jul!Y61),IF(Config!$C$6=8,SUM(+Ene!Y61+Feb!Y61+Mar!Y61+Abr!Y61+May!Y61+Jun!Y61+Jul!Y61+Ago!Y61),IF(Config!$C$6=9,SUM(+Ene!Y61+Feb!Y61+Mar!Y61+Abr!Y61+May!Y61+Jun!Y61+Jul!Y61+Ago!Y61+Set!Y61),IF(Config!$C$6=10,SUM(+Ene!Y61+Feb!Y61+Mar!Y61+Abr!Y61+May!Y61+Jun!Y61+Jul!Y61+Ago!Y61+Set!Y61+Oct!Y61),IF(Config!$C$6=11,SUM(+Ene!Y61+Feb!Y61+Mar!Y61+Abr!Y61+May!Y61+Jun!Y61+Jul!Y61+Ago!Y61+Set!Y61+Oct!Y61+Nov!Y61),IF(Config!$C$6=12,SUM(+Ene!Y61+Feb!Y61+Mar!Y61+Abr!Y61+May!Y61+Jun!Y61+Jul!Y61+Ago!Y61+Set!Y61+Oct!Y61+Nov!Y61+Dic!Y61)))))))))))))</f>
        <v>0</v>
      </c>
      <c r="Z61" s="429">
        <f>IF(Config!$C$6=1,SUM(+Ene!Z61),IF(Config!$C$6=2,SUM(+Ene!Z61+Feb!Z61),IF(Config!$C$6=3,SUM(+Ene!Z61+Feb!Z61+Mar!Z61),IF(Config!$C$6=4,SUM(+Ene!Z61+Feb!Z61+Mar!Z61+Abr!Z61),IF(Config!$C$6=5,SUM(Ene!Z61+Feb!Z61+Mar!Z61+Abr!Z61+May!Z61),IF(Config!$C$6=6,SUM(+Ene!Z61+Feb!Z61+Mar!Z61+Abr!Z61+May!Z61+Jun!Z61),IF(Config!$C$6=7,SUM(Ene!Z61+Feb!Z61+Mar!Z61+Abr!Z61+May!Z61+Jun!Z61+Jul!Z61),IF(Config!$C$6=8,SUM(+Ene!Z61+Feb!Z61+Mar!Z61+Abr!Z61+May!Z61+Jun!Z61+Jul!Z61+Ago!Z61),IF(Config!$C$6=9,SUM(+Ene!Z61+Feb!Z61+Mar!Z61+Abr!Z61+May!Z61+Jun!Z61+Jul!Z61+Ago!Z61+Set!Z61),IF(Config!$C$6=10,SUM(+Ene!Z61+Feb!Z61+Mar!Z61+Abr!Z61+May!Z61+Jun!Z61+Jul!Z61+Ago!Z61+Set!Z61+Oct!Z61),IF(Config!$C$6=11,SUM(+Ene!Z61+Feb!Z61+Mar!Z61+Abr!Z61+May!Z61+Jun!Z61+Jul!Z61+Ago!Z61+Set!Z61+Oct!Z61+Nov!Z61),IF(Config!$C$6=12,SUM(+Ene!Z61+Feb!Z61+Mar!Z61+Abr!Z61+May!Z61+Jun!Z61+Jul!Z61+Ago!Z61+Set!Z61+Oct!Z61+Nov!Z61+Dic!Z61)))))))))))))</f>
        <v>0</v>
      </c>
      <c r="AA61" s="429">
        <f>IF(Config!$C$6=1,SUM(+Ene!AA61),IF(Config!$C$6=2,SUM(+Ene!AA61+Feb!AA61),IF(Config!$C$6=3,SUM(+Ene!AA61+Feb!AA61+Mar!AA61),IF(Config!$C$6=4,SUM(+Ene!AA61+Feb!AA61+Mar!AA61+Abr!AA61),IF(Config!$C$6=5,SUM(Ene!AA61+Feb!AA61+Mar!AA61+Abr!AA61+May!AA61),IF(Config!$C$6=6,SUM(+Ene!AA61+Feb!AA61+Mar!AA61+Abr!AA61+May!AA61+Jun!AA61),IF(Config!$C$6=7,SUM(Ene!AA61+Feb!AA61+Mar!AA61+Abr!AA61+May!AA61+Jun!AA61+Jul!AA61),IF(Config!$C$6=8,SUM(+Ene!AA61+Feb!AA61+Mar!AA61+Abr!AA61+May!AA61+Jun!AA61+Jul!AA61+Ago!AA61),IF(Config!$C$6=9,SUM(+Ene!AA61+Feb!AA61+Mar!AA61+Abr!AA61+May!AA61+Jun!AA61+Jul!AA61+Ago!AA61+Set!AA61),IF(Config!$C$6=10,SUM(+Ene!AA61+Feb!AA61+Mar!AA61+Abr!AA61+May!AA61+Jun!AA61+Jul!AA61+Ago!AA61+Set!AA61+Oct!AA61),IF(Config!$C$6=11,SUM(+Ene!AA61+Feb!AA61+Mar!AA61+Abr!AA61+May!AA61+Jun!AA61+Jul!AA61+Ago!AA61+Set!AA61+Oct!AA61+Nov!AA61),IF(Config!$C$6=12,SUM(+Ene!AA61+Feb!AA61+Mar!AA61+Abr!AA61+May!AA61+Jun!AA61+Jul!AA61+Ago!AA61+Set!AA61+Oct!AA61+Nov!AA61+Dic!AA61)))))))))))))</f>
        <v>0</v>
      </c>
      <c r="AB61" s="429">
        <f>IF(Config!$C$6=1,SUM(+Ene!AB61),IF(Config!$C$6=2,SUM(+Ene!AB61+Feb!AB61),IF(Config!$C$6=3,SUM(+Ene!AB61+Feb!AB61+Mar!AB61),IF(Config!$C$6=4,SUM(+Ene!AB61+Feb!AB61+Mar!AB61+Abr!AB61),IF(Config!$C$6=5,SUM(Ene!AB61+Feb!AB61+Mar!AB61+Abr!AB61+May!AB61),IF(Config!$C$6=6,SUM(+Ene!AB61+Feb!AB61+Mar!AB61+Abr!AB61+May!AB61+Jun!AB61),IF(Config!$C$6=7,SUM(Ene!AB61+Feb!AB61+Mar!AB61+Abr!AB61+May!AB61+Jun!AB61+Jul!AB61),IF(Config!$C$6=8,SUM(+Ene!AB61+Feb!AB61+Mar!AB61+Abr!AB61+May!AB61+Jun!AB61+Jul!AB61+Ago!AB61),IF(Config!$C$6=9,SUM(+Ene!AB61+Feb!AB61+Mar!AB61+Abr!AB61+May!AB61+Jun!AB61+Jul!AB61+Ago!AB61+Set!AB61),IF(Config!$C$6=10,SUM(+Ene!AB61+Feb!AB61+Mar!AB61+Abr!AB61+May!AB61+Jun!AB61+Jul!AB61+Ago!AB61+Set!AB61+Oct!AB61),IF(Config!$C$6=11,SUM(+Ene!AB61+Feb!AB61+Mar!AB61+Abr!AB61+May!AB61+Jun!AB61+Jul!AB61+Ago!AB61+Set!AB61+Oct!AB61+Nov!AB61),IF(Config!$C$6=12,SUM(+Ene!AB61+Feb!AB61+Mar!AB61+Abr!AB61+May!AB61+Jun!AB61+Jul!AB61+Ago!AB61+Set!AB61+Oct!AB61+Nov!AB61+Dic!AB61)))))))))))))</f>
        <v>0</v>
      </c>
      <c r="AC61" s="429">
        <f>IF(Config!$C$6=1,SUM(+Ene!AC61),IF(Config!$C$6=2,SUM(+Ene!AC61+Feb!AC61),IF(Config!$C$6=3,SUM(+Ene!AC61+Feb!AC61+Mar!AC61),IF(Config!$C$6=4,SUM(+Ene!AC61+Feb!AC61+Mar!AC61+Abr!AC61),IF(Config!$C$6=5,SUM(Ene!AC61+Feb!AC61+Mar!AC61+Abr!AC61+May!AC61),IF(Config!$C$6=6,SUM(+Ene!AC61+Feb!AC61+Mar!AC61+Abr!AC61+May!AC61+Jun!AC61),IF(Config!$C$6=7,SUM(Ene!AC61+Feb!AC61+Mar!AC61+Abr!AC61+May!AC61+Jun!AC61+Jul!AC61),IF(Config!$C$6=8,SUM(+Ene!AC61+Feb!AC61+Mar!AC61+Abr!AC61+May!AC61+Jun!AC61+Jul!AC61+Ago!AC61),IF(Config!$C$6=9,SUM(+Ene!AC61+Feb!AC61+Mar!AC61+Abr!AC61+May!AC61+Jun!AC61+Jul!AC61+Ago!AC61+Set!AC61),IF(Config!$C$6=10,SUM(+Ene!AC61+Feb!AC61+Mar!AC61+Abr!AC61+May!AC61+Jun!AC61+Jul!AC61+Ago!AC61+Set!AC61+Oct!AC61),IF(Config!$C$6=11,SUM(+Ene!AC61+Feb!AC61+Mar!AC61+Abr!AC61+May!AC61+Jun!AC61+Jul!AC61+Ago!AC61+Set!AC61+Oct!AC61+Nov!AC61),IF(Config!$C$6=12,SUM(+Ene!AC61+Feb!AC61+Mar!AC61+Abr!AC61+May!AC61+Jun!AC61+Jul!AC61+Ago!AC61+Set!AC61+Oct!AC61+Nov!AC61+Dic!AC61)))))))))))))</f>
        <v>0</v>
      </c>
      <c r="AD61" s="429">
        <f>IF(Config!$C$6=1,SUM(+Ene!AD61),IF(Config!$C$6=2,SUM(+Ene!AD61+Feb!AD61),IF(Config!$C$6=3,SUM(+Ene!AD61+Feb!AD61+Mar!AD61),IF(Config!$C$6=4,SUM(+Ene!AD61+Feb!AD61+Mar!AD61+Abr!AD61),IF(Config!$C$6=5,SUM(Ene!AD61+Feb!AD61+Mar!AD61+Abr!AD61+May!AD61),IF(Config!$C$6=6,SUM(+Ene!AD61+Feb!AD61+Mar!AD61+Abr!AD61+May!AD61+Jun!AD61),IF(Config!$C$6=7,SUM(Ene!AD61+Feb!AD61+Mar!AD61+Abr!AD61+May!AD61+Jun!AD61+Jul!AD61),IF(Config!$C$6=8,SUM(+Ene!AD61+Feb!AD61+Mar!AD61+Abr!AD61+May!AD61+Jun!AD61+Jul!AD61+Ago!AD61),IF(Config!$C$6=9,SUM(+Ene!AD61+Feb!AD61+Mar!AD61+Abr!AD61+May!AD61+Jun!AD61+Jul!AD61+Ago!AD61+Set!AD61),IF(Config!$C$6=10,SUM(+Ene!AD61+Feb!AD61+Mar!AD61+Abr!AD61+May!AD61+Jun!AD61+Jul!AD61+Ago!AD61+Set!AD61+Oct!AD61),IF(Config!$C$6=11,SUM(+Ene!AD61+Feb!AD61+Mar!AD61+Abr!AD61+May!AD61+Jun!AD61+Jul!AD61+Ago!AD61+Set!AD61+Oct!AD61+Nov!AD61),IF(Config!$C$6=12,SUM(+Ene!AD61+Feb!AD61+Mar!AD61+Abr!AD61+May!AD61+Jun!AD61+Jul!AD61+Ago!AD61+Set!AD61+Oct!AD61+Nov!AD61+Dic!AD61)))))))))))))</f>
        <v>0</v>
      </c>
      <c r="AE61" s="429">
        <f>IF(Config!$C$6=1,SUM(+Ene!AE61),IF(Config!$C$6=2,SUM(+Ene!AE61+Feb!AE61),IF(Config!$C$6=3,SUM(+Ene!AE61+Feb!AE61+Mar!AE61),IF(Config!$C$6=4,SUM(+Ene!AE61+Feb!AE61+Mar!AE61+Abr!AE61),IF(Config!$C$6=5,SUM(Ene!AE61+Feb!AE61+Mar!AE61+Abr!AE61+May!AE61),IF(Config!$C$6=6,SUM(+Ene!AE61+Feb!AE61+Mar!AE61+Abr!AE61+May!AE61+Jun!AE61),IF(Config!$C$6=7,SUM(Ene!AE61+Feb!AE61+Mar!AE61+Abr!AE61+May!AE61+Jun!AE61+Jul!AE61),IF(Config!$C$6=8,SUM(+Ene!AE61+Feb!AE61+Mar!AE61+Abr!AE61+May!AE61+Jun!AE61+Jul!AE61+Ago!AE61),IF(Config!$C$6=9,SUM(+Ene!AE61+Feb!AE61+Mar!AE61+Abr!AE61+May!AE61+Jun!AE61+Jul!AE61+Ago!AE61+Set!AE61),IF(Config!$C$6=10,SUM(+Ene!AE61+Feb!AE61+Mar!AE61+Abr!AE61+May!AE61+Jun!AE61+Jul!AE61+Ago!AE61+Set!AE61+Oct!AE61),IF(Config!$C$6=11,SUM(+Ene!AE61+Feb!AE61+Mar!AE61+Abr!AE61+May!AE61+Jun!AE61+Jul!AE61+Ago!AE61+Set!AE61+Oct!AE61+Nov!AE61),IF(Config!$C$6=12,SUM(+Ene!AE61+Feb!AE61+Mar!AE61+Abr!AE61+May!AE61+Jun!AE61+Jul!AE61+Ago!AE61+Set!AE61+Oct!AE61+Nov!AE61+Dic!AE61)))))))))))))</f>
        <v>0</v>
      </c>
      <c r="AF61" s="429">
        <f>IF(Config!$C$6=1,SUM(+Ene!AF61),IF(Config!$C$6=2,SUM(+Ene!AF61+Feb!AF61),IF(Config!$C$6=3,SUM(+Ene!AF61+Feb!AF61+Mar!AF61),IF(Config!$C$6=4,SUM(+Ene!AF61+Feb!AF61+Mar!AF61+Abr!AF61),IF(Config!$C$6=5,SUM(Ene!AF61+Feb!AF61+Mar!AF61+Abr!AF61+May!AF61),IF(Config!$C$6=6,SUM(+Ene!AF61+Feb!AF61+Mar!AF61+Abr!AF61+May!AF61+Jun!AF61),IF(Config!$C$6=7,SUM(Ene!AF61+Feb!AF61+Mar!AF61+Abr!AF61+May!AF61+Jun!AF61+Jul!AF61),IF(Config!$C$6=8,SUM(+Ene!AF61+Feb!AF61+Mar!AF61+Abr!AF61+May!AF61+Jun!AF61+Jul!AF61+Ago!AF61),IF(Config!$C$6=9,SUM(+Ene!AF61+Feb!AF61+Mar!AF61+Abr!AF61+May!AF61+Jun!AF61+Jul!AF61+Ago!AF61+Set!AF61),IF(Config!$C$6=10,SUM(+Ene!AF61+Feb!AF61+Mar!AF61+Abr!AF61+May!AF61+Jun!AF61+Jul!AF61+Ago!AF61+Set!AF61+Oct!AF61),IF(Config!$C$6=11,SUM(+Ene!AF61+Feb!AF61+Mar!AF61+Abr!AF61+May!AF61+Jun!AF61+Jul!AF61+Ago!AF61+Set!AF61+Oct!AF61+Nov!AF61),IF(Config!$C$6=12,SUM(+Ene!AF61+Feb!AF61+Mar!AF61+Abr!AF61+May!AF61+Jun!AF61+Jul!AF61+Ago!AF61+Set!AF61+Oct!AF61+Nov!AF61+Dic!AF61)))))))))))))</f>
        <v>0</v>
      </c>
      <c r="AG61" s="429">
        <f>IF(Config!$C$6=1,SUM(+Ene!AG61),IF(Config!$C$6=2,SUM(+Ene!AG61+Feb!AG61),IF(Config!$C$6=3,SUM(+Ene!AG61+Feb!AG61+Mar!AG61),IF(Config!$C$6=4,SUM(+Ene!AG61+Feb!AG61+Mar!AG61+Abr!AG61),IF(Config!$C$6=5,SUM(Ene!AG61+Feb!AG61+Mar!AG61+Abr!AG61+May!AG61),IF(Config!$C$6=6,SUM(+Ene!AG61+Feb!AG61+Mar!AG61+Abr!AG61+May!AG61+Jun!AG61),IF(Config!$C$6=7,SUM(Ene!AG61+Feb!AG61+Mar!AG61+Abr!AG61+May!AG61+Jun!AG61+Jul!AG61),IF(Config!$C$6=8,SUM(+Ene!AG61+Feb!AG61+Mar!AG61+Abr!AG61+May!AG61+Jun!AG61+Jul!AG61+Ago!AG61),IF(Config!$C$6=9,SUM(+Ene!AG61+Feb!AG61+Mar!AG61+Abr!AG61+May!AG61+Jun!AG61+Jul!AG61+Ago!AG61+Set!AG61),IF(Config!$C$6=10,SUM(+Ene!AG61+Feb!AG61+Mar!AG61+Abr!AG61+May!AG61+Jun!AG61+Jul!AG61+Ago!AG61+Set!AG61+Oct!AG61),IF(Config!$C$6=11,SUM(+Ene!AG61+Feb!AG61+Mar!AG61+Abr!AG61+May!AG61+Jun!AG61+Jul!AG61+Ago!AG61+Set!AG61+Oct!AG61+Nov!AG61),IF(Config!$C$6=12,SUM(+Ene!AG61+Feb!AG61+Mar!AG61+Abr!AG61+May!AG61+Jun!AG61+Jul!AG61+Ago!AG61+Set!AG61+Oct!AG61+Nov!AG61+Dic!AG61)))))))))))))</f>
        <v>0</v>
      </c>
      <c r="AH61" s="429">
        <f>IF(Config!$C$6=1,SUM(+Ene!AH61),IF(Config!$C$6=2,SUM(+Ene!AH61+Feb!AH61),IF(Config!$C$6=3,SUM(+Ene!AH61+Feb!AH61+Mar!AH61),IF(Config!$C$6=4,SUM(+Ene!AH61+Feb!AH61+Mar!AH61+Abr!AH61),IF(Config!$C$6=5,SUM(Ene!AH61+Feb!AH61+Mar!AH61+Abr!AH61+May!AH61),IF(Config!$C$6=6,SUM(+Ene!AH61+Feb!AH61+Mar!AH61+Abr!AH61+May!AH61+Jun!AH61),IF(Config!$C$6=7,SUM(Ene!AH61+Feb!AH61+Mar!AH61+Abr!AH61+May!AH61+Jun!AH61+Jul!AH61),IF(Config!$C$6=8,SUM(+Ene!AH61+Feb!AH61+Mar!AH61+Abr!AH61+May!AH61+Jun!AH61+Jul!AH61+Ago!AH61),IF(Config!$C$6=9,SUM(+Ene!AH61+Feb!AH61+Mar!AH61+Abr!AH61+May!AH61+Jun!AH61+Jul!AH61+Ago!AH61+Set!AH61),IF(Config!$C$6=10,SUM(+Ene!AH61+Feb!AH61+Mar!AH61+Abr!AH61+May!AH61+Jun!AH61+Jul!AH61+Ago!AH61+Set!AH61+Oct!AH61),IF(Config!$C$6=11,SUM(+Ene!AH61+Feb!AH61+Mar!AH61+Abr!AH61+May!AH61+Jun!AH61+Jul!AH61+Ago!AH61+Set!AH61+Oct!AH61+Nov!AH61),IF(Config!$C$6=12,SUM(+Ene!AH61+Feb!AH61+Mar!AH61+Abr!AH61+May!AH61+Jun!AH61+Jul!AH61+Ago!AH61+Set!AH61+Oct!AH61+Nov!AH61+Dic!AH61)))))))))))))</f>
        <v>0</v>
      </c>
      <c r="AI61" s="429">
        <f>IF(Config!$C$6=1,SUM(+Ene!AI61),IF(Config!$C$6=2,SUM(+Ene!AI61+Feb!AI61),IF(Config!$C$6=3,SUM(+Ene!AI61+Feb!AI61+Mar!AI61),IF(Config!$C$6=4,SUM(+Ene!AI61+Feb!AI61+Mar!AI61+Abr!AI61),IF(Config!$C$6=5,SUM(Ene!AI61+Feb!AI61+Mar!AI61+Abr!AI61+May!AI61),IF(Config!$C$6=6,SUM(+Ene!AI61+Feb!AI61+Mar!AI61+Abr!AI61+May!AI61+Jun!AI61),IF(Config!$C$6=7,SUM(Ene!AI61+Feb!AI61+Mar!AI61+Abr!AI61+May!AI61+Jun!AI61+Jul!AI61),IF(Config!$C$6=8,SUM(+Ene!AI61+Feb!AI61+Mar!AI61+Abr!AI61+May!AI61+Jun!AI61+Jul!AI61+Ago!AI61),IF(Config!$C$6=9,SUM(+Ene!AI61+Feb!AI61+Mar!AI61+Abr!AI61+May!AI61+Jun!AI61+Jul!AI61+Ago!AI61+Set!AI61),IF(Config!$C$6=10,SUM(+Ene!AI61+Feb!AI61+Mar!AI61+Abr!AI61+May!AI61+Jun!AI61+Jul!AI61+Ago!AI61+Set!AI61+Oct!AI61),IF(Config!$C$6=11,SUM(+Ene!AI61+Feb!AI61+Mar!AI61+Abr!AI61+May!AI61+Jun!AI61+Jul!AI61+Ago!AI61+Set!AI61+Oct!AI61+Nov!AI61),IF(Config!$C$6=12,SUM(+Ene!AI61+Feb!AI61+Mar!AI61+Abr!AI61+May!AI61+Jun!AI61+Jul!AI61+Ago!AI61+Set!AI61+Oct!AI61+Nov!AI61+Dic!AI61)))))))))))))</f>
        <v>0</v>
      </c>
      <c r="AJ61" s="429">
        <f>IF(Config!$C$6=1,SUM(+Ene!AJ61),IF(Config!$C$6=2,SUM(+Ene!AJ61+Feb!AJ61),IF(Config!$C$6=3,SUM(+Ene!AJ61+Feb!AJ61+Mar!AJ61),IF(Config!$C$6=4,SUM(+Ene!AJ61+Feb!AJ61+Mar!AJ61+Abr!AJ61),IF(Config!$C$6=5,SUM(Ene!AJ61+Feb!AJ61+Mar!AJ61+Abr!AJ61+May!AJ61),IF(Config!$C$6=6,SUM(+Ene!AJ61+Feb!AJ61+Mar!AJ61+Abr!AJ61+May!AJ61+Jun!AJ61),IF(Config!$C$6=7,SUM(Ene!AJ61+Feb!AJ61+Mar!AJ61+Abr!AJ61+May!AJ61+Jun!AJ61+Jul!AJ61),IF(Config!$C$6=8,SUM(+Ene!AJ61+Feb!AJ61+Mar!AJ61+Abr!AJ61+May!AJ61+Jun!AJ61+Jul!AJ61+Ago!AJ61),IF(Config!$C$6=9,SUM(+Ene!AJ61+Feb!AJ61+Mar!AJ61+Abr!AJ61+May!AJ61+Jun!AJ61+Jul!AJ61+Ago!AJ61+Set!AJ61),IF(Config!$C$6=10,SUM(+Ene!AJ61+Feb!AJ61+Mar!AJ61+Abr!AJ61+May!AJ61+Jun!AJ61+Jul!AJ61+Ago!AJ61+Set!AJ61+Oct!AJ61),IF(Config!$C$6=11,SUM(+Ene!AJ61+Feb!AJ61+Mar!AJ61+Abr!AJ61+May!AJ61+Jun!AJ61+Jul!AJ61+Ago!AJ61+Set!AJ61+Oct!AJ61+Nov!AJ61),IF(Config!$C$6=12,SUM(+Ene!AJ61+Feb!AJ61+Mar!AJ61+Abr!AJ61+May!AJ61+Jun!AJ61+Jul!AJ61+Ago!AJ61+Set!AJ61+Oct!AJ61+Nov!AJ61+Dic!AJ61)))))))))))))</f>
        <v>0</v>
      </c>
      <c r="AK61" s="429">
        <f>IF(Config!$C$6=1,SUM(+Ene!AK61),IF(Config!$C$6=2,SUM(+Ene!AK61+Feb!AK61),IF(Config!$C$6=3,SUM(+Ene!AK61+Feb!AK61+Mar!AK61),IF(Config!$C$6=4,SUM(+Ene!AK61+Feb!AK61+Mar!AK61+Abr!AK61),IF(Config!$C$6=5,SUM(Ene!AK61+Feb!AK61+Mar!AK61+Abr!AK61+May!AK61),IF(Config!$C$6=6,SUM(+Ene!AK61+Feb!AK61+Mar!AK61+Abr!AK61+May!AK61+Jun!AK61),IF(Config!$C$6=7,SUM(Ene!AK61+Feb!AK61+Mar!AK61+Abr!AK61+May!AK61+Jun!AK61+Jul!AK61),IF(Config!$C$6=8,SUM(+Ene!AK61+Feb!AK61+Mar!AK61+Abr!AK61+May!AK61+Jun!AK61+Jul!AK61+Ago!AK61),IF(Config!$C$6=9,SUM(+Ene!AK61+Feb!AK61+Mar!AK61+Abr!AK61+May!AK61+Jun!AK61+Jul!AK61+Ago!AK61+Set!AK61),IF(Config!$C$6=10,SUM(+Ene!AK61+Feb!AK61+Mar!AK61+Abr!AK61+May!AK61+Jun!AK61+Jul!AK61+Ago!AK61+Set!AK61+Oct!AK61),IF(Config!$C$6=11,SUM(+Ene!AK61+Feb!AK61+Mar!AK61+Abr!AK61+May!AK61+Jun!AK61+Jul!AK61+Ago!AK61+Set!AK61+Oct!AK61+Nov!AK61),IF(Config!$C$6=12,SUM(+Ene!AK61+Feb!AK61+Mar!AK61+Abr!AK61+May!AK61+Jun!AK61+Jul!AK61+Ago!AK61+Set!AK61+Oct!AK61+Nov!AK61+Dic!AK61)))))))))))))</f>
        <v>0</v>
      </c>
      <c r="AL61" s="429">
        <f>IF(Config!$C$6=1,SUM(+Ene!AL61),IF(Config!$C$6=2,SUM(+Ene!AL61+Feb!AL61),IF(Config!$C$6=3,SUM(+Ene!AL61+Feb!AL61+Mar!AL61),IF(Config!$C$6=4,SUM(+Ene!AL61+Feb!AL61+Mar!AL61+Abr!AL61),IF(Config!$C$6=5,SUM(Ene!AL61+Feb!AL61+Mar!AL61+Abr!AL61+May!AL61),IF(Config!$C$6=6,SUM(+Ene!AL61+Feb!AL61+Mar!AL61+Abr!AL61+May!AL61+Jun!AL61),IF(Config!$C$6=7,SUM(Ene!AL61+Feb!AL61+Mar!AL61+Abr!AL61+May!AL61+Jun!AL61+Jul!AL61),IF(Config!$C$6=8,SUM(+Ene!AL61+Feb!AL61+Mar!AL61+Abr!AL61+May!AL61+Jun!AL61+Jul!AL61+Ago!AL61),IF(Config!$C$6=9,SUM(+Ene!AL61+Feb!AL61+Mar!AL61+Abr!AL61+May!AL61+Jun!AL61+Jul!AL61+Ago!AL61+Set!AL61),IF(Config!$C$6=10,SUM(+Ene!AL61+Feb!AL61+Mar!AL61+Abr!AL61+May!AL61+Jun!AL61+Jul!AL61+Ago!AL61+Set!AL61+Oct!AL61),IF(Config!$C$6=11,SUM(+Ene!AL61+Feb!AL61+Mar!AL61+Abr!AL61+May!AL61+Jun!AL61+Jul!AL61+Ago!AL61+Set!AL61+Oct!AL61+Nov!AL61),IF(Config!$C$6=12,SUM(+Ene!AL61+Feb!AL61+Mar!AL61+Abr!AL61+May!AL61+Jun!AL61+Jul!AL61+Ago!AL61+Set!AL61+Oct!AL61+Nov!AL61+Dic!AL61)))))))))))))</f>
        <v>0</v>
      </c>
      <c r="AM61" s="429">
        <f>IF(Config!$C$6=1,SUM(+Ene!AM61),IF(Config!$C$6=2,SUM(+Ene!AM61+Feb!AM61),IF(Config!$C$6=3,SUM(+Ene!AM61+Feb!AM61+Mar!AM61),IF(Config!$C$6=4,SUM(+Ene!AM61+Feb!AM61+Mar!AM61+Abr!AM61),IF(Config!$C$6=5,SUM(Ene!AM61+Feb!AM61+Mar!AM61+Abr!AM61+May!AM61),IF(Config!$C$6=6,SUM(+Ene!AM61+Feb!AM61+Mar!AM61+Abr!AM61+May!AM61+Jun!AM61),IF(Config!$C$6=7,SUM(Ene!AM61+Feb!AM61+Mar!AM61+Abr!AM61+May!AM61+Jun!AM61+Jul!AM61),IF(Config!$C$6=8,SUM(+Ene!AM61+Feb!AM61+Mar!AM61+Abr!AM61+May!AM61+Jun!AM61+Jul!AM61+Ago!AM61),IF(Config!$C$6=9,SUM(+Ene!AM61+Feb!AM61+Mar!AM61+Abr!AM61+May!AM61+Jun!AM61+Jul!AM61+Ago!AM61+Set!AM61),IF(Config!$C$6=10,SUM(+Ene!AM61+Feb!AM61+Mar!AM61+Abr!AM61+May!AM61+Jun!AM61+Jul!AM61+Ago!AM61+Set!AM61+Oct!AM61),IF(Config!$C$6=11,SUM(+Ene!AM61+Feb!AM61+Mar!AM61+Abr!AM61+May!AM61+Jun!AM61+Jul!AM61+Ago!AM61+Set!AM61+Oct!AM61+Nov!AM61),IF(Config!$C$6=12,SUM(+Ene!AM61+Feb!AM61+Mar!AM61+Abr!AM61+May!AM61+Jun!AM61+Jul!AM61+Ago!AM61+Set!AM61+Oct!AM61+Nov!AM61+Dic!AM61)))))))))))))</f>
        <v>0</v>
      </c>
      <c r="AN61" s="429">
        <f>IF(Config!$C$6=1,SUM(+Ene!AN61),IF(Config!$C$6=2,SUM(+Ene!AN61+Feb!AN61),IF(Config!$C$6=3,SUM(+Ene!AN61+Feb!AN61+Mar!AN61),IF(Config!$C$6=4,SUM(+Ene!AN61+Feb!AN61+Mar!AN61+Abr!AN61),IF(Config!$C$6=5,SUM(Ene!AN61+Feb!AN61+Mar!AN61+Abr!AN61+May!AN61),IF(Config!$C$6=6,SUM(+Ene!AN61+Feb!AN61+Mar!AN61+Abr!AN61+May!AN61+Jun!AN61),IF(Config!$C$6=7,SUM(Ene!AN61+Feb!AN61+Mar!AN61+Abr!AN61+May!AN61+Jun!AN61+Jul!AN61),IF(Config!$C$6=8,SUM(+Ene!AN61+Feb!AN61+Mar!AN61+Abr!AN61+May!AN61+Jun!AN61+Jul!AN61+Ago!AN61),IF(Config!$C$6=9,SUM(+Ene!AN61+Feb!AN61+Mar!AN61+Abr!AN61+May!AN61+Jun!AN61+Jul!AN61+Ago!AN61+Set!AN61),IF(Config!$C$6=10,SUM(+Ene!AN61+Feb!AN61+Mar!AN61+Abr!AN61+May!AN61+Jun!AN61+Jul!AN61+Ago!AN61+Set!AN61+Oct!AN61),IF(Config!$C$6=11,SUM(+Ene!AN61+Feb!AN61+Mar!AN61+Abr!AN61+May!AN61+Jun!AN61+Jul!AN61+Ago!AN61+Set!AN61+Oct!AN61+Nov!AN61),IF(Config!$C$6=12,SUM(+Ene!AN61+Feb!AN61+Mar!AN61+Abr!AN61+May!AN61+Jun!AN61+Jul!AN61+Ago!AN61+Set!AN61+Oct!AN61+Nov!AN61+Dic!AN61)))))))))))))</f>
        <v>0</v>
      </c>
      <c r="AO61" s="429">
        <f>IF(Config!$C$6=1,SUM(+Ene!AO61),IF(Config!$C$6=2,SUM(+Ene!AO61+Feb!AO61),IF(Config!$C$6=3,SUM(+Ene!AO61+Feb!AO61+Mar!AO61),IF(Config!$C$6=4,SUM(+Ene!AO61+Feb!AO61+Mar!AO61+Abr!AO61),IF(Config!$C$6=5,SUM(Ene!AO61+Feb!AO61+Mar!AO61+Abr!AO61+May!AO61),IF(Config!$C$6=6,SUM(+Ene!AO61+Feb!AO61+Mar!AO61+Abr!AO61+May!AO61+Jun!AO61),IF(Config!$C$6=7,SUM(Ene!AO61+Feb!AO61+Mar!AO61+Abr!AO61+May!AO61+Jun!AO61+Jul!AO61),IF(Config!$C$6=8,SUM(+Ene!AO61+Feb!AO61+Mar!AO61+Abr!AO61+May!AO61+Jun!AO61+Jul!AO61+Ago!AO61),IF(Config!$C$6=9,SUM(+Ene!AO61+Feb!AO61+Mar!AO61+Abr!AO61+May!AO61+Jun!AO61+Jul!AO61+Ago!AO61+Set!AO61),IF(Config!$C$6=10,SUM(+Ene!AO61+Feb!AO61+Mar!AO61+Abr!AO61+May!AO61+Jun!AO61+Jul!AO61+Ago!AO61+Set!AO61+Oct!AO61),IF(Config!$C$6=11,SUM(+Ene!AO61+Feb!AO61+Mar!AO61+Abr!AO61+May!AO61+Jun!AO61+Jul!AO61+Ago!AO61+Set!AO61+Oct!AO61+Nov!AO61),IF(Config!$C$6=12,SUM(+Ene!AO61+Feb!AO61+Mar!AO61+Abr!AO61+May!AO61+Jun!AO61+Jul!AO61+Ago!AO61+Set!AO61+Oct!AO61+Nov!AO61+Dic!AO61)))))))))))))</f>
        <v>0</v>
      </c>
      <c r="AP61" s="429">
        <f>IF(Config!$C$6=1,SUM(+Ene!AP61),IF(Config!$C$6=2,SUM(+Ene!AP61+Feb!AP61),IF(Config!$C$6=3,SUM(+Ene!AP61+Feb!AP61+Mar!AP61),IF(Config!$C$6=4,SUM(+Ene!AP61+Feb!AP61+Mar!AP61+Abr!AP61),IF(Config!$C$6=5,SUM(Ene!AP61+Feb!AP61+Mar!AP61+Abr!AP61+May!AP61),IF(Config!$C$6=6,SUM(+Ene!AP61+Feb!AP61+Mar!AP61+Abr!AP61+May!AP61+Jun!AP61),IF(Config!$C$6=7,SUM(Ene!AP61+Feb!AP61+Mar!AP61+Abr!AP61+May!AP61+Jun!AP61+Jul!AP61),IF(Config!$C$6=8,SUM(+Ene!AP61+Feb!AP61+Mar!AP61+Abr!AP61+May!AP61+Jun!AP61+Jul!AP61+Ago!AP61),IF(Config!$C$6=9,SUM(+Ene!AP61+Feb!AP61+Mar!AP61+Abr!AP61+May!AP61+Jun!AP61+Jul!AP61+Ago!AP61+Set!AP61),IF(Config!$C$6=10,SUM(+Ene!AP61+Feb!AP61+Mar!AP61+Abr!AP61+May!AP61+Jun!AP61+Jul!AP61+Ago!AP61+Set!AP61+Oct!AP61),IF(Config!$C$6=11,SUM(+Ene!AP61+Feb!AP61+Mar!AP61+Abr!AP61+May!AP61+Jun!AP61+Jul!AP61+Ago!AP61+Set!AP61+Oct!AP61+Nov!AP61),IF(Config!$C$6=12,SUM(+Ene!AP61+Feb!AP61+Mar!AP61+Abr!AP61+May!AP61+Jun!AP61+Jul!AP61+Ago!AP61+Set!AP61+Oct!AP61+Nov!AP61+Dic!AP61)))))))))))))</f>
        <v>0</v>
      </c>
      <c r="AQ61" s="429">
        <f>IF(Config!$C$6=1,SUM(+Ene!AQ61),IF(Config!$C$6=2,SUM(+Ene!AQ61+Feb!AQ61),IF(Config!$C$6=3,SUM(+Ene!AQ61+Feb!AQ61+Mar!AQ61),IF(Config!$C$6=4,SUM(+Ene!AQ61+Feb!AQ61+Mar!AQ61+Abr!AQ61),IF(Config!$C$6=5,SUM(Ene!AQ61+Feb!AQ61+Mar!AQ61+Abr!AQ61+May!AQ61),IF(Config!$C$6=6,SUM(+Ene!AQ61+Feb!AQ61+Mar!AQ61+Abr!AQ61+May!AQ61+Jun!AQ61),IF(Config!$C$6=7,SUM(Ene!AQ61+Feb!AQ61+Mar!AQ61+Abr!AQ61+May!AQ61+Jun!AQ61+Jul!AQ61),IF(Config!$C$6=8,SUM(+Ene!AQ61+Feb!AQ61+Mar!AQ61+Abr!AQ61+May!AQ61+Jun!AQ61+Jul!AQ61+Ago!AQ61),IF(Config!$C$6=9,SUM(+Ene!AQ61+Feb!AQ61+Mar!AQ61+Abr!AQ61+May!AQ61+Jun!AQ61+Jul!AQ61+Ago!AQ61+Set!AQ61),IF(Config!$C$6=10,SUM(+Ene!AQ61+Feb!AQ61+Mar!AQ61+Abr!AQ61+May!AQ61+Jun!AQ61+Jul!AQ61+Ago!AQ61+Set!AQ61+Oct!AQ61),IF(Config!$C$6=11,SUM(+Ene!AQ61+Feb!AQ61+Mar!AQ61+Abr!AQ61+May!AQ61+Jun!AQ61+Jul!AQ61+Ago!AQ61+Set!AQ61+Oct!AQ61+Nov!AQ61),IF(Config!$C$6=12,SUM(+Ene!AQ61+Feb!AQ61+Mar!AQ61+Abr!AQ61+May!AQ61+Jun!AQ61+Jul!AQ61+Ago!AQ61+Set!AQ61+Oct!AQ61+Nov!AQ61+Dic!AQ61)))))))))))))</f>
        <v>0</v>
      </c>
      <c r="AR61" s="429">
        <f>IF(Config!$C$6=1,SUM(+Ene!AR61),IF(Config!$C$6=2,SUM(+Ene!AR61+Feb!AR61),IF(Config!$C$6=3,SUM(+Ene!AR61+Feb!AR61+Mar!AR61),IF(Config!$C$6=4,SUM(+Ene!AR61+Feb!AR61+Mar!AR61+Abr!AR61),IF(Config!$C$6=5,SUM(Ene!AR61+Feb!AR61+Mar!AR61+Abr!AR61+May!AR61),IF(Config!$C$6=6,SUM(+Ene!AR61+Feb!AR61+Mar!AR61+Abr!AR61+May!AR61+Jun!AR61),IF(Config!$C$6=7,SUM(Ene!AR61+Feb!AR61+Mar!AR61+Abr!AR61+May!AR61+Jun!AR61+Jul!AR61),IF(Config!$C$6=8,SUM(+Ene!AR61+Feb!AR61+Mar!AR61+Abr!AR61+May!AR61+Jun!AR61+Jul!AR61+Ago!AR61),IF(Config!$C$6=9,SUM(+Ene!AR61+Feb!AR61+Mar!AR61+Abr!AR61+May!AR61+Jun!AR61+Jul!AR61+Ago!AR61+Set!AR61),IF(Config!$C$6=10,SUM(+Ene!AR61+Feb!AR61+Mar!AR61+Abr!AR61+May!AR61+Jun!AR61+Jul!AR61+Ago!AR61+Set!AR61+Oct!AR61),IF(Config!$C$6=11,SUM(+Ene!AR61+Feb!AR61+Mar!AR61+Abr!AR61+May!AR61+Jun!AR61+Jul!AR61+Ago!AR61+Set!AR61+Oct!AR61+Nov!AR61),IF(Config!$C$6=12,SUM(+Ene!AR61+Feb!AR61+Mar!AR61+Abr!AR61+May!AR61+Jun!AR61+Jul!AR61+Ago!AR61+Set!AR61+Oct!AR61+Nov!AR61+Dic!AR61)))))))))))))</f>
        <v>0</v>
      </c>
      <c r="AS61" s="429">
        <f>IF(Config!$C$6=1,SUM(+Ene!AS61),IF(Config!$C$6=2,SUM(+Ene!AS61+Feb!AS61),IF(Config!$C$6=3,SUM(+Ene!AS61+Feb!AS61+Mar!AS61),IF(Config!$C$6=4,SUM(+Ene!AS61+Feb!AS61+Mar!AS61+Abr!AS61),IF(Config!$C$6=5,SUM(Ene!AS61+Feb!AS61+Mar!AS61+Abr!AS61+May!AS61),IF(Config!$C$6=6,SUM(+Ene!AS61+Feb!AS61+Mar!AS61+Abr!AS61+May!AS61+Jun!AS61),IF(Config!$C$6=7,SUM(Ene!AS61+Feb!AS61+Mar!AS61+Abr!AS61+May!AS61+Jun!AS61+Jul!AS61),IF(Config!$C$6=8,SUM(+Ene!AS61+Feb!AS61+Mar!AS61+Abr!AS61+May!AS61+Jun!AS61+Jul!AS61+Ago!AS61),IF(Config!$C$6=9,SUM(+Ene!AS61+Feb!AS61+Mar!AS61+Abr!AS61+May!AS61+Jun!AS61+Jul!AS61+Ago!AS61+Set!AS61),IF(Config!$C$6=10,SUM(+Ene!AS61+Feb!AS61+Mar!AS61+Abr!AS61+May!AS61+Jun!AS61+Jul!AS61+Ago!AS61+Set!AS61+Oct!AS61),IF(Config!$C$6=11,SUM(+Ene!AS61+Feb!AS61+Mar!AS61+Abr!AS61+May!AS61+Jun!AS61+Jul!AS61+Ago!AS61+Set!AS61+Oct!AS61+Nov!AS61),IF(Config!$C$6=12,SUM(+Ene!AS61+Feb!AS61+Mar!AS61+Abr!AS61+May!AS61+Jun!AS61+Jul!AS61+Ago!AS61+Set!AS61+Oct!AS61+Nov!AS61+Dic!AS61)))))))))))))</f>
        <v>0</v>
      </c>
      <c r="AT61" s="429">
        <f>IF(Config!$C$6=1,SUM(+Ene!AT61),IF(Config!$C$6=2,SUM(+Ene!AT61+Feb!AT61),IF(Config!$C$6=3,SUM(+Ene!AT61+Feb!AT61+Mar!AT61),IF(Config!$C$6=4,SUM(+Ene!AT61+Feb!AT61+Mar!AT61+Abr!AT61),IF(Config!$C$6=5,SUM(Ene!AT61+Feb!AT61+Mar!AT61+Abr!AT61+May!AT61),IF(Config!$C$6=6,SUM(+Ene!AT61+Feb!AT61+Mar!AT61+Abr!AT61+May!AT61+Jun!AT61),IF(Config!$C$6=7,SUM(Ene!AT61+Feb!AT61+Mar!AT61+Abr!AT61+May!AT61+Jun!AT61+Jul!AT61),IF(Config!$C$6=8,SUM(+Ene!AT61+Feb!AT61+Mar!AT61+Abr!AT61+May!AT61+Jun!AT61+Jul!AT61+Ago!AT61),IF(Config!$C$6=9,SUM(+Ene!AT61+Feb!AT61+Mar!AT61+Abr!AT61+May!AT61+Jun!AT61+Jul!AT61+Ago!AT61+Set!AT61),IF(Config!$C$6=10,SUM(+Ene!AT61+Feb!AT61+Mar!AT61+Abr!AT61+May!AT61+Jun!AT61+Jul!AT61+Ago!AT61+Set!AT61+Oct!AT61),IF(Config!$C$6=11,SUM(+Ene!AT61+Feb!AT61+Mar!AT61+Abr!AT61+May!AT61+Jun!AT61+Jul!AT61+Ago!AT61+Set!AT61+Oct!AT61+Nov!AT61),IF(Config!$C$6=12,SUM(+Ene!AT61+Feb!AT61+Mar!AT61+Abr!AT61+May!AT61+Jun!AT61+Jul!AT61+Ago!AT61+Set!AT61+Oct!AT61+Nov!AT61+Dic!AT61)))))))))))))</f>
        <v>0</v>
      </c>
      <c r="AU61">
        <f t="shared" si="34"/>
        <v>0</v>
      </c>
      <c r="AV61" s="37">
        <f t="shared" si="35"/>
        <v>0</v>
      </c>
      <c r="AW61" s="37">
        <f t="shared" si="36"/>
        <v>0</v>
      </c>
      <c r="AX61" s="37">
        <f t="shared" si="51"/>
        <v>0</v>
      </c>
      <c r="AY61" s="37">
        <f t="shared" si="52"/>
        <v>0</v>
      </c>
      <c r="AZ61" s="37">
        <f t="shared" ref="AZ61:AZ88" si="54">+SUM(T61:W61)</f>
        <v>0</v>
      </c>
      <c r="BA61" s="37">
        <f t="shared" ref="BA61:BA88" si="55">+SUM(X61:AC61)</f>
        <v>0</v>
      </c>
      <c r="BB61" s="37">
        <f t="shared" si="16"/>
        <v>0</v>
      </c>
      <c r="BC61" s="37">
        <f t="shared" ref="BC61:BC88" si="56">+SUM(AJ61:AL61)</f>
        <v>0</v>
      </c>
      <c r="BD61" s="38">
        <f t="shared" ref="BD61:BD88" si="57">+SUM(AM61:AP61)</f>
        <v>0</v>
      </c>
      <c r="BE61" s="37">
        <f t="shared" ref="BE61:BE88" si="58">+SUM(AQ61:AT61)</f>
        <v>0</v>
      </c>
      <c r="BF61" s="54">
        <f t="shared" si="53"/>
        <v>0</v>
      </c>
      <c r="BG61" t="str">
        <f t="shared" si="8"/>
        <v>OK</v>
      </c>
    </row>
    <row r="62" spans="1:59" x14ac:dyDescent="0.25">
      <c r="A62" s="400">
        <v>59</v>
      </c>
      <c r="B62" s="411" t="s">
        <v>636</v>
      </c>
      <c r="C62" s="410" t="s">
        <v>565</v>
      </c>
      <c r="D62" s="429">
        <f>IF(Config!$C$6=1,SUM(+Ene!D62),IF(Config!$C$6=2,SUM(+Ene!D62+Feb!D62),IF(Config!$C$6=3,SUM(+Ene!D62+Feb!D62+Mar!D62),IF(Config!$C$6=4,SUM(+Ene!D62+Feb!D62+Mar!D62+Abr!D62),IF(Config!$C$6=5,SUM(Ene!D62+Feb!D62+Mar!D62+Abr!D62+May!D62),IF(Config!$C$6=6,SUM(+Ene!D62+Feb!D62+Mar!D62+Abr!D62+May!D62+Jun!D62),IF(Config!$C$6=7,SUM(Ene!D62+Feb!D62+Mar!D62+Abr!D62+May!D62+Jun!D62+Jul!D62),IF(Config!$C$6=8,SUM(+Ene!D62+Feb!D62+Mar!D62+Abr!D62+May!D62+Jun!D62+Jul!D62+Ago!D62),IF(Config!$C$6=9,SUM(+Ene!D62+Feb!D62+Mar!D62+Abr!D62+May!D62+Jun!D62+Jul!D62+Ago!D62+Set!D62),IF(Config!$C$6=10,SUM(+Ene!D62+Feb!D62+Mar!D62+Abr!D62+May!D62+Jun!D62+Jul!D62+Ago!D62+Set!D62+Oct!D62),IF(Config!$C$6=11,SUM(+Ene!D62+Feb!D62+Mar!D62+Abr!D62+May!D62+Jun!D62+Jul!D62+Ago!D62+Set!D62+Oct!D62+Nov!D62),IF(Config!$C$6=12,SUM(+Ene!D62+Feb!D62+Mar!D62+Abr!D62+May!D62+Jun!D62+Jul!D62+Ago!D62+Set!D62+Oct!D62+Nov!D62+Dic!D62)))))))))))))</f>
        <v>0</v>
      </c>
      <c r="E62" s="429">
        <f>IF(Config!$C$6=1,SUM(+Ene!E62),IF(Config!$C$6=2,SUM(+Ene!E62+Feb!E62),IF(Config!$C$6=3,SUM(+Ene!E62+Feb!E62+Mar!E62),IF(Config!$C$6=4,SUM(+Ene!E62+Feb!E62+Mar!E62+Abr!E62),IF(Config!$C$6=5,SUM(Ene!E62+Feb!E62+Mar!E62+Abr!E62+May!E62),IF(Config!$C$6=6,SUM(+Ene!E62+Feb!E62+Mar!E62+Abr!E62+May!E62+Jun!E62),IF(Config!$C$6=7,SUM(Ene!E62+Feb!E62+Mar!E62+Abr!E62+May!E62+Jun!E62+Jul!E62),IF(Config!$C$6=8,SUM(+Ene!E62+Feb!E62+Mar!E62+Abr!E62+May!E62+Jun!E62+Jul!E62+Ago!E62),IF(Config!$C$6=9,SUM(+Ene!E62+Feb!E62+Mar!E62+Abr!E62+May!E62+Jun!E62+Jul!E62+Ago!E62+Set!E62),IF(Config!$C$6=10,SUM(+Ene!E62+Feb!E62+Mar!E62+Abr!E62+May!E62+Jun!E62+Jul!E62+Ago!E62+Set!E62+Oct!E62),IF(Config!$C$6=11,SUM(+Ene!E62+Feb!E62+Mar!E62+Abr!E62+May!E62+Jun!E62+Jul!E62+Ago!E62+Set!E62+Oct!E62+Nov!E62),IF(Config!$C$6=12,SUM(+Ene!E62+Feb!E62+Mar!E62+Abr!E62+May!E62+Jun!E62+Jul!E62+Ago!E62+Set!E62+Oct!E62+Nov!E62+Dic!E62)))))))))))))</f>
        <v>0</v>
      </c>
      <c r="F62" s="429">
        <f>IF(Config!$C$6=1,SUM(+Ene!F82),IF(Config!$C$6=2,SUM(+Ene!F82+Feb!F82),IF(Config!$C$6=3,SUM(+Ene!F82+Feb!F82+Mar!F82),IF(Config!$C$6=4,SUM(+Ene!F82+Feb!F82+Mar!F82+Abr!F82),IF(Config!$C$6=5,SUM(Ene!F82+Feb!F82+Mar!F82+Abr!F82+May!F82),IF(Config!$C$6=6,SUM(+Ene!F82+Feb!F82+Mar!F82+Abr!F82+May!F82+Jun!F82),IF(Config!$C$6=7,SUM(Ene!F82+Feb!F82+Mar!F82+Abr!F82+May!F82+Jun!F82+Jul!F82),IF(Config!$C$6=8,SUM(+Ene!F82+Feb!F82+Mar!F82+Abr!F82+May!F82+Jun!F82+Jul!F82+Ago!F82),IF(Config!$C$6=9,SUM(+Ene!F82+Feb!F82+Mar!F82+Abr!F82+May!F82+Jun!F82+Jul!F82+Ago!F82+Set!F82),IF(Config!$C$6=10,SUM(+Ene!F82+Feb!F82+Mar!F82+Abr!F82+May!F82+Jun!F82+Jul!F82+Ago!F82+Set!F82+Oct!F82),IF(Config!$C$6=11,SUM(+Ene!F82+Feb!F82+Mar!F82+Abr!F82+May!F82+Jun!F82+Jul!F82+Ago!F82+Set!F82+Oct!F82+Nov!F82),IF(Config!$C$6=12,SUM(+Ene!F82+Feb!F82+Mar!F82+Abr!F82+May!F82+Jun!F82+Jul!F82+Ago!F82+Set!F82+Oct!F82+Nov!F82+Dic!F82)))))))))))))</f>
        <v>0</v>
      </c>
      <c r="G62" s="429">
        <f>IF(Config!$C$6=1,SUM(+Ene!G62),IF(Config!$C$6=2,SUM(+Ene!G62+Feb!G62),IF(Config!$C$6=3,SUM(+Ene!G62+Feb!G62+Mar!G62),IF(Config!$C$6=4,SUM(+Ene!G62+Feb!G62+Mar!G62+Abr!G62),IF(Config!$C$6=5,SUM(Ene!G62+Feb!G62+Mar!G62+Abr!G62+May!G62),IF(Config!$C$6=6,SUM(+Ene!G62+Feb!G62+Mar!G62+Abr!G62+May!G62+Jun!G62),IF(Config!$C$6=7,SUM(Ene!G62+Feb!G62+Mar!G62+Abr!G62+May!G62+Jun!G62+Jul!G62),IF(Config!$C$6=8,SUM(+Ene!G62+Feb!G62+Mar!G62+Abr!G62+May!G62+Jun!G62+Jul!G62+Ago!G62),IF(Config!$C$6=9,SUM(+Ene!G62+Feb!G62+Mar!G62+Abr!G62+May!G62+Jun!G62+Jul!G62+Ago!G62+Set!G62),IF(Config!$C$6=10,SUM(+Ene!G62+Feb!G62+Mar!G62+Abr!G62+May!G62+Jun!G62+Jul!G62+Ago!G62+Set!G62+Oct!G62),IF(Config!$C$6=11,SUM(+Ene!G62+Feb!G62+Mar!G62+Abr!G62+May!G62+Jun!G62+Jul!G62+Ago!G62+Set!G62+Oct!G62+Nov!G62),IF(Config!$C$6=12,SUM(+Ene!G62+Feb!G62+Mar!G62+Abr!G62+May!G62+Jun!G62+Jul!G62+Ago!G62+Set!G62+Oct!G62+Nov!G62+Dic!G62)))))))))))))</f>
        <v>0</v>
      </c>
      <c r="H62" s="429">
        <f>IF(Config!$C$6=1,SUM(+Ene!H62),IF(Config!$C$6=2,SUM(+Ene!H62+Feb!H62),IF(Config!$C$6=3,SUM(+Ene!H62+Feb!H62+Mar!H62),IF(Config!$C$6=4,SUM(+Ene!H62+Feb!H62+Mar!H62+Abr!H62),IF(Config!$C$6=5,SUM(Ene!H62+Feb!H62+Mar!H62+Abr!H62+May!H62),IF(Config!$C$6=6,SUM(+Ene!H62+Feb!H62+Mar!H62+Abr!H62+May!H62+Jun!H62),IF(Config!$C$6=7,SUM(Ene!H62+Feb!H62+Mar!H62+Abr!H62+May!H62+Jun!H62+Jul!H62),IF(Config!$C$6=8,SUM(+Ene!H62+Feb!H62+Mar!H62+Abr!H62+May!H62+Jun!H62+Jul!H62+Ago!H62),IF(Config!$C$6=9,SUM(+Ene!H62+Feb!H62+Mar!H62+Abr!H62+May!H62+Jun!H62+Jul!H62+Ago!H62+Set!H62),IF(Config!$C$6=10,SUM(+Ene!H62+Feb!H62+Mar!H62+Abr!H62+May!H62+Jun!H62+Jul!H62+Ago!H62+Set!H62+Oct!H62),IF(Config!$C$6=11,SUM(+Ene!H62+Feb!H62+Mar!H62+Abr!H62+May!H62+Jun!H62+Jul!H62+Ago!H62+Set!H62+Oct!H62+Nov!H62),IF(Config!$C$6=12,SUM(+Ene!H62+Feb!H62+Mar!H62+Abr!H62+May!H62+Jun!H62+Jul!H62+Ago!H62+Set!H62+Oct!H62+Nov!H62+Dic!H62)))))))))))))</f>
        <v>0</v>
      </c>
      <c r="I62" s="429">
        <f>IF(Config!$C$6=1,SUM(+Ene!I62),IF(Config!$C$6=2,SUM(+Ene!I62+Feb!I62),IF(Config!$C$6=3,SUM(+Ene!I62+Feb!I62+Mar!I62),IF(Config!$C$6=4,SUM(+Ene!I62+Feb!I62+Mar!I62+Abr!I62),IF(Config!$C$6=5,SUM(Ene!I62+Feb!I62+Mar!I62+Abr!I62+May!I62),IF(Config!$C$6=6,SUM(+Ene!I62+Feb!I62+Mar!I62+Abr!I62+May!I62+Jun!I62),IF(Config!$C$6=7,SUM(Ene!I62+Feb!I62+Mar!I62+Abr!I62+May!I62+Jun!I62+Jul!I62),IF(Config!$C$6=8,SUM(+Ene!I62+Feb!I62+Mar!I62+Abr!I62+May!I62+Jun!I62+Jul!I62+Ago!I62),IF(Config!$C$6=9,SUM(+Ene!I62+Feb!I62+Mar!I62+Abr!I62+May!I62+Jun!I62+Jul!I62+Ago!I62+Set!I62),IF(Config!$C$6=10,SUM(+Ene!I62+Feb!I62+Mar!I62+Abr!I62+May!I62+Jun!I62+Jul!I62+Ago!I62+Set!I62+Oct!I62),IF(Config!$C$6=11,SUM(+Ene!I62+Feb!I62+Mar!I62+Abr!I62+May!I62+Jun!I62+Jul!I62+Ago!I62+Set!I62+Oct!I62+Nov!I62),IF(Config!$C$6=12,SUM(+Ene!I62+Feb!I62+Mar!I62+Abr!I62+May!I62+Jun!I62+Jul!I62+Ago!I62+Set!I62+Oct!I62+Nov!I62+Dic!I62)))))))))))))</f>
        <v>0</v>
      </c>
      <c r="J62" s="429">
        <f>IF(Config!$C$6=1,SUM(+Ene!J62),IF(Config!$C$6=2,SUM(+Ene!J62+Feb!J62),IF(Config!$C$6=3,SUM(+Ene!J62+Feb!J62+Mar!J62),IF(Config!$C$6=4,SUM(+Ene!J62+Feb!J62+Mar!J62+Abr!J62),IF(Config!$C$6=5,SUM(Ene!J62+Feb!J62+Mar!J62+Abr!J62+May!J62),IF(Config!$C$6=6,SUM(+Ene!J62+Feb!J62+Mar!J62+Abr!J62+May!J62+Jun!J62),IF(Config!$C$6=7,SUM(Ene!J62+Feb!J62+Mar!J62+Abr!J62+May!J62+Jun!J62+Jul!J62),IF(Config!$C$6=8,SUM(+Ene!J62+Feb!J62+Mar!J62+Abr!J62+May!J62+Jun!J62+Jul!J62+Ago!J62),IF(Config!$C$6=9,SUM(+Ene!J62+Feb!J62+Mar!J62+Abr!J62+May!J62+Jun!J62+Jul!J62+Ago!J62+Set!J62),IF(Config!$C$6=10,SUM(+Ene!J62+Feb!J62+Mar!J62+Abr!J62+May!J62+Jun!J62+Jul!J62+Ago!J62+Set!J62+Oct!J62),IF(Config!$C$6=11,SUM(+Ene!J62+Feb!J62+Mar!J62+Abr!J62+May!J62+Jun!J62+Jul!J62+Ago!J62+Set!J62+Oct!J62+Nov!J62),IF(Config!$C$6=12,SUM(+Ene!J62+Feb!J62+Mar!J62+Abr!J62+May!J62+Jun!J62+Jul!J62+Ago!J62+Set!J62+Oct!J62+Nov!J62+Dic!J62)))))))))))))</f>
        <v>0</v>
      </c>
      <c r="K62" s="429">
        <f>IF(Config!$C$6=1,SUM(+Ene!K62),IF(Config!$C$6=2,SUM(+Ene!K62+Feb!K62),IF(Config!$C$6=3,SUM(+Ene!K62+Feb!K62+Mar!K62),IF(Config!$C$6=4,SUM(+Ene!K62+Feb!K62+Mar!K62+Abr!K62),IF(Config!$C$6=5,SUM(Ene!K62+Feb!K62+Mar!K62+Abr!K62+May!K62),IF(Config!$C$6=6,SUM(+Ene!K62+Feb!K62+Mar!K62+Abr!K62+May!K62+Jun!K62),IF(Config!$C$6=7,SUM(Ene!K62+Feb!K62+Mar!K62+Abr!K62+May!K62+Jun!K62+Jul!K62),IF(Config!$C$6=8,SUM(+Ene!K62+Feb!K62+Mar!K62+Abr!K62+May!K62+Jun!K62+Jul!K62+Ago!K62),IF(Config!$C$6=9,SUM(+Ene!K62+Feb!K62+Mar!K62+Abr!K62+May!K62+Jun!K62+Jul!K62+Ago!K62+Set!K62),IF(Config!$C$6=10,SUM(+Ene!K62+Feb!K62+Mar!K62+Abr!K62+May!K62+Jun!K62+Jul!K62+Ago!K62+Set!K62+Oct!K62),IF(Config!$C$6=11,SUM(+Ene!K62+Feb!K62+Mar!K62+Abr!K62+May!K62+Jun!K62+Jul!K62+Ago!K62+Set!K62+Oct!K62+Nov!K62),IF(Config!$C$6=12,SUM(+Ene!K62+Feb!K62+Mar!K62+Abr!K62+May!K62+Jun!K62+Jul!K62+Ago!K62+Set!K62+Oct!K62+Nov!K62+Dic!K62)))))))))))))</f>
        <v>0</v>
      </c>
      <c r="L62" s="429">
        <f>IF(Config!$C$6=1,SUM(+Ene!L62),IF(Config!$C$6=2,SUM(+Ene!L62+Feb!L62),IF(Config!$C$6=3,SUM(+Ene!L62+Feb!L62+Mar!L62),IF(Config!$C$6=4,SUM(+Ene!L62+Feb!L62+Mar!L62+Abr!L62),IF(Config!$C$6=5,SUM(Ene!L62+Feb!L62+Mar!L62+Abr!L62+May!L62),IF(Config!$C$6=6,SUM(+Ene!L62+Feb!L62+Mar!L62+Abr!L62+May!L62+Jun!L62),IF(Config!$C$6=7,SUM(Ene!L62+Feb!L62+Mar!L62+Abr!L62+May!L62+Jun!L62+Jul!L62),IF(Config!$C$6=8,SUM(+Ene!L62+Feb!L62+Mar!L62+Abr!L62+May!L62+Jun!L62+Jul!L62+Ago!L62),IF(Config!$C$6=9,SUM(+Ene!L62+Feb!L62+Mar!L62+Abr!L62+May!L62+Jun!L62+Jul!L62+Ago!L62+Set!L62),IF(Config!$C$6=10,SUM(+Ene!L62+Feb!L62+Mar!L62+Abr!L62+May!L62+Jun!L62+Jul!L62+Ago!L62+Set!L62+Oct!L62),IF(Config!$C$6=11,SUM(+Ene!L62+Feb!L62+Mar!L62+Abr!L62+May!L62+Jun!L62+Jul!L62+Ago!L62+Set!L62+Oct!L62+Nov!L62),IF(Config!$C$6=12,SUM(+Ene!L62+Feb!L62+Mar!L62+Abr!L62+May!L62+Jun!L62+Jul!L62+Ago!L62+Set!L62+Oct!L62+Nov!L62+Dic!L62)))))))))))))</f>
        <v>0</v>
      </c>
      <c r="M62" s="429">
        <f>IF(Config!$C$6=1,SUM(+Ene!M62),IF(Config!$C$6=2,SUM(+Ene!M62+Feb!M62),IF(Config!$C$6=3,SUM(+Ene!M62+Feb!M62+Mar!M62),IF(Config!$C$6=4,SUM(+Ene!M62+Feb!M62+Mar!M62+Abr!M62),IF(Config!$C$6=5,SUM(Ene!M62+Feb!M62+Mar!M62+Abr!M62+May!M62),IF(Config!$C$6=6,SUM(+Ene!M62+Feb!M62+Mar!M62+Abr!M62+May!M62+Jun!M62),IF(Config!$C$6=7,SUM(Ene!M62+Feb!M62+Mar!M62+Abr!M62+May!M62+Jun!M62+Jul!M62),IF(Config!$C$6=8,SUM(+Ene!M62+Feb!M62+Mar!M62+Abr!M62+May!M62+Jun!M62+Jul!M62+Ago!M62),IF(Config!$C$6=9,SUM(+Ene!M62+Feb!M62+Mar!M62+Abr!M62+May!M62+Jun!M62+Jul!M62+Ago!M62+Set!M62),IF(Config!$C$6=10,SUM(+Ene!M62+Feb!M62+Mar!M62+Abr!M62+May!M62+Jun!M62+Jul!M62+Ago!M62+Set!M62+Oct!M62),IF(Config!$C$6=11,SUM(+Ene!M62+Feb!M62+Mar!M62+Abr!M62+May!M62+Jun!M62+Jul!M62+Ago!M62+Set!M62+Oct!M62+Nov!M62),IF(Config!$C$6=12,SUM(+Ene!M62+Feb!M62+Mar!M62+Abr!M62+May!M62+Jun!M62+Jul!M62+Ago!M62+Set!M62+Oct!M62+Nov!M62+Dic!M62)))))))))))))</f>
        <v>0</v>
      </c>
      <c r="N62" s="429">
        <f>IF(Config!$C$6=1,SUM(+Ene!N62),IF(Config!$C$6=2,SUM(+Ene!N62+Feb!N62),IF(Config!$C$6=3,SUM(+Ene!N62+Feb!N62+Mar!N62),IF(Config!$C$6=4,SUM(+Ene!N62+Feb!N62+Mar!N62+Abr!N62),IF(Config!$C$6=5,SUM(Ene!N62+Feb!N62+Mar!N62+Abr!N62+May!N62),IF(Config!$C$6=6,SUM(+Ene!N62+Feb!N62+Mar!N62+Abr!N62+May!N62+Jun!N62),IF(Config!$C$6=7,SUM(Ene!N62+Feb!N62+Mar!N62+Abr!N62+May!N62+Jun!N62+Jul!N62),IF(Config!$C$6=8,SUM(+Ene!N62+Feb!N62+Mar!N62+Abr!N62+May!N62+Jun!N62+Jul!N62+Ago!N62),IF(Config!$C$6=9,SUM(+Ene!N62+Feb!N62+Mar!N62+Abr!N62+May!N62+Jun!N62+Jul!N62+Ago!N62+Set!N62),IF(Config!$C$6=10,SUM(+Ene!N62+Feb!N62+Mar!N62+Abr!N62+May!N62+Jun!N62+Jul!N62+Ago!N62+Set!N62+Oct!N62),IF(Config!$C$6=11,SUM(+Ene!N62+Feb!N62+Mar!N62+Abr!N62+May!N62+Jun!N62+Jul!N62+Ago!N62+Set!N62+Oct!N62+Nov!N62),IF(Config!$C$6=12,SUM(+Ene!N62+Feb!N62+Mar!N62+Abr!N62+May!N62+Jun!N62+Jul!N62+Ago!N62+Set!N62+Oct!N62+Nov!N62+Dic!N62)))))))))))))</f>
        <v>0</v>
      </c>
      <c r="O62" s="429">
        <f>IF(Config!$C$6=1,SUM(+Ene!O62),IF(Config!$C$6=2,SUM(+Ene!O62+Feb!O62),IF(Config!$C$6=3,SUM(+Ene!O62+Feb!O62+Mar!O62),IF(Config!$C$6=4,SUM(+Ene!O62+Feb!O62+Mar!O62+Abr!O62),IF(Config!$C$6=5,SUM(Ene!O62+Feb!O62+Mar!O62+Abr!O62+May!O62),IF(Config!$C$6=6,SUM(+Ene!O62+Feb!O62+Mar!O62+Abr!O62+May!O62+Jun!O62),IF(Config!$C$6=7,SUM(Ene!O62+Feb!O62+Mar!O62+Abr!O62+May!O62+Jun!O62+Jul!O62),IF(Config!$C$6=8,SUM(+Ene!O62+Feb!O62+Mar!O62+Abr!O62+May!O62+Jun!O62+Jul!O62+Ago!O62),IF(Config!$C$6=9,SUM(+Ene!O62+Feb!O62+Mar!O62+Abr!O62+May!O62+Jun!O62+Jul!O62+Ago!O62+Set!O62),IF(Config!$C$6=10,SUM(+Ene!O62+Feb!O62+Mar!O62+Abr!O62+May!O62+Jun!O62+Jul!O62+Ago!O62+Set!O62+Oct!O62),IF(Config!$C$6=11,SUM(+Ene!O62+Feb!O62+Mar!O62+Abr!O62+May!O62+Jun!O62+Jul!O62+Ago!O62+Set!O62+Oct!O62+Nov!O62),IF(Config!$C$6=12,SUM(+Ene!O62+Feb!O62+Mar!O62+Abr!O62+May!O62+Jun!O62+Jul!O62+Ago!O62+Set!O62+Oct!O62+Nov!O62+Dic!O62)))))))))))))</f>
        <v>0</v>
      </c>
      <c r="P62" s="429">
        <f>IF(Config!$C$6=1,SUM(+Ene!P62),IF(Config!$C$6=2,SUM(+Ene!P62+Feb!P62),IF(Config!$C$6=3,SUM(+Ene!P62+Feb!P62+Mar!P62),IF(Config!$C$6=4,SUM(+Ene!P62+Feb!P62+Mar!P62+Abr!P62),IF(Config!$C$6=5,SUM(Ene!P62+Feb!P62+Mar!P62+Abr!P62+May!P62),IF(Config!$C$6=6,SUM(+Ene!P62+Feb!P62+Mar!P62+Abr!P62+May!P62+Jun!P62),IF(Config!$C$6=7,SUM(Ene!P62+Feb!P62+Mar!P62+Abr!P62+May!P62+Jun!P62+Jul!P62),IF(Config!$C$6=8,SUM(+Ene!P62+Feb!P62+Mar!P62+Abr!P62+May!P62+Jun!P62+Jul!P62+Ago!P62),IF(Config!$C$6=9,SUM(+Ene!P62+Feb!P62+Mar!P62+Abr!P62+May!P62+Jun!P62+Jul!P62+Ago!P62+Set!P62),IF(Config!$C$6=10,SUM(+Ene!P62+Feb!P62+Mar!P62+Abr!P62+May!P62+Jun!P62+Jul!P62+Ago!P62+Set!P62+Oct!P62),IF(Config!$C$6=11,SUM(+Ene!P62+Feb!P62+Mar!P62+Abr!P62+May!P62+Jun!P62+Jul!P62+Ago!P62+Set!P62+Oct!P62+Nov!P62),IF(Config!$C$6=12,SUM(+Ene!P62+Feb!P62+Mar!P62+Abr!P62+May!P62+Jun!P62+Jul!P62+Ago!P62+Set!P62+Oct!P62+Nov!P62+Dic!P62)))))))))))))</f>
        <v>0</v>
      </c>
      <c r="Q62" s="429">
        <f>IF(Config!$C$6=1,SUM(+Ene!Q62),IF(Config!$C$6=2,SUM(+Ene!Q62+Feb!Q62),IF(Config!$C$6=3,SUM(+Ene!Q62+Feb!Q62+Mar!Q62),IF(Config!$C$6=4,SUM(+Ene!Q62+Feb!Q62+Mar!Q62+Abr!Q62),IF(Config!$C$6=5,SUM(Ene!Q62+Feb!Q62+Mar!Q62+Abr!Q62+May!Q62),IF(Config!$C$6=6,SUM(+Ene!Q62+Feb!Q62+Mar!Q62+Abr!Q62+May!Q62+Jun!Q62),IF(Config!$C$6=7,SUM(Ene!Q62+Feb!Q62+Mar!Q62+Abr!Q62+May!Q62+Jun!Q62+Jul!Q62),IF(Config!$C$6=8,SUM(+Ene!Q62+Feb!Q62+Mar!Q62+Abr!Q62+May!Q62+Jun!Q62+Jul!Q62+Ago!Q62),IF(Config!$C$6=9,SUM(+Ene!Q62+Feb!Q62+Mar!Q62+Abr!Q62+May!Q62+Jun!Q62+Jul!Q62+Ago!Q62+Set!Q62),IF(Config!$C$6=10,SUM(+Ene!Q62+Feb!Q62+Mar!Q62+Abr!Q62+May!Q62+Jun!Q62+Jul!Q62+Ago!Q62+Set!Q62+Oct!Q62),IF(Config!$C$6=11,SUM(+Ene!Q62+Feb!Q62+Mar!Q62+Abr!Q62+May!Q62+Jun!Q62+Jul!Q62+Ago!Q62+Set!Q62+Oct!Q62+Nov!Q62),IF(Config!$C$6=12,SUM(+Ene!Q62+Feb!Q62+Mar!Q62+Abr!Q62+May!Q62+Jun!Q62+Jul!Q62+Ago!Q62+Set!Q62+Oct!Q62+Nov!Q62+Dic!Q62)))))))))))))</f>
        <v>0</v>
      </c>
      <c r="R62" s="429">
        <f>IF(Config!$C$6=1,SUM(+Ene!R62),IF(Config!$C$6=2,SUM(+Ene!R62+Feb!R62),IF(Config!$C$6=3,SUM(+Ene!R62+Feb!R62+Mar!R62),IF(Config!$C$6=4,SUM(+Ene!R62+Feb!R62+Mar!R62+Abr!R62),IF(Config!$C$6=5,SUM(Ene!R62+Feb!R62+Mar!R62+Abr!R62+May!R62),IF(Config!$C$6=6,SUM(+Ene!R62+Feb!R62+Mar!R62+Abr!R62+May!R62+Jun!R62),IF(Config!$C$6=7,SUM(Ene!R62+Feb!R62+Mar!R62+Abr!R62+May!R62+Jun!R62+Jul!R62),IF(Config!$C$6=8,SUM(+Ene!R62+Feb!R62+Mar!R62+Abr!R62+May!R62+Jun!R62+Jul!R62+Ago!R62),IF(Config!$C$6=9,SUM(+Ene!R62+Feb!R62+Mar!R62+Abr!R62+May!R62+Jun!R62+Jul!R62+Ago!R62+Set!R62),IF(Config!$C$6=10,SUM(+Ene!R62+Feb!R62+Mar!R62+Abr!R62+May!R62+Jun!R62+Jul!R62+Ago!R62+Set!R62+Oct!R62),IF(Config!$C$6=11,SUM(+Ene!R62+Feb!R62+Mar!R62+Abr!R62+May!R62+Jun!R62+Jul!R62+Ago!R62+Set!R62+Oct!R62+Nov!R62),IF(Config!$C$6=12,SUM(+Ene!R62+Feb!R62+Mar!R62+Abr!R62+May!R62+Jun!R62+Jul!R62+Ago!R62+Set!R62+Oct!R62+Nov!R62+Dic!R62)))))))))))))</f>
        <v>0</v>
      </c>
      <c r="S62" s="429">
        <f>IF(Config!$C$6=1,SUM(+Ene!S62),IF(Config!$C$6=2,SUM(+Ene!S62+Feb!S62),IF(Config!$C$6=3,SUM(+Ene!S62+Feb!S62+Mar!S62),IF(Config!$C$6=4,SUM(+Ene!S62+Feb!S62+Mar!S62+Abr!S62),IF(Config!$C$6=5,SUM(Ene!S62+Feb!S62+Mar!S62+Abr!S62+May!S62),IF(Config!$C$6=6,SUM(+Ene!S62+Feb!S62+Mar!S62+Abr!S62+May!S62+Jun!S62),IF(Config!$C$6=7,SUM(Ene!S62+Feb!S62+Mar!S62+Abr!S62+May!S62+Jun!S62+Jul!S62),IF(Config!$C$6=8,SUM(+Ene!S62+Feb!S62+Mar!S62+Abr!S62+May!S62+Jun!S62+Jul!S62+Ago!S62),IF(Config!$C$6=9,SUM(+Ene!S62+Feb!S62+Mar!S62+Abr!S62+May!S62+Jun!S62+Jul!S62+Ago!S62+Set!S62),IF(Config!$C$6=10,SUM(+Ene!S62+Feb!S62+Mar!S62+Abr!S62+May!S62+Jun!S62+Jul!S62+Ago!S62+Set!S62+Oct!S62),IF(Config!$C$6=11,SUM(+Ene!S62+Feb!S62+Mar!S62+Abr!S62+May!S62+Jun!S62+Jul!S62+Ago!S62+Set!S62+Oct!S62+Nov!S62),IF(Config!$C$6=12,SUM(+Ene!S62+Feb!S62+Mar!S62+Abr!S62+May!S62+Jun!S62+Jul!S62+Ago!S62+Set!S62+Oct!S62+Nov!S62+Dic!S62)))))))))))))</f>
        <v>0</v>
      </c>
      <c r="T62" s="429">
        <f>IF(Config!$C$6=1,SUM(+Ene!T62),IF(Config!$C$6=2,SUM(+Ene!T62+Feb!T62),IF(Config!$C$6=3,SUM(+Ene!T62+Feb!T62+Mar!T62),IF(Config!$C$6=4,SUM(+Ene!T62+Feb!T62+Mar!T62+Abr!T62),IF(Config!$C$6=5,SUM(Ene!T62+Feb!T62+Mar!T62+Abr!T62+May!T62),IF(Config!$C$6=6,SUM(+Ene!T62+Feb!T62+Mar!T62+Abr!T62+May!T62+Jun!T62),IF(Config!$C$6=7,SUM(Ene!T62+Feb!T62+Mar!T62+Abr!T62+May!T62+Jun!T62+Jul!T62),IF(Config!$C$6=8,SUM(+Ene!T62+Feb!T62+Mar!T62+Abr!T62+May!T62+Jun!T62+Jul!T62+Ago!T62),IF(Config!$C$6=9,SUM(+Ene!T62+Feb!T62+Mar!T62+Abr!T62+May!T62+Jun!T62+Jul!T62+Ago!T62+Set!T62),IF(Config!$C$6=10,SUM(+Ene!T62+Feb!T62+Mar!T62+Abr!T62+May!T62+Jun!T62+Jul!T62+Ago!T62+Set!T62+Oct!T62),IF(Config!$C$6=11,SUM(+Ene!T62+Feb!T62+Mar!T62+Abr!T62+May!T62+Jun!T62+Jul!T62+Ago!T62+Set!T62+Oct!T62+Nov!T62),IF(Config!$C$6=12,SUM(+Ene!T62+Feb!T62+Mar!T62+Abr!T62+May!T62+Jun!T62+Jul!T62+Ago!T62+Set!T62+Oct!T62+Nov!T62+Dic!T62)))))))))))))</f>
        <v>0</v>
      </c>
      <c r="U62" s="429">
        <f>IF(Config!$C$6=1,SUM(+Ene!U62),IF(Config!$C$6=2,SUM(+Ene!U62+Feb!U62),IF(Config!$C$6=3,SUM(+Ene!U62+Feb!U62+Mar!U62),IF(Config!$C$6=4,SUM(+Ene!U62+Feb!U62+Mar!U62+Abr!U62),IF(Config!$C$6=5,SUM(Ene!U62+Feb!U62+Mar!U62+Abr!U62+May!U62),IF(Config!$C$6=6,SUM(+Ene!U62+Feb!U62+Mar!U62+Abr!U62+May!U62+Jun!U62),IF(Config!$C$6=7,SUM(Ene!U62+Feb!U62+Mar!U62+Abr!U62+May!U62+Jun!U62+Jul!U62),IF(Config!$C$6=8,SUM(+Ene!U62+Feb!U62+Mar!U62+Abr!U62+May!U62+Jun!U62+Jul!U62+Ago!U62),IF(Config!$C$6=9,SUM(+Ene!U62+Feb!U62+Mar!U62+Abr!U62+May!U62+Jun!U62+Jul!U62+Ago!U62+Set!U62),IF(Config!$C$6=10,SUM(+Ene!U62+Feb!U62+Mar!U62+Abr!U62+May!U62+Jun!U62+Jul!U62+Ago!U62+Set!U62+Oct!U62),IF(Config!$C$6=11,SUM(+Ene!U62+Feb!U62+Mar!U62+Abr!U62+May!U62+Jun!U62+Jul!U62+Ago!U62+Set!U62+Oct!U62+Nov!U62),IF(Config!$C$6=12,SUM(+Ene!U62+Feb!U62+Mar!U62+Abr!U62+May!U62+Jun!U62+Jul!U62+Ago!U62+Set!U62+Oct!U62+Nov!U62+Dic!U62)))))))))))))</f>
        <v>0</v>
      </c>
      <c r="V62" s="429">
        <f>IF(Config!$C$6=1,SUM(+Ene!V62),IF(Config!$C$6=2,SUM(+Ene!V62+Feb!V62),IF(Config!$C$6=3,SUM(+Ene!V62+Feb!V62+Mar!V62),IF(Config!$C$6=4,SUM(+Ene!V62+Feb!V62+Mar!V62+Abr!V62),IF(Config!$C$6=5,SUM(Ene!V62+Feb!V62+Mar!V62+Abr!V62+May!V62),IF(Config!$C$6=6,SUM(+Ene!V62+Feb!V62+Mar!V62+Abr!V62+May!V62+Jun!V62),IF(Config!$C$6=7,SUM(Ene!V62+Feb!V62+Mar!V62+Abr!V62+May!V62+Jun!V62+Jul!V62),IF(Config!$C$6=8,SUM(+Ene!V62+Feb!V62+Mar!V62+Abr!V62+May!V62+Jun!V62+Jul!V62+Ago!V62),IF(Config!$C$6=9,SUM(+Ene!V62+Feb!V62+Mar!V62+Abr!V62+May!V62+Jun!V62+Jul!V62+Ago!V62+Set!V62),IF(Config!$C$6=10,SUM(+Ene!V62+Feb!V62+Mar!V62+Abr!V62+May!V62+Jun!V62+Jul!V62+Ago!V62+Set!V62+Oct!V62),IF(Config!$C$6=11,SUM(+Ene!V62+Feb!V62+Mar!V62+Abr!V62+May!V62+Jun!V62+Jul!V62+Ago!V62+Set!V62+Oct!V62+Nov!V62),IF(Config!$C$6=12,SUM(+Ene!V62+Feb!V62+Mar!V62+Abr!V62+May!V62+Jun!V62+Jul!V62+Ago!V62+Set!V62+Oct!V62+Nov!V62+Dic!V62)))))))))))))</f>
        <v>0</v>
      </c>
      <c r="W62" s="429">
        <f>IF(Config!$C$6=1,SUM(+Ene!W62),IF(Config!$C$6=2,SUM(+Ene!W62+Feb!W62),IF(Config!$C$6=3,SUM(+Ene!W62+Feb!W62+Mar!W62),IF(Config!$C$6=4,SUM(+Ene!W62+Feb!W62+Mar!W62+Abr!W62),IF(Config!$C$6=5,SUM(Ene!W62+Feb!W62+Mar!W62+Abr!W62+May!W62),IF(Config!$C$6=6,SUM(+Ene!W62+Feb!W62+Mar!W62+Abr!W62+May!W62+Jun!W62),IF(Config!$C$6=7,SUM(Ene!W62+Feb!W62+Mar!W62+Abr!W62+May!W62+Jun!W62+Jul!W62),IF(Config!$C$6=8,SUM(+Ene!W62+Feb!W62+Mar!W62+Abr!W62+May!W62+Jun!W62+Jul!W62+Ago!W62),IF(Config!$C$6=9,SUM(+Ene!W62+Feb!W62+Mar!W62+Abr!W62+May!W62+Jun!W62+Jul!W62+Ago!W62+Set!W62),IF(Config!$C$6=10,SUM(+Ene!W62+Feb!W62+Mar!W62+Abr!W62+May!W62+Jun!W62+Jul!W62+Ago!W62+Set!W62+Oct!W62),IF(Config!$C$6=11,SUM(+Ene!W62+Feb!W62+Mar!W62+Abr!W62+May!W62+Jun!W62+Jul!W62+Ago!W62+Set!W62+Oct!W62+Nov!W62),IF(Config!$C$6=12,SUM(+Ene!W62+Feb!W62+Mar!W62+Abr!W62+May!W62+Jun!W62+Jul!W62+Ago!W62+Set!W62+Oct!W62+Nov!W62+Dic!W62)))))))))))))</f>
        <v>0</v>
      </c>
      <c r="X62" s="429">
        <f>IF(Config!$C$6=1,SUM(+Ene!X62),IF(Config!$C$6=2,SUM(+Ene!X62+Feb!X62),IF(Config!$C$6=3,SUM(+Ene!X62+Feb!X62+Mar!X62),IF(Config!$C$6=4,SUM(+Ene!X62+Feb!X62+Mar!X62+Abr!X62),IF(Config!$C$6=5,SUM(Ene!X62+Feb!X62+Mar!X62+Abr!X62+May!X62),IF(Config!$C$6=6,SUM(+Ene!X62+Feb!X62+Mar!X62+Abr!X62+May!X62+Jun!X62),IF(Config!$C$6=7,SUM(Ene!X62+Feb!X62+Mar!X62+Abr!X62+May!X62+Jun!X62+Jul!X62),IF(Config!$C$6=8,SUM(+Ene!X62+Feb!X62+Mar!X62+Abr!X62+May!X62+Jun!X62+Jul!X62+Ago!X62),IF(Config!$C$6=9,SUM(+Ene!X62+Feb!X62+Mar!X62+Abr!X62+May!X62+Jun!X62+Jul!X62+Ago!X62+Set!X62),IF(Config!$C$6=10,SUM(+Ene!X62+Feb!X62+Mar!X62+Abr!X62+May!X62+Jun!X62+Jul!X62+Ago!X62+Set!X62+Oct!X62),IF(Config!$C$6=11,SUM(+Ene!X62+Feb!X62+Mar!X62+Abr!X62+May!X62+Jun!X62+Jul!X62+Ago!X62+Set!X62+Oct!X62+Nov!X62),IF(Config!$C$6=12,SUM(+Ene!X62+Feb!X62+Mar!X62+Abr!X62+May!X62+Jun!X62+Jul!X62+Ago!X62+Set!X62+Oct!X62+Nov!X62+Dic!X62)))))))))))))</f>
        <v>0</v>
      </c>
      <c r="Y62" s="429">
        <f>IF(Config!$C$6=1,SUM(+Ene!Y62),IF(Config!$C$6=2,SUM(+Ene!Y62+Feb!Y62),IF(Config!$C$6=3,SUM(+Ene!Y62+Feb!Y62+Mar!Y62),IF(Config!$C$6=4,SUM(+Ene!Y62+Feb!Y62+Mar!Y62+Abr!Y62),IF(Config!$C$6=5,SUM(Ene!Y62+Feb!Y62+Mar!Y62+Abr!Y62+May!Y62),IF(Config!$C$6=6,SUM(+Ene!Y62+Feb!Y62+Mar!Y62+Abr!Y62+May!Y62+Jun!Y62),IF(Config!$C$6=7,SUM(Ene!Y62+Feb!Y62+Mar!Y62+Abr!Y62+May!Y62+Jun!Y62+Jul!Y62),IF(Config!$C$6=8,SUM(+Ene!Y62+Feb!Y62+Mar!Y62+Abr!Y62+May!Y62+Jun!Y62+Jul!Y62+Ago!Y62),IF(Config!$C$6=9,SUM(+Ene!Y62+Feb!Y62+Mar!Y62+Abr!Y62+May!Y62+Jun!Y62+Jul!Y62+Ago!Y62+Set!Y62),IF(Config!$C$6=10,SUM(+Ene!Y62+Feb!Y62+Mar!Y62+Abr!Y62+May!Y62+Jun!Y62+Jul!Y62+Ago!Y62+Set!Y62+Oct!Y62),IF(Config!$C$6=11,SUM(+Ene!Y62+Feb!Y62+Mar!Y62+Abr!Y62+May!Y62+Jun!Y62+Jul!Y62+Ago!Y62+Set!Y62+Oct!Y62+Nov!Y62),IF(Config!$C$6=12,SUM(+Ene!Y62+Feb!Y62+Mar!Y62+Abr!Y62+May!Y62+Jun!Y62+Jul!Y62+Ago!Y62+Set!Y62+Oct!Y62+Nov!Y62+Dic!Y62)))))))))))))</f>
        <v>0</v>
      </c>
      <c r="Z62" s="429">
        <f>IF(Config!$C$6=1,SUM(+Ene!Z62),IF(Config!$C$6=2,SUM(+Ene!Z62+Feb!Z62),IF(Config!$C$6=3,SUM(+Ene!Z62+Feb!Z62+Mar!Z62),IF(Config!$C$6=4,SUM(+Ene!Z62+Feb!Z62+Mar!Z62+Abr!Z62),IF(Config!$C$6=5,SUM(Ene!Z62+Feb!Z62+Mar!Z62+Abr!Z62+May!Z62),IF(Config!$C$6=6,SUM(+Ene!Z62+Feb!Z62+Mar!Z62+Abr!Z62+May!Z62+Jun!Z62),IF(Config!$C$6=7,SUM(Ene!Z62+Feb!Z62+Mar!Z62+Abr!Z62+May!Z62+Jun!Z62+Jul!Z62),IF(Config!$C$6=8,SUM(+Ene!Z62+Feb!Z62+Mar!Z62+Abr!Z62+May!Z62+Jun!Z62+Jul!Z62+Ago!Z62),IF(Config!$C$6=9,SUM(+Ene!Z62+Feb!Z62+Mar!Z62+Abr!Z62+May!Z62+Jun!Z62+Jul!Z62+Ago!Z62+Set!Z62),IF(Config!$C$6=10,SUM(+Ene!Z62+Feb!Z62+Mar!Z62+Abr!Z62+May!Z62+Jun!Z62+Jul!Z62+Ago!Z62+Set!Z62+Oct!Z62),IF(Config!$C$6=11,SUM(+Ene!Z62+Feb!Z62+Mar!Z62+Abr!Z62+May!Z62+Jun!Z62+Jul!Z62+Ago!Z62+Set!Z62+Oct!Z62+Nov!Z62),IF(Config!$C$6=12,SUM(+Ene!Z62+Feb!Z62+Mar!Z62+Abr!Z62+May!Z62+Jun!Z62+Jul!Z62+Ago!Z62+Set!Z62+Oct!Z62+Nov!Z62+Dic!Z62)))))))))))))</f>
        <v>0</v>
      </c>
      <c r="AA62" s="429">
        <f>IF(Config!$C$6=1,SUM(+Ene!AA62),IF(Config!$C$6=2,SUM(+Ene!AA62+Feb!AA62),IF(Config!$C$6=3,SUM(+Ene!AA62+Feb!AA62+Mar!AA62),IF(Config!$C$6=4,SUM(+Ene!AA62+Feb!AA62+Mar!AA62+Abr!AA62),IF(Config!$C$6=5,SUM(Ene!AA62+Feb!AA62+Mar!AA62+Abr!AA62+May!AA62),IF(Config!$C$6=6,SUM(+Ene!AA62+Feb!AA62+Mar!AA62+Abr!AA62+May!AA62+Jun!AA62),IF(Config!$C$6=7,SUM(Ene!AA62+Feb!AA62+Mar!AA62+Abr!AA62+May!AA62+Jun!AA62+Jul!AA62),IF(Config!$C$6=8,SUM(+Ene!AA62+Feb!AA62+Mar!AA62+Abr!AA62+May!AA62+Jun!AA62+Jul!AA62+Ago!AA62),IF(Config!$C$6=9,SUM(+Ene!AA62+Feb!AA62+Mar!AA62+Abr!AA62+May!AA62+Jun!AA62+Jul!AA62+Ago!AA62+Set!AA62),IF(Config!$C$6=10,SUM(+Ene!AA62+Feb!AA62+Mar!AA62+Abr!AA62+May!AA62+Jun!AA62+Jul!AA62+Ago!AA62+Set!AA62+Oct!AA62),IF(Config!$C$6=11,SUM(+Ene!AA62+Feb!AA62+Mar!AA62+Abr!AA62+May!AA62+Jun!AA62+Jul!AA62+Ago!AA62+Set!AA62+Oct!AA62+Nov!AA62),IF(Config!$C$6=12,SUM(+Ene!AA62+Feb!AA62+Mar!AA62+Abr!AA62+May!AA62+Jun!AA62+Jul!AA62+Ago!AA62+Set!AA62+Oct!AA62+Nov!AA62+Dic!AA62)))))))))))))</f>
        <v>0</v>
      </c>
      <c r="AB62" s="429">
        <f>IF(Config!$C$6=1,SUM(+Ene!AB62),IF(Config!$C$6=2,SUM(+Ene!AB62+Feb!AB62),IF(Config!$C$6=3,SUM(+Ene!AB62+Feb!AB62+Mar!AB62),IF(Config!$C$6=4,SUM(+Ene!AB62+Feb!AB62+Mar!AB62+Abr!AB62),IF(Config!$C$6=5,SUM(Ene!AB62+Feb!AB62+Mar!AB62+Abr!AB62+May!AB62),IF(Config!$C$6=6,SUM(+Ene!AB62+Feb!AB62+Mar!AB62+Abr!AB62+May!AB62+Jun!AB62),IF(Config!$C$6=7,SUM(Ene!AB62+Feb!AB62+Mar!AB62+Abr!AB62+May!AB62+Jun!AB62+Jul!AB62),IF(Config!$C$6=8,SUM(+Ene!AB62+Feb!AB62+Mar!AB62+Abr!AB62+May!AB62+Jun!AB62+Jul!AB62+Ago!AB62),IF(Config!$C$6=9,SUM(+Ene!AB62+Feb!AB62+Mar!AB62+Abr!AB62+May!AB62+Jun!AB62+Jul!AB62+Ago!AB62+Set!AB62),IF(Config!$C$6=10,SUM(+Ene!AB62+Feb!AB62+Mar!AB62+Abr!AB62+May!AB62+Jun!AB62+Jul!AB62+Ago!AB62+Set!AB62+Oct!AB62),IF(Config!$C$6=11,SUM(+Ene!AB62+Feb!AB62+Mar!AB62+Abr!AB62+May!AB62+Jun!AB62+Jul!AB62+Ago!AB62+Set!AB62+Oct!AB62+Nov!AB62),IF(Config!$C$6=12,SUM(+Ene!AB62+Feb!AB62+Mar!AB62+Abr!AB62+May!AB62+Jun!AB62+Jul!AB62+Ago!AB62+Set!AB62+Oct!AB62+Nov!AB62+Dic!AB62)))))))))))))</f>
        <v>0</v>
      </c>
      <c r="AC62" s="429">
        <f>IF(Config!$C$6=1,SUM(+Ene!AC62),IF(Config!$C$6=2,SUM(+Ene!AC62+Feb!AC62),IF(Config!$C$6=3,SUM(+Ene!AC62+Feb!AC62+Mar!AC62),IF(Config!$C$6=4,SUM(+Ene!AC62+Feb!AC62+Mar!AC62+Abr!AC62),IF(Config!$C$6=5,SUM(Ene!AC62+Feb!AC62+Mar!AC62+Abr!AC62+May!AC62),IF(Config!$C$6=6,SUM(+Ene!AC62+Feb!AC62+Mar!AC62+Abr!AC62+May!AC62+Jun!AC62),IF(Config!$C$6=7,SUM(Ene!AC62+Feb!AC62+Mar!AC62+Abr!AC62+May!AC62+Jun!AC62+Jul!AC62),IF(Config!$C$6=8,SUM(+Ene!AC62+Feb!AC62+Mar!AC62+Abr!AC62+May!AC62+Jun!AC62+Jul!AC62+Ago!AC62),IF(Config!$C$6=9,SUM(+Ene!AC62+Feb!AC62+Mar!AC62+Abr!AC62+May!AC62+Jun!AC62+Jul!AC62+Ago!AC62+Set!AC62),IF(Config!$C$6=10,SUM(+Ene!AC62+Feb!AC62+Mar!AC62+Abr!AC62+May!AC62+Jun!AC62+Jul!AC62+Ago!AC62+Set!AC62+Oct!AC62),IF(Config!$C$6=11,SUM(+Ene!AC62+Feb!AC62+Mar!AC62+Abr!AC62+May!AC62+Jun!AC62+Jul!AC62+Ago!AC62+Set!AC62+Oct!AC62+Nov!AC62),IF(Config!$C$6=12,SUM(+Ene!AC62+Feb!AC62+Mar!AC62+Abr!AC62+May!AC62+Jun!AC62+Jul!AC62+Ago!AC62+Set!AC62+Oct!AC62+Nov!AC62+Dic!AC62)))))))))))))</f>
        <v>0</v>
      </c>
      <c r="AD62" s="429">
        <f>IF(Config!$C$6=1,SUM(+Ene!AD62),IF(Config!$C$6=2,SUM(+Ene!AD62+Feb!AD62),IF(Config!$C$6=3,SUM(+Ene!AD62+Feb!AD62+Mar!AD62),IF(Config!$C$6=4,SUM(+Ene!AD62+Feb!AD62+Mar!AD62+Abr!AD62),IF(Config!$C$6=5,SUM(Ene!AD62+Feb!AD62+Mar!AD62+Abr!AD62+May!AD62),IF(Config!$C$6=6,SUM(+Ene!AD62+Feb!AD62+Mar!AD62+Abr!AD62+May!AD62+Jun!AD62),IF(Config!$C$6=7,SUM(Ene!AD62+Feb!AD62+Mar!AD62+Abr!AD62+May!AD62+Jun!AD62+Jul!AD62),IF(Config!$C$6=8,SUM(+Ene!AD62+Feb!AD62+Mar!AD62+Abr!AD62+May!AD62+Jun!AD62+Jul!AD62+Ago!AD62),IF(Config!$C$6=9,SUM(+Ene!AD62+Feb!AD62+Mar!AD62+Abr!AD62+May!AD62+Jun!AD62+Jul!AD62+Ago!AD62+Set!AD62),IF(Config!$C$6=10,SUM(+Ene!AD62+Feb!AD62+Mar!AD62+Abr!AD62+May!AD62+Jun!AD62+Jul!AD62+Ago!AD62+Set!AD62+Oct!AD62),IF(Config!$C$6=11,SUM(+Ene!AD62+Feb!AD62+Mar!AD62+Abr!AD62+May!AD62+Jun!AD62+Jul!AD62+Ago!AD62+Set!AD62+Oct!AD62+Nov!AD62),IF(Config!$C$6=12,SUM(+Ene!AD62+Feb!AD62+Mar!AD62+Abr!AD62+May!AD62+Jun!AD62+Jul!AD62+Ago!AD62+Set!AD62+Oct!AD62+Nov!AD62+Dic!AD62)))))))))))))</f>
        <v>0</v>
      </c>
      <c r="AE62" s="429">
        <f>IF(Config!$C$6=1,SUM(+Ene!AE62),IF(Config!$C$6=2,SUM(+Ene!AE62+Feb!AE62),IF(Config!$C$6=3,SUM(+Ene!AE62+Feb!AE62+Mar!AE62),IF(Config!$C$6=4,SUM(+Ene!AE62+Feb!AE62+Mar!AE62+Abr!AE62),IF(Config!$C$6=5,SUM(Ene!AE62+Feb!AE62+Mar!AE62+Abr!AE62+May!AE62),IF(Config!$C$6=6,SUM(+Ene!AE62+Feb!AE62+Mar!AE62+Abr!AE62+May!AE62+Jun!AE62),IF(Config!$C$6=7,SUM(Ene!AE62+Feb!AE62+Mar!AE62+Abr!AE62+May!AE62+Jun!AE62+Jul!AE62),IF(Config!$C$6=8,SUM(+Ene!AE62+Feb!AE62+Mar!AE62+Abr!AE62+May!AE62+Jun!AE62+Jul!AE62+Ago!AE62),IF(Config!$C$6=9,SUM(+Ene!AE62+Feb!AE62+Mar!AE62+Abr!AE62+May!AE62+Jun!AE62+Jul!AE62+Ago!AE62+Set!AE62),IF(Config!$C$6=10,SUM(+Ene!AE62+Feb!AE62+Mar!AE62+Abr!AE62+May!AE62+Jun!AE62+Jul!AE62+Ago!AE62+Set!AE62+Oct!AE62),IF(Config!$C$6=11,SUM(+Ene!AE62+Feb!AE62+Mar!AE62+Abr!AE62+May!AE62+Jun!AE62+Jul!AE62+Ago!AE62+Set!AE62+Oct!AE62+Nov!AE62),IF(Config!$C$6=12,SUM(+Ene!AE62+Feb!AE62+Mar!AE62+Abr!AE62+May!AE62+Jun!AE62+Jul!AE62+Ago!AE62+Set!AE62+Oct!AE62+Nov!AE62+Dic!AE62)))))))))))))</f>
        <v>0</v>
      </c>
      <c r="AF62" s="429">
        <f>IF(Config!$C$6=1,SUM(+Ene!AF62),IF(Config!$C$6=2,SUM(+Ene!AF62+Feb!AF62),IF(Config!$C$6=3,SUM(+Ene!AF62+Feb!AF62+Mar!AF62),IF(Config!$C$6=4,SUM(+Ene!AF62+Feb!AF62+Mar!AF62+Abr!AF62),IF(Config!$C$6=5,SUM(Ene!AF62+Feb!AF62+Mar!AF62+Abr!AF62+May!AF62),IF(Config!$C$6=6,SUM(+Ene!AF62+Feb!AF62+Mar!AF62+Abr!AF62+May!AF62+Jun!AF62),IF(Config!$C$6=7,SUM(Ene!AF62+Feb!AF62+Mar!AF62+Abr!AF62+May!AF62+Jun!AF62+Jul!AF62),IF(Config!$C$6=8,SUM(+Ene!AF62+Feb!AF62+Mar!AF62+Abr!AF62+May!AF62+Jun!AF62+Jul!AF62+Ago!AF62),IF(Config!$C$6=9,SUM(+Ene!AF62+Feb!AF62+Mar!AF62+Abr!AF62+May!AF62+Jun!AF62+Jul!AF62+Ago!AF62+Set!AF62),IF(Config!$C$6=10,SUM(+Ene!AF62+Feb!AF62+Mar!AF62+Abr!AF62+May!AF62+Jun!AF62+Jul!AF62+Ago!AF62+Set!AF62+Oct!AF62),IF(Config!$C$6=11,SUM(+Ene!AF62+Feb!AF62+Mar!AF62+Abr!AF62+May!AF62+Jun!AF62+Jul!AF62+Ago!AF62+Set!AF62+Oct!AF62+Nov!AF62),IF(Config!$C$6=12,SUM(+Ene!AF62+Feb!AF62+Mar!AF62+Abr!AF62+May!AF62+Jun!AF62+Jul!AF62+Ago!AF62+Set!AF62+Oct!AF62+Nov!AF62+Dic!AF62)))))))))))))</f>
        <v>0</v>
      </c>
      <c r="AG62" s="429">
        <f>IF(Config!$C$6=1,SUM(+Ene!AG62),IF(Config!$C$6=2,SUM(+Ene!AG62+Feb!AG62),IF(Config!$C$6=3,SUM(+Ene!AG62+Feb!AG62+Mar!AG62),IF(Config!$C$6=4,SUM(+Ene!AG62+Feb!AG62+Mar!AG62+Abr!AG62),IF(Config!$C$6=5,SUM(Ene!AG62+Feb!AG62+Mar!AG62+Abr!AG62+May!AG62),IF(Config!$C$6=6,SUM(+Ene!AG62+Feb!AG62+Mar!AG62+Abr!AG62+May!AG62+Jun!AG62),IF(Config!$C$6=7,SUM(Ene!AG62+Feb!AG62+Mar!AG62+Abr!AG62+May!AG62+Jun!AG62+Jul!AG62),IF(Config!$C$6=8,SUM(+Ene!AG62+Feb!AG62+Mar!AG62+Abr!AG62+May!AG62+Jun!AG62+Jul!AG62+Ago!AG62),IF(Config!$C$6=9,SUM(+Ene!AG62+Feb!AG62+Mar!AG62+Abr!AG62+May!AG62+Jun!AG62+Jul!AG62+Ago!AG62+Set!AG62),IF(Config!$C$6=10,SUM(+Ene!AG62+Feb!AG62+Mar!AG62+Abr!AG62+May!AG62+Jun!AG62+Jul!AG62+Ago!AG62+Set!AG62+Oct!AG62),IF(Config!$C$6=11,SUM(+Ene!AG62+Feb!AG62+Mar!AG62+Abr!AG62+May!AG62+Jun!AG62+Jul!AG62+Ago!AG62+Set!AG62+Oct!AG62+Nov!AG62),IF(Config!$C$6=12,SUM(+Ene!AG62+Feb!AG62+Mar!AG62+Abr!AG62+May!AG62+Jun!AG62+Jul!AG62+Ago!AG62+Set!AG62+Oct!AG62+Nov!AG62+Dic!AG62)))))))))))))</f>
        <v>0</v>
      </c>
      <c r="AH62" s="429">
        <f>IF(Config!$C$6=1,SUM(+Ene!AH62),IF(Config!$C$6=2,SUM(+Ene!AH62+Feb!AH62),IF(Config!$C$6=3,SUM(+Ene!AH62+Feb!AH62+Mar!AH62),IF(Config!$C$6=4,SUM(+Ene!AH62+Feb!AH62+Mar!AH62+Abr!AH62),IF(Config!$C$6=5,SUM(Ene!AH62+Feb!AH62+Mar!AH62+Abr!AH62+May!AH62),IF(Config!$C$6=6,SUM(+Ene!AH62+Feb!AH62+Mar!AH62+Abr!AH62+May!AH62+Jun!AH62),IF(Config!$C$6=7,SUM(Ene!AH62+Feb!AH62+Mar!AH62+Abr!AH62+May!AH62+Jun!AH62+Jul!AH62),IF(Config!$C$6=8,SUM(+Ene!AH62+Feb!AH62+Mar!AH62+Abr!AH62+May!AH62+Jun!AH62+Jul!AH62+Ago!AH62),IF(Config!$C$6=9,SUM(+Ene!AH62+Feb!AH62+Mar!AH62+Abr!AH62+May!AH62+Jun!AH62+Jul!AH62+Ago!AH62+Set!AH62),IF(Config!$C$6=10,SUM(+Ene!AH62+Feb!AH62+Mar!AH62+Abr!AH62+May!AH62+Jun!AH62+Jul!AH62+Ago!AH62+Set!AH62+Oct!AH62),IF(Config!$C$6=11,SUM(+Ene!AH62+Feb!AH62+Mar!AH62+Abr!AH62+May!AH62+Jun!AH62+Jul!AH62+Ago!AH62+Set!AH62+Oct!AH62+Nov!AH62),IF(Config!$C$6=12,SUM(+Ene!AH62+Feb!AH62+Mar!AH62+Abr!AH62+May!AH62+Jun!AH62+Jul!AH62+Ago!AH62+Set!AH62+Oct!AH62+Nov!AH62+Dic!AH62)))))))))))))</f>
        <v>0</v>
      </c>
      <c r="AI62" s="429">
        <f>IF(Config!$C$6=1,SUM(+Ene!AI62),IF(Config!$C$6=2,SUM(+Ene!AI62+Feb!AI62),IF(Config!$C$6=3,SUM(+Ene!AI62+Feb!AI62+Mar!AI62),IF(Config!$C$6=4,SUM(+Ene!AI62+Feb!AI62+Mar!AI62+Abr!AI62),IF(Config!$C$6=5,SUM(Ene!AI62+Feb!AI62+Mar!AI62+Abr!AI62+May!AI62),IF(Config!$C$6=6,SUM(+Ene!AI62+Feb!AI62+Mar!AI62+Abr!AI62+May!AI62+Jun!AI62),IF(Config!$C$6=7,SUM(Ene!AI62+Feb!AI62+Mar!AI62+Abr!AI62+May!AI62+Jun!AI62+Jul!AI62),IF(Config!$C$6=8,SUM(+Ene!AI62+Feb!AI62+Mar!AI62+Abr!AI62+May!AI62+Jun!AI62+Jul!AI62+Ago!AI62),IF(Config!$C$6=9,SUM(+Ene!AI62+Feb!AI62+Mar!AI62+Abr!AI62+May!AI62+Jun!AI62+Jul!AI62+Ago!AI62+Set!AI62),IF(Config!$C$6=10,SUM(+Ene!AI62+Feb!AI62+Mar!AI62+Abr!AI62+May!AI62+Jun!AI62+Jul!AI62+Ago!AI62+Set!AI62+Oct!AI62),IF(Config!$C$6=11,SUM(+Ene!AI62+Feb!AI62+Mar!AI62+Abr!AI62+May!AI62+Jun!AI62+Jul!AI62+Ago!AI62+Set!AI62+Oct!AI62+Nov!AI62),IF(Config!$C$6=12,SUM(+Ene!AI62+Feb!AI62+Mar!AI62+Abr!AI62+May!AI62+Jun!AI62+Jul!AI62+Ago!AI62+Set!AI62+Oct!AI62+Nov!AI62+Dic!AI62)))))))))))))</f>
        <v>0</v>
      </c>
      <c r="AJ62" s="429">
        <f>IF(Config!$C$6=1,SUM(+Ene!AJ62),IF(Config!$C$6=2,SUM(+Ene!AJ62+Feb!AJ62),IF(Config!$C$6=3,SUM(+Ene!AJ62+Feb!AJ62+Mar!AJ62),IF(Config!$C$6=4,SUM(+Ene!AJ62+Feb!AJ62+Mar!AJ62+Abr!AJ62),IF(Config!$C$6=5,SUM(Ene!AJ62+Feb!AJ62+Mar!AJ62+Abr!AJ62+May!AJ62),IF(Config!$C$6=6,SUM(+Ene!AJ62+Feb!AJ62+Mar!AJ62+Abr!AJ62+May!AJ62+Jun!AJ62),IF(Config!$C$6=7,SUM(Ene!AJ62+Feb!AJ62+Mar!AJ62+Abr!AJ62+May!AJ62+Jun!AJ62+Jul!AJ62),IF(Config!$C$6=8,SUM(+Ene!AJ62+Feb!AJ62+Mar!AJ62+Abr!AJ62+May!AJ62+Jun!AJ62+Jul!AJ62+Ago!AJ62),IF(Config!$C$6=9,SUM(+Ene!AJ62+Feb!AJ62+Mar!AJ62+Abr!AJ62+May!AJ62+Jun!AJ62+Jul!AJ62+Ago!AJ62+Set!AJ62),IF(Config!$C$6=10,SUM(+Ene!AJ62+Feb!AJ62+Mar!AJ62+Abr!AJ62+May!AJ62+Jun!AJ62+Jul!AJ62+Ago!AJ62+Set!AJ62+Oct!AJ62),IF(Config!$C$6=11,SUM(+Ene!AJ62+Feb!AJ62+Mar!AJ62+Abr!AJ62+May!AJ62+Jun!AJ62+Jul!AJ62+Ago!AJ62+Set!AJ62+Oct!AJ62+Nov!AJ62),IF(Config!$C$6=12,SUM(+Ene!AJ62+Feb!AJ62+Mar!AJ62+Abr!AJ62+May!AJ62+Jun!AJ62+Jul!AJ62+Ago!AJ62+Set!AJ62+Oct!AJ62+Nov!AJ62+Dic!AJ62)))))))))))))</f>
        <v>0</v>
      </c>
      <c r="AK62" s="429">
        <f>IF(Config!$C$6=1,SUM(+Ene!AK62),IF(Config!$C$6=2,SUM(+Ene!AK62+Feb!AK62),IF(Config!$C$6=3,SUM(+Ene!AK62+Feb!AK62+Mar!AK62),IF(Config!$C$6=4,SUM(+Ene!AK62+Feb!AK62+Mar!AK62+Abr!AK62),IF(Config!$C$6=5,SUM(Ene!AK62+Feb!AK62+Mar!AK62+Abr!AK62+May!AK62),IF(Config!$C$6=6,SUM(+Ene!AK62+Feb!AK62+Mar!AK62+Abr!AK62+May!AK62+Jun!AK62),IF(Config!$C$6=7,SUM(Ene!AK62+Feb!AK62+Mar!AK62+Abr!AK62+May!AK62+Jun!AK62+Jul!AK62),IF(Config!$C$6=8,SUM(+Ene!AK62+Feb!AK62+Mar!AK62+Abr!AK62+May!AK62+Jun!AK62+Jul!AK62+Ago!AK62),IF(Config!$C$6=9,SUM(+Ene!AK62+Feb!AK62+Mar!AK62+Abr!AK62+May!AK62+Jun!AK62+Jul!AK62+Ago!AK62+Set!AK62),IF(Config!$C$6=10,SUM(+Ene!AK62+Feb!AK62+Mar!AK62+Abr!AK62+May!AK62+Jun!AK62+Jul!AK62+Ago!AK62+Set!AK62+Oct!AK62),IF(Config!$C$6=11,SUM(+Ene!AK62+Feb!AK62+Mar!AK62+Abr!AK62+May!AK62+Jun!AK62+Jul!AK62+Ago!AK62+Set!AK62+Oct!AK62+Nov!AK62),IF(Config!$C$6=12,SUM(+Ene!AK62+Feb!AK62+Mar!AK62+Abr!AK62+May!AK62+Jun!AK62+Jul!AK62+Ago!AK62+Set!AK62+Oct!AK62+Nov!AK62+Dic!AK62)))))))))))))</f>
        <v>0</v>
      </c>
      <c r="AL62" s="429">
        <f>IF(Config!$C$6=1,SUM(+Ene!AL62),IF(Config!$C$6=2,SUM(+Ene!AL62+Feb!AL62),IF(Config!$C$6=3,SUM(+Ene!AL62+Feb!AL62+Mar!AL62),IF(Config!$C$6=4,SUM(+Ene!AL62+Feb!AL62+Mar!AL62+Abr!AL62),IF(Config!$C$6=5,SUM(Ene!AL62+Feb!AL62+Mar!AL62+Abr!AL62+May!AL62),IF(Config!$C$6=6,SUM(+Ene!AL62+Feb!AL62+Mar!AL62+Abr!AL62+May!AL62+Jun!AL62),IF(Config!$C$6=7,SUM(Ene!AL62+Feb!AL62+Mar!AL62+Abr!AL62+May!AL62+Jun!AL62+Jul!AL62),IF(Config!$C$6=8,SUM(+Ene!AL62+Feb!AL62+Mar!AL62+Abr!AL62+May!AL62+Jun!AL62+Jul!AL62+Ago!AL62),IF(Config!$C$6=9,SUM(+Ene!AL62+Feb!AL62+Mar!AL62+Abr!AL62+May!AL62+Jun!AL62+Jul!AL62+Ago!AL62+Set!AL62),IF(Config!$C$6=10,SUM(+Ene!AL62+Feb!AL62+Mar!AL62+Abr!AL62+May!AL62+Jun!AL62+Jul!AL62+Ago!AL62+Set!AL62+Oct!AL62),IF(Config!$C$6=11,SUM(+Ene!AL62+Feb!AL62+Mar!AL62+Abr!AL62+May!AL62+Jun!AL62+Jul!AL62+Ago!AL62+Set!AL62+Oct!AL62+Nov!AL62),IF(Config!$C$6=12,SUM(+Ene!AL62+Feb!AL62+Mar!AL62+Abr!AL62+May!AL62+Jun!AL62+Jul!AL62+Ago!AL62+Set!AL62+Oct!AL62+Nov!AL62+Dic!AL62)))))))))))))</f>
        <v>0</v>
      </c>
      <c r="AM62" s="429">
        <f>IF(Config!$C$6=1,SUM(+Ene!AM62),IF(Config!$C$6=2,SUM(+Ene!AM62+Feb!AM62),IF(Config!$C$6=3,SUM(+Ene!AM62+Feb!AM62+Mar!AM62),IF(Config!$C$6=4,SUM(+Ene!AM62+Feb!AM62+Mar!AM62+Abr!AM62),IF(Config!$C$6=5,SUM(Ene!AM62+Feb!AM62+Mar!AM62+Abr!AM62+May!AM62),IF(Config!$C$6=6,SUM(+Ene!AM62+Feb!AM62+Mar!AM62+Abr!AM62+May!AM62+Jun!AM62),IF(Config!$C$6=7,SUM(Ene!AM62+Feb!AM62+Mar!AM62+Abr!AM62+May!AM62+Jun!AM62+Jul!AM62),IF(Config!$C$6=8,SUM(+Ene!AM62+Feb!AM62+Mar!AM62+Abr!AM62+May!AM62+Jun!AM62+Jul!AM62+Ago!AM62),IF(Config!$C$6=9,SUM(+Ene!AM62+Feb!AM62+Mar!AM62+Abr!AM62+May!AM62+Jun!AM62+Jul!AM62+Ago!AM62+Set!AM62),IF(Config!$C$6=10,SUM(+Ene!AM62+Feb!AM62+Mar!AM62+Abr!AM62+May!AM62+Jun!AM62+Jul!AM62+Ago!AM62+Set!AM62+Oct!AM62),IF(Config!$C$6=11,SUM(+Ene!AM62+Feb!AM62+Mar!AM62+Abr!AM62+May!AM62+Jun!AM62+Jul!AM62+Ago!AM62+Set!AM62+Oct!AM62+Nov!AM62),IF(Config!$C$6=12,SUM(+Ene!AM62+Feb!AM62+Mar!AM62+Abr!AM62+May!AM62+Jun!AM62+Jul!AM62+Ago!AM62+Set!AM62+Oct!AM62+Nov!AM62+Dic!AM62)))))))))))))</f>
        <v>0</v>
      </c>
      <c r="AN62" s="429">
        <f>IF(Config!$C$6=1,SUM(+Ene!AN62),IF(Config!$C$6=2,SUM(+Ene!AN62+Feb!AN62),IF(Config!$C$6=3,SUM(+Ene!AN62+Feb!AN62+Mar!AN62),IF(Config!$C$6=4,SUM(+Ene!AN62+Feb!AN62+Mar!AN62+Abr!AN62),IF(Config!$C$6=5,SUM(Ene!AN62+Feb!AN62+Mar!AN62+Abr!AN62+May!AN62),IF(Config!$C$6=6,SUM(+Ene!AN62+Feb!AN62+Mar!AN62+Abr!AN62+May!AN62+Jun!AN62),IF(Config!$C$6=7,SUM(Ene!AN62+Feb!AN62+Mar!AN62+Abr!AN62+May!AN62+Jun!AN62+Jul!AN62),IF(Config!$C$6=8,SUM(+Ene!AN62+Feb!AN62+Mar!AN62+Abr!AN62+May!AN62+Jun!AN62+Jul!AN62+Ago!AN62),IF(Config!$C$6=9,SUM(+Ene!AN62+Feb!AN62+Mar!AN62+Abr!AN62+May!AN62+Jun!AN62+Jul!AN62+Ago!AN62+Set!AN62),IF(Config!$C$6=10,SUM(+Ene!AN62+Feb!AN62+Mar!AN62+Abr!AN62+May!AN62+Jun!AN62+Jul!AN62+Ago!AN62+Set!AN62+Oct!AN62),IF(Config!$C$6=11,SUM(+Ene!AN62+Feb!AN62+Mar!AN62+Abr!AN62+May!AN62+Jun!AN62+Jul!AN62+Ago!AN62+Set!AN62+Oct!AN62+Nov!AN62),IF(Config!$C$6=12,SUM(+Ene!AN62+Feb!AN62+Mar!AN62+Abr!AN62+May!AN62+Jun!AN62+Jul!AN62+Ago!AN62+Set!AN62+Oct!AN62+Nov!AN62+Dic!AN62)))))))))))))</f>
        <v>0</v>
      </c>
      <c r="AO62" s="429">
        <f>IF(Config!$C$6=1,SUM(+Ene!AO62),IF(Config!$C$6=2,SUM(+Ene!AO62+Feb!AO62),IF(Config!$C$6=3,SUM(+Ene!AO62+Feb!AO62+Mar!AO62),IF(Config!$C$6=4,SUM(+Ene!AO62+Feb!AO62+Mar!AO62+Abr!AO62),IF(Config!$C$6=5,SUM(Ene!AO62+Feb!AO62+Mar!AO62+Abr!AO62+May!AO62),IF(Config!$C$6=6,SUM(+Ene!AO62+Feb!AO62+Mar!AO62+Abr!AO62+May!AO62+Jun!AO62),IF(Config!$C$6=7,SUM(Ene!AO62+Feb!AO62+Mar!AO62+Abr!AO62+May!AO62+Jun!AO62+Jul!AO62),IF(Config!$C$6=8,SUM(+Ene!AO62+Feb!AO62+Mar!AO62+Abr!AO62+May!AO62+Jun!AO62+Jul!AO62+Ago!AO62),IF(Config!$C$6=9,SUM(+Ene!AO62+Feb!AO62+Mar!AO62+Abr!AO62+May!AO62+Jun!AO62+Jul!AO62+Ago!AO62+Set!AO62),IF(Config!$C$6=10,SUM(+Ene!AO62+Feb!AO62+Mar!AO62+Abr!AO62+May!AO62+Jun!AO62+Jul!AO62+Ago!AO62+Set!AO62+Oct!AO62),IF(Config!$C$6=11,SUM(+Ene!AO62+Feb!AO62+Mar!AO62+Abr!AO62+May!AO62+Jun!AO62+Jul!AO62+Ago!AO62+Set!AO62+Oct!AO62+Nov!AO62),IF(Config!$C$6=12,SUM(+Ene!AO62+Feb!AO62+Mar!AO62+Abr!AO62+May!AO62+Jun!AO62+Jul!AO62+Ago!AO62+Set!AO62+Oct!AO62+Nov!AO62+Dic!AO62)))))))))))))</f>
        <v>0</v>
      </c>
      <c r="AP62" s="429">
        <f>IF(Config!$C$6=1,SUM(+Ene!AP62),IF(Config!$C$6=2,SUM(+Ene!AP62+Feb!AP62),IF(Config!$C$6=3,SUM(+Ene!AP62+Feb!AP62+Mar!AP62),IF(Config!$C$6=4,SUM(+Ene!AP62+Feb!AP62+Mar!AP62+Abr!AP62),IF(Config!$C$6=5,SUM(Ene!AP62+Feb!AP62+Mar!AP62+Abr!AP62+May!AP62),IF(Config!$C$6=6,SUM(+Ene!AP62+Feb!AP62+Mar!AP62+Abr!AP62+May!AP62+Jun!AP62),IF(Config!$C$6=7,SUM(Ene!AP62+Feb!AP62+Mar!AP62+Abr!AP62+May!AP62+Jun!AP62+Jul!AP62),IF(Config!$C$6=8,SUM(+Ene!AP62+Feb!AP62+Mar!AP62+Abr!AP62+May!AP62+Jun!AP62+Jul!AP62+Ago!AP62),IF(Config!$C$6=9,SUM(+Ene!AP62+Feb!AP62+Mar!AP62+Abr!AP62+May!AP62+Jun!AP62+Jul!AP62+Ago!AP62+Set!AP62),IF(Config!$C$6=10,SUM(+Ene!AP62+Feb!AP62+Mar!AP62+Abr!AP62+May!AP62+Jun!AP62+Jul!AP62+Ago!AP62+Set!AP62+Oct!AP62),IF(Config!$C$6=11,SUM(+Ene!AP62+Feb!AP62+Mar!AP62+Abr!AP62+May!AP62+Jun!AP62+Jul!AP62+Ago!AP62+Set!AP62+Oct!AP62+Nov!AP62),IF(Config!$C$6=12,SUM(+Ene!AP62+Feb!AP62+Mar!AP62+Abr!AP62+May!AP62+Jun!AP62+Jul!AP62+Ago!AP62+Set!AP62+Oct!AP62+Nov!AP62+Dic!AP62)))))))))))))</f>
        <v>0</v>
      </c>
      <c r="AQ62" s="429">
        <f>IF(Config!$C$6=1,SUM(+Ene!AQ62),IF(Config!$C$6=2,SUM(+Ene!AQ62+Feb!AQ62),IF(Config!$C$6=3,SUM(+Ene!AQ62+Feb!AQ62+Mar!AQ62),IF(Config!$C$6=4,SUM(+Ene!AQ62+Feb!AQ62+Mar!AQ62+Abr!AQ62),IF(Config!$C$6=5,SUM(Ene!AQ62+Feb!AQ62+Mar!AQ62+Abr!AQ62+May!AQ62),IF(Config!$C$6=6,SUM(+Ene!AQ62+Feb!AQ62+Mar!AQ62+Abr!AQ62+May!AQ62+Jun!AQ62),IF(Config!$C$6=7,SUM(Ene!AQ62+Feb!AQ62+Mar!AQ62+Abr!AQ62+May!AQ62+Jun!AQ62+Jul!AQ62),IF(Config!$C$6=8,SUM(+Ene!AQ62+Feb!AQ62+Mar!AQ62+Abr!AQ62+May!AQ62+Jun!AQ62+Jul!AQ62+Ago!AQ62),IF(Config!$C$6=9,SUM(+Ene!AQ62+Feb!AQ62+Mar!AQ62+Abr!AQ62+May!AQ62+Jun!AQ62+Jul!AQ62+Ago!AQ62+Set!AQ62),IF(Config!$C$6=10,SUM(+Ene!AQ62+Feb!AQ62+Mar!AQ62+Abr!AQ62+May!AQ62+Jun!AQ62+Jul!AQ62+Ago!AQ62+Set!AQ62+Oct!AQ62),IF(Config!$C$6=11,SUM(+Ene!AQ62+Feb!AQ62+Mar!AQ62+Abr!AQ62+May!AQ62+Jun!AQ62+Jul!AQ62+Ago!AQ62+Set!AQ62+Oct!AQ62+Nov!AQ62),IF(Config!$C$6=12,SUM(+Ene!AQ62+Feb!AQ62+Mar!AQ62+Abr!AQ62+May!AQ62+Jun!AQ62+Jul!AQ62+Ago!AQ62+Set!AQ62+Oct!AQ62+Nov!AQ62+Dic!AQ62)))))))))))))</f>
        <v>0</v>
      </c>
      <c r="AR62" s="429">
        <f>IF(Config!$C$6=1,SUM(+Ene!AR62),IF(Config!$C$6=2,SUM(+Ene!AR62+Feb!AR62),IF(Config!$C$6=3,SUM(+Ene!AR62+Feb!AR62+Mar!AR62),IF(Config!$C$6=4,SUM(+Ene!AR62+Feb!AR62+Mar!AR62+Abr!AR62),IF(Config!$C$6=5,SUM(Ene!AR62+Feb!AR62+Mar!AR62+Abr!AR62+May!AR62),IF(Config!$C$6=6,SUM(+Ene!AR62+Feb!AR62+Mar!AR62+Abr!AR62+May!AR62+Jun!AR62),IF(Config!$C$6=7,SUM(Ene!AR62+Feb!AR62+Mar!AR62+Abr!AR62+May!AR62+Jun!AR62+Jul!AR62),IF(Config!$C$6=8,SUM(+Ene!AR62+Feb!AR62+Mar!AR62+Abr!AR62+May!AR62+Jun!AR62+Jul!AR62+Ago!AR62),IF(Config!$C$6=9,SUM(+Ene!AR62+Feb!AR62+Mar!AR62+Abr!AR62+May!AR62+Jun!AR62+Jul!AR62+Ago!AR62+Set!AR62),IF(Config!$C$6=10,SUM(+Ene!AR62+Feb!AR62+Mar!AR62+Abr!AR62+May!AR62+Jun!AR62+Jul!AR62+Ago!AR62+Set!AR62+Oct!AR62),IF(Config!$C$6=11,SUM(+Ene!AR62+Feb!AR62+Mar!AR62+Abr!AR62+May!AR62+Jun!AR62+Jul!AR62+Ago!AR62+Set!AR62+Oct!AR62+Nov!AR62),IF(Config!$C$6=12,SUM(+Ene!AR62+Feb!AR62+Mar!AR62+Abr!AR62+May!AR62+Jun!AR62+Jul!AR62+Ago!AR62+Set!AR62+Oct!AR62+Nov!AR62+Dic!AR62)))))))))))))</f>
        <v>0</v>
      </c>
      <c r="AS62" s="429">
        <f>IF(Config!$C$6=1,SUM(+Ene!AS62),IF(Config!$C$6=2,SUM(+Ene!AS62+Feb!AS62),IF(Config!$C$6=3,SUM(+Ene!AS62+Feb!AS62+Mar!AS62),IF(Config!$C$6=4,SUM(+Ene!AS62+Feb!AS62+Mar!AS62+Abr!AS62),IF(Config!$C$6=5,SUM(Ene!AS62+Feb!AS62+Mar!AS62+Abr!AS62+May!AS62),IF(Config!$C$6=6,SUM(+Ene!AS62+Feb!AS62+Mar!AS62+Abr!AS62+May!AS62+Jun!AS62),IF(Config!$C$6=7,SUM(Ene!AS62+Feb!AS62+Mar!AS62+Abr!AS62+May!AS62+Jun!AS62+Jul!AS62),IF(Config!$C$6=8,SUM(+Ene!AS62+Feb!AS62+Mar!AS62+Abr!AS62+May!AS62+Jun!AS62+Jul!AS62+Ago!AS62),IF(Config!$C$6=9,SUM(+Ene!AS62+Feb!AS62+Mar!AS62+Abr!AS62+May!AS62+Jun!AS62+Jul!AS62+Ago!AS62+Set!AS62),IF(Config!$C$6=10,SUM(+Ene!AS62+Feb!AS62+Mar!AS62+Abr!AS62+May!AS62+Jun!AS62+Jul!AS62+Ago!AS62+Set!AS62+Oct!AS62),IF(Config!$C$6=11,SUM(+Ene!AS62+Feb!AS62+Mar!AS62+Abr!AS62+May!AS62+Jun!AS62+Jul!AS62+Ago!AS62+Set!AS62+Oct!AS62+Nov!AS62),IF(Config!$C$6=12,SUM(+Ene!AS62+Feb!AS62+Mar!AS62+Abr!AS62+May!AS62+Jun!AS62+Jul!AS62+Ago!AS62+Set!AS62+Oct!AS62+Nov!AS62+Dic!AS62)))))))))))))</f>
        <v>0</v>
      </c>
      <c r="AT62" s="429">
        <f>IF(Config!$C$6=1,SUM(+Ene!AT62),IF(Config!$C$6=2,SUM(+Ene!AT62+Feb!AT62),IF(Config!$C$6=3,SUM(+Ene!AT62+Feb!AT62+Mar!AT62),IF(Config!$C$6=4,SUM(+Ene!AT62+Feb!AT62+Mar!AT62+Abr!AT62),IF(Config!$C$6=5,SUM(Ene!AT62+Feb!AT62+Mar!AT62+Abr!AT62+May!AT62),IF(Config!$C$6=6,SUM(+Ene!AT62+Feb!AT62+Mar!AT62+Abr!AT62+May!AT62+Jun!AT62),IF(Config!$C$6=7,SUM(Ene!AT62+Feb!AT62+Mar!AT62+Abr!AT62+May!AT62+Jun!AT62+Jul!AT62),IF(Config!$C$6=8,SUM(+Ene!AT62+Feb!AT62+Mar!AT62+Abr!AT62+May!AT62+Jun!AT62+Jul!AT62+Ago!AT62),IF(Config!$C$6=9,SUM(+Ene!AT62+Feb!AT62+Mar!AT62+Abr!AT62+May!AT62+Jun!AT62+Jul!AT62+Ago!AT62+Set!AT62),IF(Config!$C$6=10,SUM(+Ene!AT62+Feb!AT62+Mar!AT62+Abr!AT62+May!AT62+Jun!AT62+Jul!AT62+Ago!AT62+Set!AT62+Oct!AT62),IF(Config!$C$6=11,SUM(+Ene!AT62+Feb!AT62+Mar!AT62+Abr!AT62+May!AT62+Jun!AT62+Jul!AT62+Ago!AT62+Set!AT62+Oct!AT62+Nov!AT62),IF(Config!$C$6=12,SUM(+Ene!AT62+Feb!AT62+Mar!AT62+Abr!AT62+May!AT62+Jun!AT62+Jul!AT62+Ago!AT62+Set!AT62+Oct!AT62+Nov!AT62+Dic!AT62)))))))))))))</f>
        <v>0</v>
      </c>
      <c r="AU62">
        <f t="shared" si="34"/>
        <v>0</v>
      </c>
      <c r="AV62" s="37">
        <f t="shared" si="35"/>
        <v>0</v>
      </c>
      <c r="AW62" s="37">
        <f t="shared" si="36"/>
        <v>0</v>
      </c>
      <c r="AX62" s="37">
        <f t="shared" si="51"/>
        <v>0</v>
      </c>
      <c r="AY62" s="37">
        <f t="shared" si="52"/>
        <v>0</v>
      </c>
      <c r="AZ62" s="37">
        <f t="shared" si="54"/>
        <v>0</v>
      </c>
      <c r="BA62" s="37">
        <f t="shared" si="55"/>
        <v>0</v>
      </c>
      <c r="BB62" s="37">
        <f t="shared" si="16"/>
        <v>0</v>
      </c>
      <c r="BC62" s="37">
        <f t="shared" si="56"/>
        <v>0</v>
      </c>
      <c r="BD62" s="38">
        <f t="shared" si="57"/>
        <v>0</v>
      </c>
      <c r="BE62" s="37">
        <f t="shared" si="58"/>
        <v>0</v>
      </c>
      <c r="BF62" s="54">
        <f>SUM(AV62:BE62)</f>
        <v>0</v>
      </c>
      <c r="BG62" t="str">
        <f t="shared" si="8"/>
        <v>OK</v>
      </c>
    </row>
    <row r="63" spans="1:59" x14ac:dyDescent="0.25">
      <c r="A63" s="400">
        <v>60</v>
      </c>
      <c r="B63" s="418" t="s">
        <v>440</v>
      </c>
      <c r="C63" s="410" t="s">
        <v>565</v>
      </c>
      <c r="D63" s="429">
        <f>IF(Config!$C$6=1,SUM(+Ene!D63),IF(Config!$C$6=2,SUM(+Ene!D63+Feb!D63),IF(Config!$C$6=3,SUM(+Ene!D63+Feb!D63+Mar!D63),IF(Config!$C$6=4,SUM(+Ene!D63+Feb!D63+Mar!D63+Abr!D63),IF(Config!$C$6=5,SUM(Ene!D63+Feb!D63+Mar!D63+Abr!D63+May!D63),IF(Config!$C$6=6,SUM(+Ene!D63+Feb!D63+Mar!D63+Abr!D63+May!D63+Jun!D63),IF(Config!$C$6=7,SUM(Ene!D63+Feb!D63+Mar!D63+Abr!D63+May!D63+Jun!D63+Jul!D63),IF(Config!$C$6=8,SUM(+Ene!D63+Feb!D63+Mar!D63+Abr!D63+May!D63+Jun!D63+Jul!D63+Ago!D63),IF(Config!$C$6=9,SUM(+Ene!D63+Feb!D63+Mar!D63+Abr!D63+May!D63+Jun!D63+Jul!D63+Ago!D63+Set!D63),IF(Config!$C$6=10,SUM(+Ene!D63+Feb!D63+Mar!D63+Abr!D63+May!D63+Jun!D63+Jul!D63+Ago!D63+Set!D63+Oct!D63),IF(Config!$C$6=11,SUM(+Ene!D63+Feb!D63+Mar!D63+Abr!D63+May!D63+Jun!D63+Jul!D63+Ago!D63+Set!D63+Oct!D63+Nov!D63),IF(Config!$C$6=12,SUM(+Ene!D63+Feb!D63+Mar!D63+Abr!D63+May!D63+Jun!D63+Jul!D63+Ago!D63+Set!D63+Oct!D63+Nov!D63+Dic!D63)))))))))))))</f>
        <v>0</v>
      </c>
      <c r="E63" s="429">
        <f>IF(Config!$C$6=1,SUM(+Ene!E63),IF(Config!$C$6=2,SUM(+Ene!E63+Feb!E63),IF(Config!$C$6=3,SUM(+Ene!E63+Feb!E63+Mar!E63),IF(Config!$C$6=4,SUM(+Ene!E63+Feb!E63+Mar!E63+Abr!E63),IF(Config!$C$6=5,SUM(Ene!E63+Feb!E63+Mar!E63+Abr!E63+May!E63),IF(Config!$C$6=6,SUM(+Ene!E63+Feb!E63+Mar!E63+Abr!E63+May!E63+Jun!E63),IF(Config!$C$6=7,SUM(Ene!E63+Feb!E63+Mar!E63+Abr!E63+May!E63+Jun!E63+Jul!E63),IF(Config!$C$6=8,SUM(+Ene!E63+Feb!E63+Mar!E63+Abr!E63+May!E63+Jun!E63+Jul!E63+Ago!E63),IF(Config!$C$6=9,SUM(+Ene!E63+Feb!E63+Mar!E63+Abr!E63+May!E63+Jun!E63+Jul!E63+Ago!E63+Set!E63),IF(Config!$C$6=10,SUM(+Ene!E63+Feb!E63+Mar!E63+Abr!E63+May!E63+Jun!E63+Jul!E63+Ago!E63+Set!E63+Oct!E63),IF(Config!$C$6=11,SUM(+Ene!E63+Feb!E63+Mar!E63+Abr!E63+May!E63+Jun!E63+Jul!E63+Ago!E63+Set!E63+Oct!E63+Nov!E63),IF(Config!$C$6=12,SUM(+Ene!E63+Feb!E63+Mar!E63+Abr!E63+May!E63+Jun!E63+Jul!E63+Ago!E63+Set!E63+Oct!E63+Nov!E63+Dic!E63)))))))))))))</f>
        <v>0</v>
      </c>
      <c r="F63" s="429">
        <f>IF(Config!$C$6=1,SUM(+Ene!F83),IF(Config!$C$6=2,SUM(+Ene!F83+Feb!F83),IF(Config!$C$6=3,SUM(+Ene!F83+Feb!F83+Mar!F83),IF(Config!$C$6=4,SUM(+Ene!F83+Feb!F83+Mar!F83+Abr!F83),IF(Config!$C$6=5,SUM(Ene!F83+Feb!F83+Mar!F83+Abr!F83+May!F83),IF(Config!$C$6=6,SUM(+Ene!F83+Feb!F83+Mar!F83+Abr!F83+May!F83+Jun!F83),IF(Config!$C$6=7,SUM(Ene!F83+Feb!F83+Mar!F83+Abr!F83+May!F83+Jun!F83+Jul!F83),IF(Config!$C$6=8,SUM(+Ene!F83+Feb!F83+Mar!F83+Abr!F83+May!F83+Jun!F83+Jul!F83+Ago!F83),IF(Config!$C$6=9,SUM(+Ene!F83+Feb!F83+Mar!F83+Abr!F83+May!F83+Jun!F83+Jul!F83+Ago!F83+Set!F83),IF(Config!$C$6=10,SUM(+Ene!F83+Feb!F83+Mar!F83+Abr!F83+May!F83+Jun!F83+Jul!F83+Ago!F83+Set!F83+Oct!F83),IF(Config!$C$6=11,SUM(+Ene!F83+Feb!F83+Mar!F83+Abr!F83+May!F83+Jun!F83+Jul!F83+Ago!F83+Set!F83+Oct!F83+Nov!F83),IF(Config!$C$6=12,SUM(+Ene!F83+Feb!F83+Mar!F83+Abr!F83+May!F83+Jun!F83+Jul!F83+Ago!F83+Set!F83+Oct!F83+Nov!F83+Dic!F83)))))))))))))</f>
        <v>0</v>
      </c>
      <c r="G63" s="429">
        <f>IF(Config!$C$6=1,SUM(+Ene!G63),IF(Config!$C$6=2,SUM(+Ene!G63+Feb!G63),IF(Config!$C$6=3,SUM(+Ene!G63+Feb!G63+Mar!G63),IF(Config!$C$6=4,SUM(+Ene!G63+Feb!G63+Mar!G63+Abr!G63),IF(Config!$C$6=5,SUM(Ene!G63+Feb!G63+Mar!G63+Abr!G63+May!G63),IF(Config!$C$6=6,SUM(+Ene!G63+Feb!G63+Mar!G63+Abr!G63+May!G63+Jun!G63),IF(Config!$C$6=7,SUM(Ene!G63+Feb!G63+Mar!G63+Abr!G63+May!G63+Jun!G63+Jul!G63),IF(Config!$C$6=8,SUM(+Ene!G63+Feb!G63+Mar!G63+Abr!G63+May!G63+Jun!G63+Jul!G63+Ago!G63),IF(Config!$C$6=9,SUM(+Ene!G63+Feb!G63+Mar!G63+Abr!G63+May!G63+Jun!G63+Jul!G63+Ago!G63+Set!G63),IF(Config!$C$6=10,SUM(+Ene!G63+Feb!G63+Mar!G63+Abr!G63+May!G63+Jun!G63+Jul!G63+Ago!G63+Set!G63+Oct!G63),IF(Config!$C$6=11,SUM(+Ene!G63+Feb!G63+Mar!G63+Abr!G63+May!G63+Jun!G63+Jul!G63+Ago!G63+Set!G63+Oct!G63+Nov!G63),IF(Config!$C$6=12,SUM(+Ene!G63+Feb!G63+Mar!G63+Abr!G63+May!G63+Jun!G63+Jul!G63+Ago!G63+Set!G63+Oct!G63+Nov!G63+Dic!G63)))))))))))))</f>
        <v>0</v>
      </c>
      <c r="H63" s="429">
        <f>IF(Config!$C$6=1,SUM(+Ene!H63),IF(Config!$C$6=2,SUM(+Ene!H63+Feb!H63),IF(Config!$C$6=3,SUM(+Ene!H63+Feb!H63+Mar!H63),IF(Config!$C$6=4,SUM(+Ene!H63+Feb!H63+Mar!H63+Abr!H63),IF(Config!$C$6=5,SUM(Ene!H63+Feb!H63+Mar!H63+Abr!H63+May!H63),IF(Config!$C$6=6,SUM(+Ene!H63+Feb!H63+Mar!H63+Abr!H63+May!H63+Jun!H63),IF(Config!$C$6=7,SUM(Ene!H63+Feb!H63+Mar!H63+Abr!H63+May!H63+Jun!H63+Jul!H63),IF(Config!$C$6=8,SUM(+Ene!H63+Feb!H63+Mar!H63+Abr!H63+May!H63+Jun!H63+Jul!H63+Ago!H63),IF(Config!$C$6=9,SUM(+Ene!H63+Feb!H63+Mar!H63+Abr!H63+May!H63+Jun!H63+Jul!H63+Ago!H63+Set!H63),IF(Config!$C$6=10,SUM(+Ene!H63+Feb!H63+Mar!H63+Abr!H63+May!H63+Jun!H63+Jul!H63+Ago!H63+Set!H63+Oct!H63),IF(Config!$C$6=11,SUM(+Ene!H63+Feb!H63+Mar!H63+Abr!H63+May!H63+Jun!H63+Jul!H63+Ago!H63+Set!H63+Oct!H63+Nov!H63),IF(Config!$C$6=12,SUM(+Ene!H63+Feb!H63+Mar!H63+Abr!H63+May!H63+Jun!H63+Jul!H63+Ago!H63+Set!H63+Oct!H63+Nov!H63+Dic!H63)))))))))))))</f>
        <v>0</v>
      </c>
      <c r="I63" s="429">
        <f>IF(Config!$C$6=1,SUM(+Ene!I63),IF(Config!$C$6=2,SUM(+Ene!I63+Feb!I63),IF(Config!$C$6=3,SUM(+Ene!I63+Feb!I63+Mar!I63),IF(Config!$C$6=4,SUM(+Ene!I63+Feb!I63+Mar!I63+Abr!I63),IF(Config!$C$6=5,SUM(Ene!I63+Feb!I63+Mar!I63+Abr!I63+May!I63),IF(Config!$C$6=6,SUM(+Ene!I63+Feb!I63+Mar!I63+Abr!I63+May!I63+Jun!I63),IF(Config!$C$6=7,SUM(Ene!I63+Feb!I63+Mar!I63+Abr!I63+May!I63+Jun!I63+Jul!I63),IF(Config!$C$6=8,SUM(+Ene!I63+Feb!I63+Mar!I63+Abr!I63+May!I63+Jun!I63+Jul!I63+Ago!I63),IF(Config!$C$6=9,SUM(+Ene!I63+Feb!I63+Mar!I63+Abr!I63+May!I63+Jun!I63+Jul!I63+Ago!I63+Set!I63),IF(Config!$C$6=10,SUM(+Ene!I63+Feb!I63+Mar!I63+Abr!I63+May!I63+Jun!I63+Jul!I63+Ago!I63+Set!I63+Oct!I63),IF(Config!$C$6=11,SUM(+Ene!I63+Feb!I63+Mar!I63+Abr!I63+May!I63+Jun!I63+Jul!I63+Ago!I63+Set!I63+Oct!I63+Nov!I63),IF(Config!$C$6=12,SUM(+Ene!I63+Feb!I63+Mar!I63+Abr!I63+May!I63+Jun!I63+Jul!I63+Ago!I63+Set!I63+Oct!I63+Nov!I63+Dic!I63)))))))))))))</f>
        <v>0</v>
      </c>
      <c r="J63" s="429">
        <f>IF(Config!$C$6=1,SUM(+Ene!J63),IF(Config!$C$6=2,SUM(+Ene!J63+Feb!J63),IF(Config!$C$6=3,SUM(+Ene!J63+Feb!J63+Mar!J63),IF(Config!$C$6=4,SUM(+Ene!J63+Feb!J63+Mar!J63+Abr!J63),IF(Config!$C$6=5,SUM(Ene!J63+Feb!J63+Mar!J63+Abr!J63+May!J63),IF(Config!$C$6=6,SUM(+Ene!J63+Feb!J63+Mar!J63+Abr!J63+May!J63+Jun!J63),IF(Config!$C$6=7,SUM(Ene!J63+Feb!J63+Mar!J63+Abr!J63+May!J63+Jun!J63+Jul!J63),IF(Config!$C$6=8,SUM(+Ene!J63+Feb!J63+Mar!J63+Abr!J63+May!J63+Jun!J63+Jul!J63+Ago!J63),IF(Config!$C$6=9,SUM(+Ene!J63+Feb!J63+Mar!J63+Abr!J63+May!J63+Jun!J63+Jul!J63+Ago!J63+Set!J63),IF(Config!$C$6=10,SUM(+Ene!J63+Feb!J63+Mar!J63+Abr!J63+May!J63+Jun!J63+Jul!J63+Ago!J63+Set!J63+Oct!J63),IF(Config!$C$6=11,SUM(+Ene!J63+Feb!J63+Mar!J63+Abr!J63+May!J63+Jun!J63+Jul!J63+Ago!J63+Set!J63+Oct!J63+Nov!J63),IF(Config!$C$6=12,SUM(+Ene!J63+Feb!J63+Mar!J63+Abr!J63+May!J63+Jun!J63+Jul!J63+Ago!J63+Set!J63+Oct!J63+Nov!J63+Dic!J63)))))))))))))</f>
        <v>0</v>
      </c>
      <c r="K63" s="429">
        <f>IF(Config!$C$6=1,SUM(+Ene!K63),IF(Config!$C$6=2,SUM(+Ene!K63+Feb!K63),IF(Config!$C$6=3,SUM(+Ene!K63+Feb!K63+Mar!K63),IF(Config!$C$6=4,SUM(+Ene!K63+Feb!K63+Mar!K63+Abr!K63),IF(Config!$C$6=5,SUM(Ene!K63+Feb!K63+Mar!K63+Abr!K63+May!K63),IF(Config!$C$6=6,SUM(+Ene!K63+Feb!K63+Mar!K63+Abr!K63+May!K63+Jun!K63),IF(Config!$C$6=7,SUM(Ene!K63+Feb!K63+Mar!K63+Abr!K63+May!K63+Jun!K63+Jul!K63),IF(Config!$C$6=8,SUM(+Ene!K63+Feb!K63+Mar!K63+Abr!K63+May!K63+Jun!K63+Jul!K63+Ago!K63),IF(Config!$C$6=9,SUM(+Ene!K63+Feb!K63+Mar!K63+Abr!K63+May!K63+Jun!K63+Jul!K63+Ago!K63+Set!K63),IF(Config!$C$6=10,SUM(+Ene!K63+Feb!K63+Mar!K63+Abr!K63+May!K63+Jun!K63+Jul!K63+Ago!K63+Set!K63+Oct!K63),IF(Config!$C$6=11,SUM(+Ene!K63+Feb!K63+Mar!K63+Abr!K63+May!K63+Jun!K63+Jul!K63+Ago!K63+Set!K63+Oct!K63+Nov!K63),IF(Config!$C$6=12,SUM(+Ene!K63+Feb!K63+Mar!K63+Abr!K63+May!K63+Jun!K63+Jul!K63+Ago!K63+Set!K63+Oct!K63+Nov!K63+Dic!K63)))))))))))))</f>
        <v>0</v>
      </c>
      <c r="L63" s="429">
        <f>IF(Config!$C$6=1,SUM(+Ene!L63),IF(Config!$C$6=2,SUM(+Ene!L63+Feb!L63),IF(Config!$C$6=3,SUM(+Ene!L63+Feb!L63+Mar!L63),IF(Config!$C$6=4,SUM(+Ene!L63+Feb!L63+Mar!L63+Abr!L63),IF(Config!$C$6=5,SUM(Ene!L63+Feb!L63+Mar!L63+Abr!L63+May!L63),IF(Config!$C$6=6,SUM(+Ene!L63+Feb!L63+Mar!L63+Abr!L63+May!L63+Jun!L63),IF(Config!$C$6=7,SUM(Ene!L63+Feb!L63+Mar!L63+Abr!L63+May!L63+Jun!L63+Jul!L63),IF(Config!$C$6=8,SUM(+Ene!L63+Feb!L63+Mar!L63+Abr!L63+May!L63+Jun!L63+Jul!L63+Ago!L63),IF(Config!$C$6=9,SUM(+Ene!L63+Feb!L63+Mar!L63+Abr!L63+May!L63+Jun!L63+Jul!L63+Ago!L63+Set!L63),IF(Config!$C$6=10,SUM(+Ene!L63+Feb!L63+Mar!L63+Abr!L63+May!L63+Jun!L63+Jul!L63+Ago!L63+Set!L63+Oct!L63),IF(Config!$C$6=11,SUM(+Ene!L63+Feb!L63+Mar!L63+Abr!L63+May!L63+Jun!L63+Jul!L63+Ago!L63+Set!L63+Oct!L63+Nov!L63),IF(Config!$C$6=12,SUM(+Ene!L63+Feb!L63+Mar!L63+Abr!L63+May!L63+Jun!L63+Jul!L63+Ago!L63+Set!L63+Oct!L63+Nov!L63+Dic!L63)))))))))))))</f>
        <v>0</v>
      </c>
      <c r="M63" s="429">
        <f>IF(Config!$C$6=1,SUM(+Ene!M63),IF(Config!$C$6=2,SUM(+Ene!M63+Feb!M63),IF(Config!$C$6=3,SUM(+Ene!M63+Feb!M63+Mar!M63),IF(Config!$C$6=4,SUM(+Ene!M63+Feb!M63+Mar!M63+Abr!M63),IF(Config!$C$6=5,SUM(Ene!M63+Feb!M63+Mar!M63+Abr!M63+May!M63),IF(Config!$C$6=6,SUM(+Ene!M63+Feb!M63+Mar!M63+Abr!M63+May!M63+Jun!M63),IF(Config!$C$6=7,SUM(Ene!M63+Feb!M63+Mar!M63+Abr!M63+May!M63+Jun!M63+Jul!M63),IF(Config!$C$6=8,SUM(+Ene!M63+Feb!M63+Mar!M63+Abr!M63+May!M63+Jun!M63+Jul!M63+Ago!M63),IF(Config!$C$6=9,SUM(+Ene!M63+Feb!M63+Mar!M63+Abr!M63+May!M63+Jun!M63+Jul!M63+Ago!M63+Set!M63),IF(Config!$C$6=10,SUM(+Ene!M63+Feb!M63+Mar!M63+Abr!M63+May!M63+Jun!M63+Jul!M63+Ago!M63+Set!M63+Oct!M63),IF(Config!$C$6=11,SUM(+Ene!M63+Feb!M63+Mar!M63+Abr!M63+May!M63+Jun!M63+Jul!M63+Ago!M63+Set!M63+Oct!M63+Nov!M63),IF(Config!$C$6=12,SUM(+Ene!M63+Feb!M63+Mar!M63+Abr!M63+May!M63+Jun!M63+Jul!M63+Ago!M63+Set!M63+Oct!M63+Nov!M63+Dic!M63)))))))))))))</f>
        <v>0</v>
      </c>
      <c r="N63" s="429">
        <f>IF(Config!$C$6=1,SUM(+Ene!N63),IF(Config!$C$6=2,SUM(+Ene!N63+Feb!N63),IF(Config!$C$6=3,SUM(+Ene!N63+Feb!N63+Mar!N63),IF(Config!$C$6=4,SUM(+Ene!N63+Feb!N63+Mar!N63+Abr!N63),IF(Config!$C$6=5,SUM(Ene!N63+Feb!N63+Mar!N63+Abr!N63+May!N63),IF(Config!$C$6=6,SUM(+Ene!N63+Feb!N63+Mar!N63+Abr!N63+May!N63+Jun!N63),IF(Config!$C$6=7,SUM(Ene!N63+Feb!N63+Mar!N63+Abr!N63+May!N63+Jun!N63+Jul!N63),IF(Config!$C$6=8,SUM(+Ene!N63+Feb!N63+Mar!N63+Abr!N63+May!N63+Jun!N63+Jul!N63+Ago!N63),IF(Config!$C$6=9,SUM(+Ene!N63+Feb!N63+Mar!N63+Abr!N63+May!N63+Jun!N63+Jul!N63+Ago!N63+Set!N63),IF(Config!$C$6=10,SUM(+Ene!N63+Feb!N63+Mar!N63+Abr!N63+May!N63+Jun!N63+Jul!N63+Ago!N63+Set!N63+Oct!N63),IF(Config!$C$6=11,SUM(+Ene!N63+Feb!N63+Mar!N63+Abr!N63+May!N63+Jun!N63+Jul!N63+Ago!N63+Set!N63+Oct!N63+Nov!N63),IF(Config!$C$6=12,SUM(+Ene!N63+Feb!N63+Mar!N63+Abr!N63+May!N63+Jun!N63+Jul!N63+Ago!N63+Set!N63+Oct!N63+Nov!N63+Dic!N63)))))))))))))</f>
        <v>0</v>
      </c>
      <c r="O63" s="429">
        <f>IF(Config!$C$6=1,SUM(+Ene!O63),IF(Config!$C$6=2,SUM(+Ene!O63+Feb!O63),IF(Config!$C$6=3,SUM(+Ene!O63+Feb!O63+Mar!O63),IF(Config!$C$6=4,SUM(+Ene!O63+Feb!O63+Mar!O63+Abr!O63),IF(Config!$C$6=5,SUM(Ene!O63+Feb!O63+Mar!O63+Abr!O63+May!O63),IF(Config!$C$6=6,SUM(+Ene!O63+Feb!O63+Mar!O63+Abr!O63+May!O63+Jun!O63),IF(Config!$C$6=7,SUM(Ene!O63+Feb!O63+Mar!O63+Abr!O63+May!O63+Jun!O63+Jul!O63),IF(Config!$C$6=8,SUM(+Ene!O63+Feb!O63+Mar!O63+Abr!O63+May!O63+Jun!O63+Jul!O63+Ago!O63),IF(Config!$C$6=9,SUM(+Ene!O63+Feb!O63+Mar!O63+Abr!O63+May!O63+Jun!O63+Jul!O63+Ago!O63+Set!O63),IF(Config!$C$6=10,SUM(+Ene!O63+Feb!O63+Mar!O63+Abr!O63+May!O63+Jun!O63+Jul!O63+Ago!O63+Set!O63+Oct!O63),IF(Config!$C$6=11,SUM(+Ene!O63+Feb!O63+Mar!O63+Abr!O63+May!O63+Jun!O63+Jul!O63+Ago!O63+Set!O63+Oct!O63+Nov!O63),IF(Config!$C$6=12,SUM(+Ene!O63+Feb!O63+Mar!O63+Abr!O63+May!O63+Jun!O63+Jul!O63+Ago!O63+Set!O63+Oct!O63+Nov!O63+Dic!O63)))))))))))))</f>
        <v>0</v>
      </c>
      <c r="P63" s="429">
        <f>IF(Config!$C$6=1,SUM(+Ene!P63),IF(Config!$C$6=2,SUM(+Ene!P63+Feb!P63),IF(Config!$C$6=3,SUM(+Ene!P63+Feb!P63+Mar!P63),IF(Config!$C$6=4,SUM(+Ene!P63+Feb!P63+Mar!P63+Abr!P63),IF(Config!$C$6=5,SUM(Ene!P63+Feb!P63+Mar!P63+Abr!P63+May!P63),IF(Config!$C$6=6,SUM(+Ene!P63+Feb!P63+Mar!P63+Abr!P63+May!P63+Jun!P63),IF(Config!$C$6=7,SUM(Ene!P63+Feb!P63+Mar!P63+Abr!P63+May!P63+Jun!P63+Jul!P63),IF(Config!$C$6=8,SUM(+Ene!P63+Feb!P63+Mar!P63+Abr!P63+May!P63+Jun!P63+Jul!P63+Ago!P63),IF(Config!$C$6=9,SUM(+Ene!P63+Feb!P63+Mar!P63+Abr!P63+May!P63+Jun!P63+Jul!P63+Ago!P63+Set!P63),IF(Config!$C$6=10,SUM(+Ene!P63+Feb!P63+Mar!P63+Abr!P63+May!P63+Jun!P63+Jul!P63+Ago!P63+Set!P63+Oct!P63),IF(Config!$C$6=11,SUM(+Ene!P63+Feb!P63+Mar!P63+Abr!P63+May!P63+Jun!P63+Jul!P63+Ago!P63+Set!P63+Oct!P63+Nov!P63),IF(Config!$C$6=12,SUM(+Ene!P63+Feb!P63+Mar!P63+Abr!P63+May!P63+Jun!P63+Jul!P63+Ago!P63+Set!P63+Oct!P63+Nov!P63+Dic!P63)))))))))))))</f>
        <v>0</v>
      </c>
      <c r="Q63" s="429">
        <f>IF(Config!$C$6=1,SUM(+Ene!Q63),IF(Config!$C$6=2,SUM(+Ene!Q63+Feb!Q63),IF(Config!$C$6=3,SUM(+Ene!Q63+Feb!Q63+Mar!Q63),IF(Config!$C$6=4,SUM(+Ene!Q63+Feb!Q63+Mar!Q63+Abr!Q63),IF(Config!$C$6=5,SUM(Ene!Q63+Feb!Q63+Mar!Q63+Abr!Q63+May!Q63),IF(Config!$C$6=6,SUM(+Ene!Q63+Feb!Q63+Mar!Q63+Abr!Q63+May!Q63+Jun!Q63),IF(Config!$C$6=7,SUM(Ene!Q63+Feb!Q63+Mar!Q63+Abr!Q63+May!Q63+Jun!Q63+Jul!Q63),IF(Config!$C$6=8,SUM(+Ene!Q63+Feb!Q63+Mar!Q63+Abr!Q63+May!Q63+Jun!Q63+Jul!Q63+Ago!Q63),IF(Config!$C$6=9,SUM(+Ene!Q63+Feb!Q63+Mar!Q63+Abr!Q63+May!Q63+Jun!Q63+Jul!Q63+Ago!Q63+Set!Q63),IF(Config!$C$6=10,SUM(+Ene!Q63+Feb!Q63+Mar!Q63+Abr!Q63+May!Q63+Jun!Q63+Jul!Q63+Ago!Q63+Set!Q63+Oct!Q63),IF(Config!$C$6=11,SUM(+Ene!Q63+Feb!Q63+Mar!Q63+Abr!Q63+May!Q63+Jun!Q63+Jul!Q63+Ago!Q63+Set!Q63+Oct!Q63+Nov!Q63),IF(Config!$C$6=12,SUM(+Ene!Q63+Feb!Q63+Mar!Q63+Abr!Q63+May!Q63+Jun!Q63+Jul!Q63+Ago!Q63+Set!Q63+Oct!Q63+Nov!Q63+Dic!Q63)))))))))))))</f>
        <v>0</v>
      </c>
      <c r="R63" s="429">
        <f>IF(Config!$C$6=1,SUM(+Ene!R63),IF(Config!$C$6=2,SUM(+Ene!R63+Feb!R63),IF(Config!$C$6=3,SUM(+Ene!R63+Feb!R63+Mar!R63),IF(Config!$C$6=4,SUM(+Ene!R63+Feb!R63+Mar!R63+Abr!R63),IF(Config!$C$6=5,SUM(Ene!R63+Feb!R63+Mar!R63+Abr!R63+May!R63),IF(Config!$C$6=6,SUM(+Ene!R63+Feb!R63+Mar!R63+Abr!R63+May!R63+Jun!R63),IF(Config!$C$6=7,SUM(Ene!R63+Feb!R63+Mar!R63+Abr!R63+May!R63+Jun!R63+Jul!R63),IF(Config!$C$6=8,SUM(+Ene!R63+Feb!R63+Mar!R63+Abr!R63+May!R63+Jun!R63+Jul!R63+Ago!R63),IF(Config!$C$6=9,SUM(+Ene!R63+Feb!R63+Mar!R63+Abr!R63+May!R63+Jun!R63+Jul!R63+Ago!R63+Set!R63),IF(Config!$C$6=10,SUM(+Ene!R63+Feb!R63+Mar!R63+Abr!R63+May!R63+Jun!R63+Jul!R63+Ago!R63+Set!R63+Oct!R63),IF(Config!$C$6=11,SUM(+Ene!R63+Feb!R63+Mar!R63+Abr!R63+May!R63+Jun!R63+Jul!R63+Ago!R63+Set!R63+Oct!R63+Nov!R63),IF(Config!$C$6=12,SUM(+Ene!R63+Feb!R63+Mar!R63+Abr!R63+May!R63+Jun!R63+Jul!R63+Ago!R63+Set!R63+Oct!R63+Nov!R63+Dic!R63)))))))))))))</f>
        <v>0</v>
      </c>
      <c r="S63" s="429">
        <f>IF(Config!$C$6=1,SUM(+Ene!S63),IF(Config!$C$6=2,SUM(+Ene!S63+Feb!S63),IF(Config!$C$6=3,SUM(+Ene!S63+Feb!S63+Mar!S63),IF(Config!$C$6=4,SUM(+Ene!S63+Feb!S63+Mar!S63+Abr!S63),IF(Config!$C$6=5,SUM(Ene!S63+Feb!S63+Mar!S63+Abr!S63+May!S63),IF(Config!$C$6=6,SUM(+Ene!S63+Feb!S63+Mar!S63+Abr!S63+May!S63+Jun!S63),IF(Config!$C$6=7,SUM(Ene!S63+Feb!S63+Mar!S63+Abr!S63+May!S63+Jun!S63+Jul!S63),IF(Config!$C$6=8,SUM(+Ene!S63+Feb!S63+Mar!S63+Abr!S63+May!S63+Jun!S63+Jul!S63+Ago!S63),IF(Config!$C$6=9,SUM(+Ene!S63+Feb!S63+Mar!S63+Abr!S63+May!S63+Jun!S63+Jul!S63+Ago!S63+Set!S63),IF(Config!$C$6=10,SUM(+Ene!S63+Feb!S63+Mar!S63+Abr!S63+May!S63+Jun!S63+Jul!S63+Ago!S63+Set!S63+Oct!S63),IF(Config!$C$6=11,SUM(+Ene!S63+Feb!S63+Mar!S63+Abr!S63+May!S63+Jun!S63+Jul!S63+Ago!S63+Set!S63+Oct!S63+Nov!S63),IF(Config!$C$6=12,SUM(+Ene!S63+Feb!S63+Mar!S63+Abr!S63+May!S63+Jun!S63+Jul!S63+Ago!S63+Set!S63+Oct!S63+Nov!S63+Dic!S63)))))))))))))</f>
        <v>0</v>
      </c>
      <c r="T63" s="429">
        <f>IF(Config!$C$6=1,SUM(+Ene!T63),IF(Config!$C$6=2,SUM(+Ene!T63+Feb!T63),IF(Config!$C$6=3,SUM(+Ene!T63+Feb!T63+Mar!T63),IF(Config!$C$6=4,SUM(+Ene!T63+Feb!T63+Mar!T63+Abr!T63),IF(Config!$C$6=5,SUM(Ene!T63+Feb!T63+Mar!T63+Abr!T63+May!T63),IF(Config!$C$6=6,SUM(+Ene!T63+Feb!T63+Mar!T63+Abr!T63+May!T63+Jun!T63),IF(Config!$C$6=7,SUM(Ene!T63+Feb!T63+Mar!T63+Abr!T63+May!T63+Jun!T63+Jul!T63),IF(Config!$C$6=8,SUM(+Ene!T63+Feb!T63+Mar!T63+Abr!T63+May!T63+Jun!T63+Jul!T63+Ago!T63),IF(Config!$C$6=9,SUM(+Ene!T63+Feb!T63+Mar!T63+Abr!T63+May!T63+Jun!T63+Jul!T63+Ago!T63+Set!T63),IF(Config!$C$6=10,SUM(+Ene!T63+Feb!T63+Mar!T63+Abr!T63+May!T63+Jun!T63+Jul!T63+Ago!T63+Set!T63+Oct!T63),IF(Config!$C$6=11,SUM(+Ene!T63+Feb!T63+Mar!T63+Abr!T63+May!T63+Jun!T63+Jul!T63+Ago!T63+Set!T63+Oct!T63+Nov!T63),IF(Config!$C$6=12,SUM(+Ene!T63+Feb!T63+Mar!T63+Abr!T63+May!T63+Jun!T63+Jul!T63+Ago!T63+Set!T63+Oct!T63+Nov!T63+Dic!T63)))))))))))))</f>
        <v>0</v>
      </c>
      <c r="U63" s="429">
        <f>IF(Config!$C$6=1,SUM(+Ene!U63),IF(Config!$C$6=2,SUM(+Ene!U63+Feb!U63),IF(Config!$C$6=3,SUM(+Ene!U63+Feb!U63+Mar!U63),IF(Config!$C$6=4,SUM(+Ene!U63+Feb!U63+Mar!U63+Abr!U63),IF(Config!$C$6=5,SUM(Ene!U63+Feb!U63+Mar!U63+Abr!U63+May!U63),IF(Config!$C$6=6,SUM(+Ene!U63+Feb!U63+Mar!U63+Abr!U63+May!U63+Jun!U63),IF(Config!$C$6=7,SUM(Ene!U63+Feb!U63+Mar!U63+Abr!U63+May!U63+Jun!U63+Jul!U63),IF(Config!$C$6=8,SUM(+Ene!U63+Feb!U63+Mar!U63+Abr!U63+May!U63+Jun!U63+Jul!U63+Ago!U63),IF(Config!$C$6=9,SUM(+Ene!U63+Feb!U63+Mar!U63+Abr!U63+May!U63+Jun!U63+Jul!U63+Ago!U63+Set!U63),IF(Config!$C$6=10,SUM(+Ene!U63+Feb!U63+Mar!U63+Abr!U63+May!U63+Jun!U63+Jul!U63+Ago!U63+Set!U63+Oct!U63),IF(Config!$C$6=11,SUM(+Ene!U63+Feb!U63+Mar!U63+Abr!U63+May!U63+Jun!U63+Jul!U63+Ago!U63+Set!U63+Oct!U63+Nov!U63),IF(Config!$C$6=12,SUM(+Ene!U63+Feb!U63+Mar!U63+Abr!U63+May!U63+Jun!U63+Jul!U63+Ago!U63+Set!U63+Oct!U63+Nov!U63+Dic!U63)))))))))))))</f>
        <v>0</v>
      </c>
      <c r="V63" s="429">
        <f>IF(Config!$C$6=1,SUM(+Ene!V63),IF(Config!$C$6=2,SUM(+Ene!V63+Feb!V63),IF(Config!$C$6=3,SUM(+Ene!V63+Feb!V63+Mar!V63),IF(Config!$C$6=4,SUM(+Ene!V63+Feb!V63+Mar!V63+Abr!V63),IF(Config!$C$6=5,SUM(Ene!V63+Feb!V63+Mar!V63+Abr!V63+May!V63),IF(Config!$C$6=6,SUM(+Ene!V63+Feb!V63+Mar!V63+Abr!V63+May!V63+Jun!V63),IF(Config!$C$6=7,SUM(Ene!V63+Feb!V63+Mar!V63+Abr!V63+May!V63+Jun!V63+Jul!V63),IF(Config!$C$6=8,SUM(+Ene!V63+Feb!V63+Mar!V63+Abr!V63+May!V63+Jun!V63+Jul!V63+Ago!V63),IF(Config!$C$6=9,SUM(+Ene!V63+Feb!V63+Mar!V63+Abr!V63+May!V63+Jun!V63+Jul!V63+Ago!V63+Set!V63),IF(Config!$C$6=10,SUM(+Ene!V63+Feb!V63+Mar!V63+Abr!V63+May!V63+Jun!V63+Jul!V63+Ago!V63+Set!V63+Oct!V63),IF(Config!$C$6=11,SUM(+Ene!V63+Feb!V63+Mar!V63+Abr!V63+May!V63+Jun!V63+Jul!V63+Ago!V63+Set!V63+Oct!V63+Nov!V63),IF(Config!$C$6=12,SUM(+Ene!V63+Feb!V63+Mar!V63+Abr!V63+May!V63+Jun!V63+Jul!V63+Ago!V63+Set!V63+Oct!V63+Nov!V63+Dic!V63)))))))))))))</f>
        <v>0</v>
      </c>
      <c r="W63" s="429">
        <f>IF(Config!$C$6=1,SUM(+Ene!W63),IF(Config!$C$6=2,SUM(+Ene!W63+Feb!W63),IF(Config!$C$6=3,SUM(+Ene!W63+Feb!W63+Mar!W63),IF(Config!$C$6=4,SUM(+Ene!W63+Feb!W63+Mar!W63+Abr!W63),IF(Config!$C$6=5,SUM(Ene!W63+Feb!W63+Mar!W63+Abr!W63+May!W63),IF(Config!$C$6=6,SUM(+Ene!W63+Feb!W63+Mar!W63+Abr!W63+May!W63+Jun!W63),IF(Config!$C$6=7,SUM(Ene!W63+Feb!W63+Mar!W63+Abr!W63+May!W63+Jun!W63+Jul!W63),IF(Config!$C$6=8,SUM(+Ene!W63+Feb!W63+Mar!W63+Abr!W63+May!W63+Jun!W63+Jul!W63+Ago!W63),IF(Config!$C$6=9,SUM(+Ene!W63+Feb!W63+Mar!W63+Abr!W63+May!W63+Jun!W63+Jul!W63+Ago!W63+Set!W63),IF(Config!$C$6=10,SUM(+Ene!W63+Feb!W63+Mar!W63+Abr!W63+May!W63+Jun!W63+Jul!W63+Ago!W63+Set!W63+Oct!W63),IF(Config!$C$6=11,SUM(+Ene!W63+Feb!W63+Mar!W63+Abr!W63+May!W63+Jun!W63+Jul!W63+Ago!W63+Set!W63+Oct!W63+Nov!W63),IF(Config!$C$6=12,SUM(+Ene!W63+Feb!W63+Mar!W63+Abr!W63+May!W63+Jun!W63+Jul!W63+Ago!W63+Set!W63+Oct!W63+Nov!W63+Dic!W63)))))))))))))</f>
        <v>0</v>
      </c>
      <c r="X63" s="429">
        <f>IF(Config!$C$6=1,SUM(+Ene!X63),IF(Config!$C$6=2,SUM(+Ene!X63+Feb!X63),IF(Config!$C$6=3,SUM(+Ene!X63+Feb!X63+Mar!X63),IF(Config!$C$6=4,SUM(+Ene!X63+Feb!X63+Mar!X63+Abr!X63),IF(Config!$C$6=5,SUM(Ene!X63+Feb!X63+Mar!X63+Abr!X63+May!X63),IF(Config!$C$6=6,SUM(+Ene!X63+Feb!X63+Mar!X63+Abr!X63+May!X63+Jun!X63),IF(Config!$C$6=7,SUM(Ene!X63+Feb!X63+Mar!X63+Abr!X63+May!X63+Jun!X63+Jul!X63),IF(Config!$C$6=8,SUM(+Ene!X63+Feb!X63+Mar!X63+Abr!X63+May!X63+Jun!X63+Jul!X63+Ago!X63),IF(Config!$C$6=9,SUM(+Ene!X63+Feb!X63+Mar!X63+Abr!X63+May!X63+Jun!X63+Jul!X63+Ago!X63+Set!X63),IF(Config!$C$6=10,SUM(+Ene!X63+Feb!X63+Mar!X63+Abr!X63+May!X63+Jun!X63+Jul!X63+Ago!X63+Set!X63+Oct!X63),IF(Config!$C$6=11,SUM(+Ene!X63+Feb!X63+Mar!X63+Abr!X63+May!X63+Jun!X63+Jul!X63+Ago!X63+Set!X63+Oct!X63+Nov!X63),IF(Config!$C$6=12,SUM(+Ene!X63+Feb!X63+Mar!X63+Abr!X63+May!X63+Jun!X63+Jul!X63+Ago!X63+Set!X63+Oct!X63+Nov!X63+Dic!X63)))))))))))))</f>
        <v>0</v>
      </c>
      <c r="Y63" s="429">
        <f>IF(Config!$C$6=1,SUM(+Ene!Y63),IF(Config!$C$6=2,SUM(+Ene!Y63+Feb!Y63),IF(Config!$C$6=3,SUM(+Ene!Y63+Feb!Y63+Mar!Y63),IF(Config!$C$6=4,SUM(+Ene!Y63+Feb!Y63+Mar!Y63+Abr!Y63),IF(Config!$C$6=5,SUM(Ene!Y63+Feb!Y63+Mar!Y63+Abr!Y63+May!Y63),IF(Config!$C$6=6,SUM(+Ene!Y63+Feb!Y63+Mar!Y63+Abr!Y63+May!Y63+Jun!Y63),IF(Config!$C$6=7,SUM(Ene!Y63+Feb!Y63+Mar!Y63+Abr!Y63+May!Y63+Jun!Y63+Jul!Y63),IF(Config!$C$6=8,SUM(+Ene!Y63+Feb!Y63+Mar!Y63+Abr!Y63+May!Y63+Jun!Y63+Jul!Y63+Ago!Y63),IF(Config!$C$6=9,SUM(+Ene!Y63+Feb!Y63+Mar!Y63+Abr!Y63+May!Y63+Jun!Y63+Jul!Y63+Ago!Y63+Set!Y63),IF(Config!$C$6=10,SUM(+Ene!Y63+Feb!Y63+Mar!Y63+Abr!Y63+May!Y63+Jun!Y63+Jul!Y63+Ago!Y63+Set!Y63+Oct!Y63),IF(Config!$C$6=11,SUM(+Ene!Y63+Feb!Y63+Mar!Y63+Abr!Y63+May!Y63+Jun!Y63+Jul!Y63+Ago!Y63+Set!Y63+Oct!Y63+Nov!Y63),IF(Config!$C$6=12,SUM(+Ene!Y63+Feb!Y63+Mar!Y63+Abr!Y63+May!Y63+Jun!Y63+Jul!Y63+Ago!Y63+Set!Y63+Oct!Y63+Nov!Y63+Dic!Y63)))))))))))))</f>
        <v>0</v>
      </c>
      <c r="Z63" s="429">
        <f>IF(Config!$C$6=1,SUM(+Ene!Z63),IF(Config!$C$6=2,SUM(+Ene!Z63+Feb!Z63),IF(Config!$C$6=3,SUM(+Ene!Z63+Feb!Z63+Mar!Z63),IF(Config!$C$6=4,SUM(+Ene!Z63+Feb!Z63+Mar!Z63+Abr!Z63),IF(Config!$C$6=5,SUM(Ene!Z63+Feb!Z63+Mar!Z63+Abr!Z63+May!Z63),IF(Config!$C$6=6,SUM(+Ene!Z63+Feb!Z63+Mar!Z63+Abr!Z63+May!Z63+Jun!Z63),IF(Config!$C$6=7,SUM(Ene!Z63+Feb!Z63+Mar!Z63+Abr!Z63+May!Z63+Jun!Z63+Jul!Z63),IF(Config!$C$6=8,SUM(+Ene!Z63+Feb!Z63+Mar!Z63+Abr!Z63+May!Z63+Jun!Z63+Jul!Z63+Ago!Z63),IF(Config!$C$6=9,SUM(+Ene!Z63+Feb!Z63+Mar!Z63+Abr!Z63+May!Z63+Jun!Z63+Jul!Z63+Ago!Z63+Set!Z63),IF(Config!$C$6=10,SUM(+Ene!Z63+Feb!Z63+Mar!Z63+Abr!Z63+May!Z63+Jun!Z63+Jul!Z63+Ago!Z63+Set!Z63+Oct!Z63),IF(Config!$C$6=11,SUM(+Ene!Z63+Feb!Z63+Mar!Z63+Abr!Z63+May!Z63+Jun!Z63+Jul!Z63+Ago!Z63+Set!Z63+Oct!Z63+Nov!Z63),IF(Config!$C$6=12,SUM(+Ene!Z63+Feb!Z63+Mar!Z63+Abr!Z63+May!Z63+Jun!Z63+Jul!Z63+Ago!Z63+Set!Z63+Oct!Z63+Nov!Z63+Dic!Z63)))))))))))))</f>
        <v>0</v>
      </c>
      <c r="AA63" s="429">
        <f>IF(Config!$C$6=1,SUM(+Ene!AA63),IF(Config!$C$6=2,SUM(+Ene!AA63+Feb!AA63),IF(Config!$C$6=3,SUM(+Ene!AA63+Feb!AA63+Mar!AA63),IF(Config!$C$6=4,SUM(+Ene!AA63+Feb!AA63+Mar!AA63+Abr!AA63),IF(Config!$C$6=5,SUM(Ene!AA63+Feb!AA63+Mar!AA63+Abr!AA63+May!AA63),IF(Config!$C$6=6,SUM(+Ene!AA63+Feb!AA63+Mar!AA63+Abr!AA63+May!AA63+Jun!AA63),IF(Config!$C$6=7,SUM(Ene!AA63+Feb!AA63+Mar!AA63+Abr!AA63+May!AA63+Jun!AA63+Jul!AA63),IF(Config!$C$6=8,SUM(+Ene!AA63+Feb!AA63+Mar!AA63+Abr!AA63+May!AA63+Jun!AA63+Jul!AA63+Ago!AA63),IF(Config!$C$6=9,SUM(+Ene!AA63+Feb!AA63+Mar!AA63+Abr!AA63+May!AA63+Jun!AA63+Jul!AA63+Ago!AA63+Set!AA63),IF(Config!$C$6=10,SUM(+Ene!AA63+Feb!AA63+Mar!AA63+Abr!AA63+May!AA63+Jun!AA63+Jul!AA63+Ago!AA63+Set!AA63+Oct!AA63),IF(Config!$C$6=11,SUM(+Ene!AA63+Feb!AA63+Mar!AA63+Abr!AA63+May!AA63+Jun!AA63+Jul!AA63+Ago!AA63+Set!AA63+Oct!AA63+Nov!AA63),IF(Config!$C$6=12,SUM(+Ene!AA63+Feb!AA63+Mar!AA63+Abr!AA63+May!AA63+Jun!AA63+Jul!AA63+Ago!AA63+Set!AA63+Oct!AA63+Nov!AA63+Dic!AA63)))))))))))))</f>
        <v>0</v>
      </c>
      <c r="AB63" s="429">
        <f>IF(Config!$C$6=1,SUM(+Ene!AB63),IF(Config!$C$6=2,SUM(+Ene!AB63+Feb!AB63),IF(Config!$C$6=3,SUM(+Ene!AB63+Feb!AB63+Mar!AB63),IF(Config!$C$6=4,SUM(+Ene!AB63+Feb!AB63+Mar!AB63+Abr!AB63),IF(Config!$C$6=5,SUM(Ene!AB63+Feb!AB63+Mar!AB63+Abr!AB63+May!AB63),IF(Config!$C$6=6,SUM(+Ene!AB63+Feb!AB63+Mar!AB63+Abr!AB63+May!AB63+Jun!AB63),IF(Config!$C$6=7,SUM(Ene!AB63+Feb!AB63+Mar!AB63+Abr!AB63+May!AB63+Jun!AB63+Jul!AB63),IF(Config!$C$6=8,SUM(+Ene!AB63+Feb!AB63+Mar!AB63+Abr!AB63+May!AB63+Jun!AB63+Jul!AB63+Ago!AB63),IF(Config!$C$6=9,SUM(+Ene!AB63+Feb!AB63+Mar!AB63+Abr!AB63+May!AB63+Jun!AB63+Jul!AB63+Ago!AB63+Set!AB63),IF(Config!$C$6=10,SUM(+Ene!AB63+Feb!AB63+Mar!AB63+Abr!AB63+May!AB63+Jun!AB63+Jul!AB63+Ago!AB63+Set!AB63+Oct!AB63),IF(Config!$C$6=11,SUM(+Ene!AB63+Feb!AB63+Mar!AB63+Abr!AB63+May!AB63+Jun!AB63+Jul!AB63+Ago!AB63+Set!AB63+Oct!AB63+Nov!AB63),IF(Config!$C$6=12,SUM(+Ene!AB63+Feb!AB63+Mar!AB63+Abr!AB63+May!AB63+Jun!AB63+Jul!AB63+Ago!AB63+Set!AB63+Oct!AB63+Nov!AB63+Dic!AB63)))))))))))))</f>
        <v>0</v>
      </c>
      <c r="AC63" s="429">
        <f>IF(Config!$C$6=1,SUM(+Ene!AC63),IF(Config!$C$6=2,SUM(+Ene!AC63+Feb!AC63),IF(Config!$C$6=3,SUM(+Ene!AC63+Feb!AC63+Mar!AC63),IF(Config!$C$6=4,SUM(+Ene!AC63+Feb!AC63+Mar!AC63+Abr!AC63),IF(Config!$C$6=5,SUM(Ene!AC63+Feb!AC63+Mar!AC63+Abr!AC63+May!AC63),IF(Config!$C$6=6,SUM(+Ene!AC63+Feb!AC63+Mar!AC63+Abr!AC63+May!AC63+Jun!AC63),IF(Config!$C$6=7,SUM(Ene!AC63+Feb!AC63+Mar!AC63+Abr!AC63+May!AC63+Jun!AC63+Jul!AC63),IF(Config!$C$6=8,SUM(+Ene!AC63+Feb!AC63+Mar!AC63+Abr!AC63+May!AC63+Jun!AC63+Jul!AC63+Ago!AC63),IF(Config!$C$6=9,SUM(+Ene!AC63+Feb!AC63+Mar!AC63+Abr!AC63+May!AC63+Jun!AC63+Jul!AC63+Ago!AC63+Set!AC63),IF(Config!$C$6=10,SUM(+Ene!AC63+Feb!AC63+Mar!AC63+Abr!AC63+May!AC63+Jun!AC63+Jul!AC63+Ago!AC63+Set!AC63+Oct!AC63),IF(Config!$C$6=11,SUM(+Ene!AC63+Feb!AC63+Mar!AC63+Abr!AC63+May!AC63+Jun!AC63+Jul!AC63+Ago!AC63+Set!AC63+Oct!AC63+Nov!AC63),IF(Config!$C$6=12,SUM(+Ene!AC63+Feb!AC63+Mar!AC63+Abr!AC63+May!AC63+Jun!AC63+Jul!AC63+Ago!AC63+Set!AC63+Oct!AC63+Nov!AC63+Dic!AC63)))))))))))))</f>
        <v>0</v>
      </c>
      <c r="AD63" s="429">
        <f>IF(Config!$C$6=1,SUM(+Ene!AD63),IF(Config!$C$6=2,SUM(+Ene!AD63+Feb!AD63),IF(Config!$C$6=3,SUM(+Ene!AD63+Feb!AD63+Mar!AD63),IF(Config!$C$6=4,SUM(+Ene!AD63+Feb!AD63+Mar!AD63+Abr!AD63),IF(Config!$C$6=5,SUM(Ene!AD63+Feb!AD63+Mar!AD63+Abr!AD63+May!AD63),IF(Config!$C$6=6,SUM(+Ene!AD63+Feb!AD63+Mar!AD63+Abr!AD63+May!AD63+Jun!AD63),IF(Config!$C$6=7,SUM(Ene!AD63+Feb!AD63+Mar!AD63+Abr!AD63+May!AD63+Jun!AD63+Jul!AD63),IF(Config!$C$6=8,SUM(+Ene!AD63+Feb!AD63+Mar!AD63+Abr!AD63+May!AD63+Jun!AD63+Jul!AD63+Ago!AD63),IF(Config!$C$6=9,SUM(+Ene!AD63+Feb!AD63+Mar!AD63+Abr!AD63+May!AD63+Jun!AD63+Jul!AD63+Ago!AD63+Set!AD63),IF(Config!$C$6=10,SUM(+Ene!AD63+Feb!AD63+Mar!AD63+Abr!AD63+May!AD63+Jun!AD63+Jul!AD63+Ago!AD63+Set!AD63+Oct!AD63),IF(Config!$C$6=11,SUM(+Ene!AD63+Feb!AD63+Mar!AD63+Abr!AD63+May!AD63+Jun!AD63+Jul!AD63+Ago!AD63+Set!AD63+Oct!AD63+Nov!AD63),IF(Config!$C$6=12,SUM(+Ene!AD63+Feb!AD63+Mar!AD63+Abr!AD63+May!AD63+Jun!AD63+Jul!AD63+Ago!AD63+Set!AD63+Oct!AD63+Nov!AD63+Dic!AD63)))))))))))))</f>
        <v>0</v>
      </c>
      <c r="AE63" s="429">
        <f>IF(Config!$C$6=1,SUM(+Ene!AE63),IF(Config!$C$6=2,SUM(+Ene!AE63+Feb!AE63),IF(Config!$C$6=3,SUM(+Ene!AE63+Feb!AE63+Mar!AE63),IF(Config!$C$6=4,SUM(+Ene!AE63+Feb!AE63+Mar!AE63+Abr!AE63),IF(Config!$C$6=5,SUM(Ene!AE63+Feb!AE63+Mar!AE63+Abr!AE63+May!AE63),IF(Config!$C$6=6,SUM(+Ene!AE63+Feb!AE63+Mar!AE63+Abr!AE63+May!AE63+Jun!AE63),IF(Config!$C$6=7,SUM(Ene!AE63+Feb!AE63+Mar!AE63+Abr!AE63+May!AE63+Jun!AE63+Jul!AE63),IF(Config!$C$6=8,SUM(+Ene!AE63+Feb!AE63+Mar!AE63+Abr!AE63+May!AE63+Jun!AE63+Jul!AE63+Ago!AE63),IF(Config!$C$6=9,SUM(+Ene!AE63+Feb!AE63+Mar!AE63+Abr!AE63+May!AE63+Jun!AE63+Jul!AE63+Ago!AE63+Set!AE63),IF(Config!$C$6=10,SUM(+Ene!AE63+Feb!AE63+Mar!AE63+Abr!AE63+May!AE63+Jun!AE63+Jul!AE63+Ago!AE63+Set!AE63+Oct!AE63),IF(Config!$C$6=11,SUM(+Ene!AE63+Feb!AE63+Mar!AE63+Abr!AE63+May!AE63+Jun!AE63+Jul!AE63+Ago!AE63+Set!AE63+Oct!AE63+Nov!AE63),IF(Config!$C$6=12,SUM(+Ene!AE63+Feb!AE63+Mar!AE63+Abr!AE63+May!AE63+Jun!AE63+Jul!AE63+Ago!AE63+Set!AE63+Oct!AE63+Nov!AE63+Dic!AE63)))))))))))))</f>
        <v>0</v>
      </c>
      <c r="AF63" s="429">
        <f>IF(Config!$C$6=1,SUM(+Ene!AF63),IF(Config!$C$6=2,SUM(+Ene!AF63+Feb!AF63),IF(Config!$C$6=3,SUM(+Ene!AF63+Feb!AF63+Mar!AF63),IF(Config!$C$6=4,SUM(+Ene!AF63+Feb!AF63+Mar!AF63+Abr!AF63),IF(Config!$C$6=5,SUM(Ene!AF63+Feb!AF63+Mar!AF63+Abr!AF63+May!AF63),IF(Config!$C$6=6,SUM(+Ene!AF63+Feb!AF63+Mar!AF63+Abr!AF63+May!AF63+Jun!AF63),IF(Config!$C$6=7,SUM(Ene!AF63+Feb!AF63+Mar!AF63+Abr!AF63+May!AF63+Jun!AF63+Jul!AF63),IF(Config!$C$6=8,SUM(+Ene!AF63+Feb!AF63+Mar!AF63+Abr!AF63+May!AF63+Jun!AF63+Jul!AF63+Ago!AF63),IF(Config!$C$6=9,SUM(+Ene!AF63+Feb!AF63+Mar!AF63+Abr!AF63+May!AF63+Jun!AF63+Jul!AF63+Ago!AF63+Set!AF63),IF(Config!$C$6=10,SUM(+Ene!AF63+Feb!AF63+Mar!AF63+Abr!AF63+May!AF63+Jun!AF63+Jul!AF63+Ago!AF63+Set!AF63+Oct!AF63),IF(Config!$C$6=11,SUM(+Ene!AF63+Feb!AF63+Mar!AF63+Abr!AF63+May!AF63+Jun!AF63+Jul!AF63+Ago!AF63+Set!AF63+Oct!AF63+Nov!AF63),IF(Config!$C$6=12,SUM(+Ene!AF63+Feb!AF63+Mar!AF63+Abr!AF63+May!AF63+Jun!AF63+Jul!AF63+Ago!AF63+Set!AF63+Oct!AF63+Nov!AF63+Dic!AF63)))))))))))))</f>
        <v>0</v>
      </c>
      <c r="AG63" s="429">
        <f>IF(Config!$C$6=1,SUM(+Ene!AG63),IF(Config!$C$6=2,SUM(+Ene!AG63+Feb!AG63),IF(Config!$C$6=3,SUM(+Ene!AG63+Feb!AG63+Mar!AG63),IF(Config!$C$6=4,SUM(+Ene!AG63+Feb!AG63+Mar!AG63+Abr!AG63),IF(Config!$C$6=5,SUM(Ene!AG63+Feb!AG63+Mar!AG63+Abr!AG63+May!AG63),IF(Config!$C$6=6,SUM(+Ene!AG63+Feb!AG63+Mar!AG63+Abr!AG63+May!AG63+Jun!AG63),IF(Config!$C$6=7,SUM(Ene!AG63+Feb!AG63+Mar!AG63+Abr!AG63+May!AG63+Jun!AG63+Jul!AG63),IF(Config!$C$6=8,SUM(+Ene!AG63+Feb!AG63+Mar!AG63+Abr!AG63+May!AG63+Jun!AG63+Jul!AG63+Ago!AG63),IF(Config!$C$6=9,SUM(+Ene!AG63+Feb!AG63+Mar!AG63+Abr!AG63+May!AG63+Jun!AG63+Jul!AG63+Ago!AG63+Set!AG63),IF(Config!$C$6=10,SUM(+Ene!AG63+Feb!AG63+Mar!AG63+Abr!AG63+May!AG63+Jun!AG63+Jul!AG63+Ago!AG63+Set!AG63+Oct!AG63),IF(Config!$C$6=11,SUM(+Ene!AG63+Feb!AG63+Mar!AG63+Abr!AG63+May!AG63+Jun!AG63+Jul!AG63+Ago!AG63+Set!AG63+Oct!AG63+Nov!AG63),IF(Config!$C$6=12,SUM(+Ene!AG63+Feb!AG63+Mar!AG63+Abr!AG63+May!AG63+Jun!AG63+Jul!AG63+Ago!AG63+Set!AG63+Oct!AG63+Nov!AG63+Dic!AG63)))))))))))))</f>
        <v>0</v>
      </c>
      <c r="AH63" s="429">
        <f>IF(Config!$C$6=1,SUM(+Ene!AH63),IF(Config!$C$6=2,SUM(+Ene!AH63+Feb!AH63),IF(Config!$C$6=3,SUM(+Ene!AH63+Feb!AH63+Mar!AH63),IF(Config!$C$6=4,SUM(+Ene!AH63+Feb!AH63+Mar!AH63+Abr!AH63),IF(Config!$C$6=5,SUM(Ene!AH63+Feb!AH63+Mar!AH63+Abr!AH63+May!AH63),IF(Config!$C$6=6,SUM(+Ene!AH63+Feb!AH63+Mar!AH63+Abr!AH63+May!AH63+Jun!AH63),IF(Config!$C$6=7,SUM(Ene!AH63+Feb!AH63+Mar!AH63+Abr!AH63+May!AH63+Jun!AH63+Jul!AH63),IF(Config!$C$6=8,SUM(+Ene!AH63+Feb!AH63+Mar!AH63+Abr!AH63+May!AH63+Jun!AH63+Jul!AH63+Ago!AH63),IF(Config!$C$6=9,SUM(+Ene!AH63+Feb!AH63+Mar!AH63+Abr!AH63+May!AH63+Jun!AH63+Jul!AH63+Ago!AH63+Set!AH63),IF(Config!$C$6=10,SUM(+Ene!AH63+Feb!AH63+Mar!AH63+Abr!AH63+May!AH63+Jun!AH63+Jul!AH63+Ago!AH63+Set!AH63+Oct!AH63),IF(Config!$C$6=11,SUM(+Ene!AH63+Feb!AH63+Mar!AH63+Abr!AH63+May!AH63+Jun!AH63+Jul!AH63+Ago!AH63+Set!AH63+Oct!AH63+Nov!AH63),IF(Config!$C$6=12,SUM(+Ene!AH63+Feb!AH63+Mar!AH63+Abr!AH63+May!AH63+Jun!AH63+Jul!AH63+Ago!AH63+Set!AH63+Oct!AH63+Nov!AH63+Dic!AH63)))))))))))))</f>
        <v>0</v>
      </c>
      <c r="AI63" s="429">
        <f>IF(Config!$C$6=1,SUM(+Ene!AI63),IF(Config!$C$6=2,SUM(+Ene!AI63+Feb!AI63),IF(Config!$C$6=3,SUM(+Ene!AI63+Feb!AI63+Mar!AI63),IF(Config!$C$6=4,SUM(+Ene!AI63+Feb!AI63+Mar!AI63+Abr!AI63),IF(Config!$C$6=5,SUM(Ene!AI63+Feb!AI63+Mar!AI63+Abr!AI63+May!AI63),IF(Config!$C$6=6,SUM(+Ene!AI63+Feb!AI63+Mar!AI63+Abr!AI63+May!AI63+Jun!AI63),IF(Config!$C$6=7,SUM(Ene!AI63+Feb!AI63+Mar!AI63+Abr!AI63+May!AI63+Jun!AI63+Jul!AI63),IF(Config!$C$6=8,SUM(+Ene!AI63+Feb!AI63+Mar!AI63+Abr!AI63+May!AI63+Jun!AI63+Jul!AI63+Ago!AI63),IF(Config!$C$6=9,SUM(+Ene!AI63+Feb!AI63+Mar!AI63+Abr!AI63+May!AI63+Jun!AI63+Jul!AI63+Ago!AI63+Set!AI63),IF(Config!$C$6=10,SUM(+Ene!AI63+Feb!AI63+Mar!AI63+Abr!AI63+May!AI63+Jun!AI63+Jul!AI63+Ago!AI63+Set!AI63+Oct!AI63),IF(Config!$C$6=11,SUM(+Ene!AI63+Feb!AI63+Mar!AI63+Abr!AI63+May!AI63+Jun!AI63+Jul!AI63+Ago!AI63+Set!AI63+Oct!AI63+Nov!AI63),IF(Config!$C$6=12,SUM(+Ene!AI63+Feb!AI63+Mar!AI63+Abr!AI63+May!AI63+Jun!AI63+Jul!AI63+Ago!AI63+Set!AI63+Oct!AI63+Nov!AI63+Dic!AI63)))))))))))))</f>
        <v>0</v>
      </c>
      <c r="AJ63" s="429">
        <f>IF(Config!$C$6=1,SUM(+Ene!AJ63),IF(Config!$C$6=2,SUM(+Ene!AJ63+Feb!AJ63),IF(Config!$C$6=3,SUM(+Ene!AJ63+Feb!AJ63+Mar!AJ63),IF(Config!$C$6=4,SUM(+Ene!AJ63+Feb!AJ63+Mar!AJ63+Abr!AJ63),IF(Config!$C$6=5,SUM(Ene!AJ63+Feb!AJ63+Mar!AJ63+Abr!AJ63+May!AJ63),IF(Config!$C$6=6,SUM(+Ene!AJ63+Feb!AJ63+Mar!AJ63+Abr!AJ63+May!AJ63+Jun!AJ63),IF(Config!$C$6=7,SUM(Ene!AJ63+Feb!AJ63+Mar!AJ63+Abr!AJ63+May!AJ63+Jun!AJ63+Jul!AJ63),IF(Config!$C$6=8,SUM(+Ene!AJ63+Feb!AJ63+Mar!AJ63+Abr!AJ63+May!AJ63+Jun!AJ63+Jul!AJ63+Ago!AJ63),IF(Config!$C$6=9,SUM(+Ene!AJ63+Feb!AJ63+Mar!AJ63+Abr!AJ63+May!AJ63+Jun!AJ63+Jul!AJ63+Ago!AJ63+Set!AJ63),IF(Config!$C$6=10,SUM(+Ene!AJ63+Feb!AJ63+Mar!AJ63+Abr!AJ63+May!AJ63+Jun!AJ63+Jul!AJ63+Ago!AJ63+Set!AJ63+Oct!AJ63),IF(Config!$C$6=11,SUM(+Ene!AJ63+Feb!AJ63+Mar!AJ63+Abr!AJ63+May!AJ63+Jun!AJ63+Jul!AJ63+Ago!AJ63+Set!AJ63+Oct!AJ63+Nov!AJ63),IF(Config!$C$6=12,SUM(+Ene!AJ63+Feb!AJ63+Mar!AJ63+Abr!AJ63+May!AJ63+Jun!AJ63+Jul!AJ63+Ago!AJ63+Set!AJ63+Oct!AJ63+Nov!AJ63+Dic!AJ63)))))))))))))</f>
        <v>0</v>
      </c>
      <c r="AK63" s="429">
        <f>IF(Config!$C$6=1,SUM(+Ene!AK63),IF(Config!$C$6=2,SUM(+Ene!AK63+Feb!AK63),IF(Config!$C$6=3,SUM(+Ene!AK63+Feb!AK63+Mar!AK63),IF(Config!$C$6=4,SUM(+Ene!AK63+Feb!AK63+Mar!AK63+Abr!AK63),IF(Config!$C$6=5,SUM(Ene!AK63+Feb!AK63+Mar!AK63+Abr!AK63+May!AK63),IF(Config!$C$6=6,SUM(+Ene!AK63+Feb!AK63+Mar!AK63+Abr!AK63+May!AK63+Jun!AK63),IF(Config!$C$6=7,SUM(Ene!AK63+Feb!AK63+Mar!AK63+Abr!AK63+May!AK63+Jun!AK63+Jul!AK63),IF(Config!$C$6=8,SUM(+Ene!AK63+Feb!AK63+Mar!AK63+Abr!AK63+May!AK63+Jun!AK63+Jul!AK63+Ago!AK63),IF(Config!$C$6=9,SUM(+Ene!AK63+Feb!AK63+Mar!AK63+Abr!AK63+May!AK63+Jun!AK63+Jul!AK63+Ago!AK63+Set!AK63),IF(Config!$C$6=10,SUM(+Ene!AK63+Feb!AK63+Mar!AK63+Abr!AK63+May!AK63+Jun!AK63+Jul!AK63+Ago!AK63+Set!AK63+Oct!AK63),IF(Config!$C$6=11,SUM(+Ene!AK63+Feb!AK63+Mar!AK63+Abr!AK63+May!AK63+Jun!AK63+Jul!AK63+Ago!AK63+Set!AK63+Oct!AK63+Nov!AK63),IF(Config!$C$6=12,SUM(+Ene!AK63+Feb!AK63+Mar!AK63+Abr!AK63+May!AK63+Jun!AK63+Jul!AK63+Ago!AK63+Set!AK63+Oct!AK63+Nov!AK63+Dic!AK63)))))))))))))</f>
        <v>0</v>
      </c>
      <c r="AL63" s="429">
        <f>IF(Config!$C$6=1,SUM(+Ene!AL63),IF(Config!$C$6=2,SUM(+Ene!AL63+Feb!AL63),IF(Config!$C$6=3,SUM(+Ene!AL63+Feb!AL63+Mar!AL63),IF(Config!$C$6=4,SUM(+Ene!AL63+Feb!AL63+Mar!AL63+Abr!AL63),IF(Config!$C$6=5,SUM(Ene!AL63+Feb!AL63+Mar!AL63+Abr!AL63+May!AL63),IF(Config!$C$6=6,SUM(+Ene!AL63+Feb!AL63+Mar!AL63+Abr!AL63+May!AL63+Jun!AL63),IF(Config!$C$6=7,SUM(Ene!AL63+Feb!AL63+Mar!AL63+Abr!AL63+May!AL63+Jun!AL63+Jul!AL63),IF(Config!$C$6=8,SUM(+Ene!AL63+Feb!AL63+Mar!AL63+Abr!AL63+May!AL63+Jun!AL63+Jul!AL63+Ago!AL63),IF(Config!$C$6=9,SUM(+Ene!AL63+Feb!AL63+Mar!AL63+Abr!AL63+May!AL63+Jun!AL63+Jul!AL63+Ago!AL63+Set!AL63),IF(Config!$C$6=10,SUM(+Ene!AL63+Feb!AL63+Mar!AL63+Abr!AL63+May!AL63+Jun!AL63+Jul!AL63+Ago!AL63+Set!AL63+Oct!AL63),IF(Config!$C$6=11,SUM(+Ene!AL63+Feb!AL63+Mar!AL63+Abr!AL63+May!AL63+Jun!AL63+Jul!AL63+Ago!AL63+Set!AL63+Oct!AL63+Nov!AL63),IF(Config!$C$6=12,SUM(+Ene!AL63+Feb!AL63+Mar!AL63+Abr!AL63+May!AL63+Jun!AL63+Jul!AL63+Ago!AL63+Set!AL63+Oct!AL63+Nov!AL63+Dic!AL63)))))))))))))</f>
        <v>0</v>
      </c>
      <c r="AM63" s="429">
        <f>IF(Config!$C$6=1,SUM(+Ene!AM63),IF(Config!$C$6=2,SUM(+Ene!AM63+Feb!AM63),IF(Config!$C$6=3,SUM(+Ene!AM63+Feb!AM63+Mar!AM63),IF(Config!$C$6=4,SUM(+Ene!AM63+Feb!AM63+Mar!AM63+Abr!AM63),IF(Config!$C$6=5,SUM(Ene!AM63+Feb!AM63+Mar!AM63+Abr!AM63+May!AM63),IF(Config!$C$6=6,SUM(+Ene!AM63+Feb!AM63+Mar!AM63+Abr!AM63+May!AM63+Jun!AM63),IF(Config!$C$6=7,SUM(Ene!AM63+Feb!AM63+Mar!AM63+Abr!AM63+May!AM63+Jun!AM63+Jul!AM63),IF(Config!$C$6=8,SUM(+Ene!AM63+Feb!AM63+Mar!AM63+Abr!AM63+May!AM63+Jun!AM63+Jul!AM63+Ago!AM63),IF(Config!$C$6=9,SUM(+Ene!AM63+Feb!AM63+Mar!AM63+Abr!AM63+May!AM63+Jun!AM63+Jul!AM63+Ago!AM63+Set!AM63),IF(Config!$C$6=10,SUM(+Ene!AM63+Feb!AM63+Mar!AM63+Abr!AM63+May!AM63+Jun!AM63+Jul!AM63+Ago!AM63+Set!AM63+Oct!AM63),IF(Config!$C$6=11,SUM(+Ene!AM63+Feb!AM63+Mar!AM63+Abr!AM63+May!AM63+Jun!AM63+Jul!AM63+Ago!AM63+Set!AM63+Oct!AM63+Nov!AM63),IF(Config!$C$6=12,SUM(+Ene!AM63+Feb!AM63+Mar!AM63+Abr!AM63+May!AM63+Jun!AM63+Jul!AM63+Ago!AM63+Set!AM63+Oct!AM63+Nov!AM63+Dic!AM63)))))))))))))</f>
        <v>0</v>
      </c>
      <c r="AN63" s="429">
        <f>IF(Config!$C$6=1,SUM(+Ene!AN63),IF(Config!$C$6=2,SUM(+Ene!AN63+Feb!AN63),IF(Config!$C$6=3,SUM(+Ene!AN63+Feb!AN63+Mar!AN63),IF(Config!$C$6=4,SUM(+Ene!AN63+Feb!AN63+Mar!AN63+Abr!AN63),IF(Config!$C$6=5,SUM(Ene!AN63+Feb!AN63+Mar!AN63+Abr!AN63+May!AN63),IF(Config!$C$6=6,SUM(+Ene!AN63+Feb!AN63+Mar!AN63+Abr!AN63+May!AN63+Jun!AN63),IF(Config!$C$6=7,SUM(Ene!AN63+Feb!AN63+Mar!AN63+Abr!AN63+May!AN63+Jun!AN63+Jul!AN63),IF(Config!$C$6=8,SUM(+Ene!AN63+Feb!AN63+Mar!AN63+Abr!AN63+May!AN63+Jun!AN63+Jul!AN63+Ago!AN63),IF(Config!$C$6=9,SUM(+Ene!AN63+Feb!AN63+Mar!AN63+Abr!AN63+May!AN63+Jun!AN63+Jul!AN63+Ago!AN63+Set!AN63),IF(Config!$C$6=10,SUM(+Ene!AN63+Feb!AN63+Mar!AN63+Abr!AN63+May!AN63+Jun!AN63+Jul!AN63+Ago!AN63+Set!AN63+Oct!AN63),IF(Config!$C$6=11,SUM(+Ene!AN63+Feb!AN63+Mar!AN63+Abr!AN63+May!AN63+Jun!AN63+Jul!AN63+Ago!AN63+Set!AN63+Oct!AN63+Nov!AN63),IF(Config!$C$6=12,SUM(+Ene!AN63+Feb!AN63+Mar!AN63+Abr!AN63+May!AN63+Jun!AN63+Jul!AN63+Ago!AN63+Set!AN63+Oct!AN63+Nov!AN63+Dic!AN63)))))))))))))</f>
        <v>0</v>
      </c>
      <c r="AO63" s="429">
        <f>IF(Config!$C$6=1,SUM(+Ene!AO63),IF(Config!$C$6=2,SUM(+Ene!AO63+Feb!AO63),IF(Config!$C$6=3,SUM(+Ene!AO63+Feb!AO63+Mar!AO63),IF(Config!$C$6=4,SUM(+Ene!AO63+Feb!AO63+Mar!AO63+Abr!AO63),IF(Config!$C$6=5,SUM(Ene!AO63+Feb!AO63+Mar!AO63+Abr!AO63+May!AO63),IF(Config!$C$6=6,SUM(+Ene!AO63+Feb!AO63+Mar!AO63+Abr!AO63+May!AO63+Jun!AO63),IF(Config!$C$6=7,SUM(Ene!AO63+Feb!AO63+Mar!AO63+Abr!AO63+May!AO63+Jun!AO63+Jul!AO63),IF(Config!$C$6=8,SUM(+Ene!AO63+Feb!AO63+Mar!AO63+Abr!AO63+May!AO63+Jun!AO63+Jul!AO63+Ago!AO63),IF(Config!$C$6=9,SUM(+Ene!AO63+Feb!AO63+Mar!AO63+Abr!AO63+May!AO63+Jun!AO63+Jul!AO63+Ago!AO63+Set!AO63),IF(Config!$C$6=10,SUM(+Ene!AO63+Feb!AO63+Mar!AO63+Abr!AO63+May!AO63+Jun!AO63+Jul!AO63+Ago!AO63+Set!AO63+Oct!AO63),IF(Config!$C$6=11,SUM(+Ene!AO63+Feb!AO63+Mar!AO63+Abr!AO63+May!AO63+Jun!AO63+Jul!AO63+Ago!AO63+Set!AO63+Oct!AO63+Nov!AO63),IF(Config!$C$6=12,SUM(+Ene!AO63+Feb!AO63+Mar!AO63+Abr!AO63+May!AO63+Jun!AO63+Jul!AO63+Ago!AO63+Set!AO63+Oct!AO63+Nov!AO63+Dic!AO63)))))))))))))</f>
        <v>0</v>
      </c>
      <c r="AP63" s="429">
        <f>IF(Config!$C$6=1,SUM(+Ene!AP63),IF(Config!$C$6=2,SUM(+Ene!AP63+Feb!AP63),IF(Config!$C$6=3,SUM(+Ene!AP63+Feb!AP63+Mar!AP63),IF(Config!$C$6=4,SUM(+Ene!AP63+Feb!AP63+Mar!AP63+Abr!AP63),IF(Config!$C$6=5,SUM(Ene!AP63+Feb!AP63+Mar!AP63+Abr!AP63+May!AP63),IF(Config!$C$6=6,SUM(+Ene!AP63+Feb!AP63+Mar!AP63+Abr!AP63+May!AP63+Jun!AP63),IF(Config!$C$6=7,SUM(Ene!AP63+Feb!AP63+Mar!AP63+Abr!AP63+May!AP63+Jun!AP63+Jul!AP63),IF(Config!$C$6=8,SUM(+Ene!AP63+Feb!AP63+Mar!AP63+Abr!AP63+May!AP63+Jun!AP63+Jul!AP63+Ago!AP63),IF(Config!$C$6=9,SUM(+Ene!AP63+Feb!AP63+Mar!AP63+Abr!AP63+May!AP63+Jun!AP63+Jul!AP63+Ago!AP63+Set!AP63),IF(Config!$C$6=10,SUM(+Ene!AP63+Feb!AP63+Mar!AP63+Abr!AP63+May!AP63+Jun!AP63+Jul!AP63+Ago!AP63+Set!AP63+Oct!AP63),IF(Config!$C$6=11,SUM(+Ene!AP63+Feb!AP63+Mar!AP63+Abr!AP63+May!AP63+Jun!AP63+Jul!AP63+Ago!AP63+Set!AP63+Oct!AP63+Nov!AP63),IF(Config!$C$6=12,SUM(+Ene!AP63+Feb!AP63+Mar!AP63+Abr!AP63+May!AP63+Jun!AP63+Jul!AP63+Ago!AP63+Set!AP63+Oct!AP63+Nov!AP63+Dic!AP63)))))))))))))</f>
        <v>0</v>
      </c>
      <c r="AQ63" s="429">
        <f>IF(Config!$C$6=1,SUM(+Ene!AQ63),IF(Config!$C$6=2,SUM(+Ene!AQ63+Feb!AQ63),IF(Config!$C$6=3,SUM(+Ene!AQ63+Feb!AQ63+Mar!AQ63),IF(Config!$C$6=4,SUM(+Ene!AQ63+Feb!AQ63+Mar!AQ63+Abr!AQ63),IF(Config!$C$6=5,SUM(Ene!AQ63+Feb!AQ63+Mar!AQ63+Abr!AQ63+May!AQ63),IF(Config!$C$6=6,SUM(+Ene!AQ63+Feb!AQ63+Mar!AQ63+Abr!AQ63+May!AQ63+Jun!AQ63),IF(Config!$C$6=7,SUM(Ene!AQ63+Feb!AQ63+Mar!AQ63+Abr!AQ63+May!AQ63+Jun!AQ63+Jul!AQ63),IF(Config!$C$6=8,SUM(+Ene!AQ63+Feb!AQ63+Mar!AQ63+Abr!AQ63+May!AQ63+Jun!AQ63+Jul!AQ63+Ago!AQ63),IF(Config!$C$6=9,SUM(+Ene!AQ63+Feb!AQ63+Mar!AQ63+Abr!AQ63+May!AQ63+Jun!AQ63+Jul!AQ63+Ago!AQ63+Set!AQ63),IF(Config!$C$6=10,SUM(+Ene!AQ63+Feb!AQ63+Mar!AQ63+Abr!AQ63+May!AQ63+Jun!AQ63+Jul!AQ63+Ago!AQ63+Set!AQ63+Oct!AQ63),IF(Config!$C$6=11,SUM(+Ene!AQ63+Feb!AQ63+Mar!AQ63+Abr!AQ63+May!AQ63+Jun!AQ63+Jul!AQ63+Ago!AQ63+Set!AQ63+Oct!AQ63+Nov!AQ63),IF(Config!$C$6=12,SUM(+Ene!AQ63+Feb!AQ63+Mar!AQ63+Abr!AQ63+May!AQ63+Jun!AQ63+Jul!AQ63+Ago!AQ63+Set!AQ63+Oct!AQ63+Nov!AQ63+Dic!AQ63)))))))))))))</f>
        <v>0</v>
      </c>
      <c r="AR63" s="429">
        <f>IF(Config!$C$6=1,SUM(+Ene!AR63),IF(Config!$C$6=2,SUM(+Ene!AR63+Feb!AR63),IF(Config!$C$6=3,SUM(+Ene!AR63+Feb!AR63+Mar!AR63),IF(Config!$C$6=4,SUM(+Ene!AR63+Feb!AR63+Mar!AR63+Abr!AR63),IF(Config!$C$6=5,SUM(Ene!AR63+Feb!AR63+Mar!AR63+Abr!AR63+May!AR63),IF(Config!$C$6=6,SUM(+Ene!AR63+Feb!AR63+Mar!AR63+Abr!AR63+May!AR63+Jun!AR63),IF(Config!$C$6=7,SUM(Ene!AR63+Feb!AR63+Mar!AR63+Abr!AR63+May!AR63+Jun!AR63+Jul!AR63),IF(Config!$C$6=8,SUM(+Ene!AR63+Feb!AR63+Mar!AR63+Abr!AR63+May!AR63+Jun!AR63+Jul!AR63+Ago!AR63),IF(Config!$C$6=9,SUM(+Ene!AR63+Feb!AR63+Mar!AR63+Abr!AR63+May!AR63+Jun!AR63+Jul!AR63+Ago!AR63+Set!AR63),IF(Config!$C$6=10,SUM(+Ene!AR63+Feb!AR63+Mar!AR63+Abr!AR63+May!AR63+Jun!AR63+Jul!AR63+Ago!AR63+Set!AR63+Oct!AR63),IF(Config!$C$6=11,SUM(+Ene!AR63+Feb!AR63+Mar!AR63+Abr!AR63+May!AR63+Jun!AR63+Jul!AR63+Ago!AR63+Set!AR63+Oct!AR63+Nov!AR63),IF(Config!$C$6=12,SUM(+Ene!AR63+Feb!AR63+Mar!AR63+Abr!AR63+May!AR63+Jun!AR63+Jul!AR63+Ago!AR63+Set!AR63+Oct!AR63+Nov!AR63+Dic!AR63)))))))))))))</f>
        <v>0</v>
      </c>
      <c r="AS63" s="429">
        <f>IF(Config!$C$6=1,SUM(+Ene!AS63),IF(Config!$C$6=2,SUM(+Ene!AS63+Feb!AS63),IF(Config!$C$6=3,SUM(+Ene!AS63+Feb!AS63+Mar!AS63),IF(Config!$C$6=4,SUM(+Ene!AS63+Feb!AS63+Mar!AS63+Abr!AS63),IF(Config!$C$6=5,SUM(Ene!AS63+Feb!AS63+Mar!AS63+Abr!AS63+May!AS63),IF(Config!$C$6=6,SUM(+Ene!AS63+Feb!AS63+Mar!AS63+Abr!AS63+May!AS63+Jun!AS63),IF(Config!$C$6=7,SUM(Ene!AS63+Feb!AS63+Mar!AS63+Abr!AS63+May!AS63+Jun!AS63+Jul!AS63),IF(Config!$C$6=8,SUM(+Ene!AS63+Feb!AS63+Mar!AS63+Abr!AS63+May!AS63+Jun!AS63+Jul!AS63+Ago!AS63),IF(Config!$C$6=9,SUM(+Ene!AS63+Feb!AS63+Mar!AS63+Abr!AS63+May!AS63+Jun!AS63+Jul!AS63+Ago!AS63+Set!AS63),IF(Config!$C$6=10,SUM(+Ene!AS63+Feb!AS63+Mar!AS63+Abr!AS63+May!AS63+Jun!AS63+Jul!AS63+Ago!AS63+Set!AS63+Oct!AS63),IF(Config!$C$6=11,SUM(+Ene!AS63+Feb!AS63+Mar!AS63+Abr!AS63+May!AS63+Jun!AS63+Jul!AS63+Ago!AS63+Set!AS63+Oct!AS63+Nov!AS63),IF(Config!$C$6=12,SUM(+Ene!AS63+Feb!AS63+Mar!AS63+Abr!AS63+May!AS63+Jun!AS63+Jul!AS63+Ago!AS63+Set!AS63+Oct!AS63+Nov!AS63+Dic!AS63)))))))))))))</f>
        <v>0</v>
      </c>
      <c r="AT63" s="429">
        <f>IF(Config!$C$6=1,SUM(+Ene!AT63),IF(Config!$C$6=2,SUM(+Ene!AT63+Feb!AT63),IF(Config!$C$6=3,SUM(+Ene!AT63+Feb!AT63+Mar!AT63),IF(Config!$C$6=4,SUM(+Ene!AT63+Feb!AT63+Mar!AT63+Abr!AT63),IF(Config!$C$6=5,SUM(Ene!AT63+Feb!AT63+Mar!AT63+Abr!AT63+May!AT63),IF(Config!$C$6=6,SUM(+Ene!AT63+Feb!AT63+Mar!AT63+Abr!AT63+May!AT63+Jun!AT63),IF(Config!$C$6=7,SUM(Ene!AT63+Feb!AT63+Mar!AT63+Abr!AT63+May!AT63+Jun!AT63+Jul!AT63),IF(Config!$C$6=8,SUM(+Ene!AT63+Feb!AT63+Mar!AT63+Abr!AT63+May!AT63+Jun!AT63+Jul!AT63+Ago!AT63),IF(Config!$C$6=9,SUM(+Ene!AT63+Feb!AT63+Mar!AT63+Abr!AT63+May!AT63+Jun!AT63+Jul!AT63+Ago!AT63+Set!AT63),IF(Config!$C$6=10,SUM(+Ene!AT63+Feb!AT63+Mar!AT63+Abr!AT63+May!AT63+Jun!AT63+Jul!AT63+Ago!AT63+Set!AT63+Oct!AT63),IF(Config!$C$6=11,SUM(+Ene!AT63+Feb!AT63+Mar!AT63+Abr!AT63+May!AT63+Jun!AT63+Jul!AT63+Ago!AT63+Set!AT63+Oct!AT63+Nov!AT63),IF(Config!$C$6=12,SUM(+Ene!AT63+Feb!AT63+Mar!AT63+Abr!AT63+May!AT63+Jun!AT63+Jul!AT63+Ago!AT63+Set!AT63+Oct!AT63+Nov!AT63+Dic!AT63)))))))))))))</f>
        <v>0</v>
      </c>
      <c r="AU63">
        <f t="shared" si="34"/>
        <v>0</v>
      </c>
      <c r="AV63" s="37">
        <f t="shared" si="35"/>
        <v>0</v>
      </c>
      <c r="AW63" s="37">
        <f t="shared" si="36"/>
        <v>0</v>
      </c>
      <c r="AX63" s="37">
        <f t="shared" si="51"/>
        <v>0</v>
      </c>
      <c r="AY63" s="37">
        <f t="shared" si="52"/>
        <v>0</v>
      </c>
      <c r="AZ63" s="37">
        <f t="shared" si="54"/>
        <v>0</v>
      </c>
      <c r="BA63" s="37">
        <f t="shared" si="55"/>
        <v>0</v>
      </c>
      <c r="BB63" s="37">
        <f t="shared" si="16"/>
        <v>0</v>
      </c>
      <c r="BC63" s="37">
        <f t="shared" si="56"/>
        <v>0</v>
      </c>
      <c r="BD63" s="38">
        <f t="shared" si="57"/>
        <v>0</v>
      </c>
      <c r="BE63" s="37">
        <f t="shared" si="58"/>
        <v>0</v>
      </c>
      <c r="BF63" s="54">
        <f t="shared" si="53"/>
        <v>0</v>
      </c>
      <c r="BG63" t="str">
        <f t="shared" si="8"/>
        <v>OK</v>
      </c>
    </row>
    <row r="64" spans="1:59" x14ac:dyDescent="0.25">
      <c r="A64" s="400">
        <v>61</v>
      </c>
      <c r="B64" s="419" t="s">
        <v>438</v>
      </c>
      <c r="C64" s="410" t="s">
        <v>565</v>
      </c>
      <c r="D64" s="429">
        <f>IF(Config!$C$6=1,SUM(+Ene!D64),IF(Config!$C$6=2,SUM(+Ene!D64+Feb!D64),IF(Config!$C$6=3,SUM(+Ene!D64+Feb!D64+Mar!D64),IF(Config!$C$6=4,SUM(+Ene!D64+Feb!D64+Mar!D64+Abr!D64),IF(Config!$C$6=5,SUM(Ene!D64+Feb!D64+Mar!D64+Abr!D64+May!D64),IF(Config!$C$6=6,SUM(+Ene!D64+Feb!D64+Mar!D64+Abr!D64+May!D64+Jun!D64),IF(Config!$C$6=7,SUM(Ene!D64+Feb!D64+Mar!D64+Abr!D64+May!D64+Jun!D64+Jul!D64),IF(Config!$C$6=8,SUM(+Ene!D64+Feb!D64+Mar!D64+Abr!D64+May!D64+Jun!D64+Jul!D64+Ago!D64),IF(Config!$C$6=9,SUM(+Ene!D64+Feb!D64+Mar!D64+Abr!D64+May!D64+Jun!D64+Jul!D64+Ago!D64+Set!D64),IF(Config!$C$6=10,SUM(+Ene!D64+Feb!D64+Mar!D64+Abr!D64+May!D64+Jun!D64+Jul!D64+Ago!D64+Set!D64+Oct!D64),IF(Config!$C$6=11,SUM(+Ene!D64+Feb!D64+Mar!D64+Abr!D64+May!D64+Jun!D64+Jul!D64+Ago!D64+Set!D64+Oct!D64+Nov!D64),IF(Config!$C$6=12,SUM(+Ene!D64+Feb!D64+Mar!D64+Abr!D64+May!D64+Jun!D64+Jul!D64+Ago!D64+Set!D64+Oct!D64+Nov!D64+Dic!D64)))))))))))))</f>
        <v>0</v>
      </c>
      <c r="E64" s="429">
        <f>IF(Config!$C$6=1,SUM(+Ene!E64),IF(Config!$C$6=2,SUM(+Ene!E64+Feb!E64),IF(Config!$C$6=3,SUM(+Ene!E64+Feb!E64+Mar!E64),IF(Config!$C$6=4,SUM(+Ene!E64+Feb!E64+Mar!E64+Abr!E64),IF(Config!$C$6=5,SUM(Ene!E64+Feb!E64+Mar!E64+Abr!E64+May!E64),IF(Config!$C$6=6,SUM(+Ene!E64+Feb!E64+Mar!E64+Abr!E64+May!E64+Jun!E64),IF(Config!$C$6=7,SUM(Ene!E64+Feb!E64+Mar!E64+Abr!E64+May!E64+Jun!E64+Jul!E64),IF(Config!$C$6=8,SUM(+Ene!E64+Feb!E64+Mar!E64+Abr!E64+May!E64+Jun!E64+Jul!E64+Ago!E64),IF(Config!$C$6=9,SUM(+Ene!E64+Feb!E64+Mar!E64+Abr!E64+May!E64+Jun!E64+Jul!E64+Ago!E64+Set!E64),IF(Config!$C$6=10,SUM(+Ene!E64+Feb!E64+Mar!E64+Abr!E64+May!E64+Jun!E64+Jul!E64+Ago!E64+Set!E64+Oct!E64),IF(Config!$C$6=11,SUM(+Ene!E64+Feb!E64+Mar!E64+Abr!E64+May!E64+Jun!E64+Jul!E64+Ago!E64+Set!E64+Oct!E64+Nov!E64),IF(Config!$C$6=12,SUM(+Ene!E64+Feb!E64+Mar!E64+Abr!E64+May!E64+Jun!E64+Jul!E64+Ago!E64+Set!E64+Oct!E64+Nov!E64+Dic!E64)))))))))))))</f>
        <v>0</v>
      </c>
      <c r="F64" s="429">
        <f>IF(Config!$C$6=1,SUM(+Ene!F84),IF(Config!$C$6=2,SUM(+Ene!F84+Feb!F84),IF(Config!$C$6=3,SUM(+Ene!F84+Feb!F84+Mar!F84),IF(Config!$C$6=4,SUM(+Ene!F84+Feb!F84+Mar!F84+Abr!F84),IF(Config!$C$6=5,SUM(Ene!F84+Feb!F84+Mar!F84+Abr!F84+May!F84),IF(Config!$C$6=6,SUM(+Ene!F84+Feb!F84+Mar!F84+Abr!F84+May!F84+Jun!F84),IF(Config!$C$6=7,SUM(Ene!F84+Feb!F84+Mar!F84+Abr!F84+May!F84+Jun!F84+Jul!F84),IF(Config!$C$6=8,SUM(+Ene!F84+Feb!F84+Mar!F84+Abr!F84+May!F84+Jun!F84+Jul!F84+Ago!F84),IF(Config!$C$6=9,SUM(+Ene!F84+Feb!F84+Mar!F84+Abr!F84+May!F84+Jun!F84+Jul!F84+Ago!F84+Set!F84),IF(Config!$C$6=10,SUM(+Ene!F84+Feb!F84+Mar!F84+Abr!F84+May!F84+Jun!F84+Jul!F84+Ago!F84+Set!F84+Oct!F84),IF(Config!$C$6=11,SUM(+Ene!F84+Feb!F84+Mar!F84+Abr!F84+May!F84+Jun!F84+Jul!F84+Ago!F84+Set!F84+Oct!F84+Nov!F84),IF(Config!$C$6=12,SUM(+Ene!F84+Feb!F84+Mar!F84+Abr!F84+May!F84+Jun!F84+Jul!F84+Ago!F84+Set!F84+Oct!F84+Nov!F84+Dic!F84)))))))))))))</f>
        <v>0</v>
      </c>
      <c r="G64" s="429">
        <f>IF(Config!$C$6=1,SUM(+Ene!G64),IF(Config!$C$6=2,SUM(+Ene!G64+Feb!G64),IF(Config!$C$6=3,SUM(+Ene!G64+Feb!G64+Mar!G64),IF(Config!$C$6=4,SUM(+Ene!G64+Feb!G64+Mar!G64+Abr!G64),IF(Config!$C$6=5,SUM(Ene!G64+Feb!G64+Mar!G64+Abr!G64+May!G64),IF(Config!$C$6=6,SUM(+Ene!G64+Feb!G64+Mar!G64+Abr!G64+May!G64+Jun!G64),IF(Config!$C$6=7,SUM(Ene!G64+Feb!G64+Mar!G64+Abr!G64+May!G64+Jun!G64+Jul!G64),IF(Config!$C$6=8,SUM(+Ene!G64+Feb!G64+Mar!G64+Abr!G64+May!G64+Jun!G64+Jul!G64+Ago!G64),IF(Config!$C$6=9,SUM(+Ene!G64+Feb!G64+Mar!G64+Abr!G64+May!G64+Jun!G64+Jul!G64+Ago!G64+Set!G64),IF(Config!$C$6=10,SUM(+Ene!G64+Feb!G64+Mar!G64+Abr!G64+May!G64+Jun!G64+Jul!G64+Ago!G64+Set!G64+Oct!G64),IF(Config!$C$6=11,SUM(+Ene!G64+Feb!G64+Mar!G64+Abr!G64+May!G64+Jun!G64+Jul!G64+Ago!G64+Set!G64+Oct!G64+Nov!G64),IF(Config!$C$6=12,SUM(+Ene!G64+Feb!G64+Mar!G64+Abr!G64+May!G64+Jun!G64+Jul!G64+Ago!G64+Set!G64+Oct!G64+Nov!G64+Dic!G64)))))))))))))</f>
        <v>0</v>
      </c>
      <c r="H64" s="429">
        <f>IF(Config!$C$6=1,SUM(+Ene!H64),IF(Config!$C$6=2,SUM(+Ene!H64+Feb!H64),IF(Config!$C$6=3,SUM(+Ene!H64+Feb!H64+Mar!H64),IF(Config!$C$6=4,SUM(+Ene!H64+Feb!H64+Mar!H64+Abr!H64),IF(Config!$C$6=5,SUM(Ene!H64+Feb!H64+Mar!H64+Abr!H64+May!H64),IF(Config!$C$6=6,SUM(+Ene!H64+Feb!H64+Mar!H64+Abr!H64+May!H64+Jun!H64),IF(Config!$C$6=7,SUM(Ene!H64+Feb!H64+Mar!H64+Abr!H64+May!H64+Jun!H64+Jul!H64),IF(Config!$C$6=8,SUM(+Ene!H64+Feb!H64+Mar!H64+Abr!H64+May!H64+Jun!H64+Jul!H64+Ago!H64),IF(Config!$C$6=9,SUM(+Ene!H64+Feb!H64+Mar!H64+Abr!H64+May!H64+Jun!H64+Jul!H64+Ago!H64+Set!H64),IF(Config!$C$6=10,SUM(+Ene!H64+Feb!H64+Mar!H64+Abr!H64+May!H64+Jun!H64+Jul!H64+Ago!H64+Set!H64+Oct!H64),IF(Config!$C$6=11,SUM(+Ene!H64+Feb!H64+Mar!H64+Abr!H64+May!H64+Jun!H64+Jul!H64+Ago!H64+Set!H64+Oct!H64+Nov!H64),IF(Config!$C$6=12,SUM(+Ene!H64+Feb!H64+Mar!H64+Abr!H64+May!H64+Jun!H64+Jul!H64+Ago!H64+Set!H64+Oct!H64+Nov!H64+Dic!H64)))))))))))))</f>
        <v>0</v>
      </c>
      <c r="I64" s="429">
        <f>IF(Config!$C$6=1,SUM(+Ene!I64),IF(Config!$C$6=2,SUM(+Ene!I64+Feb!I64),IF(Config!$C$6=3,SUM(+Ene!I64+Feb!I64+Mar!I64),IF(Config!$C$6=4,SUM(+Ene!I64+Feb!I64+Mar!I64+Abr!I64),IF(Config!$C$6=5,SUM(Ene!I64+Feb!I64+Mar!I64+Abr!I64+May!I64),IF(Config!$C$6=6,SUM(+Ene!I64+Feb!I64+Mar!I64+Abr!I64+May!I64+Jun!I64),IF(Config!$C$6=7,SUM(Ene!I64+Feb!I64+Mar!I64+Abr!I64+May!I64+Jun!I64+Jul!I64),IF(Config!$C$6=8,SUM(+Ene!I64+Feb!I64+Mar!I64+Abr!I64+May!I64+Jun!I64+Jul!I64+Ago!I64),IF(Config!$C$6=9,SUM(+Ene!I64+Feb!I64+Mar!I64+Abr!I64+May!I64+Jun!I64+Jul!I64+Ago!I64+Set!I64),IF(Config!$C$6=10,SUM(+Ene!I64+Feb!I64+Mar!I64+Abr!I64+May!I64+Jun!I64+Jul!I64+Ago!I64+Set!I64+Oct!I64),IF(Config!$C$6=11,SUM(+Ene!I64+Feb!I64+Mar!I64+Abr!I64+May!I64+Jun!I64+Jul!I64+Ago!I64+Set!I64+Oct!I64+Nov!I64),IF(Config!$C$6=12,SUM(+Ene!I64+Feb!I64+Mar!I64+Abr!I64+May!I64+Jun!I64+Jul!I64+Ago!I64+Set!I64+Oct!I64+Nov!I64+Dic!I64)))))))))))))</f>
        <v>0</v>
      </c>
      <c r="J64" s="429">
        <f>IF(Config!$C$6=1,SUM(+Ene!J64),IF(Config!$C$6=2,SUM(+Ene!J64+Feb!J64),IF(Config!$C$6=3,SUM(+Ene!J64+Feb!J64+Mar!J64),IF(Config!$C$6=4,SUM(+Ene!J64+Feb!J64+Mar!J64+Abr!J64),IF(Config!$C$6=5,SUM(Ene!J64+Feb!J64+Mar!J64+Abr!J64+May!J64),IF(Config!$C$6=6,SUM(+Ene!J64+Feb!J64+Mar!J64+Abr!J64+May!J64+Jun!J64),IF(Config!$C$6=7,SUM(Ene!J64+Feb!J64+Mar!J64+Abr!J64+May!J64+Jun!J64+Jul!J64),IF(Config!$C$6=8,SUM(+Ene!J64+Feb!J64+Mar!J64+Abr!J64+May!J64+Jun!J64+Jul!J64+Ago!J64),IF(Config!$C$6=9,SUM(+Ene!J64+Feb!J64+Mar!J64+Abr!J64+May!J64+Jun!J64+Jul!J64+Ago!J64+Set!J64),IF(Config!$C$6=10,SUM(+Ene!J64+Feb!J64+Mar!J64+Abr!J64+May!J64+Jun!J64+Jul!J64+Ago!J64+Set!J64+Oct!J64),IF(Config!$C$6=11,SUM(+Ene!J64+Feb!J64+Mar!J64+Abr!J64+May!J64+Jun!J64+Jul!J64+Ago!J64+Set!J64+Oct!J64+Nov!J64),IF(Config!$C$6=12,SUM(+Ene!J64+Feb!J64+Mar!J64+Abr!J64+May!J64+Jun!J64+Jul!J64+Ago!J64+Set!J64+Oct!J64+Nov!J64+Dic!J64)))))))))))))</f>
        <v>0</v>
      </c>
      <c r="K64" s="429">
        <f>IF(Config!$C$6=1,SUM(+Ene!K64),IF(Config!$C$6=2,SUM(+Ene!K64+Feb!K64),IF(Config!$C$6=3,SUM(+Ene!K64+Feb!K64+Mar!K64),IF(Config!$C$6=4,SUM(+Ene!K64+Feb!K64+Mar!K64+Abr!K64),IF(Config!$C$6=5,SUM(Ene!K64+Feb!K64+Mar!K64+Abr!K64+May!K64),IF(Config!$C$6=6,SUM(+Ene!K64+Feb!K64+Mar!K64+Abr!K64+May!K64+Jun!K64),IF(Config!$C$6=7,SUM(Ene!K64+Feb!K64+Mar!K64+Abr!K64+May!K64+Jun!K64+Jul!K64),IF(Config!$C$6=8,SUM(+Ene!K64+Feb!K64+Mar!K64+Abr!K64+May!K64+Jun!K64+Jul!K64+Ago!K64),IF(Config!$C$6=9,SUM(+Ene!K64+Feb!K64+Mar!K64+Abr!K64+May!K64+Jun!K64+Jul!K64+Ago!K64+Set!K64),IF(Config!$C$6=10,SUM(+Ene!K64+Feb!K64+Mar!K64+Abr!K64+May!K64+Jun!K64+Jul!K64+Ago!K64+Set!K64+Oct!K64),IF(Config!$C$6=11,SUM(+Ene!K64+Feb!K64+Mar!K64+Abr!K64+May!K64+Jun!K64+Jul!K64+Ago!K64+Set!K64+Oct!K64+Nov!K64),IF(Config!$C$6=12,SUM(+Ene!K64+Feb!K64+Mar!K64+Abr!K64+May!K64+Jun!K64+Jul!K64+Ago!K64+Set!K64+Oct!K64+Nov!K64+Dic!K64)))))))))))))</f>
        <v>0</v>
      </c>
      <c r="L64" s="429">
        <f>IF(Config!$C$6=1,SUM(+Ene!L64),IF(Config!$C$6=2,SUM(+Ene!L64+Feb!L64),IF(Config!$C$6=3,SUM(+Ene!L64+Feb!L64+Mar!L64),IF(Config!$C$6=4,SUM(+Ene!L64+Feb!L64+Mar!L64+Abr!L64),IF(Config!$C$6=5,SUM(Ene!L64+Feb!L64+Mar!L64+Abr!L64+May!L64),IF(Config!$C$6=6,SUM(+Ene!L64+Feb!L64+Mar!L64+Abr!L64+May!L64+Jun!L64),IF(Config!$C$6=7,SUM(Ene!L64+Feb!L64+Mar!L64+Abr!L64+May!L64+Jun!L64+Jul!L64),IF(Config!$C$6=8,SUM(+Ene!L64+Feb!L64+Mar!L64+Abr!L64+May!L64+Jun!L64+Jul!L64+Ago!L64),IF(Config!$C$6=9,SUM(+Ene!L64+Feb!L64+Mar!L64+Abr!L64+May!L64+Jun!L64+Jul!L64+Ago!L64+Set!L64),IF(Config!$C$6=10,SUM(+Ene!L64+Feb!L64+Mar!L64+Abr!L64+May!L64+Jun!L64+Jul!L64+Ago!L64+Set!L64+Oct!L64),IF(Config!$C$6=11,SUM(+Ene!L64+Feb!L64+Mar!L64+Abr!L64+May!L64+Jun!L64+Jul!L64+Ago!L64+Set!L64+Oct!L64+Nov!L64),IF(Config!$C$6=12,SUM(+Ene!L64+Feb!L64+Mar!L64+Abr!L64+May!L64+Jun!L64+Jul!L64+Ago!L64+Set!L64+Oct!L64+Nov!L64+Dic!L64)))))))))))))</f>
        <v>0</v>
      </c>
      <c r="M64" s="429">
        <f>IF(Config!$C$6=1,SUM(+Ene!M64),IF(Config!$C$6=2,SUM(+Ene!M64+Feb!M64),IF(Config!$C$6=3,SUM(+Ene!M64+Feb!M64+Mar!M64),IF(Config!$C$6=4,SUM(+Ene!M64+Feb!M64+Mar!M64+Abr!M64),IF(Config!$C$6=5,SUM(Ene!M64+Feb!M64+Mar!M64+Abr!M64+May!M64),IF(Config!$C$6=6,SUM(+Ene!M64+Feb!M64+Mar!M64+Abr!M64+May!M64+Jun!M64),IF(Config!$C$6=7,SUM(Ene!M64+Feb!M64+Mar!M64+Abr!M64+May!M64+Jun!M64+Jul!M64),IF(Config!$C$6=8,SUM(+Ene!M64+Feb!M64+Mar!M64+Abr!M64+May!M64+Jun!M64+Jul!M64+Ago!M64),IF(Config!$C$6=9,SUM(+Ene!M64+Feb!M64+Mar!M64+Abr!M64+May!M64+Jun!M64+Jul!M64+Ago!M64+Set!M64),IF(Config!$C$6=10,SUM(+Ene!M64+Feb!M64+Mar!M64+Abr!M64+May!M64+Jun!M64+Jul!M64+Ago!M64+Set!M64+Oct!M64),IF(Config!$C$6=11,SUM(+Ene!M64+Feb!M64+Mar!M64+Abr!M64+May!M64+Jun!M64+Jul!M64+Ago!M64+Set!M64+Oct!M64+Nov!M64),IF(Config!$C$6=12,SUM(+Ene!M64+Feb!M64+Mar!M64+Abr!M64+May!M64+Jun!M64+Jul!M64+Ago!M64+Set!M64+Oct!M64+Nov!M64+Dic!M64)))))))))))))</f>
        <v>0</v>
      </c>
      <c r="N64" s="429">
        <f>IF(Config!$C$6=1,SUM(+Ene!N64),IF(Config!$C$6=2,SUM(+Ene!N64+Feb!N64),IF(Config!$C$6=3,SUM(+Ene!N64+Feb!N64+Mar!N64),IF(Config!$C$6=4,SUM(+Ene!N64+Feb!N64+Mar!N64+Abr!N64),IF(Config!$C$6=5,SUM(Ene!N64+Feb!N64+Mar!N64+Abr!N64+May!N64),IF(Config!$C$6=6,SUM(+Ene!N64+Feb!N64+Mar!N64+Abr!N64+May!N64+Jun!N64),IF(Config!$C$6=7,SUM(Ene!N64+Feb!N64+Mar!N64+Abr!N64+May!N64+Jun!N64+Jul!N64),IF(Config!$C$6=8,SUM(+Ene!N64+Feb!N64+Mar!N64+Abr!N64+May!N64+Jun!N64+Jul!N64+Ago!N64),IF(Config!$C$6=9,SUM(+Ene!N64+Feb!N64+Mar!N64+Abr!N64+May!N64+Jun!N64+Jul!N64+Ago!N64+Set!N64),IF(Config!$C$6=10,SUM(+Ene!N64+Feb!N64+Mar!N64+Abr!N64+May!N64+Jun!N64+Jul!N64+Ago!N64+Set!N64+Oct!N64),IF(Config!$C$6=11,SUM(+Ene!N64+Feb!N64+Mar!N64+Abr!N64+May!N64+Jun!N64+Jul!N64+Ago!N64+Set!N64+Oct!N64+Nov!N64),IF(Config!$C$6=12,SUM(+Ene!N64+Feb!N64+Mar!N64+Abr!N64+May!N64+Jun!N64+Jul!N64+Ago!N64+Set!N64+Oct!N64+Nov!N64+Dic!N64)))))))))))))</f>
        <v>0</v>
      </c>
      <c r="O64" s="429">
        <f>IF(Config!$C$6=1,SUM(+Ene!O64),IF(Config!$C$6=2,SUM(+Ene!O64+Feb!O64),IF(Config!$C$6=3,SUM(+Ene!O64+Feb!O64+Mar!O64),IF(Config!$C$6=4,SUM(+Ene!O64+Feb!O64+Mar!O64+Abr!O64),IF(Config!$C$6=5,SUM(Ene!O64+Feb!O64+Mar!O64+Abr!O64+May!O64),IF(Config!$C$6=6,SUM(+Ene!O64+Feb!O64+Mar!O64+Abr!O64+May!O64+Jun!O64),IF(Config!$C$6=7,SUM(Ene!O64+Feb!O64+Mar!O64+Abr!O64+May!O64+Jun!O64+Jul!O64),IF(Config!$C$6=8,SUM(+Ene!O64+Feb!O64+Mar!O64+Abr!O64+May!O64+Jun!O64+Jul!O64+Ago!O64),IF(Config!$C$6=9,SUM(+Ene!O64+Feb!O64+Mar!O64+Abr!O64+May!O64+Jun!O64+Jul!O64+Ago!O64+Set!O64),IF(Config!$C$6=10,SUM(+Ene!O64+Feb!O64+Mar!O64+Abr!O64+May!O64+Jun!O64+Jul!O64+Ago!O64+Set!O64+Oct!O64),IF(Config!$C$6=11,SUM(+Ene!O64+Feb!O64+Mar!O64+Abr!O64+May!O64+Jun!O64+Jul!O64+Ago!O64+Set!O64+Oct!O64+Nov!O64),IF(Config!$C$6=12,SUM(+Ene!O64+Feb!O64+Mar!O64+Abr!O64+May!O64+Jun!O64+Jul!O64+Ago!O64+Set!O64+Oct!O64+Nov!O64+Dic!O64)))))))))))))</f>
        <v>0</v>
      </c>
      <c r="P64" s="429">
        <f>IF(Config!$C$6=1,SUM(+Ene!P64),IF(Config!$C$6=2,SUM(+Ene!P64+Feb!P64),IF(Config!$C$6=3,SUM(+Ene!P64+Feb!P64+Mar!P64),IF(Config!$C$6=4,SUM(+Ene!P64+Feb!P64+Mar!P64+Abr!P64),IF(Config!$C$6=5,SUM(Ene!P64+Feb!P64+Mar!P64+Abr!P64+May!P64),IF(Config!$C$6=6,SUM(+Ene!P64+Feb!P64+Mar!P64+Abr!P64+May!P64+Jun!P64),IF(Config!$C$6=7,SUM(Ene!P64+Feb!P64+Mar!P64+Abr!P64+May!P64+Jun!P64+Jul!P64),IF(Config!$C$6=8,SUM(+Ene!P64+Feb!P64+Mar!P64+Abr!P64+May!P64+Jun!P64+Jul!P64+Ago!P64),IF(Config!$C$6=9,SUM(+Ene!P64+Feb!P64+Mar!P64+Abr!P64+May!P64+Jun!P64+Jul!P64+Ago!P64+Set!P64),IF(Config!$C$6=10,SUM(+Ene!P64+Feb!P64+Mar!P64+Abr!P64+May!P64+Jun!P64+Jul!P64+Ago!P64+Set!P64+Oct!P64),IF(Config!$C$6=11,SUM(+Ene!P64+Feb!P64+Mar!P64+Abr!P64+May!P64+Jun!P64+Jul!P64+Ago!P64+Set!P64+Oct!P64+Nov!P64),IF(Config!$C$6=12,SUM(+Ene!P64+Feb!P64+Mar!P64+Abr!P64+May!P64+Jun!P64+Jul!P64+Ago!P64+Set!P64+Oct!P64+Nov!P64+Dic!P64)))))))))))))</f>
        <v>0</v>
      </c>
      <c r="Q64" s="429">
        <f>IF(Config!$C$6=1,SUM(+Ene!Q64),IF(Config!$C$6=2,SUM(+Ene!Q64+Feb!Q64),IF(Config!$C$6=3,SUM(+Ene!Q64+Feb!Q64+Mar!Q64),IF(Config!$C$6=4,SUM(+Ene!Q64+Feb!Q64+Mar!Q64+Abr!Q64),IF(Config!$C$6=5,SUM(Ene!Q64+Feb!Q64+Mar!Q64+Abr!Q64+May!Q64),IF(Config!$C$6=6,SUM(+Ene!Q64+Feb!Q64+Mar!Q64+Abr!Q64+May!Q64+Jun!Q64),IF(Config!$C$6=7,SUM(Ene!Q64+Feb!Q64+Mar!Q64+Abr!Q64+May!Q64+Jun!Q64+Jul!Q64),IF(Config!$C$6=8,SUM(+Ene!Q64+Feb!Q64+Mar!Q64+Abr!Q64+May!Q64+Jun!Q64+Jul!Q64+Ago!Q64),IF(Config!$C$6=9,SUM(+Ene!Q64+Feb!Q64+Mar!Q64+Abr!Q64+May!Q64+Jun!Q64+Jul!Q64+Ago!Q64+Set!Q64),IF(Config!$C$6=10,SUM(+Ene!Q64+Feb!Q64+Mar!Q64+Abr!Q64+May!Q64+Jun!Q64+Jul!Q64+Ago!Q64+Set!Q64+Oct!Q64),IF(Config!$C$6=11,SUM(+Ene!Q64+Feb!Q64+Mar!Q64+Abr!Q64+May!Q64+Jun!Q64+Jul!Q64+Ago!Q64+Set!Q64+Oct!Q64+Nov!Q64),IF(Config!$C$6=12,SUM(+Ene!Q64+Feb!Q64+Mar!Q64+Abr!Q64+May!Q64+Jun!Q64+Jul!Q64+Ago!Q64+Set!Q64+Oct!Q64+Nov!Q64+Dic!Q64)))))))))))))</f>
        <v>0</v>
      </c>
      <c r="R64" s="429">
        <f>IF(Config!$C$6=1,SUM(+Ene!R64),IF(Config!$C$6=2,SUM(+Ene!R64+Feb!R64),IF(Config!$C$6=3,SUM(+Ene!R64+Feb!R64+Mar!R64),IF(Config!$C$6=4,SUM(+Ene!R64+Feb!R64+Mar!R64+Abr!R64),IF(Config!$C$6=5,SUM(Ene!R64+Feb!R64+Mar!R64+Abr!R64+May!R64),IF(Config!$C$6=6,SUM(+Ene!R64+Feb!R64+Mar!R64+Abr!R64+May!R64+Jun!R64),IF(Config!$C$6=7,SUM(Ene!R64+Feb!R64+Mar!R64+Abr!R64+May!R64+Jun!R64+Jul!R64),IF(Config!$C$6=8,SUM(+Ene!R64+Feb!R64+Mar!R64+Abr!R64+May!R64+Jun!R64+Jul!R64+Ago!R64),IF(Config!$C$6=9,SUM(+Ene!R64+Feb!R64+Mar!R64+Abr!R64+May!R64+Jun!R64+Jul!R64+Ago!R64+Set!R64),IF(Config!$C$6=10,SUM(+Ene!R64+Feb!R64+Mar!R64+Abr!R64+May!R64+Jun!R64+Jul!R64+Ago!R64+Set!R64+Oct!R64),IF(Config!$C$6=11,SUM(+Ene!R64+Feb!R64+Mar!R64+Abr!R64+May!R64+Jun!R64+Jul!R64+Ago!R64+Set!R64+Oct!R64+Nov!R64),IF(Config!$C$6=12,SUM(+Ene!R64+Feb!R64+Mar!R64+Abr!R64+May!R64+Jun!R64+Jul!R64+Ago!R64+Set!R64+Oct!R64+Nov!R64+Dic!R64)))))))))))))</f>
        <v>0</v>
      </c>
      <c r="S64" s="429">
        <f>IF(Config!$C$6=1,SUM(+Ene!S64),IF(Config!$C$6=2,SUM(+Ene!S64+Feb!S64),IF(Config!$C$6=3,SUM(+Ene!S64+Feb!S64+Mar!S64),IF(Config!$C$6=4,SUM(+Ene!S64+Feb!S64+Mar!S64+Abr!S64),IF(Config!$C$6=5,SUM(Ene!S64+Feb!S64+Mar!S64+Abr!S64+May!S64),IF(Config!$C$6=6,SUM(+Ene!S64+Feb!S64+Mar!S64+Abr!S64+May!S64+Jun!S64),IF(Config!$C$6=7,SUM(Ene!S64+Feb!S64+Mar!S64+Abr!S64+May!S64+Jun!S64+Jul!S64),IF(Config!$C$6=8,SUM(+Ene!S64+Feb!S64+Mar!S64+Abr!S64+May!S64+Jun!S64+Jul!S64+Ago!S64),IF(Config!$C$6=9,SUM(+Ene!S64+Feb!S64+Mar!S64+Abr!S64+May!S64+Jun!S64+Jul!S64+Ago!S64+Set!S64),IF(Config!$C$6=10,SUM(+Ene!S64+Feb!S64+Mar!S64+Abr!S64+May!S64+Jun!S64+Jul!S64+Ago!S64+Set!S64+Oct!S64),IF(Config!$C$6=11,SUM(+Ene!S64+Feb!S64+Mar!S64+Abr!S64+May!S64+Jun!S64+Jul!S64+Ago!S64+Set!S64+Oct!S64+Nov!S64),IF(Config!$C$6=12,SUM(+Ene!S64+Feb!S64+Mar!S64+Abr!S64+May!S64+Jun!S64+Jul!S64+Ago!S64+Set!S64+Oct!S64+Nov!S64+Dic!S64)))))))))))))</f>
        <v>0</v>
      </c>
      <c r="T64" s="429">
        <f>IF(Config!$C$6=1,SUM(+Ene!T64),IF(Config!$C$6=2,SUM(+Ene!T64+Feb!T64),IF(Config!$C$6=3,SUM(+Ene!T64+Feb!T64+Mar!T64),IF(Config!$C$6=4,SUM(+Ene!T64+Feb!T64+Mar!T64+Abr!T64),IF(Config!$C$6=5,SUM(Ene!T64+Feb!T64+Mar!T64+Abr!T64+May!T64),IF(Config!$C$6=6,SUM(+Ene!T64+Feb!T64+Mar!T64+Abr!T64+May!T64+Jun!T64),IF(Config!$C$6=7,SUM(Ene!T64+Feb!T64+Mar!T64+Abr!T64+May!T64+Jun!T64+Jul!T64),IF(Config!$C$6=8,SUM(+Ene!T64+Feb!T64+Mar!T64+Abr!T64+May!T64+Jun!T64+Jul!T64+Ago!T64),IF(Config!$C$6=9,SUM(+Ene!T64+Feb!T64+Mar!T64+Abr!T64+May!T64+Jun!T64+Jul!T64+Ago!T64+Set!T64),IF(Config!$C$6=10,SUM(+Ene!T64+Feb!T64+Mar!T64+Abr!T64+May!T64+Jun!T64+Jul!T64+Ago!T64+Set!T64+Oct!T64),IF(Config!$C$6=11,SUM(+Ene!T64+Feb!T64+Mar!T64+Abr!T64+May!T64+Jun!T64+Jul!T64+Ago!T64+Set!T64+Oct!T64+Nov!T64),IF(Config!$C$6=12,SUM(+Ene!T64+Feb!T64+Mar!T64+Abr!T64+May!T64+Jun!T64+Jul!T64+Ago!T64+Set!T64+Oct!T64+Nov!T64+Dic!T64)))))))))))))</f>
        <v>0</v>
      </c>
      <c r="U64" s="429">
        <f>IF(Config!$C$6=1,SUM(+Ene!U64),IF(Config!$C$6=2,SUM(+Ene!U64+Feb!U64),IF(Config!$C$6=3,SUM(+Ene!U64+Feb!U64+Mar!U64),IF(Config!$C$6=4,SUM(+Ene!U64+Feb!U64+Mar!U64+Abr!U64),IF(Config!$C$6=5,SUM(Ene!U64+Feb!U64+Mar!U64+Abr!U64+May!U64),IF(Config!$C$6=6,SUM(+Ene!U64+Feb!U64+Mar!U64+Abr!U64+May!U64+Jun!U64),IF(Config!$C$6=7,SUM(Ene!U64+Feb!U64+Mar!U64+Abr!U64+May!U64+Jun!U64+Jul!U64),IF(Config!$C$6=8,SUM(+Ene!U64+Feb!U64+Mar!U64+Abr!U64+May!U64+Jun!U64+Jul!U64+Ago!U64),IF(Config!$C$6=9,SUM(+Ene!U64+Feb!U64+Mar!U64+Abr!U64+May!U64+Jun!U64+Jul!U64+Ago!U64+Set!U64),IF(Config!$C$6=10,SUM(+Ene!U64+Feb!U64+Mar!U64+Abr!U64+May!U64+Jun!U64+Jul!U64+Ago!U64+Set!U64+Oct!U64),IF(Config!$C$6=11,SUM(+Ene!U64+Feb!U64+Mar!U64+Abr!U64+May!U64+Jun!U64+Jul!U64+Ago!U64+Set!U64+Oct!U64+Nov!U64),IF(Config!$C$6=12,SUM(+Ene!U64+Feb!U64+Mar!U64+Abr!U64+May!U64+Jun!U64+Jul!U64+Ago!U64+Set!U64+Oct!U64+Nov!U64+Dic!U64)))))))))))))</f>
        <v>0</v>
      </c>
      <c r="V64" s="429">
        <f>IF(Config!$C$6=1,SUM(+Ene!V64),IF(Config!$C$6=2,SUM(+Ene!V64+Feb!V64),IF(Config!$C$6=3,SUM(+Ene!V64+Feb!V64+Mar!V64),IF(Config!$C$6=4,SUM(+Ene!V64+Feb!V64+Mar!V64+Abr!V64),IF(Config!$C$6=5,SUM(Ene!V64+Feb!V64+Mar!V64+Abr!V64+May!V64),IF(Config!$C$6=6,SUM(+Ene!V64+Feb!V64+Mar!V64+Abr!V64+May!V64+Jun!V64),IF(Config!$C$6=7,SUM(Ene!V64+Feb!V64+Mar!V64+Abr!V64+May!V64+Jun!V64+Jul!V64),IF(Config!$C$6=8,SUM(+Ene!V64+Feb!V64+Mar!V64+Abr!V64+May!V64+Jun!V64+Jul!V64+Ago!V64),IF(Config!$C$6=9,SUM(+Ene!V64+Feb!V64+Mar!V64+Abr!V64+May!V64+Jun!V64+Jul!V64+Ago!V64+Set!V64),IF(Config!$C$6=10,SUM(+Ene!V64+Feb!V64+Mar!V64+Abr!V64+May!V64+Jun!V64+Jul!V64+Ago!V64+Set!V64+Oct!V64),IF(Config!$C$6=11,SUM(+Ene!V64+Feb!V64+Mar!V64+Abr!V64+May!V64+Jun!V64+Jul!V64+Ago!V64+Set!V64+Oct!V64+Nov!V64),IF(Config!$C$6=12,SUM(+Ene!V64+Feb!V64+Mar!V64+Abr!V64+May!V64+Jun!V64+Jul!V64+Ago!V64+Set!V64+Oct!V64+Nov!V64+Dic!V64)))))))))))))</f>
        <v>0</v>
      </c>
      <c r="W64" s="429">
        <f>IF(Config!$C$6=1,SUM(+Ene!W64),IF(Config!$C$6=2,SUM(+Ene!W64+Feb!W64),IF(Config!$C$6=3,SUM(+Ene!W64+Feb!W64+Mar!W64),IF(Config!$C$6=4,SUM(+Ene!W64+Feb!W64+Mar!W64+Abr!W64),IF(Config!$C$6=5,SUM(Ene!W64+Feb!W64+Mar!W64+Abr!W64+May!W64),IF(Config!$C$6=6,SUM(+Ene!W64+Feb!W64+Mar!W64+Abr!W64+May!W64+Jun!W64),IF(Config!$C$6=7,SUM(Ene!W64+Feb!W64+Mar!W64+Abr!W64+May!W64+Jun!W64+Jul!W64),IF(Config!$C$6=8,SUM(+Ene!W64+Feb!W64+Mar!W64+Abr!W64+May!W64+Jun!W64+Jul!W64+Ago!W64),IF(Config!$C$6=9,SUM(+Ene!W64+Feb!W64+Mar!W64+Abr!W64+May!W64+Jun!W64+Jul!W64+Ago!W64+Set!W64),IF(Config!$C$6=10,SUM(+Ene!W64+Feb!W64+Mar!W64+Abr!W64+May!W64+Jun!W64+Jul!W64+Ago!W64+Set!W64+Oct!W64),IF(Config!$C$6=11,SUM(+Ene!W64+Feb!W64+Mar!W64+Abr!W64+May!W64+Jun!W64+Jul!W64+Ago!W64+Set!W64+Oct!W64+Nov!W64),IF(Config!$C$6=12,SUM(+Ene!W64+Feb!W64+Mar!W64+Abr!W64+May!W64+Jun!W64+Jul!W64+Ago!W64+Set!W64+Oct!W64+Nov!W64+Dic!W64)))))))))))))</f>
        <v>0</v>
      </c>
      <c r="X64" s="429">
        <f>IF(Config!$C$6=1,SUM(+Ene!X64),IF(Config!$C$6=2,SUM(+Ene!X64+Feb!X64),IF(Config!$C$6=3,SUM(+Ene!X64+Feb!X64+Mar!X64),IF(Config!$C$6=4,SUM(+Ene!X64+Feb!X64+Mar!X64+Abr!X64),IF(Config!$C$6=5,SUM(Ene!X64+Feb!X64+Mar!X64+Abr!X64+May!X64),IF(Config!$C$6=6,SUM(+Ene!X64+Feb!X64+Mar!X64+Abr!X64+May!X64+Jun!X64),IF(Config!$C$6=7,SUM(Ene!X64+Feb!X64+Mar!X64+Abr!X64+May!X64+Jun!X64+Jul!X64),IF(Config!$C$6=8,SUM(+Ene!X64+Feb!X64+Mar!X64+Abr!X64+May!X64+Jun!X64+Jul!X64+Ago!X64),IF(Config!$C$6=9,SUM(+Ene!X64+Feb!X64+Mar!X64+Abr!X64+May!X64+Jun!X64+Jul!X64+Ago!X64+Set!X64),IF(Config!$C$6=10,SUM(+Ene!X64+Feb!X64+Mar!X64+Abr!X64+May!X64+Jun!X64+Jul!X64+Ago!X64+Set!X64+Oct!X64),IF(Config!$C$6=11,SUM(+Ene!X64+Feb!X64+Mar!X64+Abr!X64+May!X64+Jun!X64+Jul!X64+Ago!X64+Set!X64+Oct!X64+Nov!X64),IF(Config!$C$6=12,SUM(+Ene!X64+Feb!X64+Mar!X64+Abr!X64+May!X64+Jun!X64+Jul!X64+Ago!X64+Set!X64+Oct!X64+Nov!X64+Dic!X64)))))))))))))</f>
        <v>0</v>
      </c>
      <c r="Y64" s="429">
        <f>IF(Config!$C$6=1,SUM(+Ene!Y64),IF(Config!$C$6=2,SUM(+Ene!Y64+Feb!Y64),IF(Config!$C$6=3,SUM(+Ene!Y64+Feb!Y64+Mar!Y64),IF(Config!$C$6=4,SUM(+Ene!Y64+Feb!Y64+Mar!Y64+Abr!Y64),IF(Config!$C$6=5,SUM(Ene!Y64+Feb!Y64+Mar!Y64+Abr!Y64+May!Y64),IF(Config!$C$6=6,SUM(+Ene!Y64+Feb!Y64+Mar!Y64+Abr!Y64+May!Y64+Jun!Y64),IF(Config!$C$6=7,SUM(Ene!Y64+Feb!Y64+Mar!Y64+Abr!Y64+May!Y64+Jun!Y64+Jul!Y64),IF(Config!$C$6=8,SUM(+Ene!Y64+Feb!Y64+Mar!Y64+Abr!Y64+May!Y64+Jun!Y64+Jul!Y64+Ago!Y64),IF(Config!$C$6=9,SUM(+Ene!Y64+Feb!Y64+Mar!Y64+Abr!Y64+May!Y64+Jun!Y64+Jul!Y64+Ago!Y64+Set!Y64),IF(Config!$C$6=10,SUM(+Ene!Y64+Feb!Y64+Mar!Y64+Abr!Y64+May!Y64+Jun!Y64+Jul!Y64+Ago!Y64+Set!Y64+Oct!Y64),IF(Config!$C$6=11,SUM(+Ene!Y64+Feb!Y64+Mar!Y64+Abr!Y64+May!Y64+Jun!Y64+Jul!Y64+Ago!Y64+Set!Y64+Oct!Y64+Nov!Y64),IF(Config!$C$6=12,SUM(+Ene!Y64+Feb!Y64+Mar!Y64+Abr!Y64+May!Y64+Jun!Y64+Jul!Y64+Ago!Y64+Set!Y64+Oct!Y64+Nov!Y64+Dic!Y64)))))))))))))</f>
        <v>0</v>
      </c>
      <c r="Z64" s="429">
        <f>IF(Config!$C$6=1,SUM(+Ene!Z64),IF(Config!$C$6=2,SUM(+Ene!Z64+Feb!Z64),IF(Config!$C$6=3,SUM(+Ene!Z64+Feb!Z64+Mar!Z64),IF(Config!$C$6=4,SUM(+Ene!Z64+Feb!Z64+Mar!Z64+Abr!Z64),IF(Config!$C$6=5,SUM(Ene!Z64+Feb!Z64+Mar!Z64+Abr!Z64+May!Z64),IF(Config!$C$6=6,SUM(+Ene!Z64+Feb!Z64+Mar!Z64+Abr!Z64+May!Z64+Jun!Z64),IF(Config!$C$6=7,SUM(Ene!Z64+Feb!Z64+Mar!Z64+Abr!Z64+May!Z64+Jun!Z64+Jul!Z64),IF(Config!$C$6=8,SUM(+Ene!Z64+Feb!Z64+Mar!Z64+Abr!Z64+May!Z64+Jun!Z64+Jul!Z64+Ago!Z64),IF(Config!$C$6=9,SUM(+Ene!Z64+Feb!Z64+Mar!Z64+Abr!Z64+May!Z64+Jun!Z64+Jul!Z64+Ago!Z64+Set!Z64),IF(Config!$C$6=10,SUM(+Ene!Z64+Feb!Z64+Mar!Z64+Abr!Z64+May!Z64+Jun!Z64+Jul!Z64+Ago!Z64+Set!Z64+Oct!Z64),IF(Config!$C$6=11,SUM(+Ene!Z64+Feb!Z64+Mar!Z64+Abr!Z64+May!Z64+Jun!Z64+Jul!Z64+Ago!Z64+Set!Z64+Oct!Z64+Nov!Z64),IF(Config!$C$6=12,SUM(+Ene!Z64+Feb!Z64+Mar!Z64+Abr!Z64+May!Z64+Jun!Z64+Jul!Z64+Ago!Z64+Set!Z64+Oct!Z64+Nov!Z64+Dic!Z64)))))))))))))</f>
        <v>0</v>
      </c>
      <c r="AA64" s="429">
        <f>IF(Config!$C$6=1,SUM(+Ene!AA64),IF(Config!$C$6=2,SUM(+Ene!AA64+Feb!AA64),IF(Config!$C$6=3,SUM(+Ene!AA64+Feb!AA64+Mar!AA64),IF(Config!$C$6=4,SUM(+Ene!AA64+Feb!AA64+Mar!AA64+Abr!AA64),IF(Config!$C$6=5,SUM(Ene!AA64+Feb!AA64+Mar!AA64+Abr!AA64+May!AA64),IF(Config!$C$6=6,SUM(+Ene!AA64+Feb!AA64+Mar!AA64+Abr!AA64+May!AA64+Jun!AA64),IF(Config!$C$6=7,SUM(Ene!AA64+Feb!AA64+Mar!AA64+Abr!AA64+May!AA64+Jun!AA64+Jul!AA64),IF(Config!$C$6=8,SUM(+Ene!AA64+Feb!AA64+Mar!AA64+Abr!AA64+May!AA64+Jun!AA64+Jul!AA64+Ago!AA64),IF(Config!$C$6=9,SUM(+Ene!AA64+Feb!AA64+Mar!AA64+Abr!AA64+May!AA64+Jun!AA64+Jul!AA64+Ago!AA64+Set!AA64),IF(Config!$C$6=10,SUM(+Ene!AA64+Feb!AA64+Mar!AA64+Abr!AA64+May!AA64+Jun!AA64+Jul!AA64+Ago!AA64+Set!AA64+Oct!AA64),IF(Config!$C$6=11,SUM(+Ene!AA64+Feb!AA64+Mar!AA64+Abr!AA64+May!AA64+Jun!AA64+Jul!AA64+Ago!AA64+Set!AA64+Oct!AA64+Nov!AA64),IF(Config!$C$6=12,SUM(+Ene!AA64+Feb!AA64+Mar!AA64+Abr!AA64+May!AA64+Jun!AA64+Jul!AA64+Ago!AA64+Set!AA64+Oct!AA64+Nov!AA64+Dic!AA64)))))))))))))</f>
        <v>0</v>
      </c>
      <c r="AB64" s="429">
        <f>IF(Config!$C$6=1,SUM(+Ene!AB64),IF(Config!$C$6=2,SUM(+Ene!AB64+Feb!AB64),IF(Config!$C$6=3,SUM(+Ene!AB64+Feb!AB64+Mar!AB64),IF(Config!$C$6=4,SUM(+Ene!AB64+Feb!AB64+Mar!AB64+Abr!AB64),IF(Config!$C$6=5,SUM(Ene!AB64+Feb!AB64+Mar!AB64+Abr!AB64+May!AB64),IF(Config!$C$6=6,SUM(+Ene!AB64+Feb!AB64+Mar!AB64+Abr!AB64+May!AB64+Jun!AB64),IF(Config!$C$6=7,SUM(Ene!AB64+Feb!AB64+Mar!AB64+Abr!AB64+May!AB64+Jun!AB64+Jul!AB64),IF(Config!$C$6=8,SUM(+Ene!AB64+Feb!AB64+Mar!AB64+Abr!AB64+May!AB64+Jun!AB64+Jul!AB64+Ago!AB64),IF(Config!$C$6=9,SUM(+Ene!AB64+Feb!AB64+Mar!AB64+Abr!AB64+May!AB64+Jun!AB64+Jul!AB64+Ago!AB64+Set!AB64),IF(Config!$C$6=10,SUM(+Ene!AB64+Feb!AB64+Mar!AB64+Abr!AB64+May!AB64+Jun!AB64+Jul!AB64+Ago!AB64+Set!AB64+Oct!AB64),IF(Config!$C$6=11,SUM(+Ene!AB64+Feb!AB64+Mar!AB64+Abr!AB64+May!AB64+Jun!AB64+Jul!AB64+Ago!AB64+Set!AB64+Oct!AB64+Nov!AB64),IF(Config!$C$6=12,SUM(+Ene!AB64+Feb!AB64+Mar!AB64+Abr!AB64+May!AB64+Jun!AB64+Jul!AB64+Ago!AB64+Set!AB64+Oct!AB64+Nov!AB64+Dic!AB64)))))))))))))</f>
        <v>0</v>
      </c>
      <c r="AC64" s="429">
        <f>IF(Config!$C$6=1,SUM(+Ene!AC64),IF(Config!$C$6=2,SUM(+Ene!AC64+Feb!AC64),IF(Config!$C$6=3,SUM(+Ene!AC64+Feb!AC64+Mar!AC64),IF(Config!$C$6=4,SUM(+Ene!AC64+Feb!AC64+Mar!AC64+Abr!AC64),IF(Config!$C$6=5,SUM(Ene!AC64+Feb!AC64+Mar!AC64+Abr!AC64+May!AC64),IF(Config!$C$6=6,SUM(+Ene!AC64+Feb!AC64+Mar!AC64+Abr!AC64+May!AC64+Jun!AC64),IF(Config!$C$6=7,SUM(Ene!AC64+Feb!AC64+Mar!AC64+Abr!AC64+May!AC64+Jun!AC64+Jul!AC64),IF(Config!$C$6=8,SUM(+Ene!AC64+Feb!AC64+Mar!AC64+Abr!AC64+May!AC64+Jun!AC64+Jul!AC64+Ago!AC64),IF(Config!$C$6=9,SUM(+Ene!AC64+Feb!AC64+Mar!AC64+Abr!AC64+May!AC64+Jun!AC64+Jul!AC64+Ago!AC64+Set!AC64),IF(Config!$C$6=10,SUM(+Ene!AC64+Feb!AC64+Mar!AC64+Abr!AC64+May!AC64+Jun!AC64+Jul!AC64+Ago!AC64+Set!AC64+Oct!AC64),IF(Config!$C$6=11,SUM(+Ene!AC64+Feb!AC64+Mar!AC64+Abr!AC64+May!AC64+Jun!AC64+Jul!AC64+Ago!AC64+Set!AC64+Oct!AC64+Nov!AC64),IF(Config!$C$6=12,SUM(+Ene!AC64+Feb!AC64+Mar!AC64+Abr!AC64+May!AC64+Jun!AC64+Jul!AC64+Ago!AC64+Set!AC64+Oct!AC64+Nov!AC64+Dic!AC64)))))))))))))</f>
        <v>0</v>
      </c>
      <c r="AD64" s="429">
        <f>IF(Config!$C$6=1,SUM(+Ene!AD64),IF(Config!$C$6=2,SUM(+Ene!AD64+Feb!AD64),IF(Config!$C$6=3,SUM(+Ene!AD64+Feb!AD64+Mar!AD64),IF(Config!$C$6=4,SUM(+Ene!AD64+Feb!AD64+Mar!AD64+Abr!AD64),IF(Config!$C$6=5,SUM(Ene!AD64+Feb!AD64+Mar!AD64+Abr!AD64+May!AD64),IF(Config!$C$6=6,SUM(+Ene!AD64+Feb!AD64+Mar!AD64+Abr!AD64+May!AD64+Jun!AD64),IF(Config!$C$6=7,SUM(Ene!AD64+Feb!AD64+Mar!AD64+Abr!AD64+May!AD64+Jun!AD64+Jul!AD64),IF(Config!$C$6=8,SUM(+Ene!AD64+Feb!AD64+Mar!AD64+Abr!AD64+May!AD64+Jun!AD64+Jul!AD64+Ago!AD64),IF(Config!$C$6=9,SUM(+Ene!AD64+Feb!AD64+Mar!AD64+Abr!AD64+May!AD64+Jun!AD64+Jul!AD64+Ago!AD64+Set!AD64),IF(Config!$C$6=10,SUM(+Ene!AD64+Feb!AD64+Mar!AD64+Abr!AD64+May!AD64+Jun!AD64+Jul!AD64+Ago!AD64+Set!AD64+Oct!AD64),IF(Config!$C$6=11,SUM(+Ene!AD64+Feb!AD64+Mar!AD64+Abr!AD64+May!AD64+Jun!AD64+Jul!AD64+Ago!AD64+Set!AD64+Oct!AD64+Nov!AD64),IF(Config!$C$6=12,SUM(+Ene!AD64+Feb!AD64+Mar!AD64+Abr!AD64+May!AD64+Jun!AD64+Jul!AD64+Ago!AD64+Set!AD64+Oct!AD64+Nov!AD64+Dic!AD64)))))))))))))</f>
        <v>0</v>
      </c>
      <c r="AE64" s="429">
        <f>IF(Config!$C$6=1,SUM(+Ene!AE64),IF(Config!$C$6=2,SUM(+Ene!AE64+Feb!AE64),IF(Config!$C$6=3,SUM(+Ene!AE64+Feb!AE64+Mar!AE64),IF(Config!$C$6=4,SUM(+Ene!AE64+Feb!AE64+Mar!AE64+Abr!AE64),IF(Config!$C$6=5,SUM(Ene!AE64+Feb!AE64+Mar!AE64+Abr!AE64+May!AE64),IF(Config!$C$6=6,SUM(+Ene!AE64+Feb!AE64+Mar!AE64+Abr!AE64+May!AE64+Jun!AE64),IF(Config!$C$6=7,SUM(Ene!AE64+Feb!AE64+Mar!AE64+Abr!AE64+May!AE64+Jun!AE64+Jul!AE64),IF(Config!$C$6=8,SUM(+Ene!AE64+Feb!AE64+Mar!AE64+Abr!AE64+May!AE64+Jun!AE64+Jul!AE64+Ago!AE64),IF(Config!$C$6=9,SUM(+Ene!AE64+Feb!AE64+Mar!AE64+Abr!AE64+May!AE64+Jun!AE64+Jul!AE64+Ago!AE64+Set!AE64),IF(Config!$C$6=10,SUM(+Ene!AE64+Feb!AE64+Mar!AE64+Abr!AE64+May!AE64+Jun!AE64+Jul!AE64+Ago!AE64+Set!AE64+Oct!AE64),IF(Config!$C$6=11,SUM(+Ene!AE64+Feb!AE64+Mar!AE64+Abr!AE64+May!AE64+Jun!AE64+Jul!AE64+Ago!AE64+Set!AE64+Oct!AE64+Nov!AE64),IF(Config!$C$6=12,SUM(+Ene!AE64+Feb!AE64+Mar!AE64+Abr!AE64+May!AE64+Jun!AE64+Jul!AE64+Ago!AE64+Set!AE64+Oct!AE64+Nov!AE64+Dic!AE64)))))))))))))</f>
        <v>0</v>
      </c>
      <c r="AF64" s="429">
        <f>IF(Config!$C$6=1,SUM(+Ene!AF64),IF(Config!$C$6=2,SUM(+Ene!AF64+Feb!AF64),IF(Config!$C$6=3,SUM(+Ene!AF64+Feb!AF64+Mar!AF64),IF(Config!$C$6=4,SUM(+Ene!AF64+Feb!AF64+Mar!AF64+Abr!AF64),IF(Config!$C$6=5,SUM(Ene!AF64+Feb!AF64+Mar!AF64+Abr!AF64+May!AF64),IF(Config!$C$6=6,SUM(+Ene!AF64+Feb!AF64+Mar!AF64+Abr!AF64+May!AF64+Jun!AF64),IF(Config!$C$6=7,SUM(Ene!AF64+Feb!AF64+Mar!AF64+Abr!AF64+May!AF64+Jun!AF64+Jul!AF64),IF(Config!$C$6=8,SUM(+Ene!AF64+Feb!AF64+Mar!AF64+Abr!AF64+May!AF64+Jun!AF64+Jul!AF64+Ago!AF64),IF(Config!$C$6=9,SUM(+Ene!AF64+Feb!AF64+Mar!AF64+Abr!AF64+May!AF64+Jun!AF64+Jul!AF64+Ago!AF64+Set!AF64),IF(Config!$C$6=10,SUM(+Ene!AF64+Feb!AF64+Mar!AF64+Abr!AF64+May!AF64+Jun!AF64+Jul!AF64+Ago!AF64+Set!AF64+Oct!AF64),IF(Config!$C$6=11,SUM(+Ene!AF64+Feb!AF64+Mar!AF64+Abr!AF64+May!AF64+Jun!AF64+Jul!AF64+Ago!AF64+Set!AF64+Oct!AF64+Nov!AF64),IF(Config!$C$6=12,SUM(+Ene!AF64+Feb!AF64+Mar!AF64+Abr!AF64+May!AF64+Jun!AF64+Jul!AF64+Ago!AF64+Set!AF64+Oct!AF64+Nov!AF64+Dic!AF64)))))))))))))</f>
        <v>0</v>
      </c>
      <c r="AG64" s="429">
        <f>IF(Config!$C$6=1,SUM(+Ene!AG64),IF(Config!$C$6=2,SUM(+Ene!AG64+Feb!AG64),IF(Config!$C$6=3,SUM(+Ene!AG64+Feb!AG64+Mar!AG64),IF(Config!$C$6=4,SUM(+Ene!AG64+Feb!AG64+Mar!AG64+Abr!AG64),IF(Config!$C$6=5,SUM(Ene!AG64+Feb!AG64+Mar!AG64+Abr!AG64+May!AG64),IF(Config!$C$6=6,SUM(+Ene!AG64+Feb!AG64+Mar!AG64+Abr!AG64+May!AG64+Jun!AG64),IF(Config!$C$6=7,SUM(Ene!AG64+Feb!AG64+Mar!AG64+Abr!AG64+May!AG64+Jun!AG64+Jul!AG64),IF(Config!$C$6=8,SUM(+Ene!AG64+Feb!AG64+Mar!AG64+Abr!AG64+May!AG64+Jun!AG64+Jul!AG64+Ago!AG64),IF(Config!$C$6=9,SUM(+Ene!AG64+Feb!AG64+Mar!AG64+Abr!AG64+May!AG64+Jun!AG64+Jul!AG64+Ago!AG64+Set!AG64),IF(Config!$C$6=10,SUM(+Ene!AG64+Feb!AG64+Mar!AG64+Abr!AG64+May!AG64+Jun!AG64+Jul!AG64+Ago!AG64+Set!AG64+Oct!AG64),IF(Config!$C$6=11,SUM(+Ene!AG64+Feb!AG64+Mar!AG64+Abr!AG64+May!AG64+Jun!AG64+Jul!AG64+Ago!AG64+Set!AG64+Oct!AG64+Nov!AG64),IF(Config!$C$6=12,SUM(+Ene!AG64+Feb!AG64+Mar!AG64+Abr!AG64+May!AG64+Jun!AG64+Jul!AG64+Ago!AG64+Set!AG64+Oct!AG64+Nov!AG64+Dic!AG64)))))))))))))</f>
        <v>0</v>
      </c>
      <c r="AH64" s="429">
        <f>IF(Config!$C$6=1,SUM(+Ene!AH64),IF(Config!$C$6=2,SUM(+Ene!AH64+Feb!AH64),IF(Config!$C$6=3,SUM(+Ene!AH64+Feb!AH64+Mar!AH64),IF(Config!$C$6=4,SUM(+Ene!AH64+Feb!AH64+Mar!AH64+Abr!AH64),IF(Config!$C$6=5,SUM(Ene!AH64+Feb!AH64+Mar!AH64+Abr!AH64+May!AH64),IF(Config!$C$6=6,SUM(+Ene!AH64+Feb!AH64+Mar!AH64+Abr!AH64+May!AH64+Jun!AH64),IF(Config!$C$6=7,SUM(Ene!AH64+Feb!AH64+Mar!AH64+Abr!AH64+May!AH64+Jun!AH64+Jul!AH64),IF(Config!$C$6=8,SUM(+Ene!AH64+Feb!AH64+Mar!AH64+Abr!AH64+May!AH64+Jun!AH64+Jul!AH64+Ago!AH64),IF(Config!$C$6=9,SUM(+Ene!AH64+Feb!AH64+Mar!AH64+Abr!AH64+May!AH64+Jun!AH64+Jul!AH64+Ago!AH64+Set!AH64),IF(Config!$C$6=10,SUM(+Ene!AH64+Feb!AH64+Mar!AH64+Abr!AH64+May!AH64+Jun!AH64+Jul!AH64+Ago!AH64+Set!AH64+Oct!AH64),IF(Config!$C$6=11,SUM(+Ene!AH64+Feb!AH64+Mar!AH64+Abr!AH64+May!AH64+Jun!AH64+Jul!AH64+Ago!AH64+Set!AH64+Oct!AH64+Nov!AH64),IF(Config!$C$6=12,SUM(+Ene!AH64+Feb!AH64+Mar!AH64+Abr!AH64+May!AH64+Jun!AH64+Jul!AH64+Ago!AH64+Set!AH64+Oct!AH64+Nov!AH64+Dic!AH64)))))))))))))</f>
        <v>0</v>
      </c>
      <c r="AI64" s="429">
        <f>IF(Config!$C$6=1,SUM(+Ene!AI64),IF(Config!$C$6=2,SUM(+Ene!AI64+Feb!AI64),IF(Config!$C$6=3,SUM(+Ene!AI64+Feb!AI64+Mar!AI64),IF(Config!$C$6=4,SUM(+Ene!AI64+Feb!AI64+Mar!AI64+Abr!AI64),IF(Config!$C$6=5,SUM(Ene!AI64+Feb!AI64+Mar!AI64+Abr!AI64+May!AI64),IF(Config!$C$6=6,SUM(+Ene!AI64+Feb!AI64+Mar!AI64+Abr!AI64+May!AI64+Jun!AI64),IF(Config!$C$6=7,SUM(Ene!AI64+Feb!AI64+Mar!AI64+Abr!AI64+May!AI64+Jun!AI64+Jul!AI64),IF(Config!$C$6=8,SUM(+Ene!AI64+Feb!AI64+Mar!AI64+Abr!AI64+May!AI64+Jun!AI64+Jul!AI64+Ago!AI64),IF(Config!$C$6=9,SUM(+Ene!AI64+Feb!AI64+Mar!AI64+Abr!AI64+May!AI64+Jun!AI64+Jul!AI64+Ago!AI64+Set!AI64),IF(Config!$C$6=10,SUM(+Ene!AI64+Feb!AI64+Mar!AI64+Abr!AI64+May!AI64+Jun!AI64+Jul!AI64+Ago!AI64+Set!AI64+Oct!AI64),IF(Config!$C$6=11,SUM(+Ene!AI64+Feb!AI64+Mar!AI64+Abr!AI64+May!AI64+Jun!AI64+Jul!AI64+Ago!AI64+Set!AI64+Oct!AI64+Nov!AI64),IF(Config!$C$6=12,SUM(+Ene!AI64+Feb!AI64+Mar!AI64+Abr!AI64+May!AI64+Jun!AI64+Jul!AI64+Ago!AI64+Set!AI64+Oct!AI64+Nov!AI64+Dic!AI64)))))))))))))</f>
        <v>0</v>
      </c>
      <c r="AJ64" s="429">
        <f>IF(Config!$C$6=1,SUM(+Ene!AJ64),IF(Config!$C$6=2,SUM(+Ene!AJ64+Feb!AJ64),IF(Config!$C$6=3,SUM(+Ene!AJ64+Feb!AJ64+Mar!AJ64),IF(Config!$C$6=4,SUM(+Ene!AJ64+Feb!AJ64+Mar!AJ64+Abr!AJ64),IF(Config!$C$6=5,SUM(Ene!AJ64+Feb!AJ64+Mar!AJ64+Abr!AJ64+May!AJ64),IF(Config!$C$6=6,SUM(+Ene!AJ64+Feb!AJ64+Mar!AJ64+Abr!AJ64+May!AJ64+Jun!AJ64),IF(Config!$C$6=7,SUM(Ene!AJ64+Feb!AJ64+Mar!AJ64+Abr!AJ64+May!AJ64+Jun!AJ64+Jul!AJ64),IF(Config!$C$6=8,SUM(+Ene!AJ64+Feb!AJ64+Mar!AJ64+Abr!AJ64+May!AJ64+Jun!AJ64+Jul!AJ64+Ago!AJ64),IF(Config!$C$6=9,SUM(+Ene!AJ64+Feb!AJ64+Mar!AJ64+Abr!AJ64+May!AJ64+Jun!AJ64+Jul!AJ64+Ago!AJ64+Set!AJ64),IF(Config!$C$6=10,SUM(+Ene!AJ64+Feb!AJ64+Mar!AJ64+Abr!AJ64+May!AJ64+Jun!AJ64+Jul!AJ64+Ago!AJ64+Set!AJ64+Oct!AJ64),IF(Config!$C$6=11,SUM(+Ene!AJ64+Feb!AJ64+Mar!AJ64+Abr!AJ64+May!AJ64+Jun!AJ64+Jul!AJ64+Ago!AJ64+Set!AJ64+Oct!AJ64+Nov!AJ64),IF(Config!$C$6=12,SUM(+Ene!AJ64+Feb!AJ64+Mar!AJ64+Abr!AJ64+May!AJ64+Jun!AJ64+Jul!AJ64+Ago!AJ64+Set!AJ64+Oct!AJ64+Nov!AJ64+Dic!AJ64)))))))))))))</f>
        <v>0</v>
      </c>
      <c r="AK64" s="429">
        <f>IF(Config!$C$6=1,SUM(+Ene!AK64),IF(Config!$C$6=2,SUM(+Ene!AK64+Feb!AK64),IF(Config!$C$6=3,SUM(+Ene!AK64+Feb!AK64+Mar!AK64),IF(Config!$C$6=4,SUM(+Ene!AK64+Feb!AK64+Mar!AK64+Abr!AK64),IF(Config!$C$6=5,SUM(Ene!AK64+Feb!AK64+Mar!AK64+Abr!AK64+May!AK64),IF(Config!$C$6=6,SUM(+Ene!AK64+Feb!AK64+Mar!AK64+Abr!AK64+May!AK64+Jun!AK64),IF(Config!$C$6=7,SUM(Ene!AK64+Feb!AK64+Mar!AK64+Abr!AK64+May!AK64+Jun!AK64+Jul!AK64),IF(Config!$C$6=8,SUM(+Ene!AK64+Feb!AK64+Mar!AK64+Abr!AK64+May!AK64+Jun!AK64+Jul!AK64+Ago!AK64),IF(Config!$C$6=9,SUM(+Ene!AK64+Feb!AK64+Mar!AK64+Abr!AK64+May!AK64+Jun!AK64+Jul!AK64+Ago!AK64+Set!AK64),IF(Config!$C$6=10,SUM(+Ene!AK64+Feb!AK64+Mar!AK64+Abr!AK64+May!AK64+Jun!AK64+Jul!AK64+Ago!AK64+Set!AK64+Oct!AK64),IF(Config!$C$6=11,SUM(+Ene!AK64+Feb!AK64+Mar!AK64+Abr!AK64+May!AK64+Jun!AK64+Jul!AK64+Ago!AK64+Set!AK64+Oct!AK64+Nov!AK64),IF(Config!$C$6=12,SUM(+Ene!AK64+Feb!AK64+Mar!AK64+Abr!AK64+May!AK64+Jun!AK64+Jul!AK64+Ago!AK64+Set!AK64+Oct!AK64+Nov!AK64+Dic!AK64)))))))))))))</f>
        <v>0</v>
      </c>
      <c r="AL64" s="429">
        <f>IF(Config!$C$6=1,SUM(+Ene!AL64),IF(Config!$C$6=2,SUM(+Ene!AL64+Feb!AL64),IF(Config!$C$6=3,SUM(+Ene!AL64+Feb!AL64+Mar!AL64),IF(Config!$C$6=4,SUM(+Ene!AL64+Feb!AL64+Mar!AL64+Abr!AL64),IF(Config!$C$6=5,SUM(Ene!AL64+Feb!AL64+Mar!AL64+Abr!AL64+May!AL64),IF(Config!$C$6=6,SUM(+Ene!AL64+Feb!AL64+Mar!AL64+Abr!AL64+May!AL64+Jun!AL64),IF(Config!$C$6=7,SUM(Ene!AL64+Feb!AL64+Mar!AL64+Abr!AL64+May!AL64+Jun!AL64+Jul!AL64),IF(Config!$C$6=8,SUM(+Ene!AL64+Feb!AL64+Mar!AL64+Abr!AL64+May!AL64+Jun!AL64+Jul!AL64+Ago!AL64),IF(Config!$C$6=9,SUM(+Ene!AL64+Feb!AL64+Mar!AL64+Abr!AL64+May!AL64+Jun!AL64+Jul!AL64+Ago!AL64+Set!AL64),IF(Config!$C$6=10,SUM(+Ene!AL64+Feb!AL64+Mar!AL64+Abr!AL64+May!AL64+Jun!AL64+Jul!AL64+Ago!AL64+Set!AL64+Oct!AL64),IF(Config!$C$6=11,SUM(+Ene!AL64+Feb!AL64+Mar!AL64+Abr!AL64+May!AL64+Jun!AL64+Jul!AL64+Ago!AL64+Set!AL64+Oct!AL64+Nov!AL64),IF(Config!$C$6=12,SUM(+Ene!AL64+Feb!AL64+Mar!AL64+Abr!AL64+May!AL64+Jun!AL64+Jul!AL64+Ago!AL64+Set!AL64+Oct!AL64+Nov!AL64+Dic!AL64)))))))))))))</f>
        <v>0</v>
      </c>
      <c r="AM64" s="429">
        <f>IF(Config!$C$6=1,SUM(+Ene!AM64),IF(Config!$C$6=2,SUM(+Ene!AM64+Feb!AM64),IF(Config!$C$6=3,SUM(+Ene!AM64+Feb!AM64+Mar!AM64),IF(Config!$C$6=4,SUM(+Ene!AM64+Feb!AM64+Mar!AM64+Abr!AM64),IF(Config!$C$6=5,SUM(Ene!AM64+Feb!AM64+Mar!AM64+Abr!AM64+May!AM64),IF(Config!$C$6=6,SUM(+Ene!AM64+Feb!AM64+Mar!AM64+Abr!AM64+May!AM64+Jun!AM64),IF(Config!$C$6=7,SUM(Ene!AM64+Feb!AM64+Mar!AM64+Abr!AM64+May!AM64+Jun!AM64+Jul!AM64),IF(Config!$C$6=8,SUM(+Ene!AM64+Feb!AM64+Mar!AM64+Abr!AM64+May!AM64+Jun!AM64+Jul!AM64+Ago!AM64),IF(Config!$C$6=9,SUM(+Ene!AM64+Feb!AM64+Mar!AM64+Abr!AM64+May!AM64+Jun!AM64+Jul!AM64+Ago!AM64+Set!AM64),IF(Config!$C$6=10,SUM(+Ene!AM64+Feb!AM64+Mar!AM64+Abr!AM64+May!AM64+Jun!AM64+Jul!AM64+Ago!AM64+Set!AM64+Oct!AM64),IF(Config!$C$6=11,SUM(+Ene!AM64+Feb!AM64+Mar!AM64+Abr!AM64+May!AM64+Jun!AM64+Jul!AM64+Ago!AM64+Set!AM64+Oct!AM64+Nov!AM64),IF(Config!$C$6=12,SUM(+Ene!AM64+Feb!AM64+Mar!AM64+Abr!AM64+May!AM64+Jun!AM64+Jul!AM64+Ago!AM64+Set!AM64+Oct!AM64+Nov!AM64+Dic!AM64)))))))))))))</f>
        <v>0</v>
      </c>
      <c r="AN64" s="429">
        <f>IF(Config!$C$6=1,SUM(+Ene!AN64),IF(Config!$C$6=2,SUM(+Ene!AN64+Feb!AN64),IF(Config!$C$6=3,SUM(+Ene!AN64+Feb!AN64+Mar!AN64),IF(Config!$C$6=4,SUM(+Ene!AN64+Feb!AN64+Mar!AN64+Abr!AN64),IF(Config!$C$6=5,SUM(Ene!AN64+Feb!AN64+Mar!AN64+Abr!AN64+May!AN64),IF(Config!$C$6=6,SUM(+Ene!AN64+Feb!AN64+Mar!AN64+Abr!AN64+May!AN64+Jun!AN64),IF(Config!$C$6=7,SUM(Ene!AN64+Feb!AN64+Mar!AN64+Abr!AN64+May!AN64+Jun!AN64+Jul!AN64),IF(Config!$C$6=8,SUM(+Ene!AN64+Feb!AN64+Mar!AN64+Abr!AN64+May!AN64+Jun!AN64+Jul!AN64+Ago!AN64),IF(Config!$C$6=9,SUM(+Ene!AN64+Feb!AN64+Mar!AN64+Abr!AN64+May!AN64+Jun!AN64+Jul!AN64+Ago!AN64+Set!AN64),IF(Config!$C$6=10,SUM(+Ene!AN64+Feb!AN64+Mar!AN64+Abr!AN64+May!AN64+Jun!AN64+Jul!AN64+Ago!AN64+Set!AN64+Oct!AN64),IF(Config!$C$6=11,SUM(+Ene!AN64+Feb!AN64+Mar!AN64+Abr!AN64+May!AN64+Jun!AN64+Jul!AN64+Ago!AN64+Set!AN64+Oct!AN64+Nov!AN64),IF(Config!$C$6=12,SUM(+Ene!AN64+Feb!AN64+Mar!AN64+Abr!AN64+May!AN64+Jun!AN64+Jul!AN64+Ago!AN64+Set!AN64+Oct!AN64+Nov!AN64+Dic!AN64)))))))))))))</f>
        <v>0</v>
      </c>
      <c r="AO64" s="429">
        <f>IF(Config!$C$6=1,SUM(+Ene!AO64),IF(Config!$C$6=2,SUM(+Ene!AO64+Feb!AO64),IF(Config!$C$6=3,SUM(+Ene!AO64+Feb!AO64+Mar!AO64),IF(Config!$C$6=4,SUM(+Ene!AO64+Feb!AO64+Mar!AO64+Abr!AO64),IF(Config!$C$6=5,SUM(Ene!AO64+Feb!AO64+Mar!AO64+Abr!AO64+May!AO64),IF(Config!$C$6=6,SUM(+Ene!AO64+Feb!AO64+Mar!AO64+Abr!AO64+May!AO64+Jun!AO64),IF(Config!$C$6=7,SUM(Ene!AO64+Feb!AO64+Mar!AO64+Abr!AO64+May!AO64+Jun!AO64+Jul!AO64),IF(Config!$C$6=8,SUM(+Ene!AO64+Feb!AO64+Mar!AO64+Abr!AO64+May!AO64+Jun!AO64+Jul!AO64+Ago!AO64),IF(Config!$C$6=9,SUM(+Ene!AO64+Feb!AO64+Mar!AO64+Abr!AO64+May!AO64+Jun!AO64+Jul!AO64+Ago!AO64+Set!AO64),IF(Config!$C$6=10,SUM(+Ene!AO64+Feb!AO64+Mar!AO64+Abr!AO64+May!AO64+Jun!AO64+Jul!AO64+Ago!AO64+Set!AO64+Oct!AO64),IF(Config!$C$6=11,SUM(+Ene!AO64+Feb!AO64+Mar!AO64+Abr!AO64+May!AO64+Jun!AO64+Jul!AO64+Ago!AO64+Set!AO64+Oct!AO64+Nov!AO64),IF(Config!$C$6=12,SUM(+Ene!AO64+Feb!AO64+Mar!AO64+Abr!AO64+May!AO64+Jun!AO64+Jul!AO64+Ago!AO64+Set!AO64+Oct!AO64+Nov!AO64+Dic!AO64)))))))))))))</f>
        <v>0</v>
      </c>
      <c r="AP64" s="429">
        <f>IF(Config!$C$6=1,SUM(+Ene!AP64),IF(Config!$C$6=2,SUM(+Ene!AP64+Feb!AP64),IF(Config!$C$6=3,SUM(+Ene!AP64+Feb!AP64+Mar!AP64),IF(Config!$C$6=4,SUM(+Ene!AP64+Feb!AP64+Mar!AP64+Abr!AP64),IF(Config!$C$6=5,SUM(Ene!AP64+Feb!AP64+Mar!AP64+Abr!AP64+May!AP64),IF(Config!$C$6=6,SUM(+Ene!AP64+Feb!AP64+Mar!AP64+Abr!AP64+May!AP64+Jun!AP64),IF(Config!$C$6=7,SUM(Ene!AP64+Feb!AP64+Mar!AP64+Abr!AP64+May!AP64+Jun!AP64+Jul!AP64),IF(Config!$C$6=8,SUM(+Ene!AP64+Feb!AP64+Mar!AP64+Abr!AP64+May!AP64+Jun!AP64+Jul!AP64+Ago!AP64),IF(Config!$C$6=9,SUM(+Ene!AP64+Feb!AP64+Mar!AP64+Abr!AP64+May!AP64+Jun!AP64+Jul!AP64+Ago!AP64+Set!AP64),IF(Config!$C$6=10,SUM(+Ene!AP64+Feb!AP64+Mar!AP64+Abr!AP64+May!AP64+Jun!AP64+Jul!AP64+Ago!AP64+Set!AP64+Oct!AP64),IF(Config!$C$6=11,SUM(+Ene!AP64+Feb!AP64+Mar!AP64+Abr!AP64+May!AP64+Jun!AP64+Jul!AP64+Ago!AP64+Set!AP64+Oct!AP64+Nov!AP64),IF(Config!$C$6=12,SUM(+Ene!AP64+Feb!AP64+Mar!AP64+Abr!AP64+May!AP64+Jun!AP64+Jul!AP64+Ago!AP64+Set!AP64+Oct!AP64+Nov!AP64+Dic!AP64)))))))))))))</f>
        <v>0</v>
      </c>
      <c r="AQ64" s="429">
        <f>IF(Config!$C$6=1,SUM(+Ene!AQ64),IF(Config!$C$6=2,SUM(+Ene!AQ64+Feb!AQ64),IF(Config!$C$6=3,SUM(+Ene!AQ64+Feb!AQ64+Mar!AQ64),IF(Config!$C$6=4,SUM(+Ene!AQ64+Feb!AQ64+Mar!AQ64+Abr!AQ64),IF(Config!$C$6=5,SUM(Ene!AQ64+Feb!AQ64+Mar!AQ64+Abr!AQ64+May!AQ64),IF(Config!$C$6=6,SUM(+Ene!AQ64+Feb!AQ64+Mar!AQ64+Abr!AQ64+May!AQ64+Jun!AQ64),IF(Config!$C$6=7,SUM(Ene!AQ64+Feb!AQ64+Mar!AQ64+Abr!AQ64+May!AQ64+Jun!AQ64+Jul!AQ64),IF(Config!$C$6=8,SUM(+Ene!AQ64+Feb!AQ64+Mar!AQ64+Abr!AQ64+May!AQ64+Jun!AQ64+Jul!AQ64+Ago!AQ64),IF(Config!$C$6=9,SUM(+Ene!AQ64+Feb!AQ64+Mar!AQ64+Abr!AQ64+May!AQ64+Jun!AQ64+Jul!AQ64+Ago!AQ64+Set!AQ64),IF(Config!$C$6=10,SUM(+Ene!AQ64+Feb!AQ64+Mar!AQ64+Abr!AQ64+May!AQ64+Jun!AQ64+Jul!AQ64+Ago!AQ64+Set!AQ64+Oct!AQ64),IF(Config!$C$6=11,SUM(+Ene!AQ64+Feb!AQ64+Mar!AQ64+Abr!AQ64+May!AQ64+Jun!AQ64+Jul!AQ64+Ago!AQ64+Set!AQ64+Oct!AQ64+Nov!AQ64),IF(Config!$C$6=12,SUM(+Ene!AQ64+Feb!AQ64+Mar!AQ64+Abr!AQ64+May!AQ64+Jun!AQ64+Jul!AQ64+Ago!AQ64+Set!AQ64+Oct!AQ64+Nov!AQ64+Dic!AQ64)))))))))))))</f>
        <v>0</v>
      </c>
      <c r="AR64" s="429">
        <f>IF(Config!$C$6=1,SUM(+Ene!AR64),IF(Config!$C$6=2,SUM(+Ene!AR64+Feb!AR64),IF(Config!$C$6=3,SUM(+Ene!AR64+Feb!AR64+Mar!AR64),IF(Config!$C$6=4,SUM(+Ene!AR64+Feb!AR64+Mar!AR64+Abr!AR64),IF(Config!$C$6=5,SUM(Ene!AR64+Feb!AR64+Mar!AR64+Abr!AR64+May!AR64),IF(Config!$C$6=6,SUM(+Ene!AR64+Feb!AR64+Mar!AR64+Abr!AR64+May!AR64+Jun!AR64),IF(Config!$C$6=7,SUM(Ene!AR64+Feb!AR64+Mar!AR64+Abr!AR64+May!AR64+Jun!AR64+Jul!AR64),IF(Config!$C$6=8,SUM(+Ene!AR64+Feb!AR64+Mar!AR64+Abr!AR64+May!AR64+Jun!AR64+Jul!AR64+Ago!AR64),IF(Config!$C$6=9,SUM(+Ene!AR64+Feb!AR64+Mar!AR64+Abr!AR64+May!AR64+Jun!AR64+Jul!AR64+Ago!AR64+Set!AR64),IF(Config!$C$6=10,SUM(+Ene!AR64+Feb!AR64+Mar!AR64+Abr!AR64+May!AR64+Jun!AR64+Jul!AR64+Ago!AR64+Set!AR64+Oct!AR64),IF(Config!$C$6=11,SUM(+Ene!AR64+Feb!AR64+Mar!AR64+Abr!AR64+May!AR64+Jun!AR64+Jul!AR64+Ago!AR64+Set!AR64+Oct!AR64+Nov!AR64),IF(Config!$C$6=12,SUM(+Ene!AR64+Feb!AR64+Mar!AR64+Abr!AR64+May!AR64+Jun!AR64+Jul!AR64+Ago!AR64+Set!AR64+Oct!AR64+Nov!AR64+Dic!AR64)))))))))))))</f>
        <v>0</v>
      </c>
      <c r="AS64" s="429">
        <f>IF(Config!$C$6=1,SUM(+Ene!AS64),IF(Config!$C$6=2,SUM(+Ene!AS64+Feb!AS64),IF(Config!$C$6=3,SUM(+Ene!AS64+Feb!AS64+Mar!AS64),IF(Config!$C$6=4,SUM(+Ene!AS64+Feb!AS64+Mar!AS64+Abr!AS64),IF(Config!$C$6=5,SUM(Ene!AS64+Feb!AS64+Mar!AS64+Abr!AS64+May!AS64),IF(Config!$C$6=6,SUM(+Ene!AS64+Feb!AS64+Mar!AS64+Abr!AS64+May!AS64+Jun!AS64),IF(Config!$C$6=7,SUM(Ene!AS64+Feb!AS64+Mar!AS64+Abr!AS64+May!AS64+Jun!AS64+Jul!AS64),IF(Config!$C$6=8,SUM(+Ene!AS64+Feb!AS64+Mar!AS64+Abr!AS64+May!AS64+Jun!AS64+Jul!AS64+Ago!AS64),IF(Config!$C$6=9,SUM(+Ene!AS64+Feb!AS64+Mar!AS64+Abr!AS64+May!AS64+Jun!AS64+Jul!AS64+Ago!AS64+Set!AS64),IF(Config!$C$6=10,SUM(+Ene!AS64+Feb!AS64+Mar!AS64+Abr!AS64+May!AS64+Jun!AS64+Jul!AS64+Ago!AS64+Set!AS64+Oct!AS64),IF(Config!$C$6=11,SUM(+Ene!AS64+Feb!AS64+Mar!AS64+Abr!AS64+May!AS64+Jun!AS64+Jul!AS64+Ago!AS64+Set!AS64+Oct!AS64+Nov!AS64),IF(Config!$C$6=12,SUM(+Ene!AS64+Feb!AS64+Mar!AS64+Abr!AS64+May!AS64+Jun!AS64+Jul!AS64+Ago!AS64+Set!AS64+Oct!AS64+Nov!AS64+Dic!AS64)))))))))))))</f>
        <v>0</v>
      </c>
      <c r="AT64" s="429">
        <f>IF(Config!$C$6=1,SUM(+Ene!AT64),IF(Config!$C$6=2,SUM(+Ene!AT64+Feb!AT64),IF(Config!$C$6=3,SUM(+Ene!AT64+Feb!AT64+Mar!AT64),IF(Config!$C$6=4,SUM(+Ene!AT64+Feb!AT64+Mar!AT64+Abr!AT64),IF(Config!$C$6=5,SUM(Ene!AT64+Feb!AT64+Mar!AT64+Abr!AT64+May!AT64),IF(Config!$C$6=6,SUM(+Ene!AT64+Feb!AT64+Mar!AT64+Abr!AT64+May!AT64+Jun!AT64),IF(Config!$C$6=7,SUM(Ene!AT64+Feb!AT64+Mar!AT64+Abr!AT64+May!AT64+Jun!AT64+Jul!AT64),IF(Config!$C$6=8,SUM(+Ene!AT64+Feb!AT64+Mar!AT64+Abr!AT64+May!AT64+Jun!AT64+Jul!AT64+Ago!AT64),IF(Config!$C$6=9,SUM(+Ene!AT64+Feb!AT64+Mar!AT64+Abr!AT64+May!AT64+Jun!AT64+Jul!AT64+Ago!AT64+Set!AT64),IF(Config!$C$6=10,SUM(+Ene!AT64+Feb!AT64+Mar!AT64+Abr!AT64+May!AT64+Jun!AT64+Jul!AT64+Ago!AT64+Set!AT64+Oct!AT64),IF(Config!$C$6=11,SUM(+Ene!AT64+Feb!AT64+Mar!AT64+Abr!AT64+May!AT64+Jun!AT64+Jul!AT64+Ago!AT64+Set!AT64+Oct!AT64+Nov!AT64),IF(Config!$C$6=12,SUM(+Ene!AT64+Feb!AT64+Mar!AT64+Abr!AT64+May!AT64+Jun!AT64+Jul!AT64+Ago!AT64+Set!AT64+Oct!AT64+Nov!AT64+Dic!AT64)))))))))))))</f>
        <v>0</v>
      </c>
      <c r="AU64">
        <f t="shared" si="34"/>
        <v>0</v>
      </c>
      <c r="AV64" s="37">
        <f t="shared" si="35"/>
        <v>0</v>
      </c>
      <c r="AW64" s="37">
        <f t="shared" si="36"/>
        <v>0</v>
      </c>
      <c r="AX64" s="37">
        <f t="shared" si="51"/>
        <v>0</v>
      </c>
      <c r="AY64" s="37">
        <f t="shared" si="52"/>
        <v>0</v>
      </c>
      <c r="AZ64" s="37">
        <f t="shared" si="54"/>
        <v>0</v>
      </c>
      <c r="BA64" s="37">
        <f t="shared" si="55"/>
        <v>0</v>
      </c>
      <c r="BB64" s="37">
        <f t="shared" si="16"/>
        <v>0</v>
      </c>
      <c r="BC64" s="37">
        <f t="shared" si="56"/>
        <v>0</v>
      </c>
      <c r="BD64" s="38">
        <f t="shared" si="57"/>
        <v>0</v>
      </c>
      <c r="BE64" s="37">
        <f t="shared" si="58"/>
        <v>0</v>
      </c>
      <c r="BF64" s="54">
        <f t="shared" si="53"/>
        <v>0</v>
      </c>
      <c r="BG64" t="str">
        <f t="shared" si="8"/>
        <v>OK</v>
      </c>
    </row>
    <row r="65" spans="1:59" ht="15.75" x14ac:dyDescent="0.25">
      <c r="A65" s="400">
        <v>62</v>
      </c>
      <c r="B65" s="412" t="s">
        <v>447</v>
      </c>
      <c r="C65" s="410" t="s">
        <v>566</v>
      </c>
      <c r="D65" s="429">
        <f>IF(Config!$C$6=1,SUM(+Ene!D65),IF(Config!$C$6=2,SUM(+Ene!D65+Feb!D65),IF(Config!$C$6=3,SUM(+Ene!D65+Feb!D65+Mar!D65),IF(Config!$C$6=4,SUM(+Ene!D65+Feb!D65+Mar!D65+Abr!D65),IF(Config!$C$6=5,SUM(Ene!D65+Feb!D65+Mar!D65+Abr!D65+May!D65),IF(Config!$C$6=6,SUM(+Ene!D65+Feb!D65+Mar!D65+Abr!D65+May!D65+Jun!D65),IF(Config!$C$6=7,SUM(Ene!D65+Feb!D65+Mar!D65+Abr!D65+May!D65+Jun!D65+Jul!D65),IF(Config!$C$6=8,SUM(+Ene!D65+Feb!D65+Mar!D65+Abr!D65+May!D65+Jun!D65+Jul!D65+Ago!D65),IF(Config!$C$6=9,SUM(+Ene!D65+Feb!D65+Mar!D65+Abr!D65+May!D65+Jun!D65+Jul!D65+Ago!D65+Set!D65),IF(Config!$C$6=10,SUM(+Ene!D65+Feb!D65+Mar!D65+Abr!D65+May!D65+Jun!D65+Jul!D65+Ago!D65+Set!D65+Oct!D65),IF(Config!$C$6=11,SUM(+Ene!D65+Feb!D65+Mar!D65+Abr!D65+May!D65+Jun!D65+Jul!D65+Ago!D65+Set!D65+Oct!D65+Nov!D65),IF(Config!$C$6=12,SUM(+Ene!D65+Feb!D65+Mar!D65+Abr!D65+May!D65+Jun!D65+Jul!D65+Ago!D65+Set!D65+Oct!D65+Nov!D65+Dic!D65)))))))))))))</f>
        <v>0</v>
      </c>
      <c r="E65" s="429">
        <f>IF(Config!$C$6=1,SUM(+Ene!E65),IF(Config!$C$6=2,SUM(+Ene!E65+Feb!E65),IF(Config!$C$6=3,SUM(+Ene!E65+Feb!E65+Mar!E65),IF(Config!$C$6=4,SUM(+Ene!E65+Feb!E65+Mar!E65+Abr!E65),IF(Config!$C$6=5,SUM(Ene!E65+Feb!E65+Mar!E65+Abr!E65+May!E65),IF(Config!$C$6=6,SUM(+Ene!E65+Feb!E65+Mar!E65+Abr!E65+May!E65+Jun!E65),IF(Config!$C$6=7,SUM(Ene!E65+Feb!E65+Mar!E65+Abr!E65+May!E65+Jun!E65+Jul!E65),IF(Config!$C$6=8,SUM(+Ene!E65+Feb!E65+Mar!E65+Abr!E65+May!E65+Jun!E65+Jul!E65+Ago!E65),IF(Config!$C$6=9,SUM(+Ene!E65+Feb!E65+Mar!E65+Abr!E65+May!E65+Jun!E65+Jul!E65+Ago!E65+Set!E65),IF(Config!$C$6=10,SUM(+Ene!E65+Feb!E65+Mar!E65+Abr!E65+May!E65+Jun!E65+Jul!E65+Ago!E65+Set!E65+Oct!E65),IF(Config!$C$6=11,SUM(+Ene!E65+Feb!E65+Mar!E65+Abr!E65+May!E65+Jun!E65+Jul!E65+Ago!E65+Set!E65+Oct!E65+Nov!E65),IF(Config!$C$6=12,SUM(+Ene!E65+Feb!E65+Mar!E65+Abr!E65+May!E65+Jun!E65+Jul!E65+Ago!E65+Set!E65+Oct!E65+Nov!E65+Dic!E65)))))))))))))</f>
        <v>0</v>
      </c>
      <c r="F65" s="429">
        <f>IF(Config!$C$6=1,SUM(+Ene!F85),IF(Config!$C$6=2,SUM(+Ene!F85+Feb!F85),IF(Config!$C$6=3,SUM(+Ene!F85+Feb!F85+Mar!F85),IF(Config!$C$6=4,SUM(+Ene!F85+Feb!F85+Mar!F85+Abr!F85),IF(Config!$C$6=5,SUM(Ene!F85+Feb!F85+Mar!F85+Abr!F85+May!F85),IF(Config!$C$6=6,SUM(+Ene!F85+Feb!F85+Mar!F85+Abr!F85+May!F85+Jun!F85),IF(Config!$C$6=7,SUM(Ene!F85+Feb!F85+Mar!F85+Abr!F85+May!F85+Jun!F85+Jul!F85),IF(Config!$C$6=8,SUM(+Ene!F85+Feb!F85+Mar!F85+Abr!F85+May!F85+Jun!F85+Jul!F85+Ago!F85),IF(Config!$C$6=9,SUM(+Ene!F85+Feb!F85+Mar!F85+Abr!F85+May!F85+Jun!F85+Jul!F85+Ago!F85+Set!F85),IF(Config!$C$6=10,SUM(+Ene!F85+Feb!F85+Mar!F85+Abr!F85+May!F85+Jun!F85+Jul!F85+Ago!F85+Set!F85+Oct!F85),IF(Config!$C$6=11,SUM(+Ene!F85+Feb!F85+Mar!F85+Abr!F85+May!F85+Jun!F85+Jul!F85+Ago!F85+Set!F85+Oct!F85+Nov!F85),IF(Config!$C$6=12,SUM(+Ene!F85+Feb!F85+Mar!F85+Abr!F85+May!F85+Jun!F85+Jul!F85+Ago!F85+Set!F85+Oct!F85+Nov!F85+Dic!F85)))))))))))))</f>
        <v>0</v>
      </c>
      <c r="G65" s="429">
        <f>IF(Config!$C$6=1,SUM(+Ene!G65),IF(Config!$C$6=2,SUM(+Ene!G65+Feb!G65),IF(Config!$C$6=3,SUM(+Ene!G65+Feb!G65+Mar!G65),IF(Config!$C$6=4,SUM(+Ene!G65+Feb!G65+Mar!G65+Abr!G65),IF(Config!$C$6=5,SUM(Ene!G65+Feb!G65+Mar!G65+Abr!G65+May!G65),IF(Config!$C$6=6,SUM(+Ene!G65+Feb!G65+Mar!G65+Abr!G65+May!G65+Jun!G65),IF(Config!$C$6=7,SUM(Ene!G65+Feb!G65+Mar!G65+Abr!G65+May!G65+Jun!G65+Jul!G65),IF(Config!$C$6=8,SUM(+Ene!G65+Feb!G65+Mar!G65+Abr!G65+May!G65+Jun!G65+Jul!G65+Ago!G65),IF(Config!$C$6=9,SUM(+Ene!G65+Feb!G65+Mar!G65+Abr!G65+May!G65+Jun!G65+Jul!G65+Ago!G65+Set!G65),IF(Config!$C$6=10,SUM(+Ene!G65+Feb!G65+Mar!G65+Abr!G65+May!G65+Jun!G65+Jul!G65+Ago!G65+Set!G65+Oct!G65),IF(Config!$C$6=11,SUM(+Ene!G65+Feb!G65+Mar!G65+Abr!G65+May!G65+Jun!G65+Jul!G65+Ago!G65+Set!G65+Oct!G65+Nov!G65),IF(Config!$C$6=12,SUM(+Ene!G65+Feb!G65+Mar!G65+Abr!G65+May!G65+Jun!G65+Jul!G65+Ago!G65+Set!G65+Oct!G65+Nov!G65+Dic!G65)))))))))))))</f>
        <v>0</v>
      </c>
      <c r="H65" s="429">
        <f>IF(Config!$C$6=1,SUM(+Ene!H65),IF(Config!$C$6=2,SUM(+Ene!H65+Feb!H65),IF(Config!$C$6=3,SUM(+Ene!H65+Feb!H65+Mar!H65),IF(Config!$C$6=4,SUM(+Ene!H65+Feb!H65+Mar!H65+Abr!H65),IF(Config!$C$6=5,SUM(Ene!H65+Feb!H65+Mar!H65+Abr!H65+May!H65),IF(Config!$C$6=6,SUM(+Ene!H65+Feb!H65+Mar!H65+Abr!H65+May!H65+Jun!H65),IF(Config!$C$6=7,SUM(Ene!H65+Feb!H65+Mar!H65+Abr!H65+May!H65+Jun!H65+Jul!H65),IF(Config!$C$6=8,SUM(+Ene!H65+Feb!H65+Mar!H65+Abr!H65+May!H65+Jun!H65+Jul!H65+Ago!H65),IF(Config!$C$6=9,SUM(+Ene!H65+Feb!H65+Mar!H65+Abr!H65+May!H65+Jun!H65+Jul!H65+Ago!H65+Set!H65),IF(Config!$C$6=10,SUM(+Ene!H65+Feb!H65+Mar!H65+Abr!H65+May!H65+Jun!H65+Jul!H65+Ago!H65+Set!H65+Oct!H65),IF(Config!$C$6=11,SUM(+Ene!H65+Feb!H65+Mar!H65+Abr!H65+May!H65+Jun!H65+Jul!H65+Ago!H65+Set!H65+Oct!H65+Nov!H65),IF(Config!$C$6=12,SUM(+Ene!H65+Feb!H65+Mar!H65+Abr!H65+May!H65+Jun!H65+Jul!H65+Ago!H65+Set!H65+Oct!H65+Nov!H65+Dic!H65)))))))))))))</f>
        <v>0</v>
      </c>
      <c r="I65" s="429">
        <f>IF(Config!$C$6=1,SUM(+Ene!I65),IF(Config!$C$6=2,SUM(+Ene!I65+Feb!I65),IF(Config!$C$6=3,SUM(+Ene!I65+Feb!I65+Mar!I65),IF(Config!$C$6=4,SUM(+Ene!I65+Feb!I65+Mar!I65+Abr!I65),IF(Config!$C$6=5,SUM(Ene!I65+Feb!I65+Mar!I65+Abr!I65+May!I65),IF(Config!$C$6=6,SUM(+Ene!I65+Feb!I65+Mar!I65+Abr!I65+May!I65+Jun!I65),IF(Config!$C$6=7,SUM(Ene!I65+Feb!I65+Mar!I65+Abr!I65+May!I65+Jun!I65+Jul!I65),IF(Config!$C$6=8,SUM(+Ene!I65+Feb!I65+Mar!I65+Abr!I65+May!I65+Jun!I65+Jul!I65+Ago!I65),IF(Config!$C$6=9,SUM(+Ene!I65+Feb!I65+Mar!I65+Abr!I65+May!I65+Jun!I65+Jul!I65+Ago!I65+Set!I65),IF(Config!$C$6=10,SUM(+Ene!I65+Feb!I65+Mar!I65+Abr!I65+May!I65+Jun!I65+Jul!I65+Ago!I65+Set!I65+Oct!I65),IF(Config!$C$6=11,SUM(+Ene!I65+Feb!I65+Mar!I65+Abr!I65+May!I65+Jun!I65+Jul!I65+Ago!I65+Set!I65+Oct!I65+Nov!I65),IF(Config!$C$6=12,SUM(+Ene!I65+Feb!I65+Mar!I65+Abr!I65+May!I65+Jun!I65+Jul!I65+Ago!I65+Set!I65+Oct!I65+Nov!I65+Dic!I65)))))))))))))</f>
        <v>0</v>
      </c>
      <c r="J65" s="429">
        <f>IF(Config!$C$6=1,SUM(+Ene!J65),IF(Config!$C$6=2,SUM(+Ene!J65+Feb!J65),IF(Config!$C$6=3,SUM(+Ene!J65+Feb!J65+Mar!J65),IF(Config!$C$6=4,SUM(+Ene!J65+Feb!J65+Mar!J65+Abr!J65),IF(Config!$C$6=5,SUM(Ene!J65+Feb!J65+Mar!J65+Abr!J65+May!J65),IF(Config!$C$6=6,SUM(+Ene!J65+Feb!J65+Mar!J65+Abr!J65+May!J65+Jun!J65),IF(Config!$C$6=7,SUM(Ene!J65+Feb!J65+Mar!J65+Abr!J65+May!J65+Jun!J65+Jul!J65),IF(Config!$C$6=8,SUM(+Ene!J65+Feb!J65+Mar!J65+Abr!J65+May!J65+Jun!J65+Jul!J65+Ago!J65),IF(Config!$C$6=9,SUM(+Ene!J65+Feb!J65+Mar!J65+Abr!J65+May!J65+Jun!J65+Jul!J65+Ago!J65+Set!J65),IF(Config!$C$6=10,SUM(+Ene!J65+Feb!J65+Mar!J65+Abr!J65+May!J65+Jun!J65+Jul!J65+Ago!J65+Set!J65+Oct!J65),IF(Config!$C$6=11,SUM(+Ene!J65+Feb!J65+Mar!J65+Abr!J65+May!J65+Jun!J65+Jul!J65+Ago!J65+Set!J65+Oct!J65+Nov!J65),IF(Config!$C$6=12,SUM(+Ene!J65+Feb!J65+Mar!J65+Abr!J65+May!J65+Jun!J65+Jul!J65+Ago!J65+Set!J65+Oct!J65+Nov!J65+Dic!J65)))))))))))))</f>
        <v>0</v>
      </c>
      <c r="K65" s="429">
        <f>IF(Config!$C$6=1,SUM(+Ene!K65),IF(Config!$C$6=2,SUM(+Ene!K65+Feb!K65),IF(Config!$C$6=3,SUM(+Ene!K65+Feb!K65+Mar!K65),IF(Config!$C$6=4,SUM(+Ene!K65+Feb!K65+Mar!K65+Abr!K65),IF(Config!$C$6=5,SUM(Ene!K65+Feb!K65+Mar!K65+Abr!K65+May!K65),IF(Config!$C$6=6,SUM(+Ene!K65+Feb!K65+Mar!K65+Abr!K65+May!K65+Jun!K65),IF(Config!$C$6=7,SUM(Ene!K65+Feb!K65+Mar!K65+Abr!K65+May!K65+Jun!K65+Jul!K65),IF(Config!$C$6=8,SUM(+Ene!K65+Feb!K65+Mar!K65+Abr!K65+May!K65+Jun!K65+Jul!K65+Ago!K65),IF(Config!$C$6=9,SUM(+Ene!K65+Feb!K65+Mar!K65+Abr!K65+May!K65+Jun!K65+Jul!K65+Ago!K65+Set!K65),IF(Config!$C$6=10,SUM(+Ene!K65+Feb!K65+Mar!K65+Abr!K65+May!K65+Jun!K65+Jul!K65+Ago!K65+Set!K65+Oct!K65),IF(Config!$C$6=11,SUM(+Ene!K65+Feb!K65+Mar!K65+Abr!K65+May!K65+Jun!K65+Jul!K65+Ago!K65+Set!K65+Oct!K65+Nov!K65),IF(Config!$C$6=12,SUM(+Ene!K65+Feb!K65+Mar!K65+Abr!K65+May!K65+Jun!K65+Jul!K65+Ago!K65+Set!K65+Oct!K65+Nov!K65+Dic!K65)))))))))))))</f>
        <v>0</v>
      </c>
      <c r="L65" s="429">
        <f>IF(Config!$C$6=1,SUM(+Ene!L65),IF(Config!$C$6=2,SUM(+Ene!L65+Feb!L65),IF(Config!$C$6=3,SUM(+Ene!L65+Feb!L65+Mar!L65),IF(Config!$C$6=4,SUM(+Ene!L65+Feb!L65+Mar!L65+Abr!L65),IF(Config!$C$6=5,SUM(Ene!L65+Feb!L65+Mar!L65+Abr!L65+May!L65),IF(Config!$C$6=6,SUM(+Ene!L65+Feb!L65+Mar!L65+Abr!L65+May!L65+Jun!L65),IF(Config!$C$6=7,SUM(Ene!L65+Feb!L65+Mar!L65+Abr!L65+May!L65+Jun!L65+Jul!L65),IF(Config!$C$6=8,SUM(+Ene!L65+Feb!L65+Mar!L65+Abr!L65+May!L65+Jun!L65+Jul!L65+Ago!L65),IF(Config!$C$6=9,SUM(+Ene!L65+Feb!L65+Mar!L65+Abr!L65+May!L65+Jun!L65+Jul!L65+Ago!L65+Set!L65),IF(Config!$C$6=10,SUM(+Ene!L65+Feb!L65+Mar!L65+Abr!L65+May!L65+Jun!L65+Jul!L65+Ago!L65+Set!L65+Oct!L65),IF(Config!$C$6=11,SUM(+Ene!L65+Feb!L65+Mar!L65+Abr!L65+May!L65+Jun!L65+Jul!L65+Ago!L65+Set!L65+Oct!L65+Nov!L65),IF(Config!$C$6=12,SUM(+Ene!L65+Feb!L65+Mar!L65+Abr!L65+May!L65+Jun!L65+Jul!L65+Ago!L65+Set!L65+Oct!L65+Nov!L65+Dic!L65)))))))))))))</f>
        <v>0</v>
      </c>
      <c r="M65" s="429">
        <f>IF(Config!$C$6=1,SUM(+Ene!M65),IF(Config!$C$6=2,SUM(+Ene!M65+Feb!M65),IF(Config!$C$6=3,SUM(+Ene!M65+Feb!M65+Mar!M65),IF(Config!$C$6=4,SUM(+Ene!M65+Feb!M65+Mar!M65+Abr!M65),IF(Config!$C$6=5,SUM(Ene!M65+Feb!M65+Mar!M65+Abr!M65+May!M65),IF(Config!$C$6=6,SUM(+Ene!M65+Feb!M65+Mar!M65+Abr!M65+May!M65+Jun!M65),IF(Config!$C$6=7,SUM(Ene!M65+Feb!M65+Mar!M65+Abr!M65+May!M65+Jun!M65+Jul!M65),IF(Config!$C$6=8,SUM(+Ene!M65+Feb!M65+Mar!M65+Abr!M65+May!M65+Jun!M65+Jul!M65+Ago!M65),IF(Config!$C$6=9,SUM(+Ene!M65+Feb!M65+Mar!M65+Abr!M65+May!M65+Jun!M65+Jul!M65+Ago!M65+Set!M65),IF(Config!$C$6=10,SUM(+Ene!M65+Feb!M65+Mar!M65+Abr!M65+May!M65+Jun!M65+Jul!M65+Ago!M65+Set!M65+Oct!M65),IF(Config!$C$6=11,SUM(+Ene!M65+Feb!M65+Mar!M65+Abr!M65+May!M65+Jun!M65+Jul!M65+Ago!M65+Set!M65+Oct!M65+Nov!M65),IF(Config!$C$6=12,SUM(+Ene!M65+Feb!M65+Mar!M65+Abr!M65+May!M65+Jun!M65+Jul!M65+Ago!M65+Set!M65+Oct!M65+Nov!M65+Dic!M65)))))))))))))</f>
        <v>0</v>
      </c>
      <c r="N65" s="429">
        <f>IF(Config!$C$6=1,SUM(+Ene!N65),IF(Config!$C$6=2,SUM(+Ene!N65+Feb!N65),IF(Config!$C$6=3,SUM(+Ene!N65+Feb!N65+Mar!N65),IF(Config!$C$6=4,SUM(+Ene!N65+Feb!N65+Mar!N65+Abr!N65),IF(Config!$C$6=5,SUM(Ene!N65+Feb!N65+Mar!N65+Abr!N65+May!N65),IF(Config!$C$6=6,SUM(+Ene!N65+Feb!N65+Mar!N65+Abr!N65+May!N65+Jun!N65),IF(Config!$C$6=7,SUM(Ene!N65+Feb!N65+Mar!N65+Abr!N65+May!N65+Jun!N65+Jul!N65),IF(Config!$C$6=8,SUM(+Ene!N65+Feb!N65+Mar!N65+Abr!N65+May!N65+Jun!N65+Jul!N65+Ago!N65),IF(Config!$C$6=9,SUM(+Ene!N65+Feb!N65+Mar!N65+Abr!N65+May!N65+Jun!N65+Jul!N65+Ago!N65+Set!N65),IF(Config!$C$6=10,SUM(+Ene!N65+Feb!N65+Mar!N65+Abr!N65+May!N65+Jun!N65+Jul!N65+Ago!N65+Set!N65+Oct!N65),IF(Config!$C$6=11,SUM(+Ene!N65+Feb!N65+Mar!N65+Abr!N65+May!N65+Jun!N65+Jul!N65+Ago!N65+Set!N65+Oct!N65+Nov!N65),IF(Config!$C$6=12,SUM(+Ene!N65+Feb!N65+Mar!N65+Abr!N65+May!N65+Jun!N65+Jul!N65+Ago!N65+Set!N65+Oct!N65+Nov!N65+Dic!N65)))))))))))))</f>
        <v>0</v>
      </c>
      <c r="O65" s="429">
        <f>IF(Config!$C$6=1,SUM(+Ene!O65),IF(Config!$C$6=2,SUM(+Ene!O65+Feb!O65),IF(Config!$C$6=3,SUM(+Ene!O65+Feb!O65+Mar!O65),IF(Config!$C$6=4,SUM(+Ene!O65+Feb!O65+Mar!O65+Abr!O65),IF(Config!$C$6=5,SUM(Ene!O65+Feb!O65+Mar!O65+Abr!O65+May!O65),IF(Config!$C$6=6,SUM(+Ene!O65+Feb!O65+Mar!O65+Abr!O65+May!O65+Jun!O65),IF(Config!$C$6=7,SUM(Ene!O65+Feb!O65+Mar!O65+Abr!O65+May!O65+Jun!O65+Jul!O65),IF(Config!$C$6=8,SUM(+Ene!O65+Feb!O65+Mar!O65+Abr!O65+May!O65+Jun!O65+Jul!O65+Ago!O65),IF(Config!$C$6=9,SUM(+Ene!O65+Feb!O65+Mar!O65+Abr!O65+May!O65+Jun!O65+Jul!O65+Ago!O65+Set!O65),IF(Config!$C$6=10,SUM(+Ene!O65+Feb!O65+Mar!O65+Abr!O65+May!O65+Jun!O65+Jul!O65+Ago!O65+Set!O65+Oct!O65),IF(Config!$C$6=11,SUM(+Ene!O65+Feb!O65+Mar!O65+Abr!O65+May!O65+Jun!O65+Jul!O65+Ago!O65+Set!O65+Oct!O65+Nov!O65),IF(Config!$C$6=12,SUM(+Ene!O65+Feb!O65+Mar!O65+Abr!O65+May!O65+Jun!O65+Jul!O65+Ago!O65+Set!O65+Oct!O65+Nov!O65+Dic!O65)))))))))))))</f>
        <v>0</v>
      </c>
      <c r="P65" s="429">
        <f>IF(Config!$C$6=1,SUM(+Ene!P65),IF(Config!$C$6=2,SUM(+Ene!P65+Feb!P65),IF(Config!$C$6=3,SUM(+Ene!P65+Feb!P65+Mar!P65),IF(Config!$C$6=4,SUM(+Ene!P65+Feb!P65+Mar!P65+Abr!P65),IF(Config!$C$6=5,SUM(Ene!P65+Feb!P65+Mar!P65+Abr!P65+May!P65),IF(Config!$C$6=6,SUM(+Ene!P65+Feb!P65+Mar!P65+Abr!P65+May!P65+Jun!P65),IF(Config!$C$6=7,SUM(Ene!P65+Feb!P65+Mar!P65+Abr!P65+May!P65+Jun!P65+Jul!P65),IF(Config!$C$6=8,SUM(+Ene!P65+Feb!P65+Mar!P65+Abr!P65+May!P65+Jun!P65+Jul!P65+Ago!P65),IF(Config!$C$6=9,SUM(+Ene!P65+Feb!P65+Mar!P65+Abr!P65+May!P65+Jun!P65+Jul!P65+Ago!P65+Set!P65),IF(Config!$C$6=10,SUM(+Ene!P65+Feb!P65+Mar!P65+Abr!P65+May!P65+Jun!P65+Jul!P65+Ago!P65+Set!P65+Oct!P65),IF(Config!$C$6=11,SUM(+Ene!P65+Feb!P65+Mar!P65+Abr!P65+May!P65+Jun!P65+Jul!P65+Ago!P65+Set!P65+Oct!P65+Nov!P65),IF(Config!$C$6=12,SUM(+Ene!P65+Feb!P65+Mar!P65+Abr!P65+May!P65+Jun!P65+Jul!P65+Ago!P65+Set!P65+Oct!P65+Nov!P65+Dic!P65)))))))))))))</f>
        <v>0</v>
      </c>
      <c r="Q65" s="429">
        <f>IF(Config!$C$6=1,SUM(+Ene!Q65),IF(Config!$C$6=2,SUM(+Ene!Q65+Feb!Q65),IF(Config!$C$6=3,SUM(+Ene!Q65+Feb!Q65+Mar!Q65),IF(Config!$C$6=4,SUM(+Ene!Q65+Feb!Q65+Mar!Q65+Abr!Q65),IF(Config!$C$6=5,SUM(Ene!Q65+Feb!Q65+Mar!Q65+Abr!Q65+May!Q65),IF(Config!$C$6=6,SUM(+Ene!Q65+Feb!Q65+Mar!Q65+Abr!Q65+May!Q65+Jun!Q65),IF(Config!$C$6=7,SUM(Ene!Q65+Feb!Q65+Mar!Q65+Abr!Q65+May!Q65+Jun!Q65+Jul!Q65),IF(Config!$C$6=8,SUM(+Ene!Q65+Feb!Q65+Mar!Q65+Abr!Q65+May!Q65+Jun!Q65+Jul!Q65+Ago!Q65),IF(Config!$C$6=9,SUM(+Ene!Q65+Feb!Q65+Mar!Q65+Abr!Q65+May!Q65+Jun!Q65+Jul!Q65+Ago!Q65+Set!Q65),IF(Config!$C$6=10,SUM(+Ene!Q65+Feb!Q65+Mar!Q65+Abr!Q65+May!Q65+Jun!Q65+Jul!Q65+Ago!Q65+Set!Q65+Oct!Q65),IF(Config!$C$6=11,SUM(+Ene!Q65+Feb!Q65+Mar!Q65+Abr!Q65+May!Q65+Jun!Q65+Jul!Q65+Ago!Q65+Set!Q65+Oct!Q65+Nov!Q65),IF(Config!$C$6=12,SUM(+Ene!Q65+Feb!Q65+Mar!Q65+Abr!Q65+May!Q65+Jun!Q65+Jul!Q65+Ago!Q65+Set!Q65+Oct!Q65+Nov!Q65+Dic!Q65)))))))))))))</f>
        <v>0</v>
      </c>
      <c r="R65" s="429">
        <f>IF(Config!$C$6=1,SUM(+Ene!R65),IF(Config!$C$6=2,SUM(+Ene!R65+Feb!R65),IF(Config!$C$6=3,SUM(+Ene!R65+Feb!R65+Mar!R65),IF(Config!$C$6=4,SUM(+Ene!R65+Feb!R65+Mar!R65+Abr!R65),IF(Config!$C$6=5,SUM(Ene!R65+Feb!R65+Mar!R65+Abr!R65+May!R65),IF(Config!$C$6=6,SUM(+Ene!R65+Feb!R65+Mar!R65+Abr!R65+May!R65+Jun!R65),IF(Config!$C$6=7,SUM(Ene!R65+Feb!R65+Mar!R65+Abr!R65+May!R65+Jun!R65+Jul!R65),IF(Config!$C$6=8,SUM(+Ene!R65+Feb!R65+Mar!R65+Abr!R65+May!R65+Jun!R65+Jul!R65+Ago!R65),IF(Config!$C$6=9,SUM(+Ene!R65+Feb!R65+Mar!R65+Abr!R65+May!R65+Jun!R65+Jul!R65+Ago!R65+Set!R65),IF(Config!$C$6=10,SUM(+Ene!R65+Feb!R65+Mar!R65+Abr!R65+May!R65+Jun!R65+Jul!R65+Ago!R65+Set!R65+Oct!R65),IF(Config!$C$6=11,SUM(+Ene!R65+Feb!R65+Mar!R65+Abr!R65+May!R65+Jun!R65+Jul!R65+Ago!R65+Set!R65+Oct!R65+Nov!R65),IF(Config!$C$6=12,SUM(+Ene!R65+Feb!R65+Mar!R65+Abr!R65+May!R65+Jun!R65+Jul!R65+Ago!R65+Set!R65+Oct!R65+Nov!R65+Dic!R65)))))))))))))</f>
        <v>0</v>
      </c>
      <c r="S65" s="429">
        <f>IF(Config!$C$6=1,SUM(+Ene!S65),IF(Config!$C$6=2,SUM(+Ene!S65+Feb!S65),IF(Config!$C$6=3,SUM(+Ene!S65+Feb!S65+Mar!S65),IF(Config!$C$6=4,SUM(+Ene!S65+Feb!S65+Mar!S65+Abr!S65),IF(Config!$C$6=5,SUM(Ene!S65+Feb!S65+Mar!S65+Abr!S65+May!S65),IF(Config!$C$6=6,SUM(+Ene!S65+Feb!S65+Mar!S65+Abr!S65+May!S65+Jun!S65),IF(Config!$C$6=7,SUM(Ene!S65+Feb!S65+Mar!S65+Abr!S65+May!S65+Jun!S65+Jul!S65),IF(Config!$C$6=8,SUM(+Ene!S65+Feb!S65+Mar!S65+Abr!S65+May!S65+Jun!S65+Jul!S65+Ago!S65),IF(Config!$C$6=9,SUM(+Ene!S65+Feb!S65+Mar!S65+Abr!S65+May!S65+Jun!S65+Jul!S65+Ago!S65+Set!S65),IF(Config!$C$6=10,SUM(+Ene!S65+Feb!S65+Mar!S65+Abr!S65+May!S65+Jun!S65+Jul!S65+Ago!S65+Set!S65+Oct!S65),IF(Config!$C$6=11,SUM(+Ene!S65+Feb!S65+Mar!S65+Abr!S65+May!S65+Jun!S65+Jul!S65+Ago!S65+Set!S65+Oct!S65+Nov!S65),IF(Config!$C$6=12,SUM(+Ene!S65+Feb!S65+Mar!S65+Abr!S65+May!S65+Jun!S65+Jul!S65+Ago!S65+Set!S65+Oct!S65+Nov!S65+Dic!S65)))))))))))))</f>
        <v>0</v>
      </c>
      <c r="T65" s="429">
        <f>IF(Config!$C$6=1,SUM(+Ene!T65),IF(Config!$C$6=2,SUM(+Ene!T65+Feb!T65),IF(Config!$C$6=3,SUM(+Ene!T65+Feb!T65+Mar!T65),IF(Config!$C$6=4,SUM(+Ene!T65+Feb!T65+Mar!T65+Abr!T65),IF(Config!$C$6=5,SUM(Ene!T65+Feb!T65+Mar!T65+Abr!T65+May!T65),IF(Config!$C$6=6,SUM(+Ene!T65+Feb!T65+Mar!T65+Abr!T65+May!T65+Jun!T65),IF(Config!$C$6=7,SUM(Ene!T65+Feb!T65+Mar!T65+Abr!T65+May!T65+Jun!T65+Jul!T65),IF(Config!$C$6=8,SUM(+Ene!T65+Feb!T65+Mar!T65+Abr!T65+May!T65+Jun!T65+Jul!T65+Ago!T65),IF(Config!$C$6=9,SUM(+Ene!T65+Feb!T65+Mar!T65+Abr!T65+May!T65+Jun!T65+Jul!T65+Ago!T65+Set!T65),IF(Config!$C$6=10,SUM(+Ene!T65+Feb!T65+Mar!T65+Abr!T65+May!T65+Jun!T65+Jul!T65+Ago!T65+Set!T65+Oct!T65),IF(Config!$C$6=11,SUM(+Ene!T65+Feb!T65+Mar!T65+Abr!T65+May!T65+Jun!T65+Jul!T65+Ago!T65+Set!T65+Oct!T65+Nov!T65),IF(Config!$C$6=12,SUM(+Ene!T65+Feb!T65+Mar!T65+Abr!T65+May!T65+Jun!T65+Jul!T65+Ago!T65+Set!T65+Oct!T65+Nov!T65+Dic!T65)))))))))))))</f>
        <v>0</v>
      </c>
      <c r="U65" s="429">
        <f>IF(Config!$C$6=1,SUM(+Ene!U65),IF(Config!$C$6=2,SUM(+Ene!U65+Feb!U65),IF(Config!$C$6=3,SUM(+Ene!U65+Feb!U65+Mar!U65),IF(Config!$C$6=4,SUM(+Ene!U65+Feb!U65+Mar!U65+Abr!U65),IF(Config!$C$6=5,SUM(Ene!U65+Feb!U65+Mar!U65+Abr!U65+May!U65),IF(Config!$C$6=6,SUM(+Ene!U65+Feb!U65+Mar!U65+Abr!U65+May!U65+Jun!U65),IF(Config!$C$6=7,SUM(Ene!U65+Feb!U65+Mar!U65+Abr!U65+May!U65+Jun!U65+Jul!U65),IF(Config!$C$6=8,SUM(+Ene!U65+Feb!U65+Mar!U65+Abr!U65+May!U65+Jun!U65+Jul!U65+Ago!U65),IF(Config!$C$6=9,SUM(+Ene!U65+Feb!U65+Mar!U65+Abr!U65+May!U65+Jun!U65+Jul!U65+Ago!U65+Set!U65),IF(Config!$C$6=10,SUM(+Ene!U65+Feb!U65+Mar!U65+Abr!U65+May!U65+Jun!U65+Jul!U65+Ago!U65+Set!U65+Oct!U65),IF(Config!$C$6=11,SUM(+Ene!U65+Feb!U65+Mar!U65+Abr!U65+May!U65+Jun!U65+Jul!U65+Ago!U65+Set!U65+Oct!U65+Nov!U65),IF(Config!$C$6=12,SUM(+Ene!U65+Feb!U65+Mar!U65+Abr!U65+May!U65+Jun!U65+Jul!U65+Ago!U65+Set!U65+Oct!U65+Nov!U65+Dic!U65)))))))))))))</f>
        <v>0</v>
      </c>
      <c r="V65" s="429">
        <f>IF(Config!$C$6=1,SUM(+Ene!V65),IF(Config!$C$6=2,SUM(+Ene!V65+Feb!V65),IF(Config!$C$6=3,SUM(+Ene!V65+Feb!V65+Mar!V65),IF(Config!$C$6=4,SUM(+Ene!V65+Feb!V65+Mar!V65+Abr!V65),IF(Config!$C$6=5,SUM(Ene!V65+Feb!V65+Mar!V65+Abr!V65+May!V65),IF(Config!$C$6=6,SUM(+Ene!V65+Feb!V65+Mar!V65+Abr!V65+May!V65+Jun!V65),IF(Config!$C$6=7,SUM(Ene!V65+Feb!V65+Mar!V65+Abr!V65+May!V65+Jun!V65+Jul!V65),IF(Config!$C$6=8,SUM(+Ene!V65+Feb!V65+Mar!V65+Abr!V65+May!V65+Jun!V65+Jul!V65+Ago!V65),IF(Config!$C$6=9,SUM(+Ene!V65+Feb!V65+Mar!V65+Abr!V65+May!V65+Jun!V65+Jul!V65+Ago!V65+Set!V65),IF(Config!$C$6=10,SUM(+Ene!V65+Feb!V65+Mar!V65+Abr!V65+May!V65+Jun!V65+Jul!V65+Ago!V65+Set!V65+Oct!V65),IF(Config!$C$6=11,SUM(+Ene!V65+Feb!V65+Mar!V65+Abr!V65+May!V65+Jun!V65+Jul!V65+Ago!V65+Set!V65+Oct!V65+Nov!V65),IF(Config!$C$6=12,SUM(+Ene!V65+Feb!V65+Mar!V65+Abr!V65+May!V65+Jun!V65+Jul!V65+Ago!V65+Set!V65+Oct!V65+Nov!V65+Dic!V65)))))))))))))</f>
        <v>0</v>
      </c>
      <c r="W65" s="429">
        <f>IF(Config!$C$6=1,SUM(+Ene!W65),IF(Config!$C$6=2,SUM(+Ene!W65+Feb!W65),IF(Config!$C$6=3,SUM(+Ene!W65+Feb!W65+Mar!W65),IF(Config!$C$6=4,SUM(+Ene!W65+Feb!W65+Mar!W65+Abr!W65),IF(Config!$C$6=5,SUM(Ene!W65+Feb!W65+Mar!W65+Abr!W65+May!W65),IF(Config!$C$6=6,SUM(+Ene!W65+Feb!W65+Mar!W65+Abr!W65+May!W65+Jun!W65),IF(Config!$C$6=7,SUM(Ene!W65+Feb!W65+Mar!W65+Abr!W65+May!W65+Jun!W65+Jul!W65),IF(Config!$C$6=8,SUM(+Ene!W65+Feb!W65+Mar!W65+Abr!W65+May!W65+Jun!W65+Jul!W65+Ago!W65),IF(Config!$C$6=9,SUM(+Ene!W65+Feb!W65+Mar!W65+Abr!W65+May!W65+Jun!W65+Jul!W65+Ago!W65+Set!W65),IF(Config!$C$6=10,SUM(+Ene!W65+Feb!W65+Mar!W65+Abr!W65+May!W65+Jun!W65+Jul!W65+Ago!W65+Set!W65+Oct!W65),IF(Config!$C$6=11,SUM(+Ene!W65+Feb!W65+Mar!W65+Abr!W65+May!W65+Jun!W65+Jul!W65+Ago!W65+Set!W65+Oct!W65+Nov!W65),IF(Config!$C$6=12,SUM(+Ene!W65+Feb!W65+Mar!W65+Abr!W65+May!W65+Jun!W65+Jul!W65+Ago!W65+Set!W65+Oct!W65+Nov!W65+Dic!W65)))))))))))))</f>
        <v>0</v>
      </c>
      <c r="X65" s="429">
        <f>IF(Config!$C$6=1,SUM(+Ene!X65),IF(Config!$C$6=2,SUM(+Ene!X65+Feb!X65),IF(Config!$C$6=3,SUM(+Ene!X65+Feb!X65+Mar!X65),IF(Config!$C$6=4,SUM(+Ene!X65+Feb!X65+Mar!X65+Abr!X65),IF(Config!$C$6=5,SUM(Ene!X65+Feb!X65+Mar!X65+Abr!X65+May!X65),IF(Config!$C$6=6,SUM(+Ene!X65+Feb!X65+Mar!X65+Abr!X65+May!X65+Jun!X65),IF(Config!$C$6=7,SUM(Ene!X65+Feb!X65+Mar!X65+Abr!X65+May!X65+Jun!X65+Jul!X65),IF(Config!$C$6=8,SUM(+Ene!X65+Feb!X65+Mar!X65+Abr!X65+May!X65+Jun!X65+Jul!X65+Ago!X65),IF(Config!$C$6=9,SUM(+Ene!X65+Feb!X65+Mar!X65+Abr!X65+May!X65+Jun!X65+Jul!X65+Ago!X65+Set!X65),IF(Config!$C$6=10,SUM(+Ene!X65+Feb!X65+Mar!X65+Abr!X65+May!X65+Jun!X65+Jul!X65+Ago!X65+Set!X65+Oct!X65),IF(Config!$C$6=11,SUM(+Ene!X65+Feb!X65+Mar!X65+Abr!X65+May!X65+Jun!X65+Jul!X65+Ago!X65+Set!X65+Oct!X65+Nov!X65),IF(Config!$C$6=12,SUM(+Ene!X65+Feb!X65+Mar!X65+Abr!X65+May!X65+Jun!X65+Jul!X65+Ago!X65+Set!X65+Oct!X65+Nov!X65+Dic!X65)))))))))))))</f>
        <v>0</v>
      </c>
      <c r="Y65" s="429">
        <f>IF(Config!$C$6=1,SUM(+Ene!Y65),IF(Config!$C$6=2,SUM(+Ene!Y65+Feb!Y65),IF(Config!$C$6=3,SUM(+Ene!Y65+Feb!Y65+Mar!Y65),IF(Config!$C$6=4,SUM(+Ene!Y65+Feb!Y65+Mar!Y65+Abr!Y65),IF(Config!$C$6=5,SUM(Ene!Y65+Feb!Y65+Mar!Y65+Abr!Y65+May!Y65),IF(Config!$C$6=6,SUM(+Ene!Y65+Feb!Y65+Mar!Y65+Abr!Y65+May!Y65+Jun!Y65),IF(Config!$C$6=7,SUM(Ene!Y65+Feb!Y65+Mar!Y65+Abr!Y65+May!Y65+Jun!Y65+Jul!Y65),IF(Config!$C$6=8,SUM(+Ene!Y65+Feb!Y65+Mar!Y65+Abr!Y65+May!Y65+Jun!Y65+Jul!Y65+Ago!Y65),IF(Config!$C$6=9,SUM(+Ene!Y65+Feb!Y65+Mar!Y65+Abr!Y65+May!Y65+Jun!Y65+Jul!Y65+Ago!Y65+Set!Y65),IF(Config!$C$6=10,SUM(+Ene!Y65+Feb!Y65+Mar!Y65+Abr!Y65+May!Y65+Jun!Y65+Jul!Y65+Ago!Y65+Set!Y65+Oct!Y65),IF(Config!$C$6=11,SUM(+Ene!Y65+Feb!Y65+Mar!Y65+Abr!Y65+May!Y65+Jun!Y65+Jul!Y65+Ago!Y65+Set!Y65+Oct!Y65+Nov!Y65),IF(Config!$C$6=12,SUM(+Ene!Y65+Feb!Y65+Mar!Y65+Abr!Y65+May!Y65+Jun!Y65+Jul!Y65+Ago!Y65+Set!Y65+Oct!Y65+Nov!Y65+Dic!Y65)))))))))))))</f>
        <v>0</v>
      </c>
      <c r="Z65" s="429">
        <f>IF(Config!$C$6=1,SUM(+Ene!Z65),IF(Config!$C$6=2,SUM(+Ene!Z65+Feb!Z65),IF(Config!$C$6=3,SUM(+Ene!Z65+Feb!Z65+Mar!Z65),IF(Config!$C$6=4,SUM(+Ene!Z65+Feb!Z65+Mar!Z65+Abr!Z65),IF(Config!$C$6=5,SUM(Ene!Z65+Feb!Z65+Mar!Z65+Abr!Z65+May!Z65),IF(Config!$C$6=6,SUM(+Ene!Z65+Feb!Z65+Mar!Z65+Abr!Z65+May!Z65+Jun!Z65),IF(Config!$C$6=7,SUM(Ene!Z65+Feb!Z65+Mar!Z65+Abr!Z65+May!Z65+Jun!Z65+Jul!Z65),IF(Config!$C$6=8,SUM(+Ene!Z65+Feb!Z65+Mar!Z65+Abr!Z65+May!Z65+Jun!Z65+Jul!Z65+Ago!Z65),IF(Config!$C$6=9,SUM(+Ene!Z65+Feb!Z65+Mar!Z65+Abr!Z65+May!Z65+Jun!Z65+Jul!Z65+Ago!Z65+Set!Z65),IF(Config!$C$6=10,SUM(+Ene!Z65+Feb!Z65+Mar!Z65+Abr!Z65+May!Z65+Jun!Z65+Jul!Z65+Ago!Z65+Set!Z65+Oct!Z65),IF(Config!$C$6=11,SUM(+Ene!Z65+Feb!Z65+Mar!Z65+Abr!Z65+May!Z65+Jun!Z65+Jul!Z65+Ago!Z65+Set!Z65+Oct!Z65+Nov!Z65),IF(Config!$C$6=12,SUM(+Ene!Z65+Feb!Z65+Mar!Z65+Abr!Z65+May!Z65+Jun!Z65+Jul!Z65+Ago!Z65+Set!Z65+Oct!Z65+Nov!Z65+Dic!Z65)))))))))))))</f>
        <v>0</v>
      </c>
      <c r="AA65" s="429">
        <f>IF(Config!$C$6=1,SUM(+Ene!AA65),IF(Config!$C$6=2,SUM(+Ene!AA65+Feb!AA65),IF(Config!$C$6=3,SUM(+Ene!AA65+Feb!AA65+Mar!AA65),IF(Config!$C$6=4,SUM(+Ene!AA65+Feb!AA65+Mar!AA65+Abr!AA65),IF(Config!$C$6=5,SUM(Ene!AA65+Feb!AA65+Mar!AA65+Abr!AA65+May!AA65),IF(Config!$C$6=6,SUM(+Ene!AA65+Feb!AA65+Mar!AA65+Abr!AA65+May!AA65+Jun!AA65),IF(Config!$C$6=7,SUM(Ene!AA65+Feb!AA65+Mar!AA65+Abr!AA65+May!AA65+Jun!AA65+Jul!AA65),IF(Config!$C$6=8,SUM(+Ene!AA65+Feb!AA65+Mar!AA65+Abr!AA65+May!AA65+Jun!AA65+Jul!AA65+Ago!AA65),IF(Config!$C$6=9,SUM(+Ene!AA65+Feb!AA65+Mar!AA65+Abr!AA65+May!AA65+Jun!AA65+Jul!AA65+Ago!AA65+Set!AA65),IF(Config!$C$6=10,SUM(+Ene!AA65+Feb!AA65+Mar!AA65+Abr!AA65+May!AA65+Jun!AA65+Jul!AA65+Ago!AA65+Set!AA65+Oct!AA65),IF(Config!$C$6=11,SUM(+Ene!AA65+Feb!AA65+Mar!AA65+Abr!AA65+May!AA65+Jun!AA65+Jul!AA65+Ago!AA65+Set!AA65+Oct!AA65+Nov!AA65),IF(Config!$C$6=12,SUM(+Ene!AA65+Feb!AA65+Mar!AA65+Abr!AA65+May!AA65+Jun!AA65+Jul!AA65+Ago!AA65+Set!AA65+Oct!AA65+Nov!AA65+Dic!AA65)))))))))))))</f>
        <v>0</v>
      </c>
      <c r="AB65" s="429">
        <f>IF(Config!$C$6=1,SUM(+Ene!AB65),IF(Config!$C$6=2,SUM(+Ene!AB65+Feb!AB65),IF(Config!$C$6=3,SUM(+Ene!AB65+Feb!AB65+Mar!AB65),IF(Config!$C$6=4,SUM(+Ene!AB65+Feb!AB65+Mar!AB65+Abr!AB65),IF(Config!$C$6=5,SUM(Ene!AB65+Feb!AB65+Mar!AB65+Abr!AB65+May!AB65),IF(Config!$C$6=6,SUM(+Ene!AB65+Feb!AB65+Mar!AB65+Abr!AB65+May!AB65+Jun!AB65),IF(Config!$C$6=7,SUM(Ene!AB65+Feb!AB65+Mar!AB65+Abr!AB65+May!AB65+Jun!AB65+Jul!AB65),IF(Config!$C$6=8,SUM(+Ene!AB65+Feb!AB65+Mar!AB65+Abr!AB65+May!AB65+Jun!AB65+Jul!AB65+Ago!AB65),IF(Config!$C$6=9,SUM(+Ene!AB65+Feb!AB65+Mar!AB65+Abr!AB65+May!AB65+Jun!AB65+Jul!AB65+Ago!AB65+Set!AB65),IF(Config!$C$6=10,SUM(+Ene!AB65+Feb!AB65+Mar!AB65+Abr!AB65+May!AB65+Jun!AB65+Jul!AB65+Ago!AB65+Set!AB65+Oct!AB65),IF(Config!$C$6=11,SUM(+Ene!AB65+Feb!AB65+Mar!AB65+Abr!AB65+May!AB65+Jun!AB65+Jul!AB65+Ago!AB65+Set!AB65+Oct!AB65+Nov!AB65),IF(Config!$C$6=12,SUM(+Ene!AB65+Feb!AB65+Mar!AB65+Abr!AB65+May!AB65+Jun!AB65+Jul!AB65+Ago!AB65+Set!AB65+Oct!AB65+Nov!AB65+Dic!AB65)))))))))))))</f>
        <v>0</v>
      </c>
      <c r="AC65" s="429">
        <f>IF(Config!$C$6=1,SUM(+Ene!AC65),IF(Config!$C$6=2,SUM(+Ene!AC65+Feb!AC65),IF(Config!$C$6=3,SUM(+Ene!AC65+Feb!AC65+Mar!AC65),IF(Config!$C$6=4,SUM(+Ene!AC65+Feb!AC65+Mar!AC65+Abr!AC65),IF(Config!$C$6=5,SUM(Ene!AC65+Feb!AC65+Mar!AC65+Abr!AC65+May!AC65),IF(Config!$C$6=6,SUM(+Ene!AC65+Feb!AC65+Mar!AC65+Abr!AC65+May!AC65+Jun!AC65),IF(Config!$C$6=7,SUM(Ene!AC65+Feb!AC65+Mar!AC65+Abr!AC65+May!AC65+Jun!AC65+Jul!AC65),IF(Config!$C$6=8,SUM(+Ene!AC65+Feb!AC65+Mar!AC65+Abr!AC65+May!AC65+Jun!AC65+Jul!AC65+Ago!AC65),IF(Config!$C$6=9,SUM(+Ene!AC65+Feb!AC65+Mar!AC65+Abr!AC65+May!AC65+Jun!AC65+Jul!AC65+Ago!AC65+Set!AC65),IF(Config!$C$6=10,SUM(+Ene!AC65+Feb!AC65+Mar!AC65+Abr!AC65+May!AC65+Jun!AC65+Jul!AC65+Ago!AC65+Set!AC65+Oct!AC65),IF(Config!$C$6=11,SUM(+Ene!AC65+Feb!AC65+Mar!AC65+Abr!AC65+May!AC65+Jun!AC65+Jul!AC65+Ago!AC65+Set!AC65+Oct!AC65+Nov!AC65),IF(Config!$C$6=12,SUM(+Ene!AC65+Feb!AC65+Mar!AC65+Abr!AC65+May!AC65+Jun!AC65+Jul!AC65+Ago!AC65+Set!AC65+Oct!AC65+Nov!AC65+Dic!AC65)))))))))))))</f>
        <v>0</v>
      </c>
      <c r="AD65" s="429">
        <f>IF(Config!$C$6=1,SUM(+Ene!AD65),IF(Config!$C$6=2,SUM(+Ene!AD65+Feb!AD65),IF(Config!$C$6=3,SUM(+Ene!AD65+Feb!AD65+Mar!AD65),IF(Config!$C$6=4,SUM(+Ene!AD65+Feb!AD65+Mar!AD65+Abr!AD65),IF(Config!$C$6=5,SUM(Ene!AD65+Feb!AD65+Mar!AD65+Abr!AD65+May!AD65),IF(Config!$C$6=6,SUM(+Ene!AD65+Feb!AD65+Mar!AD65+Abr!AD65+May!AD65+Jun!AD65),IF(Config!$C$6=7,SUM(Ene!AD65+Feb!AD65+Mar!AD65+Abr!AD65+May!AD65+Jun!AD65+Jul!AD65),IF(Config!$C$6=8,SUM(+Ene!AD65+Feb!AD65+Mar!AD65+Abr!AD65+May!AD65+Jun!AD65+Jul!AD65+Ago!AD65),IF(Config!$C$6=9,SUM(+Ene!AD65+Feb!AD65+Mar!AD65+Abr!AD65+May!AD65+Jun!AD65+Jul!AD65+Ago!AD65+Set!AD65),IF(Config!$C$6=10,SUM(+Ene!AD65+Feb!AD65+Mar!AD65+Abr!AD65+May!AD65+Jun!AD65+Jul!AD65+Ago!AD65+Set!AD65+Oct!AD65),IF(Config!$C$6=11,SUM(+Ene!AD65+Feb!AD65+Mar!AD65+Abr!AD65+May!AD65+Jun!AD65+Jul!AD65+Ago!AD65+Set!AD65+Oct!AD65+Nov!AD65),IF(Config!$C$6=12,SUM(+Ene!AD65+Feb!AD65+Mar!AD65+Abr!AD65+May!AD65+Jun!AD65+Jul!AD65+Ago!AD65+Set!AD65+Oct!AD65+Nov!AD65+Dic!AD65)))))))))))))</f>
        <v>0</v>
      </c>
      <c r="AE65" s="429">
        <f>IF(Config!$C$6=1,SUM(+Ene!AE65),IF(Config!$C$6=2,SUM(+Ene!AE65+Feb!AE65),IF(Config!$C$6=3,SUM(+Ene!AE65+Feb!AE65+Mar!AE65),IF(Config!$C$6=4,SUM(+Ene!AE65+Feb!AE65+Mar!AE65+Abr!AE65),IF(Config!$C$6=5,SUM(Ene!AE65+Feb!AE65+Mar!AE65+Abr!AE65+May!AE65),IF(Config!$C$6=6,SUM(+Ene!AE65+Feb!AE65+Mar!AE65+Abr!AE65+May!AE65+Jun!AE65),IF(Config!$C$6=7,SUM(Ene!AE65+Feb!AE65+Mar!AE65+Abr!AE65+May!AE65+Jun!AE65+Jul!AE65),IF(Config!$C$6=8,SUM(+Ene!AE65+Feb!AE65+Mar!AE65+Abr!AE65+May!AE65+Jun!AE65+Jul!AE65+Ago!AE65),IF(Config!$C$6=9,SUM(+Ene!AE65+Feb!AE65+Mar!AE65+Abr!AE65+May!AE65+Jun!AE65+Jul!AE65+Ago!AE65+Set!AE65),IF(Config!$C$6=10,SUM(+Ene!AE65+Feb!AE65+Mar!AE65+Abr!AE65+May!AE65+Jun!AE65+Jul!AE65+Ago!AE65+Set!AE65+Oct!AE65),IF(Config!$C$6=11,SUM(+Ene!AE65+Feb!AE65+Mar!AE65+Abr!AE65+May!AE65+Jun!AE65+Jul!AE65+Ago!AE65+Set!AE65+Oct!AE65+Nov!AE65),IF(Config!$C$6=12,SUM(+Ene!AE65+Feb!AE65+Mar!AE65+Abr!AE65+May!AE65+Jun!AE65+Jul!AE65+Ago!AE65+Set!AE65+Oct!AE65+Nov!AE65+Dic!AE65)))))))))))))</f>
        <v>0</v>
      </c>
      <c r="AF65" s="429">
        <f>IF(Config!$C$6=1,SUM(+Ene!AF65),IF(Config!$C$6=2,SUM(+Ene!AF65+Feb!AF65),IF(Config!$C$6=3,SUM(+Ene!AF65+Feb!AF65+Mar!AF65),IF(Config!$C$6=4,SUM(+Ene!AF65+Feb!AF65+Mar!AF65+Abr!AF65),IF(Config!$C$6=5,SUM(Ene!AF65+Feb!AF65+Mar!AF65+Abr!AF65+May!AF65),IF(Config!$C$6=6,SUM(+Ene!AF65+Feb!AF65+Mar!AF65+Abr!AF65+May!AF65+Jun!AF65),IF(Config!$C$6=7,SUM(Ene!AF65+Feb!AF65+Mar!AF65+Abr!AF65+May!AF65+Jun!AF65+Jul!AF65),IF(Config!$C$6=8,SUM(+Ene!AF65+Feb!AF65+Mar!AF65+Abr!AF65+May!AF65+Jun!AF65+Jul!AF65+Ago!AF65),IF(Config!$C$6=9,SUM(+Ene!AF65+Feb!AF65+Mar!AF65+Abr!AF65+May!AF65+Jun!AF65+Jul!AF65+Ago!AF65+Set!AF65),IF(Config!$C$6=10,SUM(+Ene!AF65+Feb!AF65+Mar!AF65+Abr!AF65+May!AF65+Jun!AF65+Jul!AF65+Ago!AF65+Set!AF65+Oct!AF65),IF(Config!$C$6=11,SUM(+Ene!AF65+Feb!AF65+Mar!AF65+Abr!AF65+May!AF65+Jun!AF65+Jul!AF65+Ago!AF65+Set!AF65+Oct!AF65+Nov!AF65),IF(Config!$C$6=12,SUM(+Ene!AF65+Feb!AF65+Mar!AF65+Abr!AF65+May!AF65+Jun!AF65+Jul!AF65+Ago!AF65+Set!AF65+Oct!AF65+Nov!AF65+Dic!AF65)))))))))))))</f>
        <v>0</v>
      </c>
      <c r="AG65" s="429">
        <f>IF(Config!$C$6=1,SUM(+Ene!AG65),IF(Config!$C$6=2,SUM(+Ene!AG65+Feb!AG65),IF(Config!$C$6=3,SUM(+Ene!AG65+Feb!AG65+Mar!AG65),IF(Config!$C$6=4,SUM(+Ene!AG65+Feb!AG65+Mar!AG65+Abr!AG65),IF(Config!$C$6=5,SUM(Ene!AG65+Feb!AG65+Mar!AG65+Abr!AG65+May!AG65),IF(Config!$C$6=6,SUM(+Ene!AG65+Feb!AG65+Mar!AG65+Abr!AG65+May!AG65+Jun!AG65),IF(Config!$C$6=7,SUM(Ene!AG65+Feb!AG65+Mar!AG65+Abr!AG65+May!AG65+Jun!AG65+Jul!AG65),IF(Config!$C$6=8,SUM(+Ene!AG65+Feb!AG65+Mar!AG65+Abr!AG65+May!AG65+Jun!AG65+Jul!AG65+Ago!AG65),IF(Config!$C$6=9,SUM(+Ene!AG65+Feb!AG65+Mar!AG65+Abr!AG65+May!AG65+Jun!AG65+Jul!AG65+Ago!AG65+Set!AG65),IF(Config!$C$6=10,SUM(+Ene!AG65+Feb!AG65+Mar!AG65+Abr!AG65+May!AG65+Jun!AG65+Jul!AG65+Ago!AG65+Set!AG65+Oct!AG65),IF(Config!$C$6=11,SUM(+Ene!AG65+Feb!AG65+Mar!AG65+Abr!AG65+May!AG65+Jun!AG65+Jul!AG65+Ago!AG65+Set!AG65+Oct!AG65+Nov!AG65),IF(Config!$C$6=12,SUM(+Ene!AG65+Feb!AG65+Mar!AG65+Abr!AG65+May!AG65+Jun!AG65+Jul!AG65+Ago!AG65+Set!AG65+Oct!AG65+Nov!AG65+Dic!AG65)))))))))))))</f>
        <v>0</v>
      </c>
      <c r="AH65" s="429">
        <f>IF(Config!$C$6=1,SUM(+Ene!AH65),IF(Config!$C$6=2,SUM(+Ene!AH65+Feb!AH65),IF(Config!$C$6=3,SUM(+Ene!AH65+Feb!AH65+Mar!AH65),IF(Config!$C$6=4,SUM(+Ene!AH65+Feb!AH65+Mar!AH65+Abr!AH65),IF(Config!$C$6=5,SUM(Ene!AH65+Feb!AH65+Mar!AH65+Abr!AH65+May!AH65),IF(Config!$C$6=6,SUM(+Ene!AH65+Feb!AH65+Mar!AH65+Abr!AH65+May!AH65+Jun!AH65),IF(Config!$C$6=7,SUM(Ene!AH65+Feb!AH65+Mar!AH65+Abr!AH65+May!AH65+Jun!AH65+Jul!AH65),IF(Config!$C$6=8,SUM(+Ene!AH65+Feb!AH65+Mar!AH65+Abr!AH65+May!AH65+Jun!AH65+Jul!AH65+Ago!AH65),IF(Config!$C$6=9,SUM(+Ene!AH65+Feb!AH65+Mar!AH65+Abr!AH65+May!AH65+Jun!AH65+Jul!AH65+Ago!AH65+Set!AH65),IF(Config!$C$6=10,SUM(+Ene!AH65+Feb!AH65+Mar!AH65+Abr!AH65+May!AH65+Jun!AH65+Jul!AH65+Ago!AH65+Set!AH65+Oct!AH65),IF(Config!$C$6=11,SUM(+Ene!AH65+Feb!AH65+Mar!AH65+Abr!AH65+May!AH65+Jun!AH65+Jul!AH65+Ago!AH65+Set!AH65+Oct!AH65+Nov!AH65),IF(Config!$C$6=12,SUM(+Ene!AH65+Feb!AH65+Mar!AH65+Abr!AH65+May!AH65+Jun!AH65+Jul!AH65+Ago!AH65+Set!AH65+Oct!AH65+Nov!AH65+Dic!AH65)))))))))))))</f>
        <v>0</v>
      </c>
      <c r="AI65" s="429">
        <f>IF(Config!$C$6=1,SUM(+Ene!AI65),IF(Config!$C$6=2,SUM(+Ene!AI65+Feb!AI65),IF(Config!$C$6=3,SUM(+Ene!AI65+Feb!AI65+Mar!AI65),IF(Config!$C$6=4,SUM(+Ene!AI65+Feb!AI65+Mar!AI65+Abr!AI65),IF(Config!$C$6=5,SUM(Ene!AI65+Feb!AI65+Mar!AI65+Abr!AI65+May!AI65),IF(Config!$C$6=6,SUM(+Ene!AI65+Feb!AI65+Mar!AI65+Abr!AI65+May!AI65+Jun!AI65),IF(Config!$C$6=7,SUM(Ene!AI65+Feb!AI65+Mar!AI65+Abr!AI65+May!AI65+Jun!AI65+Jul!AI65),IF(Config!$C$6=8,SUM(+Ene!AI65+Feb!AI65+Mar!AI65+Abr!AI65+May!AI65+Jun!AI65+Jul!AI65+Ago!AI65),IF(Config!$C$6=9,SUM(+Ene!AI65+Feb!AI65+Mar!AI65+Abr!AI65+May!AI65+Jun!AI65+Jul!AI65+Ago!AI65+Set!AI65),IF(Config!$C$6=10,SUM(+Ene!AI65+Feb!AI65+Mar!AI65+Abr!AI65+May!AI65+Jun!AI65+Jul!AI65+Ago!AI65+Set!AI65+Oct!AI65),IF(Config!$C$6=11,SUM(+Ene!AI65+Feb!AI65+Mar!AI65+Abr!AI65+May!AI65+Jun!AI65+Jul!AI65+Ago!AI65+Set!AI65+Oct!AI65+Nov!AI65),IF(Config!$C$6=12,SUM(+Ene!AI65+Feb!AI65+Mar!AI65+Abr!AI65+May!AI65+Jun!AI65+Jul!AI65+Ago!AI65+Set!AI65+Oct!AI65+Nov!AI65+Dic!AI65)))))))))))))</f>
        <v>0</v>
      </c>
      <c r="AJ65" s="429">
        <f>IF(Config!$C$6=1,SUM(+Ene!AJ65),IF(Config!$C$6=2,SUM(+Ene!AJ65+Feb!AJ65),IF(Config!$C$6=3,SUM(+Ene!AJ65+Feb!AJ65+Mar!AJ65),IF(Config!$C$6=4,SUM(+Ene!AJ65+Feb!AJ65+Mar!AJ65+Abr!AJ65),IF(Config!$C$6=5,SUM(Ene!AJ65+Feb!AJ65+Mar!AJ65+Abr!AJ65+May!AJ65),IF(Config!$C$6=6,SUM(+Ene!AJ65+Feb!AJ65+Mar!AJ65+Abr!AJ65+May!AJ65+Jun!AJ65),IF(Config!$C$6=7,SUM(Ene!AJ65+Feb!AJ65+Mar!AJ65+Abr!AJ65+May!AJ65+Jun!AJ65+Jul!AJ65),IF(Config!$C$6=8,SUM(+Ene!AJ65+Feb!AJ65+Mar!AJ65+Abr!AJ65+May!AJ65+Jun!AJ65+Jul!AJ65+Ago!AJ65),IF(Config!$C$6=9,SUM(+Ene!AJ65+Feb!AJ65+Mar!AJ65+Abr!AJ65+May!AJ65+Jun!AJ65+Jul!AJ65+Ago!AJ65+Set!AJ65),IF(Config!$C$6=10,SUM(+Ene!AJ65+Feb!AJ65+Mar!AJ65+Abr!AJ65+May!AJ65+Jun!AJ65+Jul!AJ65+Ago!AJ65+Set!AJ65+Oct!AJ65),IF(Config!$C$6=11,SUM(+Ene!AJ65+Feb!AJ65+Mar!AJ65+Abr!AJ65+May!AJ65+Jun!AJ65+Jul!AJ65+Ago!AJ65+Set!AJ65+Oct!AJ65+Nov!AJ65),IF(Config!$C$6=12,SUM(+Ene!AJ65+Feb!AJ65+Mar!AJ65+Abr!AJ65+May!AJ65+Jun!AJ65+Jul!AJ65+Ago!AJ65+Set!AJ65+Oct!AJ65+Nov!AJ65+Dic!AJ65)))))))))))))</f>
        <v>0</v>
      </c>
      <c r="AK65" s="429">
        <f>IF(Config!$C$6=1,SUM(+Ene!AK65),IF(Config!$C$6=2,SUM(+Ene!AK65+Feb!AK65),IF(Config!$C$6=3,SUM(+Ene!AK65+Feb!AK65+Mar!AK65),IF(Config!$C$6=4,SUM(+Ene!AK65+Feb!AK65+Mar!AK65+Abr!AK65),IF(Config!$C$6=5,SUM(Ene!AK65+Feb!AK65+Mar!AK65+Abr!AK65+May!AK65),IF(Config!$C$6=6,SUM(+Ene!AK65+Feb!AK65+Mar!AK65+Abr!AK65+May!AK65+Jun!AK65),IF(Config!$C$6=7,SUM(Ene!AK65+Feb!AK65+Mar!AK65+Abr!AK65+May!AK65+Jun!AK65+Jul!AK65),IF(Config!$C$6=8,SUM(+Ene!AK65+Feb!AK65+Mar!AK65+Abr!AK65+May!AK65+Jun!AK65+Jul!AK65+Ago!AK65),IF(Config!$C$6=9,SUM(+Ene!AK65+Feb!AK65+Mar!AK65+Abr!AK65+May!AK65+Jun!AK65+Jul!AK65+Ago!AK65+Set!AK65),IF(Config!$C$6=10,SUM(+Ene!AK65+Feb!AK65+Mar!AK65+Abr!AK65+May!AK65+Jun!AK65+Jul!AK65+Ago!AK65+Set!AK65+Oct!AK65),IF(Config!$C$6=11,SUM(+Ene!AK65+Feb!AK65+Mar!AK65+Abr!AK65+May!AK65+Jun!AK65+Jul!AK65+Ago!AK65+Set!AK65+Oct!AK65+Nov!AK65),IF(Config!$C$6=12,SUM(+Ene!AK65+Feb!AK65+Mar!AK65+Abr!AK65+May!AK65+Jun!AK65+Jul!AK65+Ago!AK65+Set!AK65+Oct!AK65+Nov!AK65+Dic!AK65)))))))))))))</f>
        <v>0</v>
      </c>
      <c r="AL65" s="429">
        <f>IF(Config!$C$6=1,SUM(+Ene!AL65),IF(Config!$C$6=2,SUM(+Ene!AL65+Feb!AL65),IF(Config!$C$6=3,SUM(+Ene!AL65+Feb!AL65+Mar!AL65),IF(Config!$C$6=4,SUM(+Ene!AL65+Feb!AL65+Mar!AL65+Abr!AL65),IF(Config!$C$6=5,SUM(Ene!AL65+Feb!AL65+Mar!AL65+Abr!AL65+May!AL65),IF(Config!$C$6=6,SUM(+Ene!AL65+Feb!AL65+Mar!AL65+Abr!AL65+May!AL65+Jun!AL65),IF(Config!$C$6=7,SUM(Ene!AL65+Feb!AL65+Mar!AL65+Abr!AL65+May!AL65+Jun!AL65+Jul!AL65),IF(Config!$C$6=8,SUM(+Ene!AL65+Feb!AL65+Mar!AL65+Abr!AL65+May!AL65+Jun!AL65+Jul!AL65+Ago!AL65),IF(Config!$C$6=9,SUM(+Ene!AL65+Feb!AL65+Mar!AL65+Abr!AL65+May!AL65+Jun!AL65+Jul!AL65+Ago!AL65+Set!AL65),IF(Config!$C$6=10,SUM(+Ene!AL65+Feb!AL65+Mar!AL65+Abr!AL65+May!AL65+Jun!AL65+Jul!AL65+Ago!AL65+Set!AL65+Oct!AL65),IF(Config!$C$6=11,SUM(+Ene!AL65+Feb!AL65+Mar!AL65+Abr!AL65+May!AL65+Jun!AL65+Jul!AL65+Ago!AL65+Set!AL65+Oct!AL65+Nov!AL65),IF(Config!$C$6=12,SUM(+Ene!AL65+Feb!AL65+Mar!AL65+Abr!AL65+May!AL65+Jun!AL65+Jul!AL65+Ago!AL65+Set!AL65+Oct!AL65+Nov!AL65+Dic!AL65)))))))))))))</f>
        <v>0</v>
      </c>
      <c r="AM65" s="429">
        <f>IF(Config!$C$6=1,SUM(+Ene!AM65),IF(Config!$C$6=2,SUM(+Ene!AM65+Feb!AM65),IF(Config!$C$6=3,SUM(+Ene!AM65+Feb!AM65+Mar!AM65),IF(Config!$C$6=4,SUM(+Ene!AM65+Feb!AM65+Mar!AM65+Abr!AM65),IF(Config!$C$6=5,SUM(Ene!AM65+Feb!AM65+Mar!AM65+Abr!AM65+May!AM65),IF(Config!$C$6=6,SUM(+Ene!AM65+Feb!AM65+Mar!AM65+Abr!AM65+May!AM65+Jun!AM65),IF(Config!$C$6=7,SUM(Ene!AM65+Feb!AM65+Mar!AM65+Abr!AM65+May!AM65+Jun!AM65+Jul!AM65),IF(Config!$C$6=8,SUM(+Ene!AM65+Feb!AM65+Mar!AM65+Abr!AM65+May!AM65+Jun!AM65+Jul!AM65+Ago!AM65),IF(Config!$C$6=9,SUM(+Ene!AM65+Feb!AM65+Mar!AM65+Abr!AM65+May!AM65+Jun!AM65+Jul!AM65+Ago!AM65+Set!AM65),IF(Config!$C$6=10,SUM(+Ene!AM65+Feb!AM65+Mar!AM65+Abr!AM65+May!AM65+Jun!AM65+Jul!AM65+Ago!AM65+Set!AM65+Oct!AM65),IF(Config!$C$6=11,SUM(+Ene!AM65+Feb!AM65+Mar!AM65+Abr!AM65+May!AM65+Jun!AM65+Jul!AM65+Ago!AM65+Set!AM65+Oct!AM65+Nov!AM65),IF(Config!$C$6=12,SUM(+Ene!AM65+Feb!AM65+Mar!AM65+Abr!AM65+May!AM65+Jun!AM65+Jul!AM65+Ago!AM65+Set!AM65+Oct!AM65+Nov!AM65+Dic!AM65)))))))))))))</f>
        <v>0</v>
      </c>
      <c r="AN65" s="429">
        <f>IF(Config!$C$6=1,SUM(+Ene!AN65),IF(Config!$C$6=2,SUM(+Ene!AN65+Feb!AN65),IF(Config!$C$6=3,SUM(+Ene!AN65+Feb!AN65+Mar!AN65),IF(Config!$C$6=4,SUM(+Ene!AN65+Feb!AN65+Mar!AN65+Abr!AN65),IF(Config!$C$6=5,SUM(Ene!AN65+Feb!AN65+Mar!AN65+Abr!AN65+May!AN65),IF(Config!$C$6=6,SUM(+Ene!AN65+Feb!AN65+Mar!AN65+Abr!AN65+May!AN65+Jun!AN65),IF(Config!$C$6=7,SUM(Ene!AN65+Feb!AN65+Mar!AN65+Abr!AN65+May!AN65+Jun!AN65+Jul!AN65),IF(Config!$C$6=8,SUM(+Ene!AN65+Feb!AN65+Mar!AN65+Abr!AN65+May!AN65+Jun!AN65+Jul!AN65+Ago!AN65),IF(Config!$C$6=9,SUM(+Ene!AN65+Feb!AN65+Mar!AN65+Abr!AN65+May!AN65+Jun!AN65+Jul!AN65+Ago!AN65+Set!AN65),IF(Config!$C$6=10,SUM(+Ene!AN65+Feb!AN65+Mar!AN65+Abr!AN65+May!AN65+Jun!AN65+Jul!AN65+Ago!AN65+Set!AN65+Oct!AN65),IF(Config!$C$6=11,SUM(+Ene!AN65+Feb!AN65+Mar!AN65+Abr!AN65+May!AN65+Jun!AN65+Jul!AN65+Ago!AN65+Set!AN65+Oct!AN65+Nov!AN65),IF(Config!$C$6=12,SUM(+Ene!AN65+Feb!AN65+Mar!AN65+Abr!AN65+May!AN65+Jun!AN65+Jul!AN65+Ago!AN65+Set!AN65+Oct!AN65+Nov!AN65+Dic!AN65)))))))))))))</f>
        <v>0</v>
      </c>
      <c r="AO65" s="429">
        <f>IF(Config!$C$6=1,SUM(+Ene!AO65),IF(Config!$C$6=2,SUM(+Ene!AO65+Feb!AO65),IF(Config!$C$6=3,SUM(+Ene!AO65+Feb!AO65+Mar!AO65),IF(Config!$C$6=4,SUM(+Ene!AO65+Feb!AO65+Mar!AO65+Abr!AO65),IF(Config!$C$6=5,SUM(Ene!AO65+Feb!AO65+Mar!AO65+Abr!AO65+May!AO65),IF(Config!$C$6=6,SUM(+Ene!AO65+Feb!AO65+Mar!AO65+Abr!AO65+May!AO65+Jun!AO65),IF(Config!$C$6=7,SUM(Ene!AO65+Feb!AO65+Mar!AO65+Abr!AO65+May!AO65+Jun!AO65+Jul!AO65),IF(Config!$C$6=8,SUM(+Ene!AO65+Feb!AO65+Mar!AO65+Abr!AO65+May!AO65+Jun!AO65+Jul!AO65+Ago!AO65),IF(Config!$C$6=9,SUM(+Ene!AO65+Feb!AO65+Mar!AO65+Abr!AO65+May!AO65+Jun!AO65+Jul!AO65+Ago!AO65+Set!AO65),IF(Config!$C$6=10,SUM(+Ene!AO65+Feb!AO65+Mar!AO65+Abr!AO65+May!AO65+Jun!AO65+Jul!AO65+Ago!AO65+Set!AO65+Oct!AO65),IF(Config!$C$6=11,SUM(+Ene!AO65+Feb!AO65+Mar!AO65+Abr!AO65+May!AO65+Jun!AO65+Jul!AO65+Ago!AO65+Set!AO65+Oct!AO65+Nov!AO65),IF(Config!$C$6=12,SUM(+Ene!AO65+Feb!AO65+Mar!AO65+Abr!AO65+May!AO65+Jun!AO65+Jul!AO65+Ago!AO65+Set!AO65+Oct!AO65+Nov!AO65+Dic!AO65)))))))))))))</f>
        <v>0</v>
      </c>
      <c r="AP65" s="429">
        <f>IF(Config!$C$6=1,SUM(+Ene!AP65),IF(Config!$C$6=2,SUM(+Ene!AP65+Feb!AP65),IF(Config!$C$6=3,SUM(+Ene!AP65+Feb!AP65+Mar!AP65),IF(Config!$C$6=4,SUM(+Ene!AP65+Feb!AP65+Mar!AP65+Abr!AP65),IF(Config!$C$6=5,SUM(Ene!AP65+Feb!AP65+Mar!AP65+Abr!AP65+May!AP65),IF(Config!$C$6=6,SUM(+Ene!AP65+Feb!AP65+Mar!AP65+Abr!AP65+May!AP65+Jun!AP65),IF(Config!$C$6=7,SUM(Ene!AP65+Feb!AP65+Mar!AP65+Abr!AP65+May!AP65+Jun!AP65+Jul!AP65),IF(Config!$C$6=8,SUM(+Ene!AP65+Feb!AP65+Mar!AP65+Abr!AP65+May!AP65+Jun!AP65+Jul!AP65+Ago!AP65),IF(Config!$C$6=9,SUM(+Ene!AP65+Feb!AP65+Mar!AP65+Abr!AP65+May!AP65+Jun!AP65+Jul!AP65+Ago!AP65+Set!AP65),IF(Config!$C$6=10,SUM(+Ene!AP65+Feb!AP65+Mar!AP65+Abr!AP65+May!AP65+Jun!AP65+Jul!AP65+Ago!AP65+Set!AP65+Oct!AP65),IF(Config!$C$6=11,SUM(+Ene!AP65+Feb!AP65+Mar!AP65+Abr!AP65+May!AP65+Jun!AP65+Jul!AP65+Ago!AP65+Set!AP65+Oct!AP65+Nov!AP65),IF(Config!$C$6=12,SUM(+Ene!AP65+Feb!AP65+Mar!AP65+Abr!AP65+May!AP65+Jun!AP65+Jul!AP65+Ago!AP65+Set!AP65+Oct!AP65+Nov!AP65+Dic!AP65)))))))))))))</f>
        <v>0</v>
      </c>
      <c r="AQ65" s="429">
        <f>IF(Config!$C$6=1,SUM(+Ene!AQ65),IF(Config!$C$6=2,SUM(+Ene!AQ65+Feb!AQ65),IF(Config!$C$6=3,SUM(+Ene!AQ65+Feb!AQ65+Mar!AQ65),IF(Config!$C$6=4,SUM(+Ene!AQ65+Feb!AQ65+Mar!AQ65+Abr!AQ65),IF(Config!$C$6=5,SUM(Ene!AQ65+Feb!AQ65+Mar!AQ65+Abr!AQ65+May!AQ65),IF(Config!$C$6=6,SUM(+Ene!AQ65+Feb!AQ65+Mar!AQ65+Abr!AQ65+May!AQ65+Jun!AQ65),IF(Config!$C$6=7,SUM(Ene!AQ65+Feb!AQ65+Mar!AQ65+Abr!AQ65+May!AQ65+Jun!AQ65+Jul!AQ65),IF(Config!$C$6=8,SUM(+Ene!AQ65+Feb!AQ65+Mar!AQ65+Abr!AQ65+May!AQ65+Jun!AQ65+Jul!AQ65+Ago!AQ65),IF(Config!$C$6=9,SUM(+Ene!AQ65+Feb!AQ65+Mar!AQ65+Abr!AQ65+May!AQ65+Jun!AQ65+Jul!AQ65+Ago!AQ65+Set!AQ65),IF(Config!$C$6=10,SUM(+Ene!AQ65+Feb!AQ65+Mar!AQ65+Abr!AQ65+May!AQ65+Jun!AQ65+Jul!AQ65+Ago!AQ65+Set!AQ65+Oct!AQ65),IF(Config!$C$6=11,SUM(+Ene!AQ65+Feb!AQ65+Mar!AQ65+Abr!AQ65+May!AQ65+Jun!AQ65+Jul!AQ65+Ago!AQ65+Set!AQ65+Oct!AQ65+Nov!AQ65),IF(Config!$C$6=12,SUM(+Ene!AQ65+Feb!AQ65+Mar!AQ65+Abr!AQ65+May!AQ65+Jun!AQ65+Jul!AQ65+Ago!AQ65+Set!AQ65+Oct!AQ65+Nov!AQ65+Dic!AQ65)))))))))))))</f>
        <v>0</v>
      </c>
      <c r="AR65" s="429">
        <f>IF(Config!$C$6=1,SUM(+Ene!AR65),IF(Config!$C$6=2,SUM(+Ene!AR65+Feb!AR65),IF(Config!$C$6=3,SUM(+Ene!AR65+Feb!AR65+Mar!AR65),IF(Config!$C$6=4,SUM(+Ene!AR65+Feb!AR65+Mar!AR65+Abr!AR65),IF(Config!$C$6=5,SUM(Ene!AR65+Feb!AR65+Mar!AR65+Abr!AR65+May!AR65),IF(Config!$C$6=6,SUM(+Ene!AR65+Feb!AR65+Mar!AR65+Abr!AR65+May!AR65+Jun!AR65),IF(Config!$C$6=7,SUM(Ene!AR65+Feb!AR65+Mar!AR65+Abr!AR65+May!AR65+Jun!AR65+Jul!AR65),IF(Config!$C$6=8,SUM(+Ene!AR65+Feb!AR65+Mar!AR65+Abr!AR65+May!AR65+Jun!AR65+Jul!AR65+Ago!AR65),IF(Config!$C$6=9,SUM(+Ene!AR65+Feb!AR65+Mar!AR65+Abr!AR65+May!AR65+Jun!AR65+Jul!AR65+Ago!AR65+Set!AR65),IF(Config!$C$6=10,SUM(+Ene!AR65+Feb!AR65+Mar!AR65+Abr!AR65+May!AR65+Jun!AR65+Jul!AR65+Ago!AR65+Set!AR65+Oct!AR65),IF(Config!$C$6=11,SUM(+Ene!AR65+Feb!AR65+Mar!AR65+Abr!AR65+May!AR65+Jun!AR65+Jul!AR65+Ago!AR65+Set!AR65+Oct!AR65+Nov!AR65),IF(Config!$C$6=12,SUM(+Ene!AR65+Feb!AR65+Mar!AR65+Abr!AR65+May!AR65+Jun!AR65+Jul!AR65+Ago!AR65+Set!AR65+Oct!AR65+Nov!AR65+Dic!AR65)))))))))))))</f>
        <v>0</v>
      </c>
      <c r="AS65" s="429">
        <f>IF(Config!$C$6=1,SUM(+Ene!AS65),IF(Config!$C$6=2,SUM(+Ene!AS65+Feb!AS65),IF(Config!$C$6=3,SUM(+Ene!AS65+Feb!AS65+Mar!AS65),IF(Config!$C$6=4,SUM(+Ene!AS65+Feb!AS65+Mar!AS65+Abr!AS65),IF(Config!$C$6=5,SUM(Ene!AS65+Feb!AS65+Mar!AS65+Abr!AS65+May!AS65),IF(Config!$C$6=6,SUM(+Ene!AS65+Feb!AS65+Mar!AS65+Abr!AS65+May!AS65+Jun!AS65),IF(Config!$C$6=7,SUM(Ene!AS65+Feb!AS65+Mar!AS65+Abr!AS65+May!AS65+Jun!AS65+Jul!AS65),IF(Config!$C$6=8,SUM(+Ene!AS65+Feb!AS65+Mar!AS65+Abr!AS65+May!AS65+Jun!AS65+Jul!AS65+Ago!AS65),IF(Config!$C$6=9,SUM(+Ene!AS65+Feb!AS65+Mar!AS65+Abr!AS65+May!AS65+Jun!AS65+Jul!AS65+Ago!AS65+Set!AS65),IF(Config!$C$6=10,SUM(+Ene!AS65+Feb!AS65+Mar!AS65+Abr!AS65+May!AS65+Jun!AS65+Jul!AS65+Ago!AS65+Set!AS65+Oct!AS65),IF(Config!$C$6=11,SUM(+Ene!AS65+Feb!AS65+Mar!AS65+Abr!AS65+May!AS65+Jun!AS65+Jul!AS65+Ago!AS65+Set!AS65+Oct!AS65+Nov!AS65),IF(Config!$C$6=12,SUM(+Ene!AS65+Feb!AS65+Mar!AS65+Abr!AS65+May!AS65+Jun!AS65+Jul!AS65+Ago!AS65+Set!AS65+Oct!AS65+Nov!AS65+Dic!AS65)))))))))))))</f>
        <v>0</v>
      </c>
      <c r="AT65" s="429">
        <f>IF(Config!$C$6=1,SUM(+Ene!AT65),IF(Config!$C$6=2,SUM(+Ene!AT65+Feb!AT65),IF(Config!$C$6=3,SUM(+Ene!AT65+Feb!AT65+Mar!AT65),IF(Config!$C$6=4,SUM(+Ene!AT65+Feb!AT65+Mar!AT65+Abr!AT65),IF(Config!$C$6=5,SUM(Ene!AT65+Feb!AT65+Mar!AT65+Abr!AT65+May!AT65),IF(Config!$C$6=6,SUM(+Ene!AT65+Feb!AT65+Mar!AT65+Abr!AT65+May!AT65+Jun!AT65),IF(Config!$C$6=7,SUM(Ene!AT65+Feb!AT65+Mar!AT65+Abr!AT65+May!AT65+Jun!AT65+Jul!AT65),IF(Config!$C$6=8,SUM(+Ene!AT65+Feb!AT65+Mar!AT65+Abr!AT65+May!AT65+Jun!AT65+Jul!AT65+Ago!AT65),IF(Config!$C$6=9,SUM(+Ene!AT65+Feb!AT65+Mar!AT65+Abr!AT65+May!AT65+Jun!AT65+Jul!AT65+Ago!AT65+Set!AT65),IF(Config!$C$6=10,SUM(+Ene!AT65+Feb!AT65+Mar!AT65+Abr!AT65+May!AT65+Jun!AT65+Jul!AT65+Ago!AT65+Set!AT65+Oct!AT65),IF(Config!$C$6=11,SUM(+Ene!AT65+Feb!AT65+Mar!AT65+Abr!AT65+May!AT65+Jun!AT65+Jul!AT65+Ago!AT65+Set!AT65+Oct!AT65+Nov!AT65),IF(Config!$C$6=12,SUM(+Ene!AT65+Feb!AT65+Mar!AT65+Abr!AT65+May!AT65+Jun!AT65+Jul!AT65+Ago!AT65+Set!AT65+Oct!AT65+Nov!AT65+Dic!AT65)))))))))))))</f>
        <v>0</v>
      </c>
      <c r="AU65">
        <f t="shared" si="34"/>
        <v>0</v>
      </c>
      <c r="AV65" s="37">
        <f t="shared" si="35"/>
        <v>0</v>
      </c>
      <c r="AW65" s="37">
        <f t="shared" si="36"/>
        <v>0</v>
      </c>
      <c r="AX65" s="37">
        <f t="shared" si="51"/>
        <v>0</v>
      </c>
      <c r="AY65" s="37">
        <f t="shared" si="52"/>
        <v>0</v>
      </c>
      <c r="AZ65" s="37">
        <f t="shared" si="54"/>
        <v>0</v>
      </c>
      <c r="BA65" s="37">
        <f t="shared" si="55"/>
        <v>0</v>
      </c>
      <c r="BB65" s="37">
        <f t="shared" si="16"/>
        <v>0</v>
      </c>
      <c r="BC65" s="37">
        <f t="shared" si="56"/>
        <v>0</v>
      </c>
      <c r="BD65" s="38">
        <f t="shared" si="57"/>
        <v>0</v>
      </c>
      <c r="BE65" s="37">
        <f t="shared" si="58"/>
        <v>0</v>
      </c>
      <c r="BF65" s="54">
        <f t="shared" si="53"/>
        <v>0</v>
      </c>
      <c r="BG65" t="str">
        <f t="shared" si="8"/>
        <v>OK</v>
      </c>
    </row>
    <row r="66" spans="1:59" ht="15.75" x14ac:dyDescent="0.25">
      <c r="A66" s="400">
        <v>63</v>
      </c>
      <c r="B66" s="412" t="s">
        <v>452</v>
      </c>
      <c r="C66" s="410" t="s">
        <v>566</v>
      </c>
      <c r="D66" s="429">
        <f>IF(Config!$C$6=1,SUM(+Ene!D66),IF(Config!$C$6=2,SUM(+Ene!D66+Feb!D66),IF(Config!$C$6=3,SUM(+Ene!D66+Feb!D66+Mar!D66),IF(Config!$C$6=4,SUM(+Ene!D66+Feb!D66+Mar!D66+Abr!D66),IF(Config!$C$6=5,SUM(Ene!D66+Feb!D66+Mar!D66+Abr!D66+May!D66),IF(Config!$C$6=6,SUM(+Ene!D66+Feb!D66+Mar!D66+Abr!D66+May!D66+Jun!D66),IF(Config!$C$6=7,SUM(Ene!D66+Feb!D66+Mar!D66+Abr!D66+May!D66+Jun!D66+Jul!D66),IF(Config!$C$6=8,SUM(+Ene!D66+Feb!D66+Mar!D66+Abr!D66+May!D66+Jun!D66+Jul!D66+Ago!D66),IF(Config!$C$6=9,SUM(+Ene!D66+Feb!D66+Mar!D66+Abr!D66+May!D66+Jun!D66+Jul!D66+Ago!D66+Set!D66),IF(Config!$C$6=10,SUM(+Ene!D66+Feb!D66+Mar!D66+Abr!D66+May!D66+Jun!D66+Jul!D66+Ago!D66+Set!D66+Oct!D66),IF(Config!$C$6=11,SUM(+Ene!D66+Feb!D66+Mar!D66+Abr!D66+May!D66+Jun!D66+Jul!D66+Ago!D66+Set!D66+Oct!D66+Nov!D66),IF(Config!$C$6=12,SUM(+Ene!D66+Feb!D66+Mar!D66+Abr!D66+May!D66+Jun!D66+Jul!D66+Ago!D66+Set!D66+Oct!D66+Nov!D66+Dic!D66)))))))))))))</f>
        <v>0</v>
      </c>
      <c r="E66" s="429">
        <f>IF(Config!$C$6=1,SUM(+Ene!E66),IF(Config!$C$6=2,SUM(+Ene!E66+Feb!E66),IF(Config!$C$6=3,SUM(+Ene!E66+Feb!E66+Mar!E66),IF(Config!$C$6=4,SUM(+Ene!E66+Feb!E66+Mar!E66+Abr!E66),IF(Config!$C$6=5,SUM(Ene!E66+Feb!E66+Mar!E66+Abr!E66+May!E66),IF(Config!$C$6=6,SUM(+Ene!E66+Feb!E66+Mar!E66+Abr!E66+May!E66+Jun!E66),IF(Config!$C$6=7,SUM(Ene!E66+Feb!E66+Mar!E66+Abr!E66+May!E66+Jun!E66+Jul!E66),IF(Config!$C$6=8,SUM(+Ene!E66+Feb!E66+Mar!E66+Abr!E66+May!E66+Jun!E66+Jul!E66+Ago!E66),IF(Config!$C$6=9,SUM(+Ene!E66+Feb!E66+Mar!E66+Abr!E66+May!E66+Jun!E66+Jul!E66+Ago!E66+Set!E66),IF(Config!$C$6=10,SUM(+Ene!E66+Feb!E66+Mar!E66+Abr!E66+May!E66+Jun!E66+Jul!E66+Ago!E66+Set!E66+Oct!E66),IF(Config!$C$6=11,SUM(+Ene!E66+Feb!E66+Mar!E66+Abr!E66+May!E66+Jun!E66+Jul!E66+Ago!E66+Set!E66+Oct!E66+Nov!E66),IF(Config!$C$6=12,SUM(+Ene!E66+Feb!E66+Mar!E66+Abr!E66+May!E66+Jun!E66+Jul!E66+Ago!E66+Set!E66+Oct!E66+Nov!E66+Dic!E66)))))))))))))</f>
        <v>0</v>
      </c>
      <c r="F66" s="429">
        <f>IF(Config!$C$6=1,SUM(+Ene!F86),IF(Config!$C$6=2,SUM(+Ene!F86+Feb!F86),IF(Config!$C$6=3,SUM(+Ene!F86+Feb!F86+Mar!F86),IF(Config!$C$6=4,SUM(+Ene!F86+Feb!F86+Mar!F86+Abr!F86),IF(Config!$C$6=5,SUM(Ene!F86+Feb!F86+Mar!F86+Abr!F86+May!F86),IF(Config!$C$6=6,SUM(+Ene!F86+Feb!F86+Mar!F86+Abr!F86+May!F86+Jun!F86),IF(Config!$C$6=7,SUM(Ene!F86+Feb!F86+Mar!F86+Abr!F86+May!F86+Jun!F86+Jul!F86),IF(Config!$C$6=8,SUM(+Ene!F86+Feb!F86+Mar!F86+Abr!F86+May!F86+Jun!F86+Jul!F86+Ago!F86),IF(Config!$C$6=9,SUM(+Ene!F86+Feb!F86+Mar!F86+Abr!F86+May!F86+Jun!F86+Jul!F86+Ago!F86+Set!F86),IF(Config!$C$6=10,SUM(+Ene!F86+Feb!F86+Mar!F86+Abr!F86+May!F86+Jun!F86+Jul!F86+Ago!F86+Set!F86+Oct!F86),IF(Config!$C$6=11,SUM(+Ene!F86+Feb!F86+Mar!F86+Abr!F86+May!F86+Jun!F86+Jul!F86+Ago!F86+Set!F86+Oct!F86+Nov!F86),IF(Config!$C$6=12,SUM(+Ene!F86+Feb!F86+Mar!F86+Abr!F86+May!F86+Jun!F86+Jul!F86+Ago!F86+Set!F86+Oct!F86+Nov!F86+Dic!F86)))))))))))))</f>
        <v>0</v>
      </c>
      <c r="G66" s="429">
        <f>IF(Config!$C$6=1,SUM(+Ene!G66),IF(Config!$C$6=2,SUM(+Ene!G66+Feb!G66),IF(Config!$C$6=3,SUM(+Ene!G66+Feb!G66+Mar!G66),IF(Config!$C$6=4,SUM(+Ene!G66+Feb!G66+Mar!G66+Abr!G66),IF(Config!$C$6=5,SUM(Ene!G66+Feb!G66+Mar!G66+Abr!G66+May!G66),IF(Config!$C$6=6,SUM(+Ene!G66+Feb!G66+Mar!G66+Abr!G66+May!G66+Jun!G66),IF(Config!$C$6=7,SUM(Ene!G66+Feb!G66+Mar!G66+Abr!G66+May!G66+Jun!G66+Jul!G66),IF(Config!$C$6=8,SUM(+Ene!G66+Feb!G66+Mar!G66+Abr!G66+May!G66+Jun!G66+Jul!G66+Ago!G66),IF(Config!$C$6=9,SUM(+Ene!G66+Feb!G66+Mar!G66+Abr!G66+May!G66+Jun!G66+Jul!G66+Ago!G66+Set!G66),IF(Config!$C$6=10,SUM(+Ene!G66+Feb!G66+Mar!G66+Abr!G66+May!G66+Jun!G66+Jul!G66+Ago!G66+Set!G66+Oct!G66),IF(Config!$C$6=11,SUM(+Ene!G66+Feb!G66+Mar!G66+Abr!G66+May!G66+Jun!G66+Jul!G66+Ago!G66+Set!G66+Oct!G66+Nov!G66),IF(Config!$C$6=12,SUM(+Ene!G66+Feb!G66+Mar!G66+Abr!G66+May!G66+Jun!G66+Jul!G66+Ago!G66+Set!G66+Oct!G66+Nov!G66+Dic!G66)))))))))))))</f>
        <v>0</v>
      </c>
      <c r="H66" s="429">
        <f>IF(Config!$C$6=1,SUM(+Ene!H66),IF(Config!$C$6=2,SUM(+Ene!H66+Feb!H66),IF(Config!$C$6=3,SUM(+Ene!H66+Feb!H66+Mar!H66),IF(Config!$C$6=4,SUM(+Ene!H66+Feb!H66+Mar!H66+Abr!H66),IF(Config!$C$6=5,SUM(Ene!H66+Feb!H66+Mar!H66+Abr!H66+May!H66),IF(Config!$C$6=6,SUM(+Ene!H66+Feb!H66+Mar!H66+Abr!H66+May!H66+Jun!H66),IF(Config!$C$6=7,SUM(Ene!H66+Feb!H66+Mar!H66+Abr!H66+May!H66+Jun!H66+Jul!H66),IF(Config!$C$6=8,SUM(+Ene!H66+Feb!H66+Mar!H66+Abr!H66+May!H66+Jun!H66+Jul!H66+Ago!H66),IF(Config!$C$6=9,SUM(+Ene!H66+Feb!H66+Mar!H66+Abr!H66+May!H66+Jun!H66+Jul!H66+Ago!H66+Set!H66),IF(Config!$C$6=10,SUM(+Ene!H66+Feb!H66+Mar!H66+Abr!H66+May!H66+Jun!H66+Jul!H66+Ago!H66+Set!H66+Oct!H66),IF(Config!$C$6=11,SUM(+Ene!H66+Feb!H66+Mar!H66+Abr!H66+May!H66+Jun!H66+Jul!H66+Ago!H66+Set!H66+Oct!H66+Nov!H66),IF(Config!$C$6=12,SUM(+Ene!H66+Feb!H66+Mar!H66+Abr!H66+May!H66+Jun!H66+Jul!H66+Ago!H66+Set!H66+Oct!H66+Nov!H66+Dic!H66)))))))))))))</f>
        <v>0</v>
      </c>
      <c r="I66" s="429">
        <f>IF(Config!$C$6=1,SUM(+Ene!I66),IF(Config!$C$6=2,SUM(+Ene!I66+Feb!I66),IF(Config!$C$6=3,SUM(+Ene!I66+Feb!I66+Mar!I66),IF(Config!$C$6=4,SUM(+Ene!I66+Feb!I66+Mar!I66+Abr!I66),IF(Config!$C$6=5,SUM(Ene!I66+Feb!I66+Mar!I66+Abr!I66+May!I66),IF(Config!$C$6=6,SUM(+Ene!I66+Feb!I66+Mar!I66+Abr!I66+May!I66+Jun!I66),IF(Config!$C$6=7,SUM(Ene!I66+Feb!I66+Mar!I66+Abr!I66+May!I66+Jun!I66+Jul!I66),IF(Config!$C$6=8,SUM(+Ene!I66+Feb!I66+Mar!I66+Abr!I66+May!I66+Jun!I66+Jul!I66+Ago!I66),IF(Config!$C$6=9,SUM(+Ene!I66+Feb!I66+Mar!I66+Abr!I66+May!I66+Jun!I66+Jul!I66+Ago!I66+Set!I66),IF(Config!$C$6=10,SUM(+Ene!I66+Feb!I66+Mar!I66+Abr!I66+May!I66+Jun!I66+Jul!I66+Ago!I66+Set!I66+Oct!I66),IF(Config!$C$6=11,SUM(+Ene!I66+Feb!I66+Mar!I66+Abr!I66+May!I66+Jun!I66+Jul!I66+Ago!I66+Set!I66+Oct!I66+Nov!I66),IF(Config!$C$6=12,SUM(+Ene!I66+Feb!I66+Mar!I66+Abr!I66+May!I66+Jun!I66+Jul!I66+Ago!I66+Set!I66+Oct!I66+Nov!I66+Dic!I66)))))))))))))</f>
        <v>0</v>
      </c>
      <c r="J66" s="429">
        <f>IF(Config!$C$6=1,SUM(+Ene!J66),IF(Config!$C$6=2,SUM(+Ene!J66+Feb!J66),IF(Config!$C$6=3,SUM(+Ene!J66+Feb!J66+Mar!J66),IF(Config!$C$6=4,SUM(+Ene!J66+Feb!J66+Mar!J66+Abr!J66),IF(Config!$C$6=5,SUM(Ene!J66+Feb!J66+Mar!J66+Abr!J66+May!J66),IF(Config!$C$6=6,SUM(+Ene!J66+Feb!J66+Mar!J66+Abr!J66+May!J66+Jun!J66),IF(Config!$C$6=7,SUM(Ene!J66+Feb!J66+Mar!J66+Abr!J66+May!J66+Jun!J66+Jul!J66),IF(Config!$C$6=8,SUM(+Ene!J66+Feb!J66+Mar!J66+Abr!J66+May!J66+Jun!J66+Jul!J66+Ago!J66),IF(Config!$C$6=9,SUM(+Ene!J66+Feb!J66+Mar!J66+Abr!J66+May!J66+Jun!J66+Jul!J66+Ago!J66+Set!J66),IF(Config!$C$6=10,SUM(+Ene!J66+Feb!J66+Mar!J66+Abr!J66+May!J66+Jun!J66+Jul!J66+Ago!J66+Set!J66+Oct!J66),IF(Config!$C$6=11,SUM(+Ene!J66+Feb!J66+Mar!J66+Abr!J66+May!J66+Jun!J66+Jul!J66+Ago!J66+Set!J66+Oct!J66+Nov!J66),IF(Config!$C$6=12,SUM(+Ene!J66+Feb!J66+Mar!J66+Abr!J66+May!J66+Jun!J66+Jul!J66+Ago!J66+Set!J66+Oct!J66+Nov!J66+Dic!J66)))))))))))))</f>
        <v>0</v>
      </c>
      <c r="K66" s="429">
        <f>IF(Config!$C$6=1,SUM(+Ene!K66),IF(Config!$C$6=2,SUM(+Ene!K66+Feb!K66),IF(Config!$C$6=3,SUM(+Ene!K66+Feb!K66+Mar!K66),IF(Config!$C$6=4,SUM(+Ene!K66+Feb!K66+Mar!K66+Abr!K66),IF(Config!$C$6=5,SUM(Ene!K66+Feb!K66+Mar!K66+Abr!K66+May!K66),IF(Config!$C$6=6,SUM(+Ene!K66+Feb!K66+Mar!K66+Abr!K66+May!K66+Jun!K66),IF(Config!$C$6=7,SUM(Ene!K66+Feb!K66+Mar!K66+Abr!K66+May!K66+Jun!K66+Jul!K66),IF(Config!$C$6=8,SUM(+Ene!K66+Feb!K66+Mar!K66+Abr!K66+May!K66+Jun!K66+Jul!K66+Ago!K66),IF(Config!$C$6=9,SUM(+Ene!K66+Feb!K66+Mar!K66+Abr!K66+May!K66+Jun!K66+Jul!K66+Ago!K66+Set!K66),IF(Config!$C$6=10,SUM(+Ene!K66+Feb!K66+Mar!K66+Abr!K66+May!K66+Jun!K66+Jul!K66+Ago!K66+Set!K66+Oct!K66),IF(Config!$C$6=11,SUM(+Ene!K66+Feb!K66+Mar!K66+Abr!K66+May!K66+Jun!K66+Jul!K66+Ago!K66+Set!K66+Oct!K66+Nov!K66),IF(Config!$C$6=12,SUM(+Ene!K66+Feb!K66+Mar!K66+Abr!K66+May!K66+Jun!K66+Jul!K66+Ago!K66+Set!K66+Oct!K66+Nov!K66+Dic!K66)))))))))))))</f>
        <v>0</v>
      </c>
      <c r="L66" s="429">
        <f>IF(Config!$C$6=1,SUM(+Ene!L66),IF(Config!$C$6=2,SUM(+Ene!L66+Feb!L66),IF(Config!$C$6=3,SUM(+Ene!L66+Feb!L66+Mar!L66),IF(Config!$C$6=4,SUM(+Ene!L66+Feb!L66+Mar!L66+Abr!L66),IF(Config!$C$6=5,SUM(Ene!L66+Feb!L66+Mar!L66+Abr!L66+May!L66),IF(Config!$C$6=6,SUM(+Ene!L66+Feb!L66+Mar!L66+Abr!L66+May!L66+Jun!L66),IF(Config!$C$6=7,SUM(Ene!L66+Feb!L66+Mar!L66+Abr!L66+May!L66+Jun!L66+Jul!L66),IF(Config!$C$6=8,SUM(+Ene!L66+Feb!L66+Mar!L66+Abr!L66+May!L66+Jun!L66+Jul!L66+Ago!L66),IF(Config!$C$6=9,SUM(+Ene!L66+Feb!L66+Mar!L66+Abr!L66+May!L66+Jun!L66+Jul!L66+Ago!L66+Set!L66),IF(Config!$C$6=10,SUM(+Ene!L66+Feb!L66+Mar!L66+Abr!L66+May!L66+Jun!L66+Jul!L66+Ago!L66+Set!L66+Oct!L66),IF(Config!$C$6=11,SUM(+Ene!L66+Feb!L66+Mar!L66+Abr!L66+May!L66+Jun!L66+Jul!L66+Ago!L66+Set!L66+Oct!L66+Nov!L66),IF(Config!$C$6=12,SUM(+Ene!L66+Feb!L66+Mar!L66+Abr!L66+May!L66+Jun!L66+Jul!L66+Ago!L66+Set!L66+Oct!L66+Nov!L66+Dic!L66)))))))))))))</f>
        <v>0</v>
      </c>
      <c r="M66" s="429">
        <f>IF(Config!$C$6=1,SUM(+Ene!M66),IF(Config!$C$6=2,SUM(+Ene!M66+Feb!M66),IF(Config!$C$6=3,SUM(+Ene!M66+Feb!M66+Mar!M66),IF(Config!$C$6=4,SUM(+Ene!M66+Feb!M66+Mar!M66+Abr!M66),IF(Config!$C$6=5,SUM(Ene!M66+Feb!M66+Mar!M66+Abr!M66+May!M66),IF(Config!$C$6=6,SUM(+Ene!M66+Feb!M66+Mar!M66+Abr!M66+May!M66+Jun!M66),IF(Config!$C$6=7,SUM(Ene!M66+Feb!M66+Mar!M66+Abr!M66+May!M66+Jun!M66+Jul!M66),IF(Config!$C$6=8,SUM(+Ene!M66+Feb!M66+Mar!M66+Abr!M66+May!M66+Jun!M66+Jul!M66+Ago!M66),IF(Config!$C$6=9,SUM(+Ene!M66+Feb!M66+Mar!M66+Abr!M66+May!M66+Jun!M66+Jul!M66+Ago!M66+Set!M66),IF(Config!$C$6=10,SUM(+Ene!M66+Feb!M66+Mar!M66+Abr!M66+May!M66+Jun!M66+Jul!M66+Ago!M66+Set!M66+Oct!M66),IF(Config!$C$6=11,SUM(+Ene!M66+Feb!M66+Mar!M66+Abr!M66+May!M66+Jun!M66+Jul!M66+Ago!M66+Set!M66+Oct!M66+Nov!M66),IF(Config!$C$6=12,SUM(+Ene!M66+Feb!M66+Mar!M66+Abr!M66+May!M66+Jun!M66+Jul!M66+Ago!M66+Set!M66+Oct!M66+Nov!M66+Dic!M66)))))))))))))</f>
        <v>0</v>
      </c>
      <c r="N66" s="429">
        <f>IF(Config!$C$6=1,SUM(+Ene!N66),IF(Config!$C$6=2,SUM(+Ene!N66+Feb!N66),IF(Config!$C$6=3,SUM(+Ene!N66+Feb!N66+Mar!N66),IF(Config!$C$6=4,SUM(+Ene!N66+Feb!N66+Mar!N66+Abr!N66),IF(Config!$C$6=5,SUM(Ene!N66+Feb!N66+Mar!N66+Abr!N66+May!N66),IF(Config!$C$6=6,SUM(+Ene!N66+Feb!N66+Mar!N66+Abr!N66+May!N66+Jun!N66),IF(Config!$C$6=7,SUM(Ene!N66+Feb!N66+Mar!N66+Abr!N66+May!N66+Jun!N66+Jul!N66),IF(Config!$C$6=8,SUM(+Ene!N66+Feb!N66+Mar!N66+Abr!N66+May!N66+Jun!N66+Jul!N66+Ago!N66),IF(Config!$C$6=9,SUM(+Ene!N66+Feb!N66+Mar!N66+Abr!N66+May!N66+Jun!N66+Jul!N66+Ago!N66+Set!N66),IF(Config!$C$6=10,SUM(+Ene!N66+Feb!N66+Mar!N66+Abr!N66+May!N66+Jun!N66+Jul!N66+Ago!N66+Set!N66+Oct!N66),IF(Config!$C$6=11,SUM(+Ene!N66+Feb!N66+Mar!N66+Abr!N66+May!N66+Jun!N66+Jul!N66+Ago!N66+Set!N66+Oct!N66+Nov!N66),IF(Config!$C$6=12,SUM(+Ene!N66+Feb!N66+Mar!N66+Abr!N66+May!N66+Jun!N66+Jul!N66+Ago!N66+Set!N66+Oct!N66+Nov!N66+Dic!N66)))))))))))))</f>
        <v>0</v>
      </c>
      <c r="O66" s="429">
        <f>IF(Config!$C$6=1,SUM(+Ene!O66),IF(Config!$C$6=2,SUM(+Ene!O66+Feb!O66),IF(Config!$C$6=3,SUM(+Ene!O66+Feb!O66+Mar!O66),IF(Config!$C$6=4,SUM(+Ene!O66+Feb!O66+Mar!O66+Abr!O66),IF(Config!$C$6=5,SUM(Ene!O66+Feb!O66+Mar!O66+Abr!O66+May!O66),IF(Config!$C$6=6,SUM(+Ene!O66+Feb!O66+Mar!O66+Abr!O66+May!O66+Jun!O66),IF(Config!$C$6=7,SUM(Ene!O66+Feb!O66+Mar!O66+Abr!O66+May!O66+Jun!O66+Jul!O66),IF(Config!$C$6=8,SUM(+Ene!O66+Feb!O66+Mar!O66+Abr!O66+May!O66+Jun!O66+Jul!O66+Ago!O66),IF(Config!$C$6=9,SUM(+Ene!O66+Feb!O66+Mar!O66+Abr!O66+May!O66+Jun!O66+Jul!O66+Ago!O66+Set!O66),IF(Config!$C$6=10,SUM(+Ene!O66+Feb!O66+Mar!O66+Abr!O66+May!O66+Jun!O66+Jul!O66+Ago!O66+Set!O66+Oct!O66),IF(Config!$C$6=11,SUM(+Ene!O66+Feb!O66+Mar!O66+Abr!O66+May!O66+Jun!O66+Jul!O66+Ago!O66+Set!O66+Oct!O66+Nov!O66),IF(Config!$C$6=12,SUM(+Ene!O66+Feb!O66+Mar!O66+Abr!O66+May!O66+Jun!O66+Jul!O66+Ago!O66+Set!O66+Oct!O66+Nov!O66+Dic!O66)))))))))))))</f>
        <v>0</v>
      </c>
      <c r="P66" s="429">
        <f>IF(Config!$C$6=1,SUM(+Ene!P66),IF(Config!$C$6=2,SUM(+Ene!P66+Feb!P66),IF(Config!$C$6=3,SUM(+Ene!P66+Feb!P66+Mar!P66),IF(Config!$C$6=4,SUM(+Ene!P66+Feb!P66+Mar!P66+Abr!P66),IF(Config!$C$6=5,SUM(Ene!P66+Feb!P66+Mar!P66+Abr!P66+May!P66),IF(Config!$C$6=6,SUM(+Ene!P66+Feb!P66+Mar!P66+Abr!P66+May!P66+Jun!P66),IF(Config!$C$6=7,SUM(Ene!P66+Feb!P66+Mar!P66+Abr!P66+May!P66+Jun!P66+Jul!P66),IF(Config!$C$6=8,SUM(+Ene!P66+Feb!P66+Mar!P66+Abr!P66+May!P66+Jun!P66+Jul!P66+Ago!P66),IF(Config!$C$6=9,SUM(+Ene!P66+Feb!P66+Mar!P66+Abr!P66+May!P66+Jun!P66+Jul!P66+Ago!P66+Set!P66),IF(Config!$C$6=10,SUM(+Ene!P66+Feb!P66+Mar!P66+Abr!P66+May!P66+Jun!P66+Jul!P66+Ago!P66+Set!P66+Oct!P66),IF(Config!$C$6=11,SUM(+Ene!P66+Feb!P66+Mar!P66+Abr!P66+May!P66+Jun!P66+Jul!P66+Ago!P66+Set!P66+Oct!P66+Nov!P66),IF(Config!$C$6=12,SUM(+Ene!P66+Feb!P66+Mar!P66+Abr!P66+May!P66+Jun!P66+Jul!P66+Ago!P66+Set!P66+Oct!P66+Nov!P66+Dic!P66)))))))))))))</f>
        <v>0</v>
      </c>
      <c r="Q66" s="429">
        <f>IF(Config!$C$6=1,SUM(+Ene!Q66),IF(Config!$C$6=2,SUM(+Ene!Q66+Feb!Q66),IF(Config!$C$6=3,SUM(+Ene!Q66+Feb!Q66+Mar!Q66),IF(Config!$C$6=4,SUM(+Ene!Q66+Feb!Q66+Mar!Q66+Abr!Q66),IF(Config!$C$6=5,SUM(Ene!Q66+Feb!Q66+Mar!Q66+Abr!Q66+May!Q66),IF(Config!$C$6=6,SUM(+Ene!Q66+Feb!Q66+Mar!Q66+Abr!Q66+May!Q66+Jun!Q66),IF(Config!$C$6=7,SUM(Ene!Q66+Feb!Q66+Mar!Q66+Abr!Q66+May!Q66+Jun!Q66+Jul!Q66),IF(Config!$C$6=8,SUM(+Ene!Q66+Feb!Q66+Mar!Q66+Abr!Q66+May!Q66+Jun!Q66+Jul!Q66+Ago!Q66),IF(Config!$C$6=9,SUM(+Ene!Q66+Feb!Q66+Mar!Q66+Abr!Q66+May!Q66+Jun!Q66+Jul!Q66+Ago!Q66+Set!Q66),IF(Config!$C$6=10,SUM(+Ene!Q66+Feb!Q66+Mar!Q66+Abr!Q66+May!Q66+Jun!Q66+Jul!Q66+Ago!Q66+Set!Q66+Oct!Q66),IF(Config!$C$6=11,SUM(+Ene!Q66+Feb!Q66+Mar!Q66+Abr!Q66+May!Q66+Jun!Q66+Jul!Q66+Ago!Q66+Set!Q66+Oct!Q66+Nov!Q66),IF(Config!$C$6=12,SUM(+Ene!Q66+Feb!Q66+Mar!Q66+Abr!Q66+May!Q66+Jun!Q66+Jul!Q66+Ago!Q66+Set!Q66+Oct!Q66+Nov!Q66+Dic!Q66)))))))))))))</f>
        <v>0</v>
      </c>
      <c r="R66" s="429">
        <f>IF(Config!$C$6=1,SUM(+Ene!R66),IF(Config!$C$6=2,SUM(+Ene!R66+Feb!R66),IF(Config!$C$6=3,SUM(+Ene!R66+Feb!R66+Mar!R66),IF(Config!$C$6=4,SUM(+Ene!R66+Feb!R66+Mar!R66+Abr!R66),IF(Config!$C$6=5,SUM(Ene!R66+Feb!R66+Mar!R66+Abr!R66+May!R66),IF(Config!$C$6=6,SUM(+Ene!R66+Feb!R66+Mar!R66+Abr!R66+May!R66+Jun!R66),IF(Config!$C$6=7,SUM(Ene!R66+Feb!R66+Mar!R66+Abr!R66+May!R66+Jun!R66+Jul!R66),IF(Config!$C$6=8,SUM(+Ene!R66+Feb!R66+Mar!R66+Abr!R66+May!R66+Jun!R66+Jul!R66+Ago!R66),IF(Config!$C$6=9,SUM(+Ene!R66+Feb!R66+Mar!R66+Abr!R66+May!R66+Jun!R66+Jul!R66+Ago!R66+Set!R66),IF(Config!$C$6=10,SUM(+Ene!R66+Feb!R66+Mar!R66+Abr!R66+May!R66+Jun!R66+Jul!R66+Ago!R66+Set!R66+Oct!R66),IF(Config!$C$6=11,SUM(+Ene!R66+Feb!R66+Mar!R66+Abr!R66+May!R66+Jun!R66+Jul!R66+Ago!R66+Set!R66+Oct!R66+Nov!R66),IF(Config!$C$6=12,SUM(+Ene!R66+Feb!R66+Mar!R66+Abr!R66+May!R66+Jun!R66+Jul!R66+Ago!R66+Set!R66+Oct!R66+Nov!R66+Dic!R66)))))))))))))</f>
        <v>0</v>
      </c>
      <c r="S66" s="429">
        <f>IF(Config!$C$6=1,SUM(+Ene!S66),IF(Config!$C$6=2,SUM(+Ene!S66+Feb!S66),IF(Config!$C$6=3,SUM(+Ene!S66+Feb!S66+Mar!S66),IF(Config!$C$6=4,SUM(+Ene!S66+Feb!S66+Mar!S66+Abr!S66),IF(Config!$C$6=5,SUM(Ene!S66+Feb!S66+Mar!S66+Abr!S66+May!S66),IF(Config!$C$6=6,SUM(+Ene!S66+Feb!S66+Mar!S66+Abr!S66+May!S66+Jun!S66),IF(Config!$C$6=7,SUM(Ene!S66+Feb!S66+Mar!S66+Abr!S66+May!S66+Jun!S66+Jul!S66),IF(Config!$C$6=8,SUM(+Ene!S66+Feb!S66+Mar!S66+Abr!S66+May!S66+Jun!S66+Jul!S66+Ago!S66),IF(Config!$C$6=9,SUM(+Ene!S66+Feb!S66+Mar!S66+Abr!S66+May!S66+Jun!S66+Jul!S66+Ago!S66+Set!S66),IF(Config!$C$6=10,SUM(+Ene!S66+Feb!S66+Mar!S66+Abr!S66+May!S66+Jun!S66+Jul!S66+Ago!S66+Set!S66+Oct!S66),IF(Config!$C$6=11,SUM(+Ene!S66+Feb!S66+Mar!S66+Abr!S66+May!S66+Jun!S66+Jul!S66+Ago!S66+Set!S66+Oct!S66+Nov!S66),IF(Config!$C$6=12,SUM(+Ene!S66+Feb!S66+Mar!S66+Abr!S66+May!S66+Jun!S66+Jul!S66+Ago!S66+Set!S66+Oct!S66+Nov!S66+Dic!S66)))))))))))))</f>
        <v>0</v>
      </c>
      <c r="T66" s="429">
        <f>IF(Config!$C$6=1,SUM(+Ene!T66),IF(Config!$C$6=2,SUM(+Ene!T66+Feb!T66),IF(Config!$C$6=3,SUM(+Ene!T66+Feb!T66+Mar!T66),IF(Config!$C$6=4,SUM(+Ene!T66+Feb!T66+Mar!T66+Abr!T66),IF(Config!$C$6=5,SUM(Ene!T66+Feb!T66+Mar!T66+Abr!T66+May!T66),IF(Config!$C$6=6,SUM(+Ene!T66+Feb!T66+Mar!T66+Abr!T66+May!T66+Jun!T66),IF(Config!$C$6=7,SUM(Ene!T66+Feb!T66+Mar!T66+Abr!T66+May!T66+Jun!T66+Jul!T66),IF(Config!$C$6=8,SUM(+Ene!T66+Feb!T66+Mar!T66+Abr!T66+May!T66+Jun!T66+Jul!T66+Ago!T66),IF(Config!$C$6=9,SUM(+Ene!T66+Feb!T66+Mar!T66+Abr!T66+May!T66+Jun!T66+Jul!T66+Ago!T66+Set!T66),IF(Config!$C$6=10,SUM(+Ene!T66+Feb!T66+Mar!T66+Abr!T66+May!T66+Jun!T66+Jul!T66+Ago!T66+Set!T66+Oct!T66),IF(Config!$C$6=11,SUM(+Ene!T66+Feb!T66+Mar!T66+Abr!T66+May!T66+Jun!T66+Jul!T66+Ago!T66+Set!T66+Oct!T66+Nov!T66),IF(Config!$C$6=12,SUM(+Ene!T66+Feb!T66+Mar!T66+Abr!T66+May!T66+Jun!T66+Jul!T66+Ago!T66+Set!T66+Oct!T66+Nov!T66+Dic!T66)))))))))))))</f>
        <v>0</v>
      </c>
      <c r="U66" s="429">
        <f>IF(Config!$C$6=1,SUM(+Ene!U66),IF(Config!$C$6=2,SUM(+Ene!U66+Feb!U66),IF(Config!$C$6=3,SUM(+Ene!U66+Feb!U66+Mar!U66),IF(Config!$C$6=4,SUM(+Ene!U66+Feb!U66+Mar!U66+Abr!U66),IF(Config!$C$6=5,SUM(Ene!U66+Feb!U66+Mar!U66+Abr!U66+May!U66),IF(Config!$C$6=6,SUM(+Ene!U66+Feb!U66+Mar!U66+Abr!U66+May!U66+Jun!U66),IF(Config!$C$6=7,SUM(Ene!U66+Feb!U66+Mar!U66+Abr!U66+May!U66+Jun!U66+Jul!U66),IF(Config!$C$6=8,SUM(+Ene!U66+Feb!U66+Mar!U66+Abr!U66+May!U66+Jun!U66+Jul!U66+Ago!U66),IF(Config!$C$6=9,SUM(+Ene!U66+Feb!U66+Mar!U66+Abr!U66+May!U66+Jun!U66+Jul!U66+Ago!U66+Set!U66),IF(Config!$C$6=10,SUM(+Ene!U66+Feb!U66+Mar!U66+Abr!U66+May!U66+Jun!U66+Jul!U66+Ago!U66+Set!U66+Oct!U66),IF(Config!$C$6=11,SUM(+Ene!U66+Feb!U66+Mar!U66+Abr!U66+May!U66+Jun!U66+Jul!U66+Ago!U66+Set!U66+Oct!U66+Nov!U66),IF(Config!$C$6=12,SUM(+Ene!U66+Feb!U66+Mar!U66+Abr!U66+May!U66+Jun!U66+Jul!U66+Ago!U66+Set!U66+Oct!U66+Nov!U66+Dic!U66)))))))))))))</f>
        <v>0</v>
      </c>
      <c r="V66" s="429">
        <f>IF(Config!$C$6=1,SUM(+Ene!V66),IF(Config!$C$6=2,SUM(+Ene!V66+Feb!V66),IF(Config!$C$6=3,SUM(+Ene!V66+Feb!V66+Mar!V66),IF(Config!$C$6=4,SUM(+Ene!V66+Feb!V66+Mar!V66+Abr!V66),IF(Config!$C$6=5,SUM(Ene!V66+Feb!V66+Mar!V66+Abr!V66+May!V66),IF(Config!$C$6=6,SUM(+Ene!V66+Feb!V66+Mar!V66+Abr!V66+May!V66+Jun!V66),IF(Config!$C$6=7,SUM(Ene!V66+Feb!V66+Mar!V66+Abr!V66+May!V66+Jun!V66+Jul!V66),IF(Config!$C$6=8,SUM(+Ene!V66+Feb!V66+Mar!V66+Abr!V66+May!V66+Jun!V66+Jul!V66+Ago!V66),IF(Config!$C$6=9,SUM(+Ene!V66+Feb!V66+Mar!V66+Abr!V66+May!V66+Jun!V66+Jul!V66+Ago!V66+Set!V66),IF(Config!$C$6=10,SUM(+Ene!V66+Feb!V66+Mar!V66+Abr!V66+May!V66+Jun!V66+Jul!V66+Ago!V66+Set!V66+Oct!V66),IF(Config!$C$6=11,SUM(+Ene!V66+Feb!V66+Mar!V66+Abr!V66+May!V66+Jun!V66+Jul!V66+Ago!V66+Set!V66+Oct!V66+Nov!V66),IF(Config!$C$6=12,SUM(+Ene!V66+Feb!V66+Mar!V66+Abr!V66+May!V66+Jun!V66+Jul!V66+Ago!V66+Set!V66+Oct!V66+Nov!V66+Dic!V66)))))))))))))</f>
        <v>0</v>
      </c>
      <c r="W66" s="429">
        <f>IF(Config!$C$6=1,SUM(+Ene!W66),IF(Config!$C$6=2,SUM(+Ene!W66+Feb!W66),IF(Config!$C$6=3,SUM(+Ene!W66+Feb!W66+Mar!W66),IF(Config!$C$6=4,SUM(+Ene!W66+Feb!W66+Mar!W66+Abr!W66),IF(Config!$C$6=5,SUM(Ene!W66+Feb!W66+Mar!W66+Abr!W66+May!W66),IF(Config!$C$6=6,SUM(+Ene!W66+Feb!W66+Mar!W66+Abr!W66+May!W66+Jun!W66),IF(Config!$C$6=7,SUM(Ene!W66+Feb!W66+Mar!W66+Abr!W66+May!W66+Jun!W66+Jul!W66),IF(Config!$C$6=8,SUM(+Ene!W66+Feb!W66+Mar!W66+Abr!W66+May!W66+Jun!W66+Jul!W66+Ago!W66),IF(Config!$C$6=9,SUM(+Ene!W66+Feb!W66+Mar!W66+Abr!W66+May!W66+Jun!W66+Jul!W66+Ago!W66+Set!W66),IF(Config!$C$6=10,SUM(+Ene!W66+Feb!W66+Mar!W66+Abr!W66+May!W66+Jun!W66+Jul!W66+Ago!W66+Set!W66+Oct!W66),IF(Config!$C$6=11,SUM(+Ene!W66+Feb!W66+Mar!W66+Abr!W66+May!W66+Jun!W66+Jul!W66+Ago!W66+Set!W66+Oct!W66+Nov!W66),IF(Config!$C$6=12,SUM(+Ene!W66+Feb!W66+Mar!W66+Abr!W66+May!W66+Jun!W66+Jul!W66+Ago!W66+Set!W66+Oct!W66+Nov!W66+Dic!W66)))))))))))))</f>
        <v>0</v>
      </c>
      <c r="X66" s="429">
        <f>IF(Config!$C$6=1,SUM(+Ene!X66),IF(Config!$C$6=2,SUM(+Ene!X66+Feb!X66),IF(Config!$C$6=3,SUM(+Ene!X66+Feb!X66+Mar!X66),IF(Config!$C$6=4,SUM(+Ene!X66+Feb!X66+Mar!X66+Abr!X66),IF(Config!$C$6=5,SUM(Ene!X66+Feb!X66+Mar!X66+Abr!X66+May!X66),IF(Config!$C$6=6,SUM(+Ene!X66+Feb!X66+Mar!X66+Abr!X66+May!X66+Jun!X66),IF(Config!$C$6=7,SUM(Ene!X66+Feb!X66+Mar!X66+Abr!X66+May!X66+Jun!X66+Jul!X66),IF(Config!$C$6=8,SUM(+Ene!X66+Feb!X66+Mar!X66+Abr!X66+May!X66+Jun!X66+Jul!X66+Ago!X66),IF(Config!$C$6=9,SUM(+Ene!X66+Feb!X66+Mar!X66+Abr!X66+May!X66+Jun!X66+Jul!X66+Ago!X66+Set!X66),IF(Config!$C$6=10,SUM(+Ene!X66+Feb!X66+Mar!X66+Abr!X66+May!X66+Jun!X66+Jul!X66+Ago!X66+Set!X66+Oct!X66),IF(Config!$C$6=11,SUM(+Ene!X66+Feb!X66+Mar!X66+Abr!X66+May!X66+Jun!X66+Jul!X66+Ago!X66+Set!X66+Oct!X66+Nov!X66),IF(Config!$C$6=12,SUM(+Ene!X66+Feb!X66+Mar!X66+Abr!X66+May!X66+Jun!X66+Jul!X66+Ago!X66+Set!X66+Oct!X66+Nov!X66+Dic!X66)))))))))))))</f>
        <v>0</v>
      </c>
      <c r="Y66" s="429">
        <f>IF(Config!$C$6=1,SUM(+Ene!Y66),IF(Config!$C$6=2,SUM(+Ene!Y66+Feb!Y66),IF(Config!$C$6=3,SUM(+Ene!Y66+Feb!Y66+Mar!Y66),IF(Config!$C$6=4,SUM(+Ene!Y66+Feb!Y66+Mar!Y66+Abr!Y66),IF(Config!$C$6=5,SUM(Ene!Y66+Feb!Y66+Mar!Y66+Abr!Y66+May!Y66),IF(Config!$C$6=6,SUM(+Ene!Y66+Feb!Y66+Mar!Y66+Abr!Y66+May!Y66+Jun!Y66),IF(Config!$C$6=7,SUM(Ene!Y66+Feb!Y66+Mar!Y66+Abr!Y66+May!Y66+Jun!Y66+Jul!Y66),IF(Config!$C$6=8,SUM(+Ene!Y66+Feb!Y66+Mar!Y66+Abr!Y66+May!Y66+Jun!Y66+Jul!Y66+Ago!Y66),IF(Config!$C$6=9,SUM(+Ene!Y66+Feb!Y66+Mar!Y66+Abr!Y66+May!Y66+Jun!Y66+Jul!Y66+Ago!Y66+Set!Y66),IF(Config!$C$6=10,SUM(+Ene!Y66+Feb!Y66+Mar!Y66+Abr!Y66+May!Y66+Jun!Y66+Jul!Y66+Ago!Y66+Set!Y66+Oct!Y66),IF(Config!$C$6=11,SUM(+Ene!Y66+Feb!Y66+Mar!Y66+Abr!Y66+May!Y66+Jun!Y66+Jul!Y66+Ago!Y66+Set!Y66+Oct!Y66+Nov!Y66),IF(Config!$C$6=12,SUM(+Ene!Y66+Feb!Y66+Mar!Y66+Abr!Y66+May!Y66+Jun!Y66+Jul!Y66+Ago!Y66+Set!Y66+Oct!Y66+Nov!Y66+Dic!Y66)))))))))))))</f>
        <v>0</v>
      </c>
      <c r="Z66" s="429">
        <f>IF(Config!$C$6=1,SUM(+Ene!Z66),IF(Config!$C$6=2,SUM(+Ene!Z66+Feb!Z66),IF(Config!$C$6=3,SUM(+Ene!Z66+Feb!Z66+Mar!Z66),IF(Config!$C$6=4,SUM(+Ene!Z66+Feb!Z66+Mar!Z66+Abr!Z66),IF(Config!$C$6=5,SUM(Ene!Z66+Feb!Z66+Mar!Z66+Abr!Z66+May!Z66),IF(Config!$C$6=6,SUM(+Ene!Z66+Feb!Z66+Mar!Z66+Abr!Z66+May!Z66+Jun!Z66),IF(Config!$C$6=7,SUM(Ene!Z66+Feb!Z66+Mar!Z66+Abr!Z66+May!Z66+Jun!Z66+Jul!Z66),IF(Config!$C$6=8,SUM(+Ene!Z66+Feb!Z66+Mar!Z66+Abr!Z66+May!Z66+Jun!Z66+Jul!Z66+Ago!Z66),IF(Config!$C$6=9,SUM(+Ene!Z66+Feb!Z66+Mar!Z66+Abr!Z66+May!Z66+Jun!Z66+Jul!Z66+Ago!Z66+Set!Z66),IF(Config!$C$6=10,SUM(+Ene!Z66+Feb!Z66+Mar!Z66+Abr!Z66+May!Z66+Jun!Z66+Jul!Z66+Ago!Z66+Set!Z66+Oct!Z66),IF(Config!$C$6=11,SUM(+Ene!Z66+Feb!Z66+Mar!Z66+Abr!Z66+May!Z66+Jun!Z66+Jul!Z66+Ago!Z66+Set!Z66+Oct!Z66+Nov!Z66),IF(Config!$C$6=12,SUM(+Ene!Z66+Feb!Z66+Mar!Z66+Abr!Z66+May!Z66+Jun!Z66+Jul!Z66+Ago!Z66+Set!Z66+Oct!Z66+Nov!Z66+Dic!Z66)))))))))))))</f>
        <v>0</v>
      </c>
      <c r="AA66" s="429">
        <f>IF(Config!$C$6=1,SUM(+Ene!AA66),IF(Config!$C$6=2,SUM(+Ene!AA66+Feb!AA66),IF(Config!$C$6=3,SUM(+Ene!AA66+Feb!AA66+Mar!AA66),IF(Config!$C$6=4,SUM(+Ene!AA66+Feb!AA66+Mar!AA66+Abr!AA66),IF(Config!$C$6=5,SUM(Ene!AA66+Feb!AA66+Mar!AA66+Abr!AA66+May!AA66),IF(Config!$C$6=6,SUM(+Ene!AA66+Feb!AA66+Mar!AA66+Abr!AA66+May!AA66+Jun!AA66),IF(Config!$C$6=7,SUM(Ene!AA66+Feb!AA66+Mar!AA66+Abr!AA66+May!AA66+Jun!AA66+Jul!AA66),IF(Config!$C$6=8,SUM(+Ene!AA66+Feb!AA66+Mar!AA66+Abr!AA66+May!AA66+Jun!AA66+Jul!AA66+Ago!AA66),IF(Config!$C$6=9,SUM(+Ene!AA66+Feb!AA66+Mar!AA66+Abr!AA66+May!AA66+Jun!AA66+Jul!AA66+Ago!AA66+Set!AA66),IF(Config!$C$6=10,SUM(+Ene!AA66+Feb!AA66+Mar!AA66+Abr!AA66+May!AA66+Jun!AA66+Jul!AA66+Ago!AA66+Set!AA66+Oct!AA66),IF(Config!$C$6=11,SUM(+Ene!AA66+Feb!AA66+Mar!AA66+Abr!AA66+May!AA66+Jun!AA66+Jul!AA66+Ago!AA66+Set!AA66+Oct!AA66+Nov!AA66),IF(Config!$C$6=12,SUM(+Ene!AA66+Feb!AA66+Mar!AA66+Abr!AA66+May!AA66+Jun!AA66+Jul!AA66+Ago!AA66+Set!AA66+Oct!AA66+Nov!AA66+Dic!AA66)))))))))))))</f>
        <v>0</v>
      </c>
      <c r="AB66" s="429">
        <f>IF(Config!$C$6=1,SUM(+Ene!AB66),IF(Config!$C$6=2,SUM(+Ene!AB66+Feb!AB66),IF(Config!$C$6=3,SUM(+Ene!AB66+Feb!AB66+Mar!AB66),IF(Config!$C$6=4,SUM(+Ene!AB66+Feb!AB66+Mar!AB66+Abr!AB66),IF(Config!$C$6=5,SUM(Ene!AB66+Feb!AB66+Mar!AB66+Abr!AB66+May!AB66),IF(Config!$C$6=6,SUM(+Ene!AB66+Feb!AB66+Mar!AB66+Abr!AB66+May!AB66+Jun!AB66),IF(Config!$C$6=7,SUM(Ene!AB66+Feb!AB66+Mar!AB66+Abr!AB66+May!AB66+Jun!AB66+Jul!AB66),IF(Config!$C$6=8,SUM(+Ene!AB66+Feb!AB66+Mar!AB66+Abr!AB66+May!AB66+Jun!AB66+Jul!AB66+Ago!AB66),IF(Config!$C$6=9,SUM(+Ene!AB66+Feb!AB66+Mar!AB66+Abr!AB66+May!AB66+Jun!AB66+Jul!AB66+Ago!AB66+Set!AB66),IF(Config!$C$6=10,SUM(+Ene!AB66+Feb!AB66+Mar!AB66+Abr!AB66+May!AB66+Jun!AB66+Jul!AB66+Ago!AB66+Set!AB66+Oct!AB66),IF(Config!$C$6=11,SUM(+Ene!AB66+Feb!AB66+Mar!AB66+Abr!AB66+May!AB66+Jun!AB66+Jul!AB66+Ago!AB66+Set!AB66+Oct!AB66+Nov!AB66),IF(Config!$C$6=12,SUM(+Ene!AB66+Feb!AB66+Mar!AB66+Abr!AB66+May!AB66+Jun!AB66+Jul!AB66+Ago!AB66+Set!AB66+Oct!AB66+Nov!AB66+Dic!AB66)))))))))))))</f>
        <v>0</v>
      </c>
      <c r="AC66" s="429">
        <f>IF(Config!$C$6=1,SUM(+Ene!AC66),IF(Config!$C$6=2,SUM(+Ene!AC66+Feb!AC66),IF(Config!$C$6=3,SUM(+Ene!AC66+Feb!AC66+Mar!AC66),IF(Config!$C$6=4,SUM(+Ene!AC66+Feb!AC66+Mar!AC66+Abr!AC66),IF(Config!$C$6=5,SUM(Ene!AC66+Feb!AC66+Mar!AC66+Abr!AC66+May!AC66),IF(Config!$C$6=6,SUM(+Ene!AC66+Feb!AC66+Mar!AC66+Abr!AC66+May!AC66+Jun!AC66),IF(Config!$C$6=7,SUM(Ene!AC66+Feb!AC66+Mar!AC66+Abr!AC66+May!AC66+Jun!AC66+Jul!AC66),IF(Config!$C$6=8,SUM(+Ene!AC66+Feb!AC66+Mar!AC66+Abr!AC66+May!AC66+Jun!AC66+Jul!AC66+Ago!AC66),IF(Config!$C$6=9,SUM(+Ene!AC66+Feb!AC66+Mar!AC66+Abr!AC66+May!AC66+Jun!AC66+Jul!AC66+Ago!AC66+Set!AC66),IF(Config!$C$6=10,SUM(+Ene!AC66+Feb!AC66+Mar!AC66+Abr!AC66+May!AC66+Jun!AC66+Jul!AC66+Ago!AC66+Set!AC66+Oct!AC66),IF(Config!$C$6=11,SUM(+Ene!AC66+Feb!AC66+Mar!AC66+Abr!AC66+May!AC66+Jun!AC66+Jul!AC66+Ago!AC66+Set!AC66+Oct!AC66+Nov!AC66),IF(Config!$C$6=12,SUM(+Ene!AC66+Feb!AC66+Mar!AC66+Abr!AC66+May!AC66+Jun!AC66+Jul!AC66+Ago!AC66+Set!AC66+Oct!AC66+Nov!AC66+Dic!AC66)))))))))))))</f>
        <v>0</v>
      </c>
      <c r="AD66" s="429">
        <f>IF(Config!$C$6=1,SUM(+Ene!AD66),IF(Config!$C$6=2,SUM(+Ene!AD66+Feb!AD66),IF(Config!$C$6=3,SUM(+Ene!AD66+Feb!AD66+Mar!AD66),IF(Config!$C$6=4,SUM(+Ene!AD66+Feb!AD66+Mar!AD66+Abr!AD66),IF(Config!$C$6=5,SUM(Ene!AD66+Feb!AD66+Mar!AD66+Abr!AD66+May!AD66),IF(Config!$C$6=6,SUM(+Ene!AD66+Feb!AD66+Mar!AD66+Abr!AD66+May!AD66+Jun!AD66),IF(Config!$C$6=7,SUM(Ene!AD66+Feb!AD66+Mar!AD66+Abr!AD66+May!AD66+Jun!AD66+Jul!AD66),IF(Config!$C$6=8,SUM(+Ene!AD66+Feb!AD66+Mar!AD66+Abr!AD66+May!AD66+Jun!AD66+Jul!AD66+Ago!AD66),IF(Config!$C$6=9,SUM(+Ene!AD66+Feb!AD66+Mar!AD66+Abr!AD66+May!AD66+Jun!AD66+Jul!AD66+Ago!AD66+Set!AD66),IF(Config!$C$6=10,SUM(+Ene!AD66+Feb!AD66+Mar!AD66+Abr!AD66+May!AD66+Jun!AD66+Jul!AD66+Ago!AD66+Set!AD66+Oct!AD66),IF(Config!$C$6=11,SUM(+Ene!AD66+Feb!AD66+Mar!AD66+Abr!AD66+May!AD66+Jun!AD66+Jul!AD66+Ago!AD66+Set!AD66+Oct!AD66+Nov!AD66),IF(Config!$C$6=12,SUM(+Ene!AD66+Feb!AD66+Mar!AD66+Abr!AD66+May!AD66+Jun!AD66+Jul!AD66+Ago!AD66+Set!AD66+Oct!AD66+Nov!AD66+Dic!AD66)))))))))))))</f>
        <v>0</v>
      </c>
      <c r="AE66" s="429">
        <f>IF(Config!$C$6=1,SUM(+Ene!AE66),IF(Config!$C$6=2,SUM(+Ene!AE66+Feb!AE66),IF(Config!$C$6=3,SUM(+Ene!AE66+Feb!AE66+Mar!AE66),IF(Config!$C$6=4,SUM(+Ene!AE66+Feb!AE66+Mar!AE66+Abr!AE66),IF(Config!$C$6=5,SUM(Ene!AE66+Feb!AE66+Mar!AE66+Abr!AE66+May!AE66),IF(Config!$C$6=6,SUM(+Ene!AE66+Feb!AE66+Mar!AE66+Abr!AE66+May!AE66+Jun!AE66),IF(Config!$C$6=7,SUM(Ene!AE66+Feb!AE66+Mar!AE66+Abr!AE66+May!AE66+Jun!AE66+Jul!AE66),IF(Config!$C$6=8,SUM(+Ene!AE66+Feb!AE66+Mar!AE66+Abr!AE66+May!AE66+Jun!AE66+Jul!AE66+Ago!AE66),IF(Config!$C$6=9,SUM(+Ene!AE66+Feb!AE66+Mar!AE66+Abr!AE66+May!AE66+Jun!AE66+Jul!AE66+Ago!AE66+Set!AE66),IF(Config!$C$6=10,SUM(+Ene!AE66+Feb!AE66+Mar!AE66+Abr!AE66+May!AE66+Jun!AE66+Jul!AE66+Ago!AE66+Set!AE66+Oct!AE66),IF(Config!$C$6=11,SUM(+Ene!AE66+Feb!AE66+Mar!AE66+Abr!AE66+May!AE66+Jun!AE66+Jul!AE66+Ago!AE66+Set!AE66+Oct!AE66+Nov!AE66),IF(Config!$C$6=12,SUM(+Ene!AE66+Feb!AE66+Mar!AE66+Abr!AE66+May!AE66+Jun!AE66+Jul!AE66+Ago!AE66+Set!AE66+Oct!AE66+Nov!AE66+Dic!AE66)))))))))))))</f>
        <v>0</v>
      </c>
      <c r="AF66" s="429">
        <f>IF(Config!$C$6=1,SUM(+Ene!AF66),IF(Config!$C$6=2,SUM(+Ene!AF66+Feb!AF66),IF(Config!$C$6=3,SUM(+Ene!AF66+Feb!AF66+Mar!AF66),IF(Config!$C$6=4,SUM(+Ene!AF66+Feb!AF66+Mar!AF66+Abr!AF66),IF(Config!$C$6=5,SUM(Ene!AF66+Feb!AF66+Mar!AF66+Abr!AF66+May!AF66),IF(Config!$C$6=6,SUM(+Ene!AF66+Feb!AF66+Mar!AF66+Abr!AF66+May!AF66+Jun!AF66),IF(Config!$C$6=7,SUM(Ene!AF66+Feb!AF66+Mar!AF66+Abr!AF66+May!AF66+Jun!AF66+Jul!AF66),IF(Config!$C$6=8,SUM(+Ene!AF66+Feb!AF66+Mar!AF66+Abr!AF66+May!AF66+Jun!AF66+Jul!AF66+Ago!AF66),IF(Config!$C$6=9,SUM(+Ene!AF66+Feb!AF66+Mar!AF66+Abr!AF66+May!AF66+Jun!AF66+Jul!AF66+Ago!AF66+Set!AF66),IF(Config!$C$6=10,SUM(+Ene!AF66+Feb!AF66+Mar!AF66+Abr!AF66+May!AF66+Jun!AF66+Jul!AF66+Ago!AF66+Set!AF66+Oct!AF66),IF(Config!$C$6=11,SUM(+Ene!AF66+Feb!AF66+Mar!AF66+Abr!AF66+May!AF66+Jun!AF66+Jul!AF66+Ago!AF66+Set!AF66+Oct!AF66+Nov!AF66),IF(Config!$C$6=12,SUM(+Ene!AF66+Feb!AF66+Mar!AF66+Abr!AF66+May!AF66+Jun!AF66+Jul!AF66+Ago!AF66+Set!AF66+Oct!AF66+Nov!AF66+Dic!AF66)))))))))))))</f>
        <v>0</v>
      </c>
      <c r="AG66" s="429">
        <f>IF(Config!$C$6=1,SUM(+Ene!AG66),IF(Config!$C$6=2,SUM(+Ene!AG66+Feb!AG66),IF(Config!$C$6=3,SUM(+Ene!AG66+Feb!AG66+Mar!AG66),IF(Config!$C$6=4,SUM(+Ene!AG66+Feb!AG66+Mar!AG66+Abr!AG66),IF(Config!$C$6=5,SUM(Ene!AG66+Feb!AG66+Mar!AG66+Abr!AG66+May!AG66),IF(Config!$C$6=6,SUM(+Ene!AG66+Feb!AG66+Mar!AG66+Abr!AG66+May!AG66+Jun!AG66),IF(Config!$C$6=7,SUM(Ene!AG66+Feb!AG66+Mar!AG66+Abr!AG66+May!AG66+Jun!AG66+Jul!AG66),IF(Config!$C$6=8,SUM(+Ene!AG66+Feb!AG66+Mar!AG66+Abr!AG66+May!AG66+Jun!AG66+Jul!AG66+Ago!AG66),IF(Config!$C$6=9,SUM(+Ene!AG66+Feb!AG66+Mar!AG66+Abr!AG66+May!AG66+Jun!AG66+Jul!AG66+Ago!AG66+Set!AG66),IF(Config!$C$6=10,SUM(+Ene!AG66+Feb!AG66+Mar!AG66+Abr!AG66+May!AG66+Jun!AG66+Jul!AG66+Ago!AG66+Set!AG66+Oct!AG66),IF(Config!$C$6=11,SUM(+Ene!AG66+Feb!AG66+Mar!AG66+Abr!AG66+May!AG66+Jun!AG66+Jul!AG66+Ago!AG66+Set!AG66+Oct!AG66+Nov!AG66),IF(Config!$C$6=12,SUM(+Ene!AG66+Feb!AG66+Mar!AG66+Abr!AG66+May!AG66+Jun!AG66+Jul!AG66+Ago!AG66+Set!AG66+Oct!AG66+Nov!AG66+Dic!AG66)))))))))))))</f>
        <v>0</v>
      </c>
      <c r="AH66" s="429">
        <f>IF(Config!$C$6=1,SUM(+Ene!AH66),IF(Config!$C$6=2,SUM(+Ene!AH66+Feb!AH66),IF(Config!$C$6=3,SUM(+Ene!AH66+Feb!AH66+Mar!AH66),IF(Config!$C$6=4,SUM(+Ene!AH66+Feb!AH66+Mar!AH66+Abr!AH66),IF(Config!$C$6=5,SUM(Ene!AH66+Feb!AH66+Mar!AH66+Abr!AH66+May!AH66),IF(Config!$C$6=6,SUM(+Ene!AH66+Feb!AH66+Mar!AH66+Abr!AH66+May!AH66+Jun!AH66),IF(Config!$C$6=7,SUM(Ene!AH66+Feb!AH66+Mar!AH66+Abr!AH66+May!AH66+Jun!AH66+Jul!AH66),IF(Config!$C$6=8,SUM(+Ene!AH66+Feb!AH66+Mar!AH66+Abr!AH66+May!AH66+Jun!AH66+Jul!AH66+Ago!AH66),IF(Config!$C$6=9,SUM(+Ene!AH66+Feb!AH66+Mar!AH66+Abr!AH66+May!AH66+Jun!AH66+Jul!AH66+Ago!AH66+Set!AH66),IF(Config!$C$6=10,SUM(+Ene!AH66+Feb!AH66+Mar!AH66+Abr!AH66+May!AH66+Jun!AH66+Jul!AH66+Ago!AH66+Set!AH66+Oct!AH66),IF(Config!$C$6=11,SUM(+Ene!AH66+Feb!AH66+Mar!AH66+Abr!AH66+May!AH66+Jun!AH66+Jul!AH66+Ago!AH66+Set!AH66+Oct!AH66+Nov!AH66),IF(Config!$C$6=12,SUM(+Ene!AH66+Feb!AH66+Mar!AH66+Abr!AH66+May!AH66+Jun!AH66+Jul!AH66+Ago!AH66+Set!AH66+Oct!AH66+Nov!AH66+Dic!AH66)))))))))))))</f>
        <v>0</v>
      </c>
      <c r="AI66" s="429">
        <f>IF(Config!$C$6=1,SUM(+Ene!AI66),IF(Config!$C$6=2,SUM(+Ene!AI66+Feb!AI66),IF(Config!$C$6=3,SUM(+Ene!AI66+Feb!AI66+Mar!AI66),IF(Config!$C$6=4,SUM(+Ene!AI66+Feb!AI66+Mar!AI66+Abr!AI66),IF(Config!$C$6=5,SUM(Ene!AI66+Feb!AI66+Mar!AI66+Abr!AI66+May!AI66),IF(Config!$C$6=6,SUM(+Ene!AI66+Feb!AI66+Mar!AI66+Abr!AI66+May!AI66+Jun!AI66),IF(Config!$C$6=7,SUM(Ene!AI66+Feb!AI66+Mar!AI66+Abr!AI66+May!AI66+Jun!AI66+Jul!AI66),IF(Config!$C$6=8,SUM(+Ene!AI66+Feb!AI66+Mar!AI66+Abr!AI66+May!AI66+Jun!AI66+Jul!AI66+Ago!AI66),IF(Config!$C$6=9,SUM(+Ene!AI66+Feb!AI66+Mar!AI66+Abr!AI66+May!AI66+Jun!AI66+Jul!AI66+Ago!AI66+Set!AI66),IF(Config!$C$6=10,SUM(+Ene!AI66+Feb!AI66+Mar!AI66+Abr!AI66+May!AI66+Jun!AI66+Jul!AI66+Ago!AI66+Set!AI66+Oct!AI66),IF(Config!$C$6=11,SUM(+Ene!AI66+Feb!AI66+Mar!AI66+Abr!AI66+May!AI66+Jun!AI66+Jul!AI66+Ago!AI66+Set!AI66+Oct!AI66+Nov!AI66),IF(Config!$C$6=12,SUM(+Ene!AI66+Feb!AI66+Mar!AI66+Abr!AI66+May!AI66+Jun!AI66+Jul!AI66+Ago!AI66+Set!AI66+Oct!AI66+Nov!AI66+Dic!AI66)))))))))))))</f>
        <v>0</v>
      </c>
      <c r="AJ66" s="429">
        <f>IF(Config!$C$6=1,SUM(+Ene!AJ66),IF(Config!$C$6=2,SUM(+Ene!AJ66+Feb!AJ66),IF(Config!$C$6=3,SUM(+Ene!AJ66+Feb!AJ66+Mar!AJ66),IF(Config!$C$6=4,SUM(+Ene!AJ66+Feb!AJ66+Mar!AJ66+Abr!AJ66),IF(Config!$C$6=5,SUM(Ene!AJ66+Feb!AJ66+Mar!AJ66+Abr!AJ66+May!AJ66),IF(Config!$C$6=6,SUM(+Ene!AJ66+Feb!AJ66+Mar!AJ66+Abr!AJ66+May!AJ66+Jun!AJ66),IF(Config!$C$6=7,SUM(Ene!AJ66+Feb!AJ66+Mar!AJ66+Abr!AJ66+May!AJ66+Jun!AJ66+Jul!AJ66),IF(Config!$C$6=8,SUM(+Ene!AJ66+Feb!AJ66+Mar!AJ66+Abr!AJ66+May!AJ66+Jun!AJ66+Jul!AJ66+Ago!AJ66),IF(Config!$C$6=9,SUM(+Ene!AJ66+Feb!AJ66+Mar!AJ66+Abr!AJ66+May!AJ66+Jun!AJ66+Jul!AJ66+Ago!AJ66+Set!AJ66),IF(Config!$C$6=10,SUM(+Ene!AJ66+Feb!AJ66+Mar!AJ66+Abr!AJ66+May!AJ66+Jun!AJ66+Jul!AJ66+Ago!AJ66+Set!AJ66+Oct!AJ66),IF(Config!$C$6=11,SUM(+Ene!AJ66+Feb!AJ66+Mar!AJ66+Abr!AJ66+May!AJ66+Jun!AJ66+Jul!AJ66+Ago!AJ66+Set!AJ66+Oct!AJ66+Nov!AJ66),IF(Config!$C$6=12,SUM(+Ene!AJ66+Feb!AJ66+Mar!AJ66+Abr!AJ66+May!AJ66+Jun!AJ66+Jul!AJ66+Ago!AJ66+Set!AJ66+Oct!AJ66+Nov!AJ66+Dic!AJ66)))))))))))))</f>
        <v>0</v>
      </c>
      <c r="AK66" s="429">
        <f>IF(Config!$C$6=1,SUM(+Ene!AK66),IF(Config!$C$6=2,SUM(+Ene!AK66+Feb!AK66),IF(Config!$C$6=3,SUM(+Ene!AK66+Feb!AK66+Mar!AK66),IF(Config!$C$6=4,SUM(+Ene!AK66+Feb!AK66+Mar!AK66+Abr!AK66),IF(Config!$C$6=5,SUM(Ene!AK66+Feb!AK66+Mar!AK66+Abr!AK66+May!AK66),IF(Config!$C$6=6,SUM(+Ene!AK66+Feb!AK66+Mar!AK66+Abr!AK66+May!AK66+Jun!AK66),IF(Config!$C$6=7,SUM(Ene!AK66+Feb!AK66+Mar!AK66+Abr!AK66+May!AK66+Jun!AK66+Jul!AK66),IF(Config!$C$6=8,SUM(+Ene!AK66+Feb!AK66+Mar!AK66+Abr!AK66+May!AK66+Jun!AK66+Jul!AK66+Ago!AK66),IF(Config!$C$6=9,SUM(+Ene!AK66+Feb!AK66+Mar!AK66+Abr!AK66+May!AK66+Jun!AK66+Jul!AK66+Ago!AK66+Set!AK66),IF(Config!$C$6=10,SUM(+Ene!AK66+Feb!AK66+Mar!AK66+Abr!AK66+May!AK66+Jun!AK66+Jul!AK66+Ago!AK66+Set!AK66+Oct!AK66),IF(Config!$C$6=11,SUM(+Ene!AK66+Feb!AK66+Mar!AK66+Abr!AK66+May!AK66+Jun!AK66+Jul!AK66+Ago!AK66+Set!AK66+Oct!AK66+Nov!AK66),IF(Config!$C$6=12,SUM(+Ene!AK66+Feb!AK66+Mar!AK66+Abr!AK66+May!AK66+Jun!AK66+Jul!AK66+Ago!AK66+Set!AK66+Oct!AK66+Nov!AK66+Dic!AK66)))))))))))))</f>
        <v>0</v>
      </c>
      <c r="AL66" s="429">
        <f>IF(Config!$C$6=1,SUM(+Ene!AL66),IF(Config!$C$6=2,SUM(+Ene!AL66+Feb!AL66),IF(Config!$C$6=3,SUM(+Ene!AL66+Feb!AL66+Mar!AL66),IF(Config!$C$6=4,SUM(+Ene!AL66+Feb!AL66+Mar!AL66+Abr!AL66),IF(Config!$C$6=5,SUM(Ene!AL66+Feb!AL66+Mar!AL66+Abr!AL66+May!AL66),IF(Config!$C$6=6,SUM(+Ene!AL66+Feb!AL66+Mar!AL66+Abr!AL66+May!AL66+Jun!AL66),IF(Config!$C$6=7,SUM(Ene!AL66+Feb!AL66+Mar!AL66+Abr!AL66+May!AL66+Jun!AL66+Jul!AL66),IF(Config!$C$6=8,SUM(+Ene!AL66+Feb!AL66+Mar!AL66+Abr!AL66+May!AL66+Jun!AL66+Jul!AL66+Ago!AL66),IF(Config!$C$6=9,SUM(+Ene!AL66+Feb!AL66+Mar!AL66+Abr!AL66+May!AL66+Jun!AL66+Jul!AL66+Ago!AL66+Set!AL66),IF(Config!$C$6=10,SUM(+Ene!AL66+Feb!AL66+Mar!AL66+Abr!AL66+May!AL66+Jun!AL66+Jul!AL66+Ago!AL66+Set!AL66+Oct!AL66),IF(Config!$C$6=11,SUM(+Ene!AL66+Feb!AL66+Mar!AL66+Abr!AL66+May!AL66+Jun!AL66+Jul!AL66+Ago!AL66+Set!AL66+Oct!AL66+Nov!AL66),IF(Config!$C$6=12,SUM(+Ene!AL66+Feb!AL66+Mar!AL66+Abr!AL66+May!AL66+Jun!AL66+Jul!AL66+Ago!AL66+Set!AL66+Oct!AL66+Nov!AL66+Dic!AL66)))))))))))))</f>
        <v>0</v>
      </c>
      <c r="AM66" s="429">
        <f>IF(Config!$C$6=1,SUM(+Ene!AM66),IF(Config!$C$6=2,SUM(+Ene!AM66+Feb!AM66),IF(Config!$C$6=3,SUM(+Ene!AM66+Feb!AM66+Mar!AM66),IF(Config!$C$6=4,SUM(+Ene!AM66+Feb!AM66+Mar!AM66+Abr!AM66),IF(Config!$C$6=5,SUM(Ene!AM66+Feb!AM66+Mar!AM66+Abr!AM66+May!AM66),IF(Config!$C$6=6,SUM(+Ene!AM66+Feb!AM66+Mar!AM66+Abr!AM66+May!AM66+Jun!AM66),IF(Config!$C$6=7,SUM(Ene!AM66+Feb!AM66+Mar!AM66+Abr!AM66+May!AM66+Jun!AM66+Jul!AM66),IF(Config!$C$6=8,SUM(+Ene!AM66+Feb!AM66+Mar!AM66+Abr!AM66+May!AM66+Jun!AM66+Jul!AM66+Ago!AM66),IF(Config!$C$6=9,SUM(+Ene!AM66+Feb!AM66+Mar!AM66+Abr!AM66+May!AM66+Jun!AM66+Jul!AM66+Ago!AM66+Set!AM66),IF(Config!$C$6=10,SUM(+Ene!AM66+Feb!AM66+Mar!AM66+Abr!AM66+May!AM66+Jun!AM66+Jul!AM66+Ago!AM66+Set!AM66+Oct!AM66),IF(Config!$C$6=11,SUM(+Ene!AM66+Feb!AM66+Mar!AM66+Abr!AM66+May!AM66+Jun!AM66+Jul!AM66+Ago!AM66+Set!AM66+Oct!AM66+Nov!AM66),IF(Config!$C$6=12,SUM(+Ene!AM66+Feb!AM66+Mar!AM66+Abr!AM66+May!AM66+Jun!AM66+Jul!AM66+Ago!AM66+Set!AM66+Oct!AM66+Nov!AM66+Dic!AM66)))))))))))))</f>
        <v>0</v>
      </c>
      <c r="AN66" s="429">
        <f>IF(Config!$C$6=1,SUM(+Ene!AN66),IF(Config!$C$6=2,SUM(+Ene!AN66+Feb!AN66),IF(Config!$C$6=3,SUM(+Ene!AN66+Feb!AN66+Mar!AN66),IF(Config!$C$6=4,SUM(+Ene!AN66+Feb!AN66+Mar!AN66+Abr!AN66),IF(Config!$C$6=5,SUM(Ene!AN66+Feb!AN66+Mar!AN66+Abr!AN66+May!AN66),IF(Config!$C$6=6,SUM(+Ene!AN66+Feb!AN66+Mar!AN66+Abr!AN66+May!AN66+Jun!AN66),IF(Config!$C$6=7,SUM(Ene!AN66+Feb!AN66+Mar!AN66+Abr!AN66+May!AN66+Jun!AN66+Jul!AN66),IF(Config!$C$6=8,SUM(+Ene!AN66+Feb!AN66+Mar!AN66+Abr!AN66+May!AN66+Jun!AN66+Jul!AN66+Ago!AN66),IF(Config!$C$6=9,SUM(+Ene!AN66+Feb!AN66+Mar!AN66+Abr!AN66+May!AN66+Jun!AN66+Jul!AN66+Ago!AN66+Set!AN66),IF(Config!$C$6=10,SUM(+Ene!AN66+Feb!AN66+Mar!AN66+Abr!AN66+May!AN66+Jun!AN66+Jul!AN66+Ago!AN66+Set!AN66+Oct!AN66),IF(Config!$C$6=11,SUM(+Ene!AN66+Feb!AN66+Mar!AN66+Abr!AN66+May!AN66+Jun!AN66+Jul!AN66+Ago!AN66+Set!AN66+Oct!AN66+Nov!AN66),IF(Config!$C$6=12,SUM(+Ene!AN66+Feb!AN66+Mar!AN66+Abr!AN66+May!AN66+Jun!AN66+Jul!AN66+Ago!AN66+Set!AN66+Oct!AN66+Nov!AN66+Dic!AN66)))))))))))))</f>
        <v>0</v>
      </c>
      <c r="AO66" s="429">
        <f>IF(Config!$C$6=1,SUM(+Ene!AO66),IF(Config!$C$6=2,SUM(+Ene!AO66+Feb!AO66),IF(Config!$C$6=3,SUM(+Ene!AO66+Feb!AO66+Mar!AO66),IF(Config!$C$6=4,SUM(+Ene!AO66+Feb!AO66+Mar!AO66+Abr!AO66),IF(Config!$C$6=5,SUM(Ene!AO66+Feb!AO66+Mar!AO66+Abr!AO66+May!AO66),IF(Config!$C$6=6,SUM(+Ene!AO66+Feb!AO66+Mar!AO66+Abr!AO66+May!AO66+Jun!AO66),IF(Config!$C$6=7,SUM(Ene!AO66+Feb!AO66+Mar!AO66+Abr!AO66+May!AO66+Jun!AO66+Jul!AO66),IF(Config!$C$6=8,SUM(+Ene!AO66+Feb!AO66+Mar!AO66+Abr!AO66+May!AO66+Jun!AO66+Jul!AO66+Ago!AO66),IF(Config!$C$6=9,SUM(+Ene!AO66+Feb!AO66+Mar!AO66+Abr!AO66+May!AO66+Jun!AO66+Jul!AO66+Ago!AO66+Set!AO66),IF(Config!$C$6=10,SUM(+Ene!AO66+Feb!AO66+Mar!AO66+Abr!AO66+May!AO66+Jun!AO66+Jul!AO66+Ago!AO66+Set!AO66+Oct!AO66),IF(Config!$C$6=11,SUM(+Ene!AO66+Feb!AO66+Mar!AO66+Abr!AO66+May!AO66+Jun!AO66+Jul!AO66+Ago!AO66+Set!AO66+Oct!AO66+Nov!AO66),IF(Config!$C$6=12,SUM(+Ene!AO66+Feb!AO66+Mar!AO66+Abr!AO66+May!AO66+Jun!AO66+Jul!AO66+Ago!AO66+Set!AO66+Oct!AO66+Nov!AO66+Dic!AO66)))))))))))))</f>
        <v>0</v>
      </c>
      <c r="AP66" s="429">
        <f>IF(Config!$C$6=1,SUM(+Ene!AP66),IF(Config!$C$6=2,SUM(+Ene!AP66+Feb!AP66),IF(Config!$C$6=3,SUM(+Ene!AP66+Feb!AP66+Mar!AP66),IF(Config!$C$6=4,SUM(+Ene!AP66+Feb!AP66+Mar!AP66+Abr!AP66),IF(Config!$C$6=5,SUM(Ene!AP66+Feb!AP66+Mar!AP66+Abr!AP66+May!AP66),IF(Config!$C$6=6,SUM(+Ene!AP66+Feb!AP66+Mar!AP66+Abr!AP66+May!AP66+Jun!AP66),IF(Config!$C$6=7,SUM(Ene!AP66+Feb!AP66+Mar!AP66+Abr!AP66+May!AP66+Jun!AP66+Jul!AP66),IF(Config!$C$6=8,SUM(+Ene!AP66+Feb!AP66+Mar!AP66+Abr!AP66+May!AP66+Jun!AP66+Jul!AP66+Ago!AP66),IF(Config!$C$6=9,SUM(+Ene!AP66+Feb!AP66+Mar!AP66+Abr!AP66+May!AP66+Jun!AP66+Jul!AP66+Ago!AP66+Set!AP66),IF(Config!$C$6=10,SUM(+Ene!AP66+Feb!AP66+Mar!AP66+Abr!AP66+May!AP66+Jun!AP66+Jul!AP66+Ago!AP66+Set!AP66+Oct!AP66),IF(Config!$C$6=11,SUM(+Ene!AP66+Feb!AP66+Mar!AP66+Abr!AP66+May!AP66+Jun!AP66+Jul!AP66+Ago!AP66+Set!AP66+Oct!AP66+Nov!AP66),IF(Config!$C$6=12,SUM(+Ene!AP66+Feb!AP66+Mar!AP66+Abr!AP66+May!AP66+Jun!AP66+Jul!AP66+Ago!AP66+Set!AP66+Oct!AP66+Nov!AP66+Dic!AP66)))))))))))))</f>
        <v>0</v>
      </c>
      <c r="AQ66" s="429">
        <f>IF(Config!$C$6=1,SUM(+Ene!AQ66),IF(Config!$C$6=2,SUM(+Ene!AQ66+Feb!AQ66),IF(Config!$C$6=3,SUM(+Ene!AQ66+Feb!AQ66+Mar!AQ66),IF(Config!$C$6=4,SUM(+Ene!AQ66+Feb!AQ66+Mar!AQ66+Abr!AQ66),IF(Config!$C$6=5,SUM(Ene!AQ66+Feb!AQ66+Mar!AQ66+Abr!AQ66+May!AQ66),IF(Config!$C$6=6,SUM(+Ene!AQ66+Feb!AQ66+Mar!AQ66+Abr!AQ66+May!AQ66+Jun!AQ66),IF(Config!$C$6=7,SUM(Ene!AQ66+Feb!AQ66+Mar!AQ66+Abr!AQ66+May!AQ66+Jun!AQ66+Jul!AQ66),IF(Config!$C$6=8,SUM(+Ene!AQ66+Feb!AQ66+Mar!AQ66+Abr!AQ66+May!AQ66+Jun!AQ66+Jul!AQ66+Ago!AQ66),IF(Config!$C$6=9,SUM(+Ene!AQ66+Feb!AQ66+Mar!AQ66+Abr!AQ66+May!AQ66+Jun!AQ66+Jul!AQ66+Ago!AQ66+Set!AQ66),IF(Config!$C$6=10,SUM(+Ene!AQ66+Feb!AQ66+Mar!AQ66+Abr!AQ66+May!AQ66+Jun!AQ66+Jul!AQ66+Ago!AQ66+Set!AQ66+Oct!AQ66),IF(Config!$C$6=11,SUM(+Ene!AQ66+Feb!AQ66+Mar!AQ66+Abr!AQ66+May!AQ66+Jun!AQ66+Jul!AQ66+Ago!AQ66+Set!AQ66+Oct!AQ66+Nov!AQ66),IF(Config!$C$6=12,SUM(+Ene!AQ66+Feb!AQ66+Mar!AQ66+Abr!AQ66+May!AQ66+Jun!AQ66+Jul!AQ66+Ago!AQ66+Set!AQ66+Oct!AQ66+Nov!AQ66+Dic!AQ66)))))))))))))</f>
        <v>0</v>
      </c>
      <c r="AR66" s="429">
        <f>IF(Config!$C$6=1,SUM(+Ene!AR66),IF(Config!$C$6=2,SUM(+Ene!AR66+Feb!AR66),IF(Config!$C$6=3,SUM(+Ene!AR66+Feb!AR66+Mar!AR66),IF(Config!$C$6=4,SUM(+Ene!AR66+Feb!AR66+Mar!AR66+Abr!AR66),IF(Config!$C$6=5,SUM(Ene!AR66+Feb!AR66+Mar!AR66+Abr!AR66+May!AR66),IF(Config!$C$6=6,SUM(+Ene!AR66+Feb!AR66+Mar!AR66+Abr!AR66+May!AR66+Jun!AR66),IF(Config!$C$6=7,SUM(Ene!AR66+Feb!AR66+Mar!AR66+Abr!AR66+May!AR66+Jun!AR66+Jul!AR66),IF(Config!$C$6=8,SUM(+Ene!AR66+Feb!AR66+Mar!AR66+Abr!AR66+May!AR66+Jun!AR66+Jul!AR66+Ago!AR66),IF(Config!$C$6=9,SUM(+Ene!AR66+Feb!AR66+Mar!AR66+Abr!AR66+May!AR66+Jun!AR66+Jul!AR66+Ago!AR66+Set!AR66),IF(Config!$C$6=10,SUM(+Ene!AR66+Feb!AR66+Mar!AR66+Abr!AR66+May!AR66+Jun!AR66+Jul!AR66+Ago!AR66+Set!AR66+Oct!AR66),IF(Config!$C$6=11,SUM(+Ene!AR66+Feb!AR66+Mar!AR66+Abr!AR66+May!AR66+Jun!AR66+Jul!AR66+Ago!AR66+Set!AR66+Oct!AR66+Nov!AR66),IF(Config!$C$6=12,SUM(+Ene!AR66+Feb!AR66+Mar!AR66+Abr!AR66+May!AR66+Jun!AR66+Jul!AR66+Ago!AR66+Set!AR66+Oct!AR66+Nov!AR66+Dic!AR66)))))))))))))</f>
        <v>0</v>
      </c>
      <c r="AS66" s="429">
        <f>IF(Config!$C$6=1,SUM(+Ene!AS66),IF(Config!$C$6=2,SUM(+Ene!AS66+Feb!AS66),IF(Config!$C$6=3,SUM(+Ene!AS66+Feb!AS66+Mar!AS66),IF(Config!$C$6=4,SUM(+Ene!AS66+Feb!AS66+Mar!AS66+Abr!AS66),IF(Config!$C$6=5,SUM(Ene!AS66+Feb!AS66+Mar!AS66+Abr!AS66+May!AS66),IF(Config!$C$6=6,SUM(+Ene!AS66+Feb!AS66+Mar!AS66+Abr!AS66+May!AS66+Jun!AS66),IF(Config!$C$6=7,SUM(Ene!AS66+Feb!AS66+Mar!AS66+Abr!AS66+May!AS66+Jun!AS66+Jul!AS66),IF(Config!$C$6=8,SUM(+Ene!AS66+Feb!AS66+Mar!AS66+Abr!AS66+May!AS66+Jun!AS66+Jul!AS66+Ago!AS66),IF(Config!$C$6=9,SUM(+Ene!AS66+Feb!AS66+Mar!AS66+Abr!AS66+May!AS66+Jun!AS66+Jul!AS66+Ago!AS66+Set!AS66),IF(Config!$C$6=10,SUM(+Ene!AS66+Feb!AS66+Mar!AS66+Abr!AS66+May!AS66+Jun!AS66+Jul!AS66+Ago!AS66+Set!AS66+Oct!AS66),IF(Config!$C$6=11,SUM(+Ene!AS66+Feb!AS66+Mar!AS66+Abr!AS66+May!AS66+Jun!AS66+Jul!AS66+Ago!AS66+Set!AS66+Oct!AS66+Nov!AS66),IF(Config!$C$6=12,SUM(+Ene!AS66+Feb!AS66+Mar!AS66+Abr!AS66+May!AS66+Jun!AS66+Jul!AS66+Ago!AS66+Set!AS66+Oct!AS66+Nov!AS66+Dic!AS66)))))))))))))</f>
        <v>0</v>
      </c>
      <c r="AT66" s="429">
        <f>IF(Config!$C$6=1,SUM(+Ene!AT66),IF(Config!$C$6=2,SUM(+Ene!AT66+Feb!AT66),IF(Config!$C$6=3,SUM(+Ene!AT66+Feb!AT66+Mar!AT66),IF(Config!$C$6=4,SUM(+Ene!AT66+Feb!AT66+Mar!AT66+Abr!AT66),IF(Config!$C$6=5,SUM(Ene!AT66+Feb!AT66+Mar!AT66+Abr!AT66+May!AT66),IF(Config!$C$6=6,SUM(+Ene!AT66+Feb!AT66+Mar!AT66+Abr!AT66+May!AT66+Jun!AT66),IF(Config!$C$6=7,SUM(Ene!AT66+Feb!AT66+Mar!AT66+Abr!AT66+May!AT66+Jun!AT66+Jul!AT66),IF(Config!$C$6=8,SUM(+Ene!AT66+Feb!AT66+Mar!AT66+Abr!AT66+May!AT66+Jun!AT66+Jul!AT66+Ago!AT66),IF(Config!$C$6=9,SUM(+Ene!AT66+Feb!AT66+Mar!AT66+Abr!AT66+May!AT66+Jun!AT66+Jul!AT66+Ago!AT66+Set!AT66),IF(Config!$C$6=10,SUM(+Ene!AT66+Feb!AT66+Mar!AT66+Abr!AT66+May!AT66+Jun!AT66+Jul!AT66+Ago!AT66+Set!AT66+Oct!AT66),IF(Config!$C$6=11,SUM(+Ene!AT66+Feb!AT66+Mar!AT66+Abr!AT66+May!AT66+Jun!AT66+Jul!AT66+Ago!AT66+Set!AT66+Oct!AT66+Nov!AT66),IF(Config!$C$6=12,SUM(+Ene!AT66+Feb!AT66+Mar!AT66+Abr!AT66+May!AT66+Jun!AT66+Jul!AT66+Ago!AT66+Set!AT66+Oct!AT66+Nov!AT66+Dic!AT66)))))))))))))</f>
        <v>0</v>
      </c>
      <c r="AU66">
        <f t="shared" si="34"/>
        <v>0</v>
      </c>
      <c r="AV66" s="37">
        <f t="shared" si="35"/>
        <v>0</v>
      </c>
      <c r="AW66" s="37">
        <f t="shared" si="36"/>
        <v>0</v>
      </c>
      <c r="AX66" s="37">
        <f t="shared" si="51"/>
        <v>0</v>
      </c>
      <c r="AY66" s="37">
        <f t="shared" si="52"/>
        <v>0</v>
      </c>
      <c r="AZ66" s="37">
        <f t="shared" si="54"/>
        <v>0</v>
      </c>
      <c r="BA66" s="37">
        <f t="shared" si="55"/>
        <v>0</v>
      </c>
      <c r="BB66" s="37">
        <f t="shared" si="16"/>
        <v>0</v>
      </c>
      <c r="BC66" s="37">
        <f t="shared" si="56"/>
        <v>0</v>
      </c>
      <c r="BD66" s="38">
        <f t="shared" si="57"/>
        <v>0</v>
      </c>
      <c r="BE66" s="37">
        <f t="shared" si="58"/>
        <v>0</v>
      </c>
      <c r="BF66" s="54">
        <f t="shared" si="53"/>
        <v>0</v>
      </c>
      <c r="BG66" t="str">
        <f t="shared" si="8"/>
        <v>OK</v>
      </c>
    </row>
    <row r="67" spans="1:59" x14ac:dyDescent="0.25">
      <c r="A67" s="400">
        <v>64</v>
      </c>
      <c r="B67" s="413" t="s">
        <v>208</v>
      </c>
      <c r="C67" s="410" t="s">
        <v>567</v>
      </c>
      <c r="D67" s="429">
        <f>IF(Config!$C$6=1,SUM(+Ene!D67),IF(Config!$C$6=2,SUM(+Ene!D67+Feb!D67),IF(Config!$C$6=3,SUM(+Ene!D67+Feb!D67+Mar!D67),IF(Config!$C$6=4,SUM(+Ene!D67+Feb!D67+Mar!D67+Abr!D67),IF(Config!$C$6=5,SUM(Ene!D67+Feb!D67+Mar!D67+Abr!D67+May!D67),IF(Config!$C$6=6,SUM(+Ene!D67+Feb!D67+Mar!D67+Abr!D67+May!D67+Jun!D67),IF(Config!$C$6=7,SUM(Ene!D67+Feb!D67+Mar!D67+Abr!D67+May!D67+Jun!D67+Jul!D67),IF(Config!$C$6=8,SUM(+Ene!D67+Feb!D67+Mar!D67+Abr!D67+May!D67+Jun!D67+Jul!D67+Ago!D67),IF(Config!$C$6=9,SUM(+Ene!D67+Feb!D67+Mar!D67+Abr!D67+May!D67+Jun!D67+Jul!D67+Ago!D67+Set!D67),IF(Config!$C$6=10,SUM(+Ene!D67+Feb!D67+Mar!D67+Abr!D67+May!D67+Jun!D67+Jul!D67+Ago!D67+Set!D67+Oct!D67),IF(Config!$C$6=11,SUM(+Ene!D67+Feb!D67+Mar!D67+Abr!D67+May!D67+Jun!D67+Jul!D67+Ago!D67+Set!D67+Oct!D67+Nov!D67),IF(Config!$C$6=12,SUM(+Ene!D67+Feb!D67+Mar!D67+Abr!D67+May!D67+Jun!D67+Jul!D67+Ago!D67+Set!D67+Oct!D67+Nov!D67+Dic!D67)))))))))))))</f>
        <v>0</v>
      </c>
      <c r="E67" s="429">
        <f>IF(Config!$C$6=1,SUM(+Ene!E67),IF(Config!$C$6=2,SUM(+Ene!E67+Feb!E67),IF(Config!$C$6=3,SUM(+Ene!E67+Feb!E67+Mar!E67),IF(Config!$C$6=4,SUM(+Ene!E67+Feb!E67+Mar!E67+Abr!E67),IF(Config!$C$6=5,SUM(Ene!E67+Feb!E67+Mar!E67+Abr!E67+May!E67),IF(Config!$C$6=6,SUM(+Ene!E67+Feb!E67+Mar!E67+Abr!E67+May!E67+Jun!E67),IF(Config!$C$6=7,SUM(Ene!E67+Feb!E67+Mar!E67+Abr!E67+May!E67+Jun!E67+Jul!E67),IF(Config!$C$6=8,SUM(+Ene!E67+Feb!E67+Mar!E67+Abr!E67+May!E67+Jun!E67+Jul!E67+Ago!E67),IF(Config!$C$6=9,SUM(+Ene!E67+Feb!E67+Mar!E67+Abr!E67+May!E67+Jun!E67+Jul!E67+Ago!E67+Set!E67),IF(Config!$C$6=10,SUM(+Ene!E67+Feb!E67+Mar!E67+Abr!E67+May!E67+Jun!E67+Jul!E67+Ago!E67+Set!E67+Oct!E67),IF(Config!$C$6=11,SUM(+Ene!E67+Feb!E67+Mar!E67+Abr!E67+May!E67+Jun!E67+Jul!E67+Ago!E67+Set!E67+Oct!E67+Nov!E67),IF(Config!$C$6=12,SUM(+Ene!E67+Feb!E67+Mar!E67+Abr!E67+May!E67+Jun!E67+Jul!E67+Ago!E67+Set!E67+Oct!E67+Nov!E67+Dic!E67)))))))))))))</f>
        <v>0</v>
      </c>
      <c r="F67" s="429">
        <f>IF(Config!$C$6=1,SUM(+Ene!F87),IF(Config!$C$6=2,SUM(+Ene!F87+Feb!F87),IF(Config!$C$6=3,SUM(+Ene!F87+Feb!F87+Mar!F87),IF(Config!$C$6=4,SUM(+Ene!F87+Feb!F87+Mar!F87+Abr!F87),IF(Config!$C$6=5,SUM(Ene!F87+Feb!F87+Mar!F87+Abr!F87+May!F87),IF(Config!$C$6=6,SUM(+Ene!F87+Feb!F87+Mar!F87+Abr!F87+May!F87+Jun!F87),IF(Config!$C$6=7,SUM(Ene!F87+Feb!F87+Mar!F87+Abr!F87+May!F87+Jun!F87+Jul!F87),IF(Config!$C$6=8,SUM(+Ene!F87+Feb!F87+Mar!F87+Abr!F87+May!F87+Jun!F87+Jul!F87+Ago!F87),IF(Config!$C$6=9,SUM(+Ene!F87+Feb!F87+Mar!F87+Abr!F87+May!F87+Jun!F87+Jul!F87+Ago!F87+Set!F87),IF(Config!$C$6=10,SUM(+Ene!F87+Feb!F87+Mar!F87+Abr!F87+May!F87+Jun!F87+Jul!F87+Ago!F87+Set!F87+Oct!F87),IF(Config!$C$6=11,SUM(+Ene!F87+Feb!F87+Mar!F87+Abr!F87+May!F87+Jun!F87+Jul!F87+Ago!F87+Set!F87+Oct!F87+Nov!F87),IF(Config!$C$6=12,SUM(+Ene!F87+Feb!F87+Mar!F87+Abr!F87+May!F87+Jun!F87+Jul!F87+Ago!F87+Set!F87+Oct!F87+Nov!F87+Dic!F87)))))))))))))</f>
        <v>0</v>
      </c>
      <c r="G67" s="429">
        <f>IF(Config!$C$6=1,SUM(+Ene!G67),IF(Config!$C$6=2,SUM(+Ene!G67+Feb!G67),IF(Config!$C$6=3,SUM(+Ene!G67+Feb!G67+Mar!G67),IF(Config!$C$6=4,SUM(+Ene!G67+Feb!G67+Mar!G67+Abr!G67),IF(Config!$C$6=5,SUM(Ene!G67+Feb!G67+Mar!G67+Abr!G67+May!G67),IF(Config!$C$6=6,SUM(+Ene!G67+Feb!G67+Mar!G67+Abr!G67+May!G67+Jun!G67),IF(Config!$C$6=7,SUM(Ene!G67+Feb!G67+Mar!G67+Abr!G67+May!G67+Jun!G67+Jul!G67),IF(Config!$C$6=8,SUM(+Ene!G67+Feb!G67+Mar!G67+Abr!G67+May!G67+Jun!G67+Jul!G67+Ago!G67),IF(Config!$C$6=9,SUM(+Ene!G67+Feb!G67+Mar!G67+Abr!G67+May!G67+Jun!G67+Jul!G67+Ago!G67+Set!G67),IF(Config!$C$6=10,SUM(+Ene!G67+Feb!G67+Mar!G67+Abr!G67+May!G67+Jun!G67+Jul!G67+Ago!G67+Set!G67+Oct!G67),IF(Config!$C$6=11,SUM(+Ene!G67+Feb!G67+Mar!G67+Abr!G67+May!G67+Jun!G67+Jul!G67+Ago!G67+Set!G67+Oct!G67+Nov!G67),IF(Config!$C$6=12,SUM(+Ene!G67+Feb!G67+Mar!G67+Abr!G67+May!G67+Jun!G67+Jul!G67+Ago!G67+Set!G67+Oct!G67+Nov!G67+Dic!G67)))))))))))))</f>
        <v>0</v>
      </c>
      <c r="H67" s="429">
        <f>IF(Config!$C$6=1,SUM(+Ene!H67),IF(Config!$C$6=2,SUM(+Ene!H67+Feb!H67),IF(Config!$C$6=3,SUM(+Ene!H67+Feb!H67+Mar!H67),IF(Config!$C$6=4,SUM(+Ene!H67+Feb!H67+Mar!H67+Abr!H67),IF(Config!$C$6=5,SUM(Ene!H67+Feb!H67+Mar!H67+Abr!H67+May!H67),IF(Config!$C$6=6,SUM(+Ene!H67+Feb!H67+Mar!H67+Abr!H67+May!H67+Jun!H67),IF(Config!$C$6=7,SUM(Ene!H67+Feb!H67+Mar!H67+Abr!H67+May!H67+Jun!H67+Jul!H67),IF(Config!$C$6=8,SUM(+Ene!H67+Feb!H67+Mar!H67+Abr!H67+May!H67+Jun!H67+Jul!H67+Ago!H67),IF(Config!$C$6=9,SUM(+Ene!H67+Feb!H67+Mar!H67+Abr!H67+May!H67+Jun!H67+Jul!H67+Ago!H67+Set!H67),IF(Config!$C$6=10,SUM(+Ene!H67+Feb!H67+Mar!H67+Abr!H67+May!H67+Jun!H67+Jul!H67+Ago!H67+Set!H67+Oct!H67),IF(Config!$C$6=11,SUM(+Ene!H67+Feb!H67+Mar!H67+Abr!H67+May!H67+Jun!H67+Jul!H67+Ago!H67+Set!H67+Oct!H67+Nov!H67),IF(Config!$C$6=12,SUM(+Ene!H67+Feb!H67+Mar!H67+Abr!H67+May!H67+Jun!H67+Jul!H67+Ago!H67+Set!H67+Oct!H67+Nov!H67+Dic!H67)))))))))))))</f>
        <v>0</v>
      </c>
      <c r="I67" s="429">
        <f>IF(Config!$C$6=1,SUM(+Ene!I67),IF(Config!$C$6=2,SUM(+Ene!I67+Feb!I67),IF(Config!$C$6=3,SUM(+Ene!I67+Feb!I67+Mar!I67),IF(Config!$C$6=4,SUM(+Ene!I67+Feb!I67+Mar!I67+Abr!I67),IF(Config!$C$6=5,SUM(Ene!I67+Feb!I67+Mar!I67+Abr!I67+May!I67),IF(Config!$C$6=6,SUM(+Ene!I67+Feb!I67+Mar!I67+Abr!I67+May!I67+Jun!I67),IF(Config!$C$6=7,SUM(Ene!I67+Feb!I67+Mar!I67+Abr!I67+May!I67+Jun!I67+Jul!I67),IF(Config!$C$6=8,SUM(+Ene!I67+Feb!I67+Mar!I67+Abr!I67+May!I67+Jun!I67+Jul!I67+Ago!I67),IF(Config!$C$6=9,SUM(+Ene!I67+Feb!I67+Mar!I67+Abr!I67+May!I67+Jun!I67+Jul!I67+Ago!I67+Set!I67),IF(Config!$C$6=10,SUM(+Ene!I67+Feb!I67+Mar!I67+Abr!I67+May!I67+Jun!I67+Jul!I67+Ago!I67+Set!I67+Oct!I67),IF(Config!$C$6=11,SUM(+Ene!I67+Feb!I67+Mar!I67+Abr!I67+May!I67+Jun!I67+Jul!I67+Ago!I67+Set!I67+Oct!I67+Nov!I67),IF(Config!$C$6=12,SUM(+Ene!I67+Feb!I67+Mar!I67+Abr!I67+May!I67+Jun!I67+Jul!I67+Ago!I67+Set!I67+Oct!I67+Nov!I67+Dic!I67)))))))))))))</f>
        <v>0</v>
      </c>
      <c r="J67" s="429">
        <f>IF(Config!$C$6=1,SUM(+Ene!J67),IF(Config!$C$6=2,SUM(+Ene!J67+Feb!J67),IF(Config!$C$6=3,SUM(+Ene!J67+Feb!J67+Mar!J67),IF(Config!$C$6=4,SUM(+Ene!J67+Feb!J67+Mar!J67+Abr!J67),IF(Config!$C$6=5,SUM(Ene!J67+Feb!J67+Mar!J67+Abr!J67+May!J67),IF(Config!$C$6=6,SUM(+Ene!J67+Feb!J67+Mar!J67+Abr!J67+May!J67+Jun!J67),IF(Config!$C$6=7,SUM(Ene!J67+Feb!J67+Mar!J67+Abr!J67+May!J67+Jun!J67+Jul!J67),IF(Config!$C$6=8,SUM(+Ene!J67+Feb!J67+Mar!J67+Abr!J67+May!J67+Jun!J67+Jul!J67+Ago!J67),IF(Config!$C$6=9,SUM(+Ene!J67+Feb!J67+Mar!J67+Abr!J67+May!J67+Jun!J67+Jul!J67+Ago!J67+Set!J67),IF(Config!$C$6=10,SUM(+Ene!J67+Feb!J67+Mar!J67+Abr!J67+May!J67+Jun!J67+Jul!J67+Ago!J67+Set!J67+Oct!J67),IF(Config!$C$6=11,SUM(+Ene!J67+Feb!J67+Mar!J67+Abr!J67+May!J67+Jun!J67+Jul!J67+Ago!J67+Set!J67+Oct!J67+Nov!J67),IF(Config!$C$6=12,SUM(+Ene!J67+Feb!J67+Mar!J67+Abr!J67+May!J67+Jun!J67+Jul!J67+Ago!J67+Set!J67+Oct!J67+Nov!J67+Dic!J67)))))))))))))</f>
        <v>0</v>
      </c>
      <c r="K67" s="429">
        <f>IF(Config!$C$6=1,SUM(+Ene!K67),IF(Config!$C$6=2,SUM(+Ene!K67+Feb!K67),IF(Config!$C$6=3,SUM(+Ene!K67+Feb!K67+Mar!K67),IF(Config!$C$6=4,SUM(+Ene!K67+Feb!K67+Mar!K67+Abr!K67),IF(Config!$C$6=5,SUM(Ene!K67+Feb!K67+Mar!K67+Abr!K67+May!K67),IF(Config!$C$6=6,SUM(+Ene!K67+Feb!K67+Mar!K67+Abr!K67+May!K67+Jun!K67),IF(Config!$C$6=7,SUM(Ene!K67+Feb!K67+Mar!K67+Abr!K67+May!K67+Jun!K67+Jul!K67),IF(Config!$C$6=8,SUM(+Ene!K67+Feb!K67+Mar!K67+Abr!K67+May!K67+Jun!K67+Jul!K67+Ago!K67),IF(Config!$C$6=9,SUM(+Ene!K67+Feb!K67+Mar!K67+Abr!K67+May!K67+Jun!K67+Jul!K67+Ago!K67+Set!K67),IF(Config!$C$6=10,SUM(+Ene!K67+Feb!K67+Mar!K67+Abr!K67+May!K67+Jun!K67+Jul!K67+Ago!K67+Set!K67+Oct!K67),IF(Config!$C$6=11,SUM(+Ene!K67+Feb!K67+Mar!K67+Abr!K67+May!K67+Jun!K67+Jul!K67+Ago!K67+Set!K67+Oct!K67+Nov!K67),IF(Config!$C$6=12,SUM(+Ene!K67+Feb!K67+Mar!K67+Abr!K67+May!K67+Jun!K67+Jul!K67+Ago!K67+Set!K67+Oct!K67+Nov!K67+Dic!K67)))))))))))))</f>
        <v>0</v>
      </c>
      <c r="L67" s="429">
        <f>IF(Config!$C$6=1,SUM(+Ene!L67),IF(Config!$C$6=2,SUM(+Ene!L67+Feb!L67),IF(Config!$C$6=3,SUM(+Ene!L67+Feb!L67+Mar!L67),IF(Config!$C$6=4,SUM(+Ene!L67+Feb!L67+Mar!L67+Abr!L67),IF(Config!$C$6=5,SUM(Ene!L67+Feb!L67+Mar!L67+Abr!L67+May!L67),IF(Config!$C$6=6,SUM(+Ene!L67+Feb!L67+Mar!L67+Abr!L67+May!L67+Jun!L67),IF(Config!$C$6=7,SUM(Ene!L67+Feb!L67+Mar!L67+Abr!L67+May!L67+Jun!L67+Jul!L67),IF(Config!$C$6=8,SUM(+Ene!L67+Feb!L67+Mar!L67+Abr!L67+May!L67+Jun!L67+Jul!L67+Ago!L67),IF(Config!$C$6=9,SUM(+Ene!L67+Feb!L67+Mar!L67+Abr!L67+May!L67+Jun!L67+Jul!L67+Ago!L67+Set!L67),IF(Config!$C$6=10,SUM(+Ene!L67+Feb!L67+Mar!L67+Abr!L67+May!L67+Jun!L67+Jul!L67+Ago!L67+Set!L67+Oct!L67),IF(Config!$C$6=11,SUM(+Ene!L67+Feb!L67+Mar!L67+Abr!L67+May!L67+Jun!L67+Jul!L67+Ago!L67+Set!L67+Oct!L67+Nov!L67),IF(Config!$C$6=12,SUM(+Ene!L67+Feb!L67+Mar!L67+Abr!L67+May!L67+Jun!L67+Jul!L67+Ago!L67+Set!L67+Oct!L67+Nov!L67+Dic!L67)))))))))))))</f>
        <v>0</v>
      </c>
      <c r="M67" s="429">
        <f>IF(Config!$C$6=1,SUM(+Ene!M67),IF(Config!$C$6=2,SUM(+Ene!M67+Feb!M67),IF(Config!$C$6=3,SUM(+Ene!M67+Feb!M67+Mar!M67),IF(Config!$C$6=4,SUM(+Ene!M67+Feb!M67+Mar!M67+Abr!M67),IF(Config!$C$6=5,SUM(Ene!M67+Feb!M67+Mar!M67+Abr!M67+May!M67),IF(Config!$C$6=6,SUM(+Ene!M67+Feb!M67+Mar!M67+Abr!M67+May!M67+Jun!M67),IF(Config!$C$6=7,SUM(Ene!M67+Feb!M67+Mar!M67+Abr!M67+May!M67+Jun!M67+Jul!M67),IF(Config!$C$6=8,SUM(+Ene!M67+Feb!M67+Mar!M67+Abr!M67+May!M67+Jun!M67+Jul!M67+Ago!M67),IF(Config!$C$6=9,SUM(+Ene!M67+Feb!M67+Mar!M67+Abr!M67+May!M67+Jun!M67+Jul!M67+Ago!M67+Set!M67),IF(Config!$C$6=10,SUM(+Ene!M67+Feb!M67+Mar!M67+Abr!M67+May!M67+Jun!M67+Jul!M67+Ago!M67+Set!M67+Oct!M67),IF(Config!$C$6=11,SUM(+Ene!M67+Feb!M67+Mar!M67+Abr!M67+May!M67+Jun!M67+Jul!M67+Ago!M67+Set!M67+Oct!M67+Nov!M67),IF(Config!$C$6=12,SUM(+Ene!M67+Feb!M67+Mar!M67+Abr!M67+May!M67+Jun!M67+Jul!M67+Ago!M67+Set!M67+Oct!M67+Nov!M67+Dic!M67)))))))))))))</f>
        <v>0</v>
      </c>
      <c r="N67" s="429">
        <f>IF(Config!$C$6=1,SUM(+Ene!N67),IF(Config!$C$6=2,SUM(+Ene!N67+Feb!N67),IF(Config!$C$6=3,SUM(+Ene!N67+Feb!N67+Mar!N67),IF(Config!$C$6=4,SUM(+Ene!N67+Feb!N67+Mar!N67+Abr!N67),IF(Config!$C$6=5,SUM(Ene!N67+Feb!N67+Mar!N67+Abr!N67+May!N67),IF(Config!$C$6=6,SUM(+Ene!N67+Feb!N67+Mar!N67+Abr!N67+May!N67+Jun!N67),IF(Config!$C$6=7,SUM(Ene!N67+Feb!N67+Mar!N67+Abr!N67+May!N67+Jun!N67+Jul!N67),IF(Config!$C$6=8,SUM(+Ene!N67+Feb!N67+Mar!N67+Abr!N67+May!N67+Jun!N67+Jul!N67+Ago!N67),IF(Config!$C$6=9,SUM(+Ene!N67+Feb!N67+Mar!N67+Abr!N67+May!N67+Jun!N67+Jul!N67+Ago!N67+Set!N67),IF(Config!$C$6=10,SUM(+Ene!N67+Feb!N67+Mar!N67+Abr!N67+May!N67+Jun!N67+Jul!N67+Ago!N67+Set!N67+Oct!N67),IF(Config!$C$6=11,SUM(+Ene!N67+Feb!N67+Mar!N67+Abr!N67+May!N67+Jun!N67+Jul!N67+Ago!N67+Set!N67+Oct!N67+Nov!N67),IF(Config!$C$6=12,SUM(+Ene!N67+Feb!N67+Mar!N67+Abr!N67+May!N67+Jun!N67+Jul!N67+Ago!N67+Set!N67+Oct!N67+Nov!N67+Dic!N67)))))))))))))</f>
        <v>0</v>
      </c>
      <c r="O67" s="429">
        <f>IF(Config!$C$6=1,SUM(+Ene!O67),IF(Config!$C$6=2,SUM(+Ene!O67+Feb!O67),IF(Config!$C$6=3,SUM(+Ene!O67+Feb!O67+Mar!O67),IF(Config!$C$6=4,SUM(+Ene!O67+Feb!O67+Mar!O67+Abr!O67),IF(Config!$C$6=5,SUM(Ene!O67+Feb!O67+Mar!O67+Abr!O67+May!O67),IF(Config!$C$6=6,SUM(+Ene!O67+Feb!O67+Mar!O67+Abr!O67+May!O67+Jun!O67),IF(Config!$C$6=7,SUM(Ene!O67+Feb!O67+Mar!O67+Abr!O67+May!O67+Jun!O67+Jul!O67),IF(Config!$C$6=8,SUM(+Ene!O67+Feb!O67+Mar!O67+Abr!O67+May!O67+Jun!O67+Jul!O67+Ago!O67),IF(Config!$C$6=9,SUM(+Ene!O67+Feb!O67+Mar!O67+Abr!O67+May!O67+Jun!O67+Jul!O67+Ago!O67+Set!O67),IF(Config!$C$6=10,SUM(+Ene!O67+Feb!O67+Mar!O67+Abr!O67+May!O67+Jun!O67+Jul!O67+Ago!O67+Set!O67+Oct!O67),IF(Config!$C$6=11,SUM(+Ene!O67+Feb!O67+Mar!O67+Abr!O67+May!O67+Jun!O67+Jul!O67+Ago!O67+Set!O67+Oct!O67+Nov!O67),IF(Config!$C$6=12,SUM(+Ene!O67+Feb!O67+Mar!O67+Abr!O67+May!O67+Jun!O67+Jul!O67+Ago!O67+Set!O67+Oct!O67+Nov!O67+Dic!O67)))))))))))))</f>
        <v>0</v>
      </c>
      <c r="P67" s="429">
        <f>IF(Config!$C$6=1,SUM(+Ene!P67),IF(Config!$C$6=2,SUM(+Ene!P67+Feb!P67),IF(Config!$C$6=3,SUM(+Ene!P67+Feb!P67+Mar!P67),IF(Config!$C$6=4,SUM(+Ene!P67+Feb!P67+Mar!P67+Abr!P67),IF(Config!$C$6=5,SUM(Ene!P67+Feb!P67+Mar!P67+Abr!P67+May!P67),IF(Config!$C$6=6,SUM(+Ene!P67+Feb!P67+Mar!P67+Abr!P67+May!P67+Jun!P67),IF(Config!$C$6=7,SUM(Ene!P67+Feb!P67+Mar!P67+Abr!P67+May!P67+Jun!P67+Jul!P67),IF(Config!$C$6=8,SUM(+Ene!P67+Feb!P67+Mar!P67+Abr!P67+May!P67+Jun!P67+Jul!P67+Ago!P67),IF(Config!$C$6=9,SUM(+Ene!P67+Feb!P67+Mar!P67+Abr!P67+May!P67+Jun!P67+Jul!P67+Ago!P67+Set!P67),IF(Config!$C$6=10,SUM(+Ene!P67+Feb!P67+Mar!P67+Abr!P67+May!P67+Jun!P67+Jul!P67+Ago!P67+Set!P67+Oct!P67),IF(Config!$C$6=11,SUM(+Ene!P67+Feb!P67+Mar!P67+Abr!P67+May!P67+Jun!P67+Jul!P67+Ago!P67+Set!P67+Oct!P67+Nov!P67),IF(Config!$C$6=12,SUM(+Ene!P67+Feb!P67+Mar!P67+Abr!P67+May!P67+Jun!P67+Jul!P67+Ago!P67+Set!P67+Oct!P67+Nov!P67+Dic!P67)))))))))))))</f>
        <v>0</v>
      </c>
      <c r="Q67" s="429">
        <f>IF(Config!$C$6=1,SUM(+Ene!Q67),IF(Config!$C$6=2,SUM(+Ene!Q67+Feb!Q67),IF(Config!$C$6=3,SUM(+Ene!Q67+Feb!Q67+Mar!Q67),IF(Config!$C$6=4,SUM(+Ene!Q67+Feb!Q67+Mar!Q67+Abr!Q67),IF(Config!$C$6=5,SUM(Ene!Q67+Feb!Q67+Mar!Q67+Abr!Q67+May!Q67),IF(Config!$C$6=6,SUM(+Ene!Q67+Feb!Q67+Mar!Q67+Abr!Q67+May!Q67+Jun!Q67),IF(Config!$C$6=7,SUM(Ene!Q67+Feb!Q67+Mar!Q67+Abr!Q67+May!Q67+Jun!Q67+Jul!Q67),IF(Config!$C$6=8,SUM(+Ene!Q67+Feb!Q67+Mar!Q67+Abr!Q67+May!Q67+Jun!Q67+Jul!Q67+Ago!Q67),IF(Config!$C$6=9,SUM(+Ene!Q67+Feb!Q67+Mar!Q67+Abr!Q67+May!Q67+Jun!Q67+Jul!Q67+Ago!Q67+Set!Q67),IF(Config!$C$6=10,SUM(+Ene!Q67+Feb!Q67+Mar!Q67+Abr!Q67+May!Q67+Jun!Q67+Jul!Q67+Ago!Q67+Set!Q67+Oct!Q67),IF(Config!$C$6=11,SUM(+Ene!Q67+Feb!Q67+Mar!Q67+Abr!Q67+May!Q67+Jun!Q67+Jul!Q67+Ago!Q67+Set!Q67+Oct!Q67+Nov!Q67),IF(Config!$C$6=12,SUM(+Ene!Q67+Feb!Q67+Mar!Q67+Abr!Q67+May!Q67+Jun!Q67+Jul!Q67+Ago!Q67+Set!Q67+Oct!Q67+Nov!Q67+Dic!Q67)))))))))))))</f>
        <v>0</v>
      </c>
      <c r="R67" s="429">
        <f>IF(Config!$C$6=1,SUM(+Ene!R67),IF(Config!$C$6=2,SUM(+Ene!R67+Feb!R67),IF(Config!$C$6=3,SUM(+Ene!R67+Feb!R67+Mar!R67),IF(Config!$C$6=4,SUM(+Ene!R67+Feb!R67+Mar!R67+Abr!R67),IF(Config!$C$6=5,SUM(Ene!R67+Feb!R67+Mar!R67+Abr!R67+May!R67),IF(Config!$C$6=6,SUM(+Ene!R67+Feb!R67+Mar!R67+Abr!R67+May!R67+Jun!R67),IF(Config!$C$6=7,SUM(Ene!R67+Feb!R67+Mar!R67+Abr!R67+May!R67+Jun!R67+Jul!R67),IF(Config!$C$6=8,SUM(+Ene!R67+Feb!R67+Mar!R67+Abr!R67+May!R67+Jun!R67+Jul!R67+Ago!R67),IF(Config!$C$6=9,SUM(+Ene!R67+Feb!R67+Mar!R67+Abr!R67+May!R67+Jun!R67+Jul!R67+Ago!R67+Set!R67),IF(Config!$C$6=10,SUM(+Ene!R67+Feb!R67+Mar!R67+Abr!R67+May!R67+Jun!R67+Jul!R67+Ago!R67+Set!R67+Oct!R67),IF(Config!$C$6=11,SUM(+Ene!R67+Feb!R67+Mar!R67+Abr!R67+May!R67+Jun!R67+Jul!R67+Ago!R67+Set!R67+Oct!R67+Nov!R67),IF(Config!$C$6=12,SUM(+Ene!R67+Feb!R67+Mar!R67+Abr!R67+May!R67+Jun!R67+Jul!R67+Ago!R67+Set!R67+Oct!R67+Nov!R67+Dic!R67)))))))))))))</f>
        <v>0</v>
      </c>
      <c r="S67" s="429">
        <f>IF(Config!$C$6=1,SUM(+Ene!S67),IF(Config!$C$6=2,SUM(+Ene!S67+Feb!S67),IF(Config!$C$6=3,SUM(+Ene!S67+Feb!S67+Mar!S67),IF(Config!$C$6=4,SUM(+Ene!S67+Feb!S67+Mar!S67+Abr!S67),IF(Config!$C$6=5,SUM(Ene!S67+Feb!S67+Mar!S67+Abr!S67+May!S67),IF(Config!$C$6=6,SUM(+Ene!S67+Feb!S67+Mar!S67+Abr!S67+May!S67+Jun!S67),IF(Config!$C$6=7,SUM(Ene!S67+Feb!S67+Mar!S67+Abr!S67+May!S67+Jun!S67+Jul!S67),IF(Config!$C$6=8,SUM(+Ene!S67+Feb!S67+Mar!S67+Abr!S67+May!S67+Jun!S67+Jul!S67+Ago!S67),IF(Config!$C$6=9,SUM(+Ene!S67+Feb!S67+Mar!S67+Abr!S67+May!S67+Jun!S67+Jul!S67+Ago!S67+Set!S67),IF(Config!$C$6=10,SUM(+Ene!S67+Feb!S67+Mar!S67+Abr!S67+May!S67+Jun!S67+Jul!S67+Ago!S67+Set!S67+Oct!S67),IF(Config!$C$6=11,SUM(+Ene!S67+Feb!S67+Mar!S67+Abr!S67+May!S67+Jun!S67+Jul!S67+Ago!S67+Set!S67+Oct!S67+Nov!S67),IF(Config!$C$6=12,SUM(+Ene!S67+Feb!S67+Mar!S67+Abr!S67+May!S67+Jun!S67+Jul!S67+Ago!S67+Set!S67+Oct!S67+Nov!S67+Dic!S67)))))))))))))</f>
        <v>0</v>
      </c>
      <c r="T67" s="429">
        <f>IF(Config!$C$6=1,SUM(+Ene!T67),IF(Config!$C$6=2,SUM(+Ene!T67+Feb!T67),IF(Config!$C$6=3,SUM(+Ene!T67+Feb!T67+Mar!T67),IF(Config!$C$6=4,SUM(+Ene!T67+Feb!T67+Mar!T67+Abr!T67),IF(Config!$C$6=5,SUM(Ene!T67+Feb!T67+Mar!T67+Abr!T67+May!T67),IF(Config!$C$6=6,SUM(+Ene!T67+Feb!T67+Mar!T67+Abr!T67+May!T67+Jun!T67),IF(Config!$C$6=7,SUM(Ene!T67+Feb!T67+Mar!T67+Abr!T67+May!T67+Jun!T67+Jul!T67),IF(Config!$C$6=8,SUM(+Ene!T67+Feb!T67+Mar!T67+Abr!T67+May!T67+Jun!T67+Jul!T67+Ago!T67),IF(Config!$C$6=9,SUM(+Ene!T67+Feb!T67+Mar!T67+Abr!T67+May!T67+Jun!T67+Jul!T67+Ago!T67+Set!T67),IF(Config!$C$6=10,SUM(+Ene!T67+Feb!T67+Mar!T67+Abr!T67+May!T67+Jun!T67+Jul!T67+Ago!T67+Set!T67+Oct!T67),IF(Config!$C$6=11,SUM(+Ene!T67+Feb!T67+Mar!T67+Abr!T67+May!T67+Jun!T67+Jul!T67+Ago!T67+Set!T67+Oct!T67+Nov!T67),IF(Config!$C$6=12,SUM(+Ene!T67+Feb!T67+Mar!T67+Abr!T67+May!T67+Jun!T67+Jul!T67+Ago!T67+Set!T67+Oct!T67+Nov!T67+Dic!T67)))))))))))))</f>
        <v>0</v>
      </c>
      <c r="U67" s="429">
        <f>IF(Config!$C$6=1,SUM(+Ene!U67),IF(Config!$C$6=2,SUM(+Ene!U67+Feb!U67),IF(Config!$C$6=3,SUM(+Ene!U67+Feb!U67+Mar!U67),IF(Config!$C$6=4,SUM(+Ene!U67+Feb!U67+Mar!U67+Abr!U67),IF(Config!$C$6=5,SUM(Ene!U67+Feb!U67+Mar!U67+Abr!U67+May!U67),IF(Config!$C$6=6,SUM(+Ene!U67+Feb!U67+Mar!U67+Abr!U67+May!U67+Jun!U67),IF(Config!$C$6=7,SUM(Ene!U67+Feb!U67+Mar!U67+Abr!U67+May!U67+Jun!U67+Jul!U67),IF(Config!$C$6=8,SUM(+Ene!U67+Feb!U67+Mar!U67+Abr!U67+May!U67+Jun!U67+Jul!U67+Ago!U67),IF(Config!$C$6=9,SUM(+Ene!U67+Feb!U67+Mar!U67+Abr!U67+May!U67+Jun!U67+Jul!U67+Ago!U67+Set!U67),IF(Config!$C$6=10,SUM(+Ene!U67+Feb!U67+Mar!U67+Abr!U67+May!U67+Jun!U67+Jul!U67+Ago!U67+Set!U67+Oct!U67),IF(Config!$C$6=11,SUM(+Ene!U67+Feb!U67+Mar!U67+Abr!U67+May!U67+Jun!U67+Jul!U67+Ago!U67+Set!U67+Oct!U67+Nov!U67),IF(Config!$C$6=12,SUM(+Ene!U67+Feb!U67+Mar!U67+Abr!U67+May!U67+Jun!U67+Jul!U67+Ago!U67+Set!U67+Oct!U67+Nov!U67+Dic!U67)))))))))))))</f>
        <v>0</v>
      </c>
      <c r="V67" s="429">
        <f>IF(Config!$C$6=1,SUM(+Ene!V67),IF(Config!$C$6=2,SUM(+Ene!V67+Feb!V67),IF(Config!$C$6=3,SUM(+Ene!V67+Feb!V67+Mar!V67),IF(Config!$C$6=4,SUM(+Ene!V67+Feb!V67+Mar!V67+Abr!V67),IF(Config!$C$6=5,SUM(Ene!V67+Feb!V67+Mar!V67+Abr!V67+May!V67),IF(Config!$C$6=6,SUM(+Ene!V67+Feb!V67+Mar!V67+Abr!V67+May!V67+Jun!V67),IF(Config!$C$6=7,SUM(Ene!V67+Feb!V67+Mar!V67+Abr!V67+May!V67+Jun!V67+Jul!V67),IF(Config!$C$6=8,SUM(+Ene!V67+Feb!V67+Mar!V67+Abr!V67+May!V67+Jun!V67+Jul!V67+Ago!V67),IF(Config!$C$6=9,SUM(+Ene!V67+Feb!V67+Mar!V67+Abr!V67+May!V67+Jun!V67+Jul!V67+Ago!V67+Set!V67),IF(Config!$C$6=10,SUM(+Ene!V67+Feb!V67+Mar!V67+Abr!V67+May!V67+Jun!V67+Jul!V67+Ago!V67+Set!V67+Oct!V67),IF(Config!$C$6=11,SUM(+Ene!V67+Feb!V67+Mar!V67+Abr!V67+May!V67+Jun!V67+Jul!V67+Ago!V67+Set!V67+Oct!V67+Nov!V67),IF(Config!$C$6=12,SUM(+Ene!V67+Feb!V67+Mar!V67+Abr!V67+May!V67+Jun!V67+Jul!V67+Ago!V67+Set!V67+Oct!V67+Nov!V67+Dic!V67)))))))))))))</f>
        <v>0</v>
      </c>
      <c r="W67" s="429">
        <f>IF(Config!$C$6=1,SUM(+Ene!W67),IF(Config!$C$6=2,SUM(+Ene!W67+Feb!W67),IF(Config!$C$6=3,SUM(+Ene!W67+Feb!W67+Mar!W67),IF(Config!$C$6=4,SUM(+Ene!W67+Feb!W67+Mar!W67+Abr!W67),IF(Config!$C$6=5,SUM(Ene!W67+Feb!W67+Mar!W67+Abr!W67+May!W67),IF(Config!$C$6=6,SUM(+Ene!W67+Feb!W67+Mar!W67+Abr!W67+May!W67+Jun!W67),IF(Config!$C$6=7,SUM(Ene!W67+Feb!W67+Mar!W67+Abr!W67+May!W67+Jun!W67+Jul!W67),IF(Config!$C$6=8,SUM(+Ene!W67+Feb!W67+Mar!W67+Abr!W67+May!W67+Jun!W67+Jul!W67+Ago!W67),IF(Config!$C$6=9,SUM(+Ene!W67+Feb!W67+Mar!W67+Abr!W67+May!W67+Jun!W67+Jul!W67+Ago!W67+Set!W67),IF(Config!$C$6=10,SUM(+Ene!W67+Feb!W67+Mar!W67+Abr!W67+May!W67+Jun!W67+Jul!W67+Ago!W67+Set!W67+Oct!W67),IF(Config!$C$6=11,SUM(+Ene!W67+Feb!W67+Mar!W67+Abr!W67+May!W67+Jun!W67+Jul!W67+Ago!W67+Set!W67+Oct!W67+Nov!W67),IF(Config!$C$6=12,SUM(+Ene!W67+Feb!W67+Mar!W67+Abr!W67+May!W67+Jun!W67+Jul!W67+Ago!W67+Set!W67+Oct!W67+Nov!W67+Dic!W67)))))))))))))</f>
        <v>0</v>
      </c>
      <c r="X67" s="429">
        <f>IF(Config!$C$6=1,SUM(+Ene!X67),IF(Config!$C$6=2,SUM(+Ene!X67+Feb!X67),IF(Config!$C$6=3,SUM(+Ene!X67+Feb!X67+Mar!X67),IF(Config!$C$6=4,SUM(+Ene!X67+Feb!X67+Mar!X67+Abr!X67),IF(Config!$C$6=5,SUM(Ene!X67+Feb!X67+Mar!X67+Abr!X67+May!X67),IF(Config!$C$6=6,SUM(+Ene!X67+Feb!X67+Mar!X67+Abr!X67+May!X67+Jun!X67),IF(Config!$C$6=7,SUM(Ene!X67+Feb!X67+Mar!X67+Abr!X67+May!X67+Jun!X67+Jul!X67),IF(Config!$C$6=8,SUM(+Ene!X67+Feb!X67+Mar!X67+Abr!X67+May!X67+Jun!X67+Jul!X67+Ago!X67),IF(Config!$C$6=9,SUM(+Ene!X67+Feb!X67+Mar!X67+Abr!X67+May!X67+Jun!X67+Jul!X67+Ago!X67+Set!X67),IF(Config!$C$6=10,SUM(+Ene!X67+Feb!X67+Mar!X67+Abr!X67+May!X67+Jun!X67+Jul!X67+Ago!X67+Set!X67+Oct!X67),IF(Config!$C$6=11,SUM(+Ene!X67+Feb!X67+Mar!X67+Abr!X67+May!X67+Jun!X67+Jul!X67+Ago!X67+Set!X67+Oct!X67+Nov!X67),IF(Config!$C$6=12,SUM(+Ene!X67+Feb!X67+Mar!X67+Abr!X67+May!X67+Jun!X67+Jul!X67+Ago!X67+Set!X67+Oct!X67+Nov!X67+Dic!X67)))))))))))))</f>
        <v>0</v>
      </c>
      <c r="Y67" s="429">
        <f>IF(Config!$C$6=1,SUM(+Ene!Y67),IF(Config!$C$6=2,SUM(+Ene!Y67+Feb!Y67),IF(Config!$C$6=3,SUM(+Ene!Y67+Feb!Y67+Mar!Y67),IF(Config!$C$6=4,SUM(+Ene!Y67+Feb!Y67+Mar!Y67+Abr!Y67),IF(Config!$C$6=5,SUM(Ene!Y67+Feb!Y67+Mar!Y67+Abr!Y67+May!Y67),IF(Config!$C$6=6,SUM(+Ene!Y67+Feb!Y67+Mar!Y67+Abr!Y67+May!Y67+Jun!Y67),IF(Config!$C$6=7,SUM(Ene!Y67+Feb!Y67+Mar!Y67+Abr!Y67+May!Y67+Jun!Y67+Jul!Y67),IF(Config!$C$6=8,SUM(+Ene!Y67+Feb!Y67+Mar!Y67+Abr!Y67+May!Y67+Jun!Y67+Jul!Y67+Ago!Y67),IF(Config!$C$6=9,SUM(+Ene!Y67+Feb!Y67+Mar!Y67+Abr!Y67+May!Y67+Jun!Y67+Jul!Y67+Ago!Y67+Set!Y67),IF(Config!$C$6=10,SUM(+Ene!Y67+Feb!Y67+Mar!Y67+Abr!Y67+May!Y67+Jun!Y67+Jul!Y67+Ago!Y67+Set!Y67+Oct!Y67),IF(Config!$C$6=11,SUM(+Ene!Y67+Feb!Y67+Mar!Y67+Abr!Y67+May!Y67+Jun!Y67+Jul!Y67+Ago!Y67+Set!Y67+Oct!Y67+Nov!Y67),IF(Config!$C$6=12,SUM(+Ene!Y67+Feb!Y67+Mar!Y67+Abr!Y67+May!Y67+Jun!Y67+Jul!Y67+Ago!Y67+Set!Y67+Oct!Y67+Nov!Y67+Dic!Y67)))))))))))))</f>
        <v>0</v>
      </c>
      <c r="Z67" s="429">
        <f>IF(Config!$C$6=1,SUM(+Ene!Z67),IF(Config!$C$6=2,SUM(+Ene!Z67+Feb!Z67),IF(Config!$C$6=3,SUM(+Ene!Z67+Feb!Z67+Mar!Z67),IF(Config!$C$6=4,SUM(+Ene!Z67+Feb!Z67+Mar!Z67+Abr!Z67),IF(Config!$C$6=5,SUM(Ene!Z67+Feb!Z67+Mar!Z67+Abr!Z67+May!Z67),IF(Config!$C$6=6,SUM(+Ene!Z67+Feb!Z67+Mar!Z67+Abr!Z67+May!Z67+Jun!Z67),IF(Config!$C$6=7,SUM(Ene!Z67+Feb!Z67+Mar!Z67+Abr!Z67+May!Z67+Jun!Z67+Jul!Z67),IF(Config!$C$6=8,SUM(+Ene!Z67+Feb!Z67+Mar!Z67+Abr!Z67+May!Z67+Jun!Z67+Jul!Z67+Ago!Z67),IF(Config!$C$6=9,SUM(+Ene!Z67+Feb!Z67+Mar!Z67+Abr!Z67+May!Z67+Jun!Z67+Jul!Z67+Ago!Z67+Set!Z67),IF(Config!$C$6=10,SUM(+Ene!Z67+Feb!Z67+Mar!Z67+Abr!Z67+May!Z67+Jun!Z67+Jul!Z67+Ago!Z67+Set!Z67+Oct!Z67),IF(Config!$C$6=11,SUM(+Ene!Z67+Feb!Z67+Mar!Z67+Abr!Z67+May!Z67+Jun!Z67+Jul!Z67+Ago!Z67+Set!Z67+Oct!Z67+Nov!Z67),IF(Config!$C$6=12,SUM(+Ene!Z67+Feb!Z67+Mar!Z67+Abr!Z67+May!Z67+Jun!Z67+Jul!Z67+Ago!Z67+Set!Z67+Oct!Z67+Nov!Z67+Dic!Z67)))))))))))))</f>
        <v>0</v>
      </c>
      <c r="AA67" s="429">
        <f>IF(Config!$C$6=1,SUM(+Ene!AA67),IF(Config!$C$6=2,SUM(+Ene!AA67+Feb!AA67),IF(Config!$C$6=3,SUM(+Ene!AA67+Feb!AA67+Mar!AA67),IF(Config!$C$6=4,SUM(+Ene!AA67+Feb!AA67+Mar!AA67+Abr!AA67),IF(Config!$C$6=5,SUM(Ene!AA67+Feb!AA67+Mar!AA67+Abr!AA67+May!AA67),IF(Config!$C$6=6,SUM(+Ene!AA67+Feb!AA67+Mar!AA67+Abr!AA67+May!AA67+Jun!AA67),IF(Config!$C$6=7,SUM(Ene!AA67+Feb!AA67+Mar!AA67+Abr!AA67+May!AA67+Jun!AA67+Jul!AA67),IF(Config!$C$6=8,SUM(+Ene!AA67+Feb!AA67+Mar!AA67+Abr!AA67+May!AA67+Jun!AA67+Jul!AA67+Ago!AA67),IF(Config!$C$6=9,SUM(+Ene!AA67+Feb!AA67+Mar!AA67+Abr!AA67+May!AA67+Jun!AA67+Jul!AA67+Ago!AA67+Set!AA67),IF(Config!$C$6=10,SUM(+Ene!AA67+Feb!AA67+Mar!AA67+Abr!AA67+May!AA67+Jun!AA67+Jul!AA67+Ago!AA67+Set!AA67+Oct!AA67),IF(Config!$C$6=11,SUM(+Ene!AA67+Feb!AA67+Mar!AA67+Abr!AA67+May!AA67+Jun!AA67+Jul!AA67+Ago!AA67+Set!AA67+Oct!AA67+Nov!AA67),IF(Config!$C$6=12,SUM(+Ene!AA67+Feb!AA67+Mar!AA67+Abr!AA67+May!AA67+Jun!AA67+Jul!AA67+Ago!AA67+Set!AA67+Oct!AA67+Nov!AA67+Dic!AA67)))))))))))))</f>
        <v>0</v>
      </c>
      <c r="AB67" s="429">
        <f>IF(Config!$C$6=1,SUM(+Ene!AB67),IF(Config!$C$6=2,SUM(+Ene!AB67+Feb!AB67),IF(Config!$C$6=3,SUM(+Ene!AB67+Feb!AB67+Mar!AB67),IF(Config!$C$6=4,SUM(+Ene!AB67+Feb!AB67+Mar!AB67+Abr!AB67),IF(Config!$C$6=5,SUM(Ene!AB67+Feb!AB67+Mar!AB67+Abr!AB67+May!AB67),IF(Config!$C$6=6,SUM(+Ene!AB67+Feb!AB67+Mar!AB67+Abr!AB67+May!AB67+Jun!AB67),IF(Config!$C$6=7,SUM(Ene!AB67+Feb!AB67+Mar!AB67+Abr!AB67+May!AB67+Jun!AB67+Jul!AB67),IF(Config!$C$6=8,SUM(+Ene!AB67+Feb!AB67+Mar!AB67+Abr!AB67+May!AB67+Jun!AB67+Jul!AB67+Ago!AB67),IF(Config!$C$6=9,SUM(+Ene!AB67+Feb!AB67+Mar!AB67+Abr!AB67+May!AB67+Jun!AB67+Jul!AB67+Ago!AB67+Set!AB67),IF(Config!$C$6=10,SUM(+Ene!AB67+Feb!AB67+Mar!AB67+Abr!AB67+May!AB67+Jun!AB67+Jul!AB67+Ago!AB67+Set!AB67+Oct!AB67),IF(Config!$C$6=11,SUM(+Ene!AB67+Feb!AB67+Mar!AB67+Abr!AB67+May!AB67+Jun!AB67+Jul!AB67+Ago!AB67+Set!AB67+Oct!AB67+Nov!AB67),IF(Config!$C$6=12,SUM(+Ene!AB67+Feb!AB67+Mar!AB67+Abr!AB67+May!AB67+Jun!AB67+Jul!AB67+Ago!AB67+Set!AB67+Oct!AB67+Nov!AB67+Dic!AB67)))))))))))))</f>
        <v>0</v>
      </c>
      <c r="AC67" s="429">
        <f>IF(Config!$C$6=1,SUM(+Ene!AC67),IF(Config!$C$6=2,SUM(+Ene!AC67+Feb!AC67),IF(Config!$C$6=3,SUM(+Ene!AC67+Feb!AC67+Mar!AC67),IF(Config!$C$6=4,SUM(+Ene!AC67+Feb!AC67+Mar!AC67+Abr!AC67),IF(Config!$C$6=5,SUM(Ene!AC67+Feb!AC67+Mar!AC67+Abr!AC67+May!AC67),IF(Config!$C$6=6,SUM(+Ene!AC67+Feb!AC67+Mar!AC67+Abr!AC67+May!AC67+Jun!AC67),IF(Config!$C$6=7,SUM(Ene!AC67+Feb!AC67+Mar!AC67+Abr!AC67+May!AC67+Jun!AC67+Jul!AC67),IF(Config!$C$6=8,SUM(+Ene!AC67+Feb!AC67+Mar!AC67+Abr!AC67+May!AC67+Jun!AC67+Jul!AC67+Ago!AC67),IF(Config!$C$6=9,SUM(+Ene!AC67+Feb!AC67+Mar!AC67+Abr!AC67+May!AC67+Jun!AC67+Jul!AC67+Ago!AC67+Set!AC67),IF(Config!$C$6=10,SUM(+Ene!AC67+Feb!AC67+Mar!AC67+Abr!AC67+May!AC67+Jun!AC67+Jul!AC67+Ago!AC67+Set!AC67+Oct!AC67),IF(Config!$C$6=11,SUM(+Ene!AC67+Feb!AC67+Mar!AC67+Abr!AC67+May!AC67+Jun!AC67+Jul!AC67+Ago!AC67+Set!AC67+Oct!AC67+Nov!AC67),IF(Config!$C$6=12,SUM(+Ene!AC67+Feb!AC67+Mar!AC67+Abr!AC67+May!AC67+Jun!AC67+Jul!AC67+Ago!AC67+Set!AC67+Oct!AC67+Nov!AC67+Dic!AC67)))))))))))))</f>
        <v>0</v>
      </c>
      <c r="AD67" s="429">
        <f>IF(Config!$C$6=1,SUM(+Ene!AD67),IF(Config!$C$6=2,SUM(+Ene!AD67+Feb!AD67),IF(Config!$C$6=3,SUM(+Ene!AD67+Feb!AD67+Mar!AD67),IF(Config!$C$6=4,SUM(+Ene!AD67+Feb!AD67+Mar!AD67+Abr!AD67),IF(Config!$C$6=5,SUM(Ene!AD67+Feb!AD67+Mar!AD67+Abr!AD67+May!AD67),IF(Config!$C$6=6,SUM(+Ene!AD67+Feb!AD67+Mar!AD67+Abr!AD67+May!AD67+Jun!AD67),IF(Config!$C$6=7,SUM(Ene!AD67+Feb!AD67+Mar!AD67+Abr!AD67+May!AD67+Jun!AD67+Jul!AD67),IF(Config!$C$6=8,SUM(+Ene!AD67+Feb!AD67+Mar!AD67+Abr!AD67+May!AD67+Jun!AD67+Jul!AD67+Ago!AD67),IF(Config!$C$6=9,SUM(+Ene!AD67+Feb!AD67+Mar!AD67+Abr!AD67+May!AD67+Jun!AD67+Jul!AD67+Ago!AD67+Set!AD67),IF(Config!$C$6=10,SUM(+Ene!AD67+Feb!AD67+Mar!AD67+Abr!AD67+May!AD67+Jun!AD67+Jul!AD67+Ago!AD67+Set!AD67+Oct!AD67),IF(Config!$C$6=11,SUM(+Ene!AD67+Feb!AD67+Mar!AD67+Abr!AD67+May!AD67+Jun!AD67+Jul!AD67+Ago!AD67+Set!AD67+Oct!AD67+Nov!AD67),IF(Config!$C$6=12,SUM(+Ene!AD67+Feb!AD67+Mar!AD67+Abr!AD67+May!AD67+Jun!AD67+Jul!AD67+Ago!AD67+Set!AD67+Oct!AD67+Nov!AD67+Dic!AD67)))))))))))))</f>
        <v>0</v>
      </c>
      <c r="AE67" s="429">
        <f>IF(Config!$C$6=1,SUM(+Ene!AE67),IF(Config!$C$6=2,SUM(+Ene!AE67+Feb!AE67),IF(Config!$C$6=3,SUM(+Ene!AE67+Feb!AE67+Mar!AE67),IF(Config!$C$6=4,SUM(+Ene!AE67+Feb!AE67+Mar!AE67+Abr!AE67),IF(Config!$C$6=5,SUM(Ene!AE67+Feb!AE67+Mar!AE67+Abr!AE67+May!AE67),IF(Config!$C$6=6,SUM(+Ene!AE67+Feb!AE67+Mar!AE67+Abr!AE67+May!AE67+Jun!AE67),IF(Config!$C$6=7,SUM(Ene!AE67+Feb!AE67+Mar!AE67+Abr!AE67+May!AE67+Jun!AE67+Jul!AE67),IF(Config!$C$6=8,SUM(+Ene!AE67+Feb!AE67+Mar!AE67+Abr!AE67+May!AE67+Jun!AE67+Jul!AE67+Ago!AE67),IF(Config!$C$6=9,SUM(+Ene!AE67+Feb!AE67+Mar!AE67+Abr!AE67+May!AE67+Jun!AE67+Jul!AE67+Ago!AE67+Set!AE67),IF(Config!$C$6=10,SUM(+Ene!AE67+Feb!AE67+Mar!AE67+Abr!AE67+May!AE67+Jun!AE67+Jul!AE67+Ago!AE67+Set!AE67+Oct!AE67),IF(Config!$C$6=11,SUM(+Ene!AE67+Feb!AE67+Mar!AE67+Abr!AE67+May!AE67+Jun!AE67+Jul!AE67+Ago!AE67+Set!AE67+Oct!AE67+Nov!AE67),IF(Config!$C$6=12,SUM(+Ene!AE67+Feb!AE67+Mar!AE67+Abr!AE67+May!AE67+Jun!AE67+Jul!AE67+Ago!AE67+Set!AE67+Oct!AE67+Nov!AE67+Dic!AE67)))))))))))))</f>
        <v>0</v>
      </c>
      <c r="AF67" s="429">
        <f>IF(Config!$C$6=1,SUM(+Ene!AF67),IF(Config!$C$6=2,SUM(+Ene!AF67+Feb!AF67),IF(Config!$C$6=3,SUM(+Ene!AF67+Feb!AF67+Mar!AF67),IF(Config!$C$6=4,SUM(+Ene!AF67+Feb!AF67+Mar!AF67+Abr!AF67),IF(Config!$C$6=5,SUM(Ene!AF67+Feb!AF67+Mar!AF67+Abr!AF67+May!AF67),IF(Config!$C$6=6,SUM(+Ene!AF67+Feb!AF67+Mar!AF67+Abr!AF67+May!AF67+Jun!AF67),IF(Config!$C$6=7,SUM(Ene!AF67+Feb!AF67+Mar!AF67+Abr!AF67+May!AF67+Jun!AF67+Jul!AF67),IF(Config!$C$6=8,SUM(+Ene!AF67+Feb!AF67+Mar!AF67+Abr!AF67+May!AF67+Jun!AF67+Jul!AF67+Ago!AF67),IF(Config!$C$6=9,SUM(+Ene!AF67+Feb!AF67+Mar!AF67+Abr!AF67+May!AF67+Jun!AF67+Jul!AF67+Ago!AF67+Set!AF67),IF(Config!$C$6=10,SUM(+Ene!AF67+Feb!AF67+Mar!AF67+Abr!AF67+May!AF67+Jun!AF67+Jul!AF67+Ago!AF67+Set!AF67+Oct!AF67),IF(Config!$C$6=11,SUM(+Ene!AF67+Feb!AF67+Mar!AF67+Abr!AF67+May!AF67+Jun!AF67+Jul!AF67+Ago!AF67+Set!AF67+Oct!AF67+Nov!AF67),IF(Config!$C$6=12,SUM(+Ene!AF67+Feb!AF67+Mar!AF67+Abr!AF67+May!AF67+Jun!AF67+Jul!AF67+Ago!AF67+Set!AF67+Oct!AF67+Nov!AF67+Dic!AF67)))))))))))))</f>
        <v>0</v>
      </c>
      <c r="AG67" s="429">
        <f>IF(Config!$C$6=1,SUM(+Ene!AG67),IF(Config!$C$6=2,SUM(+Ene!AG67+Feb!AG67),IF(Config!$C$6=3,SUM(+Ene!AG67+Feb!AG67+Mar!AG67),IF(Config!$C$6=4,SUM(+Ene!AG67+Feb!AG67+Mar!AG67+Abr!AG67),IF(Config!$C$6=5,SUM(Ene!AG67+Feb!AG67+Mar!AG67+Abr!AG67+May!AG67),IF(Config!$C$6=6,SUM(+Ene!AG67+Feb!AG67+Mar!AG67+Abr!AG67+May!AG67+Jun!AG67),IF(Config!$C$6=7,SUM(Ene!AG67+Feb!AG67+Mar!AG67+Abr!AG67+May!AG67+Jun!AG67+Jul!AG67),IF(Config!$C$6=8,SUM(+Ene!AG67+Feb!AG67+Mar!AG67+Abr!AG67+May!AG67+Jun!AG67+Jul!AG67+Ago!AG67),IF(Config!$C$6=9,SUM(+Ene!AG67+Feb!AG67+Mar!AG67+Abr!AG67+May!AG67+Jun!AG67+Jul!AG67+Ago!AG67+Set!AG67),IF(Config!$C$6=10,SUM(+Ene!AG67+Feb!AG67+Mar!AG67+Abr!AG67+May!AG67+Jun!AG67+Jul!AG67+Ago!AG67+Set!AG67+Oct!AG67),IF(Config!$C$6=11,SUM(+Ene!AG67+Feb!AG67+Mar!AG67+Abr!AG67+May!AG67+Jun!AG67+Jul!AG67+Ago!AG67+Set!AG67+Oct!AG67+Nov!AG67),IF(Config!$C$6=12,SUM(+Ene!AG67+Feb!AG67+Mar!AG67+Abr!AG67+May!AG67+Jun!AG67+Jul!AG67+Ago!AG67+Set!AG67+Oct!AG67+Nov!AG67+Dic!AG67)))))))))))))</f>
        <v>0</v>
      </c>
      <c r="AH67" s="429">
        <f>IF(Config!$C$6=1,SUM(+Ene!AH67),IF(Config!$C$6=2,SUM(+Ene!AH67+Feb!AH67),IF(Config!$C$6=3,SUM(+Ene!AH67+Feb!AH67+Mar!AH67),IF(Config!$C$6=4,SUM(+Ene!AH67+Feb!AH67+Mar!AH67+Abr!AH67),IF(Config!$C$6=5,SUM(Ene!AH67+Feb!AH67+Mar!AH67+Abr!AH67+May!AH67),IF(Config!$C$6=6,SUM(+Ene!AH67+Feb!AH67+Mar!AH67+Abr!AH67+May!AH67+Jun!AH67),IF(Config!$C$6=7,SUM(Ene!AH67+Feb!AH67+Mar!AH67+Abr!AH67+May!AH67+Jun!AH67+Jul!AH67),IF(Config!$C$6=8,SUM(+Ene!AH67+Feb!AH67+Mar!AH67+Abr!AH67+May!AH67+Jun!AH67+Jul!AH67+Ago!AH67),IF(Config!$C$6=9,SUM(+Ene!AH67+Feb!AH67+Mar!AH67+Abr!AH67+May!AH67+Jun!AH67+Jul!AH67+Ago!AH67+Set!AH67),IF(Config!$C$6=10,SUM(+Ene!AH67+Feb!AH67+Mar!AH67+Abr!AH67+May!AH67+Jun!AH67+Jul!AH67+Ago!AH67+Set!AH67+Oct!AH67),IF(Config!$C$6=11,SUM(+Ene!AH67+Feb!AH67+Mar!AH67+Abr!AH67+May!AH67+Jun!AH67+Jul!AH67+Ago!AH67+Set!AH67+Oct!AH67+Nov!AH67),IF(Config!$C$6=12,SUM(+Ene!AH67+Feb!AH67+Mar!AH67+Abr!AH67+May!AH67+Jun!AH67+Jul!AH67+Ago!AH67+Set!AH67+Oct!AH67+Nov!AH67+Dic!AH67)))))))))))))</f>
        <v>0</v>
      </c>
      <c r="AI67" s="429">
        <f>IF(Config!$C$6=1,SUM(+Ene!AI67),IF(Config!$C$6=2,SUM(+Ene!AI67+Feb!AI67),IF(Config!$C$6=3,SUM(+Ene!AI67+Feb!AI67+Mar!AI67),IF(Config!$C$6=4,SUM(+Ene!AI67+Feb!AI67+Mar!AI67+Abr!AI67),IF(Config!$C$6=5,SUM(Ene!AI67+Feb!AI67+Mar!AI67+Abr!AI67+May!AI67),IF(Config!$C$6=6,SUM(+Ene!AI67+Feb!AI67+Mar!AI67+Abr!AI67+May!AI67+Jun!AI67),IF(Config!$C$6=7,SUM(Ene!AI67+Feb!AI67+Mar!AI67+Abr!AI67+May!AI67+Jun!AI67+Jul!AI67),IF(Config!$C$6=8,SUM(+Ene!AI67+Feb!AI67+Mar!AI67+Abr!AI67+May!AI67+Jun!AI67+Jul!AI67+Ago!AI67),IF(Config!$C$6=9,SUM(+Ene!AI67+Feb!AI67+Mar!AI67+Abr!AI67+May!AI67+Jun!AI67+Jul!AI67+Ago!AI67+Set!AI67),IF(Config!$C$6=10,SUM(+Ene!AI67+Feb!AI67+Mar!AI67+Abr!AI67+May!AI67+Jun!AI67+Jul!AI67+Ago!AI67+Set!AI67+Oct!AI67),IF(Config!$C$6=11,SUM(+Ene!AI67+Feb!AI67+Mar!AI67+Abr!AI67+May!AI67+Jun!AI67+Jul!AI67+Ago!AI67+Set!AI67+Oct!AI67+Nov!AI67),IF(Config!$C$6=12,SUM(+Ene!AI67+Feb!AI67+Mar!AI67+Abr!AI67+May!AI67+Jun!AI67+Jul!AI67+Ago!AI67+Set!AI67+Oct!AI67+Nov!AI67+Dic!AI67)))))))))))))</f>
        <v>0</v>
      </c>
      <c r="AJ67" s="429">
        <f>IF(Config!$C$6=1,SUM(+Ene!AJ67),IF(Config!$C$6=2,SUM(+Ene!AJ67+Feb!AJ67),IF(Config!$C$6=3,SUM(+Ene!AJ67+Feb!AJ67+Mar!AJ67),IF(Config!$C$6=4,SUM(+Ene!AJ67+Feb!AJ67+Mar!AJ67+Abr!AJ67),IF(Config!$C$6=5,SUM(Ene!AJ67+Feb!AJ67+Mar!AJ67+Abr!AJ67+May!AJ67),IF(Config!$C$6=6,SUM(+Ene!AJ67+Feb!AJ67+Mar!AJ67+Abr!AJ67+May!AJ67+Jun!AJ67),IF(Config!$C$6=7,SUM(Ene!AJ67+Feb!AJ67+Mar!AJ67+Abr!AJ67+May!AJ67+Jun!AJ67+Jul!AJ67),IF(Config!$C$6=8,SUM(+Ene!AJ67+Feb!AJ67+Mar!AJ67+Abr!AJ67+May!AJ67+Jun!AJ67+Jul!AJ67+Ago!AJ67),IF(Config!$C$6=9,SUM(+Ene!AJ67+Feb!AJ67+Mar!AJ67+Abr!AJ67+May!AJ67+Jun!AJ67+Jul!AJ67+Ago!AJ67+Set!AJ67),IF(Config!$C$6=10,SUM(+Ene!AJ67+Feb!AJ67+Mar!AJ67+Abr!AJ67+May!AJ67+Jun!AJ67+Jul!AJ67+Ago!AJ67+Set!AJ67+Oct!AJ67),IF(Config!$C$6=11,SUM(+Ene!AJ67+Feb!AJ67+Mar!AJ67+Abr!AJ67+May!AJ67+Jun!AJ67+Jul!AJ67+Ago!AJ67+Set!AJ67+Oct!AJ67+Nov!AJ67),IF(Config!$C$6=12,SUM(+Ene!AJ67+Feb!AJ67+Mar!AJ67+Abr!AJ67+May!AJ67+Jun!AJ67+Jul!AJ67+Ago!AJ67+Set!AJ67+Oct!AJ67+Nov!AJ67+Dic!AJ67)))))))))))))</f>
        <v>0</v>
      </c>
      <c r="AK67" s="429">
        <f>IF(Config!$C$6=1,SUM(+Ene!AK67),IF(Config!$C$6=2,SUM(+Ene!AK67+Feb!AK67),IF(Config!$C$6=3,SUM(+Ene!AK67+Feb!AK67+Mar!AK67),IF(Config!$C$6=4,SUM(+Ene!AK67+Feb!AK67+Mar!AK67+Abr!AK67),IF(Config!$C$6=5,SUM(Ene!AK67+Feb!AK67+Mar!AK67+Abr!AK67+May!AK67),IF(Config!$C$6=6,SUM(+Ene!AK67+Feb!AK67+Mar!AK67+Abr!AK67+May!AK67+Jun!AK67),IF(Config!$C$6=7,SUM(Ene!AK67+Feb!AK67+Mar!AK67+Abr!AK67+May!AK67+Jun!AK67+Jul!AK67),IF(Config!$C$6=8,SUM(+Ene!AK67+Feb!AK67+Mar!AK67+Abr!AK67+May!AK67+Jun!AK67+Jul!AK67+Ago!AK67),IF(Config!$C$6=9,SUM(+Ene!AK67+Feb!AK67+Mar!AK67+Abr!AK67+May!AK67+Jun!AK67+Jul!AK67+Ago!AK67+Set!AK67),IF(Config!$C$6=10,SUM(+Ene!AK67+Feb!AK67+Mar!AK67+Abr!AK67+May!AK67+Jun!AK67+Jul!AK67+Ago!AK67+Set!AK67+Oct!AK67),IF(Config!$C$6=11,SUM(+Ene!AK67+Feb!AK67+Mar!AK67+Abr!AK67+May!AK67+Jun!AK67+Jul!AK67+Ago!AK67+Set!AK67+Oct!AK67+Nov!AK67),IF(Config!$C$6=12,SUM(+Ene!AK67+Feb!AK67+Mar!AK67+Abr!AK67+May!AK67+Jun!AK67+Jul!AK67+Ago!AK67+Set!AK67+Oct!AK67+Nov!AK67+Dic!AK67)))))))))))))</f>
        <v>0</v>
      </c>
      <c r="AL67" s="429">
        <f>IF(Config!$C$6=1,SUM(+Ene!AL67),IF(Config!$C$6=2,SUM(+Ene!AL67+Feb!AL67),IF(Config!$C$6=3,SUM(+Ene!AL67+Feb!AL67+Mar!AL67),IF(Config!$C$6=4,SUM(+Ene!AL67+Feb!AL67+Mar!AL67+Abr!AL67),IF(Config!$C$6=5,SUM(Ene!AL67+Feb!AL67+Mar!AL67+Abr!AL67+May!AL67),IF(Config!$C$6=6,SUM(+Ene!AL67+Feb!AL67+Mar!AL67+Abr!AL67+May!AL67+Jun!AL67),IF(Config!$C$6=7,SUM(Ene!AL67+Feb!AL67+Mar!AL67+Abr!AL67+May!AL67+Jun!AL67+Jul!AL67),IF(Config!$C$6=8,SUM(+Ene!AL67+Feb!AL67+Mar!AL67+Abr!AL67+May!AL67+Jun!AL67+Jul!AL67+Ago!AL67),IF(Config!$C$6=9,SUM(+Ene!AL67+Feb!AL67+Mar!AL67+Abr!AL67+May!AL67+Jun!AL67+Jul!AL67+Ago!AL67+Set!AL67),IF(Config!$C$6=10,SUM(+Ene!AL67+Feb!AL67+Mar!AL67+Abr!AL67+May!AL67+Jun!AL67+Jul!AL67+Ago!AL67+Set!AL67+Oct!AL67),IF(Config!$C$6=11,SUM(+Ene!AL67+Feb!AL67+Mar!AL67+Abr!AL67+May!AL67+Jun!AL67+Jul!AL67+Ago!AL67+Set!AL67+Oct!AL67+Nov!AL67),IF(Config!$C$6=12,SUM(+Ene!AL67+Feb!AL67+Mar!AL67+Abr!AL67+May!AL67+Jun!AL67+Jul!AL67+Ago!AL67+Set!AL67+Oct!AL67+Nov!AL67+Dic!AL67)))))))))))))</f>
        <v>0</v>
      </c>
      <c r="AM67" s="429">
        <f>IF(Config!$C$6=1,SUM(+Ene!AM67),IF(Config!$C$6=2,SUM(+Ene!AM67+Feb!AM67),IF(Config!$C$6=3,SUM(+Ene!AM67+Feb!AM67+Mar!AM67),IF(Config!$C$6=4,SUM(+Ene!AM67+Feb!AM67+Mar!AM67+Abr!AM67),IF(Config!$C$6=5,SUM(Ene!AM67+Feb!AM67+Mar!AM67+Abr!AM67+May!AM67),IF(Config!$C$6=6,SUM(+Ene!AM67+Feb!AM67+Mar!AM67+Abr!AM67+May!AM67+Jun!AM67),IF(Config!$C$6=7,SUM(Ene!AM67+Feb!AM67+Mar!AM67+Abr!AM67+May!AM67+Jun!AM67+Jul!AM67),IF(Config!$C$6=8,SUM(+Ene!AM67+Feb!AM67+Mar!AM67+Abr!AM67+May!AM67+Jun!AM67+Jul!AM67+Ago!AM67),IF(Config!$C$6=9,SUM(+Ene!AM67+Feb!AM67+Mar!AM67+Abr!AM67+May!AM67+Jun!AM67+Jul!AM67+Ago!AM67+Set!AM67),IF(Config!$C$6=10,SUM(+Ene!AM67+Feb!AM67+Mar!AM67+Abr!AM67+May!AM67+Jun!AM67+Jul!AM67+Ago!AM67+Set!AM67+Oct!AM67),IF(Config!$C$6=11,SUM(+Ene!AM67+Feb!AM67+Mar!AM67+Abr!AM67+May!AM67+Jun!AM67+Jul!AM67+Ago!AM67+Set!AM67+Oct!AM67+Nov!AM67),IF(Config!$C$6=12,SUM(+Ene!AM67+Feb!AM67+Mar!AM67+Abr!AM67+May!AM67+Jun!AM67+Jul!AM67+Ago!AM67+Set!AM67+Oct!AM67+Nov!AM67+Dic!AM67)))))))))))))</f>
        <v>0</v>
      </c>
      <c r="AN67" s="429">
        <f>IF(Config!$C$6=1,SUM(+Ene!AN67),IF(Config!$C$6=2,SUM(+Ene!AN67+Feb!AN67),IF(Config!$C$6=3,SUM(+Ene!AN67+Feb!AN67+Mar!AN67),IF(Config!$C$6=4,SUM(+Ene!AN67+Feb!AN67+Mar!AN67+Abr!AN67),IF(Config!$C$6=5,SUM(Ene!AN67+Feb!AN67+Mar!AN67+Abr!AN67+May!AN67),IF(Config!$C$6=6,SUM(+Ene!AN67+Feb!AN67+Mar!AN67+Abr!AN67+May!AN67+Jun!AN67),IF(Config!$C$6=7,SUM(Ene!AN67+Feb!AN67+Mar!AN67+Abr!AN67+May!AN67+Jun!AN67+Jul!AN67),IF(Config!$C$6=8,SUM(+Ene!AN67+Feb!AN67+Mar!AN67+Abr!AN67+May!AN67+Jun!AN67+Jul!AN67+Ago!AN67),IF(Config!$C$6=9,SUM(+Ene!AN67+Feb!AN67+Mar!AN67+Abr!AN67+May!AN67+Jun!AN67+Jul!AN67+Ago!AN67+Set!AN67),IF(Config!$C$6=10,SUM(+Ene!AN67+Feb!AN67+Mar!AN67+Abr!AN67+May!AN67+Jun!AN67+Jul!AN67+Ago!AN67+Set!AN67+Oct!AN67),IF(Config!$C$6=11,SUM(+Ene!AN67+Feb!AN67+Mar!AN67+Abr!AN67+May!AN67+Jun!AN67+Jul!AN67+Ago!AN67+Set!AN67+Oct!AN67+Nov!AN67),IF(Config!$C$6=12,SUM(+Ene!AN67+Feb!AN67+Mar!AN67+Abr!AN67+May!AN67+Jun!AN67+Jul!AN67+Ago!AN67+Set!AN67+Oct!AN67+Nov!AN67+Dic!AN67)))))))))))))</f>
        <v>0</v>
      </c>
      <c r="AO67" s="429">
        <f>IF(Config!$C$6=1,SUM(+Ene!AO67),IF(Config!$C$6=2,SUM(+Ene!AO67+Feb!AO67),IF(Config!$C$6=3,SUM(+Ene!AO67+Feb!AO67+Mar!AO67),IF(Config!$C$6=4,SUM(+Ene!AO67+Feb!AO67+Mar!AO67+Abr!AO67),IF(Config!$C$6=5,SUM(Ene!AO67+Feb!AO67+Mar!AO67+Abr!AO67+May!AO67),IF(Config!$C$6=6,SUM(+Ene!AO67+Feb!AO67+Mar!AO67+Abr!AO67+May!AO67+Jun!AO67),IF(Config!$C$6=7,SUM(Ene!AO67+Feb!AO67+Mar!AO67+Abr!AO67+May!AO67+Jun!AO67+Jul!AO67),IF(Config!$C$6=8,SUM(+Ene!AO67+Feb!AO67+Mar!AO67+Abr!AO67+May!AO67+Jun!AO67+Jul!AO67+Ago!AO67),IF(Config!$C$6=9,SUM(+Ene!AO67+Feb!AO67+Mar!AO67+Abr!AO67+May!AO67+Jun!AO67+Jul!AO67+Ago!AO67+Set!AO67),IF(Config!$C$6=10,SUM(+Ene!AO67+Feb!AO67+Mar!AO67+Abr!AO67+May!AO67+Jun!AO67+Jul!AO67+Ago!AO67+Set!AO67+Oct!AO67),IF(Config!$C$6=11,SUM(+Ene!AO67+Feb!AO67+Mar!AO67+Abr!AO67+May!AO67+Jun!AO67+Jul!AO67+Ago!AO67+Set!AO67+Oct!AO67+Nov!AO67),IF(Config!$C$6=12,SUM(+Ene!AO67+Feb!AO67+Mar!AO67+Abr!AO67+May!AO67+Jun!AO67+Jul!AO67+Ago!AO67+Set!AO67+Oct!AO67+Nov!AO67+Dic!AO67)))))))))))))</f>
        <v>0</v>
      </c>
      <c r="AP67" s="429">
        <f>IF(Config!$C$6=1,SUM(+Ene!AP67),IF(Config!$C$6=2,SUM(+Ene!AP67+Feb!AP67),IF(Config!$C$6=3,SUM(+Ene!AP67+Feb!AP67+Mar!AP67),IF(Config!$C$6=4,SUM(+Ene!AP67+Feb!AP67+Mar!AP67+Abr!AP67),IF(Config!$C$6=5,SUM(Ene!AP67+Feb!AP67+Mar!AP67+Abr!AP67+May!AP67),IF(Config!$C$6=6,SUM(+Ene!AP67+Feb!AP67+Mar!AP67+Abr!AP67+May!AP67+Jun!AP67),IF(Config!$C$6=7,SUM(Ene!AP67+Feb!AP67+Mar!AP67+Abr!AP67+May!AP67+Jun!AP67+Jul!AP67),IF(Config!$C$6=8,SUM(+Ene!AP67+Feb!AP67+Mar!AP67+Abr!AP67+May!AP67+Jun!AP67+Jul!AP67+Ago!AP67),IF(Config!$C$6=9,SUM(+Ene!AP67+Feb!AP67+Mar!AP67+Abr!AP67+May!AP67+Jun!AP67+Jul!AP67+Ago!AP67+Set!AP67),IF(Config!$C$6=10,SUM(+Ene!AP67+Feb!AP67+Mar!AP67+Abr!AP67+May!AP67+Jun!AP67+Jul!AP67+Ago!AP67+Set!AP67+Oct!AP67),IF(Config!$C$6=11,SUM(+Ene!AP67+Feb!AP67+Mar!AP67+Abr!AP67+May!AP67+Jun!AP67+Jul!AP67+Ago!AP67+Set!AP67+Oct!AP67+Nov!AP67),IF(Config!$C$6=12,SUM(+Ene!AP67+Feb!AP67+Mar!AP67+Abr!AP67+May!AP67+Jun!AP67+Jul!AP67+Ago!AP67+Set!AP67+Oct!AP67+Nov!AP67+Dic!AP67)))))))))))))</f>
        <v>0</v>
      </c>
      <c r="AQ67" s="429">
        <f>IF(Config!$C$6=1,SUM(+Ene!AQ67),IF(Config!$C$6=2,SUM(+Ene!AQ67+Feb!AQ67),IF(Config!$C$6=3,SUM(+Ene!AQ67+Feb!AQ67+Mar!AQ67),IF(Config!$C$6=4,SUM(+Ene!AQ67+Feb!AQ67+Mar!AQ67+Abr!AQ67),IF(Config!$C$6=5,SUM(Ene!AQ67+Feb!AQ67+Mar!AQ67+Abr!AQ67+May!AQ67),IF(Config!$C$6=6,SUM(+Ene!AQ67+Feb!AQ67+Mar!AQ67+Abr!AQ67+May!AQ67+Jun!AQ67),IF(Config!$C$6=7,SUM(Ene!AQ67+Feb!AQ67+Mar!AQ67+Abr!AQ67+May!AQ67+Jun!AQ67+Jul!AQ67),IF(Config!$C$6=8,SUM(+Ene!AQ67+Feb!AQ67+Mar!AQ67+Abr!AQ67+May!AQ67+Jun!AQ67+Jul!AQ67+Ago!AQ67),IF(Config!$C$6=9,SUM(+Ene!AQ67+Feb!AQ67+Mar!AQ67+Abr!AQ67+May!AQ67+Jun!AQ67+Jul!AQ67+Ago!AQ67+Set!AQ67),IF(Config!$C$6=10,SUM(+Ene!AQ67+Feb!AQ67+Mar!AQ67+Abr!AQ67+May!AQ67+Jun!AQ67+Jul!AQ67+Ago!AQ67+Set!AQ67+Oct!AQ67),IF(Config!$C$6=11,SUM(+Ene!AQ67+Feb!AQ67+Mar!AQ67+Abr!AQ67+May!AQ67+Jun!AQ67+Jul!AQ67+Ago!AQ67+Set!AQ67+Oct!AQ67+Nov!AQ67),IF(Config!$C$6=12,SUM(+Ene!AQ67+Feb!AQ67+Mar!AQ67+Abr!AQ67+May!AQ67+Jun!AQ67+Jul!AQ67+Ago!AQ67+Set!AQ67+Oct!AQ67+Nov!AQ67+Dic!AQ67)))))))))))))</f>
        <v>0</v>
      </c>
      <c r="AR67" s="429">
        <f>IF(Config!$C$6=1,SUM(+Ene!AR67),IF(Config!$C$6=2,SUM(+Ene!AR67+Feb!AR67),IF(Config!$C$6=3,SUM(+Ene!AR67+Feb!AR67+Mar!AR67),IF(Config!$C$6=4,SUM(+Ene!AR67+Feb!AR67+Mar!AR67+Abr!AR67),IF(Config!$C$6=5,SUM(Ene!AR67+Feb!AR67+Mar!AR67+Abr!AR67+May!AR67),IF(Config!$C$6=6,SUM(+Ene!AR67+Feb!AR67+Mar!AR67+Abr!AR67+May!AR67+Jun!AR67),IF(Config!$C$6=7,SUM(Ene!AR67+Feb!AR67+Mar!AR67+Abr!AR67+May!AR67+Jun!AR67+Jul!AR67),IF(Config!$C$6=8,SUM(+Ene!AR67+Feb!AR67+Mar!AR67+Abr!AR67+May!AR67+Jun!AR67+Jul!AR67+Ago!AR67),IF(Config!$C$6=9,SUM(+Ene!AR67+Feb!AR67+Mar!AR67+Abr!AR67+May!AR67+Jun!AR67+Jul!AR67+Ago!AR67+Set!AR67),IF(Config!$C$6=10,SUM(+Ene!AR67+Feb!AR67+Mar!AR67+Abr!AR67+May!AR67+Jun!AR67+Jul!AR67+Ago!AR67+Set!AR67+Oct!AR67),IF(Config!$C$6=11,SUM(+Ene!AR67+Feb!AR67+Mar!AR67+Abr!AR67+May!AR67+Jun!AR67+Jul!AR67+Ago!AR67+Set!AR67+Oct!AR67+Nov!AR67),IF(Config!$C$6=12,SUM(+Ene!AR67+Feb!AR67+Mar!AR67+Abr!AR67+May!AR67+Jun!AR67+Jul!AR67+Ago!AR67+Set!AR67+Oct!AR67+Nov!AR67+Dic!AR67)))))))))))))</f>
        <v>0</v>
      </c>
      <c r="AS67" s="429">
        <f>IF(Config!$C$6=1,SUM(+Ene!AS67),IF(Config!$C$6=2,SUM(+Ene!AS67+Feb!AS67),IF(Config!$C$6=3,SUM(+Ene!AS67+Feb!AS67+Mar!AS67),IF(Config!$C$6=4,SUM(+Ene!AS67+Feb!AS67+Mar!AS67+Abr!AS67),IF(Config!$C$6=5,SUM(Ene!AS67+Feb!AS67+Mar!AS67+Abr!AS67+May!AS67),IF(Config!$C$6=6,SUM(+Ene!AS67+Feb!AS67+Mar!AS67+Abr!AS67+May!AS67+Jun!AS67),IF(Config!$C$6=7,SUM(Ene!AS67+Feb!AS67+Mar!AS67+Abr!AS67+May!AS67+Jun!AS67+Jul!AS67),IF(Config!$C$6=8,SUM(+Ene!AS67+Feb!AS67+Mar!AS67+Abr!AS67+May!AS67+Jun!AS67+Jul!AS67+Ago!AS67),IF(Config!$C$6=9,SUM(+Ene!AS67+Feb!AS67+Mar!AS67+Abr!AS67+May!AS67+Jun!AS67+Jul!AS67+Ago!AS67+Set!AS67),IF(Config!$C$6=10,SUM(+Ene!AS67+Feb!AS67+Mar!AS67+Abr!AS67+May!AS67+Jun!AS67+Jul!AS67+Ago!AS67+Set!AS67+Oct!AS67),IF(Config!$C$6=11,SUM(+Ene!AS67+Feb!AS67+Mar!AS67+Abr!AS67+May!AS67+Jun!AS67+Jul!AS67+Ago!AS67+Set!AS67+Oct!AS67+Nov!AS67),IF(Config!$C$6=12,SUM(+Ene!AS67+Feb!AS67+Mar!AS67+Abr!AS67+May!AS67+Jun!AS67+Jul!AS67+Ago!AS67+Set!AS67+Oct!AS67+Nov!AS67+Dic!AS67)))))))))))))</f>
        <v>0</v>
      </c>
      <c r="AT67" s="429">
        <f>IF(Config!$C$6=1,SUM(+Ene!AT67),IF(Config!$C$6=2,SUM(+Ene!AT67+Feb!AT67),IF(Config!$C$6=3,SUM(+Ene!AT67+Feb!AT67+Mar!AT67),IF(Config!$C$6=4,SUM(+Ene!AT67+Feb!AT67+Mar!AT67+Abr!AT67),IF(Config!$C$6=5,SUM(Ene!AT67+Feb!AT67+Mar!AT67+Abr!AT67+May!AT67),IF(Config!$C$6=6,SUM(+Ene!AT67+Feb!AT67+Mar!AT67+Abr!AT67+May!AT67+Jun!AT67),IF(Config!$C$6=7,SUM(Ene!AT67+Feb!AT67+Mar!AT67+Abr!AT67+May!AT67+Jun!AT67+Jul!AT67),IF(Config!$C$6=8,SUM(+Ene!AT67+Feb!AT67+Mar!AT67+Abr!AT67+May!AT67+Jun!AT67+Jul!AT67+Ago!AT67),IF(Config!$C$6=9,SUM(+Ene!AT67+Feb!AT67+Mar!AT67+Abr!AT67+May!AT67+Jun!AT67+Jul!AT67+Ago!AT67+Set!AT67),IF(Config!$C$6=10,SUM(+Ene!AT67+Feb!AT67+Mar!AT67+Abr!AT67+May!AT67+Jun!AT67+Jul!AT67+Ago!AT67+Set!AT67+Oct!AT67),IF(Config!$C$6=11,SUM(+Ene!AT67+Feb!AT67+Mar!AT67+Abr!AT67+May!AT67+Jun!AT67+Jul!AT67+Ago!AT67+Set!AT67+Oct!AT67+Nov!AT67),IF(Config!$C$6=12,SUM(+Ene!AT67+Feb!AT67+Mar!AT67+Abr!AT67+May!AT67+Jun!AT67+Jul!AT67+Ago!AT67+Set!AT67+Oct!AT67+Nov!AT67+Dic!AT67)))))))))))))</f>
        <v>0</v>
      </c>
      <c r="AU67">
        <f t="shared" si="34"/>
        <v>0</v>
      </c>
      <c r="AV67" s="37">
        <f t="shared" si="35"/>
        <v>0</v>
      </c>
      <c r="AW67" s="37">
        <f t="shared" si="36"/>
        <v>0</v>
      </c>
      <c r="AX67" s="37">
        <f t="shared" si="51"/>
        <v>0</v>
      </c>
      <c r="AY67" s="37">
        <f t="shared" si="52"/>
        <v>0</v>
      </c>
      <c r="AZ67" s="37">
        <f t="shared" si="54"/>
        <v>0</v>
      </c>
      <c r="BA67" s="37">
        <f t="shared" si="55"/>
        <v>0</v>
      </c>
      <c r="BB67" s="37">
        <f t="shared" si="16"/>
        <v>0</v>
      </c>
      <c r="BC67" s="37">
        <f t="shared" si="56"/>
        <v>0</v>
      </c>
      <c r="BD67" s="38">
        <f t="shared" si="57"/>
        <v>0</v>
      </c>
      <c r="BE67" s="37">
        <f t="shared" si="58"/>
        <v>0</v>
      </c>
      <c r="BF67" s="54">
        <f t="shared" si="53"/>
        <v>0</v>
      </c>
      <c r="BG67" t="str">
        <f t="shared" si="8"/>
        <v>OK</v>
      </c>
    </row>
    <row r="68" spans="1:59" x14ac:dyDescent="0.25">
      <c r="A68" s="400">
        <v>65</v>
      </c>
      <c r="B68" s="413" t="s">
        <v>199</v>
      </c>
      <c r="C68" s="410" t="s">
        <v>567</v>
      </c>
      <c r="D68" s="429">
        <f>IF(Config!$C$6=1,SUM(+Ene!D68),IF(Config!$C$6=2,SUM(+Ene!D68+Feb!D68),IF(Config!$C$6=3,SUM(+Ene!D68+Feb!D68+Mar!D68),IF(Config!$C$6=4,SUM(+Ene!D68+Feb!D68+Mar!D68+Abr!D68),IF(Config!$C$6=5,SUM(Ene!D68+Feb!D68+Mar!D68+Abr!D68+May!D68),IF(Config!$C$6=6,SUM(+Ene!D68+Feb!D68+Mar!D68+Abr!D68+May!D68+Jun!D68),IF(Config!$C$6=7,SUM(Ene!D68+Feb!D68+Mar!D68+Abr!D68+May!D68+Jun!D68+Jul!D68),IF(Config!$C$6=8,SUM(+Ene!D68+Feb!D68+Mar!D68+Abr!D68+May!D68+Jun!D68+Jul!D68+Ago!D68),IF(Config!$C$6=9,SUM(+Ene!D68+Feb!D68+Mar!D68+Abr!D68+May!D68+Jun!D68+Jul!D68+Ago!D68+Set!D68),IF(Config!$C$6=10,SUM(+Ene!D68+Feb!D68+Mar!D68+Abr!D68+May!D68+Jun!D68+Jul!D68+Ago!D68+Set!D68+Oct!D68),IF(Config!$C$6=11,SUM(+Ene!D68+Feb!D68+Mar!D68+Abr!D68+May!D68+Jun!D68+Jul!D68+Ago!D68+Set!D68+Oct!D68+Nov!D68),IF(Config!$C$6=12,SUM(+Ene!D68+Feb!D68+Mar!D68+Abr!D68+May!D68+Jun!D68+Jul!D68+Ago!D68+Set!D68+Oct!D68+Nov!D68+Dic!D68)))))))))))))</f>
        <v>0</v>
      </c>
      <c r="E68" s="429">
        <f>IF(Config!$C$6=1,SUM(+Ene!E68),IF(Config!$C$6=2,SUM(+Ene!E68+Feb!E68),IF(Config!$C$6=3,SUM(+Ene!E68+Feb!E68+Mar!E68),IF(Config!$C$6=4,SUM(+Ene!E68+Feb!E68+Mar!E68+Abr!E68),IF(Config!$C$6=5,SUM(Ene!E68+Feb!E68+Mar!E68+Abr!E68+May!E68),IF(Config!$C$6=6,SUM(+Ene!E68+Feb!E68+Mar!E68+Abr!E68+May!E68+Jun!E68),IF(Config!$C$6=7,SUM(Ene!E68+Feb!E68+Mar!E68+Abr!E68+May!E68+Jun!E68+Jul!E68),IF(Config!$C$6=8,SUM(+Ene!E68+Feb!E68+Mar!E68+Abr!E68+May!E68+Jun!E68+Jul!E68+Ago!E68),IF(Config!$C$6=9,SUM(+Ene!E68+Feb!E68+Mar!E68+Abr!E68+May!E68+Jun!E68+Jul!E68+Ago!E68+Set!E68),IF(Config!$C$6=10,SUM(+Ene!E68+Feb!E68+Mar!E68+Abr!E68+May!E68+Jun!E68+Jul!E68+Ago!E68+Set!E68+Oct!E68),IF(Config!$C$6=11,SUM(+Ene!E68+Feb!E68+Mar!E68+Abr!E68+May!E68+Jun!E68+Jul!E68+Ago!E68+Set!E68+Oct!E68+Nov!E68),IF(Config!$C$6=12,SUM(+Ene!E68+Feb!E68+Mar!E68+Abr!E68+May!E68+Jun!E68+Jul!E68+Ago!E68+Set!E68+Oct!E68+Nov!E68+Dic!E68)))))))))))))</f>
        <v>0</v>
      </c>
      <c r="F68" s="429">
        <f>IF(Config!$C$6=1,SUM(+Ene!F88),IF(Config!$C$6=2,SUM(+Ene!F88+Feb!F88),IF(Config!$C$6=3,SUM(+Ene!F88+Feb!F88+Mar!F88),IF(Config!$C$6=4,SUM(+Ene!F88+Feb!F88+Mar!F88+Abr!F88),IF(Config!$C$6=5,SUM(Ene!F88+Feb!F88+Mar!F88+Abr!F88+May!F88),IF(Config!$C$6=6,SUM(+Ene!F88+Feb!F88+Mar!F88+Abr!F88+May!F88+Jun!F88),IF(Config!$C$6=7,SUM(Ene!F88+Feb!F88+Mar!F88+Abr!F88+May!F88+Jun!F88+Jul!F88),IF(Config!$C$6=8,SUM(+Ene!F88+Feb!F88+Mar!F88+Abr!F88+May!F88+Jun!F88+Jul!F88+Ago!F88),IF(Config!$C$6=9,SUM(+Ene!F88+Feb!F88+Mar!F88+Abr!F88+May!F88+Jun!F88+Jul!F88+Ago!F88+Set!F88),IF(Config!$C$6=10,SUM(+Ene!F88+Feb!F88+Mar!F88+Abr!F88+May!F88+Jun!F88+Jul!F88+Ago!F88+Set!F88+Oct!F88),IF(Config!$C$6=11,SUM(+Ene!F88+Feb!F88+Mar!F88+Abr!F88+May!F88+Jun!F88+Jul!F88+Ago!F88+Set!F88+Oct!F88+Nov!F88),IF(Config!$C$6=12,SUM(+Ene!F88+Feb!F88+Mar!F88+Abr!F88+May!F88+Jun!F88+Jul!F88+Ago!F88+Set!F88+Oct!F88+Nov!F88+Dic!F88)))))))))))))</f>
        <v>0</v>
      </c>
      <c r="G68" s="429">
        <f>IF(Config!$C$6=1,SUM(+Ene!G68),IF(Config!$C$6=2,SUM(+Ene!G68+Feb!G68),IF(Config!$C$6=3,SUM(+Ene!G68+Feb!G68+Mar!G68),IF(Config!$C$6=4,SUM(+Ene!G68+Feb!G68+Mar!G68+Abr!G68),IF(Config!$C$6=5,SUM(Ene!G68+Feb!G68+Mar!G68+Abr!G68+May!G68),IF(Config!$C$6=6,SUM(+Ene!G68+Feb!G68+Mar!G68+Abr!G68+May!G68+Jun!G68),IF(Config!$C$6=7,SUM(Ene!G68+Feb!G68+Mar!G68+Abr!G68+May!G68+Jun!G68+Jul!G68),IF(Config!$C$6=8,SUM(+Ene!G68+Feb!G68+Mar!G68+Abr!G68+May!G68+Jun!G68+Jul!G68+Ago!G68),IF(Config!$C$6=9,SUM(+Ene!G68+Feb!G68+Mar!G68+Abr!G68+May!G68+Jun!G68+Jul!G68+Ago!G68+Set!G68),IF(Config!$C$6=10,SUM(+Ene!G68+Feb!G68+Mar!G68+Abr!G68+May!G68+Jun!G68+Jul!G68+Ago!G68+Set!G68+Oct!G68),IF(Config!$C$6=11,SUM(+Ene!G68+Feb!G68+Mar!G68+Abr!G68+May!G68+Jun!G68+Jul!G68+Ago!G68+Set!G68+Oct!G68+Nov!G68),IF(Config!$C$6=12,SUM(+Ene!G68+Feb!G68+Mar!G68+Abr!G68+May!G68+Jun!G68+Jul!G68+Ago!G68+Set!G68+Oct!G68+Nov!G68+Dic!G68)))))))))))))</f>
        <v>0</v>
      </c>
      <c r="H68" s="429">
        <f>IF(Config!$C$6=1,SUM(+Ene!H68),IF(Config!$C$6=2,SUM(+Ene!H68+Feb!H68),IF(Config!$C$6=3,SUM(+Ene!H68+Feb!H68+Mar!H68),IF(Config!$C$6=4,SUM(+Ene!H68+Feb!H68+Mar!H68+Abr!H68),IF(Config!$C$6=5,SUM(Ene!H68+Feb!H68+Mar!H68+Abr!H68+May!H68),IF(Config!$C$6=6,SUM(+Ene!H68+Feb!H68+Mar!H68+Abr!H68+May!H68+Jun!H68),IF(Config!$C$6=7,SUM(Ene!H68+Feb!H68+Mar!H68+Abr!H68+May!H68+Jun!H68+Jul!H68),IF(Config!$C$6=8,SUM(+Ene!H68+Feb!H68+Mar!H68+Abr!H68+May!H68+Jun!H68+Jul!H68+Ago!H68),IF(Config!$C$6=9,SUM(+Ene!H68+Feb!H68+Mar!H68+Abr!H68+May!H68+Jun!H68+Jul!H68+Ago!H68+Set!H68),IF(Config!$C$6=10,SUM(+Ene!H68+Feb!H68+Mar!H68+Abr!H68+May!H68+Jun!H68+Jul!H68+Ago!H68+Set!H68+Oct!H68),IF(Config!$C$6=11,SUM(+Ene!H68+Feb!H68+Mar!H68+Abr!H68+May!H68+Jun!H68+Jul!H68+Ago!H68+Set!H68+Oct!H68+Nov!H68),IF(Config!$C$6=12,SUM(+Ene!H68+Feb!H68+Mar!H68+Abr!H68+May!H68+Jun!H68+Jul!H68+Ago!H68+Set!H68+Oct!H68+Nov!H68+Dic!H68)))))))))))))</f>
        <v>0</v>
      </c>
      <c r="I68" s="429">
        <f>IF(Config!$C$6=1,SUM(+Ene!I68),IF(Config!$C$6=2,SUM(+Ene!I68+Feb!I68),IF(Config!$C$6=3,SUM(+Ene!I68+Feb!I68+Mar!I68),IF(Config!$C$6=4,SUM(+Ene!I68+Feb!I68+Mar!I68+Abr!I68),IF(Config!$C$6=5,SUM(Ene!I68+Feb!I68+Mar!I68+Abr!I68+May!I68),IF(Config!$C$6=6,SUM(+Ene!I68+Feb!I68+Mar!I68+Abr!I68+May!I68+Jun!I68),IF(Config!$C$6=7,SUM(Ene!I68+Feb!I68+Mar!I68+Abr!I68+May!I68+Jun!I68+Jul!I68),IF(Config!$C$6=8,SUM(+Ene!I68+Feb!I68+Mar!I68+Abr!I68+May!I68+Jun!I68+Jul!I68+Ago!I68),IF(Config!$C$6=9,SUM(+Ene!I68+Feb!I68+Mar!I68+Abr!I68+May!I68+Jun!I68+Jul!I68+Ago!I68+Set!I68),IF(Config!$C$6=10,SUM(+Ene!I68+Feb!I68+Mar!I68+Abr!I68+May!I68+Jun!I68+Jul!I68+Ago!I68+Set!I68+Oct!I68),IF(Config!$C$6=11,SUM(+Ene!I68+Feb!I68+Mar!I68+Abr!I68+May!I68+Jun!I68+Jul!I68+Ago!I68+Set!I68+Oct!I68+Nov!I68),IF(Config!$C$6=12,SUM(+Ene!I68+Feb!I68+Mar!I68+Abr!I68+May!I68+Jun!I68+Jul!I68+Ago!I68+Set!I68+Oct!I68+Nov!I68+Dic!I68)))))))))))))</f>
        <v>0</v>
      </c>
      <c r="J68" s="429">
        <f>IF(Config!$C$6=1,SUM(+Ene!J68),IF(Config!$C$6=2,SUM(+Ene!J68+Feb!J68),IF(Config!$C$6=3,SUM(+Ene!J68+Feb!J68+Mar!J68),IF(Config!$C$6=4,SUM(+Ene!J68+Feb!J68+Mar!J68+Abr!J68),IF(Config!$C$6=5,SUM(Ene!J68+Feb!J68+Mar!J68+Abr!J68+May!J68),IF(Config!$C$6=6,SUM(+Ene!J68+Feb!J68+Mar!J68+Abr!J68+May!J68+Jun!J68),IF(Config!$C$6=7,SUM(Ene!J68+Feb!J68+Mar!J68+Abr!J68+May!J68+Jun!J68+Jul!J68),IF(Config!$C$6=8,SUM(+Ene!J68+Feb!J68+Mar!J68+Abr!J68+May!J68+Jun!J68+Jul!J68+Ago!J68),IF(Config!$C$6=9,SUM(+Ene!J68+Feb!J68+Mar!J68+Abr!J68+May!J68+Jun!J68+Jul!J68+Ago!J68+Set!J68),IF(Config!$C$6=10,SUM(+Ene!J68+Feb!J68+Mar!J68+Abr!J68+May!J68+Jun!J68+Jul!J68+Ago!J68+Set!J68+Oct!J68),IF(Config!$C$6=11,SUM(+Ene!J68+Feb!J68+Mar!J68+Abr!J68+May!J68+Jun!J68+Jul!J68+Ago!J68+Set!J68+Oct!J68+Nov!J68),IF(Config!$C$6=12,SUM(+Ene!J68+Feb!J68+Mar!J68+Abr!J68+May!J68+Jun!J68+Jul!J68+Ago!J68+Set!J68+Oct!J68+Nov!J68+Dic!J68)))))))))))))</f>
        <v>0</v>
      </c>
      <c r="K68" s="429">
        <f>IF(Config!$C$6=1,SUM(+Ene!K68),IF(Config!$C$6=2,SUM(+Ene!K68+Feb!K68),IF(Config!$C$6=3,SUM(+Ene!K68+Feb!K68+Mar!K68),IF(Config!$C$6=4,SUM(+Ene!K68+Feb!K68+Mar!K68+Abr!K68),IF(Config!$C$6=5,SUM(Ene!K68+Feb!K68+Mar!K68+Abr!K68+May!K68),IF(Config!$C$6=6,SUM(+Ene!K68+Feb!K68+Mar!K68+Abr!K68+May!K68+Jun!K68),IF(Config!$C$6=7,SUM(Ene!K68+Feb!K68+Mar!K68+Abr!K68+May!K68+Jun!K68+Jul!K68),IF(Config!$C$6=8,SUM(+Ene!K68+Feb!K68+Mar!K68+Abr!K68+May!K68+Jun!K68+Jul!K68+Ago!K68),IF(Config!$C$6=9,SUM(+Ene!K68+Feb!K68+Mar!K68+Abr!K68+May!K68+Jun!K68+Jul!K68+Ago!K68+Set!K68),IF(Config!$C$6=10,SUM(+Ene!K68+Feb!K68+Mar!K68+Abr!K68+May!K68+Jun!K68+Jul!K68+Ago!K68+Set!K68+Oct!K68),IF(Config!$C$6=11,SUM(+Ene!K68+Feb!K68+Mar!K68+Abr!K68+May!K68+Jun!K68+Jul!K68+Ago!K68+Set!K68+Oct!K68+Nov!K68),IF(Config!$C$6=12,SUM(+Ene!K68+Feb!K68+Mar!K68+Abr!K68+May!K68+Jun!K68+Jul!K68+Ago!K68+Set!K68+Oct!K68+Nov!K68+Dic!K68)))))))))))))</f>
        <v>0</v>
      </c>
      <c r="L68" s="429">
        <f>IF(Config!$C$6=1,SUM(+Ene!L68),IF(Config!$C$6=2,SUM(+Ene!L68+Feb!L68),IF(Config!$C$6=3,SUM(+Ene!L68+Feb!L68+Mar!L68),IF(Config!$C$6=4,SUM(+Ene!L68+Feb!L68+Mar!L68+Abr!L68),IF(Config!$C$6=5,SUM(Ene!L68+Feb!L68+Mar!L68+Abr!L68+May!L68),IF(Config!$C$6=6,SUM(+Ene!L68+Feb!L68+Mar!L68+Abr!L68+May!L68+Jun!L68),IF(Config!$C$6=7,SUM(Ene!L68+Feb!L68+Mar!L68+Abr!L68+May!L68+Jun!L68+Jul!L68),IF(Config!$C$6=8,SUM(+Ene!L68+Feb!L68+Mar!L68+Abr!L68+May!L68+Jun!L68+Jul!L68+Ago!L68),IF(Config!$C$6=9,SUM(+Ene!L68+Feb!L68+Mar!L68+Abr!L68+May!L68+Jun!L68+Jul!L68+Ago!L68+Set!L68),IF(Config!$C$6=10,SUM(+Ene!L68+Feb!L68+Mar!L68+Abr!L68+May!L68+Jun!L68+Jul!L68+Ago!L68+Set!L68+Oct!L68),IF(Config!$C$6=11,SUM(+Ene!L68+Feb!L68+Mar!L68+Abr!L68+May!L68+Jun!L68+Jul!L68+Ago!L68+Set!L68+Oct!L68+Nov!L68),IF(Config!$C$6=12,SUM(+Ene!L68+Feb!L68+Mar!L68+Abr!L68+May!L68+Jun!L68+Jul!L68+Ago!L68+Set!L68+Oct!L68+Nov!L68+Dic!L68)))))))))))))</f>
        <v>0</v>
      </c>
      <c r="M68" s="429">
        <f>IF(Config!$C$6=1,SUM(+Ene!M68),IF(Config!$C$6=2,SUM(+Ene!M68+Feb!M68),IF(Config!$C$6=3,SUM(+Ene!M68+Feb!M68+Mar!M68),IF(Config!$C$6=4,SUM(+Ene!M68+Feb!M68+Mar!M68+Abr!M68),IF(Config!$C$6=5,SUM(Ene!M68+Feb!M68+Mar!M68+Abr!M68+May!M68),IF(Config!$C$6=6,SUM(+Ene!M68+Feb!M68+Mar!M68+Abr!M68+May!M68+Jun!M68),IF(Config!$C$6=7,SUM(Ene!M68+Feb!M68+Mar!M68+Abr!M68+May!M68+Jun!M68+Jul!M68),IF(Config!$C$6=8,SUM(+Ene!M68+Feb!M68+Mar!M68+Abr!M68+May!M68+Jun!M68+Jul!M68+Ago!M68),IF(Config!$C$6=9,SUM(+Ene!M68+Feb!M68+Mar!M68+Abr!M68+May!M68+Jun!M68+Jul!M68+Ago!M68+Set!M68),IF(Config!$C$6=10,SUM(+Ene!M68+Feb!M68+Mar!M68+Abr!M68+May!M68+Jun!M68+Jul!M68+Ago!M68+Set!M68+Oct!M68),IF(Config!$C$6=11,SUM(+Ene!M68+Feb!M68+Mar!M68+Abr!M68+May!M68+Jun!M68+Jul!M68+Ago!M68+Set!M68+Oct!M68+Nov!M68),IF(Config!$C$6=12,SUM(+Ene!M68+Feb!M68+Mar!M68+Abr!M68+May!M68+Jun!M68+Jul!M68+Ago!M68+Set!M68+Oct!M68+Nov!M68+Dic!M68)))))))))))))</f>
        <v>0</v>
      </c>
      <c r="N68" s="429">
        <f>IF(Config!$C$6=1,SUM(+Ene!N68),IF(Config!$C$6=2,SUM(+Ene!N68+Feb!N68),IF(Config!$C$6=3,SUM(+Ene!N68+Feb!N68+Mar!N68),IF(Config!$C$6=4,SUM(+Ene!N68+Feb!N68+Mar!N68+Abr!N68),IF(Config!$C$6=5,SUM(Ene!N68+Feb!N68+Mar!N68+Abr!N68+May!N68),IF(Config!$C$6=6,SUM(+Ene!N68+Feb!N68+Mar!N68+Abr!N68+May!N68+Jun!N68),IF(Config!$C$6=7,SUM(Ene!N68+Feb!N68+Mar!N68+Abr!N68+May!N68+Jun!N68+Jul!N68),IF(Config!$C$6=8,SUM(+Ene!N68+Feb!N68+Mar!N68+Abr!N68+May!N68+Jun!N68+Jul!N68+Ago!N68),IF(Config!$C$6=9,SUM(+Ene!N68+Feb!N68+Mar!N68+Abr!N68+May!N68+Jun!N68+Jul!N68+Ago!N68+Set!N68),IF(Config!$C$6=10,SUM(+Ene!N68+Feb!N68+Mar!N68+Abr!N68+May!N68+Jun!N68+Jul!N68+Ago!N68+Set!N68+Oct!N68),IF(Config!$C$6=11,SUM(+Ene!N68+Feb!N68+Mar!N68+Abr!N68+May!N68+Jun!N68+Jul!N68+Ago!N68+Set!N68+Oct!N68+Nov!N68),IF(Config!$C$6=12,SUM(+Ene!N68+Feb!N68+Mar!N68+Abr!N68+May!N68+Jun!N68+Jul!N68+Ago!N68+Set!N68+Oct!N68+Nov!N68+Dic!N68)))))))))))))</f>
        <v>0</v>
      </c>
      <c r="O68" s="429">
        <f>IF(Config!$C$6=1,SUM(+Ene!O68),IF(Config!$C$6=2,SUM(+Ene!O68+Feb!O68),IF(Config!$C$6=3,SUM(+Ene!O68+Feb!O68+Mar!O68),IF(Config!$C$6=4,SUM(+Ene!O68+Feb!O68+Mar!O68+Abr!O68),IF(Config!$C$6=5,SUM(Ene!O68+Feb!O68+Mar!O68+Abr!O68+May!O68),IF(Config!$C$6=6,SUM(+Ene!O68+Feb!O68+Mar!O68+Abr!O68+May!O68+Jun!O68),IF(Config!$C$6=7,SUM(Ene!O68+Feb!O68+Mar!O68+Abr!O68+May!O68+Jun!O68+Jul!O68),IF(Config!$C$6=8,SUM(+Ene!O68+Feb!O68+Mar!O68+Abr!O68+May!O68+Jun!O68+Jul!O68+Ago!O68),IF(Config!$C$6=9,SUM(+Ene!O68+Feb!O68+Mar!O68+Abr!O68+May!O68+Jun!O68+Jul!O68+Ago!O68+Set!O68),IF(Config!$C$6=10,SUM(+Ene!O68+Feb!O68+Mar!O68+Abr!O68+May!O68+Jun!O68+Jul!O68+Ago!O68+Set!O68+Oct!O68),IF(Config!$C$6=11,SUM(+Ene!O68+Feb!O68+Mar!O68+Abr!O68+May!O68+Jun!O68+Jul!O68+Ago!O68+Set!O68+Oct!O68+Nov!O68),IF(Config!$C$6=12,SUM(+Ene!O68+Feb!O68+Mar!O68+Abr!O68+May!O68+Jun!O68+Jul!O68+Ago!O68+Set!O68+Oct!O68+Nov!O68+Dic!O68)))))))))))))</f>
        <v>0</v>
      </c>
      <c r="P68" s="429">
        <f>IF(Config!$C$6=1,SUM(+Ene!P68),IF(Config!$C$6=2,SUM(+Ene!P68+Feb!P68),IF(Config!$C$6=3,SUM(+Ene!P68+Feb!P68+Mar!P68),IF(Config!$C$6=4,SUM(+Ene!P68+Feb!P68+Mar!P68+Abr!P68),IF(Config!$C$6=5,SUM(Ene!P68+Feb!P68+Mar!P68+Abr!P68+May!P68),IF(Config!$C$6=6,SUM(+Ene!P68+Feb!P68+Mar!P68+Abr!P68+May!P68+Jun!P68),IF(Config!$C$6=7,SUM(Ene!P68+Feb!P68+Mar!P68+Abr!P68+May!P68+Jun!P68+Jul!P68),IF(Config!$C$6=8,SUM(+Ene!P68+Feb!P68+Mar!P68+Abr!P68+May!P68+Jun!P68+Jul!P68+Ago!P68),IF(Config!$C$6=9,SUM(+Ene!P68+Feb!P68+Mar!P68+Abr!P68+May!P68+Jun!P68+Jul!P68+Ago!P68+Set!P68),IF(Config!$C$6=10,SUM(+Ene!P68+Feb!P68+Mar!P68+Abr!P68+May!P68+Jun!P68+Jul!P68+Ago!P68+Set!P68+Oct!P68),IF(Config!$C$6=11,SUM(+Ene!P68+Feb!P68+Mar!P68+Abr!P68+May!P68+Jun!P68+Jul!P68+Ago!P68+Set!P68+Oct!P68+Nov!P68),IF(Config!$C$6=12,SUM(+Ene!P68+Feb!P68+Mar!P68+Abr!P68+May!P68+Jun!P68+Jul!P68+Ago!P68+Set!P68+Oct!P68+Nov!P68+Dic!P68)))))))))))))</f>
        <v>0</v>
      </c>
      <c r="Q68" s="429">
        <f>IF(Config!$C$6=1,SUM(+Ene!Q68),IF(Config!$C$6=2,SUM(+Ene!Q68+Feb!Q68),IF(Config!$C$6=3,SUM(+Ene!Q68+Feb!Q68+Mar!Q68),IF(Config!$C$6=4,SUM(+Ene!Q68+Feb!Q68+Mar!Q68+Abr!Q68),IF(Config!$C$6=5,SUM(Ene!Q68+Feb!Q68+Mar!Q68+Abr!Q68+May!Q68),IF(Config!$C$6=6,SUM(+Ene!Q68+Feb!Q68+Mar!Q68+Abr!Q68+May!Q68+Jun!Q68),IF(Config!$C$6=7,SUM(Ene!Q68+Feb!Q68+Mar!Q68+Abr!Q68+May!Q68+Jun!Q68+Jul!Q68),IF(Config!$C$6=8,SUM(+Ene!Q68+Feb!Q68+Mar!Q68+Abr!Q68+May!Q68+Jun!Q68+Jul!Q68+Ago!Q68),IF(Config!$C$6=9,SUM(+Ene!Q68+Feb!Q68+Mar!Q68+Abr!Q68+May!Q68+Jun!Q68+Jul!Q68+Ago!Q68+Set!Q68),IF(Config!$C$6=10,SUM(+Ene!Q68+Feb!Q68+Mar!Q68+Abr!Q68+May!Q68+Jun!Q68+Jul!Q68+Ago!Q68+Set!Q68+Oct!Q68),IF(Config!$C$6=11,SUM(+Ene!Q68+Feb!Q68+Mar!Q68+Abr!Q68+May!Q68+Jun!Q68+Jul!Q68+Ago!Q68+Set!Q68+Oct!Q68+Nov!Q68),IF(Config!$C$6=12,SUM(+Ene!Q68+Feb!Q68+Mar!Q68+Abr!Q68+May!Q68+Jun!Q68+Jul!Q68+Ago!Q68+Set!Q68+Oct!Q68+Nov!Q68+Dic!Q68)))))))))))))</f>
        <v>0</v>
      </c>
      <c r="R68" s="429">
        <f>IF(Config!$C$6=1,SUM(+Ene!R68),IF(Config!$C$6=2,SUM(+Ene!R68+Feb!R68),IF(Config!$C$6=3,SUM(+Ene!R68+Feb!R68+Mar!R68),IF(Config!$C$6=4,SUM(+Ene!R68+Feb!R68+Mar!R68+Abr!R68),IF(Config!$C$6=5,SUM(Ene!R68+Feb!R68+Mar!R68+Abr!R68+May!R68),IF(Config!$C$6=6,SUM(+Ene!R68+Feb!R68+Mar!R68+Abr!R68+May!R68+Jun!R68),IF(Config!$C$6=7,SUM(Ene!R68+Feb!R68+Mar!R68+Abr!R68+May!R68+Jun!R68+Jul!R68),IF(Config!$C$6=8,SUM(+Ene!R68+Feb!R68+Mar!R68+Abr!R68+May!R68+Jun!R68+Jul!R68+Ago!R68),IF(Config!$C$6=9,SUM(+Ene!R68+Feb!R68+Mar!R68+Abr!R68+May!R68+Jun!R68+Jul!R68+Ago!R68+Set!R68),IF(Config!$C$6=10,SUM(+Ene!R68+Feb!R68+Mar!R68+Abr!R68+May!R68+Jun!R68+Jul!R68+Ago!R68+Set!R68+Oct!R68),IF(Config!$C$6=11,SUM(+Ene!R68+Feb!R68+Mar!R68+Abr!R68+May!R68+Jun!R68+Jul!R68+Ago!R68+Set!R68+Oct!R68+Nov!R68),IF(Config!$C$6=12,SUM(+Ene!R68+Feb!R68+Mar!R68+Abr!R68+May!R68+Jun!R68+Jul!R68+Ago!R68+Set!R68+Oct!R68+Nov!R68+Dic!R68)))))))))))))</f>
        <v>0</v>
      </c>
      <c r="S68" s="429">
        <f>IF(Config!$C$6=1,SUM(+Ene!S68),IF(Config!$C$6=2,SUM(+Ene!S68+Feb!S68),IF(Config!$C$6=3,SUM(+Ene!S68+Feb!S68+Mar!S68),IF(Config!$C$6=4,SUM(+Ene!S68+Feb!S68+Mar!S68+Abr!S68),IF(Config!$C$6=5,SUM(Ene!S68+Feb!S68+Mar!S68+Abr!S68+May!S68),IF(Config!$C$6=6,SUM(+Ene!S68+Feb!S68+Mar!S68+Abr!S68+May!S68+Jun!S68),IF(Config!$C$6=7,SUM(Ene!S68+Feb!S68+Mar!S68+Abr!S68+May!S68+Jun!S68+Jul!S68),IF(Config!$C$6=8,SUM(+Ene!S68+Feb!S68+Mar!S68+Abr!S68+May!S68+Jun!S68+Jul!S68+Ago!S68),IF(Config!$C$6=9,SUM(+Ene!S68+Feb!S68+Mar!S68+Abr!S68+May!S68+Jun!S68+Jul!S68+Ago!S68+Set!S68),IF(Config!$C$6=10,SUM(+Ene!S68+Feb!S68+Mar!S68+Abr!S68+May!S68+Jun!S68+Jul!S68+Ago!S68+Set!S68+Oct!S68),IF(Config!$C$6=11,SUM(+Ene!S68+Feb!S68+Mar!S68+Abr!S68+May!S68+Jun!S68+Jul!S68+Ago!S68+Set!S68+Oct!S68+Nov!S68),IF(Config!$C$6=12,SUM(+Ene!S68+Feb!S68+Mar!S68+Abr!S68+May!S68+Jun!S68+Jul!S68+Ago!S68+Set!S68+Oct!S68+Nov!S68+Dic!S68)))))))))))))</f>
        <v>0</v>
      </c>
      <c r="T68" s="429">
        <f>IF(Config!$C$6=1,SUM(+Ene!T68),IF(Config!$C$6=2,SUM(+Ene!T68+Feb!T68),IF(Config!$C$6=3,SUM(+Ene!T68+Feb!T68+Mar!T68),IF(Config!$C$6=4,SUM(+Ene!T68+Feb!T68+Mar!T68+Abr!T68),IF(Config!$C$6=5,SUM(Ene!T68+Feb!T68+Mar!T68+Abr!T68+May!T68),IF(Config!$C$6=6,SUM(+Ene!T68+Feb!T68+Mar!T68+Abr!T68+May!T68+Jun!T68),IF(Config!$C$6=7,SUM(Ene!T68+Feb!T68+Mar!T68+Abr!T68+May!T68+Jun!T68+Jul!T68),IF(Config!$C$6=8,SUM(+Ene!T68+Feb!T68+Mar!T68+Abr!T68+May!T68+Jun!T68+Jul!T68+Ago!T68),IF(Config!$C$6=9,SUM(+Ene!T68+Feb!T68+Mar!T68+Abr!T68+May!T68+Jun!T68+Jul!T68+Ago!T68+Set!T68),IF(Config!$C$6=10,SUM(+Ene!T68+Feb!T68+Mar!T68+Abr!T68+May!T68+Jun!T68+Jul!T68+Ago!T68+Set!T68+Oct!T68),IF(Config!$C$6=11,SUM(+Ene!T68+Feb!T68+Mar!T68+Abr!T68+May!T68+Jun!T68+Jul!T68+Ago!T68+Set!T68+Oct!T68+Nov!T68),IF(Config!$C$6=12,SUM(+Ene!T68+Feb!T68+Mar!T68+Abr!T68+May!T68+Jun!T68+Jul!T68+Ago!T68+Set!T68+Oct!T68+Nov!T68+Dic!T68)))))))))))))</f>
        <v>0</v>
      </c>
      <c r="U68" s="429">
        <f>IF(Config!$C$6=1,SUM(+Ene!U68),IF(Config!$C$6=2,SUM(+Ene!U68+Feb!U68),IF(Config!$C$6=3,SUM(+Ene!U68+Feb!U68+Mar!U68),IF(Config!$C$6=4,SUM(+Ene!U68+Feb!U68+Mar!U68+Abr!U68),IF(Config!$C$6=5,SUM(Ene!U68+Feb!U68+Mar!U68+Abr!U68+May!U68),IF(Config!$C$6=6,SUM(+Ene!U68+Feb!U68+Mar!U68+Abr!U68+May!U68+Jun!U68),IF(Config!$C$6=7,SUM(Ene!U68+Feb!U68+Mar!U68+Abr!U68+May!U68+Jun!U68+Jul!U68),IF(Config!$C$6=8,SUM(+Ene!U68+Feb!U68+Mar!U68+Abr!U68+May!U68+Jun!U68+Jul!U68+Ago!U68),IF(Config!$C$6=9,SUM(+Ene!U68+Feb!U68+Mar!U68+Abr!U68+May!U68+Jun!U68+Jul!U68+Ago!U68+Set!U68),IF(Config!$C$6=10,SUM(+Ene!U68+Feb!U68+Mar!U68+Abr!U68+May!U68+Jun!U68+Jul!U68+Ago!U68+Set!U68+Oct!U68),IF(Config!$C$6=11,SUM(+Ene!U68+Feb!U68+Mar!U68+Abr!U68+May!U68+Jun!U68+Jul!U68+Ago!U68+Set!U68+Oct!U68+Nov!U68),IF(Config!$C$6=12,SUM(+Ene!U68+Feb!U68+Mar!U68+Abr!U68+May!U68+Jun!U68+Jul!U68+Ago!U68+Set!U68+Oct!U68+Nov!U68+Dic!U68)))))))))))))</f>
        <v>0</v>
      </c>
      <c r="V68" s="429">
        <f>IF(Config!$C$6=1,SUM(+Ene!V68),IF(Config!$C$6=2,SUM(+Ene!V68+Feb!V68),IF(Config!$C$6=3,SUM(+Ene!V68+Feb!V68+Mar!V68),IF(Config!$C$6=4,SUM(+Ene!V68+Feb!V68+Mar!V68+Abr!V68),IF(Config!$C$6=5,SUM(Ene!V68+Feb!V68+Mar!V68+Abr!V68+May!V68),IF(Config!$C$6=6,SUM(+Ene!V68+Feb!V68+Mar!V68+Abr!V68+May!V68+Jun!V68),IF(Config!$C$6=7,SUM(Ene!V68+Feb!V68+Mar!V68+Abr!V68+May!V68+Jun!V68+Jul!V68),IF(Config!$C$6=8,SUM(+Ene!V68+Feb!V68+Mar!V68+Abr!V68+May!V68+Jun!V68+Jul!V68+Ago!V68),IF(Config!$C$6=9,SUM(+Ene!V68+Feb!V68+Mar!V68+Abr!V68+May!V68+Jun!V68+Jul!V68+Ago!V68+Set!V68),IF(Config!$C$6=10,SUM(+Ene!V68+Feb!V68+Mar!V68+Abr!V68+May!V68+Jun!V68+Jul!V68+Ago!V68+Set!V68+Oct!V68),IF(Config!$C$6=11,SUM(+Ene!V68+Feb!V68+Mar!V68+Abr!V68+May!V68+Jun!V68+Jul!V68+Ago!V68+Set!V68+Oct!V68+Nov!V68),IF(Config!$C$6=12,SUM(+Ene!V68+Feb!V68+Mar!V68+Abr!V68+May!V68+Jun!V68+Jul!V68+Ago!V68+Set!V68+Oct!V68+Nov!V68+Dic!V68)))))))))))))</f>
        <v>0</v>
      </c>
      <c r="W68" s="429">
        <f>IF(Config!$C$6=1,SUM(+Ene!W68),IF(Config!$C$6=2,SUM(+Ene!W68+Feb!W68),IF(Config!$C$6=3,SUM(+Ene!W68+Feb!W68+Mar!W68),IF(Config!$C$6=4,SUM(+Ene!W68+Feb!W68+Mar!W68+Abr!W68),IF(Config!$C$6=5,SUM(Ene!W68+Feb!W68+Mar!W68+Abr!W68+May!W68),IF(Config!$C$6=6,SUM(+Ene!W68+Feb!W68+Mar!W68+Abr!W68+May!W68+Jun!W68),IF(Config!$C$6=7,SUM(Ene!W68+Feb!W68+Mar!W68+Abr!W68+May!W68+Jun!W68+Jul!W68),IF(Config!$C$6=8,SUM(+Ene!W68+Feb!W68+Mar!W68+Abr!W68+May!W68+Jun!W68+Jul!W68+Ago!W68),IF(Config!$C$6=9,SUM(+Ene!W68+Feb!W68+Mar!W68+Abr!W68+May!W68+Jun!W68+Jul!W68+Ago!W68+Set!W68),IF(Config!$C$6=10,SUM(+Ene!W68+Feb!W68+Mar!W68+Abr!W68+May!W68+Jun!W68+Jul!W68+Ago!W68+Set!W68+Oct!W68),IF(Config!$C$6=11,SUM(+Ene!W68+Feb!W68+Mar!W68+Abr!W68+May!W68+Jun!W68+Jul!W68+Ago!W68+Set!W68+Oct!W68+Nov!W68),IF(Config!$C$6=12,SUM(+Ene!W68+Feb!W68+Mar!W68+Abr!W68+May!W68+Jun!W68+Jul!W68+Ago!W68+Set!W68+Oct!W68+Nov!W68+Dic!W68)))))))))))))</f>
        <v>0</v>
      </c>
      <c r="X68" s="429">
        <f>IF(Config!$C$6=1,SUM(+Ene!X68),IF(Config!$C$6=2,SUM(+Ene!X68+Feb!X68),IF(Config!$C$6=3,SUM(+Ene!X68+Feb!X68+Mar!X68),IF(Config!$C$6=4,SUM(+Ene!X68+Feb!X68+Mar!X68+Abr!X68),IF(Config!$C$6=5,SUM(Ene!X68+Feb!X68+Mar!X68+Abr!X68+May!X68),IF(Config!$C$6=6,SUM(+Ene!X68+Feb!X68+Mar!X68+Abr!X68+May!X68+Jun!X68),IF(Config!$C$6=7,SUM(Ene!X68+Feb!X68+Mar!X68+Abr!X68+May!X68+Jun!X68+Jul!X68),IF(Config!$C$6=8,SUM(+Ene!X68+Feb!X68+Mar!X68+Abr!X68+May!X68+Jun!X68+Jul!X68+Ago!X68),IF(Config!$C$6=9,SUM(+Ene!X68+Feb!X68+Mar!X68+Abr!X68+May!X68+Jun!X68+Jul!X68+Ago!X68+Set!X68),IF(Config!$C$6=10,SUM(+Ene!X68+Feb!X68+Mar!X68+Abr!X68+May!X68+Jun!X68+Jul!X68+Ago!X68+Set!X68+Oct!X68),IF(Config!$C$6=11,SUM(+Ene!X68+Feb!X68+Mar!X68+Abr!X68+May!X68+Jun!X68+Jul!X68+Ago!X68+Set!X68+Oct!X68+Nov!X68),IF(Config!$C$6=12,SUM(+Ene!X68+Feb!X68+Mar!X68+Abr!X68+May!X68+Jun!X68+Jul!X68+Ago!X68+Set!X68+Oct!X68+Nov!X68+Dic!X68)))))))))))))</f>
        <v>0</v>
      </c>
      <c r="Y68" s="429">
        <f>IF(Config!$C$6=1,SUM(+Ene!Y68),IF(Config!$C$6=2,SUM(+Ene!Y68+Feb!Y68),IF(Config!$C$6=3,SUM(+Ene!Y68+Feb!Y68+Mar!Y68),IF(Config!$C$6=4,SUM(+Ene!Y68+Feb!Y68+Mar!Y68+Abr!Y68),IF(Config!$C$6=5,SUM(Ene!Y68+Feb!Y68+Mar!Y68+Abr!Y68+May!Y68),IF(Config!$C$6=6,SUM(+Ene!Y68+Feb!Y68+Mar!Y68+Abr!Y68+May!Y68+Jun!Y68),IF(Config!$C$6=7,SUM(Ene!Y68+Feb!Y68+Mar!Y68+Abr!Y68+May!Y68+Jun!Y68+Jul!Y68),IF(Config!$C$6=8,SUM(+Ene!Y68+Feb!Y68+Mar!Y68+Abr!Y68+May!Y68+Jun!Y68+Jul!Y68+Ago!Y68),IF(Config!$C$6=9,SUM(+Ene!Y68+Feb!Y68+Mar!Y68+Abr!Y68+May!Y68+Jun!Y68+Jul!Y68+Ago!Y68+Set!Y68),IF(Config!$C$6=10,SUM(+Ene!Y68+Feb!Y68+Mar!Y68+Abr!Y68+May!Y68+Jun!Y68+Jul!Y68+Ago!Y68+Set!Y68+Oct!Y68),IF(Config!$C$6=11,SUM(+Ene!Y68+Feb!Y68+Mar!Y68+Abr!Y68+May!Y68+Jun!Y68+Jul!Y68+Ago!Y68+Set!Y68+Oct!Y68+Nov!Y68),IF(Config!$C$6=12,SUM(+Ene!Y68+Feb!Y68+Mar!Y68+Abr!Y68+May!Y68+Jun!Y68+Jul!Y68+Ago!Y68+Set!Y68+Oct!Y68+Nov!Y68+Dic!Y68)))))))))))))</f>
        <v>0</v>
      </c>
      <c r="Z68" s="429">
        <f>IF(Config!$C$6=1,SUM(+Ene!Z68),IF(Config!$C$6=2,SUM(+Ene!Z68+Feb!Z68),IF(Config!$C$6=3,SUM(+Ene!Z68+Feb!Z68+Mar!Z68),IF(Config!$C$6=4,SUM(+Ene!Z68+Feb!Z68+Mar!Z68+Abr!Z68),IF(Config!$C$6=5,SUM(Ene!Z68+Feb!Z68+Mar!Z68+Abr!Z68+May!Z68),IF(Config!$C$6=6,SUM(+Ene!Z68+Feb!Z68+Mar!Z68+Abr!Z68+May!Z68+Jun!Z68),IF(Config!$C$6=7,SUM(Ene!Z68+Feb!Z68+Mar!Z68+Abr!Z68+May!Z68+Jun!Z68+Jul!Z68),IF(Config!$C$6=8,SUM(+Ene!Z68+Feb!Z68+Mar!Z68+Abr!Z68+May!Z68+Jun!Z68+Jul!Z68+Ago!Z68),IF(Config!$C$6=9,SUM(+Ene!Z68+Feb!Z68+Mar!Z68+Abr!Z68+May!Z68+Jun!Z68+Jul!Z68+Ago!Z68+Set!Z68),IF(Config!$C$6=10,SUM(+Ene!Z68+Feb!Z68+Mar!Z68+Abr!Z68+May!Z68+Jun!Z68+Jul!Z68+Ago!Z68+Set!Z68+Oct!Z68),IF(Config!$C$6=11,SUM(+Ene!Z68+Feb!Z68+Mar!Z68+Abr!Z68+May!Z68+Jun!Z68+Jul!Z68+Ago!Z68+Set!Z68+Oct!Z68+Nov!Z68),IF(Config!$C$6=12,SUM(+Ene!Z68+Feb!Z68+Mar!Z68+Abr!Z68+May!Z68+Jun!Z68+Jul!Z68+Ago!Z68+Set!Z68+Oct!Z68+Nov!Z68+Dic!Z68)))))))))))))</f>
        <v>0</v>
      </c>
      <c r="AA68" s="429">
        <f>IF(Config!$C$6=1,SUM(+Ene!AA68),IF(Config!$C$6=2,SUM(+Ene!AA68+Feb!AA68),IF(Config!$C$6=3,SUM(+Ene!AA68+Feb!AA68+Mar!AA68),IF(Config!$C$6=4,SUM(+Ene!AA68+Feb!AA68+Mar!AA68+Abr!AA68),IF(Config!$C$6=5,SUM(Ene!AA68+Feb!AA68+Mar!AA68+Abr!AA68+May!AA68),IF(Config!$C$6=6,SUM(+Ene!AA68+Feb!AA68+Mar!AA68+Abr!AA68+May!AA68+Jun!AA68),IF(Config!$C$6=7,SUM(Ene!AA68+Feb!AA68+Mar!AA68+Abr!AA68+May!AA68+Jun!AA68+Jul!AA68),IF(Config!$C$6=8,SUM(+Ene!AA68+Feb!AA68+Mar!AA68+Abr!AA68+May!AA68+Jun!AA68+Jul!AA68+Ago!AA68),IF(Config!$C$6=9,SUM(+Ene!AA68+Feb!AA68+Mar!AA68+Abr!AA68+May!AA68+Jun!AA68+Jul!AA68+Ago!AA68+Set!AA68),IF(Config!$C$6=10,SUM(+Ene!AA68+Feb!AA68+Mar!AA68+Abr!AA68+May!AA68+Jun!AA68+Jul!AA68+Ago!AA68+Set!AA68+Oct!AA68),IF(Config!$C$6=11,SUM(+Ene!AA68+Feb!AA68+Mar!AA68+Abr!AA68+May!AA68+Jun!AA68+Jul!AA68+Ago!AA68+Set!AA68+Oct!AA68+Nov!AA68),IF(Config!$C$6=12,SUM(+Ene!AA68+Feb!AA68+Mar!AA68+Abr!AA68+May!AA68+Jun!AA68+Jul!AA68+Ago!AA68+Set!AA68+Oct!AA68+Nov!AA68+Dic!AA68)))))))))))))</f>
        <v>0</v>
      </c>
      <c r="AB68" s="429">
        <f>IF(Config!$C$6=1,SUM(+Ene!AB68),IF(Config!$C$6=2,SUM(+Ene!AB68+Feb!AB68),IF(Config!$C$6=3,SUM(+Ene!AB68+Feb!AB68+Mar!AB68),IF(Config!$C$6=4,SUM(+Ene!AB68+Feb!AB68+Mar!AB68+Abr!AB68),IF(Config!$C$6=5,SUM(Ene!AB68+Feb!AB68+Mar!AB68+Abr!AB68+May!AB68),IF(Config!$C$6=6,SUM(+Ene!AB68+Feb!AB68+Mar!AB68+Abr!AB68+May!AB68+Jun!AB68),IF(Config!$C$6=7,SUM(Ene!AB68+Feb!AB68+Mar!AB68+Abr!AB68+May!AB68+Jun!AB68+Jul!AB68),IF(Config!$C$6=8,SUM(+Ene!AB68+Feb!AB68+Mar!AB68+Abr!AB68+May!AB68+Jun!AB68+Jul!AB68+Ago!AB68),IF(Config!$C$6=9,SUM(+Ene!AB68+Feb!AB68+Mar!AB68+Abr!AB68+May!AB68+Jun!AB68+Jul!AB68+Ago!AB68+Set!AB68),IF(Config!$C$6=10,SUM(+Ene!AB68+Feb!AB68+Mar!AB68+Abr!AB68+May!AB68+Jun!AB68+Jul!AB68+Ago!AB68+Set!AB68+Oct!AB68),IF(Config!$C$6=11,SUM(+Ene!AB68+Feb!AB68+Mar!AB68+Abr!AB68+May!AB68+Jun!AB68+Jul!AB68+Ago!AB68+Set!AB68+Oct!AB68+Nov!AB68),IF(Config!$C$6=12,SUM(+Ene!AB68+Feb!AB68+Mar!AB68+Abr!AB68+May!AB68+Jun!AB68+Jul!AB68+Ago!AB68+Set!AB68+Oct!AB68+Nov!AB68+Dic!AB68)))))))))))))</f>
        <v>0</v>
      </c>
      <c r="AC68" s="429">
        <f>IF(Config!$C$6=1,SUM(+Ene!AC68),IF(Config!$C$6=2,SUM(+Ene!AC68+Feb!AC68),IF(Config!$C$6=3,SUM(+Ene!AC68+Feb!AC68+Mar!AC68),IF(Config!$C$6=4,SUM(+Ene!AC68+Feb!AC68+Mar!AC68+Abr!AC68),IF(Config!$C$6=5,SUM(Ene!AC68+Feb!AC68+Mar!AC68+Abr!AC68+May!AC68),IF(Config!$C$6=6,SUM(+Ene!AC68+Feb!AC68+Mar!AC68+Abr!AC68+May!AC68+Jun!AC68),IF(Config!$C$6=7,SUM(Ene!AC68+Feb!AC68+Mar!AC68+Abr!AC68+May!AC68+Jun!AC68+Jul!AC68),IF(Config!$C$6=8,SUM(+Ene!AC68+Feb!AC68+Mar!AC68+Abr!AC68+May!AC68+Jun!AC68+Jul!AC68+Ago!AC68),IF(Config!$C$6=9,SUM(+Ene!AC68+Feb!AC68+Mar!AC68+Abr!AC68+May!AC68+Jun!AC68+Jul!AC68+Ago!AC68+Set!AC68),IF(Config!$C$6=10,SUM(+Ene!AC68+Feb!AC68+Mar!AC68+Abr!AC68+May!AC68+Jun!AC68+Jul!AC68+Ago!AC68+Set!AC68+Oct!AC68),IF(Config!$C$6=11,SUM(+Ene!AC68+Feb!AC68+Mar!AC68+Abr!AC68+May!AC68+Jun!AC68+Jul!AC68+Ago!AC68+Set!AC68+Oct!AC68+Nov!AC68),IF(Config!$C$6=12,SUM(+Ene!AC68+Feb!AC68+Mar!AC68+Abr!AC68+May!AC68+Jun!AC68+Jul!AC68+Ago!AC68+Set!AC68+Oct!AC68+Nov!AC68+Dic!AC68)))))))))))))</f>
        <v>0</v>
      </c>
      <c r="AD68" s="429">
        <f>IF(Config!$C$6=1,SUM(+Ene!AD68),IF(Config!$C$6=2,SUM(+Ene!AD68+Feb!AD68),IF(Config!$C$6=3,SUM(+Ene!AD68+Feb!AD68+Mar!AD68),IF(Config!$C$6=4,SUM(+Ene!AD68+Feb!AD68+Mar!AD68+Abr!AD68),IF(Config!$C$6=5,SUM(Ene!AD68+Feb!AD68+Mar!AD68+Abr!AD68+May!AD68),IF(Config!$C$6=6,SUM(+Ene!AD68+Feb!AD68+Mar!AD68+Abr!AD68+May!AD68+Jun!AD68),IF(Config!$C$6=7,SUM(Ene!AD68+Feb!AD68+Mar!AD68+Abr!AD68+May!AD68+Jun!AD68+Jul!AD68),IF(Config!$C$6=8,SUM(+Ene!AD68+Feb!AD68+Mar!AD68+Abr!AD68+May!AD68+Jun!AD68+Jul!AD68+Ago!AD68),IF(Config!$C$6=9,SUM(+Ene!AD68+Feb!AD68+Mar!AD68+Abr!AD68+May!AD68+Jun!AD68+Jul!AD68+Ago!AD68+Set!AD68),IF(Config!$C$6=10,SUM(+Ene!AD68+Feb!AD68+Mar!AD68+Abr!AD68+May!AD68+Jun!AD68+Jul!AD68+Ago!AD68+Set!AD68+Oct!AD68),IF(Config!$C$6=11,SUM(+Ene!AD68+Feb!AD68+Mar!AD68+Abr!AD68+May!AD68+Jun!AD68+Jul!AD68+Ago!AD68+Set!AD68+Oct!AD68+Nov!AD68),IF(Config!$C$6=12,SUM(+Ene!AD68+Feb!AD68+Mar!AD68+Abr!AD68+May!AD68+Jun!AD68+Jul!AD68+Ago!AD68+Set!AD68+Oct!AD68+Nov!AD68+Dic!AD68)))))))))))))</f>
        <v>0</v>
      </c>
      <c r="AE68" s="429">
        <f>IF(Config!$C$6=1,SUM(+Ene!AE68),IF(Config!$C$6=2,SUM(+Ene!AE68+Feb!AE68),IF(Config!$C$6=3,SUM(+Ene!AE68+Feb!AE68+Mar!AE68),IF(Config!$C$6=4,SUM(+Ene!AE68+Feb!AE68+Mar!AE68+Abr!AE68),IF(Config!$C$6=5,SUM(Ene!AE68+Feb!AE68+Mar!AE68+Abr!AE68+May!AE68),IF(Config!$C$6=6,SUM(+Ene!AE68+Feb!AE68+Mar!AE68+Abr!AE68+May!AE68+Jun!AE68),IF(Config!$C$6=7,SUM(Ene!AE68+Feb!AE68+Mar!AE68+Abr!AE68+May!AE68+Jun!AE68+Jul!AE68),IF(Config!$C$6=8,SUM(+Ene!AE68+Feb!AE68+Mar!AE68+Abr!AE68+May!AE68+Jun!AE68+Jul!AE68+Ago!AE68),IF(Config!$C$6=9,SUM(+Ene!AE68+Feb!AE68+Mar!AE68+Abr!AE68+May!AE68+Jun!AE68+Jul!AE68+Ago!AE68+Set!AE68),IF(Config!$C$6=10,SUM(+Ene!AE68+Feb!AE68+Mar!AE68+Abr!AE68+May!AE68+Jun!AE68+Jul!AE68+Ago!AE68+Set!AE68+Oct!AE68),IF(Config!$C$6=11,SUM(+Ene!AE68+Feb!AE68+Mar!AE68+Abr!AE68+May!AE68+Jun!AE68+Jul!AE68+Ago!AE68+Set!AE68+Oct!AE68+Nov!AE68),IF(Config!$C$6=12,SUM(+Ene!AE68+Feb!AE68+Mar!AE68+Abr!AE68+May!AE68+Jun!AE68+Jul!AE68+Ago!AE68+Set!AE68+Oct!AE68+Nov!AE68+Dic!AE68)))))))))))))</f>
        <v>0</v>
      </c>
      <c r="AF68" s="429">
        <f>IF(Config!$C$6=1,SUM(+Ene!AF68),IF(Config!$C$6=2,SUM(+Ene!AF68+Feb!AF68),IF(Config!$C$6=3,SUM(+Ene!AF68+Feb!AF68+Mar!AF68),IF(Config!$C$6=4,SUM(+Ene!AF68+Feb!AF68+Mar!AF68+Abr!AF68),IF(Config!$C$6=5,SUM(Ene!AF68+Feb!AF68+Mar!AF68+Abr!AF68+May!AF68),IF(Config!$C$6=6,SUM(+Ene!AF68+Feb!AF68+Mar!AF68+Abr!AF68+May!AF68+Jun!AF68),IF(Config!$C$6=7,SUM(Ene!AF68+Feb!AF68+Mar!AF68+Abr!AF68+May!AF68+Jun!AF68+Jul!AF68),IF(Config!$C$6=8,SUM(+Ene!AF68+Feb!AF68+Mar!AF68+Abr!AF68+May!AF68+Jun!AF68+Jul!AF68+Ago!AF68),IF(Config!$C$6=9,SUM(+Ene!AF68+Feb!AF68+Mar!AF68+Abr!AF68+May!AF68+Jun!AF68+Jul!AF68+Ago!AF68+Set!AF68),IF(Config!$C$6=10,SUM(+Ene!AF68+Feb!AF68+Mar!AF68+Abr!AF68+May!AF68+Jun!AF68+Jul!AF68+Ago!AF68+Set!AF68+Oct!AF68),IF(Config!$C$6=11,SUM(+Ene!AF68+Feb!AF68+Mar!AF68+Abr!AF68+May!AF68+Jun!AF68+Jul!AF68+Ago!AF68+Set!AF68+Oct!AF68+Nov!AF68),IF(Config!$C$6=12,SUM(+Ene!AF68+Feb!AF68+Mar!AF68+Abr!AF68+May!AF68+Jun!AF68+Jul!AF68+Ago!AF68+Set!AF68+Oct!AF68+Nov!AF68+Dic!AF68)))))))))))))</f>
        <v>0</v>
      </c>
      <c r="AG68" s="429">
        <f>IF(Config!$C$6=1,SUM(+Ene!AG68),IF(Config!$C$6=2,SUM(+Ene!AG68+Feb!AG68),IF(Config!$C$6=3,SUM(+Ene!AG68+Feb!AG68+Mar!AG68),IF(Config!$C$6=4,SUM(+Ene!AG68+Feb!AG68+Mar!AG68+Abr!AG68),IF(Config!$C$6=5,SUM(Ene!AG68+Feb!AG68+Mar!AG68+Abr!AG68+May!AG68),IF(Config!$C$6=6,SUM(+Ene!AG68+Feb!AG68+Mar!AG68+Abr!AG68+May!AG68+Jun!AG68),IF(Config!$C$6=7,SUM(Ene!AG68+Feb!AG68+Mar!AG68+Abr!AG68+May!AG68+Jun!AG68+Jul!AG68),IF(Config!$C$6=8,SUM(+Ene!AG68+Feb!AG68+Mar!AG68+Abr!AG68+May!AG68+Jun!AG68+Jul!AG68+Ago!AG68),IF(Config!$C$6=9,SUM(+Ene!AG68+Feb!AG68+Mar!AG68+Abr!AG68+May!AG68+Jun!AG68+Jul!AG68+Ago!AG68+Set!AG68),IF(Config!$C$6=10,SUM(+Ene!AG68+Feb!AG68+Mar!AG68+Abr!AG68+May!AG68+Jun!AG68+Jul!AG68+Ago!AG68+Set!AG68+Oct!AG68),IF(Config!$C$6=11,SUM(+Ene!AG68+Feb!AG68+Mar!AG68+Abr!AG68+May!AG68+Jun!AG68+Jul!AG68+Ago!AG68+Set!AG68+Oct!AG68+Nov!AG68),IF(Config!$C$6=12,SUM(+Ene!AG68+Feb!AG68+Mar!AG68+Abr!AG68+May!AG68+Jun!AG68+Jul!AG68+Ago!AG68+Set!AG68+Oct!AG68+Nov!AG68+Dic!AG68)))))))))))))</f>
        <v>0</v>
      </c>
      <c r="AH68" s="429">
        <f>IF(Config!$C$6=1,SUM(+Ene!AH68),IF(Config!$C$6=2,SUM(+Ene!AH68+Feb!AH68),IF(Config!$C$6=3,SUM(+Ene!AH68+Feb!AH68+Mar!AH68),IF(Config!$C$6=4,SUM(+Ene!AH68+Feb!AH68+Mar!AH68+Abr!AH68),IF(Config!$C$6=5,SUM(Ene!AH68+Feb!AH68+Mar!AH68+Abr!AH68+May!AH68),IF(Config!$C$6=6,SUM(+Ene!AH68+Feb!AH68+Mar!AH68+Abr!AH68+May!AH68+Jun!AH68),IF(Config!$C$6=7,SUM(Ene!AH68+Feb!AH68+Mar!AH68+Abr!AH68+May!AH68+Jun!AH68+Jul!AH68),IF(Config!$C$6=8,SUM(+Ene!AH68+Feb!AH68+Mar!AH68+Abr!AH68+May!AH68+Jun!AH68+Jul!AH68+Ago!AH68),IF(Config!$C$6=9,SUM(+Ene!AH68+Feb!AH68+Mar!AH68+Abr!AH68+May!AH68+Jun!AH68+Jul!AH68+Ago!AH68+Set!AH68),IF(Config!$C$6=10,SUM(+Ene!AH68+Feb!AH68+Mar!AH68+Abr!AH68+May!AH68+Jun!AH68+Jul!AH68+Ago!AH68+Set!AH68+Oct!AH68),IF(Config!$C$6=11,SUM(+Ene!AH68+Feb!AH68+Mar!AH68+Abr!AH68+May!AH68+Jun!AH68+Jul!AH68+Ago!AH68+Set!AH68+Oct!AH68+Nov!AH68),IF(Config!$C$6=12,SUM(+Ene!AH68+Feb!AH68+Mar!AH68+Abr!AH68+May!AH68+Jun!AH68+Jul!AH68+Ago!AH68+Set!AH68+Oct!AH68+Nov!AH68+Dic!AH68)))))))))))))</f>
        <v>0</v>
      </c>
      <c r="AI68" s="429">
        <f>IF(Config!$C$6=1,SUM(+Ene!AI68),IF(Config!$C$6=2,SUM(+Ene!AI68+Feb!AI68),IF(Config!$C$6=3,SUM(+Ene!AI68+Feb!AI68+Mar!AI68),IF(Config!$C$6=4,SUM(+Ene!AI68+Feb!AI68+Mar!AI68+Abr!AI68),IF(Config!$C$6=5,SUM(Ene!AI68+Feb!AI68+Mar!AI68+Abr!AI68+May!AI68),IF(Config!$C$6=6,SUM(+Ene!AI68+Feb!AI68+Mar!AI68+Abr!AI68+May!AI68+Jun!AI68),IF(Config!$C$6=7,SUM(Ene!AI68+Feb!AI68+Mar!AI68+Abr!AI68+May!AI68+Jun!AI68+Jul!AI68),IF(Config!$C$6=8,SUM(+Ene!AI68+Feb!AI68+Mar!AI68+Abr!AI68+May!AI68+Jun!AI68+Jul!AI68+Ago!AI68),IF(Config!$C$6=9,SUM(+Ene!AI68+Feb!AI68+Mar!AI68+Abr!AI68+May!AI68+Jun!AI68+Jul!AI68+Ago!AI68+Set!AI68),IF(Config!$C$6=10,SUM(+Ene!AI68+Feb!AI68+Mar!AI68+Abr!AI68+May!AI68+Jun!AI68+Jul!AI68+Ago!AI68+Set!AI68+Oct!AI68),IF(Config!$C$6=11,SUM(+Ene!AI68+Feb!AI68+Mar!AI68+Abr!AI68+May!AI68+Jun!AI68+Jul!AI68+Ago!AI68+Set!AI68+Oct!AI68+Nov!AI68),IF(Config!$C$6=12,SUM(+Ene!AI68+Feb!AI68+Mar!AI68+Abr!AI68+May!AI68+Jun!AI68+Jul!AI68+Ago!AI68+Set!AI68+Oct!AI68+Nov!AI68+Dic!AI68)))))))))))))</f>
        <v>0</v>
      </c>
      <c r="AJ68" s="429">
        <f>IF(Config!$C$6=1,SUM(+Ene!AJ68),IF(Config!$C$6=2,SUM(+Ene!AJ68+Feb!AJ68),IF(Config!$C$6=3,SUM(+Ene!AJ68+Feb!AJ68+Mar!AJ68),IF(Config!$C$6=4,SUM(+Ene!AJ68+Feb!AJ68+Mar!AJ68+Abr!AJ68),IF(Config!$C$6=5,SUM(Ene!AJ68+Feb!AJ68+Mar!AJ68+Abr!AJ68+May!AJ68),IF(Config!$C$6=6,SUM(+Ene!AJ68+Feb!AJ68+Mar!AJ68+Abr!AJ68+May!AJ68+Jun!AJ68),IF(Config!$C$6=7,SUM(Ene!AJ68+Feb!AJ68+Mar!AJ68+Abr!AJ68+May!AJ68+Jun!AJ68+Jul!AJ68),IF(Config!$C$6=8,SUM(+Ene!AJ68+Feb!AJ68+Mar!AJ68+Abr!AJ68+May!AJ68+Jun!AJ68+Jul!AJ68+Ago!AJ68),IF(Config!$C$6=9,SUM(+Ene!AJ68+Feb!AJ68+Mar!AJ68+Abr!AJ68+May!AJ68+Jun!AJ68+Jul!AJ68+Ago!AJ68+Set!AJ68),IF(Config!$C$6=10,SUM(+Ene!AJ68+Feb!AJ68+Mar!AJ68+Abr!AJ68+May!AJ68+Jun!AJ68+Jul!AJ68+Ago!AJ68+Set!AJ68+Oct!AJ68),IF(Config!$C$6=11,SUM(+Ene!AJ68+Feb!AJ68+Mar!AJ68+Abr!AJ68+May!AJ68+Jun!AJ68+Jul!AJ68+Ago!AJ68+Set!AJ68+Oct!AJ68+Nov!AJ68),IF(Config!$C$6=12,SUM(+Ene!AJ68+Feb!AJ68+Mar!AJ68+Abr!AJ68+May!AJ68+Jun!AJ68+Jul!AJ68+Ago!AJ68+Set!AJ68+Oct!AJ68+Nov!AJ68+Dic!AJ68)))))))))))))</f>
        <v>0</v>
      </c>
      <c r="AK68" s="429">
        <f>IF(Config!$C$6=1,SUM(+Ene!AK68),IF(Config!$C$6=2,SUM(+Ene!AK68+Feb!AK68),IF(Config!$C$6=3,SUM(+Ene!AK68+Feb!AK68+Mar!AK68),IF(Config!$C$6=4,SUM(+Ene!AK68+Feb!AK68+Mar!AK68+Abr!AK68),IF(Config!$C$6=5,SUM(Ene!AK68+Feb!AK68+Mar!AK68+Abr!AK68+May!AK68),IF(Config!$C$6=6,SUM(+Ene!AK68+Feb!AK68+Mar!AK68+Abr!AK68+May!AK68+Jun!AK68),IF(Config!$C$6=7,SUM(Ene!AK68+Feb!AK68+Mar!AK68+Abr!AK68+May!AK68+Jun!AK68+Jul!AK68),IF(Config!$C$6=8,SUM(+Ene!AK68+Feb!AK68+Mar!AK68+Abr!AK68+May!AK68+Jun!AK68+Jul!AK68+Ago!AK68),IF(Config!$C$6=9,SUM(+Ene!AK68+Feb!AK68+Mar!AK68+Abr!AK68+May!AK68+Jun!AK68+Jul!AK68+Ago!AK68+Set!AK68),IF(Config!$C$6=10,SUM(+Ene!AK68+Feb!AK68+Mar!AK68+Abr!AK68+May!AK68+Jun!AK68+Jul!AK68+Ago!AK68+Set!AK68+Oct!AK68),IF(Config!$C$6=11,SUM(+Ene!AK68+Feb!AK68+Mar!AK68+Abr!AK68+May!AK68+Jun!AK68+Jul!AK68+Ago!AK68+Set!AK68+Oct!AK68+Nov!AK68),IF(Config!$C$6=12,SUM(+Ene!AK68+Feb!AK68+Mar!AK68+Abr!AK68+May!AK68+Jun!AK68+Jul!AK68+Ago!AK68+Set!AK68+Oct!AK68+Nov!AK68+Dic!AK68)))))))))))))</f>
        <v>0</v>
      </c>
      <c r="AL68" s="429">
        <f>IF(Config!$C$6=1,SUM(+Ene!AL68),IF(Config!$C$6=2,SUM(+Ene!AL68+Feb!AL68),IF(Config!$C$6=3,SUM(+Ene!AL68+Feb!AL68+Mar!AL68),IF(Config!$C$6=4,SUM(+Ene!AL68+Feb!AL68+Mar!AL68+Abr!AL68),IF(Config!$C$6=5,SUM(Ene!AL68+Feb!AL68+Mar!AL68+Abr!AL68+May!AL68),IF(Config!$C$6=6,SUM(+Ene!AL68+Feb!AL68+Mar!AL68+Abr!AL68+May!AL68+Jun!AL68),IF(Config!$C$6=7,SUM(Ene!AL68+Feb!AL68+Mar!AL68+Abr!AL68+May!AL68+Jun!AL68+Jul!AL68),IF(Config!$C$6=8,SUM(+Ene!AL68+Feb!AL68+Mar!AL68+Abr!AL68+May!AL68+Jun!AL68+Jul!AL68+Ago!AL68),IF(Config!$C$6=9,SUM(+Ene!AL68+Feb!AL68+Mar!AL68+Abr!AL68+May!AL68+Jun!AL68+Jul!AL68+Ago!AL68+Set!AL68),IF(Config!$C$6=10,SUM(+Ene!AL68+Feb!AL68+Mar!AL68+Abr!AL68+May!AL68+Jun!AL68+Jul!AL68+Ago!AL68+Set!AL68+Oct!AL68),IF(Config!$C$6=11,SUM(+Ene!AL68+Feb!AL68+Mar!AL68+Abr!AL68+May!AL68+Jun!AL68+Jul!AL68+Ago!AL68+Set!AL68+Oct!AL68+Nov!AL68),IF(Config!$C$6=12,SUM(+Ene!AL68+Feb!AL68+Mar!AL68+Abr!AL68+May!AL68+Jun!AL68+Jul!AL68+Ago!AL68+Set!AL68+Oct!AL68+Nov!AL68+Dic!AL68)))))))))))))</f>
        <v>0</v>
      </c>
      <c r="AM68" s="429">
        <f>IF(Config!$C$6=1,SUM(+Ene!AM68),IF(Config!$C$6=2,SUM(+Ene!AM68+Feb!AM68),IF(Config!$C$6=3,SUM(+Ene!AM68+Feb!AM68+Mar!AM68),IF(Config!$C$6=4,SUM(+Ene!AM68+Feb!AM68+Mar!AM68+Abr!AM68),IF(Config!$C$6=5,SUM(Ene!AM68+Feb!AM68+Mar!AM68+Abr!AM68+May!AM68),IF(Config!$C$6=6,SUM(+Ene!AM68+Feb!AM68+Mar!AM68+Abr!AM68+May!AM68+Jun!AM68),IF(Config!$C$6=7,SUM(Ene!AM68+Feb!AM68+Mar!AM68+Abr!AM68+May!AM68+Jun!AM68+Jul!AM68),IF(Config!$C$6=8,SUM(+Ene!AM68+Feb!AM68+Mar!AM68+Abr!AM68+May!AM68+Jun!AM68+Jul!AM68+Ago!AM68),IF(Config!$C$6=9,SUM(+Ene!AM68+Feb!AM68+Mar!AM68+Abr!AM68+May!AM68+Jun!AM68+Jul!AM68+Ago!AM68+Set!AM68),IF(Config!$C$6=10,SUM(+Ene!AM68+Feb!AM68+Mar!AM68+Abr!AM68+May!AM68+Jun!AM68+Jul!AM68+Ago!AM68+Set!AM68+Oct!AM68),IF(Config!$C$6=11,SUM(+Ene!AM68+Feb!AM68+Mar!AM68+Abr!AM68+May!AM68+Jun!AM68+Jul!AM68+Ago!AM68+Set!AM68+Oct!AM68+Nov!AM68),IF(Config!$C$6=12,SUM(+Ene!AM68+Feb!AM68+Mar!AM68+Abr!AM68+May!AM68+Jun!AM68+Jul!AM68+Ago!AM68+Set!AM68+Oct!AM68+Nov!AM68+Dic!AM68)))))))))))))</f>
        <v>0</v>
      </c>
      <c r="AN68" s="429">
        <f>IF(Config!$C$6=1,SUM(+Ene!AN68),IF(Config!$C$6=2,SUM(+Ene!AN68+Feb!AN68),IF(Config!$C$6=3,SUM(+Ene!AN68+Feb!AN68+Mar!AN68),IF(Config!$C$6=4,SUM(+Ene!AN68+Feb!AN68+Mar!AN68+Abr!AN68),IF(Config!$C$6=5,SUM(Ene!AN68+Feb!AN68+Mar!AN68+Abr!AN68+May!AN68),IF(Config!$C$6=6,SUM(+Ene!AN68+Feb!AN68+Mar!AN68+Abr!AN68+May!AN68+Jun!AN68),IF(Config!$C$6=7,SUM(Ene!AN68+Feb!AN68+Mar!AN68+Abr!AN68+May!AN68+Jun!AN68+Jul!AN68),IF(Config!$C$6=8,SUM(+Ene!AN68+Feb!AN68+Mar!AN68+Abr!AN68+May!AN68+Jun!AN68+Jul!AN68+Ago!AN68),IF(Config!$C$6=9,SUM(+Ene!AN68+Feb!AN68+Mar!AN68+Abr!AN68+May!AN68+Jun!AN68+Jul!AN68+Ago!AN68+Set!AN68),IF(Config!$C$6=10,SUM(+Ene!AN68+Feb!AN68+Mar!AN68+Abr!AN68+May!AN68+Jun!AN68+Jul!AN68+Ago!AN68+Set!AN68+Oct!AN68),IF(Config!$C$6=11,SUM(+Ene!AN68+Feb!AN68+Mar!AN68+Abr!AN68+May!AN68+Jun!AN68+Jul!AN68+Ago!AN68+Set!AN68+Oct!AN68+Nov!AN68),IF(Config!$C$6=12,SUM(+Ene!AN68+Feb!AN68+Mar!AN68+Abr!AN68+May!AN68+Jun!AN68+Jul!AN68+Ago!AN68+Set!AN68+Oct!AN68+Nov!AN68+Dic!AN68)))))))))))))</f>
        <v>0</v>
      </c>
      <c r="AO68" s="429">
        <f>IF(Config!$C$6=1,SUM(+Ene!AO68),IF(Config!$C$6=2,SUM(+Ene!AO68+Feb!AO68),IF(Config!$C$6=3,SUM(+Ene!AO68+Feb!AO68+Mar!AO68),IF(Config!$C$6=4,SUM(+Ene!AO68+Feb!AO68+Mar!AO68+Abr!AO68),IF(Config!$C$6=5,SUM(Ene!AO68+Feb!AO68+Mar!AO68+Abr!AO68+May!AO68),IF(Config!$C$6=6,SUM(+Ene!AO68+Feb!AO68+Mar!AO68+Abr!AO68+May!AO68+Jun!AO68),IF(Config!$C$6=7,SUM(Ene!AO68+Feb!AO68+Mar!AO68+Abr!AO68+May!AO68+Jun!AO68+Jul!AO68),IF(Config!$C$6=8,SUM(+Ene!AO68+Feb!AO68+Mar!AO68+Abr!AO68+May!AO68+Jun!AO68+Jul!AO68+Ago!AO68),IF(Config!$C$6=9,SUM(+Ene!AO68+Feb!AO68+Mar!AO68+Abr!AO68+May!AO68+Jun!AO68+Jul!AO68+Ago!AO68+Set!AO68),IF(Config!$C$6=10,SUM(+Ene!AO68+Feb!AO68+Mar!AO68+Abr!AO68+May!AO68+Jun!AO68+Jul!AO68+Ago!AO68+Set!AO68+Oct!AO68),IF(Config!$C$6=11,SUM(+Ene!AO68+Feb!AO68+Mar!AO68+Abr!AO68+May!AO68+Jun!AO68+Jul!AO68+Ago!AO68+Set!AO68+Oct!AO68+Nov!AO68),IF(Config!$C$6=12,SUM(+Ene!AO68+Feb!AO68+Mar!AO68+Abr!AO68+May!AO68+Jun!AO68+Jul!AO68+Ago!AO68+Set!AO68+Oct!AO68+Nov!AO68+Dic!AO68)))))))))))))</f>
        <v>0</v>
      </c>
      <c r="AP68" s="429">
        <f>IF(Config!$C$6=1,SUM(+Ene!AP68),IF(Config!$C$6=2,SUM(+Ene!AP68+Feb!AP68),IF(Config!$C$6=3,SUM(+Ene!AP68+Feb!AP68+Mar!AP68),IF(Config!$C$6=4,SUM(+Ene!AP68+Feb!AP68+Mar!AP68+Abr!AP68),IF(Config!$C$6=5,SUM(Ene!AP68+Feb!AP68+Mar!AP68+Abr!AP68+May!AP68),IF(Config!$C$6=6,SUM(+Ene!AP68+Feb!AP68+Mar!AP68+Abr!AP68+May!AP68+Jun!AP68),IF(Config!$C$6=7,SUM(Ene!AP68+Feb!AP68+Mar!AP68+Abr!AP68+May!AP68+Jun!AP68+Jul!AP68),IF(Config!$C$6=8,SUM(+Ene!AP68+Feb!AP68+Mar!AP68+Abr!AP68+May!AP68+Jun!AP68+Jul!AP68+Ago!AP68),IF(Config!$C$6=9,SUM(+Ene!AP68+Feb!AP68+Mar!AP68+Abr!AP68+May!AP68+Jun!AP68+Jul!AP68+Ago!AP68+Set!AP68),IF(Config!$C$6=10,SUM(+Ene!AP68+Feb!AP68+Mar!AP68+Abr!AP68+May!AP68+Jun!AP68+Jul!AP68+Ago!AP68+Set!AP68+Oct!AP68),IF(Config!$C$6=11,SUM(+Ene!AP68+Feb!AP68+Mar!AP68+Abr!AP68+May!AP68+Jun!AP68+Jul!AP68+Ago!AP68+Set!AP68+Oct!AP68+Nov!AP68),IF(Config!$C$6=12,SUM(+Ene!AP68+Feb!AP68+Mar!AP68+Abr!AP68+May!AP68+Jun!AP68+Jul!AP68+Ago!AP68+Set!AP68+Oct!AP68+Nov!AP68+Dic!AP68)))))))))))))</f>
        <v>0</v>
      </c>
      <c r="AQ68" s="429">
        <f>IF(Config!$C$6=1,SUM(+Ene!AQ68),IF(Config!$C$6=2,SUM(+Ene!AQ68+Feb!AQ68),IF(Config!$C$6=3,SUM(+Ene!AQ68+Feb!AQ68+Mar!AQ68),IF(Config!$C$6=4,SUM(+Ene!AQ68+Feb!AQ68+Mar!AQ68+Abr!AQ68),IF(Config!$C$6=5,SUM(Ene!AQ68+Feb!AQ68+Mar!AQ68+Abr!AQ68+May!AQ68),IF(Config!$C$6=6,SUM(+Ene!AQ68+Feb!AQ68+Mar!AQ68+Abr!AQ68+May!AQ68+Jun!AQ68),IF(Config!$C$6=7,SUM(Ene!AQ68+Feb!AQ68+Mar!AQ68+Abr!AQ68+May!AQ68+Jun!AQ68+Jul!AQ68),IF(Config!$C$6=8,SUM(+Ene!AQ68+Feb!AQ68+Mar!AQ68+Abr!AQ68+May!AQ68+Jun!AQ68+Jul!AQ68+Ago!AQ68),IF(Config!$C$6=9,SUM(+Ene!AQ68+Feb!AQ68+Mar!AQ68+Abr!AQ68+May!AQ68+Jun!AQ68+Jul!AQ68+Ago!AQ68+Set!AQ68),IF(Config!$C$6=10,SUM(+Ene!AQ68+Feb!AQ68+Mar!AQ68+Abr!AQ68+May!AQ68+Jun!AQ68+Jul!AQ68+Ago!AQ68+Set!AQ68+Oct!AQ68),IF(Config!$C$6=11,SUM(+Ene!AQ68+Feb!AQ68+Mar!AQ68+Abr!AQ68+May!AQ68+Jun!AQ68+Jul!AQ68+Ago!AQ68+Set!AQ68+Oct!AQ68+Nov!AQ68),IF(Config!$C$6=12,SUM(+Ene!AQ68+Feb!AQ68+Mar!AQ68+Abr!AQ68+May!AQ68+Jun!AQ68+Jul!AQ68+Ago!AQ68+Set!AQ68+Oct!AQ68+Nov!AQ68+Dic!AQ68)))))))))))))</f>
        <v>0</v>
      </c>
      <c r="AR68" s="429">
        <f>IF(Config!$C$6=1,SUM(+Ene!AR68),IF(Config!$C$6=2,SUM(+Ene!AR68+Feb!AR68),IF(Config!$C$6=3,SUM(+Ene!AR68+Feb!AR68+Mar!AR68),IF(Config!$C$6=4,SUM(+Ene!AR68+Feb!AR68+Mar!AR68+Abr!AR68),IF(Config!$C$6=5,SUM(Ene!AR68+Feb!AR68+Mar!AR68+Abr!AR68+May!AR68),IF(Config!$C$6=6,SUM(+Ene!AR68+Feb!AR68+Mar!AR68+Abr!AR68+May!AR68+Jun!AR68),IF(Config!$C$6=7,SUM(Ene!AR68+Feb!AR68+Mar!AR68+Abr!AR68+May!AR68+Jun!AR68+Jul!AR68),IF(Config!$C$6=8,SUM(+Ene!AR68+Feb!AR68+Mar!AR68+Abr!AR68+May!AR68+Jun!AR68+Jul!AR68+Ago!AR68),IF(Config!$C$6=9,SUM(+Ene!AR68+Feb!AR68+Mar!AR68+Abr!AR68+May!AR68+Jun!AR68+Jul!AR68+Ago!AR68+Set!AR68),IF(Config!$C$6=10,SUM(+Ene!AR68+Feb!AR68+Mar!AR68+Abr!AR68+May!AR68+Jun!AR68+Jul!AR68+Ago!AR68+Set!AR68+Oct!AR68),IF(Config!$C$6=11,SUM(+Ene!AR68+Feb!AR68+Mar!AR68+Abr!AR68+May!AR68+Jun!AR68+Jul!AR68+Ago!AR68+Set!AR68+Oct!AR68+Nov!AR68),IF(Config!$C$6=12,SUM(+Ene!AR68+Feb!AR68+Mar!AR68+Abr!AR68+May!AR68+Jun!AR68+Jul!AR68+Ago!AR68+Set!AR68+Oct!AR68+Nov!AR68+Dic!AR68)))))))))))))</f>
        <v>0</v>
      </c>
      <c r="AS68" s="429">
        <f>IF(Config!$C$6=1,SUM(+Ene!AS68),IF(Config!$C$6=2,SUM(+Ene!AS68+Feb!AS68),IF(Config!$C$6=3,SUM(+Ene!AS68+Feb!AS68+Mar!AS68),IF(Config!$C$6=4,SUM(+Ene!AS68+Feb!AS68+Mar!AS68+Abr!AS68),IF(Config!$C$6=5,SUM(Ene!AS68+Feb!AS68+Mar!AS68+Abr!AS68+May!AS68),IF(Config!$C$6=6,SUM(+Ene!AS68+Feb!AS68+Mar!AS68+Abr!AS68+May!AS68+Jun!AS68),IF(Config!$C$6=7,SUM(Ene!AS68+Feb!AS68+Mar!AS68+Abr!AS68+May!AS68+Jun!AS68+Jul!AS68),IF(Config!$C$6=8,SUM(+Ene!AS68+Feb!AS68+Mar!AS68+Abr!AS68+May!AS68+Jun!AS68+Jul!AS68+Ago!AS68),IF(Config!$C$6=9,SUM(+Ene!AS68+Feb!AS68+Mar!AS68+Abr!AS68+May!AS68+Jun!AS68+Jul!AS68+Ago!AS68+Set!AS68),IF(Config!$C$6=10,SUM(+Ene!AS68+Feb!AS68+Mar!AS68+Abr!AS68+May!AS68+Jun!AS68+Jul!AS68+Ago!AS68+Set!AS68+Oct!AS68),IF(Config!$C$6=11,SUM(+Ene!AS68+Feb!AS68+Mar!AS68+Abr!AS68+May!AS68+Jun!AS68+Jul!AS68+Ago!AS68+Set!AS68+Oct!AS68+Nov!AS68),IF(Config!$C$6=12,SUM(+Ene!AS68+Feb!AS68+Mar!AS68+Abr!AS68+May!AS68+Jun!AS68+Jul!AS68+Ago!AS68+Set!AS68+Oct!AS68+Nov!AS68+Dic!AS68)))))))))))))</f>
        <v>0</v>
      </c>
      <c r="AT68" s="429">
        <f>IF(Config!$C$6=1,SUM(+Ene!AT68),IF(Config!$C$6=2,SUM(+Ene!AT68+Feb!AT68),IF(Config!$C$6=3,SUM(+Ene!AT68+Feb!AT68+Mar!AT68),IF(Config!$C$6=4,SUM(+Ene!AT68+Feb!AT68+Mar!AT68+Abr!AT68),IF(Config!$C$6=5,SUM(Ene!AT68+Feb!AT68+Mar!AT68+Abr!AT68+May!AT68),IF(Config!$C$6=6,SUM(+Ene!AT68+Feb!AT68+Mar!AT68+Abr!AT68+May!AT68+Jun!AT68),IF(Config!$C$6=7,SUM(Ene!AT68+Feb!AT68+Mar!AT68+Abr!AT68+May!AT68+Jun!AT68+Jul!AT68),IF(Config!$C$6=8,SUM(+Ene!AT68+Feb!AT68+Mar!AT68+Abr!AT68+May!AT68+Jun!AT68+Jul!AT68+Ago!AT68),IF(Config!$C$6=9,SUM(+Ene!AT68+Feb!AT68+Mar!AT68+Abr!AT68+May!AT68+Jun!AT68+Jul!AT68+Ago!AT68+Set!AT68),IF(Config!$C$6=10,SUM(+Ene!AT68+Feb!AT68+Mar!AT68+Abr!AT68+May!AT68+Jun!AT68+Jul!AT68+Ago!AT68+Set!AT68+Oct!AT68),IF(Config!$C$6=11,SUM(+Ene!AT68+Feb!AT68+Mar!AT68+Abr!AT68+May!AT68+Jun!AT68+Jul!AT68+Ago!AT68+Set!AT68+Oct!AT68+Nov!AT68),IF(Config!$C$6=12,SUM(+Ene!AT68+Feb!AT68+Mar!AT68+Abr!AT68+May!AT68+Jun!AT68+Jul!AT68+Ago!AT68+Set!AT68+Oct!AT68+Nov!AT68+Dic!AT68)))))))))))))</f>
        <v>0</v>
      </c>
      <c r="AU68">
        <f t="shared" si="34"/>
        <v>0</v>
      </c>
      <c r="AV68" s="37">
        <f t="shared" si="35"/>
        <v>0</v>
      </c>
      <c r="AW68" s="37">
        <f t="shared" si="36"/>
        <v>0</v>
      </c>
      <c r="AX68" s="37">
        <f t="shared" si="51"/>
        <v>0</v>
      </c>
      <c r="AY68" s="37">
        <f t="shared" si="52"/>
        <v>0</v>
      </c>
      <c r="AZ68" s="37">
        <f t="shared" si="54"/>
        <v>0</v>
      </c>
      <c r="BA68" s="37">
        <f t="shared" si="55"/>
        <v>0</v>
      </c>
      <c r="BB68" s="37">
        <f t="shared" si="16"/>
        <v>0</v>
      </c>
      <c r="BC68" s="37">
        <f t="shared" si="56"/>
        <v>0</v>
      </c>
      <c r="BD68" s="38">
        <f t="shared" si="57"/>
        <v>0</v>
      </c>
      <c r="BE68" s="37">
        <f t="shared" si="58"/>
        <v>0</v>
      </c>
      <c r="BF68" s="54">
        <f t="shared" si="53"/>
        <v>0</v>
      </c>
      <c r="BG68" t="str">
        <f t="shared" si="8"/>
        <v>OK</v>
      </c>
    </row>
    <row r="69" spans="1:59" x14ac:dyDescent="0.25">
      <c r="A69" s="400">
        <v>66</v>
      </c>
      <c r="B69" s="413" t="s">
        <v>204</v>
      </c>
      <c r="C69" s="410" t="s">
        <v>567</v>
      </c>
      <c r="D69" s="429">
        <f>IF(Config!$C$6=1,SUM(+Ene!D69),IF(Config!$C$6=2,SUM(+Ene!D69+Feb!D69),IF(Config!$C$6=3,SUM(+Ene!D69+Feb!D69+Mar!D69),IF(Config!$C$6=4,SUM(+Ene!D69+Feb!D69+Mar!D69+Abr!D69),IF(Config!$C$6=5,SUM(Ene!D69+Feb!D69+Mar!D69+Abr!D69+May!D69),IF(Config!$C$6=6,SUM(+Ene!D69+Feb!D69+Mar!D69+Abr!D69+May!D69+Jun!D69),IF(Config!$C$6=7,SUM(Ene!D69+Feb!D69+Mar!D69+Abr!D69+May!D69+Jun!D69+Jul!D69),IF(Config!$C$6=8,SUM(+Ene!D69+Feb!D69+Mar!D69+Abr!D69+May!D69+Jun!D69+Jul!D69+Ago!D69),IF(Config!$C$6=9,SUM(+Ene!D69+Feb!D69+Mar!D69+Abr!D69+May!D69+Jun!D69+Jul!D69+Ago!D69+Set!D69),IF(Config!$C$6=10,SUM(+Ene!D69+Feb!D69+Mar!D69+Abr!D69+May!D69+Jun!D69+Jul!D69+Ago!D69+Set!D69+Oct!D69),IF(Config!$C$6=11,SUM(+Ene!D69+Feb!D69+Mar!D69+Abr!D69+May!D69+Jun!D69+Jul!D69+Ago!D69+Set!D69+Oct!D69+Nov!D69),IF(Config!$C$6=12,SUM(+Ene!D69+Feb!D69+Mar!D69+Abr!D69+May!D69+Jun!D69+Jul!D69+Ago!D69+Set!D69+Oct!D69+Nov!D69+Dic!D69)))))))))))))</f>
        <v>0</v>
      </c>
      <c r="E69" s="429">
        <f>IF(Config!$C$6=1,SUM(+Ene!E69),IF(Config!$C$6=2,SUM(+Ene!E69+Feb!E69),IF(Config!$C$6=3,SUM(+Ene!E69+Feb!E69+Mar!E69),IF(Config!$C$6=4,SUM(+Ene!E69+Feb!E69+Mar!E69+Abr!E69),IF(Config!$C$6=5,SUM(Ene!E69+Feb!E69+Mar!E69+Abr!E69+May!E69),IF(Config!$C$6=6,SUM(+Ene!E69+Feb!E69+Mar!E69+Abr!E69+May!E69+Jun!E69),IF(Config!$C$6=7,SUM(Ene!E69+Feb!E69+Mar!E69+Abr!E69+May!E69+Jun!E69+Jul!E69),IF(Config!$C$6=8,SUM(+Ene!E69+Feb!E69+Mar!E69+Abr!E69+May!E69+Jun!E69+Jul!E69+Ago!E69),IF(Config!$C$6=9,SUM(+Ene!E69+Feb!E69+Mar!E69+Abr!E69+May!E69+Jun!E69+Jul!E69+Ago!E69+Set!E69),IF(Config!$C$6=10,SUM(+Ene!E69+Feb!E69+Mar!E69+Abr!E69+May!E69+Jun!E69+Jul!E69+Ago!E69+Set!E69+Oct!E69),IF(Config!$C$6=11,SUM(+Ene!E69+Feb!E69+Mar!E69+Abr!E69+May!E69+Jun!E69+Jul!E69+Ago!E69+Set!E69+Oct!E69+Nov!E69),IF(Config!$C$6=12,SUM(+Ene!E69+Feb!E69+Mar!E69+Abr!E69+May!E69+Jun!E69+Jul!E69+Ago!E69+Set!E69+Oct!E69+Nov!E69+Dic!E69)))))))))))))</f>
        <v>0</v>
      </c>
      <c r="F69" s="429">
        <f>IF(Config!$C$6=1,SUM(+Ene!F89),IF(Config!$C$6=2,SUM(+Ene!F89+Feb!F89),IF(Config!$C$6=3,SUM(+Ene!F89+Feb!F89+Mar!F89),IF(Config!$C$6=4,SUM(+Ene!F89+Feb!F89+Mar!F89+Abr!F89),IF(Config!$C$6=5,SUM(Ene!F89+Feb!F89+Mar!F89+Abr!F89+May!F89),IF(Config!$C$6=6,SUM(+Ene!F89+Feb!F89+Mar!F89+Abr!F89+May!F89+Jun!F89),IF(Config!$C$6=7,SUM(Ene!F89+Feb!F89+Mar!F89+Abr!F89+May!F89+Jun!F89+Jul!F89),IF(Config!$C$6=8,SUM(+Ene!F89+Feb!F89+Mar!F89+Abr!F89+May!F89+Jun!F89+Jul!F89+Ago!F89),IF(Config!$C$6=9,SUM(+Ene!F89+Feb!F89+Mar!F89+Abr!F89+May!F89+Jun!F89+Jul!F89+Ago!F89+Set!F89),IF(Config!$C$6=10,SUM(+Ene!F89+Feb!F89+Mar!F89+Abr!F89+May!F89+Jun!F89+Jul!F89+Ago!F89+Set!F89+Oct!F89),IF(Config!$C$6=11,SUM(+Ene!F89+Feb!F89+Mar!F89+Abr!F89+May!F89+Jun!F89+Jul!F89+Ago!F89+Set!F89+Oct!F89+Nov!F89),IF(Config!$C$6=12,SUM(+Ene!F89+Feb!F89+Mar!F89+Abr!F89+May!F89+Jun!F89+Jul!F89+Ago!F89+Set!F89+Oct!F89+Nov!F89+Dic!F89)))))))))))))</f>
        <v>0</v>
      </c>
      <c r="G69" s="429">
        <f>IF(Config!$C$6=1,SUM(+Ene!G69),IF(Config!$C$6=2,SUM(+Ene!G69+Feb!G69),IF(Config!$C$6=3,SUM(+Ene!G69+Feb!G69+Mar!G69),IF(Config!$C$6=4,SUM(+Ene!G69+Feb!G69+Mar!G69+Abr!G69),IF(Config!$C$6=5,SUM(Ene!G69+Feb!G69+Mar!G69+Abr!G69+May!G69),IF(Config!$C$6=6,SUM(+Ene!G69+Feb!G69+Mar!G69+Abr!G69+May!G69+Jun!G69),IF(Config!$C$6=7,SUM(Ene!G69+Feb!G69+Mar!G69+Abr!G69+May!G69+Jun!G69+Jul!G69),IF(Config!$C$6=8,SUM(+Ene!G69+Feb!G69+Mar!G69+Abr!G69+May!G69+Jun!G69+Jul!G69+Ago!G69),IF(Config!$C$6=9,SUM(+Ene!G69+Feb!G69+Mar!G69+Abr!G69+May!G69+Jun!G69+Jul!G69+Ago!G69+Set!G69),IF(Config!$C$6=10,SUM(+Ene!G69+Feb!G69+Mar!G69+Abr!G69+May!G69+Jun!G69+Jul!G69+Ago!G69+Set!G69+Oct!G69),IF(Config!$C$6=11,SUM(+Ene!G69+Feb!G69+Mar!G69+Abr!G69+May!G69+Jun!G69+Jul!G69+Ago!G69+Set!G69+Oct!G69+Nov!G69),IF(Config!$C$6=12,SUM(+Ene!G69+Feb!G69+Mar!G69+Abr!G69+May!G69+Jun!G69+Jul!G69+Ago!G69+Set!G69+Oct!G69+Nov!G69+Dic!G69)))))))))))))</f>
        <v>0</v>
      </c>
      <c r="H69" s="429">
        <f>IF(Config!$C$6=1,SUM(+Ene!H69),IF(Config!$C$6=2,SUM(+Ene!H69+Feb!H69),IF(Config!$C$6=3,SUM(+Ene!H69+Feb!H69+Mar!H69),IF(Config!$C$6=4,SUM(+Ene!H69+Feb!H69+Mar!H69+Abr!H69),IF(Config!$C$6=5,SUM(Ene!H69+Feb!H69+Mar!H69+Abr!H69+May!H69),IF(Config!$C$6=6,SUM(+Ene!H69+Feb!H69+Mar!H69+Abr!H69+May!H69+Jun!H69),IF(Config!$C$6=7,SUM(Ene!H69+Feb!H69+Mar!H69+Abr!H69+May!H69+Jun!H69+Jul!H69),IF(Config!$C$6=8,SUM(+Ene!H69+Feb!H69+Mar!H69+Abr!H69+May!H69+Jun!H69+Jul!H69+Ago!H69),IF(Config!$C$6=9,SUM(+Ene!H69+Feb!H69+Mar!H69+Abr!H69+May!H69+Jun!H69+Jul!H69+Ago!H69+Set!H69),IF(Config!$C$6=10,SUM(+Ene!H69+Feb!H69+Mar!H69+Abr!H69+May!H69+Jun!H69+Jul!H69+Ago!H69+Set!H69+Oct!H69),IF(Config!$C$6=11,SUM(+Ene!H69+Feb!H69+Mar!H69+Abr!H69+May!H69+Jun!H69+Jul!H69+Ago!H69+Set!H69+Oct!H69+Nov!H69),IF(Config!$C$6=12,SUM(+Ene!H69+Feb!H69+Mar!H69+Abr!H69+May!H69+Jun!H69+Jul!H69+Ago!H69+Set!H69+Oct!H69+Nov!H69+Dic!H69)))))))))))))</f>
        <v>0</v>
      </c>
      <c r="I69" s="429">
        <f>IF(Config!$C$6=1,SUM(+Ene!I69),IF(Config!$C$6=2,SUM(+Ene!I69+Feb!I69),IF(Config!$C$6=3,SUM(+Ene!I69+Feb!I69+Mar!I69),IF(Config!$C$6=4,SUM(+Ene!I69+Feb!I69+Mar!I69+Abr!I69),IF(Config!$C$6=5,SUM(Ene!I69+Feb!I69+Mar!I69+Abr!I69+May!I69),IF(Config!$C$6=6,SUM(+Ene!I69+Feb!I69+Mar!I69+Abr!I69+May!I69+Jun!I69),IF(Config!$C$6=7,SUM(Ene!I69+Feb!I69+Mar!I69+Abr!I69+May!I69+Jun!I69+Jul!I69),IF(Config!$C$6=8,SUM(+Ene!I69+Feb!I69+Mar!I69+Abr!I69+May!I69+Jun!I69+Jul!I69+Ago!I69),IF(Config!$C$6=9,SUM(+Ene!I69+Feb!I69+Mar!I69+Abr!I69+May!I69+Jun!I69+Jul!I69+Ago!I69+Set!I69),IF(Config!$C$6=10,SUM(+Ene!I69+Feb!I69+Mar!I69+Abr!I69+May!I69+Jun!I69+Jul!I69+Ago!I69+Set!I69+Oct!I69),IF(Config!$C$6=11,SUM(+Ene!I69+Feb!I69+Mar!I69+Abr!I69+May!I69+Jun!I69+Jul!I69+Ago!I69+Set!I69+Oct!I69+Nov!I69),IF(Config!$C$6=12,SUM(+Ene!I69+Feb!I69+Mar!I69+Abr!I69+May!I69+Jun!I69+Jul!I69+Ago!I69+Set!I69+Oct!I69+Nov!I69+Dic!I69)))))))))))))</f>
        <v>0</v>
      </c>
      <c r="J69" s="429">
        <f>IF(Config!$C$6=1,SUM(+Ene!J69),IF(Config!$C$6=2,SUM(+Ene!J69+Feb!J69),IF(Config!$C$6=3,SUM(+Ene!J69+Feb!J69+Mar!J69),IF(Config!$C$6=4,SUM(+Ene!J69+Feb!J69+Mar!J69+Abr!J69),IF(Config!$C$6=5,SUM(Ene!J69+Feb!J69+Mar!J69+Abr!J69+May!J69),IF(Config!$C$6=6,SUM(+Ene!J69+Feb!J69+Mar!J69+Abr!J69+May!J69+Jun!J69),IF(Config!$C$6=7,SUM(Ene!J69+Feb!J69+Mar!J69+Abr!J69+May!J69+Jun!J69+Jul!J69),IF(Config!$C$6=8,SUM(+Ene!J69+Feb!J69+Mar!J69+Abr!J69+May!J69+Jun!J69+Jul!J69+Ago!J69),IF(Config!$C$6=9,SUM(+Ene!J69+Feb!J69+Mar!J69+Abr!J69+May!J69+Jun!J69+Jul!J69+Ago!J69+Set!J69),IF(Config!$C$6=10,SUM(+Ene!J69+Feb!J69+Mar!J69+Abr!J69+May!J69+Jun!J69+Jul!J69+Ago!J69+Set!J69+Oct!J69),IF(Config!$C$6=11,SUM(+Ene!J69+Feb!J69+Mar!J69+Abr!J69+May!J69+Jun!J69+Jul!J69+Ago!J69+Set!J69+Oct!J69+Nov!J69),IF(Config!$C$6=12,SUM(+Ene!J69+Feb!J69+Mar!J69+Abr!J69+May!J69+Jun!J69+Jul!J69+Ago!J69+Set!J69+Oct!J69+Nov!J69+Dic!J69)))))))))))))</f>
        <v>0</v>
      </c>
      <c r="K69" s="429">
        <f>IF(Config!$C$6=1,SUM(+Ene!K69),IF(Config!$C$6=2,SUM(+Ene!K69+Feb!K69),IF(Config!$C$6=3,SUM(+Ene!K69+Feb!K69+Mar!K69),IF(Config!$C$6=4,SUM(+Ene!K69+Feb!K69+Mar!K69+Abr!K69),IF(Config!$C$6=5,SUM(Ene!K69+Feb!K69+Mar!K69+Abr!K69+May!K69),IF(Config!$C$6=6,SUM(+Ene!K69+Feb!K69+Mar!K69+Abr!K69+May!K69+Jun!K69),IF(Config!$C$6=7,SUM(Ene!K69+Feb!K69+Mar!K69+Abr!K69+May!K69+Jun!K69+Jul!K69),IF(Config!$C$6=8,SUM(+Ene!K69+Feb!K69+Mar!K69+Abr!K69+May!K69+Jun!K69+Jul!K69+Ago!K69),IF(Config!$C$6=9,SUM(+Ene!K69+Feb!K69+Mar!K69+Abr!K69+May!K69+Jun!K69+Jul!K69+Ago!K69+Set!K69),IF(Config!$C$6=10,SUM(+Ene!K69+Feb!K69+Mar!K69+Abr!K69+May!K69+Jun!K69+Jul!K69+Ago!K69+Set!K69+Oct!K69),IF(Config!$C$6=11,SUM(+Ene!K69+Feb!K69+Mar!K69+Abr!K69+May!K69+Jun!K69+Jul!K69+Ago!K69+Set!K69+Oct!K69+Nov!K69),IF(Config!$C$6=12,SUM(+Ene!K69+Feb!K69+Mar!K69+Abr!K69+May!K69+Jun!K69+Jul!K69+Ago!K69+Set!K69+Oct!K69+Nov!K69+Dic!K69)))))))))))))</f>
        <v>0</v>
      </c>
      <c r="L69" s="429">
        <f>IF(Config!$C$6=1,SUM(+Ene!L69),IF(Config!$C$6=2,SUM(+Ene!L69+Feb!L69),IF(Config!$C$6=3,SUM(+Ene!L69+Feb!L69+Mar!L69),IF(Config!$C$6=4,SUM(+Ene!L69+Feb!L69+Mar!L69+Abr!L69),IF(Config!$C$6=5,SUM(Ene!L69+Feb!L69+Mar!L69+Abr!L69+May!L69),IF(Config!$C$6=6,SUM(+Ene!L69+Feb!L69+Mar!L69+Abr!L69+May!L69+Jun!L69),IF(Config!$C$6=7,SUM(Ene!L69+Feb!L69+Mar!L69+Abr!L69+May!L69+Jun!L69+Jul!L69),IF(Config!$C$6=8,SUM(+Ene!L69+Feb!L69+Mar!L69+Abr!L69+May!L69+Jun!L69+Jul!L69+Ago!L69),IF(Config!$C$6=9,SUM(+Ene!L69+Feb!L69+Mar!L69+Abr!L69+May!L69+Jun!L69+Jul!L69+Ago!L69+Set!L69),IF(Config!$C$6=10,SUM(+Ene!L69+Feb!L69+Mar!L69+Abr!L69+May!L69+Jun!L69+Jul!L69+Ago!L69+Set!L69+Oct!L69),IF(Config!$C$6=11,SUM(+Ene!L69+Feb!L69+Mar!L69+Abr!L69+May!L69+Jun!L69+Jul!L69+Ago!L69+Set!L69+Oct!L69+Nov!L69),IF(Config!$C$6=12,SUM(+Ene!L69+Feb!L69+Mar!L69+Abr!L69+May!L69+Jun!L69+Jul!L69+Ago!L69+Set!L69+Oct!L69+Nov!L69+Dic!L69)))))))))))))</f>
        <v>0</v>
      </c>
      <c r="M69" s="429">
        <f>IF(Config!$C$6=1,SUM(+Ene!M69),IF(Config!$C$6=2,SUM(+Ene!M69+Feb!M69),IF(Config!$C$6=3,SUM(+Ene!M69+Feb!M69+Mar!M69),IF(Config!$C$6=4,SUM(+Ene!M69+Feb!M69+Mar!M69+Abr!M69),IF(Config!$C$6=5,SUM(Ene!M69+Feb!M69+Mar!M69+Abr!M69+May!M69),IF(Config!$C$6=6,SUM(+Ene!M69+Feb!M69+Mar!M69+Abr!M69+May!M69+Jun!M69),IF(Config!$C$6=7,SUM(Ene!M69+Feb!M69+Mar!M69+Abr!M69+May!M69+Jun!M69+Jul!M69),IF(Config!$C$6=8,SUM(+Ene!M69+Feb!M69+Mar!M69+Abr!M69+May!M69+Jun!M69+Jul!M69+Ago!M69),IF(Config!$C$6=9,SUM(+Ene!M69+Feb!M69+Mar!M69+Abr!M69+May!M69+Jun!M69+Jul!M69+Ago!M69+Set!M69),IF(Config!$C$6=10,SUM(+Ene!M69+Feb!M69+Mar!M69+Abr!M69+May!M69+Jun!M69+Jul!M69+Ago!M69+Set!M69+Oct!M69),IF(Config!$C$6=11,SUM(+Ene!M69+Feb!M69+Mar!M69+Abr!M69+May!M69+Jun!M69+Jul!M69+Ago!M69+Set!M69+Oct!M69+Nov!M69),IF(Config!$C$6=12,SUM(+Ene!M69+Feb!M69+Mar!M69+Abr!M69+May!M69+Jun!M69+Jul!M69+Ago!M69+Set!M69+Oct!M69+Nov!M69+Dic!M69)))))))))))))</f>
        <v>0</v>
      </c>
      <c r="N69" s="429">
        <f>IF(Config!$C$6=1,SUM(+Ene!N69),IF(Config!$C$6=2,SUM(+Ene!N69+Feb!N69),IF(Config!$C$6=3,SUM(+Ene!N69+Feb!N69+Mar!N69),IF(Config!$C$6=4,SUM(+Ene!N69+Feb!N69+Mar!N69+Abr!N69),IF(Config!$C$6=5,SUM(Ene!N69+Feb!N69+Mar!N69+Abr!N69+May!N69),IF(Config!$C$6=6,SUM(+Ene!N69+Feb!N69+Mar!N69+Abr!N69+May!N69+Jun!N69),IF(Config!$C$6=7,SUM(Ene!N69+Feb!N69+Mar!N69+Abr!N69+May!N69+Jun!N69+Jul!N69),IF(Config!$C$6=8,SUM(+Ene!N69+Feb!N69+Mar!N69+Abr!N69+May!N69+Jun!N69+Jul!N69+Ago!N69),IF(Config!$C$6=9,SUM(+Ene!N69+Feb!N69+Mar!N69+Abr!N69+May!N69+Jun!N69+Jul!N69+Ago!N69+Set!N69),IF(Config!$C$6=10,SUM(+Ene!N69+Feb!N69+Mar!N69+Abr!N69+May!N69+Jun!N69+Jul!N69+Ago!N69+Set!N69+Oct!N69),IF(Config!$C$6=11,SUM(+Ene!N69+Feb!N69+Mar!N69+Abr!N69+May!N69+Jun!N69+Jul!N69+Ago!N69+Set!N69+Oct!N69+Nov!N69),IF(Config!$C$6=12,SUM(+Ene!N69+Feb!N69+Mar!N69+Abr!N69+May!N69+Jun!N69+Jul!N69+Ago!N69+Set!N69+Oct!N69+Nov!N69+Dic!N69)))))))))))))</f>
        <v>0</v>
      </c>
      <c r="O69" s="429">
        <f>IF(Config!$C$6=1,SUM(+Ene!O69),IF(Config!$C$6=2,SUM(+Ene!O69+Feb!O69),IF(Config!$C$6=3,SUM(+Ene!O69+Feb!O69+Mar!O69),IF(Config!$C$6=4,SUM(+Ene!O69+Feb!O69+Mar!O69+Abr!O69),IF(Config!$C$6=5,SUM(Ene!O69+Feb!O69+Mar!O69+Abr!O69+May!O69),IF(Config!$C$6=6,SUM(+Ene!O69+Feb!O69+Mar!O69+Abr!O69+May!O69+Jun!O69),IF(Config!$C$6=7,SUM(Ene!O69+Feb!O69+Mar!O69+Abr!O69+May!O69+Jun!O69+Jul!O69),IF(Config!$C$6=8,SUM(+Ene!O69+Feb!O69+Mar!O69+Abr!O69+May!O69+Jun!O69+Jul!O69+Ago!O69),IF(Config!$C$6=9,SUM(+Ene!O69+Feb!O69+Mar!O69+Abr!O69+May!O69+Jun!O69+Jul!O69+Ago!O69+Set!O69),IF(Config!$C$6=10,SUM(+Ene!O69+Feb!O69+Mar!O69+Abr!O69+May!O69+Jun!O69+Jul!O69+Ago!O69+Set!O69+Oct!O69),IF(Config!$C$6=11,SUM(+Ene!O69+Feb!O69+Mar!O69+Abr!O69+May!O69+Jun!O69+Jul!O69+Ago!O69+Set!O69+Oct!O69+Nov!O69),IF(Config!$C$6=12,SUM(+Ene!O69+Feb!O69+Mar!O69+Abr!O69+May!O69+Jun!O69+Jul!O69+Ago!O69+Set!O69+Oct!O69+Nov!O69+Dic!O69)))))))))))))</f>
        <v>0</v>
      </c>
      <c r="P69" s="429">
        <f>IF(Config!$C$6=1,SUM(+Ene!P69),IF(Config!$C$6=2,SUM(+Ene!P69+Feb!P69),IF(Config!$C$6=3,SUM(+Ene!P69+Feb!P69+Mar!P69),IF(Config!$C$6=4,SUM(+Ene!P69+Feb!P69+Mar!P69+Abr!P69),IF(Config!$C$6=5,SUM(Ene!P69+Feb!P69+Mar!P69+Abr!P69+May!P69),IF(Config!$C$6=6,SUM(+Ene!P69+Feb!P69+Mar!P69+Abr!P69+May!P69+Jun!P69),IF(Config!$C$6=7,SUM(Ene!P69+Feb!P69+Mar!P69+Abr!P69+May!P69+Jun!P69+Jul!P69),IF(Config!$C$6=8,SUM(+Ene!P69+Feb!P69+Mar!P69+Abr!P69+May!P69+Jun!P69+Jul!P69+Ago!P69),IF(Config!$C$6=9,SUM(+Ene!P69+Feb!P69+Mar!P69+Abr!P69+May!P69+Jun!P69+Jul!P69+Ago!P69+Set!P69),IF(Config!$C$6=10,SUM(+Ene!P69+Feb!P69+Mar!P69+Abr!P69+May!P69+Jun!P69+Jul!P69+Ago!P69+Set!P69+Oct!P69),IF(Config!$C$6=11,SUM(+Ene!P69+Feb!P69+Mar!P69+Abr!P69+May!P69+Jun!P69+Jul!P69+Ago!P69+Set!P69+Oct!P69+Nov!P69),IF(Config!$C$6=12,SUM(+Ene!P69+Feb!P69+Mar!P69+Abr!P69+May!P69+Jun!P69+Jul!P69+Ago!P69+Set!P69+Oct!P69+Nov!P69+Dic!P69)))))))))))))</f>
        <v>0</v>
      </c>
      <c r="Q69" s="429">
        <f>IF(Config!$C$6=1,SUM(+Ene!Q69),IF(Config!$C$6=2,SUM(+Ene!Q69+Feb!Q69),IF(Config!$C$6=3,SUM(+Ene!Q69+Feb!Q69+Mar!Q69),IF(Config!$C$6=4,SUM(+Ene!Q69+Feb!Q69+Mar!Q69+Abr!Q69),IF(Config!$C$6=5,SUM(Ene!Q69+Feb!Q69+Mar!Q69+Abr!Q69+May!Q69),IF(Config!$C$6=6,SUM(+Ene!Q69+Feb!Q69+Mar!Q69+Abr!Q69+May!Q69+Jun!Q69),IF(Config!$C$6=7,SUM(Ene!Q69+Feb!Q69+Mar!Q69+Abr!Q69+May!Q69+Jun!Q69+Jul!Q69),IF(Config!$C$6=8,SUM(+Ene!Q69+Feb!Q69+Mar!Q69+Abr!Q69+May!Q69+Jun!Q69+Jul!Q69+Ago!Q69),IF(Config!$C$6=9,SUM(+Ene!Q69+Feb!Q69+Mar!Q69+Abr!Q69+May!Q69+Jun!Q69+Jul!Q69+Ago!Q69+Set!Q69),IF(Config!$C$6=10,SUM(+Ene!Q69+Feb!Q69+Mar!Q69+Abr!Q69+May!Q69+Jun!Q69+Jul!Q69+Ago!Q69+Set!Q69+Oct!Q69),IF(Config!$C$6=11,SUM(+Ene!Q69+Feb!Q69+Mar!Q69+Abr!Q69+May!Q69+Jun!Q69+Jul!Q69+Ago!Q69+Set!Q69+Oct!Q69+Nov!Q69),IF(Config!$C$6=12,SUM(+Ene!Q69+Feb!Q69+Mar!Q69+Abr!Q69+May!Q69+Jun!Q69+Jul!Q69+Ago!Q69+Set!Q69+Oct!Q69+Nov!Q69+Dic!Q69)))))))))))))</f>
        <v>0</v>
      </c>
      <c r="R69" s="429">
        <f>IF(Config!$C$6=1,SUM(+Ene!R69),IF(Config!$C$6=2,SUM(+Ene!R69+Feb!R69),IF(Config!$C$6=3,SUM(+Ene!R69+Feb!R69+Mar!R69),IF(Config!$C$6=4,SUM(+Ene!R69+Feb!R69+Mar!R69+Abr!R69),IF(Config!$C$6=5,SUM(Ene!R69+Feb!R69+Mar!R69+Abr!R69+May!R69),IF(Config!$C$6=6,SUM(+Ene!R69+Feb!R69+Mar!R69+Abr!R69+May!R69+Jun!R69),IF(Config!$C$6=7,SUM(Ene!R69+Feb!R69+Mar!R69+Abr!R69+May!R69+Jun!R69+Jul!R69),IF(Config!$C$6=8,SUM(+Ene!R69+Feb!R69+Mar!R69+Abr!R69+May!R69+Jun!R69+Jul!R69+Ago!R69),IF(Config!$C$6=9,SUM(+Ene!R69+Feb!R69+Mar!R69+Abr!R69+May!R69+Jun!R69+Jul!R69+Ago!R69+Set!R69),IF(Config!$C$6=10,SUM(+Ene!R69+Feb!R69+Mar!R69+Abr!R69+May!R69+Jun!R69+Jul!R69+Ago!R69+Set!R69+Oct!R69),IF(Config!$C$6=11,SUM(+Ene!R69+Feb!R69+Mar!R69+Abr!R69+May!R69+Jun!R69+Jul!R69+Ago!R69+Set!R69+Oct!R69+Nov!R69),IF(Config!$C$6=12,SUM(+Ene!R69+Feb!R69+Mar!R69+Abr!R69+May!R69+Jun!R69+Jul!R69+Ago!R69+Set!R69+Oct!R69+Nov!R69+Dic!R69)))))))))))))</f>
        <v>0</v>
      </c>
      <c r="S69" s="429">
        <f>IF(Config!$C$6=1,SUM(+Ene!S69),IF(Config!$C$6=2,SUM(+Ene!S69+Feb!S69),IF(Config!$C$6=3,SUM(+Ene!S69+Feb!S69+Mar!S69),IF(Config!$C$6=4,SUM(+Ene!S69+Feb!S69+Mar!S69+Abr!S69),IF(Config!$C$6=5,SUM(Ene!S69+Feb!S69+Mar!S69+Abr!S69+May!S69),IF(Config!$C$6=6,SUM(+Ene!S69+Feb!S69+Mar!S69+Abr!S69+May!S69+Jun!S69),IF(Config!$C$6=7,SUM(Ene!S69+Feb!S69+Mar!S69+Abr!S69+May!S69+Jun!S69+Jul!S69),IF(Config!$C$6=8,SUM(+Ene!S69+Feb!S69+Mar!S69+Abr!S69+May!S69+Jun!S69+Jul!S69+Ago!S69),IF(Config!$C$6=9,SUM(+Ene!S69+Feb!S69+Mar!S69+Abr!S69+May!S69+Jun!S69+Jul!S69+Ago!S69+Set!S69),IF(Config!$C$6=10,SUM(+Ene!S69+Feb!S69+Mar!S69+Abr!S69+May!S69+Jun!S69+Jul!S69+Ago!S69+Set!S69+Oct!S69),IF(Config!$C$6=11,SUM(+Ene!S69+Feb!S69+Mar!S69+Abr!S69+May!S69+Jun!S69+Jul!S69+Ago!S69+Set!S69+Oct!S69+Nov!S69),IF(Config!$C$6=12,SUM(+Ene!S69+Feb!S69+Mar!S69+Abr!S69+May!S69+Jun!S69+Jul!S69+Ago!S69+Set!S69+Oct!S69+Nov!S69+Dic!S69)))))))))))))</f>
        <v>0</v>
      </c>
      <c r="T69" s="429">
        <f>IF(Config!$C$6=1,SUM(+Ene!T69),IF(Config!$C$6=2,SUM(+Ene!T69+Feb!T69),IF(Config!$C$6=3,SUM(+Ene!T69+Feb!T69+Mar!T69),IF(Config!$C$6=4,SUM(+Ene!T69+Feb!T69+Mar!T69+Abr!T69),IF(Config!$C$6=5,SUM(Ene!T69+Feb!T69+Mar!T69+Abr!T69+May!T69),IF(Config!$C$6=6,SUM(+Ene!T69+Feb!T69+Mar!T69+Abr!T69+May!T69+Jun!T69),IF(Config!$C$6=7,SUM(Ene!T69+Feb!T69+Mar!T69+Abr!T69+May!T69+Jun!T69+Jul!T69),IF(Config!$C$6=8,SUM(+Ene!T69+Feb!T69+Mar!T69+Abr!T69+May!T69+Jun!T69+Jul!T69+Ago!T69),IF(Config!$C$6=9,SUM(+Ene!T69+Feb!T69+Mar!T69+Abr!T69+May!T69+Jun!T69+Jul!T69+Ago!T69+Set!T69),IF(Config!$C$6=10,SUM(+Ene!T69+Feb!T69+Mar!T69+Abr!T69+May!T69+Jun!T69+Jul!T69+Ago!T69+Set!T69+Oct!T69),IF(Config!$C$6=11,SUM(+Ene!T69+Feb!T69+Mar!T69+Abr!T69+May!T69+Jun!T69+Jul!T69+Ago!T69+Set!T69+Oct!T69+Nov!T69),IF(Config!$C$6=12,SUM(+Ene!T69+Feb!T69+Mar!T69+Abr!T69+May!T69+Jun!T69+Jul!T69+Ago!T69+Set!T69+Oct!T69+Nov!T69+Dic!T69)))))))))))))</f>
        <v>0</v>
      </c>
      <c r="U69" s="429">
        <f>IF(Config!$C$6=1,SUM(+Ene!U69),IF(Config!$C$6=2,SUM(+Ene!U69+Feb!U69),IF(Config!$C$6=3,SUM(+Ene!U69+Feb!U69+Mar!U69),IF(Config!$C$6=4,SUM(+Ene!U69+Feb!U69+Mar!U69+Abr!U69),IF(Config!$C$6=5,SUM(Ene!U69+Feb!U69+Mar!U69+Abr!U69+May!U69),IF(Config!$C$6=6,SUM(+Ene!U69+Feb!U69+Mar!U69+Abr!U69+May!U69+Jun!U69),IF(Config!$C$6=7,SUM(Ene!U69+Feb!U69+Mar!U69+Abr!U69+May!U69+Jun!U69+Jul!U69),IF(Config!$C$6=8,SUM(+Ene!U69+Feb!U69+Mar!U69+Abr!U69+May!U69+Jun!U69+Jul!U69+Ago!U69),IF(Config!$C$6=9,SUM(+Ene!U69+Feb!U69+Mar!U69+Abr!U69+May!U69+Jun!U69+Jul!U69+Ago!U69+Set!U69),IF(Config!$C$6=10,SUM(+Ene!U69+Feb!U69+Mar!U69+Abr!U69+May!U69+Jun!U69+Jul!U69+Ago!U69+Set!U69+Oct!U69),IF(Config!$C$6=11,SUM(+Ene!U69+Feb!U69+Mar!U69+Abr!U69+May!U69+Jun!U69+Jul!U69+Ago!U69+Set!U69+Oct!U69+Nov!U69),IF(Config!$C$6=12,SUM(+Ene!U69+Feb!U69+Mar!U69+Abr!U69+May!U69+Jun!U69+Jul!U69+Ago!U69+Set!U69+Oct!U69+Nov!U69+Dic!U69)))))))))))))</f>
        <v>0</v>
      </c>
      <c r="V69" s="429">
        <f>IF(Config!$C$6=1,SUM(+Ene!V69),IF(Config!$C$6=2,SUM(+Ene!V69+Feb!V69),IF(Config!$C$6=3,SUM(+Ene!V69+Feb!V69+Mar!V69),IF(Config!$C$6=4,SUM(+Ene!V69+Feb!V69+Mar!V69+Abr!V69),IF(Config!$C$6=5,SUM(Ene!V69+Feb!V69+Mar!V69+Abr!V69+May!V69),IF(Config!$C$6=6,SUM(+Ene!V69+Feb!V69+Mar!V69+Abr!V69+May!V69+Jun!V69),IF(Config!$C$6=7,SUM(Ene!V69+Feb!V69+Mar!V69+Abr!V69+May!V69+Jun!V69+Jul!V69),IF(Config!$C$6=8,SUM(+Ene!V69+Feb!V69+Mar!V69+Abr!V69+May!V69+Jun!V69+Jul!V69+Ago!V69),IF(Config!$C$6=9,SUM(+Ene!V69+Feb!V69+Mar!V69+Abr!V69+May!V69+Jun!V69+Jul!V69+Ago!V69+Set!V69),IF(Config!$C$6=10,SUM(+Ene!V69+Feb!V69+Mar!V69+Abr!V69+May!V69+Jun!V69+Jul!V69+Ago!V69+Set!V69+Oct!V69),IF(Config!$C$6=11,SUM(+Ene!V69+Feb!V69+Mar!V69+Abr!V69+May!V69+Jun!V69+Jul!V69+Ago!V69+Set!V69+Oct!V69+Nov!V69),IF(Config!$C$6=12,SUM(+Ene!V69+Feb!V69+Mar!V69+Abr!V69+May!V69+Jun!V69+Jul!V69+Ago!V69+Set!V69+Oct!V69+Nov!V69+Dic!V69)))))))))))))</f>
        <v>0</v>
      </c>
      <c r="W69" s="429">
        <f>IF(Config!$C$6=1,SUM(+Ene!W69),IF(Config!$C$6=2,SUM(+Ene!W69+Feb!W69),IF(Config!$C$6=3,SUM(+Ene!W69+Feb!W69+Mar!W69),IF(Config!$C$6=4,SUM(+Ene!W69+Feb!W69+Mar!W69+Abr!W69),IF(Config!$C$6=5,SUM(Ene!W69+Feb!W69+Mar!W69+Abr!W69+May!W69),IF(Config!$C$6=6,SUM(+Ene!W69+Feb!W69+Mar!W69+Abr!W69+May!W69+Jun!W69),IF(Config!$C$6=7,SUM(Ene!W69+Feb!W69+Mar!W69+Abr!W69+May!W69+Jun!W69+Jul!W69),IF(Config!$C$6=8,SUM(+Ene!W69+Feb!W69+Mar!W69+Abr!W69+May!W69+Jun!W69+Jul!W69+Ago!W69),IF(Config!$C$6=9,SUM(+Ene!W69+Feb!W69+Mar!W69+Abr!W69+May!W69+Jun!W69+Jul!W69+Ago!W69+Set!W69),IF(Config!$C$6=10,SUM(+Ene!W69+Feb!W69+Mar!W69+Abr!W69+May!W69+Jun!W69+Jul!W69+Ago!W69+Set!W69+Oct!W69),IF(Config!$C$6=11,SUM(+Ene!W69+Feb!W69+Mar!W69+Abr!W69+May!W69+Jun!W69+Jul!W69+Ago!W69+Set!W69+Oct!W69+Nov!W69),IF(Config!$C$6=12,SUM(+Ene!W69+Feb!W69+Mar!W69+Abr!W69+May!W69+Jun!W69+Jul!W69+Ago!W69+Set!W69+Oct!W69+Nov!W69+Dic!W69)))))))))))))</f>
        <v>0</v>
      </c>
      <c r="X69" s="429">
        <f>IF(Config!$C$6=1,SUM(+Ene!X69),IF(Config!$C$6=2,SUM(+Ene!X69+Feb!X69),IF(Config!$C$6=3,SUM(+Ene!X69+Feb!X69+Mar!X69),IF(Config!$C$6=4,SUM(+Ene!X69+Feb!X69+Mar!X69+Abr!X69),IF(Config!$C$6=5,SUM(Ene!X69+Feb!X69+Mar!X69+Abr!X69+May!X69),IF(Config!$C$6=6,SUM(+Ene!X69+Feb!X69+Mar!X69+Abr!X69+May!X69+Jun!X69),IF(Config!$C$6=7,SUM(Ene!X69+Feb!X69+Mar!X69+Abr!X69+May!X69+Jun!X69+Jul!X69),IF(Config!$C$6=8,SUM(+Ene!X69+Feb!X69+Mar!X69+Abr!X69+May!X69+Jun!X69+Jul!X69+Ago!X69),IF(Config!$C$6=9,SUM(+Ene!X69+Feb!X69+Mar!X69+Abr!X69+May!X69+Jun!X69+Jul!X69+Ago!X69+Set!X69),IF(Config!$C$6=10,SUM(+Ene!X69+Feb!X69+Mar!X69+Abr!X69+May!X69+Jun!X69+Jul!X69+Ago!X69+Set!X69+Oct!X69),IF(Config!$C$6=11,SUM(+Ene!X69+Feb!X69+Mar!X69+Abr!X69+May!X69+Jun!X69+Jul!X69+Ago!X69+Set!X69+Oct!X69+Nov!X69),IF(Config!$C$6=12,SUM(+Ene!X69+Feb!X69+Mar!X69+Abr!X69+May!X69+Jun!X69+Jul!X69+Ago!X69+Set!X69+Oct!X69+Nov!X69+Dic!X69)))))))))))))</f>
        <v>0</v>
      </c>
      <c r="Y69" s="429">
        <f>IF(Config!$C$6=1,SUM(+Ene!Y69),IF(Config!$C$6=2,SUM(+Ene!Y69+Feb!Y69),IF(Config!$C$6=3,SUM(+Ene!Y69+Feb!Y69+Mar!Y69),IF(Config!$C$6=4,SUM(+Ene!Y69+Feb!Y69+Mar!Y69+Abr!Y69),IF(Config!$C$6=5,SUM(Ene!Y69+Feb!Y69+Mar!Y69+Abr!Y69+May!Y69),IF(Config!$C$6=6,SUM(+Ene!Y69+Feb!Y69+Mar!Y69+Abr!Y69+May!Y69+Jun!Y69),IF(Config!$C$6=7,SUM(Ene!Y69+Feb!Y69+Mar!Y69+Abr!Y69+May!Y69+Jun!Y69+Jul!Y69),IF(Config!$C$6=8,SUM(+Ene!Y69+Feb!Y69+Mar!Y69+Abr!Y69+May!Y69+Jun!Y69+Jul!Y69+Ago!Y69),IF(Config!$C$6=9,SUM(+Ene!Y69+Feb!Y69+Mar!Y69+Abr!Y69+May!Y69+Jun!Y69+Jul!Y69+Ago!Y69+Set!Y69),IF(Config!$C$6=10,SUM(+Ene!Y69+Feb!Y69+Mar!Y69+Abr!Y69+May!Y69+Jun!Y69+Jul!Y69+Ago!Y69+Set!Y69+Oct!Y69),IF(Config!$C$6=11,SUM(+Ene!Y69+Feb!Y69+Mar!Y69+Abr!Y69+May!Y69+Jun!Y69+Jul!Y69+Ago!Y69+Set!Y69+Oct!Y69+Nov!Y69),IF(Config!$C$6=12,SUM(+Ene!Y69+Feb!Y69+Mar!Y69+Abr!Y69+May!Y69+Jun!Y69+Jul!Y69+Ago!Y69+Set!Y69+Oct!Y69+Nov!Y69+Dic!Y69)))))))))))))</f>
        <v>0</v>
      </c>
      <c r="Z69" s="429">
        <f>IF(Config!$C$6=1,SUM(+Ene!Z69),IF(Config!$C$6=2,SUM(+Ene!Z69+Feb!Z69),IF(Config!$C$6=3,SUM(+Ene!Z69+Feb!Z69+Mar!Z69),IF(Config!$C$6=4,SUM(+Ene!Z69+Feb!Z69+Mar!Z69+Abr!Z69),IF(Config!$C$6=5,SUM(Ene!Z69+Feb!Z69+Mar!Z69+Abr!Z69+May!Z69),IF(Config!$C$6=6,SUM(+Ene!Z69+Feb!Z69+Mar!Z69+Abr!Z69+May!Z69+Jun!Z69),IF(Config!$C$6=7,SUM(Ene!Z69+Feb!Z69+Mar!Z69+Abr!Z69+May!Z69+Jun!Z69+Jul!Z69),IF(Config!$C$6=8,SUM(+Ene!Z69+Feb!Z69+Mar!Z69+Abr!Z69+May!Z69+Jun!Z69+Jul!Z69+Ago!Z69),IF(Config!$C$6=9,SUM(+Ene!Z69+Feb!Z69+Mar!Z69+Abr!Z69+May!Z69+Jun!Z69+Jul!Z69+Ago!Z69+Set!Z69),IF(Config!$C$6=10,SUM(+Ene!Z69+Feb!Z69+Mar!Z69+Abr!Z69+May!Z69+Jun!Z69+Jul!Z69+Ago!Z69+Set!Z69+Oct!Z69),IF(Config!$C$6=11,SUM(+Ene!Z69+Feb!Z69+Mar!Z69+Abr!Z69+May!Z69+Jun!Z69+Jul!Z69+Ago!Z69+Set!Z69+Oct!Z69+Nov!Z69),IF(Config!$C$6=12,SUM(+Ene!Z69+Feb!Z69+Mar!Z69+Abr!Z69+May!Z69+Jun!Z69+Jul!Z69+Ago!Z69+Set!Z69+Oct!Z69+Nov!Z69+Dic!Z69)))))))))))))</f>
        <v>0</v>
      </c>
      <c r="AA69" s="429">
        <f>IF(Config!$C$6=1,SUM(+Ene!AA69),IF(Config!$C$6=2,SUM(+Ene!AA69+Feb!AA69),IF(Config!$C$6=3,SUM(+Ene!AA69+Feb!AA69+Mar!AA69),IF(Config!$C$6=4,SUM(+Ene!AA69+Feb!AA69+Mar!AA69+Abr!AA69),IF(Config!$C$6=5,SUM(Ene!AA69+Feb!AA69+Mar!AA69+Abr!AA69+May!AA69),IF(Config!$C$6=6,SUM(+Ene!AA69+Feb!AA69+Mar!AA69+Abr!AA69+May!AA69+Jun!AA69),IF(Config!$C$6=7,SUM(Ene!AA69+Feb!AA69+Mar!AA69+Abr!AA69+May!AA69+Jun!AA69+Jul!AA69),IF(Config!$C$6=8,SUM(+Ene!AA69+Feb!AA69+Mar!AA69+Abr!AA69+May!AA69+Jun!AA69+Jul!AA69+Ago!AA69),IF(Config!$C$6=9,SUM(+Ene!AA69+Feb!AA69+Mar!AA69+Abr!AA69+May!AA69+Jun!AA69+Jul!AA69+Ago!AA69+Set!AA69),IF(Config!$C$6=10,SUM(+Ene!AA69+Feb!AA69+Mar!AA69+Abr!AA69+May!AA69+Jun!AA69+Jul!AA69+Ago!AA69+Set!AA69+Oct!AA69),IF(Config!$C$6=11,SUM(+Ene!AA69+Feb!AA69+Mar!AA69+Abr!AA69+May!AA69+Jun!AA69+Jul!AA69+Ago!AA69+Set!AA69+Oct!AA69+Nov!AA69),IF(Config!$C$6=12,SUM(+Ene!AA69+Feb!AA69+Mar!AA69+Abr!AA69+May!AA69+Jun!AA69+Jul!AA69+Ago!AA69+Set!AA69+Oct!AA69+Nov!AA69+Dic!AA69)))))))))))))</f>
        <v>0</v>
      </c>
      <c r="AB69" s="429">
        <f>IF(Config!$C$6=1,SUM(+Ene!AB69),IF(Config!$C$6=2,SUM(+Ene!AB69+Feb!AB69),IF(Config!$C$6=3,SUM(+Ene!AB69+Feb!AB69+Mar!AB69),IF(Config!$C$6=4,SUM(+Ene!AB69+Feb!AB69+Mar!AB69+Abr!AB69),IF(Config!$C$6=5,SUM(Ene!AB69+Feb!AB69+Mar!AB69+Abr!AB69+May!AB69),IF(Config!$C$6=6,SUM(+Ene!AB69+Feb!AB69+Mar!AB69+Abr!AB69+May!AB69+Jun!AB69),IF(Config!$C$6=7,SUM(Ene!AB69+Feb!AB69+Mar!AB69+Abr!AB69+May!AB69+Jun!AB69+Jul!AB69),IF(Config!$C$6=8,SUM(+Ene!AB69+Feb!AB69+Mar!AB69+Abr!AB69+May!AB69+Jun!AB69+Jul!AB69+Ago!AB69),IF(Config!$C$6=9,SUM(+Ene!AB69+Feb!AB69+Mar!AB69+Abr!AB69+May!AB69+Jun!AB69+Jul!AB69+Ago!AB69+Set!AB69),IF(Config!$C$6=10,SUM(+Ene!AB69+Feb!AB69+Mar!AB69+Abr!AB69+May!AB69+Jun!AB69+Jul!AB69+Ago!AB69+Set!AB69+Oct!AB69),IF(Config!$C$6=11,SUM(+Ene!AB69+Feb!AB69+Mar!AB69+Abr!AB69+May!AB69+Jun!AB69+Jul!AB69+Ago!AB69+Set!AB69+Oct!AB69+Nov!AB69),IF(Config!$C$6=12,SUM(+Ene!AB69+Feb!AB69+Mar!AB69+Abr!AB69+May!AB69+Jun!AB69+Jul!AB69+Ago!AB69+Set!AB69+Oct!AB69+Nov!AB69+Dic!AB69)))))))))))))</f>
        <v>0</v>
      </c>
      <c r="AC69" s="429">
        <f>IF(Config!$C$6=1,SUM(+Ene!AC69),IF(Config!$C$6=2,SUM(+Ene!AC69+Feb!AC69),IF(Config!$C$6=3,SUM(+Ene!AC69+Feb!AC69+Mar!AC69),IF(Config!$C$6=4,SUM(+Ene!AC69+Feb!AC69+Mar!AC69+Abr!AC69),IF(Config!$C$6=5,SUM(Ene!AC69+Feb!AC69+Mar!AC69+Abr!AC69+May!AC69),IF(Config!$C$6=6,SUM(+Ene!AC69+Feb!AC69+Mar!AC69+Abr!AC69+May!AC69+Jun!AC69),IF(Config!$C$6=7,SUM(Ene!AC69+Feb!AC69+Mar!AC69+Abr!AC69+May!AC69+Jun!AC69+Jul!AC69),IF(Config!$C$6=8,SUM(+Ene!AC69+Feb!AC69+Mar!AC69+Abr!AC69+May!AC69+Jun!AC69+Jul!AC69+Ago!AC69),IF(Config!$C$6=9,SUM(+Ene!AC69+Feb!AC69+Mar!AC69+Abr!AC69+May!AC69+Jun!AC69+Jul!AC69+Ago!AC69+Set!AC69),IF(Config!$C$6=10,SUM(+Ene!AC69+Feb!AC69+Mar!AC69+Abr!AC69+May!AC69+Jun!AC69+Jul!AC69+Ago!AC69+Set!AC69+Oct!AC69),IF(Config!$C$6=11,SUM(+Ene!AC69+Feb!AC69+Mar!AC69+Abr!AC69+May!AC69+Jun!AC69+Jul!AC69+Ago!AC69+Set!AC69+Oct!AC69+Nov!AC69),IF(Config!$C$6=12,SUM(+Ene!AC69+Feb!AC69+Mar!AC69+Abr!AC69+May!AC69+Jun!AC69+Jul!AC69+Ago!AC69+Set!AC69+Oct!AC69+Nov!AC69+Dic!AC69)))))))))))))</f>
        <v>0</v>
      </c>
      <c r="AD69" s="429">
        <f>IF(Config!$C$6=1,SUM(+Ene!AD69),IF(Config!$C$6=2,SUM(+Ene!AD69+Feb!AD69),IF(Config!$C$6=3,SUM(+Ene!AD69+Feb!AD69+Mar!AD69),IF(Config!$C$6=4,SUM(+Ene!AD69+Feb!AD69+Mar!AD69+Abr!AD69),IF(Config!$C$6=5,SUM(Ene!AD69+Feb!AD69+Mar!AD69+Abr!AD69+May!AD69),IF(Config!$C$6=6,SUM(+Ene!AD69+Feb!AD69+Mar!AD69+Abr!AD69+May!AD69+Jun!AD69),IF(Config!$C$6=7,SUM(Ene!AD69+Feb!AD69+Mar!AD69+Abr!AD69+May!AD69+Jun!AD69+Jul!AD69),IF(Config!$C$6=8,SUM(+Ene!AD69+Feb!AD69+Mar!AD69+Abr!AD69+May!AD69+Jun!AD69+Jul!AD69+Ago!AD69),IF(Config!$C$6=9,SUM(+Ene!AD69+Feb!AD69+Mar!AD69+Abr!AD69+May!AD69+Jun!AD69+Jul!AD69+Ago!AD69+Set!AD69),IF(Config!$C$6=10,SUM(+Ene!AD69+Feb!AD69+Mar!AD69+Abr!AD69+May!AD69+Jun!AD69+Jul!AD69+Ago!AD69+Set!AD69+Oct!AD69),IF(Config!$C$6=11,SUM(+Ene!AD69+Feb!AD69+Mar!AD69+Abr!AD69+May!AD69+Jun!AD69+Jul!AD69+Ago!AD69+Set!AD69+Oct!AD69+Nov!AD69),IF(Config!$C$6=12,SUM(+Ene!AD69+Feb!AD69+Mar!AD69+Abr!AD69+May!AD69+Jun!AD69+Jul!AD69+Ago!AD69+Set!AD69+Oct!AD69+Nov!AD69+Dic!AD69)))))))))))))</f>
        <v>0</v>
      </c>
      <c r="AE69" s="429">
        <f>IF(Config!$C$6=1,SUM(+Ene!AE69),IF(Config!$C$6=2,SUM(+Ene!AE69+Feb!AE69),IF(Config!$C$6=3,SUM(+Ene!AE69+Feb!AE69+Mar!AE69),IF(Config!$C$6=4,SUM(+Ene!AE69+Feb!AE69+Mar!AE69+Abr!AE69),IF(Config!$C$6=5,SUM(Ene!AE69+Feb!AE69+Mar!AE69+Abr!AE69+May!AE69),IF(Config!$C$6=6,SUM(+Ene!AE69+Feb!AE69+Mar!AE69+Abr!AE69+May!AE69+Jun!AE69),IF(Config!$C$6=7,SUM(Ene!AE69+Feb!AE69+Mar!AE69+Abr!AE69+May!AE69+Jun!AE69+Jul!AE69),IF(Config!$C$6=8,SUM(+Ene!AE69+Feb!AE69+Mar!AE69+Abr!AE69+May!AE69+Jun!AE69+Jul!AE69+Ago!AE69),IF(Config!$C$6=9,SUM(+Ene!AE69+Feb!AE69+Mar!AE69+Abr!AE69+May!AE69+Jun!AE69+Jul!AE69+Ago!AE69+Set!AE69),IF(Config!$C$6=10,SUM(+Ene!AE69+Feb!AE69+Mar!AE69+Abr!AE69+May!AE69+Jun!AE69+Jul!AE69+Ago!AE69+Set!AE69+Oct!AE69),IF(Config!$C$6=11,SUM(+Ene!AE69+Feb!AE69+Mar!AE69+Abr!AE69+May!AE69+Jun!AE69+Jul!AE69+Ago!AE69+Set!AE69+Oct!AE69+Nov!AE69),IF(Config!$C$6=12,SUM(+Ene!AE69+Feb!AE69+Mar!AE69+Abr!AE69+May!AE69+Jun!AE69+Jul!AE69+Ago!AE69+Set!AE69+Oct!AE69+Nov!AE69+Dic!AE69)))))))))))))</f>
        <v>0</v>
      </c>
      <c r="AF69" s="429">
        <f>IF(Config!$C$6=1,SUM(+Ene!AF69),IF(Config!$C$6=2,SUM(+Ene!AF69+Feb!AF69),IF(Config!$C$6=3,SUM(+Ene!AF69+Feb!AF69+Mar!AF69),IF(Config!$C$6=4,SUM(+Ene!AF69+Feb!AF69+Mar!AF69+Abr!AF69),IF(Config!$C$6=5,SUM(Ene!AF69+Feb!AF69+Mar!AF69+Abr!AF69+May!AF69),IF(Config!$C$6=6,SUM(+Ene!AF69+Feb!AF69+Mar!AF69+Abr!AF69+May!AF69+Jun!AF69),IF(Config!$C$6=7,SUM(Ene!AF69+Feb!AF69+Mar!AF69+Abr!AF69+May!AF69+Jun!AF69+Jul!AF69),IF(Config!$C$6=8,SUM(+Ene!AF69+Feb!AF69+Mar!AF69+Abr!AF69+May!AF69+Jun!AF69+Jul!AF69+Ago!AF69),IF(Config!$C$6=9,SUM(+Ene!AF69+Feb!AF69+Mar!AF69+Abr!AF69+May!AF69+Jun!AF69+Jul!AF69+Ago!AF69+Set!AF69),IF(Config!$C$6=10,SUM(+Ene!AF69+Feb!AF69+Mar!AF69+Abr!AF69+May!AF69+Jun!AF69+Jul!AF69+Ago!AF69+Set!AF69+Oct!AF69),IF(Config!$C$6=11,SUM(+Ene!AF69+Feb!AF69+Mar!AF69+Abr!AF69+May!AF69+Jun!AF69+Jul!AF69+Ago!AF69+Set!AF69+Oct!AF69+Nov!AF69),IF(Config!$C$6=12,SUM(+Ene!AF69+Feb!AF69+Mar!AF69+Abr!AF69+May!AF69+Jun!AF69+Jul!AF69+Ago!AF69+Set!AF69+Oct!AF69+Nov!AF69+Dic!AF69)))))))))))))</f>
        <v>0</v>
      </c>
      <c r="AG69" s="429">
        <f>IF(Config!$C$6=1,SUM(+Ene!AG69),IF(Config!$C$6=2,SUM(+Ene!AG69+Feb!AG69),IF(Config!$C$6=3,SUM(+Ene!AG69+Feb!AG69+Mar!AG69),IF(Config!$C$6=4,SUM(+Ene!AG69+Feb!AG69+Mar!AG69+Abr!AG69),IF(Config!$C$6=5,SUM(Ene!AG69+Feb!AG69+Mar!AG69+Abr!AG69+May!AG69),IF(Config!$C$6=6,SUM(+Ene!AG69+Feb!AG69+Mar!AG69+Abr!AG69+May!AG69+Jun!AG69),IF(Config!$C$6=7,SUM(Ene!AG69+Feb!AG69+Mar!AG69+Abr!AG69+May!AG69+Jun!AG69+Jul!AG69),IF(Config!$C$6=8,SUM(+Ene!AG69+Feb!AG69+Mar!AG69+Abr!AG69+May!AG69+Jun!AG69+Jul!AG69+Ago!AG69),IF(Config!$C$6=9,SUM(+Ene!AG69+Feb!AG69+Mar!AG69+Abr!AG69+May!AG69+Jun!AG69+Jul!AG69+Ago!AG69+Set!AG69),IF(Config!$C$6=10,SUM(+Ene!AG69+Feb!AG69+Mar!AG69+Abr!AG69+May!AG69+Jun!AG69+Jul!AG69+Ago!AG69+Set!AG69+Oct!AG69),IF(Config!$C$6=11,SUM(+Ene!AG69+Feb!AG69+Mar!AG69+Abr!AG69+May!AG69+Jun!AG69+Jul!AG69+Ago!AG69+Set!AG69+Oct!AG69+Nov!AG69),IF(Config!$C$6=12,SUM(+Ene!AG69+Feb!AG69+Mar!AG69+Abr!AG69+May!AG69+Jun!AG69+Jul!AG69+Ago!AG69+Set!AG69+Oct!AG69+Nov!AG69+Dic!AG69)))))))))))))</f>
        <v>0</v>
      </c>
      <c r="AH69" s="429">
        <f>IF(Config!$C$6=1,SUM(+Ene!AH69),IF(Config!$C$6=2,SUM(+Ene!AH69+Feb!AH69),IF(Config!$C$6=3,SUM(+Ene!AH69+Feb!AH69+Mar!AH69),IF(Config!$C$6=4,SUM(+Ene!AH69+Feb!AH69+Mar!AH69+Abr!AH69),IF(Config!$C$6=5,SUM(Ene!AH69+Feb!AH69+Mar!AH69+Abr!AH69+May!AH69),IF(Config!$C$6=6,SUM(+Ene!AH69+Feb!AH69+Mar!AH69+Abr!AH69+May!AH69+Jun!AH69),IF(Config!$C$6=7,SUM(Ene!AH69+Feb!AH69+Mar!AH69+Abr!AH69+May!AH69+Jun!AH69+Jul!AH69),IF(Config!$C$6=8,SUM(+Ene!AH69+Feb!AH69+Mar!AH69+Abr!AH69+May!AH69+Jun!AH69+Jul!AH69+Ago!AH69),IF(Config!$C$6=9,SUM(+Ene!AH69+Feb!AH69+Mar!AH69+Abr!AH69+May!AH69+Jun!AH69+Jul!AH69+Ago!AH69+Set!AH69),IF(Config!$C$6=10,SUM(+Ene!AH69+Feb!AH69+Mar!AH69+Abr!AH69+May!AH69+Jun!AH69+Jul!AH69+Ago!AH69+Set!AH69+Oct!AH69),IF(Config!$C$6=11,SUM(+Ene!AH69+Feb!AH69+Mar!AH69+Abr!AH69+May!AH69+Jun!AH69+Jul!AH69+Ago!AH69+Set!AH69+Oct!AH69+Nov!AH69),IF(Config!$C$6=12,SUM(+Ene!AH69+Feb!AH69+Mar!AH69+Abr!AH69+May!AH69+Jun!AH69+Jul!AH69+Ago!AH69+Set!AH69+Oct!AH69+Nov!AH69+Dic!AH69)))))))))))))</f>
        <v>0</v>
      </c>
      <c r="AI69" s="429">
        <f>IF(Config!$C$6=1,SUM(+Ene!AI69),IF(Config!$C$6=2,SUM(+Ene!AI69+Feb!AI69),IF(Config!$C$6=3,SUM(+Ene!AI69+Feb!AI69+Mar!AI69),IF(Config!$C$6=4,SUM(+Ene!AI69+Feb!AI69+Mar!AI69+Abr!AI69),IF(Config!$C$6=5,SUM(Ene!AI69+Feb!AI69+Mar!AI69+Abr!AI69+May!AI69),IF(Config!$C$6=6,SUM(+Ene!AI69+Feb!AI69+Mar!AI69+Abr!AI69+May!AI69+Jun!AI69),IF(Config!$C$6=7,SUM(Ene!AI69+Feb!AI69+Mar!AI69+Abr!AI69+May!AI69+Jun!AI69+Jul!AI69),IF(Config!$C$6=8,SUM(+Ene!AI69+Feb!AI69+Mar!AI69+Abr!AI69+May!AI69+Jun!AI69+Jul!AI69+Ago!AI69),IF(Config!$C$6=9,SUM(+Ene!AI69+Feb!AI69+Mar!AI69+Abr!AI69+May!AI69+Jun!AI69+Jul!AI69+Ago!AI69+Set!AI69),IF(Config!$C$6=10,SUM(+Ene!AI69+Feb!AI69+Mar!AI69+Abr!AI69+May!AI69+Jun!AI69+Jul!AI69+Ago!AI69+Set!AI69+Oct!AI69),IF(Config!$C$6=11,SUM(+Ene!AI69+Feb!AI69+Mar!AI69+Abr!AI69+May!AI69+Jun!AI69+Jul!AI69+Ago!AI69+Set!AI69+Oct!AI69+Nov!AI69),IF(Config!$C$6=12,SUM(+Ene!AI69+Feb!AI69+Mar!AI69+Abr!AI69+May!AI69+Jun!AI69+Jul!AI69+Ago!AI69+Set!AI69+Oct!AI69+Nov!AI69+Dic!AI69)))))))))))))</f>
        <v>0</v>
      </c>
      <c r="AJ69" s="429">
        <f>IF(Config!$C$6=1,SUM(+Ene!AJ69),IF(Config!$C$6=2,SUM(+Ene!AJ69+Feb!AJ69),IF(Config!$C$6=3,SUM(+Ene!AJ69+Feb!AJ69+Mar!AJ69),IF(Config!$C$6=4,SUM(+Ene!AJ69+Feb!AJ69+Mar!AJ69+Abr!AJ69),IF(Config!$C$6=5,SUM(Ene!AJ69+Feb!AJ69+Mar!AJ69+Abr!AJ69+May!AJ69),IF(Config!$C$6=6,SUM(+Ene!AJ69+Feb!AJ69+Mar!AJ69+Abr!AJ69+May!AJ69+Jun!AJ69),IF(Config!$C$6=7,SUM(Ene!AJ69+Feb!AJ69+Mar!AJ69+Abr!AJ69+May!AJ69+Jun!AJ69+Jul!AJ69),IF(Config!$C$6=8,SUM(+Ene!AJ69+Feb!AJ69+Mar!AJ69+Abr!AJ69+May!AJ69+Jun!AJ69+Jul!AJ69+Ago!AJ69),IF(Config!$C$6=9,SUM(+Ene!AJ69+Feb!AJ69+Mar!AJ69+Abr!AJ69+May!AJ69+Jun!AJ69+Jul!AJ69+Ago!AJ69+Set!AJ69),IF(Config!$C$6=10,SUM(+Ene!AJ69+Feb!AJ69+Mar!AJ69+Abr!AJ69+May!AJ69+Jun!AJ69+Jul!AJ69+Ago!AJ69+Set!AJ69+Oct!AJ69),IF(Config!$C$6=11,SUM(+Ene!AJ69+Feb!AJ69+Mar!AJ69+Abr!AJ69+May!AJ69+Jun!AJ69+Jul!AJ69+Ago!AJ69+Set!AJ69+Oct!AJ69+Nov!AJ69),IF(Config!$C$6=12,SUM(+Ene!AJ69+Feb!AJ69+Mar!AJ69+Abr!AJ69+May!AJ69+Jun!AJ69+Jul!AJ69+Ago!AJ69+Set!AJ69+Oct!AJ69+Nov!AJ69+Dic!AJ69)))))))))))))</f>
        <v>0</v>
      </c>
      <c r="AK69" s="429">
        <f>IF(Config!$C$6=1,SUM(+Ene!AK69),IF(Config!$C$6=2,SUM(+Ene!AK69+Feb!AK69),IF(Config!$C$6=3,SUM(+Ene!AK69+Feb!AK69+Mar!AK69),IF(Config!$C$6=4,SUM(+Ene!AK69+Feb!AK69+Mar!AK69+Abr!AK69),IF(Config!$C$6=5,SUM(Ene!AK69+Feb!AK69+Mar!AK69+Abr!AK69+May!AK69),IF(Config!$C$6=6,SUM(+Ene!AK69+Feb!AK69+Mar!AK69+Abr!AK69+May!AK69+Jun!AK69),IF(Config!$C$6=7,SUM(Ene!AK69+Feb!AK69+Mar!AK69+Abr!AK69+May!AK69+Jun!AK69+Jul!AK69),IF(Config!$C$6=8,SUM(+Ene!AK69+Feb!AK69+Mar!AK69+Abr!AK69+May!AK69+Jun!AK69+Jul!AK69+Ago!AK69),IF(Config!$C$6=9,SUM(+Ene!AK69+Feb!AK69+Mar!AK69+Abr!AK69+May!AK69+Jun!AK69+Jul!AK69+Ago!AK69+Set!AK69),IF(Config!$C$6=10,SUM(+Ene!AK69+Feb!AK69+Mar!AK69+Abr!AK69+May!AK69+Jun!AK69+Jul!AK69+Ago!AK69+Set!AK69+Oct!AK69),IF(Config!$C$6=11,SUM(+Ene!AK69+Feb!AK69+Mar!AK69+Abr!AK69+May!AK69+Jun!AK69+Jul!AK69+Ago!AK69+Set!AK69+Oct!AK69+Nov!AK69),IF(Config!$C$6=12,SUM(+Ene!AK69+Feb!AK69+Mar!AK69+Abr!AK69+May!AK69+Jun!AK69+Jul!AK69+Ago!AK69+Set!AK69+Oct!AK69+Nov!AK69+Dic!AK69)))))))))))))</f>
        <v>0</v>
      </c>
      <c r="AL69" s="429">
        <f>IF(Config!$C$6=1,SUM(+Ene!AL69),IF(Config!$C$6=2,SUM(+Ene!AL69+Feb!AL69),IF(Config!$C$6=3,SUM(+Ene!AL69+Feb!AL69+Mar!AL69),IF(Config!$C$6=4,SUM(+Ene!AL69+Feb!AL69+Mar!AL69+Abr!AL69),IF(Config!$C$6=5,SUM(Ene!AL69+Feb!AL69+Mar!AL69+Abr!AL69+May!AL69),IF(Config!$C$6=6,SUM(+Ene!AL69+Feb!AL69+Mar!AL69+Abr!AL69+May!AL69+Jun!AL69),IF(Config!$C$6=7,SUM(Ene!AL69+Feb!AL69+Mar!AL69+Abr!AL69+May!AL69+Jun!AL69+Jul!AL69),IF(Config!$C$6=8,SUM(+Ene!AL69+Feb!AL69+Mar!AL69+Abr!AL69+May!AL69+Jun!AL69+Jul!AL69+Ago!AL69),IF(Config!$C$6=9,SUM(+Ene!AL69+Feb!AL69+Mar!AL69+Abr!AL69+May!AL69+Jun!AL69+Jul!AL69+Ago!AL69+Set!AL69),IF(Config!$C$6=10,SUM(+Ene!AL69+Feb!AL69+Mar!AL69+Abr!AL69+May!AL69+Jun!AL69+Jul!AL69+Ago!AL69+Set!AL69+Oct!AL69),IF(Config!$C$6=11,SUM(+Ene!AL69+Feb!AL69+Mar!AL69+Abr!AL69+May!AL69+Jun!AL69+Jul!AL69+Ago!AL69+Set!AL69+Oct!AL69+Nov!AL69),IF(Config!$C$6=12,SUM(+Ene!AL69+Feb!AL69+Mar!AL69+Abr!AL69+May!AL69+Jun!AL69+Jul!AL69+Ago!AL69+Set!AL69+Oct!AL69+Nov!AL69+Dic!AL69)))))))))))))</f>
        <v>0</v>
      </c>
      <c r="AM69" s="429">
        <f>IF(Config!$C$6=1,SUM(+Ene!AM69),IF(Config!$C$6=2,SUM(+Ene!AM69+Feb!AM69),IF(Config!$C$6=3,SUM(+Ene!AM69+Feb!AM69+Mar!AM69),IF(Config!$C$6=4,SUM(+Ene!AM69+Feb!AM69+Mar!AM69+Abr!AM69),IF(Config!$C$6=5,SUM(Ene!AM69+Feb!AM69+Mar!AM69+Abr!AM69+May!AM69),IF(Config!$C$6=6,SUM(+Ene!AM69+Feb!AM69+Mar!AM69+Abr!AM69+May!AM69+Jun!AM69),IF(Config!$C$6=7,SUM(Ene!AM69+Feb!AM69+Mar!AM69+Abr!AM69+May!AM69+Jun!AM69+Jul!AM69),IF(Config!$C$6=8,SUM(+Ene!AM69+Feb!AM69+Mar!AM69+Abr!AM69+May!AM69+Jun!AM69+Jul!AM69+Ago!AM69),IF(Config!$C$6=9,SUM(+Ene!AM69+Feb!AM69+Mar!AM69+Abr!AM69+May!AM69+Jun!AM69+Jul!AM69+Ago!AM69+Set!AM69),IF(Config!$C$6=10,SUM(+Ene!AM69+Feb!AM69+Mar!AM69+Abr!AM69+May!AM69+Jun!AM69+Jul!AM69+Ago!AM69+Set!AM69+Oct!AM69),IF(Config!$C$6=11,SUM(+Ene!AM69+Feb!AM69+Mar!AM69+Abr!AM69+May!AM69+Jun!AM69+Jul!AM69+Ago!AM69+Set!AM69+Oct!AM69+Nov!AM69),IF(Config!$C$6=12,SUM(+Ene!AM69+Feb!AM69+Mar!AM69+Abr!AM69+May!AM69+Jun!AM69+Jul!AM69+Ago!AM69+Set!AM69+Oct!AM69+Nov!AM69+Dic!AM69)))))))))))))</f>
        <v>0</v>
      </c>
      <c r="AN69" s="429">
        <f>IF(Config!$C$6=1,SUM(+Ene!AN69),IF(Config!$C$6=2,SUM(+Ene!AN69+Feb!AN69),IF(Config!$C$6=3,SUM(+Ene!AN69+Feb!AN69+Mar!AN69),IF(Config!$C$6=4,SUM(+Ene!AN69+Feb!AN69+Mar!AN69+Abr!AN69),IF(Config!$C$6=5,SUM(Ene!AN69+Feb!AN69+Mar!AN69+Abr!AN69+May!AN69),IF(Config!$C$6=6,SUM(+Ene!AN69+Feb!AN69+Mar!AN69+Abr!AN69+May!AN69+Jun!AN69),IF(Config!$C$6=7,SUM(Ene!AN69+Feb!AN69+Mar!AN69+Abr!AN69+May!AN69+Jun!AN69+Jul!AN69),IF(Config!$C$6=8,SUM(+Ene!AN69+Feb!AN69+Mar!AN69+Abr!AN69+May!AN69+Jun!AN69+Jul!AN69+Ago!AN69),IF(Config!$C$6=9,SUM(+Ene!AN69+Feb!AN69+Mar!AN69+Abr!AN69+May!AN69+Jun!AN69+Jul!AN69+Ago!AN69+Set!AN69),IF(Config!$C$6=10,SUM(+Ene!AN69+Feb!AN69+Mar!AN69+Abr!AN69+May!AN69+Jun!AN69+Jul!AN69+Ago!AN69+Set!AN69+Oct!AN69),IF(Config!$C$6=11,SUM(+Ene!AN69+Feb!AN69+Mar!AN69+Abr!AN69+May!AN69+Jun!AN69+Jul!AN69+Ago!AN69+Set!AN69+Oct!AN69+Nov!AN69),IF(Config!$C$6=12,SUM(+Ene!AN69+Feb!AN69+Mar!AN69+Abr!AN69+May!AN69+Jun!AN69+Jul!AN69+Ago!AN69+Set!AN69+Oct!AN69+Nov!AN69+Dic!AN69)))))))))))))</f>
        <v>0</v>
      </c>
      <c r="AO69" s="429">
        <f>IF(Config!$C$6=1,SUM(+Ene!AO69),IF(Config!$C$6=2,SUM(+Ene!AO69+Feb!AO69),IF(Config!$C$6=3,SUM(+Ene!AO69+Feb!AO69+Mar!AO69),IF(Config!$C$6=4,SUM(+Ene!AO69+Feb!AO69+Mar!AO69+Abr!AO69),IF(Config!$C$6=5,SUM(Ene!AO69+Feb!AO69+Mar!AO69+Abr!AO69+May!AO69),IF(Config!$C$6=6,SUM(+Ene!AO69+Feb!AO69+Mar!AO69+Abr!AO69+May!AO69+Jun!AO69),IF(Config!$C$6=7,SUM(Ene!AO69+Feb!AO69+Mar!AO69+Abr!AO69+May!AO69+Jun!AO69+Jul!AO69),IF(Config!$C$6=8,SUM(+Ene!AO69+Feb!AO69+Mar!AO69+Abr!AO69+May!AO69+Jun!AO69+Jul!AO69+Ago!AO69),IF(Config!$C$6=9,SUM(+Ene!AO69+Feb!AO69+Mar!AO69+Abr!AO69+May!AO69+Jun!AO69+Jul!AO69+Ago!AO69+Set!AO69),IF(Config!$C$6=10,SUM(+Ene!AO69+Feb!AO69+Mar!AO69+Abr!AO69+May!AO69+Jun!AO69+Jul!AO69+Ago!AO69+Set!AO69+Oct!AO69),IF(Config!$C$6=11,SUM(+Ene!AO69+Feb!AO69+Mar!AO69+Abr!AO69+May!AO69+Jun!AO69+Jul!AO69+Ago!AO69+Set!AO69+Oct!AO69+Nov!AO69),IF(Config!$C$6=12,SUM(+Ene!AO69+Feb!AO69+Mar!AO69+Abr!AO69+May!AO69+Jun!AO69+Jul!AO69+Ago!AO69+Set!AO69+Oct!AO69+Nov!AO69+Dic!AO69)))))))))))))</f>
        <v>0</v>
      </c>
      <c r="AP69" s="429">
        <f>IF(Config!$C$6=1,SUM(+Ene!AP69),IF(Config!$C$6=2,SUM(+Ene!AP69+Feb!AP69),IF(Config!$C$6=3,SUM(+Ene!AP69+Feb!AP69+Mar!AP69),IF(Config!$C$6=4,SUM(+Ene!AP69+Feb!AP69+Mar!AP69+Abr!AP69),IF(Config!$C$6=5,SUM(Ene!AP69+Feb!AP69+Mar!AP69+Abr!AP69+May!AP69),IF(Config!$C$6=6,SUM(+Ene!AP69+Feb!AP69+Mar!AP69+Abr!AP69+May!AP69+Jun!AP69),IF(Config!$C$6=7,SUM(Ene!AP69+Feb!AP69+Mar!AP69+Abr!AP69+May!AP69+Jun!AP69+Jul!AP69),IF(Config!$C$6=8,SUM(+Ene!AP69+Feb!AP69+Mar!AP69+Abr!AP69+May!AP69+Jun!AP69+Jul!AP69+Ago!AP69),IF(Config!$C$6=9,SUM(+Ene!AP69+Feb!AP69+Mar!AP69+Abr!AP69+May!AP69+Jun!AP69+Jul!AP69+Ago!AP69+Set!AP69),IF(Config!$C$6=10,SUM(+Ene!AP69+Feb!AP69+Mar!AP69+Abr!AP69+May!AP69+Jun!AP69+Jul!AP69+Ago!AP69+Set!AP69+Oct!AP69),IF(Config!$C$6=11,SUM(+Ene!AP69+Feb!AP69+Mar!AP69+Abr!AP69+May!AP69+Jun!AP69+Jul!AP69+Ago!AP69+Set!AP69+Oct!AP69+Nov!AP69),IF(Config!$C$6=12,SUM(+Ene!AP69+Feb!AP69+Mar!AP69+Abr!AP69+May!AP69+Jun!AP69+Jul!AP69+Ago!AP69+Set!AP69+Oct!AP69+Nov!AP69+Dic!AP69)))))))))))))</f>
        <v>0</v>
      </c>
      <c r="AQ69" s="429">
        <f>IF(Config!$C$6=1,SUM(+Ene!AQ69),IF(Config!$C$6=2,SUM(+Ene!AQ69+Feb!AQ69),IF(Config!$C$6=3,SUM(+Ene!AQ69+Feb!AQ69+Mar!AQ69),IF(Config!$C$6=4,SUM(+Ene!AQ69+Feb!AQ69+Mar!AQ69+Abr!AQ69),IF(Config!$C$6=5,SUM(Ene!AQ69+Feb!AQ69+Mar!AQ69+Abr!AQ69+May!AQ69),IF(Config!$C$6=6,SUM(+Ene!AQ69+Feb!AQ69+Mar!AQ69+Abr!AQ69+May!AQ69+Jun!AQ69),IF(Config!$C$6=7,SUM(Ene!AQ69+Feb!AQ69+Mar!AQ69+Abr!AQ69+May!AQ69+Jun!AQ69+Jul!AQ69),IF(Config!$C$6=8,SUM(+Ene!AQ69+Feb!AQ69+Mar!AQ69+Abr!AQ69+May!AQ69+Jun!AQ69+Jul!AQ69+Ago!AQ69),IF(Config!$C$6=9,SUM(+Ene!AQ69+Feb!AQ69+Mar!AQ69+Abr!AQ69+May!AQ69+Jun!AQ69+Jul!AQ69+Ago!AQ69+Set!AQ69),IF(Config!$C$6=10,SUM(+Ene!AQ69+Feb!AQ69+Mar!AQ69+Abr!AQ69+May!AQ69+Jun!AQ69+Jul!AQ69+Ago!AQ69+Set!AQ69+Oct!AQ69),IF(Config!$C$6=11,SUM(+Ene!AQ69+Feb!AQ69+Mar!AQ69+Abr!AQ69+May!AQ69+Jun!AQ69+Jul!AQ69+Ago!AQ69+Set!AQ69+Oct!AQ69+Nov!AQ69),IF(Config!$C$6=12,SUM(+Ene!AQ69+Feb!AQ69+Mar!AQ69+Abr!AQ69+May!AQ69+Jun!AQ69+Jul!AQ69+Ago!AQ69+Set!AQ69+Oct!AQ69+Nov!AQ69+Dic!AQ69)))))))))))))</f>
        <v>0</v>
      </c>
      <c r="AR69" s="429">
        <f>IF(Config!$C$6=1,SUM(+Ene!AR69),IF(Config!$C$6=2,SUM(+Ene!AR69+Feb!AR69),IF(Config!$C$6=3,SUM(+Ene!AR69+Feb!AR69+Mar!AR69),IF(Config!$C$6=4,SUM(+Ene!AR69+Feb!AR69+Mar!AR69+Abr!AR69),IF(Config!$C$6=5,SUM(Ene!AR69+Feb!AR69+Mar!AR69+Abr!AR69+May!AR69),IF(Config!$C$6=6,SUM(+Ene!AR69+Feb!AR69+Mar!AR69+Abr!AR69+May!AR69+Jun!AR69),IF(Config!$C$6=7,SUM(Ene!AR69+Feb!AR69+Mar!AR69+Abr!AR69+May!AR69+Jun!AR69+Jul!AR69),IF(Config!$C$6=8,SUM(+Ene!AR69+Feb!AR69+Mar!AR69+Abr!AR69+May!AR69+Jun!AR69+Jul!AR69+Ago!AR69),IF(Config!$C$6=9,SUM(+Ene!AR69+Feb!AR69+Mar!AR69+Abr!AR69+May!AR69+Jun!AR69+Jul!AR69+Ago!AR69+Set!AR69),IF(Config!$C$6=10,SUM(+Ene!AR69+Feb!AR69+Mar!AR69+Abr!AR69+May!AR69+Jun!AR69+Jul!AR69+Ago!AR69+Set!AR69+Oct!AR69),IF(Config!$C$6=11,SUM(+Ene!AR69+Feb!AR69+Mar!AR69+Abr!AR69+May!AR69+Jun!AR69+Jul!AR69+Ago!AR69+Set!AR69+Oct!AR69+Nov!AR69),IF(Config!$C$6=12,SUM(+Ene!AR69+Feb!AR69+Mar!AR69+Abr!AR69+May!AR69+Jun!AR69+Jul!AR69+Ago!AR69+Set!AR69+Oct!AR69+Nov!AR69+Dic!AR69)))))))))))))</f>
        <v>0</v>
      </c>
      <c r="AS69" s="429">
        <f>IF(Config!$C$6=1,SUM(+Ene!AS69),IF(Config!$C$6=2,SUM(+Ene!AS69+Feb!AS69),IF(Config!$C$6=3,SUM(+Ene!AS69+Feb!AS69+Mar!AS69),IF(Config!$C$6=4,SUM(+Ene!AS69+Feb!AS69+Mar!AS69+Abr!AS69),IF(Config!$C$6=5,SUM(Ene!AS69+Feb!AS69+Mar!AS69+Abr!AS69+May!AS69),IF(Config!$C$6=6,SUM(+Ene!AS69+Feb!AS69+Mar!AS69+Abr!AS69+May!AS69+Jun!AS69),IF(Config!$C$6=7,SUM(Ene!AS69+Feb!AS69+Mar!AS69+Abr!AS69+May!AS69+Jun!AS69+Jul!AS69),IF(Config!$C$6=8,SUM(+Ene!AS69+Feb!AS69+Mar!AS69+Abr!AS69+May!AS69+Jun!AS69+Jul!AS69+Ago!AS69),IF(Config!$C$6=9,SUM(+Ene!AS69+Feb!AS69+Mar!AS69+Abr!AS69+May!AS69+Jun!AS69+Jul!AS69+Ago!AS69+Set!AS69),IF(Config!$C$6=10,SUM(+Ene!AS69+Feb!AS69+Mar!AS69+Abr!AS69+May!AS69+Jun!AS69+Jul!AS69+Ago!AS69+Set!AS69+Oct!AS69),IF(Config!$C$6=11,SUM(+Ene!AS69+Feb!AS69+Mar!AS69+Abr!AS69+May!AS69+Jun!AS69+Jul!AS69+Ago!AS69+Set!AS69+Oct!AS69+Nov!AS69),IF(Config!$C$6=12,SUM(+Ene!AS69+Feb!AS69+Mar!AS69+Abr!AS69+May!AS69+Jun!AS69+Jul!AS69+Ago!AS69+Set!AS69+Oct!AS69+Nov!AS69+Dic!AS69)))))))))))))</f>
        <v>0</v>
      </c>
      <c r="AT69" s="429">
        <f>IF(Config!$C$6=1,SUM(+Ene!AT69),IF(Config!$C$6=2,SUM(+Ene!AT69+Feb!AT69),IF(Config!$C$6=3,SUM(+Ene!AT69+Feb!AT69+Mar!AT69),IF(Config!$C$6=4,SUM(+Ene!AT69+Feb!AT69+Mar!AT69+Abr!AT69),IF(Config!$C$6=5,SUM(Ene!AT69+Feb!AT69+Mar!AT69+Abr!AT69+May!AT69),IF(Config!$C$6=6,SUM(+Ene!AT69+Feb!AT69+Mar!AT69+Abr!AT69+May!AT69+Jun!AT69),IF(Config!$C$6=7,SUM(Ene!AT69+Feb!AT69+Mar!AT69+Abr!AT69+May!AT69+Jun!AT69+Jul!AT69),IF(Config!$C$6=8,SUM(+Ene!AT69+Feb!AT69+Mar!AT69+Abr!AT69+May!AT69+Jun!AT69+Jul!AT69+Ago!AT69),IF(Config!$C$6=9,SUM(+Ene!AT69+Feb!AT69+Mar!AT69+Abr!AT69+May!AT69+Jun!AT69+Jul!AT69+Ago!AT69+Set!AT69),IF(Config!$C$6=10,SUM(+Ene!AT69+Feb!AT69+Mar!AT69+Abr!AT69+May!AT69+Jun!AT69+Jul!AT69+Ago!AT69+Set!AT69+Oct!AT69),IF(Config!$C$6=11,SUM(+Ene!AT69+Feb!AT69+Mar!AT69+Abr!AT69+May!AT69+Jun!AT69+Jul!AT69+Ago!AT69+Set!AT69+Oct!AT69+Nov!AT69),IF(Config!$C$6=12,SUM(+Ene!AT69+Feb!AT69+Mar!AT69+Abr!AT69+May!AT69+Jun!AT69+Jul!AT69+Ago!AT69+Set!AT69+Oct!AT69+Nov!AT69+Dic!AT69)))))))))))))</f>
        <v>0</v>
      </c>
      <c r="AU69">
        <f t="shared" si="34"/>
        <v>0</v>
      </c>
      <c r="AV69" s="37">
        <f t="shared" si="35"/>
        <v>0</v>
      </c>
      <c r="AW69" s="37">
        <f t="shared" si="36"/>
        <v>0</v>
      </c>
      <c r="AX69" s="37">
        <f t="shared" si="51"/>
        <v>0</v>
      </c>
      <c r="AY69" s="37">
        <f t="shared" si="52"/>
        <v>0</v>
      </c>
      <c r="AZ69" s="37">
        <f t="shared" si="54"/>
        <v>0</v>
      </c>
      <c r="BA69" s="37">
        <f t="shared" si="55"/>
        <v>0</v>
      </c>
      <c r="BB69" s="37">
        <f t="shared" si="16"/>
        <v>0</v>
      </c>
      <c r="BC69" s="37">
        <f t="shared" si="56"/>
        <v>0</v>
      </c>
      <c r="BD69" s="38">
        <f t="shared" si="57"/>
        <v>0</v>
      </c>
      <c r="BE69" s="37">
        <f t="shared" si="58"/>
        <v>0</v>
      </c>
      <c r="BF69" s="54">
        <f t="shared" si="53"/>
        <v>0</v>
      </c>
      <c r="BG69" t="str">
        <f t="shared" si="8"/>
        <v>OK</v>
      </c>
    </row>
    <row r="70" spans="1:59" x14ac:dyDescent="0.25">
      <c r="A70" s="400">
        <v>67</v>
      </c>
      <c r="B70" s="404" t="s">
        <v>545</v>
      </c>
      <c r="C70" s="405" t="s">
        <v>166</v>
      </c>
      <c r="D70" s="430">
        <f>IF(Config!$C$6=1,SUM(+Ene!D70),IF(Config!$C$6=2,SUM(+Ene!D70+Feb!D70),IF(Config!$C$6=3,SUM(+Ene!D70+Feb!D70+Mar!D70),IF(Config!$C$6=4,SUM(+Ene!D70+Feb!D70+Mar!D70+Abr!D70),IF(Config!$C$6=5,SUM(Ene!D70+Feb!D70+Mar!D70+Abr!D70+May!D70),IF(Config!$C$6=6,SUM(+Ene!D70+Feb!D70+Mar!D70+Abr!D70+May!D70+Jun!D70),IF(Config!$C$6=7,SUM(Ene!D70+Feb!D70+Mar!D70+Abr!D70+May!D70+Jun!D70+Jul!D70),IF(Config!$C$6=8,SUM(+Ene!D70+Feb!D70+Mar!D70+Abr!D70+May!D70+Jun!D70+Jul!D70+Ago!D70),IF(Config!$C$6=9,SUM(+Ene!D70+Feb!D70+Mar!D70+Abr!D70+May!D70+Jun!D70+Jul!D70+Ago!D70+Set!D70),IF(Config!$C$6=10,SUM(+Ene!D70+Feb!D70+Mar!D70+Abr!D70+May!D70+Jun!D70+Jul!D70+Ago!D70+Set!D70+Oct!D70),IF(Config!$C$6=11,SUM(+Ene!D70+Feb!D70+Mar!D70+Abr!D70+May!D70+Jun!D70+Jul!D70+Ago!D70+Set!D70+Oct!D70+Nov!D70),IF(Config!$C$6=12,SUM(+Ene!D70+Feb!D70+Mar!D70+Abr!D70+May!D70+Jun!D70+Jul!D70+Ago!D70+Set!D70+Oct!D70+Nov!D70+Dic!D70)))))))))))))</f>
        <v>0</v>
      </c>
      <c r="E70" s="430">
        <f>IF(Config!$C$6=1,SUM(+Ene!E70),IF(Config!$C$6=2,SUM(+Ene!E70+Feb!E70),IF(Config!$C$6=3,SUM(+Ene!E70+Feb!E70+Mar!E70),IF(Config!$C$6=4,SUM(+Ene!E70+Feb!E70+Mar!E70+Abr!E70),IF(Config!$C$6=5,SUM(Ene!E70+Feb!E70+Mar!E70+Abr!E70+May!E70),IF(Config!$C$6=6,SUM(+Ene!E70+Feb!E70+Mar!E70+Abr!E70+May!E70+Jun!E70),IF(Config!$C$6=7,SUM(Ene!E70+Feb!E70+Mar!E70+Abr!E70+May!E70+Jun!E70+Jul!E70),IF(Config!$C$6=8,SUM(+Ene!E70+Feb!E70+Mar!E70+Abr!E70+May!E70+Jun!E70+Jul!E70+Ago!E70),IF(Config!$C$6=9,SUM(+Ene!E70+Feb!E70+Mar!E70+Abr!E70+May!E70+Jun!E70+Jul!E70+Ago!E70+Set!E70),IF(Config!$C$6=10,SUM(+Ene!E70+Feb!E70+Mar!E70+Abr!E70+May!E70+Jun!E70+Jul!E70+Ago!E70+Set!E70+Oct!E70),IF(Config!$C$6=11,SUM(+Ene!E70+Feb!E70+Mar!E70+Abr!E70+May!E70+Jun!E70+Jul!E70+Ago!E70+Set!E70+Oct!E70+Nov!E70),IF(Config!$C$6=12,SUM(+Ene!E70+Feb!E70+Mar!E70+Abr!E70+May!E70+Jun!E70+Jul!E70+Ago!E70+Set!E70+Oct!E70+Nov!E70+Dic!E70)))))))))))))</f>
        <v>0</v>
      </c>
      <c r="F70" s="429">
        <f>IF(Config!$C$6=1,SUM(+Ene!F90),IF(Config!$C$6=2,SUM(+Ene!F90+Feb!F90),IF(Config!$C$6=3,SUM(+Ene!F90+Feb!F90+Mar!F90),IF(Config!$C$6=4,SUM(+Ene!F90+Feb!F90+Mar!F90+Abr!F90),IF(Config!$C$6=5,SUM(Ene!F90+Feb!F90+Mar!F90+Abr!F90+May!F90),IF(Config!$C$6=6,SUM(+Ene!F90+Feb!F90+Mar!F90+Abr!F90+May!F90+Jun!F90),IF(Config!$C$6=7,SUM(Ene!F90+Feb!F90+Mar!F90+Abr!F90+May!F90+Jun!F90+Jul!F90),IF(Config!$C$6=8,SUM(+Ene!F90+Feb!F90+Mar!F90+Abr!F90+May!F90+Jun!F90+Jul!F90+Ago!F90),IF(Config!$C$6=9,SUM(+Ene!F90+Feb!F90+Mar!F90+Abr!F90+May!F90+Jun!F90+Jul!F90+Ago!F90+Set!F90),IF(Config!$C$6=10,SUM(+Ene!F90+Feb!F90+Mar!F90+Abr!F90+May!F90+Jun!F90+Jul!F90+Ago!F90+Set!F90+Oct!F90),IF(Config!$C$6=11,SUM(+Ene!F90+Feb!F90+Mar!F90+Abr!F90+May!F90+Jun!F90+Jul!F90+Ago!F90+Set!F90+Oct!F90+Nov!F90),IF(Config!$C$6=12,SUM(+Ene!F90+Feb!F90+Mar!F90+Abr!F90+May!F90+Jun!F90+Jul!F90+Ago!F90+Set!F90+Oct!F90+Nov!F90+Dic!F90)))))))))))))</f>
        <v>0</v>
      </c>
      <c r="G70" s="430">
        <f>IF(Config!$C$6=1,SUM(+Ene!G70),IF(Config!$C$6=2,SUM(+Ene!G70+Feb!G70),IF(Config!$C$6=3,SUM(+Ene!G70+Feb!G70+Mar!G70),IF(Config!$C$6=4,SUM(+Ene!G70+Feb!G70+Mar!G70+Abr!G70),IF(Config!$C$6=5,SUM(Ene!G70+Feb!G70+Mar!G70+Abr!G70+May!G70),IF(Config!$C$6=6,SUM(+Ene!G70+Feb!G70+Mar!G70+Abr!G70+May!G70+Jun!G70),IF(Config!$C$6=7,SUM(Ene!G70+Feb!G70+Mar!G70+Abr!G70+May!G70+Jun!G70+Jul!G70),IF(Config!$C$6=8,SUM(+Ene!G70+Feb!G70+Mar!G70+Abr!G70+May!G70+Jun!G70+Jul!G70+Ago!G70),IF(Config!$C$6=9,SUM(+Ene!G70+Feb!G70+Mar!G70+Abr!G70+May!G70+Jun!G70+Jul!G70+Ago!G70+Set!G70),IF(Config!$C$6=10,SUM(+Ene!G70+Feb!G70+Mar!G70+Abr!G70+May!G70+Jun!G70+Jul!G70+Ago!G70+Set!G70+Oct!G70),IF(Config!$C$6=11,SUM(+Ene!G70+Feb!G70+Mar!G70+Abr!G70+May!G70+Jun!G70+Jul!G70+Ago!G70+Set!G70+Oct!G70+Nov!G70),IF(Config!$C$6=12,SUM(+Ene!G70+Feb!G70+Mar!G70+Abr!G70+May!G70+Jun!G70+Jul!G70+Ago!G70+Set!G70+Oct!G70+Nov!G70+Dic!G70)))))))))))))</f>
        <v>0</v>
      </c>
      <c r="H70" s="430">
        <f>IF(Config!$C$6=1,SUM(+Ene!H70),IF(Config!$C$6=2,SUM(+Ene!H70+Feb!H70),IF(Config!$C$6=3,SUM(+Ene!H70+Feb!H70+Mar!H70),IF(Config!$C$6=4,SUM(+Ene!H70+Feb!H70+Mar!H70+Abr!H70),IF(Config!$C$6=5,SUM(Ene!H70+Feb!H70+Mar!H70+Abr!H70+May!H70),IF(Config!$C$6=6,SUM(+Ene!H70+Feb!H70+Mar!H70+Abr!H70+May!H70+Jun!H70),IF(Config!$C$6=7,SUM(Ene!H70+Feb!H70+Mar!H70+Abr!H70+May!H70+Jun!H70+Jul!H70),IF(Config!$C$6=8,SUM(+Ene!H70+Feb!H70+Mar!H70+Abr!H70+May!H70+Jun!H70+Jul!H70+Ago!H70),IF(Config!$C$6=9,SUM(+Ene!H70+Feb!H70+Mar!H70+Abr!H70+May!H70+Jun!H70+Jul!H70+Ago!H70+Set!H70),IF(Config!$C$6=10,SUM(+Ene!H70+Feb!H70+Mar!H70+Abr!H70+May!H70+Jun!H70+Jul!H70+Ago!H70+Set!H70+Oct!H70),IF(Config!$C$6=11,SUM(+Ene!H70+Feb!H70+Mar!H70+Abr!H70+May!H70+Jun!H70+Jul!H70+Ago!H70+Set!H70+Oct!H70+Nov!H70),IF(Config!$C$6=12,SUM(+Ene!H70+Feb!H70+Mar!H70+Abr!H70+May!H70+Jun!H70+Jul!H70+Ago!H70+Set!H70+Oct!H70+Nov!H70+Dic!H70)))))))))))))</f>
        <v>0</v>
      </c>
      <c r="I70" s="430">
        <f>IF(Config!$C$6=1,SUM(+Ene!I70),IF(Config!$C$6=2,SUM(+Ene!I70+Feb!I70),IF(Config!$C$6=3,SUM(+Ene!I70+Feb!I70+Mar!I70),IF(Config!$C$6=4,SUM(+Ene!I70+Feb!I70+Mar!I70+Abr!I70),IF(Config!$C$6=5,SUM(Ene!I70+Feb!I70+Mar!I70+Abr!I70+May!I70),IF(Config!$C$6=6,SUM(+Ene!I70+Feb!I70+Mar!I70+Abr!I70+May!I70+Jun!I70),IF(Config!$C$6=7,SUM(Ene!I70+Feb!I70+Mar!I70+Abr!I70+May!I70+Jun!I70+Jul!I70),IF(Config!$C$6=8,SUM(+Ene!I70+Feb!I70+Mar!I70+Abr!I70+May!I70+Jun!I70+Jul!I70+Ago!I70),IF(Config!$C$6=9,SUM(+Ene!I70+Feb!I70+Mar!I70+Abr!I70+May!I70+Jun!I70+Jul!I70+Ago!I70+Set!I70),IF(Config!$C$6=10,SUM(+Ene!I70+Feb!I70+Mar!I70+Abr!I70+May!I70+Jun!I70+Jul!I70+Ago!I70+Set!I70+Oct!I70),IF(Config!$C$6=11,SUM(+Ene!I70+Feb!I70+Mar!I70+Abr!I70+May!I70+Jun!I70+Jul!I70+Ago!I70+Set!I70+Oct!I70+Nov!I70),IF(Config!$C$6=12,SUM(+Ene!I70+Feb!I70+Mar!I70+Abr!I70+May!I70+Jun!I70+Jul!I70+Ago!I70+Set!I70+Oct!I70+Nov!I70+Dic!I70)))))))))))))</f>
        <v>0</v>
      </c>
      <c r="J70" s="430">
        <f>IF(Config!$C$6=1,SUM(+Ene!J70),IF(Config!$C$6=2,SUM(+Ene!J70+Feb!J70),IF(Config!$C$6=3,SUM(+Ene!J70+Feb!J70+Mar!J70),IF(Config!$C$6=4,SUM(+Ene!J70+Feb!J70+Mar!J70+Abr!J70),IF(Config!$C$6=5,SUM(Ene!J70+Feb!J70+Mar!J70+Abr!J70+May!J70),IF(Config!$C$6=6,SUM(+Ene!J70+Feb!J70+Mar!J70+Abr!J70+May!J70+Jun!J70),IF(Config!$C$6=7,SUM(Ene!J70+Feb!J70+Mar!J70+Abr!J70+May!J70+Jun!J70+Jul!J70),IF(Config!$C$6=8,SUM(+Ene!J70+Feb!J70+Mar!J70+Abr!J70+May!J70+Jun!J70+Jul!J70+Ago!J70),IF(Config!$C$6=9,SUM(+Ene!J70+Feb!J70+Mar!J70+Abr!J70+May!J70+Jun!J70+Jul!J70+Ago!J70+Set!J70),IF(Config!$C$6=10,SUM(+Ene!J70+Feb!J70+Mar!J70+Abr!J70+May!J70+Jun!J70+Jul!J70+Ago!J70+Set!J70+Oct!J70),IF(Config!$C$6=11,SUM(+Ene!J70+Feb!J70+Mar!J70+Abr!J70+May!J70+Jun!J70+Jul!J70+Ago!J70+Set!J70+Oct!J70+Nov!J70),IF(Config!$C$6=12,SUM(+Ene!J70+Feb!J70+Mar!J70+Abr!J70+May!J70+Jun!J70+Jul!J70+Ago!J70+Set!J70+Oct!J70+Nov!J70+Dic!J70)))))))))))))</f>
        <v>0</v>
      </c>
      <c r="K70" s="430">
        <f>IF(Config!$C$6=1,SUM(+Ene!K70),IF(Config!$C$6=2,SUM(+Ene!K70+Feb!K70),IF(Config!$C$6=3,SUM(+Ene!K70+Feb!K70+Mar!K70),IF(Config!$C$6=4,SUM(+Ene!K70+Feb!K70+Mar!K70+Abr!K70),IF(Config!$C$6=5,SUM(Ene!K70+Feb!K70+Mar!K70+Abr!K70+May!K70),IF(Config!$C$6=6,SUM(+Ene!K70+Feb!K70+Mar!K70+Abr!K70+May!K70+Jun!K70),IF(Config!$C$6=7,SUM(Ene!K70+Feb!K70+Mar!K70+Abr!K70+May!K70+Jun!K70+Jul!K70),IF(Config!$C$6=8,SUM(+Ene!K70+Feb!K70+Mar!K70+Abr!K70+May!K70+Jun!K70+Jul!K70+Ago!K70),IF(Config!$C$6=9,SUM(+Ene!K70+Feb!K70+Mar!K70+Abr!K70+May!K70+Jun!K70+Jul!K70+Ago!K70+Set!K70),IF(Config!$C$6=10,SUM(+Ene!K70+Feb!K70+Mar!K70+Abr!K70+May!K70+Jun!K70+Jul!K70+Ago!K70+Set!K70+Oct!K70),IF(Config!$C$6=11,SUM(+Ene!K70+Feb!K70+Mar!K70+Abr!K70+May!K70+Jun!K70+Jul!K70+Ago!K70+Set!K70+Oct!K70+Nov!K70),IF(Config!$C$6=12,SUM(+Ene!K70+Feb!K70+Mar!K70+Abr!K70+May!K70+Jun!K70+Jul!K70+Ago!K70+Set!K70+Oct!K70+Nov!K70+Dic!K70)))))))))))))</f>
        <v>0</v>
      </c>
      <c r="L70" s="430">
        <f>IF(Config!$C$6=1,SUM(+Ene!L70),IF(Config!$C$6=2,SUM(+Ene!L70+Feb!L70),IF(Config!$C$6=3,SUM(+Ene!L70+Feb!L70+Mar!L70),IF(Config!$C$6=4,SUM(+Ene!L70+Feb!L70+Mar!L70+Abr!L70),IF(Config!$C$6=5,SUM(Ene!L70+Feb!L70+Mar!L70+Abr!L70+May!L70),IF(Config!$C$6=6,SUM(+Ene!L70+Feb!L70+Mar!L70+Abr!L70+May!L70+Jun!L70),IF(Config!$C$6=7,SUM(Ene!L70+Feb!L70+Mar!L70+Abr!L70+May!L70+Jun!L70+Jul!L70),IF(Config!$C$6=8,SUM(+Ene!L70+Feb!L70+Mar!L70+Abr!L70+May!L70+Jun!L70+Jul!L70+Ago!L70),IF(Config!$C$6=9,SUM(+Ene!L70+Feb!L70+Mar!L70+Abr!L70+May!L70+Jun!L70+Jul!L70+Ago!L70+Set!L70),IF(Config!$C$6=10,SUM(+Ene!L70+Feb!L70+Mar!L70+Abr!L70+May!L70+Jun!L70+Jul!L70+Ago!L70+Set!L70+Oct!L70),IF(Config!$C$6=11,SUM(+Ene!L70+Feb!L70+Mar!L70+Abr!L70+May!L70+Jun!L70+Jul!L70+Ago!L70+Set!L70+Oct!L70+Nov!L70),IF(Config!$C$6=12,SUM(+Ene!L70+Feb!L70+Mar!L70+Abr!L70+May!L70+Jun!L70+Jul!L70+Ago!L70+Set!L70+Oct!L70+Nov!L70+Dic!L70)))))))))))))</f>
        <v>0</v>
      </c>
      <c r="M70" s="430">
        <f>IF(Config!$C$6=1,SUM(+Ene!M70),IF(Config!$C$6=2,SUM(+Ene!M70+Feb!M70),IF(Config!$C$6=3,SUM(+Ene!M70+Feb!M70+Mar!M70),IF(Config!$C$6=4,SUM(+Ene!M70+Feb!M70+Mar!M70+Abr!M70),IF(Config!$C$6=5,SUM(Ene!M70+Feb!M70+Mar!M70+Abr!M70+May!M70),IF(Config!$C$6=6,SUM(+Ene!M70+Feb!M70+Mar!M70+Abr!M70+May!M70+Jun!M70),IF(Config!$C$6=7,SUM(Ene!M70+Feb!M70+Mar!M70+Abr!M70+May!M70+Jun!M70+Jul!M70),IF(Config!$C$6=8,SUM(+Ene!M70+Feb!M70+Mar!M70+Abr!M70+May!M70+Jun!M70+Jul!M70+Ago!M70),IF(Config!$C$6=9,SUM(+Ene!M70+Feb!M70+Mar!M70+Abr!M70+May!M70+Jun!M70+Jul!M70+Ago!M70+Set!M70),IF(Config!$C$6=10,SUM(+Ene!M70+Feb!M70+Mar!M70+Abr!M70+May!M70+Jun!M70+Jul!M70+Ago!M70+Set!M70+Oct!M70),IF(Config!$C$6=11,SUM(+Ene!M70+Feb!M70+Mar!M70+Abr!M70+May!M70+Jun!M70+Jul!M70+Ago!M70+Set!M70+Oct!M70+Nov!M70),IF(Config!$C$6=12,SUM(+Ene!M70+Feb!M70+Mar!M70+Abr!M70+May!M70+Jun!M70+Jul!M70+Ago!M70+Set!M70+Oct!M70+Nov!M70+Dic!M70)))))))))))))</f>
        <v>0</v>
      </c>
      <c r="N70" s="430">
        <f>IF(Config!$C$6=1,SUM(+Ene!N70),IF(Config!$C$6=2,SUM(+Ene!N70+Feb!N70),IF(Config!$C$6=3,SUM(+Ene!N70+Feb!N70+Mar!N70),IF(Config!$C$6=4,SUM(+Ene!N70+Feb!N70+Mar!N70+Abr!N70),IF(Config!$C$6=5,SUM(Ene!N70+Feb!N70+Mar!N70+Abr!N70+May!N70),IF(Config!$C$6=6,SUM(+Ene!N70+Feb!N70+Mar!N70+Abr!N70+May!N70+Jun!N70),IF(Config!$C$6=7,SUM(Ene!N70+Feb!N70+Mar!N70+Abr!N70+May!N70+Jun!N70+Jul!N70),IF(Config!$C$6=8,SUM(+Ene!N70+Feb!N70+Mar!N70+Abr!N70+May!N70+Jun!N70+Jul!N70+Ago!N70),IF(Config!$C$6=9,SUM(+Ene!N70+Feb!N70+Mar!N70+Abr!N70+May!N70+Jun!N70+Jul!N70+Ago!N70+Set!N70),IF(Config!$C$6=10,SUM(+Ene!N70+Feb!N70+Mar!N70+Abr!N70+May!N70+Jun!N70+Jul!N70+Ago!N70+Set!N70+Oct!N70),IF(Config!$C$6=11,SUM(+Ene!N70+Feb!N70+Mar!N70+Abr!N70+May!N70+Jun!N70+Jul!N70+Ago!N70+Set!N70+Oct!N70+Nov!N70),IF(Config!$C$6=12,SUM(+Ene!N70+Feb!N70+Mar!N70+Abr!N70+May!N70+Jun!N70+Jul!N70+Ago!N70+Set!N70+Oct!N70+Nov!N70+Dic!N70)))))))))))))</f>
        <v>0</v>
      </c>
      <c r="O70" s="430">
        <f>IF(Config!$C$6=1,SUM(+Ene!O70),IF(Config!$C$6=2,SUM(+Ene!O70+Feb!O70),IF(Config!$C$6=3,SUM(+Ene!O70+Feb!O70+Mar!O70),IF(Config!$C$6=4,SUM(+Ene!O70+Feb!O70+Mar!O70+Abr!O70),IF(Config!$C$6=5,SUM(Ene!O70+Feb!O70+Mar!O70+Abr!O70+May!O70),IF(Config!$C$6=6,SUM(+Ene!O70+Feb!O70+Mar!O70+Abr!O70+May!O70+Jun!O70),IF(Config!$C$6=7,SUM(Ene!O70+Feb!O70+Mar!O70+Abr!O70+May!O70+Jun!O70+Jul!O70),IF(Config!$C$6=8,SUM(+Ene!O70+Feb!O70+Mar!O70+Abr!O70+May!O70+Jun!O70+Jul!O70+Ago!O70),IF(Config!$C$6=9,SUM(+Ene!O70+Feb!O70+Mar!O70+Abr!O70+May!O70+Jun!O70+Jul!O70+Ago!O70+Set!O70),IF(Config!$C$6=10,SUM(+Ene!O70+Feb!O70+Mar!O70+Abr!O70+May!O70+Jun!O70+Jul!O70+Ago!O70+Set!O70+Oct!O70),IF(Config!$C$6=11,SUM(+Ene!O70+Feb!O70+Mar!O70+Abr!O70+May!O70+Jun!O70+Jul!O70+Ago!O70+Set!O70+Oct!O70+Nov!O70),IF(Config!$C$6=12,SUM(+Ene!O70+Feb!O70+Mar!O70+Abr!O70+May!O70+Jun!O70+Jul!O70+Ago!O70+Set!O70+Oct!O70+Nov!O70+Dic!O70)))))))))))))</f>
        <v>0</v>
      </c>
      <c r="P70" s="430">
        <f>IF(Config!$C$6=1,SUM(+Ene!P70),IF(Config!$C$6=2,SUM(+Ene!P70+Feb!P70),IF(Config!$C$6=3,SUM(+Ene!P70+Feb!P70+Mar!P70),IF(Config!$C$6=4,SUM(+Ene!P70+Feb!P70+Mar!P70+Abr!P70),IF(Config!$C$6=5,SUM(Ene!P70+Feb!P70+Mar!P70+Abr!P70+May!P70),IF(Config!$C$6=6,SUM(+Ene!P70+Feb!P70+Mar!P70+Abr!P70+May!P70+Jun!P70),IF(Config!$C$6=7,SUM(Ene!P70+Feb!P70+Mar!P70+Abr!P70+May!P70+Jun!P70+Jul!P70),IF(Config!$C$6=8,SUM(+Ene!P70+Feb!P70+Mar!P70+Abr!P70+May!P70+Jun!P70+Jul!P70+Ago!P70),IF(Config!$C$6=9,SUM(+Ene!P70+Feb!P70+Mar!P70+Abr!P70+May!P70+Jun!P70+Jul!P70+Ago!P70+Set!P70),IF(Config!$C$6=10,SUM(+Ene!P70+Feb!P70+Mar!P70+Abr!P70+May!P70+Jun!P70+Jul!P70+Ago!P70+Set!P70+Oct!P70),IF(Config!$C$6=11,SUM(+Ene!P70+Feb!P70+Mar!P70+Abr!P70+May!P70+Jun!P70+Jul!P70+Ago!P70+Set!P70+Oct!P70+Nov!P70),IF(Config!$C$6=12,SUM(+Ene!P70+Feb!P70+Mar!P70+Abr!P70+May!P70+Jun!P70+Jul!P70+Ago!P70+Set!P70+Oct!P70+Nov!P70+Dic!P70)))))))))))))</f>
        <v>0</v>
      </c>
      <c r="Q70" s="430">
        <f>IF(Config!$C$6=1,SUM(+Ene!Q70),IF(Config!$C$6=2,SUM(+Ene!Q70+Feb!Q70),IF(Config!$C$6=3,SUM(+Ene!Q70+Feb!Q70+Mar!Q70),IF(Config!$C$6=4,SUM(+Ene!Q70+Feb!Q70+Mar!Q70+Abr!Q70),IF(Config!$C$6=5,SUM(Ene!Q70+Feb!Q70+Mar!Q70+Abr!Q70+May!Q70),IF(Config!$C$6=6,SUM(+Ene!Q70+Feb!Q70+Mar!Q70+Abr!Q70+May!Q70+Jun!Q70),IF(Config!$C$6=7,SUM(Ene!Q70+Feb!Q70+Mar!Q70+Abr!Q70+May!Q70+Jun!Q70+Jul!Q70),IF(Config!$C$6=8,SUM(+Ene!Q70+Feb!Q70+Mar!Q70+Abr!Q70+May!Q70+Jun!Q70+Jul!Q70+Ago!Q70),IF(Config!$C$6=9,SUM(+Ene!Q70+Feb!Q70+Mar!Q70+Abr!Q70+May!Q70+Jun!Q70+Jul!Q70+Ago!Q70+Set!Q70),IF(Config!$C$6=10,SUM(+Ene!Q70+Feb!Q70+Mar!Q70+Abr!Q70+May!Q70+Jun!Q70+Jul!Q70+Ago!Q70+Set!Q70+Oct!Q70),IF(Config!$C$6=11,SUM(+Ene!Q70+Feb!Q70+Mar!Q70+Abr!Q70+May!Q70+Jun!Q70+Jul!Q70+Ago!Q70+Set!Q70+Oct!Q70+Nov!Q70),IF(Config!$C$6=12,SUM(+Ene!Q70+Feb!Q70+Mar!Q70+Abr!Q70+May!Q70+Jun!Q70+Jul!Q70+Ago!Q70+Set!Q70+Oct!Q70+Nov!Q70+Dic!Q70)))))))))))))</f>
        <v>0</v>
      </c>
      <c r="R70" s="430">
        <f>IF(Config!$C$6=1,SUM(+Ene!R70),IF(Config!$C$6=2,SUM(+Ene!R70+Feb!R70),IF(Config!$C$6=3,SUM(+Ene!R70+Feb!R70+Mar!R70),IF(Config!$C$6=4,SUM(+Ene!R70+Feb!R70+Mar!R70+Abr!R70),IF(Config!$C$6=5,SUM(Ene!R70+Feb!R70+Mar!R70+Abr!R70+May!R70),IF(Config!$C$6=6,SUM(+Ene!R70+Feb!R70+Mar!R70+Abr!R70+May!R70+Jun!R70),IF(Config!$C$6=7,SUM(Ene!R70+Feb!R70+Mar!R70+Abr!R70+May!R70+Jun!R70+Jul!R70),IF(Config!$C$6=8,SUM(+Ene!R70+Feb!R70+Mar!R70+Abr!R70+May!R70+Jun!R70+Jul!R70+Ago!R70),IF(Config!$C$6=9,SUM(+Ene!R70+Feb!R70+Mar!R70+Abr!R70+May!R70+Jun!R70+Jul!R70+Ago!R70+Set!R70),IF(Config!$C$6=10,SUM(+Ene!R70+Feb!R70+Mar!R70+Abr!R70+May!R70+Jun!R70+Jul!R70+Ago!R70+Set!R70+Oct!R70),IF(Config!$C$6=11,SUM(+Ene!R70+Feb!R70+Mar!R70+Abr!R70+May!R70+Jun!R70+Jul!R70+Ago!R70+Set!R70+Oct!R70+Nov!R70),IF(Config!$C$6=12,SUM(+Ene!R70+Feb!R70+Mar!R70+Abr!R70+May!R70+Jun!R70+Jul!R70+Ago!R70+Set!R70+Oct!R70+Nov!R70+Dic!R70)))))))))))))</f>
        <v>0</v>
      </c>
      <c r="S70" s="430">
        <f>IF(Config!$C$6=1,SUM(+Ene!S70),IF(Config!$C$6=2,SUM(+Ene!S70+Feb!S70),IF(Config!$C$6=3,SUM(+Ene!S70+Feb!S70+Mar!S70),IF(Config!$C$6=4,SUM(+Ene!S70+Feb!S70+Mar!S70+Abr!S70),IF(Config!$C$6=5,SUM(Ene!S70+Feb!S70+Mar!S70+Abr!S70+May!S70),IF(Config!$C$6=6,SUM(+Ene!S70+Feb!S70+Mar!S70+Abr!S70+May!S70+Jun!S70),IF(Config!$C$6=7,SUM(Ene!S70+Feb!S70+Mar!S70+Abr!S70+May!S70+Jun!S70+Jul!S70),IF(Config!$C$6=8,SUM(+Ene!S70+Feb!S70+Mar!S70+Abr!S70+May!S70+Jun!S70+Jul!S70+Ago!S70),IF(Config!$C$6=9,SUM(+Ene!S70+Feb!S70+Mar!S70+Abr!S70+May!S70+Jun!S70+Jul!S70+Ago!S70+Set!S70),IF(Config!$C$6=10,SUM(+Ene!S70+Feb!S70+Mar!S70+Abr!S70+May!S70+Jun!S70+Jul!S70+Ago!S70+Set!S70+Oct!S70),IF(Config!$C$6=11,SUM(+Ene!S70+Feb!S70+Mar!S70+Abr!S70+May!S70+Jun!S70+Jul!S70+Ago!S70+Set!S70+Oct!S70+Nov!S70),IF(Config!$C$6=12,SUM(+Ene!S70+Feb!S70+Mar!S70+Abr!S70+May!S70+Jun!S70+Jul!S70+Ago!S70+Set!S70+Oct!S70+Nov!S70+Dic!S70)))))))))))))</f>
        <v>0</v>
      </c>
      <c r="T70" s="430">
        <f>IF(Config!$C$6=1,SUM(+Ene!T70),IF(Config!$C$6=2,SUM(+Ene!T70+Feb!T70),IF(Config!$C$6=3,SUM(+Ene!T70+Feb!T70+Mar!T70),IF(Config!$C$6=4,SUM(+Ene!T70+Feb!T70+Mar!T70+Abr!T70),IF(Config!$C$6=5,SUM(Ene!T70+Feb!T70+Mar!T70+Abr!T70+May!T70),IF(Config!$C$6=6,SUM(+Ene!T70+Feb!T70+Mar!T70+Abr!T70+May!T70+Jun!T70),IF(Config!$C$6=7,SUM(Ene!T70+Feb!T70+Mar!T70+Abr!T70+May!T70+Jun!T70+Jul!T70),IF(Config!$C$6=8,SUM(+Ene!T70+Feb!T70+Mar!T70+Abr!T70+May!T70+Jun!T70+Jul!T70+Ago!T70),IF(Config!$C$6=9,SUM(+Ene!T70+Feb!T70+Mar!T70+Abr!T70+May!T70+Jun!T70+Jul!T70+Ago!T70+Set!T70),IF(Config!$C$6=10,SUM(+Ene!T70+Feb!T70+Mar!T70+Abr!T70+May!T70+Jun!T70+Jul!T70+Ago!T70+Set!T70+Oct!T70),IF(Config!$C$6=11,SUM(+Ene!T70+Feb!T70+Mar!T70+Abr!T70+May!T70+Jun!T70+Jul!T70+Ago!T70+Set!T70+Oct!T70+Nov!T70),IF(Config!$C$6=12,SUM(+Ene!T70+Feb!T70+Mar!T70+Abr!T70+May!T70+Jun!T70+Jul!T70+Ago!T70+Set!T70+Oct!T70+Nov!T70+Dic!T70)))))))))))))</f>
        <v>0</v>
      </c>
      <c r="U70" s="430">
        <f>IF(Config!$C$6=1,SUM(+Ene!U70),IF(Config!$C$6=2,SUM(+Ene!U70+Feb!U70),IF(Config!$C$6=3,SUM(+Ene!U70+Feb!U70+Mar!U70),IF(Config!$C$6=4,SUM(+Ene!U70+Feb!U70+Mar!U70+Abr!U70),IF(Config!$C$6=5,SUM(Ene!U70+Feb!U70+Mar!U70+Abr!U70+May!U70),IF(Config!$C$6=6,SUM(+Ene!U70+Feb!U70+Mar!U70+Abr!U70+May!U70+Jun!U70),IF(Config!$C$6=7,SUM(Ene!U70+Feb!U70+Mar!U70+Abr!U70+May!U70+Jun!U70+Jul!U70),IF(Config!$C$6=8,SUM(+Ene!U70+Feb!U70+Mar!U70+Abr!U70+May!U70+Jun!U70+Jul!U70+Ago!U70),IF(Config!$C$6=9,SUM(+Ene!U70+Feb!U70+Mar!U70+Abr!U70+May!U70+Jun!U70+Jul!U70+Ago!U70+Set!U70),IF(Config!$C$6=10,SUM(+Ene!U70+Feb!U70+Mar!U70+Abr!U70+May!U70+Jun!U70+Jul!U70+Ago!U70+Set!U70+Oct!U70),IF(Config!$C$6=11,SUM(+Ene!U70+Feb!U70+Mar!U70+Abr!U70+May!U70+Jun!U70+Jul!U70+Ago!U70+Set!U70+Oct!U70+Nov!U70),IF(Config!$C$6=12,SUM(+Ene!U70+Feb!U70+Mar!U70+Abr!U70+May!U70+Jun!U70+Jul!U70+Ago!U70+Set!U70+Oct!U70+Nov!U70+Dic!U70)))))))))))))</f>
        <v>0</v>
      </c>
      <c r="V70" s="430">
        <f>IF(Config!$C$6=1,SUM(+Ene!V70),IF(Config!$C$6=2,SUM(+Ene!V70+Feb!V70),IF(Config!$C$6=3,SUM(+Ene!V70+Feb!V70+Mar!V70),IF(Config!$C$6=4,SUM(+Ene!V70+Feb!V70+Mar!V70+Abr!V70),IF(Config!$C$6=5,SUM(Ene!V70+Feb!V70+Mar!V70+Abr!V70+May!V70),IF(Config!$C$6=6,SUM(+Ene!V70+Feb!V70+Mar!V70+Abr!V70+May!V70+Jun!V70),IF(Config!$C$6=7,SUM(Ene!V70+Feb!V70+Mar!V70+Abr!V70+May!V70+Jun!V70+Jul!V70),IF(Config!$C$6=8,SUM(+Ene!V70+Feb!V70+Mar!V70+Abr!V70+May!V70+Jun!V70+Jul!V70+Ago!V70),IF(Config!$C$6=9,SUM(+Ene!V70+Feb!V70+Mar!V70+Abr!V70+May!V70+Jun!V70+Jul!V70+Ago!V70+Set!V70),IF(Config!$C$6=10,SUM(+Ene!V70+Feb!V70+Mar!V70+Abr!V70+May!V70+Jun!V70+Jul!V70+Ago!V70+Set!V70+Oct!V70),IF(Config!$C$6=11,SUM(+Ene!V70+Feb!V70+Mar!V70+Abr!V70+May!V70+Jun!V70+Jul!V70+Ago!V70+Set!V70+Oct!V70+Nov!V70),IF(Config!$C$6=12,SUM(+Ene!V70+Feb!V70+Mar!V70+Abr!V70+May!V70+Jun!V70+Jul!V70+Ago!V70+Set!V70+Oct!V70+Nov!V70+Dic!V70)))))))))))))</f>
        <v>0</v>
      </c>
      <c r="W70" s="430">
        <f>IF(Config!$C$6=1,SUM(+Ene!W70),IF(Config!$C$6=2,SUM(+Ene!W70+Feb!W70),IF(Config!$C$6=3,SUM(+Ene!W70+Feb!W70+Mar!W70),IF(Config!$C$6=4,SUM(+Ene!W70+Feb!W70+Mar!W70+Abr!W70),IF(Config!$C$6=5,SUM(Ene!W70+Feb!W70+Mar!W70+Abr!W70+May!W70),IF(Config!$C$6=6,SUM(+Ene!W70+Feb!W70+Mar!W70+Abr!W70+May!W70+Jun!W70),IF(Config!$C$6=7,SUM(Ene!W70+Feb!W70+Mar!W70+Abr!W70+May!W70+Jun!W70+Jul!W70),IF(Config!$C$6=8,SUM(+Ene!W70+Feb!W70+Mar!W70+Abr!W70+May!W70+Jun!W70+Jul!W70+Ago!W70),IF(Config!$C$6=9,SUM(+Ene!W70+Feb!W70+Mar!W70+Abr!W70+May!W70+Jun!W70+Jul!W70+Ago!W70+Set!W70),IF(Config!$C$6=10,SUM(+Ene!W70+Feb!W70+Mar!W70+Abr!W70+May!W70+Jun!W70+Jul!W70+Ago!W70+Set!W70+Oct!W70),IF(Config!$C$6=11,SUM(+Ene!W70+Feb!W70+Mar!W70+Abr!W70+May!W70+Jun!W70+Jul!W70+Ago!W70+Set!W70+Oct!W70+Nov!W70),IF(Config!$C$6=12,SUM(+Ene!W70+Feb!W70+Mar!W70+Abr!W70+May!W70+Jun!W70+Jul!W70+Ago!W70+Set!W70+Oct!W70+Nov!W70+Dic!W70)))))))))))))</f>
        <v>0</v>
      </c>
      <c r="X70" s="430">
        <f>IF(Config!$C$6=1,SUM(+Ene!X70),IF(Config!$C$6=2,SUM(+Ene!X70+Feb!X70),IF(Config!$C$6=3,SUM(+Ene!X70+Feb!X70+Mar!X70),IF(Config!$C$6=4,SUM(+Ene!X70+Feb!X70+Mar!X70+Abr!X70),IF(Config!$C$6=5,SUM(Ene!X70+Feb!X70+Mar!X70+Abr!X70+May!X70),IF(Config!$C$6=6,SUM(+Ene!X70+Feb!X70+Mar!X70+Abr!X70+May!X70+Jun!X70),IF(Config!$C$6=7,SUM(Ene!X70+Feb!X70+Mar!X70+Abr!X70+May!X70+Jun!X70+Jul!X70),IF(Config!$C$6=8,SUM(+Ene!X70+Feb!X70+Mar!X70+Abr!X70+May!X70+Jun!X70+Jul!X70+Ago!X70),IF(Config!$C$6=9,SUM(+Ene!X70+Feb!X70+Mar!X70+Abr!X70+May!X70+Jun!X70+Jul!X70+Ago!X70+Set!X70),IF(Config!$C$6=10,SUM(+Ene!X70+Feb!X70+Mar!X70+Abr!X70+May!X70+Jun!X70+Jul!X70+Ago!X70+Set!X70+Oct!X70),IF(Config!$C$6=11,SUM(+Ene!X70+Feb!X70+Mar!X70+Abr!X70+May!X70+Jun!X70+Jul!X70+Ago!X70+Set!X70+Oct!X70+Nov!X70),IF(Config!$C$6=12,SUM(+Ene!X70+Feb!X70+Mar!X70+Abr!X70+May!X70+Jun!X70+Jul!X70+Ago!X70+Set!X70+Oct!X70+Nov!X70+Dic!X70)))))))))))))</f>
        <v>0</v>
      </c>
      <c r="Y70" s="430">
        <f>IF(Config!$C$6=1,SUM(+Ene!Y70),IF(Config!$C$6=2,SUM(+Ene!Y70+Feb!Y70),IF(Config!$C$6=3,SUM(+Ene!Y70+Feb!Y70+Mar!Y70),IF(Config!$C$6=4,SUM(+Ene!Y70+Feb!Y70+Mar!Y70+Abr!Y70),IF(Config!$C$6=5,SUM(Ene!Y70+Feb!Y70+Mar!Y70+Abr!Y70+May!Y70),IF(Config!$C$6=6,SUM(+Ene!Y70+Feb!Y70+Mar!Y70+Abr!Y70+May!Y70+Jun!Y70),IF(Config!$C$6=7,SUM(Ene!Y70+Feb!Y70+Mar!Y70+Abr!Y70+May!Y70+Jun!Y70+Jul!Y70),IF(Config!$C$6=8,SUM(+Ene!Y70+Feb!Y70+Mar!Y70+Abr!Y70+May!Y70+Jun!Y70+Jul!Y70+Ago!Y70),IF(Config!$C$6=9,SUM(+Ene!Y70+Feb!Y70+Mar!Y70+Abr!Y70+May!Y70+Jun!Y70+Jul!Y70+Ago!Y70+Set!Y70),IF(Config!$C$6=10,SUM(+Ene!Y70+Feb!Y70+Mar!Y70+Abr!Y70+May!Y70+Jun!Y70+Jul!Y70+Ago!Y70+Set!Y70+Oct!Y70),IF(Config!$C$6=11,SUM(+Ene!Y70+Feb!Y70+Mar!Y70+Abr!Y70+May!Y70+Jun!Y70+Jul!Y70+Ago!Y70+Set!Y70+Oct!Y70+Nov!Y70),IF(Config!$C$6=12,SUM(+Ene!Y70+Feb!Y70+Mar!Y70+Abr!Y70+May!Y70+Jun!Y70+Jul!Y70+Ago!Y70+Set!Y70+Oct!Y70+Nov!Y70+Dic!Y70)))))))))))))</f>
        <v>0</v>
      </c>
      <c r="Z70" s="430">
        <f>IF(Config!$C$6=1,SUM(+Ene!Z70),IF(Config!$C$6=2,SUM(+Ene!Z70+Feb!Z70),IF(Config!$C$6=3,SUM(+Ene!Z70+Feb!Z70+Mar!Z70),IF(Config!$C$6=4,SUM(+Ene!Z70+Feb!Z70+Mar!Z70+Abr!Z70),IF(Config!$C$6=5,SUM(Ene!Z70+Feb!Z70+Mar!Z70+Abr!Z70+May!Z70),IF(Config!$C$6=6,SUM(+Ene!Z70+Feb!Z70+Mar!Z70+Abr!Z70+May!Z70+Jun!Z70),IF(Config!$C$6=7,SUM(Ene!Z70+Feb!Z70+Mar!Z70+Abr!Z70+May!Z70+Jun!Z70+Jul!Z70),IF(Config!$C$6=8,SUM(+Ene!Z70+Feb!Z70+Mar!Z70+Abr!Z70+May!Z70+Jun!Z70+Jul!Z70+Ago!Z70),IF(Config!$C$6=9,SUM(+Ene!Z70+Feb!Z70+Mar!Z70+Abr!Z70+May!Z70+Jun!Z70+Jul!Z70+Ago!Z70+Set!Z70),IF(Config!$C$6=10,SUM(+Ene!Z70+Feb!Z70+Mar!Z70+Abr!Z70+May!Z70+Jun!Z70+Jul!Z70+Ago!Z70+Set!Z70+Oct!Z70),IF(Config!$C$6=11,SUM(+Ene!Z70+Feb!Z70+Mar!Z70+Abr!Z70+May!Z70+Jun!Z70+Jul!Z70+Ago!Z70+Set!Z70+Oct!Z70+Nov!Z70),IF(Config!$C$6=12,SUM(+Ene!Z70+Feb!Z70+Mar!Z70+Abr!Z70+May!Z70+Jun!Z70+Jul!Z70+Ago!Z70+Set!Z70+Oct!Z70+Nov!Z70+Dic!Z70)))))))))))))</f>
        <v>0</v>
      </c>
      <c r="AA70" s="430">
        <f>IF(Config!$C$6=1,SUM(+Ene!AA70),IF(Config!$C$6=2,SUM(+Ene!AA70+Feb!AA70),IF(Config!$C$6=3,SUM(+Ene!AA70+Feb!AA70+Mar!AA70),IF(Config!$C$6=4,SUM(+Ene!AA70+Feb!AA70+Mar!AA70+Abr!AA70),IF(Config!$C$6=5,SUM(Ene!AA70+Feb!AA70+Mar!AA70+Abr!AA70+May!AA70),IF(Config!$C$6=6,SUM(+Ene!AA70+Feb!AA70+Mar!AA70+Abr!AA70+May!AA70+Jun!AA70),IF(Config!$C$6=7,SUM(Ene!AA70+Feb!AA70+Mar!AA70+Abr!AA70+May!AA70+Jun!AA70+Jul!AA70),IF(Config!$C$6=8,SUM(+Ene!AA70+Feb!AA70+Mar!AA70+Abr!AA70+May!AA70+Jun!AA70+Jul!AA70+Ago!AA70),IF(Config!$C$6=9,SUM(+Ene!AA70+Feb!AA70+Mar!AA70+Abr!AA70+May!AA70+Jun!AA70+Jul!AA70+Ago!AA70+Set!AA70),IF(Config!$C$6=10,SUM(+Ene!AA70+Feb!AA70+Mar!AA70+Abr!AA70+May!AA70+Jun!AA70+Jul!AA70+Ago!AA70+Set!AA70+Oct!AA70),IF(Config!$C$6=11,SUM(+Ene!AA70+Feb!AA70+Mar!AA70+Abr!AA70+May!AA70+Jun!AA70+Jul!AA70+Ago!AA70+Set!AA70+Oct!AA70+Nov!AA70),IF(Config!$C$6=12,SUM(+Ene!AA70+Feb!AA70+Mar!AA70+Abr!AA70+May!AA70+Jun!AA70+Jul!AA70+Ago!AA70+Set!AA70+Oct!AA70+Nov!AA70+Dic!AA70)))))))))))))</f>
        <v>0</v>
      </c>
      <c r="AB70" s="430">
        <f>IF(Config!$C$6=1,SUM(+Ene!AB70),IF(Config!$C$6=2,SUM(+Ene!AB70+Feb!AB70),IF(Config!$C$6=3,SUM(+Ene!AB70+Feb!AB70+Mar!AB70),IF(Config!$C$6=4,SUM(+Ene!AB70+Feb!AB70+Mar!AB70+Abr!AB70),IF(Config!$C$6=5,SUM(Ene!AB70+Feb!AB70+Mar!AB70+Abr!AB70+May!AB70),IF(Config!$C$6=6,SUM(+Ene!AB70+Feb!AB70+Mar!AB70+Abr!AB70+May!AB70+Jun!AB70),IF(Config!$C$6=7,SUM(Ene!AB70+Feb!AB70+Mar!AB70+Abr!AB70+May!AB70+Jun!AB70+Jul!AB70),IF(Config!$C$6=8,SUM(+Ene!AB70+Feb!AB70+Mar!AB70+Abr!AB70+May!AB70+Jun!AB70+Jul!AB70+Ago!AB70),IF(Config!$C$6=9,SUM(+Ene!AB70+Feb!AB70+Mar!AB70+Abr!AB70+May!AB70+Jun!AB70+Jul!AB70+Ago!AB70+Set!AB70),IF(Config!$C$6=10,SUM(+Ene!AB70+Feb!AB70+Mar!AB70+Abr!AB70+May!AB70+Jun!AB70+Jul!AB70+Ago!AB70+Set!AB70+Oct!AB70),IF(Config!$C$6=11,SUM(+Ene!AB70+Feb!AB70+Mar!AB70+Abr!AB70+May!AB70+Jun!AB70+Jul!AB70+Ago!AB70+Set!AB70+Oct!AB70+Nov!AB70),IF(Config!$C$6=12,SUM(+Ene!AB70+Feb!AB70+Mar!AB70+Abr!AB70+May!AB70+Jun!AB70+Jul!AB70+Ago!AB70+Set!AB70+Oct!AB70+Nov!AB70+Dic!AB70)))))))))))))</f>
        <v>0</v>
      </c>
      <c r="AC70" s="430">
        <f>IF(Config!$C$6=1,SUM(+Ene!AC70),IF(Config!$C$6=2,SUM(+Ene!AC70+Feb!AC70),IF(Config!$C$6=3,SUM(+Ene!AC70+Feb!AC70+Mar!AC70),IF(Config!$C$6=4,SUM(+Ene!AC70+Feb!AC70+Mar!AC70+Abr!AC70),IF(Config!$C$6=5,SUM(Ene!AC70+Feb!AC70+Mar!AC70+Abr!AC70+May!AC70),IF(Config!$C$6=6,SUM(+Ene!AC70+Feb!AC70+Mar!AC70+Abr!AC70+May!AC70+Jun!AC70),IF(Config!$C$6=7,SUM(Ene!AC70+Feb!AC70+Mar!AC70+Abr!AC70+May!AC70+Jun!AC70+Jul!AC70),IF(Config!$C$6=8,SUM(+Ene!AC70+Feb!AC70+Mar!AC70+Abr!AC70+May!AC70+Jun!AC70+Jul!AC70+Ago!AC70),IF(Config!$C$6=9,SUM(+Ene!AC70+Feb!AC70+Mar!AC70+Abr!AC70+May!AC70+Jun!AC70+Jul!AC70+Ago!AC70+Set!AC70),IF(Config!$C$6=10,SUM(+Ene!AC70+Feb!AC70+Mar!AC70+Abr!AC70+May!AC70+Jun!AC70+Jul!AC70+Ago!AC70+Set!AC70+Oct!AC70),IF(Config!$C$6=11,SUM(+Ene!AC70+Feb!AC70+Mar!AC70+Abr!AC70+May!AC70+Jun!AC70+Jul!AC70+Ago!AC70+Set!AC70+Oct!AC70+Nov!AC70),IF(Config!$C$6=12,SUM(+Ene!AC70+Feb!AC70+Mar!AC70+Abr!AC70+May!AC70+Jun!AC70+Jul!AC70+Ago!AC70+Set!AC70+Oct!AC70+Nov!AC70+Dic!AC70)))))))))))))</f>
        <v>0</v>
      </c>
      <c r="AD70" s="430">
        <f>IF(Config!$C$6=1,SUM(+Ene!AD70),IF(Config!$C$6=2,SUM(+Ene!AD70+Feb!AD70),IF(Config!$C$6=3,SUM(+Ene!AD70+Feb!AD70+Mar!AD70),IF(Config!$C$6=4,SUM(+Ene!AD70+Feb!AD70+Mar!AD70+Abr!AD70),IF(Config!$C$6=5,SUM(Ene!AD70+Feb!AD70+Mar!AD70+Abr!AD70+May!AD70),IF(Config!$C$6=6,SUM(+Ene!AD70+Feb!AD70+Mar!AD70+Abr!AD70+May!AD70+Jun!AD70),IF(Config!$C$6=7,SUM(Ene!AD70+Feb!AD70+Mar!AD70+Abr!AD70+May!AD70+Jun!AD70+Jul!AD70),IF(Config!$C$6=8,SUM(+Ene!AD70+Feb!AD70+Mar!AD70+Abr!AD70+May!AD70+Jun!AD70+Jul!AD70+Ago!AD70),IF(Config!$C$6=9,SUM(+Ene!AD70+Feb!AD70+Mar!AD70+Abr!AD70+May!AD70+Jun!AD70+Jul!AD70+Ago!AD70+Set!AD70),IF(Config!$C$6=10,SUM(+Ene!AD70+Feb!AD70+Mar!AD70+Abr!AD70+May!AD70+Jun!AD70+Jul!AD70+Ago!AD70+Set!AD70+Oct!AD70),IF(Config!$C$6=11,SUM(+Ene!AD70+Feb!AD70+Mar!AD70+Abr!AD70+May!AD70+Jun!AD70+Jul!AD70+Ago!AD70+Set!AD70+Oct!AD70+Nov!AD70),IF(Config!$C$6=12,SUM(+Ene!AD70+Feb!AD70+Mar!AD70+Abr!AD70+May!AD70+Jun!AD70+Jul!AD70+Ago!AD70+Set!AD70+Oct!AD70+Nov!AD70+Dic!AD70)))))))))))))</f>
        <v>0</v>
      </c>
      <c r="AE70" s="430">
        <f>IF(Config!$C$6=1,SUM(+Ene!AE70),IF(Config!$C$6=2,SUM(+Ene!AE70+Feb!AE70),IF(Config!$C$6=3,SUM(+Ene!AE70+Feb!AE70+Mar!AE70),IF(Config!$C$6=4,SUM(+Ene!AE70+Feb!AE70+Mar!AE70+Abr!AE70),IF(Config!$C$6=5,SUM(Ene!AE70+Feb!AE70+Mar!AE70+Abr!AE70+May!AE70),IF(Config!$C$6=6,SUM(+Ene!AE70+Feb!AE70+Mar!AE70+Abr!AE70+May!AE70+Jun!AE70),IF(Config!$C$6=7,SUM(Ene!AE70+Feb!AE70+Mar!AE70+Abr!AE70+May!AE70+Jun!AE70+Jul!AE70),IF(Config!$C$6=8,SUM(+Ene!AE70+Feb!AE70+Mar!AE70+Abr!AE70+May!AE70+Jun!AE70+Jul!AE70+Ago!AE70),IF(Config!$C$6=9,SUM(+Ene!AE70+Feb!AE70+Mar!AE70+Abr!AE70+May!AE70+Jun!AE70+Jul!AE70+Ago!AE70+Set!AE70),IF(Config!$C$6=10,SUM(+Ene!AE70+Feb!AE70+Mar!AE70+Abr!AE70+May!AE70+Jun!AE70+Jul!AE70+Ago!AE70+Set!AE70+Oct!AE70),IF(Config!$C$6=11,SUM(+Ene!AE70+Feb!AE70+Mar!AE70+Abr!AE70+May!AE70+Jun!AE70+Jul!AE70+Ago!AE70+Set!AE70+Oct!AE70+Nov!AE70),IF(Config!$C$6=12,SUM(+Ene!AE70+Feb!AE70+Mar!AE70+Abr!AE70+May!AE70+Jun!AE70+Jul!AE70+Ago!AE70+Set!AE70+Oct!AE70+Nov!AE70+Dic!AE70)))))))))))))</f>
        <v>0</v>
      </c>
      <c r="AF70" s="430">
        <f>IF(Config!$C$6=1,SUM(+Ene!AF70),IF(Config!$C$6=2,SUM(+Ene!AF70+Feb!AF70),IF(Config!$C$6=3,SUM(+Ene!AF70+Feb!AF70+Mar!AF70),IF(Config!$C$6=4,SUM(+Ene!AF70+Feb!AF70+Mar!AF70+Abr!AF70),IF(Config!$C$6=5,SUM(Ene!AF70+Feb!AF70+Mar!AF70+Abr!AF70+May!AF70),IF(Config!$C$6=6,SUM(+Ene!AF70+Feb!AF70+Mar!AF70+Abr!AF70+May!AF70+Jun!AF70),IF(Config!$C$6=7,SUM(Ene!AF70+Feb!AF70+Mar!AF70+Abr!AF70+May!AF70+Jun!AF70+Jul!AF70),IF(Config!$C$6=8,SUM(+Ene!AF70+Feb!AF70+Mar!AF70+Abr!AF70+May!AF70+Jun!AF70+Jul!AF70+Ago!AF70),IF(Config!$C$6=9,SUM(+Ene!AF70+Feb!AF70+Mar!AF70+Abr!AF70+May!AF70+Jun!AF70+Jul!AF70+Ago!AF70+Set!AF70),IF(Config!$C$6=10,SUM(+Ene!AF70+Feb!AF70+Mar!AF70+Abr!AF70+May!AF70+Jun!AF70+Jul!AF70+Ago!AF70+Set!AF70+Oct!AF70),IF(Config!$C$6=11,SUM(+Ene!AF70+Feb!AF70+Mar!AF70+Abr!AF70+May!AF70+Jun!AF70+Jul!AF70+Ago!AF70+Set!AF70+Oct!AF70+Nov!AF70),IF(Config!$C$6=12,SUM(+Ene!AF70+Feb!AF70+Mar!AF70+Abr!AF70+May!AF70+Jun!AF70+Jul!AF70+Ago!AF70+Set!AF70+Oct!AF70+Nov!AF70+Dic!AF70)))))))))))))</f>
        <v>0</v>
      </c>
      <c r="AG70" s="430">
        <f>IF(Config!$C$6=1,SUM(+Ene!AG70),IF(Config!$C$6=2,SUM(+Ene!AG70+Feb!AG70),IF(Config!$C$6=3,SUM(+Ene!AG70+Feb!AG70+Mar!AG70),IF(Config!$C$6=4,SUM(+Ene!AG70+Feb!AG70+Mar!AG70+Abr!AG70),IF(Config!$C$6=5,SUM(Ene!AG70+Feb!AG70+Mar!AG70+Abr!AG70+May!AG70),IF(Config!$C$6=6,SUM(+Ene!AG70+Feb!AG70+Mar!AG70+Abr!AG70+May!AG70+Jun!AG70),IF(Config!$C$6=7,SUM(Ene!AG70+Feb!AG70+Mar!AG70+Abr!AG70+May!AG70+Jun!AG70+Jul!AG70),IF(Config!$C$6=8,SUM(+Ene!AG70+Feb!AG70+Mar!AG70+Abr!AG70+May!AG70+Jun!AG70+Jul!AG70+Ago!AG70),IF(Config!$C$6=9,SUM(+Ene!AG70+Feb!AG70+Mar!AG70+Abr!AG70+May!AG70+Jun!AG70+Jul!AG70+Ago!AG70+Set!AG70),IF(Config!$C$6=10,SUM(+Ene!AG70+Feb!AG70+Mar!AG70+Abr!AG70+May!AG70+Jun!AG70+Jul!AG70+Ago!AG70+Set!AG70+Oct!AG70),IF(Config!$C$6=11,SUM(+Ene!AG70+Feb!AG70+Mar!AG70+Abr!AG70+May!AG70+Jun!AG70+Jul!AG70+Ago!AG70+Set!AG70+Oct!AG70+Nov!AG70),IF(Config!$C$6=12,SUM(+Ene!AG70+Feb!AG70+Mar!AG70+Abr!AG70+May!AG70+Jun!AG70+Jul!AG70+Ago!AG70+Set!AG70+Oct!AG70+Nov!AG70+Dic!AG70)))))))))))))</f>
        <v>0</v>
      </c>
      <c r="AH70" s="430">
        <f>IF(Config!$C$6=1,SUM(+Ene!AH70),IF(Config!$C$6=2,SUM(+Ene!AH70+Feb!AH70),IF(Config!$C$6=3,SUM(+Ene!AH70+Feb!AH70+Mar!AH70),IF(Config!$C$6=4,SUM(+Ene!AH70+Feb!AH70+Mar!AH70+Abr!AH70),IF(Config!$C$6=5,SUM(Ene!AH70+Feb!AH70+Mar!AH70+Abr!AH70+May!AH70),IF(Config!$C$6=6,SUM(+Ene!AH70+Feb!AH70+Mar!AH70+Abr!AH70+May!AH70+Jun!AH70),IF(Config!$C$6=7,SUM(Ene!AH70+Feb!AH70+Mar!AH70+Abr!AH70+May!AH70+Jun!AH70+Jul!AH70),IF(Config!$C$6=8,SUM(+Ene!AH70+Feb!AH70+Mar!AH70+Abr!AH70+May!AH70+Jun!AH70+Jul!AH70+Ago!AH70),IF(Config!$C$6=9,SUM(+Ene!AH70+Feb!AH70+Mar!AH70+Abr!AH70+May!AH70+Jun!AH70+Jul!AH70+Ago!AH70+Set!AH70),IF(Config!$C$6=10,SUM(+Ene!AH70+Feb!AH70+Mar!AH70+Abr!AH70+May!AH70+Jun!AH70+Jul!AH70+Ago!AH70+Set!AH70+Oct!AH70),IF(Config!$C$6=11,SUM(+Ene!AH70+Feb!AH70+Mar!AH70+Abr!AH70+May!AH70+Jun!AH70+Jul!AH70+Ago!AH70+Set!AH70+Oct!AH70+Nov!AH70),IF(Config!$C$6=12,SUM(+Ene!AH70+Feb!AH70+Mar!AH70+Abr!AH70+May!AH70+Jun!AH70+Jul!AH70+Ago!AH70+Set!AH70+Oct!AH70+Nov!AH70+Dic!AH70)))))))))))))</f>
        <v>0</v>
      </c>
      <c r="AI70" s="430">
        <f>IF(Config!$C$6=1,SUM(+Ene!AI70),IF(Config!$C$6=2,SUM(+Ene!AI70+Feb!AI70),IF(Config!$C$6=3,SUM(+Ene!AI70+Feb!AI70+Mar!AI70),IF(Config!$C$6=4,SUM(+Ene!AI70+Feb!AI70+Mar!AI70+Abr!AI70),IF(Config!$C$6=5,SUM(Ene!AI70+Feb!AI70+Mar!AI70+Abr!AI70+May!AI70),IF(Config!$C$6=6,SUM(+Ene!AI70+Feb!AI70+Mar!AI70+Abr!AI70+May!AI70+Jun!AI70),IF(Config!$C$6=7,SUM(Ene!AI70+Feb!AI70+Mar!AI70+Abr!AI70+May!AI70+Jun!AI70+Jul!AI70),IF(Config!$C$6=8,SUM(+Ene!AI70+Feb!AI70+Mar!AI70+Abr!AI70+May!AI70+Jun!AI70+Jul!AI70+Ago!AI70),IF(Config!$C$6=9,SUM(+Ene!AI70+Feb!AI70+Mar!AI70+Abr!AI70+May!AI70+Jun!AI70+Jul!AI70+Ago!AI70+Set!AI70),IF(Config!$C$6=10,SUM(+Ene!AI70+Feb!AI70+Mar!AI70+Abr!AI70+May!AI70+Jun!AI70+Jul!AI70+Ago!AI70+Set!AI70+Oct!AI70),IF(Config!$C$6=11,SUM(+Ene!AI70+Feb!AI70+Mar!AI70+Abr!AI70+May!AI70+Jun!AI70+Jul!AI70+Ago!AI70+Set!AI70+Oct!AI70+Nov!AI70),IF(Config!$C$6=12,SUM(+Ene!AI70+Feb!AI70+Mar!AI70+Abr!AI70+May!AI70+Jun!AI70+Jul!AI70+Ago!AI70+Set!AI70+Oct!AI70+Nov!AI70+Dic!AI70)))))))))))))</f>
        <v>0</v>
      </c>
      <c r="AJ70" s="430">
        <f>IF(Config!$C$6=1,SUM(+Ene!AJ70),IF(Config!$C$6=2,SUM(+Ene!AJ70+Feb!AJ70),IF(Config!$C$6=3,SUM(+Ene!AJ70+Feb!AJ70+Mar!AJ70),IF(Config!$C$6=4,SUM(+Ene!AJ70+Feb!AJ70+Mar!AJ70+Abr!AJ70),IF(Config!$C$6=5,SUM(Ene!AJ70+Feb!AJ70+Mar!AJ70+Abr!AJ70+May!AJ70),IF(Config!$C$6=6,SUM(+Ene!AJ70+Feb!AJ70+Mar!AJ70+Abr!AJ70+May!AJ70+Jun!AJ70),IF(Config!$C$6=7,SUM(Ene!AJ70+Feb!AJ70+Mar!AJ70+Abr!AJ70+May!AJ70+Jun!AJ70+Jul!AJ70),IF(Config!$C$6=8,SUM(+Ene!AJ70+Feb!AJ70+Mar!AJ70+Abr!AJ70+May!AJ70+Jun!AJ70+Jul!AJ70+Ago!AJ70),IF(Config!$C$6=9,SUM(+Ene!AJ70+Feb!AJ70+Mar!AJ70+Abr!AJ70+May!AJ70+Jun!AJ70+Jul!AJ70+Ago!AJ70+Set!AJ70),IF(Config!$C$6=10,SUM(+Ene!AJ70+Feb!AJ70+Mar!AJ70+Abr!AJ70+May!AJ70+Jun!AJ70+Jul!AJ70+Ago!AJ70+Set!AJ70+Oct!AJ70),IF(Config!$C$6=11,SUM(+Ene!AJ70+Feb!AJ70+Mar!AJ70+Abr!AJ70+May!AJ70+Jun!AJ70+Jul!AJ70+Ago!AJ70+Set!AJ70+Oct!AJ70+Nov!AJ70),IF(Config!$C$6=12,SUM(+Ene!AJ70+Feb!AJ70+Mar!AJ70+Abr!AJ70+May!AJ70+Jun!AJ70+Jul!AJ70+Ago!AJ70+Set!AJ70+Oct!AJ70+Nov!AJ70+Dic!AJ70)))))))))))))</f>
        <v>0</v>
      </c>
      <c r="AK70" s="430">
        <f>IF(Config!$C$6=1,SUM(+Ene!AK70),IF(Config!$C$6=2,SUM(+Ene!AK70+Feb!AK70),IF(Config!$C$6=3,SUM(+Ene!AK70+Feb!AK70+Mar!AK70),IF(Config!$C$6=4,SUM(+Ene!AK70+Feb!AK70+Mar!AK70+Abr!AK70),IF(Config!$C$6=5,SUM(Ene!AK70+Feb!AK70+Mar!AK70+Abr!AK70+May!AK70),IF(Config!$C$6=6,SUM(+Ene!AK70+Feb!AK70+Mar!AK70+Abr!AK70+May!AK70+Jun!AK70),IF(Config!$C$6=7,SUM(Ene!AK70+Feb!AK70+Mar!AK70+Abr!AK70+May!AK70+Jun!AK70+Jul!AK70),IF(Config!$C$6=8,SUM(+Ene!AK70+Feb!AK70+Mar!AK70+Abr!AK70+May!AK70+Jun!AK70+Jul!AK70+Ago!AK70),IF(Config!$C$6=9,SUM(+Ene!AK70+Feb!AK70+Mar!AK70+Abr!AK70+May!AK70+Jun!AK70+Jul!AK70+Ago!AK70+Set!AK70),IF(Config!$C$6=10,SUM(+Ene!AK70+Feb!AK70+Mar!AK70+Abr!AK70+May!AK70+Jun!AK70+Jul!AK70+Ago!AK70+Set!AK70+Oct!AK70),IF(Config!$C$6=11,SUM(+Ene!AK70+Feb!AK70+Mar!AK70+Abr!AK70+May!AK70+Jun!AK70+Jul!AK70+Ago!AK70+Set!AK70+Oct!AK70+Nov!AK70),IF(Config!$C$6=12,SUM(+Ene!AK70+Feb!AK70+Mar!AK70+Abr!AK70+May!AK70+Jun!AK70+Jul!AK70+Ago!AK70+Set!AK70+Oct!AK70+Nov!AK70+Dic!AK70)))))))))))))</f>
        <v>0</v>
      </c>
      <c r="AL70" s="430">
        <f>IF(Config!$C$6=1,SUM(+Ene!AL70),IF(Config!$C$6=2,SUM(+Ene!AL70+Feb!AL70),IF(Config!$C$6=3,SUM(+Ene!AL70+Feb!AL70+Mar!AL70),IF(Config!$C$6=4,SUM(+Ene!AL70+Feb!AL70+Mar!AL70+Abr!AL70),IF(Config!$C$6=5,SUM(Ene!AL70+Feb!AL70+Mar!AL70+Abr!AL70+May!AL70),IF(Config!$C$6=6,SUM(+Ene!AL70+Feb!AL70+Mar!AL70+Abr!AL70+May!AL70+Jun!AL70),IF(Config!$C$6=7,SUM(Ene!AL70+Feb!AL70+Mar!AL70+Abr!AL70+May!AL70+Jun!AL70+Jul!AL70),IF(Config!$C$6=8,SUM(+Ene!AL70+Feb!AL70+Mar!AL70+Abr!AL70+May!AL70+Jun!AL70+Jul!AL70+Ago!AL70),IF(Config!$C$6=9,SUM(+Ene!AL70+Feb!AL70+Mar!AL70+Abr!AL70+May!AL70+Jun!AL70+Jul!AL70+Ago!AL70+Set!AL70),IF(Config!$C$6=10,SUM(+Ene!AL70+Feb!AL70+Mar!AL70+Abr!AL70+May!AL70+Jun!AL70+Jul!AL70+Ago!AL70+Set!AL70+Oct!AL70),IF(Config!$C$6=11,SUM(+Ene!AL70+Feb!AL70+Mar!AL70+Abr!AL70+May!AL70+Jun!AL70+Jul!AL70+Ago!AL70+Set!AL70+Oct!AL70+Nov!AL70),IF(Config!$C$6=12,SUM(+Ene!AL70+Feb!AL70+Mar!AL70+Abr!AL70+May!AL70+Jun!AL70+Jul!AL70+Ago!AL70+Set!AL70+Oct!AL70+Nov!AL70+Dic!AL70)))))))))))))</f>
        <v>0</v>
      </c>
      <c r="AM70" s="430">
        <f>IF(Config!$C$6=1,SUM(+Ene!AM70),IF(Config!$C$6=2,SUM(+Ene!AM70+Feb!AM70),IF(Config!$C$6=3,SUM(+Ene!AM70+Feb!AM70+Mar!AM70),IF(Config!$C$6=4,SUM(+Ene!AM70+Feb!AM70+Mar!AM70+Abr!AM70),IF(Config!$C$6=5,SUM(Ene!AM70+Feb!AM70+Mar!AM70+Abr!AM70+May!AM70),IF(Config!$C$6=6,SUM(+Ene!AM70+Feb!AM70+Mar!AM70+Abr!AM70+May!AM70+Jun!AM70),IF(Config!$C$6=7,SUM(Ene!AM70+Feb!AM70+Mar!AM70+Abr!AM70+May!AM70+Jun!AM70+Jul!AM70),IF(Config!$C$6=8,SUM(+Ene!AM70+Feb!AM70+Mar!AM70+Abr!AM70+May!AM70+Jun!AM70+Jul!AM70+Ago!AM70),IF(Config!$C$6=9,SUM(+Ene!AM70+Feb!AM70+Mar!AM70+Abr!AM70+May!AM70+Jun!AM70+Jul!AM70+Ago!AM70+Set!AM70),IF(Config!$C$6=10,SUM(+Ene!AM70+Feb!AM70+Mar!AM70+Abr!AM70+May!AM70+Jun!AM70+Jul!AM70+Ago!AM70+Set!AM70+Oct!AM70),IF(Config!$C$6=11,SUM(+Ene!AM70+Feb!AM70+Mar!AM70+Abr!AM70+May!AM70+Jun!AM70+Jul!AM70+Ago!AM70+Set!AM70+Oct!AM70+Nov!AM70),IF(Config!$C$6=12,SUM(+Ene!AM70+Feb!AM70+Mar!AM70+Abr!AM70+May!AM70+Jun!AM70+Jul!AM70+Ago!AM70+Set!AM70+Oct!AM70+Nov!AM70+Dic!AM70)))))))))))))</f>
        <v>0</v>
      </c>
      <c r="AN70" s="430">
        <f>IF(Config!$C$6=1,SUM(+Ene!AN70),IF(Config!$C$6=2,SUM(+Ene!AN70+Feb!AN70),IF(Config!$C$6=3,SUM(+Ene!AN70+Feb!AN70+Mar!AN70),IF(Config!$C$6=4,SUM(+Ene!AN70+Feb!AN70+Mar!AN70+Abr!AN70),IF(Config!$C$6=5,SUM(Ene!AN70+Feb!AN70+Mar!AN70+Abr!AN70+May!AN70),IF(Config!$C$6=6,SUM(+Ene!AN70+Feb!AN70+Mar!AN70+Abr!AN70+May!AN70+Jun!AN70),IF(Config!$C$6=7,SUM(Ene!AN70+Feb!AN70+Mar!AN70+Abr!AN70+May!AN70+Jun!AN70+Jul!AN70),IF(Config!$C$6=8,SUM(+Ene!AN70+Feb!AN70+Mar!AN70+Abr!AN70+May!AN70+Jun!AN70+Jul!AN70+Ago!AN70),IF(Config!$C$6=9,SUM(+Ene!AN70+Feb!AN70+Mar!AN70+Abr!AN70+May!AN70+Jun!AN70+Jul!AN70+Ago!AN70+Set!AN70),IF(Config!$C$6=10,SUM(+Ene!AN70+Feb!AN70+Mar!AN70+Abr!AN70+May!AN70+Jun!AN70+Jul!AN70+Ago!AN70+Set!AN70+Oct!AN70),IF(Config!$C$6=11,SUM(+Ene!AN70+Feb!AN70+Mar!AN70+Abr!AN70+May!AN70+Jun!AN70+Jul!AN70+Ago!AN70+Set!AN70+Oct!AN70+Nov!AN70),IF(Config!$C$6=12,SUM(+Ene!AN70+Feb!AN70+Mar!AN70+Abr!AN70+May!AN70+Jun!AN70+Jul!AN70+Ago!AN70+Set!AN70+Oct!AN70+Nov!AN70+Dic!AN70)))))))))))))</f>
        <v>0</v>
      </c>
      <c r="AO70" s="430">
        <f>IF(Config!$C$6=1,SUM(+Ene!AO70),IF(Config!$C$6=2,SUM(+Ene!AO70+Feb!AO70),IF(Config!$C$6=3,SUM(+Ene!AO70+Feb!AO70+Mar!AO70),IF(Config!$C$6=4,SUM(+Ene!AO70+Feb!AO70+Mar!AO70+Abr!AO70),IF(Config!$C$6=5,SUM(Ene!AO70+Feb!AO70+Mar!AO70+Abr!AO70+May!AO70),IF(Config!$C$6=6,SUM(+Ene!AO70+Feb!AO70+Mar!AO70+Abr!AO70+May!AO70+Jun!AO70),IF(Config!$C$6=7,SUM(Ene!AO70+Feb!AO70+Mar!AO70+Abr!AO70+May!AO70+Jun!AO70+Jul!AO70),IF(Config!$C$6=8,SUM(+Ene!AO70+Feb!AO70+Mar!AO70+Abr!AO70+May!AO70+Jun!AO70+Jul!AO70+Ago!AO70),IF(Config!$C$6=9,SUM(+Ene!AO70+Feb!AO70+Mar!AO70+Abr!AO70+May!AO70+Jun!AO70+Jul!AO70+Ago!AO70+Set!AO70),IF(Config!$C$6=10,SUM(+Ene!AO70+Feb!AO70+Mar!AO70+Abr!AO70+May!AO70+Jun!AO70+Jul!AO70+Ago!AO70+Set!AO70+Oct!AO70),IF(Config!$C$6=11,SUM(+Ene!AO70+Feb!AO70+Mar!AO70+Abr!AO70+May!AO70+Jun!AO70+Jul!AO70+Ago!AO70+Set!AO70+Oct!AO70+Nov!AO70),IF(Config!$C$6=12,SUM(+Ene!AO70+Feb!AO70+Mar!AO70+Abr!AO70+May!AO70+Jun!AO70+Jul!AO70+Ago!AO70+Set!AO70+Oct!AO70+Nov!AO70+Dic!AO70)))))))))))))</f>
        <v>0</v>
      </c>
      <c r="AP70" s="430">
        <f>IF(Config!$C$6=1,SUM(+Ene!AP70),IF(Config!$C$6=2,SUM(+Ene!AP70+Feb!AP70),IF(Config!$C$6=3,SUM(+Ene!AP70+Feb!AP70+Mar!AP70),IF(Config!$C$6=4,SUM(+Ene!AP70+Feb!AP70+Mar!AP70+Abr!AP70),IF(Config!$C$6=5,SUM(Ene!AP70+Feb!AP70+Mar!AP70+Abr!AP70+May!AP70),IF(Config!$C$6=6,SUM(+Ene!AP70+Feb!AP70+Mar!AP70+Abr!AP70+May!AP70+Jun!AP70),IF(Config!$C$6=7,SUM(Ene!AP70+Feb!AP70+Mar!AP70+Abr!AP70+May!AP70+Jun!AP70+Jul!AP70),IF(Config!$C$6=8,SUM(+Ene!AP70+Feb!AP70+Mar!AP70+Abr!AP70+May!AP70+Jun!AP70+Jul!AP70+Ago!AP70),IF(Config!$C$6=9,SUM(+Ene!AP70+Feb!AP70+Mar!AP70+Abr!AP70+May!AP70+Jun!AP70+Jul!AP70+Ago!AP70+Set!AP70),IF(Config!$C$6=10,SUM(+Ene!AP70+Feb!AP70+Mar!AP70+Abr!AP70+May!AP70+Jun!AP70+Jul!AP70+Ago!AP70+Set!AP70+Oct!AP70),IF(Config!$C$6=11,SUM(+Ene!AP70+Feb!AP70+Mar!AP70+Abr!AP70+May!AP70+Jun!AP70+Jul!AP70+Ago!AP70+Set!AP70+Oct!AP70+Nov!AP70),IF(Config!$C$6=12,SUM(+Ene!AP70+Feb!AP70+Mar!AP70+Abr!AP70+May!AP70+Jun!AP70+Jul!AP70+Ago!AP70+Set!AP70+Oct!AP70+Nov!AP70+Dic!AP70)))))))))))))</f>
        <v>0</v>
      </c>
      <c r="AQ70" s="430">
        <f>IF(Config!$C$6=1,SUM(+Ene!AQ70),IF(Config!$C$6=2,SUM(+Ene!AQ70+Feb!AQ70),IF(Config!$C$6=3,SUM(+Ene!AQ70+Feb!AQ70+Mar!AQ70),IF(Config!$C$6=4,SUM(+Ene!AQ70+Feb!AQ70+Mar!AQ70+Abr!AQ70),IF(Config!$C$6=5,SUM(Ene!AQ70+Feb!AQ70+Mar!AQ70+Abr!AQ70+May!AQ70),IF(Config!$C$6=6,SUM(+Ene!AQ70+Feb!AQ70+Mar!AQ70+Abr!AQ70+May!AQ70+Jun!AQ70),IF(Config!$C$6=7,SUM(Ene!AQ70+Feb!AQ70+Mar!AQ70+Abr!AQ70+May!AQ70+Jun!AQ70+Jul!AQ70),IF(Config!$C$6=8,SUM(+Ene!AQ70+Feb!AQ70+Mar!AQ70+Abr!AQ70+May!AQ70+Jun!AQ70+Jul!AQ70+Ago!AQ70),IF(Config!$C$6=9,SUM(+Ene!AQ70+Feb!AQ70+Mar!AQ70+Abr!AQ70+May!AQ70+Jun!AQ70+Jul!AQ70+Ago!AQ70+Set!AQ70),IF(Config!$C$6=10,SUM(+Ene!AQ70+Feb!AQ70+Mar!AQ70+Abr!AQ70+May!AQ70+Jun!AQ70+Jul!AQ70+Ago!AQ70+Set!AQ70+Oct!AQ70),IF(Config!$C$6=11,SUM(+Ene!AQ70+Feb!AQ70+Mar!AQ70+Abr!AQ70+May!AQ70+Jun!AQ70+Jul!AQ70+Ago!AQ70+Set!AQ70+Oct!AQ70+Nov!AQ70),IF(Config!$C$6=12,SUM(+Ene!AQ70+Feb!AQ70+Mar!AQ70+Abr!AQ70+May!AQ70+Jun!AQ70+Jul!AQ70+Ago!AQ70+Set!AQ70+Oct!AQ70+Nov!AQ70+Dic!AQ70)))))))))))))</f>
        <v>0</v>
      </c>
      <c r="AR70" s="430">
        <f>IF(Config!$C$6=1,SUM(+Ene!AR70),IF(Config!$C$6=2,SUM(+Ene!AR70+Feb!AR70),IF(Config!$C$6=3,SUM(+Ene!AR70+Feb!AR70+Mar!AR70),IF(Config!$C$6=4,SUM(+Ene!AR70+Feb!AR70+Mar!AR70+Abr!AR70),IF(Config!$C$6=5,SUM(Ene!AR70+Feb!AR70+Mar!AR70+Abr!AR70+May!AR70),IF(Config!$C$6=6,SUM(+Ene!AR70+Feb!AR70+Mar!AR70+Abr!AR70+May!AR70+Jun!AR70),IF(Config!$C$6=7,SUM(Ene!AR70+Feb!AR70+Mar!AR70+Abr!AR70+May!AR70+Jun!AR70+Jul!AR70),IF(Config!$C$6=8,SUM(+Ene!AR70+Feb!AR70+Mar!AR70+Abr!AR70+May!AR70+Jun!AR70+Jul!AR70+Ago!AR70),IF(Config!$C$6=9,SUM(+Ene!AR70+Feb!AR70+Mar!AR70+Abr!AR70+May!AR70+Jun!AR70+Jul!AR70+Ago!AR70+Set!AR70),IF(Config!$C$6=10,SUM(+Ene!AR70+Feb!AR70+Mar!AR70+Abr!AR70+May!AR70+Jun!AR70+Jul!AR70+Ago!AR70+Set!AR70+Oct!AR70),IF(Config!$C$6=11,SUM(+Ene!AR70+Feb!AR70+Mar!AR70+Abr!AR70+May!AR70+Jun!AR70+Jul!AR70+Ago!AR70+Set!AR70+Oct!AR70+Nov!AR70),IF(Config!$C$6=12,SUM(+Ene!AR70+Feb!AR70+Mar!AR70+Abr!AR70+May!AR70+Jun!AR70+Jul!AR70+Ago!AR70+Set!AR70+Oct!AR70+Nov!AR70+Dic!AR70)))))))))))))</f>
        <v>0</v>
      </c>
      <c r="AS70" s="430">
        <f>IF(Config!$C$6=1,SUM(+Ene!AS70),IF(Config!$C$6=2,SUM(+Ene!AS70+Feb!AS70),IF(Config!$C$6=3,SUM(+Ene!AS70+Feb!AS70+Mar!AS70),IF(Config!$C$6=4,SUM(+Ene!AS70+Feb!AS70+Mar!AS70+Abr!AS70),IF(Config!$C$6=5,SUM(Ene!AS70+Feb!AS70+Mar!AS70+Abr!AS70+May!AS70),IF(Config!$C$6=6,SUM(+Ene!AS70+Feb!AS70+Mar!AS70+Abr!AS70+May!AS70+Jun!AS70),IF(Config!$C$6=7,SUM(Ene!AS70+Feb!AS70+Mar!AS70+Abr!AS70+May!AS70+Jun!AS70+Jul!AS70),IF(Config!$C$6=8,SUM(+Ene!AS70+Feb!AS70+Mar!AS70+Abr!AS70+May!AS70+Jun!AS70+Jul!AS70+Ago!AS70),IF(Config!$C$6=9,SUM(+Ene!AS70+Feb!AS70+Mar!AS70+Abr!AS70+May!AS70+Jun!AS70+Jul!AS70+Ago!AS70+Set!AS70),IF(Config!$C$6=10,SUM(+Ene!AS70+Feb!AS70+Mar!AS70+Abr!AS70+May!AS70+Jun!AS70+Jul!AS70+Ago!AS70+Set!AS70+Oct!AS70),IF(Config!$C$6=11,SUM(+Ene!AS70+Feb!AS70+Mar!AS70+Abr!AS70+May!AS70+Jun!AS70+Jul!AS70+Ago!AS70+Set!AS70+Oct!AS70+Nov!AS70),IF(Config!$C$6=12,SUM(+Ene!AS70+Feb!AS70+Mar!AS70+Abr!AS70+May!AS70+Jun!AS70+Jul!AS70+Ago!AS70+Set!AS70+Oct!AS70+Nov!AS70+Dic!AS70)))))))))))))</f>
        <v>0</v>
      </c>
      <c r="AT70" s="430">
        <f>IF(Config!$C$6=1,SUM(+Ene!AT70),IF(Config!$C$6=2,SUM(+Ene!AT70+Feb!AT70),IF(Config!$C$6=3,SUM(+Ene!AT70+Feb!AT70+Mar!AT70),IF(Config!$C$6=4,SUM(+Ene!AT70+Feb!AT70+Mar!AT70+Abr!AT70),IF(Config!$C$6=5,SUM(Ene!AT70+Feb!AT70+Mar!AT70+Abr!AT70+May!AT70),IF(Config!$C$6=6,SUM(+Ene!AT70+Feb!AT70+Mar!AT70+Abr!AT70+May!AT70+Jun!AT70),IF(Config!$C$6=7,SUM(Ene!AT70+Feb!AT70+Mar!AT70+Abr!AT70+May!AT70+Jun!AT70+Jul!AT70),IF(Config!$C$6=8,SUM(+Ene!AT70+Feb!AT70+Mar!AT70+Abr!AT70+May!AT70+Jun!AT70+Jul!AT70+Ago!AT70),IF(Config!$C$6=9,SUM(+Ene!AT70+Feb!AT70+Mar!AT70+Abr!AT70+May!AT70+Jun!AT70+Jul!AT70+Ago!AT70+Set!AT70),IF(Config!$C$6=10,SUM(+Ene!AT70+Feb!AT70+Mar!AT70+Abr!AT70+May!AT70+Jun!AT70+Jul!AT70+Ago!AT70+Set!AT70+Oct!AT70),IF(Config!$C$6=11,SUM(+Ene!AT70+Feb!AT70+Mar!AT70+Abr!AT70+May!AT70+Jun!AT70+Jul!AT70+Ago!AT70+Set!AT70+Oct!AT70+Nov!AT70),IF(Config!$C$6=12,SUM(+Ene!AT70+Feb!AT70+Mar!AT70+Abr!AT70+May!AT70+Jun!AT70+Jul!AT70+Ago!AT70+Set!AT70+Oct!AT70+Nov!AT70+Dic!AT70)))))))))))))</f>
        <v>0</v>
      </c>
      <c r="AU70">
        <f t="shared" si="34"/>
        <v>0</v>
      </c>
      <c r="AV70" s="384">
        <f t="shared" si="35"/>
        <v>0</v>
      </c>
      <c r="AW70" s="384">
        <f t="shared" si="36"/>
        <v>0</v>
      </c>
      <c r="AX70" s="384">
        <f>+SUM(G70:P70)</f>
        <v>0</v>
      </c>
      <c r="AY70" s="384">
        <f t="shared" si="52"/>
        <v>0</v>
      </c>
      <c r="AZ70" s="384">
        <f t="shared" si="54"/>
        <v>0</v>
      </c>
      <c r="BA70" s="384">
        <f t="shared" si="55"/>
        <v>0</v>
      </c>
      <c r="BB70" s="37">
        <f t="shared" ref="BB70:BB133" si="59">+SUM(AD70:AI70)</f>
        <v>0</v>
      </c>
      <c r="BC70" s="384">
        <f t="shared" si="56"/>
        <v>0</v>
      </c>
      <c r="BD70" s="385">
        <f t="shared" si="57"/>
        <v>0</v>
      </c>
      <c r="BE70" s="384">
        <f t="shared" si="58"/>
        <v>0</v>
      </c>
      <c r="BF70" s="54">
        <f t="shared" si="53"/>
        <v>0</v>
      </c>
      <c r="BG70" t="str">
        <f t="shared" si="8"/>
        <v>OK</v>
      </c>
    </row>
    <row r="71" spans="1:59" x14ac:dyDescent="0.25">
      <c r="A71" s="400">
        <v>68</v>
      </c>
      <c r="B71" s="300" t="s">
        <v>546</v>
      </c>
      <c r="C71" s="301" t="s">
        <v>166</v>
      </c>
      <c r="D71" s="430">
        <f>IF(Config!$C$6=1,SUM(+Ene!D71),IF(Config!$C$6=2,SUM(+Ene!D71+Feb!D71),IF(Config!$C$6=3,SUM(+Ene!D71+Feb!D71+Mar!D71),IF(Config!$C$6=4,SUM(+Ene!D71+Feb!D71+Mar!D71+Abr!D71),IF(Config!$C$6=5,SUM(Ene!D71+Feb!D71+Mar!D71+Abr!D71+May!D71),IF(Config!$C$6=6,SUM(+Ene!D71+Feb!D71+Mar!D71+Abr!D71+May!D71+Jun!D71),IF(Config!$C$6=7,SUM(Ene!D71+Feb!D71+Mar!D71+Abr!D71+May!D71+Jun!D71+Jul!D71),IF(Config!$C$6=8,SUM(+Ene!D71+Feb!D71+Mar!D71+Abr!D71+May!D71+Jun!D71+Jul!D71+Ago!D71),IF(Config!$C$6=9,SUM(+Ene!D71+Feb!D71+Mar!D71+Abr!D71+May!D71+Jun!D71+Jul!D71+Ago!D71+Set!D71),IF(Config!$C$6=10,SUM(+Ene!D71+Feb!D71+Mar!D71+Abr!D71+May!D71+Jun!D71+Jul!D71+Ago!D71+Set!D71+Oct!D71),IF(Config!$C$6=11,SUM(+Ene!D71+Feb!D71+Mar!D71+Abr!D71+May!D71+Jun!D71+Jul!D71+Ago!D71+Set!D71+Oct!D71+Nov!D71),IF(Config!$C$6=12,SUM(+Ene!D71+Feb!D71+Mar!D71+Abr!D71+May!D71+Jun!D71+Jul!D71+Ago!D71+Set!D71+Oct!D71+Nov!D71+Dic!D71)))))))))))))</f>
        <v>0</v>
      </c>
      <c r="E71" s="430">
        <f>IF(Config!$C$6=1,SUM(+Ene!E71),IF(Config!$C$6=2,SUM(+Ene!E71+Feb!E71),IF(Config!$C$6=3,SUM(+Ene!E71+Feb!E71+Mar!E71),IF(Config!$C$6=4,SUM(+Ene!E71+Feb!E71+Mar!E71+Abr!E71),IF(Config!$C$6=5,SUM(Ene!E71+Feb!E71+Mar!E71+Abr!E71+May!E71),IF(Config!$C$6=6,SUM(+Ene!E71+Feb!E71+Mar!E71+Abr!E71+May!E71+Jun!E71),IF(Config!$C$6=7,SUM(Ene!E71+Feb!E71+Mar!E71+Abr!E71+May!E71+Jun!E71+Jul!E71),IF(Config!$C$6=8,SUM(+Ene!E71+Feb!E71+Mar!E71+Abr!E71+May!E71+Jun!E71+Jul!E71+Ago!E71),IF(Config!$C$6=9,SUM(+Ene!E71+Feb!E71+Mar!E71+Abr!E71+May!E71+Jun!E71+Jul!E71+Ago!E71+Set!E71),IF(Config!$C$6=10,SUM(+Ene!E71+Feb!E71+Mar!E71+Abr!E71+May!E71+Jun!E71+Jul!E71+Ago!E71+Set!E71+Oct!E71),IF(Config!$C$6=11,SUM(+Ene!E71+Feb!E71+Mar!E71+Abr!E71+May!E71+Jun!E71+Jul!E71+Ago!E71+Set!E71+Oct!E71+Nov!E71),IF(Config!$C$6=12,SUM(+Ene!E71+Feb!E71+Mar!E71+Abr!E71+May!E71+Jun!E71+Jul!E71+Ago!E71+Set!E71+Oct!E71+Nov!E71+Dic!E71)))))))))))))</f>
        <v>0</v>
      </c>
      <c r="F71" s="429">
        <f>IF(Config!$C$6=1,SUM(+Ene!F91),IF(Config!$C$6=2,SUM(+Ene!F91+Feb!F91),IF(Config!$C$6=3,SUM(+Ene!F91+Feb!F91+Mar!F91),IF(Config!$C$6=4,SUM(+Ene!F91+Feb!F91+Mar!F91+Abr!F91),IF(Config!$C$6=5,SUM(Ene!F91+Feb!F91+Mar!F91+Abr!F91+May!F91),IF(Config!$C$6=6,SUM(+Ene!F91+Feb!F91+Mar!F91+Abr!F91+May!F91+Jun!F91),IF(Config!$C$6=7,SUM(Ene!F91+Feb!F91+Mar!F91+Abr!F91+May!F91+Jun!F91+Jul!F91),IF(Config!$C$6=8,SUM(+Ene!F91+Feb!F91+Mar!F91+Abr!F91+May!F91+Jun!F91+Jul!F91+Ago!F91),IF(Config!$C$6=9,SUM(+Ene!F91+Feb!F91+Mar!F91+Abr!F91+May!F91+Jun!F91+Jul!F91+Ago!F91+Set!F91),IF(Config!$C$6=10,SUM(+Ene!F91+Feb!F91+Mar!F91+Abr!F91+May!F91+Jun!F91+Jul!F91+Ago!F91+Set!F91+Oct!F91),IF(Config!$C$6=11,SUM(+Ene!F91+Feb!F91+Mar!F91+Abr!F91+May!F91+Jun!F91+Jul!F91+Ago!F91+Set!F91+Oct!F91+Nov!F91),IF(Config!$C$6=12,SUM(+Ene!F91+Feb!F91+Mar!F91+Abr!F91+May!F91+Jun!F91+Jul!F91+Ago!F91+Set!F91+Oct!F91+Nov!F91+Dic!F91)))))))))))))</f>
        <v>0</v>
      </c>
      <c r="G71" s="430">
        <f>IF(Config!$C$6=1,SUM(+Ene!G71),IF(Config!$C$6=2,SUM(+Ene!G71+Feb!G71),IF(Config!$C$6=3,SUM(+Ene!G71+Feb!G71+Mar!G71),IF(Config!$C$6=4,SUM(+Ene!G71+Feb!G71+Mar!G71+Abr!G71),IF(Config!$C$6=5,SUM(Ene!G71+Feb!G71+Mar!G71+Abr!G71+May!G71),IF(Config!$C$6=6,SUM(+Ene!G71+Feb!G71+Mar!G71+Abr!G71+May!G71+Jun!G71),IF(Config!$C$6=7,SUM(Ene!G71+Feb!G71+Mar!G71+Abr!G71+May!G71+Jun!G71+Jul!G71),IF(Config!$C$6=8,SUM(+Ene!G71+Feb!G71+Mar!G71+Abr!G71+May!G71+Jun!G71+Jul!G71+Ago!G71),IF(Config!$C$6=9,SUM(+Ene!G71+Feb!G71+Mar!G71+Abr!G71+May!G71+Jun!G71+Jul!G71+Ago!G71+Set!G71),IF(Config!$C$6=10,SUM(+Ene!G71+Feb!G71+Mar!G71+Abr!G71+May!G71+Jun!G71+Jul!G71+Ago!G71+Set!G71+Oct!G71),IF(Config!$C$6=11,SUM(+Ene!G71+Feb!G71+Mar!G71+Abr!G71+May!G71+Jun!G71+Jul!G71+Ago!G71+Set!G71+Oct!G71+Nov!G71),IF(Config!$C$6=12,SUM(+Ene!G71+Feb!G71+Mar!G71+Abr!G71+May!G71+Jun!G71+Jul!G71+Ago!G71+Set!G71+Oct!G71+Nov!G71+Dic!G71)))))))))))))</f>
        <v>0</v>
      </c>
      <c r="H71" s="430">
        <f>IF(Config!$C$6=1,SUM(+Ene!H71),IF(Config!$C$6=2,SUM(+Ene!H71+Feb!H71),IF(Config!$C$6=3,SUM(+Ene!H71+Feb!H71+Mar!H71),IF(Config!$C$6=4,SUM(+Ene!H71+Feb!H71+Mar!H71+Abr!H71),IF(Config!$C$6=5,SUM(Ene!H71+Feb!H71+Mar!H71+Abr!H71+May!H71),IF(Config!$C$6=6,SUM(+Ene!H71+Feb!H71+Mar!H71+Abr!H71+May!H71+Jun!H71),IF(Config!$C$6=7,SUM(Ene!H71+Feb!H71+Mar!H71+Abr!H71+May!H71+Jun!H71+Jul!H71),IF(Config!$C$6=8,SUM(+Ene!H71+Feb!H71+Mar!H71+Abr!H71+May!H71+Jun!H71+Jul!H71+Ago!H71),IF(Config!$C$6=9,SUM(+Ene!H71+Feb!H71+Mar!H71+Abr!H71+May!H71+Jun!H71+Jul!H71+Ago!H71+Set!H71),IF(Config!$C$6=10,SUM(+Ene!H71+Feb!H71+Mar!H71+Abr!H71+May!H71+Jun!H71+Jul!H71+Ago!H71+Set!H71+Oct!H71),IF(Config!$C$6=11,SUM(+Ene!H71+Feb!H71+Mar!H71+Abr!H71+May!H71+Jun!H71+Jul!H71+Ago!H71+Set!H71+Oct!H71+Nov!H71),IF(Config!$C$6=12,SUM(+Ene!H71+Feb!H71+Mar!H71+Abr!H71+May!H71+Jun!H71+Jul!H71+Ago!H71+Set!H71+Oct!H71+Nov!H71+Dic!H71)))))))))))))</f>
        <v>0</v>
      </c>
      <c r="I71" s="430">
        <f>IF(Config!$C$6=1,SUM(+Ene!I71),IF(Config!$C$6=2,SUM(+Ene!I71+Feb!I71),IF(Config!$C$6=3,SUM(+Ene!I71+Feb!I71+Mar!I71),IF(Config!$C$6=4,SUM(+Ene!I71+Feb!I71+Mar!I71+Abr!I71),IF(Config!$C$6=5,SUM(Ene!I71+Feb!I71+Mar!I71+Abr!I71+May!I71),IF(Config!$C$6=6,SUM(+Ene!I71+Feb!I71+Mar!I71+Abr!I71+May!I71+Jun!I71),IF(Config!$C$6=7,SUM(Ene!I71+Feb!I71+Mar!I71+Abr!I71+May!I71+Jun!I71+Jul!I71),IF(Config!$C$6=8,SUM(+Ene!I71+Feb!I71+Mar!I71+Abr!I71+May!I71+Jun!I71+Jul!I71+Ago!I71),IF(Config!$C$6=9,SUM(+Ene!I71+Feb!I71+Mar!I71+Abr!I71+May!I71+Jun!I71+Jul!I71+Ago!I71+Set!I71),IF(Config!$C$6=10,SUM(+Ene!I71+Feb!I71+Mar!I71+Abr!I71+May!I71+Jun!I71+Jul!I71+Ago!I71+Set!I71+Oct!I71),IF(Config!$C$6=11,SUM(+Ene!I71+Feb!I71+Mar!I71+Abr!I71+May!I71+Jun!I71+Jul!I71+Ago!I71+Set!I71+Oct!I71+Nov!I71),IF(Config!$C$6=12,SUM(+Ene!I71+Feb!I71+Mar!I71+Abr!I71+May!I71+Jun!I71+Jul!I71+Ago!I71+Set!I71+Oct!I71+Nov!I71+Dic!I71)))))))))))))</f>
        <v>0</v>
      </c>
      <c r="J71" s="430">
        <f>IF(Config!$C$6=1,SUM(+Ene!J71),IF(Config!$C$6=2,SUM(+Ene!J71+Feb!J71),IF(Config!$C$6=3,SUM(+Ene!J71+Feb!J71+Mar!J71),IF(Config!$C$6=4,SUM(+Ene!J71+Feb!J71+Mar!J71+Abr!J71),IF(Config!$C$6=5,SUM(Ene!J71+Feb!J71+Mar!J71+Abr!J71+May!J71),IF(Config!$C$6=6,SUM(+Ene!J71+Feb!J71+Mar!J71+Abr!J71+May!J71+Jun!J71),IF(Config!$C$6=7,SUM(Ene!J71+Feb!J71+Mar!J71+Abr!J71+May!J71+Jun!J71+Jul!J71),IF(Config!$C$6=8,SUM(+Ene!J71+Feb!J71+Mar!J71+Abr!J71+May!J71+Jun!J71+Jul!J71+Ago!J71),IF(Config!$C$6=9,SUM(+Ene!J71+Feb!J71+Mar!J71+Abr!J71+May!J71+Jun!J71+Jul!J71+Ago!J71+Set!J71),IF(Config!$C$6=10,SUM(+Ene!J71+Feb!J71+Mar!J71+Abr!J71+May!J71+Jun!J71+Jul!J71+Ago!J71+Set!J71+Oct!J71),IF(Config!$C$6=11,SUM(+Ene!J71+Feb!J71+Mar!J71+Abr!J71+May!J71+Jun!J71+Jul!J71+Ago!J71+Set!J71+Oct!J71+Nov!J71),IF(Config!$C$6=12,SUM(+Ene!J71+Feb!J71+Mar!J71+Abr!J71+May!J71+Jun!J71+Jul!J71+Ago!J71+Set!J71+Oct!J71+Nov!J71+Dic!J71)))))))))))))</f>
        <v>0</v>
      </c>
      <c r="K71" s="430">
        <f>IF(Config!$C$6=1,SUM(+Ene!K71),IF(Config!$C$6=2,SUM(+Ene!K71+Feb!K71),IF(Config!$C$6=3,SUM(+Ene!K71+Feb!K71+Mar!K71),IF(Config!$C$6=4,SUM(+Ene!K71+Feb!K71+Mar!K71+Abr!K71),IF(Config!$C$6=5,SUM(Ene!K71+Feb!K71+Mar!K71+Abr!K71+May!K71),IF(Config!$C$6=6,SUM(+Ene!K71+Feb!K71+Mar!K71+Abr!K71+May!K71+Jun!K71),IF(Config!$C$6=7,SUM(Ene!K71+Feb!K71+Mar!K71+Abr!K71+May!K71+Jun!K71+Jul!K71),IF(Config!$C$6=8,SUM(+Ene!K71+Feb!K71+Mar!K71+Abr!K71+May!K71+Jun!K71+Jul!K71+Ago!K71),IF(Config!$C$6=9,SUM(+Ene!K71+Feb!K71+Mar!K71+Abr!K71+May!K71+Jun!K71+Jul!K71+Ago!K71+Set!K71),IF(Config!$C$6=10,SUM(+Ene!K71+Feb!K71+Mar!K71+Abr!K71+May!K71+Jun!K71+Jul!K71+Ago!K71+Set!K71+Oct!K71),IF(Config!$C$6=11,SUM(+Ene!K71+Feb!K71+Mar!K71+Abr!K71+May!K71+Jun!K71+Jul!K71+Ago!K71+Set!K71+Oct!K71+Nov!K71),IF(Config!$C$6=12,SUM(+Ene!K71+Feb!K71+Mar!K71+Abr!K71+May!K71+Jun!K71+Jul!K71+Ago!K71+Set!K71+Oct!K71+Nov!K71+Dic!K71)))))))))))))</f>
        <v>0</v>
      </c>
      <c r="L71" s="430">
        <f>IF(Config!$C$6=1,SUM(+Ene!L71),IF(Config!$C$6=2,SUM(+Ene!L71+Feb!L71),IF(Config!$C$6=3,SUM(+Ene!L71+Feb!L71+Mar!L71),IF(Config!$C$6=4,SUM(+Ene!L71+Feb!L71+Mar!L71+Abr!L71),IF(Config!$C$6=5,SUM(Ene!L71+Feb!L71+Mar!L71+Abr!L71+May!L71),IF(Config!$C$6=6,SUM(+Ene!L71+Feb!L71+Mar!L71+Abr!L71+May!L71+Jun!L71),IF(Config!$C$6=7,SUM(Ene!L71+Feb!L71+Mar!L71+Abr!L71+May!L71+Jun!L71+Jul!L71),IF(Config!$C$6=8,SUM(+Ene!L71+Feb!L71+Mar!L71+Abr!L71+May!L71+Jun!L71+Jul!L71+Ago!L71),IF(Config!$C$6=9,SUM(+Ene!L71+Feb!L71+Mar!L71+Abr!L71+May!L71+Jun!L71+Jul!L71+Ago!L71+Set!L71),IF(Config!$C$6=10,SUM(+Ene!L71+Feb!L71+Mar!L71+Abr!L71+May!L71+Jun!L71+Jul!L71+Ago!L71+Set!L71+Oct!L71),IF(Config!$C$6=11,SUM(+Ene!L71+Feb!L71+Mar!L71+Abr!L71+May!L71+Jun!L71+Jul!L71+Ago!L71+Set!L71+Oct!L71+Nov!L71),IF(Config!$C$6=12,SUM(+Ene!L71+Feb!L71+Mar!L71+Abr!L71+May!L71+Jun!L71+Jul!L71+Ago!L71+Set!L71+Oct!L71+Nov!L71+Dic!L71)))))))))))))</f>
        <v>0</v>
      </c>
      <c r="M71" s="430">
        <f>IF(Config!$C$6=1,SUM(+Ene!M71),IF(Config!$C$6=2,SUM(+Ene!M71+Feb!M71),IF(Config!$C$6=3,SUM(+Ene!M71+Feb!M71+Mar!M71),IF(Config!$C$6=4,SUM(+Ene!M71+Feb!M71+Mar!M71+Abr!M71),IF(Config!$C$6=5,SUM(Ene!M71+Feb!M71+Mar!M71+Abr!M71+May!M71),IF(Config!$C$6=6,SUM(+Ene!M71+Feb!M71+Mar!M71+Abr!M71+May!M71+Jun!M71),IF(Config!$C$6=7,SUM(Ene!M71+Feb!M71+Mar!M71+Abr!M71+May!M71+Jun!M71+Jul!M71),IF(Config!$C$6=8,SUM(+Ene!M71+Feb!M71+Mar!M71+Abr!M71+May!M71+Jun!M71+Jul!M71+Ago!M71),IF(Config!$C$6=9,SUM(+Ene!M71+Feb!M71+Mar!M71+Abr!M71+May!M71+Jun!M71+Jul!M71+Ago!M71+Set!M71),IF(Config!$C$6=10,SUM(+Ene!M71+Feb!M71+Mar!M71+Abr!M71+May!M71+Jun!M71+Jul!M71+Ago!M71+Set!M71+Oct!M71),IF(Config!$C$6=11,SUM(+Ene!M71+Feb!M71+Mar!M71+Abr!M71+May!M71+Jun!M71+Jul!M71+Ago!M71+Set!M71+Oct!M71+Nov!M71),IF(Config!$C$6=12,SUM(+Ene!M71+Feb!M71+Mar!M71+Abr!M71+May!M71+Jun!M71+Jul!M71+Ago!M71+Set!M71+Oct!M71+Nov!M71+Dic!M71)))))))))))))</f>
        <v>0</v>
      </c>
      <c r="N71" s="430">
        <f>IF(Config!$C$6=1,SUM(+Ene!N71),IF(Config!$C$6=2,SUM(+Ene!N71+Feb!N71),IF(Config!$C$6=3,SUM(+Ene!N71+Feb!N71+Mar!N71),IF(Config!$C$6=4,SUM(+Ene!N71+Feb!N71+Mar!N71+Abr!N71),IF(Config!$C$6=5,SUM(Ene!N71+Feb!N71+Mar!N71+Abr!N71+May!N71),IF(Config!$C$6=6,SUM(+Ene!N71+Feb!N71+Mar!N71+Abr!N71+May!N71+Jun!N71),IF(Config!$C$6=7,SUM(Ene!N71+Feb!N71+Mar!N71+Abr!N71+May!N71+Jun!N71+Jul!N71),IF(Config!$C$6=8,SUM(+Ene!N71+Feb!N71+Mar!N71+Abr!N71+May!N71+Jun!N71+Jul!N71+Ago!N71),IF(Config!$C$6=9,SUM(+Ene!N71+Feb!N71+Mar!N71+Abr!N71+May!N71+Jun!N71+Jul!N71+Ago!N71+Set!N71),IF(Config!$C$6=10,SUM(+Ene!N71+Feb!N71+Mar!N71+Abr!N71+May!N71+Jun!N71+Jul!N71+Ago!N71+Set!N71+Oct!N71),IF(Config!$C$6=11,SUM(+Ene!N71+Feb!N71+Mar!N71+Abr!N71+May!N71+Jun!N71+Jul!N71+Ago!N71+Set!N71+Oct!N71+Nov!N71),IF(Config!$C$6=12,SUM(+Ene!N71+Feb!N71+Mar!N71+Abr!N71+May!N71+Jun!N71+Jul!N71+Ago!N71+Set!N71+Oct!N71+Nov!N71+Dic!N71)))))))))))))</f>
        <v>0</v>
      </c>
      <c r="O71" s="430">
        <f>IF(Config!$C$6=1,SUM(+Ene!O71),IF(Config!$C$6=2,SUM(+Ene!O71+Feb!O71),IF(Config!$C$6=3,SUM(+Ene!O71+Feb!O71+Mar!O71),IF(Config!$C$6=4,SUM(+Ene!O71+Feb!O71+Mar!O71+Abr!O71),IF(Config!$C$6=5,SUM(Ene!O71+Feb!O71+Mar!O71+Abr!O71+May!O71),IF(Config!$C$6=6,SUM(+Ene!O71+Feb!O71+Mar!O71+Abr!O71+May!O71+Jun!O71),IF(Config!$C$6=7,SUM(Ene!O71+Feb!O71+Mar!O71+Abr!O71+May!O71+Jun!O71+Jul!O71),IF(Config!$C$6=8,SUM(+Ene!O71+Feb!O71+Mar!O71+Abr!O71+May!O71+Jun!O71+Jul!O71+Ago!O71),IF(Config!$C$6=9,SUM(+Ene!O71+Feb!O71+Mar!O71+Abr!O71+May!O71+Jun!O71+Jul!O71+Ago!O71+Set!O71),IF(Config!$C$6=10,SUM(+Ene!O71+Feb!O71+Mar!O71+Abr!O71+May!O71+Jun!O71+Jul!O71+Ago!O71+Set!O71+Oct!O71),IF(Config!$C$6=11,SUM(+Ene!O71+Feb!O71+Mar!O71+Abr!O71+May!O71+Jun!O71+Jul!O71+Ago!O71+Set!O71+Oct!O71+Nov!O71),IF(Config!$C$6=12,SUM(+Ene!O71+Feb!O71+Mar!O71+Abr!O71+May!O71+Jun!O71+Jul!O71+Ago!O71+Set!O71+Oct!O71+Nov!O71+Dic!O71)))))))))))))</f>
        <v>0</v>
      </c>
      <c r="P71" s="430">
        <f>IF(Config!$C$6=1,SUM(+Ene!P71),IF(Config!$C$6=2,SUM(+Ene!P71+Feb!P71),IF(Config!$C$6=3,SUM(+Ene!P71+Feb!P71+Mar!P71),IF(Config!$C$6=4,SUM(+Ene!P71+Feb!P71+Mar!P71+Abr!P71),IF(Config!$C$6=5,SUM(Ene!P71+Feb!P71+Mar!P71+Abr!P71+May!P71),IF(Config!$C$6=6,SUM(+Ene!P71+Feb!P71+Mar!P71+Abr!P71+May!P71+Jun!P71),IF(Config!$C$6=7,SUM(Ene!P71+Feb!P71+Mar!P71+Abr!P71+May!P71+Jun!P71+Jul!P71),IF(Config!$C$6=8,SUM(+Ene!P71+Feb!P71+Mar!P71+Abr!P71+May!P71+Jun!P71+Jul!P71+Ago!P71),IF(Config!$C$6=9,SUM(+Ene!P71+Feb!P71+Mar!P71+Abr!P71+May!P71+Jun!P71+Jul!P71+Ago!P71+Set!P71),IF(Config!$C$6=10,SUM(+Ene!P71+Feb!P71+Mar!P71+Abr!P71+May!P71+Jun!P71+Jul!P71+Ago!P71+Set!P71+Oct!P71),IF(Config!$C$6=11,SUM(+Ene!P71+Feb!P71+Mar!P71+Abr!P71+May!P71+Jun!P71+Jul!P71+Ago!P71+Set!P71+Oct!P71+Nov!P71),IF(Config!$C$6=12,SUM(+Ene!P71+Feb!P71+Mar!P71+Abr!P71+May!P71+Jun!P71+Jul!P71+Ago!P71+Set!P71+Oct!P71+Nov!P71+Dic!P71)))))))))))))</f>
        <v>0</v>
      </c>
      <c r="Q71" s="430">
        <f>IF(Config!$C$6=1,SUM(+Ene!Q71),IF(Config!$C$6=2,SUM(+Ene!Q71+Feb!Q71),IF(Config!$C$6=3,SUM(+Ene!Q71+Feb!Q71+Mar!Q71),IF(Config!$C$6=4,SUM(+Ene!Q71+Feb!Q71+Mar!Q71+Abr!Q71),IF(Config!$C$6=5,SUM(Ene!Q71+Feb!Q71+Mar!Q71+Abr!Q71+May!Q71),IF(Config!$C$6=6,SUM(+Ene!Q71+Feb!Q71+Mar!Q71+Abr!Q71+May!Q71+Jun!Q71),IF(Config!$C$6=7,SUM(Ene!Q71+Feb!Q71+Mar!Q71+Abr!Q71+May!Q71+Jun!Q71+Jul!Q71),IF(Config!$C$6=8,SUM(+Ene!Q71+Feb!Q71+Mar!Q71+Abr!Q71+May!Q71+Jun!Q71+Jul!Q71+Ago!Q71),IF(Config!$C$6=9,SUM(+Ene!Q71+Feb!Q71+Mar!Q71+Abr!Q71+May!Q71+Jun!Q71+Jul!Q71+Ago!Q71+Set!Q71),IF(Config!$C$6=10,SUM(+Ene!Q71+Feb!Q71+Mar!Q71+Abr!Q71+May!Q71+Jun!Q71+Jul!Q71+Ago!Q71+Set!Q71+Oct!Q71),IF(Config!$C$6=11,SUM(+Ene!Q71+Feb!Q71+Mar!Q71+Abr!Q71+May!Q71+Jun!Q71+Jul!Q71+Ago!Q71+Set!Q71+Oct!Q71+Nov!Q71),IF(Config!$C$6=12,SUM(+Ene!Q71+Feb!Q71+Mar!Q71+Abr!Q71+May!Q71+Jun!Q71+Jul!Q71+Ago!Q71+Set!Q71+Oct!Q71+Nov!Q71+Dic!Q71)))))))))))))</f>
        <v>0</v>
      </c>
      <c r="R71" s="430">
        <f>IF(Config!$C$6=1,SUM(+Ene!R71),IF(Config!$C$6=2,SUM(+Ene!R71+Feb!R71),IF(Config!$C$6=3,SUM(+Ene!R71+Feb!R71+Mar!R71),IF(Config!$C$6=4,SUM(+Ene!R71+Feb!R71+Mar!R71+Abr!R71),IF(Config!$C$6=5,SUM(Ene!R71+Feb!R71+Mar!R71+Abr!R71+May!R71),IF(Config!$C$6=6,SUM(+Ene!R71+Feb!R71+Mar!R71+Abr!R71+May!R71+Jun!R71),IF(Config!$C$6=7,SUM(Ene!R71+Feb!R71+Mar!R71+Abr!R71+May!R71+Jun!R71+Jul!R71),IF(Config!$C$6=8,SUM(+Ene!R71+Feb!R71+Mar!R71+Abr!R71+May!R71+Jun!R71+Jul!R71+Ago!R71),IF(Config!$C$6=9,SUM(+Ene!R71+Feb!R71+Mar!R71+Abr!R71+May!R71+Jun!R71+Jul!R71+Ago!R71+Set!R71),IF(Config!$C$6=10,SUM(+Ene!R71+Feb!R71+Mar!R71+Abr!R71+May!R71+Jun!R71+Jul!R71+Ago!R71+Set!R71+Oct!R71),IF(Config!$C$6=11,SUM(+Ene!R71+Feb!R71+Mar!R71+Abr!R71+May!R71+Jun!R71+Jul!R71+Ago!R71+Set!R71+Oct!R71+Nov!R71),IF(Config!$C$6=12,SUM(+Ene!R71+Feb!R71+Mar!R71+Abr!R71+May!R71+Jun!R71+Jul!R71+Ago!R71+Set!R71+Oct!R71+Nov!R71+Dic!R71)))))))))))))</f>
        <v>0</v>
      </c>
      <c r="S71" s="430">
        <f>IF(Config!$C$6=1,SUM(+Ene!S71),IF(Config!$C$6=2,SUM(+Ene!S71+Feb!S71),IF(Config!$C$6=3,SUM(+Ene!S71+Feb!S71+Mar!S71),IF(Config!$C$6=4,SUM(+Ene!S71+Feb!S71+Mar!S71+Abr!S71),IF(Config!$C$6=5,SUM(Ene!S71+Feb!S71+Mar!S71+Abr!S71+May!S71),IF(Config!$C$6=6,SUM(+Ene!S71+Feb!S71+Mar!S71+Abr!S71+May!S71+Jun!S71),IF(Config!$C$6=7,SUM(Ene!S71+Feb!S71+Mar!S71+Abr!S71+May!S71+Jun!S71+Jul!S71),IF(Config!$C$6=8,SUM(+Ene!S71+Feb!S71+Mar!S71+Abr!S71+May!S71+Jun!S71+Jul!S71+Ago!S71),IF(Config!$C$6=9,SUM(+Ene!S71+Feb!S71+Mar!S71+Abr!S71+May!S71+Jun!S71+Jul!S71+Ago!S71+Set!S71),IF(Config!$C$6=10,SUM(+Ene!S71+Feb!S71+Mar!S71+Abr!S71+May!S71+Jun!S71+Jul!S71+Ago!S71+Set!S71+Oct!S71),IF(Config!$C$6=11,SUM(+Ene!S71+Feb!S71+Mar!S71+Abr!S71+May!S71+Jun!S71+Jul!S71+Ago!S71+Set!S71+Oct!S71+Nov!S71),IF(Config!$C$6=12,SUM(+Ene!S71+Feb!S71+Mar!S71+Abr!S71+May!S71+Jun!S71+Jul!S71+Ago!S71+Set!S71+Oct!S71+Nov!S71+Dic!S71)))))))))))))</f>
        <v>0</v>
      </c>
      <c r="T71" s="430">
        <f>IF(Config!$C$6=1,SUM(+Ene!T71),IF(Config!$C$6=2,SUM(+Ene!T71+Feb!T71),IF(Config!$C$6=3,SUM(+Ene!T71+Feb!T71+Mar!T71),IF(Config!$C$6=4,SUM(+Ene!T71+Feb!T71+Mar!T71+Abr!T71),IF(Config!$C$6=5,SUM(Ene!T71+Feb!T71+Mar!T71+Abr!T71+May!T71),IF(Config!$C$6=6,SUM(+Ene!T71+Feb!T71+Mar!T71+Abr!T71+May!T71+Jun!T71),IF(Config!$C$6=7,SUM(Ene!T71+Feb!T71+Mar!T71+Abr!T71+May!T71+Jun!T71+Jul!T71),IF(Config!$C$6=8,SUM(+Ene!T71+Feb!T71+Mar!T71+Abr!T71+May!T71+Jun!T71+Jul!T71+Ago!T71),IF(Config!$C$6=9,SUM(+Ene!T71+Feb!T71+Mar!T71+Abr!T71+May!T71+Jun!T71+Jul!T71+Ago!T71+Set!T71),IF(Config!$C$6=10,SUM(+Ene!T71+Feb!T71+Mar!T71+Abr!T71+May!T71+Jun!T71+Jul!T71+Ago!T71+Set!T71+Oct!T71),IF(Config!$C$6=11,SUM(+Ene!T71+Feb!T71+Mar!T71+Abr!T71+May!T71+Jun!T71+Jul!T71+Ago!T71+Set!T71+Oct!T71+Nov!T71),IF(Config!$C$6=12,SUM(+Ene!T71+Feb!T71+Mar!T71+Abr!T71+May!T71+Jun!T71+Jul!T71+Ago!T71+Set!T71+Oct!T71+Nov!T71+Dic!T71)))))))))))))</f>
        <v>0</v>
      </c>
      <c r="U71" s="430">
        <f>IF(Config!$C$6=1,SUM(+Ene!U71),IF(Config!$C$6=2,SUM(+Ene!U71+Feb!U71),IF(Config!$C$6=3,SUM(+Ene!U71+Feb!U71+Mar!U71),IF(Config!$C$6=4,SUM(+Ene!U71+Feb!U71+Mar!U71+Abr!U71),IF(Config!$C$6=5,SUM(Ene!U71+Feb!U71+Mar!U71+Abr!U71+May!U71),IF(Config!$C$6=6,SUM(+Ene!U71+Feb!U71+Mar!U71+Abr!U71+May!U71+Jun!U71),IF(Config!$C$6=7,SUM(Ene!U71+Feb!U71+Mar!U71+Abr!U71+May!U71+Jun!U71+Jul!U71),IF(Config!$C$6=8,SUM(+Ene!U71+Feb!U71+Mar!U71+Abr!U71+May!U71+Jun!U71+Jul!U71+Ago!U71),IF(Config!$C$6=9,SUM(+Ene!U71+Feb!U71+Mar!U71+Abr!U71+May!U71+Jun!U71+Jul!U71+Ago!U71+Set!U71),IF(Config!$C$6=10,SUM(+Ene!U71+Feb!U71+Mar!U71+Abr!U71+May!U71+Jun!U71+Jul!U71+Ago!U71+Set!U71+Oct!U71),IF(Config!$C$6=11,SUM(+Ene!U71+Feb!U71+Mar!U71+Abr!U71+May!U71+Jun!U71+Jul!U71+Ago!U71+Set!U71+Oct!U71+Nov!U71),IF(Config!$C$6=12,SUM(+Ene!U71+Feb!U71+Mar!U71+Abr!U71+May!U71+Jun!U71+Jul!U71+Ago!U71+Set!U71+Oct!U71+Nov!U71+Dic!U71)))))))))))))</f>
        <v>0</v>
      </c>
      <c r="V71" s="430">
        <f>IF(Config!$C$6=1,SUM(+Ene!V71),IF(Config!$C$6=2,SUM(+Ene!V71+Feb!V71),IF(Config!$C$6=3,SUM(+Ene!V71+Feb!V71+Mar!V71),IF(Config!$C$6=4,SUM(+Ene!V71+Feb!V71+Mar!V71+Abr!V71),IF(Config!$C$6=5,SUM(Ene!V71+Feb!V71+Mar!V71+Abr!V71+May!V71),IF(Config!$C$6=6,SUM(+Ene!V71+Feb!V71+Mar!V71+Abr!V71+May!V71+Jun!V71),IF(Config!$C$6=7,SUM(Ene!V71+Feb!V71+Mar!V71+Abr!V71+May!V71+Jun!V71+Jul!V71),IF(Config!$C$6=8,SUM(+Ene!V71+Feb!V71+Mar!V71+Abr!V71+May!V71+Jun!V71+Jul!V71+Ago!V71),IF(Config!$C$6=9,SUM(+Ene!V71+Feb!V71+Mar!V71+Abr!V71+May!V71+Jun!V71+Jul!V71+Ago!V71+Set!V71),IF(Config!$C$6=10,SUM(+Ene!V71+Feb!V71+Mar!V71+Abr!V71+May!V71+Jun!V71+Jul!V71+Ago!V71+Set!V71+Oct!V71),IF(Config!$C$6=11,SUM(+Ene!V71+Feb!V71+Mar!V71+Abr!V71+May!V71+Jun!V71+Jul!V71+Ago!V71+Set!V71+Oct!V71+Nov!V71),IF(Config!$C$6=12,SUM(+Ene!V71+Feb!V71+Mar!V71+Abr!V71+May!V71+Jun!V71+Jul!V71+Ago!V71+Set!V71+Oct!V71+Nov!V71+Dic!V71)))))))))))))</f>
        <v>0</v>
      </c>
      <c r="W71" s="430">
        <f>IF(Config!$C$6=1,SUM(+Ene!W71),IF(Config!$C$6=2,SUM(+Ene!W71+Feb!W71),IF(Config!$C$6=3,SUM(+Ene!W71+Feb!W71+Mar!W71),IF(Config!$C$6=4,SUM(+Ene!W71+Feb!W71+Mar!W71+Abr!W71),IF(Config!$C$6=5,SUM(Ene!W71+Feb!W71+Mar!W71+Abr!W71+May!W71),IF(Config!$C$6=6,SUM(+Ene!W71+Feb!W71+Mar!W71+Abr!W71+May!W71+Jun!W71),IF(Config!$C$6=7,SUM(Ene!W71+Feb!W71+Mar!W71+Abr!W71+May!W71+Jun!W71+Jul!W71),IF(Config!$C$6=8,SUM(+Ene!W71+Feb!W71+Mar!W71+Abr!W71+May!W71+Jun!W71+Jul!W71+Ago!W71),IF(Config!$C$6=9,SUM(+Ene!W71+Feb!W71+Mar!W71+Abr!W71+May!W71+Jun!W71+Jul!W71+Ago!W71+Set!W71),IF(Config!$C$6=10,SUM(+Ene!W71+Feb!W71+Mar!W71+Abr!W71+May!W71+Jun!W71+Jul!W71+Ago!W71+Set!W71+Oct!W71),IF(Config!$C$6=11,SUM(+Ene!W71+Feb!W71+Mar!W71+Abr!W71+May!W71+Jun!W71+Jul!W71+Ago!W71+Set!W71+Oct!W71+Nov!W71),IF(Config!$C$6=12,SUM(+Ene!W71+Feb!W71+Mar!W71+Abr!W71+May!W71+Jun!W71+Jul!W71+Ago!W71+Set!W71+Oct!W71+Nov!W71+Dic!W71)))))))))))))</f>
        <v>0</v>
      </c>
      <c r="X71" s="430">
        <f>IF(Config!$C$6=1,SUM(+Ene!X71),IF(Config!$C$6=2,SUM(+Ene!X71+Feb!X71),IF(Config!$C$6=3,SUM(+Ene!X71+Feb!X71+Mar!X71),IF(Config!$C$6=4,SUM(+Ene!X71+Feb!X71+Mar!X71+Abr!X71),IF(Config!$C$6=5,SUM(Ene!X71+Feb!X71+Mar!X71+Abr!X71+May!X71),IF(Config!$C$6=6,SUM(+Ene!X71+Feb!X71+Mar!X71+Abr!X71+May!X71+Jun!X71),IF(Config!$C$6=7,SUM(Ene!X71+Feb!X71+Mar!X71+Abr!X71+May!X71+Jun!X71+Jul!X71),IF(Config!$C$6=8,SUM(+Ene!X71+Feb!X71+Mar!X71+Abr!X71+May!X71+Jun!X71+Jul!X71+Ago!X71),IF(Config!$C$6=9,SUM(+Ene!X71+Feb!X71+Mar!X71+Abr!X71+May!X71+Jun!X71+Jul!X71+Ago!X71+Set!X71),IF(Config!$C$6=10,SUM(+Ene!X71+Feb!X71+Mar!X71+Abr!X71+May!X71+Jun!X71+Jul!X71+Ago!X71+Set!X71+Oct!X71),IF(Config!$C$6=11,SUM(+Ene!X71+Feb!X71+Mar!X71+Abr!X71+May!X71+Jun!X71+Jul!X71+Ago!X71+Set!X71+Oct!X71+Nov!X71),IF(Config!$C$6=12,SUM(+Ene!X71+Feb!X71+Mar!X71+Abr!X71+May!X71+Jun!X71+Jul!X71+Ago!X71+Set!X71+Oct!X71+Nov!X71+Dic!X71)))))))))))))</f>
        <v>0</v>
      </c>
      <c r="Y71" s="430">
        <f>IF(Config!$C$6=1,SUM(+Ene!Y71),IF(Config!$C$6=2,SUM(+Ene!Y71+Feb!Y71),IF(Config!$C$6=3,SUM(+Ene!Y71+Feb!Y71+Mar!Y71),IF(Config!$C$6=4,SUM(+Ene!Y71+Feb!Y71+Mar!Y71+Abr!Y71),IF(Config!$C$6=5,SUM(Ene!Y71+Feb!Y71+Mar!Y71+Abr!Y71+May!Y71),IF(Config!$C$6=6,SUM(+Ene!Y71+Feb!Y71+Mar!Y71+Abr!Y71+May!Y71+Jun!Y71),IF(Config!$C$6=7,SUM(Ene!Y71+Feb!Y71+Mar!Y71+Abr!Y71+May!Y71+Jun!Y71+Jul!Y71),IF(Config!$C$6=8,SUM(+Ene!Y71+Feb!Y71+Mar!Y71+Abr!Y71+May!Y71+Jun!Y71+Jul!Y71+Ago!Y71),IF(Config!$C$6=9,SUM(+Ene!Y71+Feb!Y71+Mar!Y71+Abr!Y71+May!Y71+Jun!Y71+Jul!Y71+Ago!Y71+Set!Y71),IF(Config!$C$6=10,SUM(+Ene!Y71+Feb!Y71+Mar!Y71+Abr!Y71+May!Y71+Jun!Y71+Jul!Y71+Ago!Y71+Set!Y71+Oct!Y71),IF(Config!$C$6=11,SUM(+Ene!Y71+Feb!Y71+Mar!Y71+Abr!Y71+May!Y71+Jun!Y71+Jul!Y71+Ago!Y71+Set!Y71+Oct!Y71+Nov!Y71),IF(Config!$C$6=12,SUM(+Ene!Y71+Feb!Y71+Mar!Y71+Abr!Y71+May!Y71+Jun!Y71+Jul!Y71+Ago!Y71+Set!Y71+Oct!Y71+Nov!Y71+Dic!Y71)))))))))))))</f>
        <v>0</v>
      </c>
      <c r="Z71" s="430">
        <f>IF(Config!$C$6=1,SUM(+Ene!Z71),IF(Config!$C$6=2,SUM(+Ene!Z71+Feb!Z71),IF(Config!$C$6=3,SUM(+Ene!Z71+Feb!Z71+Mar!Z71),IF(Config!$C$6=4,SUM(+Ene!Z71+Feb!Z71+Mar!Z71+Abr!Z71),IF(Config!$C$6=5,SUM(Ene!Z71+Feb!Z71+Mar!Z71+Abr!Z71+May!Z71),IF(Config!$C$6=6,SUM(+Ene!Z71+Feb!Z71+Mar!Z71+Abr!Z71+May!Z71+Jun!Z71),IF(Config!$C$6=7,SUM(Ene!Z71+Feb!Z71+Mar!Z71+Abr!Z71+May!Z71+Jun!Z71+Jul!Z71),IF(Config!$C$6=8,SUM(+Ene!Z71+Feb!Z71+Mar!Z71+Abr!Z71+May!Z71+Jun!Z71+Jul!Z71+Ago!Z71),IF(Config!$C$6=9,SUM(+Ene!Z71+Feb!Z71+Mar!Z71+Abr!Z71+May!Z71+Jun!Z71+Jul!Z71+Ago!Z71+Set!Z71),IF(Config!$C$6=10,SUM(+Ene!Z71+Feb!Z71+Mar!Z71+Abr!Z71+May!Z71+Jun!Z71+Jul!Z71+Ago!Z71+Set!Z71+Oct!Z71),IF(Config!$C$6=11,SUM(+Ene!Z71+Feb!Z71+Mar!Z71+Abr!Z71+May!Z71+Jun!Z71+Jul!Z71+Ago!Z71+Set!Z71+Oct!Z71+Nov!Z71),IF(Config!$C$6=12,SUM(+Ene!Z71+Feb!Z71+Mar!Z71+Abr!Z71+May!Z71+Jun!Z71+Jul!Z71+Ago!Z71+Set!Z71+Oct!Z71+Nov!Z71+Dic!Z71)))))))))))))</f>
        <v>0</v>
      </c>
      <c r="AA71" s="430">
        <f>IF(Config!$C$6=1,SUM(+Ene!AA71),IF(Config!$C$6=2,SUM(+Ene!AA71+Feb!AA71),IF(Config!$C$6=3,SUM(+Ene!AA71+Feb!AA71+Mar!AA71),IF(Config!$C$6=4,SUM(+Ene!AA71+Feb!AA71+Mar!AA71+Abr!AA71),IF(Config!$C$6=5,SUM(Ene!AA71+Feb!AA71+Mar!AA71+Abr!AA71+May!AA71),IF(Config!$C$6=6,SUM(+Ene!AA71+Feb!AA71+Mar!AA71+Abr!AA71+May!AA71+Jun!AA71),IF(Config!$C$6=7,SUM(Ene!AA71+Feb!AA71+Mar!AA71+Abr!AA71+May!AA71+Jun!AA71+Jul!AA71),IF(Config!$C$6=8,SUM(+Ene!AA71+Feb!AA71+Mar!AA71+Abr!AA71+May!AA71+Jun!AA71+Jul!AA71+Ago!AA71),IF(Config!$C$6=9,SUM(+Ene!AA71+Feb!AA71+Mar!AA71+Abr!AA71+May!AA71+Jun!AA71+Jul!AA71+Ago!AA71+Set!AA71),IF(Config!$C$6=10,SUM(+Ene!AA71+Feb!AA71+Mar!AA71+Abr!AA71+May!AA71+Jun!AA71+Jul!AA71+Ago!AA71+Set!AA71+Oct!AA71),IF(Config!$C$6=11,SUM(+Ene!AA71+Feb!AA71+Mar!AA71+Abr!AA71+May!AA71+Jun!AA71+Jul!AA71+Ago!AA71+Set!AA71+Oct!AA71+Nov!AA71),IF(Config!$C$6=12,SUM(+Ene!AA71+Feb!AA71+Mar!AA71+Abr!AA71+May!AA71+Jun!AA71+Jul!AA71+Ago!AA71+Set!AA71+Oct!AA71+Nov!AA71+Dic!AA71)))))))))))))</f>
        <v>0</v>
      </c>
      <c r="AB71" s="430">
        <f>IF(Config!$C$6=1,SUM(+Ene!AB71),IF(Config!$C$6=2,SUM(+Ene!AB71+Feb!AB71),IF(Config!$C$6=3,SUM(+Ene!AB71+Feb!AB71+Mar!AB71),IF(Config!$C$6=4,SUM(+Ene!AB71+Feb!AB71+Mar!AB71+Abr!AB71),IF(Config!$C$6=5,SUM(Ene!AB71+Feb!AB71+Mar!AB71+Abr!AB71+May!AB71),IF(Config!$C$6=6,SUM(+Ene!AB71+Feb!AB71+Mar!AB71+Abr!AB71+May!AB71+Jun!AB71),IF(Config!$C$6=7,SUM(Ene!AB71+Feb!AB71+Mar!AB71+Abr!AB71+May!AB71+Jun!AB71+Jul!AB71),IF(Config!$C$6=8,SUM(+Ene!AB71+Feb!AB71+Mar!AB71+Abr!AB71+May!AB71+Jun!AB71+Jul!AB71+Ago!AB71),IF(Config!$C$6=9,SUM(+Ene!AB71+Feb!AB71+Mar!AB71+Abr!AB71+May!AB71+Jun!AB71+Jul!AB71+Ago!AB71+Set!AB71),IF(Config!$C$6=10,SUM(+Ene!AB71+Feb!AB71+Mar!AB71+Abr!AB71+May!AB71+Jun!AB71+Jul!AB71+Ago!AB71+Set!AB71+Oct!AB71),IF(Config!$C$6=11,SUM(+Ene!AB71+Feb!AB71+Mar!AB71+Abr!AB71+May!AB71+Jun!AB71+Jul!AB71+Ago!AB71+Set!AB71+Oct!AB71+Nov!AB71),IF(Config!$C$6=12,SUM(+Ene!AB71+Feb!AB71+Mar!AB71+Abr!AB71+May!AB71+Jun!AB71+Jul!AB71+Ago!AB71+Set!AB71+Oct!AB71+Nov!AB71+Dic!AB71)))))))))))))</f>
        <v>0</v>
      </c>
      <c r="AC71" s="430">
        <f>IF(Config!$C$6=1,SUM(+Ene!AC71),IF(Config!$C$6=2,SUM(+Ene!AC71+Feb!AC71),IF(Config!$C$6=3,SUM(+Ene!AC71+Feb!AC71+Mar!AC71),IF(Config!$C$6=4,SUM(+Ene!AC71+Feb!AC71+Mar!AC71+Abr!AC71),IF(Config!$C$6=5,SUM(Ene!AC71+Feb!AC71+Mar!AC71+Abr!AC71+May!AC71),IF(Config!$C$6=6,SUM(+Ene!AC71+Feb!AC71+Mar!AC71+Abr!AC71+May!AC71+Jun!AC71),IF(Config!$C$6=7,SUM(Ene!AC71+Feb!AC71+Mar!AC71+Abr!AC71+May!AC71+Jun!AC71+Jul!AC71),IF(Config!$C$6=8,SUM(+Ene!AC71+Feb!AC71+Mar!AC71+Abr!AC71+May!AC71+Jun!AC71+Jul!AC71+Ago!AC71),IF(Config!$C$6=9,SUM(+Ene!AC71+Feb!AC71+Mar!AC71+Abr!AC71+May!AC71+Jun!AC71+Jul!AC71+Ago!AC71+Set!AC71),IF(Config!$C$6=10,SUM(+Ene!AC71+Feb!AC71+Mar!AC71+Abr!AC71+May!AC71+Jun!AC71+Jul!AC71+Ago!AC71+Set!AC71+Oct!AC71),IF(Config!$C$6=11,SUM(+Ene!AC71+Feb!AC71+Mar!AC71+Abr!AC71+May!AC71+Jun!AC71+Jul!AC71+Ago!AC71+Set!AC71+Oct!AC71+Nov!AC71),IF(Config!$C$6=12,SUM(+Ene!AC71+Feb!AC71+Mar!AC71+Abr!AC71+May!AC71+Jun!AC71+Jul!AC71+Ago!AC71+Set!AC71+Oct!AC71+Nov!AC71+Dic!AC71)))))))))))))</f>
        <v>0</v>
      </c>
      <c r="AD71" s="430">
        <f>IF(Config!$C$6=1,SUM(+Ene!AD71),IF(Config!$C$6=2,SUM(+Ene!AD71+Feb!AD71),IF(Config!$C$6=3,SUM(+Ene!AD71+Feb!AD71+Mar!AD71),IF(Config!$C$6=4,SUM(+Ene!AD71+Feb!AD71+Mar!AD71+Abr!AD71),IF(Config!$C$6=5,SUM(Ene!AD71+Feb!AD71+Mar!AD71+Abr!AD71+May!AD71),IF(Config!$C$6=6,SUM(+Ene!AD71+Feb!AD71+Mar!AD71+Abr!AD71+May!AD71+Jun!AD71),IF(Config!$C$6=7,SUM(Ene!AD71+Feb!AD71+Mar!AD71+Abr!AD71+May!AD71+Jun!AD71+Jul!AD71),IF(Config!$C$6=8,SUM(+Ene!AD71+Feb!AD71+Mar!AD71+Abr!AD71+May!AD71+Jun!AD71+Jul!AD71+Ago!AD71),IF(Config!$C$6=9,SUM(+Ene!AD71+Feb!AD71+Mar!AD71+Abr!AD71+May!AD71+Jun!AD71+Jul!AD71+Ago!AD71+Set!AD71),IF(Config!$C$6=10,SUM(+Ene!AD71+Feb!AD71+Mar!AD71+Abr!AD71+May!AD71+Jun!AD71+Jul!AD71+Ago!AD71+Set!AD71+Oct!AD71),IF(Config!$C$6=11,SUM(+Ene!AD71+Feb!AD71+Mar!AD71+Abr!AD71+May!AD71+Jun!AD71+Jul!AD71+Ago!AD71+Set!AD71+Oct!AD71+Nov!AD71),IF(Config!$C$6=12,SUM(+Ene!AD71+Feb!AD71+Mar!AD71+Abr!AD71+May!AD71+Jun!AD71+Jul!AD71+Ago!AD71+Set!AD71+Oct!AD71+Nov!AD71+Dic!AD71)))))))))))))</f>
        <v>0</v>
      </c>
      <c r="AE71" s="430">
        <f>IF(Config!$C$6=1,SUM(+Ene!AE71),IF(Config!$C$6=2,SUM(+Ene!AE71+Feb!AE71),IF(Config!$C$6=3,SUM(+Ene!AE71+Feb!AE71+Mar!AE71),IF(Config!$C$6=4,SUM(+Ene!AE71+Feb!AE71+Mar!AE71+Abr!AE71),IF(Config!$C$6=5,SUM(Ene!AE71+Feb!AE71+Mar!AE71+Abr!AE71+May!AE71),IF(Config!$C$6=6,SUM(+Ene!AE71+Feb!AE71+Mar!AE71+Abr!AE71+May!AE71+Jun!AE71),IF(Config!$C$6=7,SUM(Ene!AE71+Feb!AE71+Mar!AE71+Abr!AE71+May!AE71+Jun!AE71+Jul!AE71),IF(Config!$C$6=8,SUM(+Ene!AE71+Feb!AE71+Mar!AE71+Abr!AE71+May!AE71+Jun!AE71+Jul!AE71+Ago!AE71),IF(Config!$C$6=9,SUM(+Ene!AE71+Feb!AE71+Mar!AE71+Abr!AE71+May!AE71+Jun!AE71+Jul!AE71+Ago!AE71+Set!AE71),IF(Config!$C$6=10,SUM(+Ene!AE71+Feb!AE71+Mar!AE71+Abr!AE71+May!AE71+Jun!AE71+Jul!AE71+Ago!AE71+Set!AE71+Oct!AE71),IF(Config!$C$6=11,SUM(+Ene!AE71+Feb!AE71+Mar!AE71+Abr!AE71+May!AE71+Jun!AE71+Jul!AE71+Ago!AE71+Set!AE71+Oct!AE71+Nov!AE71),IF(Config!$C$6=12,SUM(+Ene!AE71+Feb!AE71+Mar!AE71+Abr!AE71+May!AE71+Jun!AE71+Jul!AE71+Ago!AE71+Set!AE71+Oct!AE71+Nov!AE71+Dic!AE71)))))))))))))</f>
        <v>0</v>
      </c>
      <c r="AF71" s="430">
        <f>IF(Config!$C$6=1,SUM(+Ene!AF71),IF(Config!$C$6=2,SUM(+Ene!AF71+Feb!AF71),IF(Config!$C$6=3,SUM(+Ene!AF71+Feb!AF71+Mar!AF71),IF(Config!$C$6=4,SUM(+Ene!AF71+Feb!AF71+Mar!AF71+Abr!AF71),IF(Config!$C$6=5,SUM(Ene!AF71+Feb!AF71+Mar!AF71+Abr!AF71+May!AF71),IF(Config!$C$6=6,SUM(+Ene!AF71+Feb!AF71+Mar!AF71+Abr!AF71+May!AF71+Jun!AF71),IF(Config!$C$6=7,SUM(Ene!AF71+Feb!AF71+Mar!AF71+Abr!AF71+May!AF71+Jun!AF71+Jul!AF71),IF(Config!$C$6=8,SUM(+Ene!AF71+Feb!AF71+Mar!AF71+Abr!AF71+May!AF71+Jun!AF71+Jul!AF71+Ago!AF71),IF(Config!$C$6=9,SUM(+Ene!AF71+Feb!AF71+Mar!AF71+Abr!AF71+May!AF71+Jun!AF71+Jul!AF71+Ago!AF71+Set!AF71),IF(Config!$C$6=10,SUM(+Ene!AF71+Feb!AF71+Mar!AF71+Abr!AF71+May!AF71+Jun!AF71+Jul!AF71+Ago!AF71+Set!AF71+Oct!AF71),IF(Config!$C$6=11,SUM(+Ene!AF71+Feb!AF71+Mar!AF71+Abr!AF71+May!AF71+Jun!AF71+Jul!AF71+Ago!AF71+Set!AF71+Oct!AF71+Nov!AF71),IF(Config!$C$6=12,SUM(+Ene!AF71+Feb!AF71+Mar!AF71+Abr!AF71+May!AF71+Jun!AF71+Jul!AF71+Ago!AF71+Set!AF71+Oct!AF71+Nov!AF71+Dic!AF71)))))))))))))</f>
        <v>0</v>
      </c>
      <c r="AG71" s="430">
        <f>IF(Config!$C$6=1,SUM(+Ene!AG71),IF(Config!$C$6=2,SUM(+Ene!AG71+Feb!AG71),IF(Config!$C$6=3,SUM(+Ene!AG71+Feb!AG71+Mar!AG71),IF(Config!$C$6=4,SUM(+Ene!AG71+Feb!AG71+Mar!AG71+Abr!AG71),IF(Config!$C$6=5,SUM(Ene!AG71+Feb!AG71+Mar!AG71+Abr!AG71+May!AG71),IF(Config!$C$6=6,SUM(+Ene!AG71+Feb!AG71+Mar!AG71+Abr!AG71+May!AG71+Jun!AG71),IF(Config!$C$6=7,SUM(Ene!AG71+Feb!AG71+Mar!AG71+Abr!AG71+May!AG71+Jun!AG71+Jul!AG71),IF(Config!$C$6=8,SUM(+Ene!AG71+Feb!AG71+Mar!AG71+Abr!AG71+May!AG71+Jun!AG71+Jul!AG71+Ago!AG71),IF(Config!$C$6=9,SUM(+Ene!AG71+Feb!AG71+Mar!AG71+Abr!AG71+May!AG71+Jun!AG71+Jul!AG71+Ago!AG71+Set!AG71),IF(Config!$C$6=10,SUM(+Ene!AG71+Feb!AG71+Mar!AG71+Abr!AG71+May!AG71+Jun!AG71+Jul!AG71+Ago!AG71+Set!AG71+Oct!AG71),IF(Config!$C$6=11,SUM(+Ene!AG71+Feb!AG71+Mar!AG71+Abr!AG71+May!AG71+Jun!AG71+Jul!AG71+Ago!AG71+Set!AG71+Oct!AG71+Nov!AG71),IF(Config!$C$6=12,SUM(+Ene!AG71+Feb!AG71+Mar!AG71+Abr!AG71+May!AG71+Jun!AG71+Jul!AG71+Ago!AG71+Set!AG71+Oct!AG71+Nov!AG71+Dic!AG71)))))))))))))</f>
        <v>0</v>
      </c>
      <c r="AH71" s="430">
        <f>IF(Config!$C$6=1,SUM(+Ene!AH71),IF(Config!$C$6=2,SUM(+Ene!AH71+Feb!AH71),IF(Config!$C$6=3,SUM(+Ene!AH71+Feb!AH71+Mar!AH71),IF(Config!$C$6=4,SUM(+Ene!AH71+Feb!AH71+Mar!AH71+Abr!AH71),IF(Config!$C$6=5,SUM(Ene!AH71+Feb!AH71+Mar!AH71+Abr!AH71+May!AH71),IF(Config!$C$6=6,SUM(+Ene!AH71+Feb!AH71+Mar!AH71+Abr!AH71+May!AH71+Jun!AH71),IF(Config!$C$6=7,SUM(Ene!AH71+Feb!AH71+Mar!AH71+Abr!AH71+May!AH71+Jun!AH71+Jul!AH71),IF(Config!$C$6=8,SUM(+Ene!AH71+Feb!AH71+Mar!AH71+Abr!AH71+May!AH71+Jun!AH71+Jul!AH71+Ago!AH71),IF(Config!$C$6=9,SUM(+Ene!AH71+Feb!AH71+Mar!AH71+Abr!AH71+May!AH71+Jun!AH71+Jul!AH71+Ago!AH71+Set!AH71),IF(Config!$C$6=10,SUM(+Ene!AH71+Feb!AH71+Mar!AH71+Abr!AH71+May!AH71+Jun!AH71+Jul!AH71+Ago!AH71+Set!AH71+Oct!AH71),IF(Config!$C$6=11,SUM(+Ene!AH71+Feb!AH71+Mar!AH71+Abr!AH71+May!AH71+Jun!AH71+Jul!AH71+Ago!AH71+Set!AH71+Oct!AH71+Nov!AH71),IF(Config!$C$6=12,SUM(+Ene!AH71+Feb!AH71+Mar!AH71+Abr!AH71+May!AH71+Jun!AH71+Jul!AH71+Ago!AH71+Set!AH71+Oct!AH71+Nov!AH71+Dic!AH71)))))))))))))</f>
        <v>0</v>
      </c>
      <c r="AI71" s="430">
        <f>IF(Config!$C$6=1,SUM(+Ene!AI71),IF(Config!$C$6=2,SUM(+Ene!AI71+Feb!AI71),IF(Config!$C$6=3,SUM(+Ene!AI71+Feb!AI71+Mar!AI71),IF(Config!$C$6=4,SUM(+Ene!AI71+Feb!AI71+Mar!AI71+Abr!AI71),IF(Config!$C$6=5,SUM(Ene!AI71+Feb!AI71+Mar!AI71+Abr!AI71+May!AI71),IF(Config!$C$6=6,SUM(+Ene!AI71+Feb!AI71+Mar!AI71+Abr!AI71+May!AI71+Jun!AI71),IF(Config!$C$6=7,SUM(Ene!AI71+Feb!AI71+Mar!AI71+Abr!AI71+May!AI71+Jun!AI71+Jul!AI71),IF(Config!$C$6=8,SUM(+Ene!AI71+Feb!AI71+Mar!AI71+Abr!AI71+May!AI71+Jun!AI71+Jul!AI71+Ago!AI71),IF(Config!$C$6=9,SUM(+Ene!AI71+Feb!AI71+Mar!AI71+Abr!AI71+May!AI71+Jun!AI71+Jul!AI71+Ago!AI71+Set!AI71),IF(Config!$C$6=10,SUM(+Ene!AI71+Feb!AI71+Mar!AI71+Abr!AI71+May!AI71+Jun!AI71+Jul!AI71+Ago!AI71+Set!AI71+Oct!AI71),IF(Config!$C$6=11,SUM(+Ene!AI71+Feb!AI71+Mar!AI71+Abr!AI71+May!AI71+Jun!AI71+Jul!AI71+Ago!AI71+Set!AI71+Oct!AI71+Nov!AI71),IF(Config!$C$6=12,SUM(+Ene!AI71+Feb!AI71+Mar!AI71+Abr!AI71+May!AI71+Jun!AI71+Jul!AI71+Ago!AI71+Set!AI71+Oct!AI71+Nov!AI71+Dic!AI71)))))))))))))</f>
        <v>0</v>
      </c>
      <c r="AJ71" s="430">
        <f>IF(Config!$C$6=1,SUM(+Ene!AJ71),IF(Config!$C$6=2,SUM(+Ene!AJ71+Feb!AJ71),IF(Config!$C$6=3,SUM(+Ene!AJ71+Feb!AJ71+Mar!AJ71),IF(Config!$C$6=4,SUM(+Ene!AJ71+Feb!AJ71+Mar!AJ71+Abr!AJ71),IF(Config!$C$6=5,SUM(Ene!AJ71+Feb!AJ71+Mar!AJ71+Abr!AJ71+May!AJ71),IF(Config!$C$6=6,SUM(+Ene!AJ71+Feb!AJ71+Mar!AJ71+Abr!AJ71+May!AJ71+Jun!AJ71),IF(Config!$C$6=7,SUM(Ene!AJ71+Feb!AJ71+Mar!AJ71+Abr!AJ71+May!AJ71+Jun!AJ71+Jul!AJ71),IF(Config!$C$6=8,SUM(+Ene!AJ71+Feb!AJ71+Mar!AJ71+Abr!AJ71+May!AJ71+Jun!AJ71+Jul!AJ71+Ago!AJ71),IF(Config!$C$6=9,SUM(+Ene!AJ71+Feb!AJ71+Mar!AJ71+Abr!AJ71+May!AJ71+Jun!AJ71+Jul!AJ71+Ago!AJ71+Set!AJ71),IF(Config!$C$6=10,SUM(+Ene!AJ71+Feb!AJ71+Mar!AJ71+Abr!AJ71+May!AJ71+Jun!AJ71+Jul!AJ71+Ago!AJ71+Set!AJ71+Oct!AJ71),IF(Config!$C$6=11,SUM(+Ene!AJ71+Feb!AJ71+Mar!AJ71+Abr!AJ71+May!AJ71+Jun!AJ71+Jul!AJ71+Ago!AJ71+Set!AJ71+Oct!AJ71+Nov!AJ71),IF(Config!$C$6=12,SUM(+Ene!AJ71+Feb!AJ71+Mar!AJ71+Abr!AJ71+May!AJ71+Jun!AJ71+Jul!AJ71+Ago!AJ71+Set!AJ71+Oct!AJ71+Nov!AJ71+Dic!AJ71)))))))))))))</f>
        <v>0</v>
      </c>
      <c r="AK71" s="430">
        <f>IF(Config!$C$6=1,SUM(+Ene!AK71),IF(Config!$C$6=2,SUM(+Ene!AK71+Feb!AK71),IF(Config!$C$6=3,SUM(+Ene!AK71+Feb!AK71+Mar!AK71),IF(Config!$C$6=4,SUM(+Ene!AK71+Feb!AK71+Mar!AK71+Abr!AK71),IF(Config!$C$6=5,SUM(Ene!AK71+Feb!AK71+Mar!AK71+Abr!AK71+May!AK71),IF(Config!$C$6=6,SUM(+Ene!AK71+Feb!AK71+Mar!AK71+Abr!AK71+May!AK71+Jun!AK71),IF(Config!$C$6=7,SUM(Ene!AK71+Feb!AK71+Mar!AK71+Abr!AK71+May!AK71+Jun!AK71+Jul!AK71),IF(Config!$C$6=8,SUM(+Ene!AK71+Feb!AK71+Mar!AK71+Abr!AK71+May!AK71+Jun!AK71+Jul!AK71+Ago!AK71),IF(Config!$C$6=9,SUM(+Ene!AK71+Feb!AK71+Mar!AK71+Abr!AK71+May!AK71+Jun!AK71+Jul!AK71+Ago!AK71+Set!AK71),IF(Config!$C$6=10,SUM(+Ene!AK71+Feb!AK71+Mar!AK71+Abr!AK71+May!AK71+Jun!AK71+Jul!AK71+Ago!AK71+Set!AK71+Oct!AK71),IF(Config!$C$6=11,SUM(+Ene!AK71+Feb!AK71+Mar!AK71+Abr!AK71+May!AK71+Jun!AK71+Jul!AK71+Ago!AK71+Set!AK71+Oct!AK71+Nov!AK71),IF(Config!$C$6=12,SUM(+Ene!AK71+Feb!AK71+Mar!AK71+Abr!AK71+May!AK71+Jun!AK71+Jul!AK71+Ago!AK71+Set!AK71+Oct!AK71+Nov!AK71+Dic!AK71)))))))))))))</f>
        <v>0</v>
      </c>
      <c r="AL71" s="430">
        <f>IF(Config!$C$6=1,SUM(+Ene!AL71),IF(Config!$C$6=2,SUM(+Ene!AL71+Feb!AL71),IF(Config!$C$6=3,SUM(+Ene!AL71+Feb!AL71+Mar!AL71),IF(Config!$C$6=4,SUM(+Ene!AL71+Feb!AL71+Mar!AL71+Abr!AL71),IF(Config!$C$6=5,SUM(Ene!AL71+Feb!AL71+Mar!AL71+Abr!AL71+May!AL71),IF(Config!$C$6=6,SUM(+Ene!AL71+Feb!AL71+Mar!AL71+Abr!AL71+May!AL71+Jun!AL71),IF(Config!$C$6=7,SUM(Ene!AL71+Feb!AL71+Mar!AL71+Abr!AL71+May!AL71+Jun!AL71+Jul!AL71),IF(Config!$C$6=8,SUM(+Ene!AL71+Feb!AL71+Mar!AL71+Abr!AL71+May!AL71+Jun!AL71+Jul!AL71+Ago!AL71),IF(Config!$C$6=9,SUM(+Ene!AL71+Feb!AL71+Mar!AL71+Abr!AL71+May!AL71+Jun!AL71+Jul!AL71+Ago!AL71+Set!AL71),IF(Config!$C$6=10,SUM(+Ene!AL71+Feb!AL71+Mar!AL71+Abr!AL71+May!AL71+Jun!AL71+Jul!AL71+Ago!AL71+Set!AL71+Oct!AL71),IF(Config!$C$6=11,SUM(+Ene!AL71+Feb!AL71+Mar!AL71+Abr!AL71+May!AL71+Jun!AL71+Jul!AL71+Ago!AL71+Set!AL71+Oct!AL71+Nov!AL71),IF(Config!$C$6=12,SUM(+Ene!AL71+Feb!AL71+Mar!AL71+Abr!AL71+May!AL71+Jun!AL71+Jul!AL71+Ago!AL71+Set!AL71+Oct!AL71+Nov!AL71+Dic!AL71)))))))))))))</f>
        <v>0</v>
      </c>
      <c r="AM71" s="430">
        <f>IF(Config!$C$6=1,SUM(+Ene!AM71),IF(Config!$C$6=2,SUM(+Ene!AM71+Feb!AM71),IF(Config!$C$6=3,SUM(+Ene!AM71+Feb!AM71+Mar!AM71),IF(Config!$C$6=4,SUM(+Ene!AM71+Feb!AM71+Mar!AM71+Abr!AM71),IF(Config!$C$6=5,SUM(Ene!AM71+Feb!AM71+Mar!AM71+Abr!AM71+May!AM71),IF(Config!$C$6=6,SUM(+Ene!AM71+Feb!AM71+Mar!AM71+Abr!AM71+May!AM71+Jun!AM71),IF(Config!$C$6=7,SUM(Ene!AM71+Feb!AM71+Mar!AM71+Abr!AM71+May!AM71+Jun!AM71+Jul!AM71),IF(Config!$C$6=8,SUM(+Ene!AM71+Feb!AM71+Mar!AM71+Abr!AM71+May!AM71+Jun!AM71+Jul!AM71+Ago!AM71),IF(Config!$C$6=9,SUM(+Ene!AM71+Feb!AM71+Mar!AM71+Abr!AM71+May!AM71+Jun!AM71+Jul!AM71+Ago!AM71+Set!AM71),IF(Config!$C$6=10,SUM(+Ene!AM71+Feb!AM71+Mar!AM71+Abr!AM71+May!AM71+Jun!AM71+Jul!AM71+Ago!AM71+Set!AM71+Oct!AM71),IF(Config!$C$6=11,SUM(+Ene!AM71+Feb!AM71+Mar!AM71+Abr!AM71+May!AM71+Jun!AM71+Jul!AM71+Ago!AM71+Set!AM71+Oct!AM71+Nov!AM71),IF(Config!$C$6=12,SUM(+Ene!AM71+Feb!AM71+Mar!AM71+Abr!AM71+May!AM71+Jun!AM71+Jul!AM71+Ago!AM71+Set!AM71+Oct!AM71+Nov!AM71+Dic!AM71)))))))))))))</f>
        <v>0</v>
      </c>
      <c r="AN71" s="430">
        <f>IF(Config!$C$6=1,SUM(+Ene!AN71),IF(Config!$C$6=2,SUM(+Ene!AN71+Feb!AN71),IF(Config!$C$6=3,SUM(+Ene!AN71+Feb!AN71+Mar!AN71),IF(Config!$C$6=4,SUM(+Ene!AN71+Feb!AN71+Mar!AN71+Abr!AN71),IF(Config!$C$6=5,SUM(Ene!AN71+Feb!AN71+Mar!AN71+Abr!AN71+May!AN71),IF(Config!$C$6=6,SUM(+Ene!AN71+Feb!AN71+Mar!AN71+Abr!AN71+May!AN71+Jun!AN71),IF(Config!$C$6=7,SUM(Ene!AN71+Feb!AN71+Mar!AN71+Abr!AN71+May!AN71+Jun!AN71+Jul!AN71),IF(Config!$C$6=8,SUM(+Ene!AN71+Feb!AN71+Mar!AN71+Abr!AN71+May!AN71+Jun!AN71+Jul!AN71+Ago!AN71),IF(Config!$C$6=9,SUM(+Ene!AN71+Feb!AN71+Mar!AN71+Abr!AN71+May!AN71+Jun!AN71+Jul!AN71+Ago!AN71+Set!AN71),IF(Config!$C$6=10,SUM(+Ene!AN71+Feb!AN71+Mar!AN71+Abr!AN71+May!AN71+Jun!AN71+Jul!AN71+Ago!AN71+Set!AN71+Oct!AN71),IF(Config!$C$6=11,SUM(+Ene!AN71+Feb!AN71+Mar!AN71+Abr!AN71+May!AN71+Jun!AN71+Jul!AN71+Ago!AN71+Set!AN71+Oct!AN71+Nov!AN71),IF(Config!$C$6=12,SUM(+Ene!AN71+Feb!AN71+Mar!AN71+Abr!AN71+May!AN71+Jun!AN71+Jul!AN71+Ago!AN71+Set!AN71+Oct!AN71+Nov!AN71+Dic!AN71)))))))))))))</f>
        <v>0</v>
      </c>
      <c r="AO71" s="430">
        <f>IF(Config!$C$6=1,SUM(+Ene!AO71),IF(Config!$C$6=2,SUM(+Ene!AO71+Feb!AO71),IF(Config!$C$6=3,SUM(+Ene!AO71+Feb!AO71+Mar!AO71),IF(Config!$C$6=4,SUM(+Ene!AO71+Feb!AO71+Mar!AO71+Abr!AO71),IF(Config!$C$6=5,SUM(Ene!AO71+Feb!AO71+Mar!AO71+Abr!AO71+May!AO71),IF(Config!$C$6=6,SUM(+Ene!AO71+Feb!AO71+Mar!AO71+Abr!AO71+May!AO71+Jun!AO71),IF(Config!$C$6=7,SUM(Ene!AO71+Feb!AO71+Mar!AO71+Abr!AO71+May!AO71+Jun!AO71+Jul!AO71),IF(Config!$C$6=8,SUM(+Ene!AO71+Feb!AO71+Mar!AO71+Abr!AO71+May!AO71+Jun!AO71+Jul!AO71+Ago!AO71),IF(Config!$C$6=9,SUM(+Ene!AO71+Feb!AO71+Mar!AO71+Abr!AO71+May!AO71+Jun!AO71+Jul!AO71+Ago!AO71+Set!AO71),IF(Config!$C$6=10,SUM(+Ene!AO71+Feb!AO71+Mar!AO71+Abr!AO71+May!AO71+Jun!AO71+Jul!AO71+Ago!AO71+Set!AO71+Oct!AO71),IF(Config!$C$6=11,SUM(+Ene!AO71+Feb!AO71+Mar!AO71+Abr!AO71+May!AO71+Jun!AO71+Jul!AO71+Ago!AO71+Set!AO71+Oct!AO71+Nov!AO71),IF(Config!$C$6=12,SUM(+Ene!AO71+Feb!AO71+Mar!AO71+Abr!AO71+May!AO71+Jun!AO71+Jul!AO71+Ago!AO71+Set!AO71+Oct!AO71+Nov!AO71+Dic!AO71)))))))))))))</f>
        <v>0</v>
      </c>
      <c r="AP71" s="430">
        <f>IF(Config!$C$6=1,SUM(+Ene!AP71),IF(Config!$C$6=2,SUM(+Ene!AP71+Feb!AP71),IF(Config!$C$6=3,SUM(+Ene!AP71+Feb!AP71+Mar!AP71),IF(Config!$C$6=4,SUM(+Ene!AP71+Feb!AP71+Mar!AP71+Abr!AP71),IF(Config!$C$6=5,SUM(Ene!AP71+Feb!AP71+Mar!AP71+Abr!AP71+May!AP71),IF(Config!$C$6=6,SUM(+Ene!AP71+Feb!AP71+Mar!AP71+Abr!AP71+May!AP71+Jun!AP71),IF(Config!$C$6=7,SUM(Ene!AP71+Feb!AP71+Mar!AP71+Abr!AP71+May!AP71+Jun!AP71+Jul!AP71),IF(Config!$C$6=8,SUM(+Ene!AP71+Feb!AP71+Mar!AP71+Abr!AP71+May!AP71+Jun!AP71+Jul!AP71+Ago!AP71),IF(Config!$C$6=9,SUM(+Ene!AP71+Feb!AP71+Mar!AP71+Abr!AP71+May!AP71+Jun!AP71+Jul!AP71+Ago!AP71+Set!AP71),IF(Config!$C$6=10,SUM(+Ene!AP71+Feb!AP71+Mar!AP71+Abr!AP71+May!AP71+Jun!AP71+Jul!AP71+Ago!AP71+Set!AP71+Oct!AP71),IF(Config!$C$6=11,SUM(+Ene!AP71+Feb!AP71+Mar!AP71+Abr!AP71+May!AP71+Jun!AP71+Jul!AP71+Ago!AP71+Set!AP71+Oct!AP71+Nov!AP71),IF(Config!$C$6=12,SUM(+Ene!AP71+Feb!AP71+Mar!AP71+Abr!AP71+May!AP71+Jun!AP71+Jul!AP71+Ago!AP71+Set!AP71+Oct!AP71+Nov!AP71+Dic!AP71)))))))))))))</f>
        <v>0</v>
      </c>
      <c r="AQ71" s="430">
        <f>IF(Config!$C$6=1,SUM(+Ene!AQ71),IF(Config!$C$6=2,SUM(+Ene!AQ71+Feb!AQ71),IF(Config!$C$6=3,SUM(+Ene!AQ71+Feb!AQ71+Mar!AQ71),IF(Config!$C$6=4,SUM(+Ene!AQ71+Feb!AQ71+Mar!AQ71+Abr!AQ71),IF(Config!$C$6=5,SUM(Ene!AQ71+Feb!AQ71+Mar!AQ71+Abr!AQ71+May!AQ71),IF(Config!$C$6=6,SUM(+Ene!AQ71+Feb!AQ71+Mar!AQ71+Abr!AQ71+May!AQ71+Jun!AQ71),IF(Config!$C$6=7,SUM(Ene!AQ71+Feb!AQ71+Mar!AQ71+Abr!AQ71+May!AQ71+Jun!AQ71+Jul!AQ71),IF(Config!$C$6=8,SUM(+Ene!AQ71+Feb!AQ71+Mar!AQ71+Abr!AQ71+May!AQ71+Jun!AQ71+Jul!AQ71+Ago!AQ71),IF(Config!$C$6=9,SUM(+Ene!AQ71+Feb!AQ71+Mar!AQ71+Abr!AQ71+May!AQ71+Jun!AQ71+Jul!AQ71+Ago!AQ71+Set!AQ71),IF(Config!$C$6=10,SUM(+Ene!AQ71+Feb!AQ71+Mar!AQ71+Abr!AQ71+May!AQ71+Jun!AQ71+Jul!AQ71+Ago!AQ71+Set!AQ71+Oct!AQ71),IF(Config!$C$6=11,SUM(+Ene!AQ71+Feb!AQ71+Mar!AQ71+Abr!AQ71+May!AQ71+Jun!AQ71+Jul!AQ71+Ago!AQ71+Set!AQ71+Oct!AQ71+Nov!AQ71),IF(Config!$C$6=12,SUM(+Ene!AQ71+Feb!AQ71+Mar!AQ71+Abr!AQ71+May!AQ71+Jun!AQ71+Jul!AQ71+Ago!AQ71+Set!AQ71+Oct!AQ71+Nov!AQ71+Dic!AQ71)))))))))))))</f>
        <v>0</v>
      </c>
      <c r="AR71" s="430">
        <f>IF(Config!$C$6=1,SUM(+Ene!AR71),IF(Config!$C$6=2,SUM(+Ene!AR71+Feb!AR71),IF(Config!$C$6=3,SUM(+Ene!AR71+Feb!AR71+Mar!AR71),IF(Config!$C$6=4,SUM(+Ene!AR71+Feb!AR71+Mar!AR71+Abr!AR71),IF(Config!$C$6=5,SUM(Ene!AR71+Feb!AR71+Mar!AR71+Abr!AR71+May!AR71),IF(Config!$C$6=6,SUM(+Ene!AR71+Feb!AR71+Mar!AR71+Abr!AR71+May!AR71+Jun!AR71),IF(Config!$C$6=7,SUM(Ene!AR71+Feb!AR71+Mar!AR71+Abr!AR71+May!AR71+Jun!AR71+Jul!AR71),IF(Config!$C$6=8,SUM(+Ene!AR71+Feb!AR71+Mar!AR71+Abr!AR71+May!AR71+Jun!AR71+Jul!AR71+Ago!AR71),IF(Config!$C$6=9,SUM(+Ene!AR71+Feb!AR71+Mar!AR71+Abr!AR71+May!AR71+Jun!AR71+Jul!AR71+Ago!AR71+Set!AR71),IF(Config!$C$6=10,SUM(+Ene!AR71+Feb!AR71+Mar!AR71+Abr!AR71+May!AR71+Jun!AR71+Jul!AR71+Ago!AR71+Set!AR71+Oct!AR71),IF(Config!$C$6=11,SUM(+Ene!AR71+Feb!AR71+Mar!AR71+Abr!AR71+May!AR71+Jun!AR71+Jul!AR71+Ago!AR71+Set!AR71+Oct!AR71+Nov!AR71),IF(Config!$C$6=12,SUM(+Ene!AR71+Feb!AR71+Mar!AR71+Abr!AR71+May!AR71+Jun!AR71+Jul!AR71+Ago!AR71+Set!AR71+Oct!AR71+Nov!AR71+Dic!AR71)))))))))))))</f>
        <v>0</v>
      </c>
      <c r="AS71" s="430">
        <f>IF(Config!$C$6=1,SUM(+Ene!AS71),IF(Config!$C$6=2,SUM(+Ene!AS71+Feb!AS71),IF(Config!$C$6=3,SUM(+Ene!AS71+Feb!AS71+Mar!AS71),IF(Config!$C$6=4,SUM(+Ene!AS71+Feb!AS71+Mar!AS71+Abr!AS71),IF(Config!$C$6=5,SUM(Ene!AS71+Feb!AS71+Mar!AS71+Abr!AS71+May!AS71),IF(Config!$C$6=6,SUM(+Ene!AS71+Feb!AS71+Mar!AS71+Abr!AS71+May!AS71+Jun!AS71),IF(Config!$C$6=7,SUM(Ene!AS71+Feb!AS71+Mar!AS71+Abr!AS71+May!AS71+Jun!AS71+Jul!AS71),IF(Config!$C$6=8,SUM(+Ene!AS71+Feb!AS71+Mar!AS71+Abr!AS71+May!AS71+Jun!AS71+Jul!AS71+Ago!AS71),IF(Config!$C$6=9,SUM(+Ene!AS71+Feb!AS71+Mar!AS71+Abr!AS71+May!AS71+Jun!AS71+Jul!AS71+Ago!AS71+Set!AS71),IF(Config!$C$6=10,SUM(+Ene!AS71+Feb!AS71+Mar!AS71+Abr!AS71+May!AS71+Jun!AS71+Jul!AS71+Ago!AS71+Set!AS71+Oct!AS71),IF(Config!$C$6=11,SUM(+Ene!AS71+Feb!AS71+Mar!AS71+Abr!AS71+May!AS71+Jun!AS71+Jul!AS71+Ago!AS71+Set!AS71+Oct!AS71+Nov!AS71),IF(Config!$C$6=12,SUM(+Ene!AS71+Feb!AS71+Mar!AS71+Abr!AS71+May!AS71+Jun!AS71+Jul!AS71+Ago!AS71+Set!AS71+Oct!AS71+Nov!AS71+Dic!AS71)))))))))))))</f>
        <v>0</v>
      </c>
      <c r="AT71" s="430">
        <f>IF(Config!$C$6=1,SUM(+Ene!AT71),IF(Config!$C$6=2,SUM(+Ene!AT71+Feb!AT71),IF(Config!$C$6=3,SUM(+Ene!AT71+Feb!AT71+Mar!AT71),IF(Config!$C$6=4,SUM(+Ene!AT71+Feb!AT71+Mar!AT71+Abr!AT71),IF(Config!$C$6=5,SUM(Ene!AT71+Feb!AT71+Mar!AT71+Abr!AT71+May!AT71),IF(Config!$C$6=6,SUM(+Ene!AT71+Feb!AT71+Mar!AT71+Abr!AT71+May!AT71+Jun!AT71),IF(Config!$C$6=7,SUM(Ene!AT71+Feb!AT71+Mar!AT71+Abr!AT71+May!AT71+Jun!AT71+Jul!AT71),IF(Config!$C$6=8,SUM(+Ene!AT71+Feb!AT71+Mar!AT71+Abr!AT71+May!AT71+Jun!AT71+Jul!AT71+Ago!AT71),IF(Config!$C$6=9,SUM(+Ene!AT71+Feb!AT71+Mar!AT71+Abr!AT71+May!AT71+Jun!AT71+Jul!AT71+Ago!AT71+Set!AT71),IF(Config!$C$6=10,SUM(+Ene!AT71+Feb!AT71+Mar!AT71+Abr!AT71+May!AT71+Jun!AT71+Jul!AT71+Ago!AT71+Set!AT71+Oct!AT71),IF(Config!$C$6=11,SUM(+Ene!AT71+Feb!AT71+Mar!AT71+Abr!AT71+May!AT71+Jun!AT71+Jul!AT71+Ago!AT71+Set!AT71+Oct!AT71+Nov!AT71),IF(Config!$C$6=12,SUM(+Ene!AT71+Feb!AT71+Mar!AT71+Abr!AT71+May!AT71+Jun!AT71+Jul!AT71+Ago!AT71+Set!AT71+Oct!AT71+Nov!AT71+Dic!AT71)))))))))))))</f>
        <v>0</v>
      </c>
      <c r="AU71">
        <f t="shared" si="34"/>
        <v>0</v>
      </c>
      <c r="AV71" s="384">
        <f t="shared" si="35"/>
        <v>0</v>
      </c>
      <c r="AW71" s="384">
        <f t="shared" si="36"/>
        <v>0</v>
      </c>
      <c r="AX71" s="384">
        <f>+SUM(G71:P71)</f>
        <v>0</v>
      </c>
      <c r="AY71" s="384">
        <f t="shared" si="52"/>
        <v>0</v>
      </c>
      <c r="AZ71" s="384">
        <f t="shared" si="54"/>
        <v>0</v>
      </c>
      <c r="BA71" s="384">
        <f t="shared" si="55"/>
        <v>0</v>
      </c>
      <c r="BB71" s="37">
        <f t="shared" si="59"/>
        <v>0</v>
      </c>
      <c r="BC71" s="384">
        <f t="shared" si="56"/>
        <v>0</v>
      </c>
      <c r="BD71" s="385">
        <f t="shared" si="57"/>
        <v>0</v>
      </c>
      <c r="BE71" s="384">
        <f t="shared" si="58"/>
        <v>0</v>
      </c>
      <c r="BF71" s="54">
        <f t="shared" si="53"/>
        <v>0</v>
      </c>
      <c r="BG71" t="str">
        <f t="shared" si="8"/>
        <v>OK</v>
      </c>
    </row>
    <row r="72" spans="1:59" x14ac:dyDescent="0.25">
      <c r="A72" s="400">
        <v>69</v>
      </c>
      <c r="B72" s="300" t="s">
        <v>547</v>
      </c>
      <c r="C72" s="301" t="s">
        <v>166</v>
      </c>
      <c r="D72" s="430">
        <f>IF(Config!$C$6=1,SUM(+Ene!D72),IF(Config!$C$6=2,SUM(+Ene!D72+Feb!D72),IF(Config!$C$6=3,SUM(+Ene!D72+Feb!D72+Mar!D72),IF(Config!$C$6=4,SUM(+Ene!D72+Feb!D72+Mar!D72+Abr!D72),IF(Config!$C$6=5,SUM(Ene!D72+Feb!D72+Mar!D72+Abr!D72+May!D72),IF(Config!$C$6=6,SUM(+Ene!D72+Feb!D72+Mar!D72+Abr!D72+May!D72+Jun!D72),IF(Config!$C$6=7,SUM(Ene!D72+Feb!D72+Mar!D72+Abr!D72+May!D72+Jun!D72+Jul!D72),IF(Config!$C$6=8,SUM(+Ene!D72+Feb!D72+Mar!D72+Abr!D72+May!D72+Jun!D72+Jul!D72+Ago!D72),IF(Config!$C$6=9,SUM(+Ene!D72+Feb!D72+Mar!D72+Abr!D72+May!D72+Jun!D72+Jul!D72+Ago!D72+Set!D72),IF(Config!$C$6=10,SUM(+Ene!D72+Feb!D72+Mar!D72+Abr!D72+May!D72+Jun!D72+Jul!D72+Ago!D72+Set!D72+Oct!D72),IF(Config!$C$6=11,SUM(+Ene!D72+Feb!D72+Mar!D72+Abr!D72+May!D72+Jun!D72+Jul!D72+Ago!D72+Set!D72+Oct!D72+Nov!D72),IF(Config!$C$6=12,SUM(+Ene!D72+Feb!D72+Mar!D72+Abr!D72+May!D72+Jun!D72+Jul!D72+Ago!D72+Set!D72+Oct!D72+Nov!D72+Dic!D72)))))))))))))</f>
        <v>0</v>
      </c>
      <c r="E72" s="430">
        <f>IF(Config!$C$6=1,SUM(+Ene!E72),IF(Config!$C$6=2,SUM(+Ene!E72+Feb!E72),IF(Config!$C$6=3,SUM(+Ene!E72+Feb!E72+Mar!E72),IF(Config!$C$6=4,SUM(+Ene!E72+Feb!E72+Mar!E72+Abr!E72),IF(Config!$C$6=5,SUM(Ene!E72+Feb!E72+Mar!E72+Abr!E72+May!E72),IF(Config!$C$6=6,SUM(+Ene!E72+Feb!E72+Mar!E72+Abr!E72+May!E72+Jun!E72),IF(Config!$C$6=7,SUM(Ene!E72+Feb!E72+Mar!E72+Abr!E72+May!E72+Jun!E72+Jul!E72),IF(Config!$C$6=8,SUM(+Ene!E72+Feb!E72+Mar!E72+Abr!E72+May!E72+Jun!E72+Jul!E72+Ago!E72),IF(Config!$C$6=9,SUM(+Ene!E72+Feb!E72+Mar!E72+Abr!E72+May!E72+Jun!E72+Jul!E72+Ago!E72+Set!E72),IF(Config!$C$6=10,SUM(+Ene!E72+Feb!E72+Mar!E72+Abr!E72+May!E72+Jun!E72+Jul!E72+Ago!E72+Set!E72+Oct!E72),IF(Config!$C$6=11,SUM(+Ene!E72+Feb!E72+Mar!E72+Abr!E72+May!E72+Jun!E72+Jul!E72+Ago!E72+Set!E72+Oct!E72+Nov!E72),IF(Config!$C$6=12,SUM(+Ene!E72+Feb!E72+Mar!E72+Abr!E72+May!E72+Jun!E72+Jul!E72+Ago!E72+Set!E72+Oct!E72+Nov!E72+Dic!E72)))))))))))))</f>
        <v>0</v>
      </c>
      <c r="F72" s="429">
        <f>IF(Config!$C$6=1,SUM(+Ene!F92),IF(Config!$C$6=2,SUM(+Ene!F92+Feb!F92),IF(Config!$C$6=3,SUM(+Ene!F92+Feb!F92+Mar!F92),IF(Config!$C$6=4,SUM(+Ene!F92+Feb!F92+Mar!F92+Abr!F92),IF(Config!$C$6=5,SUM(Ene!F92+Feb!F92+Mar!F92+Abr!F92+May!F92),IF(Config!$C$6=6,SUM(+Ene!F92+Feb!F92+Mar!F92+Abr!F92+May!F92+Jun!F92),IF(Config!$C$6=7,SUM(Ene!F92+Feb!F92+Mar!F92+Abr!F92+May!F92+Jun!F92+Jul!F92),IF(Config!$C$6=8,SUM(+Ene!F92+Feb!F92+Mar!F92+Abr!F92+May!F92+Jun!F92+Jul!F92+Ago!F92),IF(Config!$C$6=9,SUM(+Ene!F92+Feb!F92+Mar!F92+Abr!F92+May!F92+Jun!F92+Jul!F92+Ago!F92+Set!F92),IF(Config!$C$6=10,SUM(+Ene!F92+Feb!F92+Mar!F92+Abr!F92+May!F92+Jun!F92+Jul!F92+Ago!F92+Set!F92+Oct!F92),IF(Config!$C$6=11,SUM(+Ene!F92+Feb!F92+Mar!F92+Abr!F92+May!F92+Jun!F92+Jul!F92+Ago!F92+Set!F92+Oct!F92+Nov!F92),IF(Config!$C$6=12,SUM(+Ene!F92+Feb!F92+Mar!F92+Abr!F92+May!F92+Jun!F92+Jul!F92+Ago!F92+Set!F92+Oct!F92+Nov!F92+Dic!F92)))))))))))))</f>
        <v>0</v>
      </c>
      <c r="G72" s="430">
        <f>IF(Config!$C$6=1,SUM(+Ene!G72),IF(Config!$C$6=2,SUM(+Ene!G72+Feb!G72),IF(Config!$C$6=3,SUM(+Ene!G72+Feb!G72+Mar!G72),IF(Config!$C$6=4,SUM(+Ene!G72+Feb!G72+Mar!G72+Abr!G72),IF(Config!$C$6=5,SUM(Ene!G72+Feb!G72+Mar!G72+Abr!G72+May!G72),IF(Config!$C$6=6,SUM(+Ene!G72+Feb!G72+Mar!G72+Abr!G72+May!G72+Jun!G72),IF(Config!$C$6=7,SUM(Ene!G72+Feb!G72+Mar!G72+Abr!G72+May!G72+Jun!G72+Jul!G72),IF(Config!$C$6=8,SUM(+Ene!G72+Feb!G72+Mar!G72+Abr!G72+May!G72+Jun!G72+Jul!G72+Ago!G72),IF(Config!$C$6=9,SUM(+Ene!G72+Feb!G72+Mar!G72+Abr!G72+May!G72+Jun!G72+Jul!G72+Ago!G72+Set!G72),IF(Config!$C$6=10,SUM(+Ene!G72+Feb!G72+Mar!G72+Abr!G72+May!G72+Jun!G72+Jul!G72+Ago!G72+Set!G72+Oct!G72),IF(Config!$C$6=11,SUM(+Ene!G72+Feb!G72+Mar!G72+Abr!G72+May!G72+Jun!G72+Jul!G72+Ago!G72+Set!G72+Oct!G72+Nov!G72),IF(Config!$C$6=12,SUM(+Ene!G72+Feb!G72+Mar!G72+Abr!G72+May!G72+Jun!G72+Jul!G72+Ago!G72+Set!G72+Oct!G72+Nov!G72+Dic!G72)))))))))))))</f>
        <v>0</v>
      </c>
      <c r="H72" s="430">
        <f>IF(Config!$C$6=1,SUM(+Ene!H72),IF(Config!$C$6=2,SUM(+Ene!H72+Feb!H72),IF(Config!$C$6=3,SUM(+Ene!H72+Feb!H72+Mar!H72),IF(Config!$C$6=4,SUM(+Ene!H72+Feb!H72+Mar!H72+Abr!H72),IF(Config!$C$6=5,SUM(Ene!H72+Feb!H72+Mar!H72+Abr!H72+May!H72),IF(Config!$C$6=6,SUM(+Ene!H72+Feb!H72+Mar!H72+Abr!H72+May!H72+Jun!H72),IF(Config!$C$6=7,SUM(Ene!H72+Feb!H72+Mar!H72+Abr!H72+May!H72+Jun!H72+Jul!H72),IF(Config!$C$6=8,SUM(+Ene!H72+Feb!H72+Mar!H72+Abr!H72+May!H72+Jun!H72+Jul!H72+Ago!H72),IF(Config!$C$6=9,SUM(+Ene!H72+Feb!H72+Mar!H72+Abr!H72+May!H72+Jun!H72+Jul!H72+Ago!H72+Set!H72),IF(Config!$C$6=10,SUM(+Ene!H72+Feb!H72+Mar!H72+Abr!H72+May!H72+Jun!H72+Jul!H72+Ago!H72+Set!H72+Oct!H72),IF(Config!$C$6=11,SUM(+Ene!H72+Feb!H72+Mar!H72+Abr!H72+May!H72+Jun!H72+Jul!H72+Ago!H72+Set!H72+Oct!H72+Nov!H72),IF(Config!$C$6=12,SUM(+Ene!H72+Feb!H72+Mar!H72+Abr!H72+May!H72+Jun!H72+Jul!H72+Ago!H72+Set!H72+Oct!H72+Nov!H72+Dic!H72)))))))))))))</f>
        <v>0</v>
      </c>
      <c r="I72" s="430">
        <f>IF(Config!$C$6=1,SUM(+Ene!I72),IF(Config!$C$6=2,SUM(+Ene!I72+Feb!I72),IF(Config!$C$6=3,SUM(+Ene!I72+Feb!I72+Mar!I72),IF(Config!$C$6=4,SUM(+Ene!I72+Feb!I72+Mar!I72+Abr!I72),IF(Config!$C$6=5,SUM(Ene!I72+Feb!I72+Mar!I72+Abr!I72+May!I72),IF(Config!$C$6=6,SUM(+Ene!I72+Feb!I72+Mar!I72+Abr!I72+May!I72+Jun!I72),IF(Config!$C$6=7,SUM(Ene!I72+Feb!I72+Mar!I72+Abr!I72+May!I72+Jun!I72+Jul!I72),IF(Config!$C$6=8,SUM(+Ene!I72+Feb!I72+Mar!I72+Abr!I72+May!I72+Jun!I72+Jul!I72+Ago!I72),IF(Config!$C$6=9,SUM(+Ene!I72+Feb!I72+Mar!I72+Abr!I72+May!I72+Jun!I72+Jul!I72+Ago!I72+Set!I72),IF(Config!$C$6=10,SUM(+Ene!I72+Feb!I72+Mar!I72+Abr!I72+May!I72+Jun!I72+Jul!I72+Ago!I72+Set!I72+Oct!I72),IF(Config!$C$6=11,SUM(+Ene!I72+Feb!I72+Mar!I72+Abr!I72+May!I72+Jun!I72+Jul!I72+Ago!I72+Set!I72+Oct!I72+Nov!I72),IF(Config!$C$6=12,SUM(+Ene!I72+Feb!I72+Mar!I72+Abr!I72+May!I72+Jun!I72+Jul!I72+Ago!I72+Set!I72+Oct!I72+Nov!I72+Dic!I72)))))))))))))</f>
        <v>0</v>
      </c>
      <c r="J72" s="430">
        <f>IF(Config!$C$6=1,SUM(+Ene!J72),IF(Config!$C$6=2,SUM(+Ene!J72+Feb!J72),IF(Config!$C$6=3,SUM(+Ene!J72+Feb!J72+Mar!J72),IF(Config!$C$6=4,SUM(+Ene!J72+Feb!J72+Mar!J72+Abr!J72),IF(Config!$C$6=5,SUM(Ene!J72+Feb!J72+Mar!J72+Abr!J72+May!J72),IF(Config!$C$6=6,SUM(+Ene!J72+Feb!J72+Mar!J72+Abr!J72+May!J72+Jun!J72),IF(Config!$C$6=7,SUM(Ene!J72+Feb!J72+Mar!J72+Abr!J72+May!J72+Jun!J72+Jul!J72),IF(Config!$C$6=8,SUM(+Ene!J72+Feb!J72+Mar!J72+Abr!J72+May!J72+Jun!J72+Jul!J72+Ago!J72),IF(Config!$C$6=9,SUM(+Ene!J72+Feb!J72+Mar!J72+Abr!J72+May!J72+Jun!J72+Jul!J72+Ago!J72+Set!J72),IF(Config!$C$6=10,SUM(+Ene!J72+Feb!J72+Mar!J72+Abr!J72+May!J72+Jun!J72+Jul!J72+Ago!J72+Set!J72+Oct!J72),IF(Config!$C$6=11,SUM(+Ene!J72+Feb!J72+Mar!J72+Abr!J72+May!J72+Jun!J72+Jul!J72+Ago!J72+Set!J72+Oct!J72+Nov!J72),IF(Config!$C$6=12,SUM(+Ene!J72+Feb!J72+Mar!J72+Abr!J72+May!J72+Jun!J72+Jul!J72+Ago!J72+Set!J72+Oct!J72+Nov!J72+Dic!J72)))))))))))))</f>
        <v>0</v>
      </c>
      <c r="K72" s="430">
        <f>IF(Config!$C$6=1,SUM(+Ene!K72),IF(Config!$C$6=2,SUM(+Ene!K72+Feb!K72),IF(Config!$C$6=3,SUM(+Ene!K72+Feb!K72+Mar!K72),IF(Config!$C$6=4,SUM(+Ene!K72+Feb!K72+Mar!K72+Abr!K72),IF(Config!$C$6=5,SUM(Ene!K72+Feb!K72+Mar!K72+Abr!K72+May!K72),IF(Config!$C$6=6,SUM(+Ene!K72+Feb!K72+Mar!K72+Abr!K72+May!K72+Jun!K72),IF(Config!$C$6=7,SUM(Ene!K72+Feb!K72+Mar!K72+Abr!K72+May!K72+Jun!K72+Jul!K72),IF(Config!$C$6=8,SUM(+Ene!K72+Feb!K72+Mar!K72+Abr!K72+May!K72+Jun!K72+Jul!K72+Ago!K72),IF(Config!$C$6=9,SUM(+Ene!K72+Feb!K72+Mar!K72+Abr!K72+May!K72+Jun!K72+Jul!K72+Ago!K72+Set!K72),IF(Config!$C$6=10,SUM(+Ene!K72+Feb!K72+Mar!K72+Abr!K72+May!K72+Jun!K72+Jul!K72+Ago!K72+Set!K72+Oct!K72),IF(Config!$C$6=11,SUM(+Ene!K72+Feb!K72+Mar!K72+Abr!K72+May!K72+Jun!K72+Jul!K72+Ago!K72+Set!K72+Oct!K72+Nov!K72),IF(Config!$C$6=12,SUM(+Ene!K72+Feb!K72+Mar!K72+Abr!K72+May!K72+Jun!K72+Jul!K72+Ago!K72+Set!K72+Oct!K72+Nov!K72+Dic!K72)))))))))))))</f>
        <v>0</v>
      </c>
      <c r="L72" s="430">
        <f>IF(Config!$C$6=1,SUM(+Ene!L72),IF(Config!$C$6=2,SUM(+Ene!L72+Feb!L72),IF(Config!$C$6=3,SUM(+Ene!L72+Feb!L72+Mar!L72),IF(Config!$C$6=4,SUM(+Ene!L72+Feb!L72+Mar!L72+Abr!L72),IF(Config!$C$6=5,SUM(Ene!L72+Feb!L72+Mar!L72+Abr!L72+May!L72),IF(Config!$C$6=6,SUM(+Ene!L72+Feb!L72+Mar!L72+Abr!L72+May!L72+Jun!L72),IF(Config!$C$6=7,SUM(Ene!L72+Feb!L72+Mar!L72+Abr!L72+May!L72+Jun!L72+Jul!L72),IF(Config!$C$6=8,SUM(+Ene!L72+Feb!L72+Mar!L72+Abr!L72+May!L72+Jun!L72+Jul!L72+Ago!L72),IF(Config!$C$6=9,SUM(+Ene!L72+Feb!L72+Mar!L72+Abr!L72+May!L72+Jun!L72+Jul!L72+Ago!L72+Set!L72),IF(Config!$C$6=10,SUM(+Ene!L72+Feb!L72+Mar!L72+Abr!L72+May!L72+Jun!L72+Jul!L72+Ago!L72+Set!L72+Oct!L72),IF(Config!$C$6=11,SUM(+Ene!L72+Feb!L72+Mar!L72+Abr!L72+May!L72+Jun!L72+Jul!L72+Ago!L72+Set!L72+Oct!L72+Nov!L72),IF(Config!$C$6=12,SUM(+Ene!L72+Feb!L72+Mar!L72+Abr!L72+May!L72+Jun!L72+Jul!L72+Ago!L72+Set!L72+Oct!L72+Nov!L72+Dic!L72)))))))))))))</f>
        <v>0</v>
      </c>
      <c r="M72" s="430">
        <f>IF(Config!$C$6=1,SUM(+Ene!M72),IF(Config!$C$6=2,SUM(+Ene!M72+Feb!M72),IF(Config!$C$6=3,SUM(+Ene!M72+Feb!M72+Mar!M72),IF(Config!$C$6=4,SUM(+Ene!M72+Feb!M72+Mar!M72+Abr!M72),IF(Config!$C$6=5,SUM(Ene!M72+Feb!M72+Mar!M72+Abr!M72+May!M72),IF(Config!$C$6=6,SUM(+Ene!M72+Feb!M72+Mar!M72+Abr!M72+May!M72+Jun!M72),IF(Config!$C$6=7,SUM(Ene!M72+Feb!M72+Mar!M72+Abr!M72+May!M72+Jun!M72+Jul!M72),IF(Config!$C$6=8,SUM(+Ene!M72+Feb!M72+Mar!M72+Abr!M72+May!M72+Jun!M72+Jul!M72+Ago!M72),IF(Config!$C$6=9,SUM(+Ene!M72+Feb!M72+Mar!M72+Abr!M72+May!M72+Jun!M72+Jul!M72+Ago!M72+Set!M72),IF(Config!$C$6=10,SUM(+Ene!M72+Feb!M72+Mar!M72+Abr!M72+May!M72+Jun!M72+Jul!M72+Ago!M72+Set!M72+Oct!M72),IF(Config!$C$6=11,SUM(+Ene!M72+Feb!M72+Mar!M72+Abr!M72+May!M72+Jun!M72+Jul!M72+Ago!M72+Set!M72+Oct!M72+Nov!M72),IF(Config!$C$6=12,SUM(+Ene!M72+Feb!M72+Mar!M72+Abr!M72+May!M72+Jun!M72+Jul!M72+Ago!M72+Set!M72+Oct!M72+Nov!M72+Dic!M72)))))))))))))</f>
        <v>0</v>
      </c>
      <c r="N72" s="430">
        <f>IF(Config!$C$6=1,SUM(+Ene!N72),IF(Config!$C$6=2,SUM(+Ene!N72+Feb!N72),IF(Config!$C$6=3,SUM(+Ene!N72+Feb!N72+Mar!N72),IF(Config!$C$6=4,SUM(+Ene!N72+Feb!N72+Mar!N72+Abr!N72),IF(Config!$C$6=5,SUM(Ene!N72+Feb!N72+Mar!N72+Abr!N72+May!N72),IF(Config!$C$6=6,SUM(+Ene!N72+Feb!N72+Mar!N72+Abr!N72+May!N72+Jun!N72),IF(Config!$C$6=7,SUM(Ene!N72+Feb!N72+Mar!N72+Abr!N72+May!N72+Jun!N72+Jul!N72),IF(Config!$C$6=8,SUM(+Ene!N72+Feb!N72+Mar!N72+Abr!N72+May!N72+Jun!N72+Jul!N72+Ago!N72),IF(Config!$C$6=9,SUM(+Ene!N72+Feb!N72+Mar!N72+Abr!N72+May!N72+Jun!N72+Jul!N72+Ago!N72+Set!N72),IF(Config!$C$6=10,SUM(+Ene!N72+Feb!N72+Mar!N72+Abr!N72+May!N72+Jun!N72+Jul!N72+Ago!N72+Set!N72+Oct!N72),IF(Config!$C$6=11,SUM(+Ene!N72+Feb!N72+Mar!N72+Abr!N72+May!N72+Jun!N72+Jul!N72+Ago!N72+Set!N72+Oct!N72+Nov!N72),IF(Config!$C$6=12,SUM(+Ene!N72+Feb!N72+Mar!N72+Abr!N72+May!N72+Jun!N72+Jul!N72+Ago!N72+Set!N72+Oct!N72+Nov!N72+Dic!N72)))))))))))))</f>
        <v>0</v>
      </c>
      <c r="O72" s="430">
        <f>IF(Config!$C$6=1,SUM(+Ene!O72),IF(Config!$C$6=2,SUM(+Ene!O72+Feb!O72),IF(Config!$C$6=3,SUM(+Ene!O72+Feb!O72+Mar!O72),IF(Config!$C$6=4,SUM(+Ene!O72+Feb!O72+Mar!O72+Abr!O72),IF(Config!$C$6=5,SUM(Ene!O72+Feb!O72+Mar!O72+Abr!O72+May!O72),IF(Config!$C$6=6,SUM(+Ene!O72+Feb!O72+Mar!O72+Abr!O72+May!O72+Jun!O72),IF(Config!$C$6=7,SUM(Ene!O72+Feb!O72+Mar!O72+Abr!O72+May!O72+Jun!O72+Jul!O72),IF(Config!$C$6=8,SUM(+Ene!O72+Feb!O72+Mar!O72+Abr!O72+May!O72+Jun!O72+Jul!O72+Ago!O72),IF(Config!$C$6=9,SUM(+Ene!O72+Feb!O72+Mar!O72+Abr!O72+May!O72+Jun!O72+Jul!O72+Ago!O72+Set!O72),IF(Config!$C$6=10,SUM(+Ene!O72+Feb!O72+Mar!O72+Abr!O72+May!O72+Jun!O72+Jul!O72+Ago!O72+Set!O72+Oct!O72),IF(Config!$C$6=11,SUM(+Ene!O72+Feb!O72+Mar!O72+Abr!O72+May!O72+Jun!O72+Jul!O72+Ago!O72+Set!O72+Oct!O72+Nov!O72),IF(Config!$C$6=12,SUM(+Ene!O72+Feb!O72+Mar!O72+Abr!O72+May!O72+Jun!O72+Jul!O72+Ago!O72+Set!O72+Oct!O72+Nov!O72+Dic!O72)))))))))))))</f>
        <v>0</v>
      </c>
      <c r="P72" s="430">
        <f>IF(Config!$C$6=1,SUM(+Ene!P72),IF(Config!$C$6=2,SUM(+Ene!P72+Feb!P72),IF(Config!$C$6=3,SUM(+Ene!P72+Feb!P72+Mar!P72),IF(Config!$C$6=4,SUM(+Ene!P72+Feb!P72+Mar!P72+Abr!P72),IF(Config!$C$6=5,SUM(Ene!P72+Feb!P72+Mar!P72+Abr!P72+May!P72),IF(Config!$C$6=6,SUM(+Ene!P72+Feb!P72+Mar!P72+Abr!P72+May!P72+Jun!P72),IF(Config!$C$6=7,SUM(Ene!P72+Feb!P72+Mar!P72+Abr!P72+May!P72+Jun!P72+Jul!P72),IF(Config!$C$6=8,SUM(+Ene!P72+Feb!P72+Mar!P72+Abr!P72+May!P72+Jun!P72+Jul!P72+Ago!P72),IF(Config!$C$6=9,SUM(+Ene!P72+Feb!P72+Mar!P72+Abr!P72+May!P72+Jun!P72+Jul!P72+Ago!P72+Set!P72),IF(Config!$C$6=10,SUM(+Ene!P72+Feb!P72+Mar!P72+Abr!P72+May!P72+Jun!P72+Jul!P72+Ago!P72+Set!P72+Oct!P72),IF(Config!$C$6=11,SUM(+Ene!P72+Feb!P72+Mar!P72+Abr!P72+May!P72+Jun!P72+Jul!P72+Ago!P72+Set!P72+Oct!P72+Nov!P72),IF(Config!$C$6=12,SUM(+Ene!P72+Feb!P72+Mar!P72+Abr!P72+May!P72+Jun!P72+Jul!P72+Ago!P72+Set!P72+Oct!P72+Nov!P72+Dic!P72)))))))))))))</f>
        <v>0</v>
      </c>
      <c r="Q72" s="430">
        <f>IF(Config!$C$6=1,SUM(+Ene!Q72),IF(Config!$C$6=2,SUM(+Ene!Q72+Feb!Q72),IF(Config!$C$6=3,SUM(+Ene!Q72+Feb!Q72+Mar!Q72),IF(Config!$C$6=4,SUM(+Ene!Q72+Feb!Q72+Mar!Q72+Abr!Q72),IF(Config!$C$6=5,SUM(Ene!Q72+Feb!Q72+Mar!Q72+Abr!Q72+May!Q72),IF(Config!$C$6=6,SUM(+Ene!Q72+Feb!Q72+Mar!Q72+Abr!Q72+May!Q72+Jun!Q72),IF(Config!$C$6=7,SUM(Ene!Q72+Feb!Q72+Mar!Q72+Abr!Q72+May!Q72+Jun!Q72+Jul!Q72),IF(Config!$C$6=8,SUM(+Ene!Q72+Feb!Q72+Mar!Q72+Abr!Q72+May!Q72+Jun!Q72+Jul!Q72+Ago!Q72),IF(Config!$C$6=9,SUM(+Ene!Q72+Feb!Q72+Mar!Q72+Abr!Q72+May!Q72+Jun!Q72+Jul!Q72+Ago!Q72+Set!Q72),IF(Config!$C$6=10,SUM(+Ene!Q72+Feb!Q72+Mar!Q72+Abr!Q72+May!Q72+Jun!Q72+Jul!Q72+Ago!Q72+Set!Q72+Oct!Q72),IF(Config!$C$6=11,SUM(+Ene!Q72+Feb!Q72+Mar!Q72+Abr!Q72+May!Q72+Jun!Q72+Jul!Q72+Ago!Q72+Set!Q72+Oct!Q72+Nov!Q72),IF(Config!$C$6=12,SUM(+Ene!Q72+Feb!Q72+Mar!Q72+Abr!Q72+May!Q72+Jun!Q72+Jul!Q72+Ago!Q72+Set!Q72+Oct!Q72+Nov!Q72+Dic!Q72)))))))))))))</f>
        <v>0</v>
      </c>
      <c r="R72" s="430">
        <f>IF(Config!$C$6=1,SUM(+Ene!R72),IF(Config!$C$6=2,SUM(+Ene!R72+Feb!R72),IF(Config!$C$6=3,SUM(+Ene!R72+Feb!R72+Mar!R72),IF(Config!$C$6=4,SUM(+Ene!R72+Feb!R72+Mar!R72+Abr!R72),IF(Config!$C$6=5,SUM(Ene!R72+Feb!R72+Mar!R72+Abr!R72+May!R72),IF(Config!$C$6=6,SUM(+Ene!R72+Feb!R72+Mar!R72+Abr!R72+May!R72+Jun!R72),IF(Config!$C$6=7,SUM(Ene!R72+Feb!R72+Mar!R72+Abr!R72+May!R72+Jun!R72+Jul!R72),IF(Config!$C$6=8,SUM(+Ene!R72+Feb!R72+Mar!R72+Abr!R72+May!R72+Jun!R72+Jul!R72+Ago!R72),IF(Config!$C$6=9,SUM(+Ene!R72+Feb!R72+Mar!R72+Abr!R72+May!R72+Jun!R72+Jul!R72+Ago!R72+Set!R72),IF(Config!$C$6=10,SUM(+Ene!R72+Feb!R72+Mar!R72+Abr!R72+May!R72+Jun!R72+Jul!R72+Ago!R72+Set!R72+Oct!R72),IF(Config!$C$6=11,SUM(+Ene!R72+Feb!R72+Mar!R72+Abr!R72+May!R72+Jun!R72+Jul!R72+Ago!R72+Set!R72+Oct!R72+Nov!R72),IF(Config!$C$6=12,SUM(+Ene!R72+Feb!R72+Mar!R72+Abr!R72+May!R72+Jun!R72+Jul!R72+Ago!R72+Set!R72+Oct!R72+Nov!R72+Dic!R72)))))))))))))</f>
        <v>0</v>
      </c>
      <c r="S72" s="430">
        <f>IF(Config!$C$6=1,SUM(+Ene!S72),IF(Config!$C$6=2,SUM(+Ene!S72+Feb!S72),IF(Config!$C$6=3,SUM(+Ene!S72+Feb!S72+Mar!S72),IF(Config!$C$6=4,SUM(+Ene!S72+Feb!S72+Mar!S72+Abr!S72),IF(Config!$C$6=5,SUM(Ene!S72+Feb!S72+Mar!S72+Abr!S72+May!S72),IF(Config!$C$6=6,SUM(+Ene!S72+Feb!S72+Mar!S72+Abr!S72+May!S72+Jun!S72),IF(Config!$C$6=7,SUM(Ene!S72+Feb!S72+Mar!S72+Abr!S72+May!S72+Jun!S72+Jul!S72),IF(Config!$C$6=8,SUM(+Ene!S72+Feb!S72+Mar!S72+Abr!S72+May!S72+Jun!S72+Jul!S72+Ago!S72),IF(Config!$C$6=9,SUM(+Ene!S72+Feb!S72+Mar!S72+Abr!S72+May!S72+Jun!S72+Jul!S72+Ago!S72+Set!S72),IF(Config!$C$6=10,SUM(+Ene!S72+Feb!S72+Mar!S72+Abr!S72+May!S72+Jun!S72+Jul!S72+Ago!S72+Set!S72+Oct!S72),IF(Config!$C$6=11,SUM(+Ene!S72+Feb!S72+Mar!S72+Abr!S72+May!S72+Jun!S72+Jul!S72+Ago!S72+Set!S72+Oct!S72+Nov!S72),IF(Config!$C$6=12,SUM(+Ene!S72+Feb!S72+Mar!S72+Abr!S72+May!S72+Jun!S72+Jul!S72+Ago!S72+Set!S72+Oct!S72+Nov!S72+Dic!S72)))))))))))))</f>
        <v>0</v>
      </c>
      <c r="T72" s="430">
        <f>IF(Config!$C$6=1,SUM(+Ene!T72),IF(Config!$C$6=2,SUM(+Ene!T72+Feb!T72),IF(Config!$C$6=3,SUM(+Ene!T72+Feb!T72+Mar!T72),IF(Config!$C$6=4,SUM(+Ene!T72+Feb!T72+Mar!T72+Abr!T72),IF(Config!$C$6=5,SUM(Ene!T72+Feb!T72+Mar!T72+Abr!T72+May!T72),IF(Config!$C$6=6,SUM(+Ene!T72+Feb!T72+Mar!T72+Abr!T72+May!T72+Jun!T72),IF(Config!$C$6=7,SUM(Ene!T72+Feb!T72+Mar!T72+Abr!T72+May!T72+Jun!T72+Jul!T72),IF(Config!$C$6=8,SUM(+Ene!T72+Feb!T72+Mar!T72+Abr!T72+May!T72+Jun!T72+Jul!T72+Ago!T72),IF(Config!$C$6=9,SUM(+Ene!T72+Feb!T72+Mar!T72+Abr!T72+May!T72+Jun!T72+Jul!T72+Ago!T72+Set!T72),IF(Config!$C$6=10,SUM(+Ene!T72+Feb!T72+Mar!T72+Abr!T72+May!T72+Jun!T72+Jul!T72+Ago!T72+Set!T72+Oct!T72),IF(Config!$C$6=11,SUM(+Ene!T72+Feb!T72+Mar!T72+Abr!T72+May!T72+Jun!T72+Jul!T72+Ago!T72+Set!T72+Oct!T72+Nov!T72),IF(Config!$C$6=12,SUM(+Ene!T72+Feb!T72+Mar!T72+Abr!T72+May!T72+Jun!T72+Jul!T72+Ago!T72+Set!T72+Oct!T72+Nov!T72+Dic!T72)))))))))))))</f>
        <v>0</v>
      </c>
      <c r="U72" s="430">
        <f>IF(Config!$C$6=1,SUM(+Ene!U72),IF(Config!$C$6=2,SUM(+Ene!U72+Feb!U72),IF(Config!$C$6=3,SUM(+Ene!U72+Feb!U72+Mar!U72),IF(Config!$C$6=4,SUM(+Ene!U72+Feb!U72+Mar!U72+Abr!U72),IF(Config!$C$6=5,SUM(Ene!U72+Feb!U72+Mar!U72+Abr!U72+May!U72),IF(Config!$C$6=6,SUM(+Ene!U72+Feb!U72+Mar!U72+Abr!U72+May!U72+Jun!U72),IF(Config!$C$6=7,SUM(Ene!U72+Feb!U72+Mar!U72+Abr!U72+May!U72+Jun!U72+Jul!U72),IF(Config!$C$6=8,SUM(+Ene!U72+Feb!U72+Mar!U72+Abr!U72+May!U72+Jun!U72+Jul!U72+Ago!U72),IF(Config!$C$6=9,SUM(+Ene!U72+Feb!U72+Mar!U72+Abr!U72+May!U72+Jun!U72+Jul!U72+Ago!U72+Set!U72),IF(Config!$C$6=10,SUM(+Ene!U72+Feb!U72+Mar!U72+Abr!U72+May!U72+Jun!U72+Jul!U72+Ago!U72+Set!U72+Oct!U72),IF(Config!$C$6=11,SUM(+Ene!U72+Feb!U72+Mar!U72+Abr!U72+May!U72+Jun!U72+Jul!U72+Ago!U72+Set!U72+Oct!U72+Nov!U72),IF(Config!$C$6=12,SUM(+Ene!U72+Feb!U72+Mar!U72+Abr!U72+May!U72+Jun!U72+Jul!U72+Ago!U72+Set!U72+Oct!U72+Nov!U72+Dic!U72)))))))))))))</f>
        <v>0</v>
      </c>
      <c r="V72" s="430">
        <f>IF(Config!$C$6=1,SUM(+Ene!V72),IF(Config!$C$6=2,SUM(+Ene!V72+Feb!V72),IF(Config!$C$6=3,SUM(+Ene!V72+Feb!V72+Mar!V72),IF(Config!$C$6=4,SUM(+Ene!V72+Feb!V72+Mar!V72+Abr!V72),IF(Config!$C$6=5,SUM(Ene!V72+Feb!V72+Mar!V72+Abr!V72+May!V72),IF(Config!$C$6=6,SUM(+Ene!V72+Feb!V72+Mar!V72+Abr!V72+May!V72+Jun!V72),IF(Config!$C$6=7,SUM(Ene!V72+Feb!V72+Mar!V72+Abr!V72+May!V72+Jun!V72+Jul!V72),IF(Config!$C$6=8,SUM(+Ene!V72+Feb!V72+Mar!V72+Abr!V72+May!V72+Jun!V72+Jul!V72+Ago!V72),IF(Config!$C$6=9,SUM(+Ene!V72+Feb!V72+Mar!V72+Abr!V72+May!V72+Jun!V72+Jul!V72+Ago!V72+Set!V72),IF(Config!$C$6=10,SUM(+Ene!V72+Feb!V72+Mar!V72+Abr!V72+May!V72+Jun!V72+Jul!V72+Ago!V72+Set!V72+Oct!V72),IF(Config!$C$6=11,SUM(+Ene!V72+Feb!V72+Mar!V72+Abr!V72+May!V72+Jun!V72+Jul!V72+Ago!V72+Set!V72+Oct!V72+Nov!V72),IF(Config!$C$6=12,SUM(+Ene!V72+Feb!V72+Mar!V72+Abr!V72+May!V72+Jun!V72+Jul!V72+Ago!V72+Set!V72+Oct!V72+Nov!V72+Dic!V72)))))))))))))</f>
        <v>0</v>
      </c>
      <c r="W72" s="430">
        <f>IF(Config!$C$6=1,SUM(+Ene!W72),IF(Config!$C$6=2,SUM(+Ene!W72+Feb!W72),IF(Config!$C$6=3,SUM(+Ene!W72+Feb!W72+Mar!W72),IF(Config!$C$6=4,SUM(+Ene!W72+Feb!W72+Mar!W72+Abr!W72),IF(Config!$C$6=5,SUM(Ene!W72+Feb!W72+Mar!W72+Abr!W72+May!W72),IF(Config!$C$6=6,SUM(+Ene!W72+Feb!W72+Mar!W72+Abr!W72+May!W72+Jun!W72),IF(Config!$C$6=7,SUM(Ene!W72+Feb!W72+Mar!W72+Abr!W72+May!W72+Jun!W72+Jul!W72),IF(Config!$C$6=8,SUM(+Ene!W72+Feb!W72+Mar!W72+Abr!W72+May!W72+Jun!W72+Jul!W72+Ago!W72),IF(Config!$C$6=9,SUM(+Ene!W72+Feb!W72+Mar!W72+Abr!W72+May!W72+Jun!W72+Jul!W72+Ago!W72+Set!W72),IF(Config!$C$6=10,SUM(+Ene!W72+Feb!W72+Mar!W72+Abr!W72+May!W72+Jun!W72+Jul!W72+Ago!W72+Set!W72+Oct!W72),IF(Config!$C$6=11,SUM(+Ene!W72+Feb!W72+Mar!W72+Abr!W72+May!W72+Jun!W72+Jul!W72+Ago!W72+Set!W72+Oct!W72+Nov!W72),IF(Config!$C$6=12,SUM(+Ene!W72+Feb!W72+Mar!W72+Abr!W72+May!W72+Jun!W72+Jul!W72+Ago!W72+Set!W72+Oct!W72+Nov!W72+Dic!W72)))))))))))))</f>
        <v>0</v>
      </c>
      <c r="X72" s="430">
        <f>IF(Config!$C$6=1,SUM(+Ene!X72),IF(Config!$C$6=2,SUM(+Ene!X72+Feb!X72),IF(Config!$C$6=3,SUM(+Ene!X72+Feb!X72+Mar!X72),IF(Config!$C$6=4,SUM(+Ene!X72+Feb!X72+Mar!X72+Abr!X72),IF(Config!$C$6=5,SUM(Ene!X72+Feb!X72+Mar!X72+Abr!X72+May!X72),IF(Config!$C$6=6,SUM(+Ene!X72+Feb!X72+Mar!X72+Abr!X72+May!X72+Jun!X72),IF(Config!$C$6=7,SUM(Ene!X72+Feb!X72+Mar!X72+Abr!X72+May!X72+Jun!X72+Jul!X72),IF(Config!$C$6=8,SUM(+Ene!X72+Feb!X72+Mar!X72+Abr!X72+May!X72+Jun!X72+Jul!X72+Ago!X72),IF(Config!$C$6=9,SUM(+Ene!X72+Feb!X72+Mar!X72+Abr!X72+May!X72+Jun!X72+Jul!X72+Ago!X72+Set!X72),IF(Config!$C$6=10,SUM(+Ene!X72+Feb!X72+Mar!X72+Abr!X72+May!X72+Jun!X72+Jul!X72+Ago!X72+Set!X72+Oct!X72),IF(Config!$C$6=11,SUM(+Ene!X72+Feb!X72+Mar!X72+Abr!X72+May!X72+Jun!X72+Jul!X72+Ago!X72+Set!X72+Oct!X72+Nov!X72),IF(Config!$C$6=12,SUM(+Ene!X72+Feb!X72+Mar!X72+Abr!X72+May!X72+Jun!X72+Jul!X72+Ago!X72+Set!X72+Oct!X72+Nov!X72+Dic!X72)))))))))))))</f>
        <v>0</v>
      </c>
      <c r="Y72" s="430">
        <f>IF(Config!$C$6=1,SUM(+Ene!Y72),IF(Config!$C$6=2,SUM(+Ene!Y72+Feb!Y72),IF(Config!$C$6=3,SUM(+Ene!Y72+Feb!Y72+Mar!Y72),IF(Config!$C$6=4,SUM(+Ene!Y72+Feb!Y72+Mar!Y72+Abr!Y72),IF(Config!$C$6=5,SUM(Ene!Y72+Feb!Y72+Mar!Y72+Abr!Y72+May!Y72),IF(Config!$C$6=6,SUM(+Ene!Y72+Feb!Y72+Mar!Y72+Abr!Y72+May!Y72+Jun!Y72),IF(Config!$C$6=7,SUM(Ene!Y72+Feb!Y72+Mar!Y72+Abr!Y72+May!Y72+Jun!Y72+Jul!Y72),IF(Config!$C$6=8,SUM(+Ene!Y72+Feb!Y72+Mar!Y72+Abr!Y72+May!Y72+Jun!Y72+Jul!Y72+Ago!Y72),IF(Config!$C$6=9,SUM(+Ene!Y72+Feb!Y72+Mar!Y72+Abr!Y72+May!Y72+Jun!Y72+Jul!Y72+Ago!Y72+Set!Y72),IF(Config!$C$6=10,SUM(+Ene!Y72+Feb!Y72+Mar!Y72+Abr!Y72+May!Y72+Jun!Y72+Jul!Y72+Ago!Y72+Set!Y72+Oct!Y72),IF(Config!$C$6=11,SUM(+Ene!Y72+Feb!Y72+Mar!Y72+Abr!Y72+May!Y72+Jun!Y72+Jul!Y72+Ago!Y72+Set!Y72+Oct!Y72+Nov!Y72),IF(Config!$C$6=12,SUM(+Ene!Y72+Feb!Y72+Mar!Y72+Abr!Y72+May!Y72+Jun!Y72+Jul!Y72+Ago!Y72+Set!Y72+Oct!Y72+Nov!Y72+Dic!Y72)))))))))))))</f>
        <v>0</v>
      </c>
      <c r="Z72" s="430">
        <f>IF(Config!$C$6=1,SUM(+Ene!Z72),IF(Config!$C$6=2,SUM(+Ene!Z72+Feb!Z72),IF(Config!$C$6=3,SUM(+Ene!Z72+Feb!Z72+Mar!Z72),IF(Config!$C$6=4,SUM(+Ene!Z72+Feb!Z72+Mar!Z72+Abr!Z72),IF(Config!$C$6=5,SUM(Ene!Z72+Feb!Z72+Mar!Z72+Abr!Z72+May!Z72),IF(Config!$C$6=6,SUM(+Ene!Z72+Feb!Z72+Mar!Z72+Abr!Z72+May!Z72+Jun!Z72),IF(Config!$C$6=7,SUM(Ene!Z72+Feb!Z72+Mar!Z72+Abr!Z72+May!Z72+Jun!Z72+Jul!Z72),IF(Config!$C$6=8,SUM(+Ene!Z72+Feb!Z72+Mar!Z72+Abr!Z72+May!Z72+Jun!Z72+Jul!Z72+Ago!Z72),IF(Config!$C$6=9,SUM(+Ene!Z72+Feb!Z72+Mar!Z72+Abr!Z72+May!Z72+Jun!Z72+Jul!Z72+Ago!Z72+Set!Z72),IF(Config!$C$6=10,SUM(+Ene!Z72+Feb!Z72+Mar!Z72+Abr!Z72+May!Z72+Jun!Z72+Jul!Z72+Ago!Z72+Set!Z72+Oct!Z72),IF(Config!$C$6=11,SUM(+Ene!Z72+Feb!Z72+Mar!Z72+Abr!Z72+May!Z72+Jun!Z72+Jul!Z72+Ago!Z72+Set!Z72+Oct!Z72+Nov!Z72),IF(Config!$C$6=12,SUM(+Ene!Z72+Feb!Z72+Mar!Z72+Abr!Z72+May!Z72+Jun!Z72+Jul!Z72+Ago!Z72+Set!Z72+Oct!Z72+Nov!Z72+Dic!Z72)))))))))))))</f>
        <v>0</v>
      </c>
      <c r="AA72" s="430">
        <f>IF(Config!$C$6=1,SUM(+Ene!AA72),IF(Config!$C$6=2,SUM(+Ene!AA72+Feb!AA72),IF(Config!$C$6=3,SUM(+Ene!AA72+Feb!AA72+Mar!AA72),IF(Config!$C$6=4,SUM(+Ene!AA72+Feb!AA72+Mar!AA72+Abr!AA72),IF(Config!$C$6=5,SUM(Ene!AA72+Feb!AA72+Mar!AA72+Abr!AA72+May!AA72),IF(Config!$C$6=6,SUM(+Ene!AA72+Feb!AA72+Mar!AA72+Abr!AA72+May!AA72+Jun!AA72),IF(Config!$C$6=7,SUM(Ene!AA72+Feb!AA72+Mar!AA72+Abr!AA72+May!AA72+Jun!AA72+Jul!AA72),IF(Config!$C$6=8,SUM(+Ene!AA72+Feb!AA72+Mar!AA72+Abr!AA72+May!AA72+Jun!AA72+Jul!AA72+Ago!AA72),IF(Config!$C$6=9,SUM(+Ene!AA72+Feb!AA72+Mar!AA72+Abr!AA72+May!AA72+Jun!AA72+Jul!AA72+Ago!AA72+Set!AA72),IF(Config!$C$6=10,SUM(+Ene!AA72+Feb!AA72+Mar!AA72+Abr!AA72+May!AA72+Jun!AA72+Jul!AA72+Ago!AA72+Set!AA72+Oct!AA72),IF(Config!$C$6=11,SUM(+Ene!AA72+Feb!AA72+Mar!AA72+Abr!AA72+May!AA72+Jun!AA72+Jul!AA72+Ago!AA72+Set!AA72+Oct!AA72+Nov!AA72),IF(Config!$C$6=12,SUM(+Ene!AA72+Feb!AA72+Mar!AA72+Abr!AA72+May!AA72+Jun!AA72+Jul!AA72+Ago!AA72+Set!AA72+Oct!AA72+Nov!AA72+Dic!AA72)))))))))))))</f>
        <v>0</v>
      </c>
      <c r="AB72" s="430">
        <f>IF(Config!$C$6=1,SUM(+Ene!AB72),IF(Config!$C$6=2,SUM(+Ene!AB72+Feb!AB72),IF(Config!$C$6=3,SUM(+Ene!AB72+Feb!AB72+Mar!AB72),IF(Config!$C$6=4,SUM(+Ene!AB72+Feb!AB72+Mar!AB72+Abr!AB72),IF(Config!$C$6=5,SUM(Ene!AB72+Feb!AB72+Mar!AB72+Abr!AB72+May!AB72),IF(Config!$C$6=6,SUM(+Ene!AB72+Feb!AB72+Mar!AB72+Abr!AB72+May!AB72+Jun!AB72),IF(Config!$C$6=7,SUM(Ene!AB72+Feb!AB72+Mar!AB72+Abr!AB72+May!AB72+Jun!AB72+Jul!AB72),IF(Config!$C$6=8,SUM(+Ene!AB72+Feb!AB72+Mar!AB72+Abr!AB72+May!AB72+Jun!AB72+Jul!AB72+Ago!AB72),IF(Config!$C$6=9,SUM(+Ene!AB72+Feb!AB72+Mar!AB72+Abr!AB72+May!AB72+Jun!AB72+Jul!AB72+Ago!AB72+Set!AB72),IF(Config!$C$6=10,SUM(+Ene!AB72+Feb!AB72+Mar!AB72+Abr!AB72+May!AB72+Jun!AB72+Jul!AB72+Ago!AB72+Set!AB72+Oct!AB72),IF(Config!$C$6=11,SUM(+Ene!AB72+Feb!AB72+Mar!AB72+Abr!AB72+May!AB72+Jun!AB72+Jul!AB72+Ago!AB72+Set!AB72+Oct!AB72+Nov!AB72),IF(Config!$C$6=12,SUM(+Ene!AB72+Feb!AB72+Mar!AB72+Abr!AB72+May!AB72+Jun!AB72+Jul!AB72+Ago!AB72+Set!AB72+Oct!AB72+Nov!AB72+Dic!AB72)))))))))))))</f>
        <v>0</v>
      </c>
      <c r="AC72" s="430">
        <f>IF(Config!$C$6=1,SUM(+Ene!AC72),IF(Config!$C$6=2,SUM(+Ene!AC72+Feb!AC72),IF(Config!$C$6=3,SUM(+Ene!AC72+Feb!AC72+Mar!AC72),IF(Config!$C$6=4,SUM(+Ene!AC72+Feb!AC72+Mar!AC72+Abr!AC72),IF(Config!$C$6=5,SUM(Ene!AC72+Feb!AC72+Mar!AC72+Abr!AC72+May!AC72),IF(Config!$C$6=6,SUM(+Ene!AC72+Feb!AC72+Mar!AC72+Abr!AC72+May!AC72+Jun!AC72),IF(Config!$C$6=7,SUM(Ene!AC72+Feb!AC72+Mar!AC72+Abr!AC72+May!AC72+Jun!AC72+Jul!AC72),IF(Config!$C$6=8,SUM(+Ene!AC72+Feb!AC72+Mar!AC72+Abr!AC72+May!AC72+Jun!AC72+Jul!AC72+Ago!AC72),IF(Config!$C$6=9,SUM(+Ene!AC72+Feb!AC72+Mar!AC72+Abr!AC72+May!AC72+Jun!AC72+Jul!AC72+Ago!AC72+Set!AC72),IF(Config!$C$6=10,SUM(+Ene!AC72+Feb!AC72+Mar!AC72+Abr!AC72+May!AC72+Jun!AC72+Jul!AC72+Ago!AC72+Set!AC72+Oct!AC72),IF(Config!$C$6=11,SUM(+Ene!AC72+Feb!AC72+Mar!AC72+Abr!AC72+May!AC72+Jun!AC72+Jul!AC72+Ago!AC72+Set!AC72+Oct!AC72+Nov!AC72),IF(Config!$C$6=12,SUM(+Ene!AC72+Feb!AC72+Mar!AC72+Abr!AC72+May!AC72+Jun!AC72+Jul!AC72+Ago!AC72+Set!AC72+Oct!AC72+Nov!AC72+Dic!AC72)))))))))))))</f>
        <v>0</v>
      </c>
      <c r="AD72" s="430">
        <f>IF(Config!$C$6=1,SUM(+Ene!AD72),IF(Config!$C$6=2,SUM(+Ene!AD72+Feb!AD72),IF(Config!$C$6=3,SUM(+Ene!AD72+Feb!AD72+Mar!AD72),IF(Config!$C$6=4,SUM(+Ene!AD72+Feb!AD72+Mar!AD72+Abr!AD72),IF(Config!$C$6=5,SUM(Ene!AD72+Feb!AD72+Mar!AD72+Abr!AD72+May!AD72),IF(Config!$C$6=6,SUM(+Ene!AD72+Feb!AD72+Mar!AD72+Abr!AD72+May!AD72+Jun!AD72),IF(Config!$C$6=7,SUM(Ene!AD72+Feb!AD72+Mar!AD72+Abr!AD72+May!AD72+Jun!AD72+Jul!AD72),IF(Config!$C$6=8,SUM(+Ene!AD72+Feb!AD72+Mar!AD72+Abr!AD72+May!AD72+Jun!AD72+Jul!AD72+Ago!AD72),IF(Config!$C$6=9,SUM(+Ene!AD72+Feb!AD72+Mar!AD72+Abr!AD72+May!AD72+Jun!AD72+Jul!AD72+Ago!AD72+Set!AD72),IF(Config!$C$6=10,SUM(+Ene!AD72+Feb!AD72+Mar!AD72+Abr!AD72+May!AD72+Jun!AD72+Jul!AD72+Ago!AD72+Set!AD72+Oct!AD72),IF(Config!$C$6=11,SUM(+Ene!AD72+Feb!AD72+Mar!AD72+Abr!AD72+May!AD72+Jun!AD72+Jul!AD72+Ago!AD72+Set!AD72+Oct!AD72+Nov!AD72),IF(Config!$C$6=12,SUM(+Ene!AD72+Feb!AD72+Mar!AD72+Abr!AD72+May!AD72+Jun!AD72+Jul!AD72+Ago!AD72+Set!AD72+Oct!AD72+Nov!AD72+Dic!AD72)))))))))))))</f>
        <v>0</v>
      </c>
      <c r="AE72" s="430">
        <f>IF(Config!$C$6=1,SUM(+Ene!AE72),IF(Config!$C$6=2,SUM(+Ene!AE72+Feb!AE72),IF(Config!$C$6=3,SUM(+Ene!AE72+Feb!AE72+Mar!AE72),IF(Config!$C$6=4,SUM(+Ene!AE72+Feb!AE72+Mar!AE72+Abr!AE72),IF(Config!$C$6=5,SUM(Ene!AE72+Feb!AE72+Mar!AE72+Abr!AE72+May!AE72),IF(Config!$C$6=6,SUM(+Ene!AE72+Feb!AE72+Mar!AE72+Abr!AE72+May!AE72+Jun!AE72),IF(Config!$C$6=7,SUM(Ene!AE72+Feb!AE72+Mar!AE72+Abr!AE72+May!AE72+Jun!AE72+Jul!AE72),IF(Config!$C$6=8,SUM(+Ene!AE72+Feb!AE72+Mar!AE72+Abr!AE72+May!AE72+Jun!AE72+Jul!AE72+Ago!AE72),IF(Config!$C$6=9,SUM(+Ene!AE72+Feb!AE72+Mar!AE72+Abr!AE72+May!AE72+Jun!AE72+Jul!AE72+Ago!AE72+Set!AE72),IF(Config!$C$6=10,SUM(+Ene!AE72+Feb!AE72+Mar!AE72+Abr!AE72+May!AE72+Jun!AE72+Jul!AE72+Ago!AE72+Set!AE72+Oct!AE72),IF(Config!$C$6=11,SUM(+Ene!AE72+Feb!AE72+Mar!AE72+Abr!AE72+May!AE72+Jun!AE72+Jul!AE72+Ago!AE72+Set!AE72+Oct!AE72+Nov!AE72),IF(Config!$C$6=12,SUM(+Ene!AE72+Feb!AE72+Mar!AE72+Abr!AE72+May!AE72+Jun!AE72+Jul!AE72+Ago!AE72+Set!AE72+Oct!AE72+Nov!AE72+Dic!AE72)))))))))))))</f>
        <v>0</v>
      </c>
      <c r="AF72" s="430">
        <f>IF(Config!$C$6=1,SUM(+Ene!AF72),IF(Config!$C$6=2,SUM(+Ene!AF72+Feb!AF72),IF(Config!$C$6=3,SUM(+Ene!AF72+Feb!AF72+Mar!AF72),IF(Config!$C$6=4,SUM(+Ene!AF72+Feb!AF72+Mar!AF72+Abr!AF72),IF(Config!$C$6=5,SUM(Ene!AF72+Feb!AF72+Mar!AF72+Abr!AF72+May!AF72),IF(Config!$C$6=6,SUM(+Ene!AF72+Feb!AF72+Mar!AF72+Abr!AF72+May!AF72+Jun!AF72),IF(Config!$C$6=7,SUM(Ene!AF72+Feb!AF72+Mar!AF72+Abr!AF72+May!AF72+Jun!AF72+Jul!AF72),IF(Config!$C$6=8,SUM(+Ene!AF72+Feb!AF72+Mar!AF72+Abr!AF72+May!AF72+Jun!AF72+Jul!AF72+Ago!AF72),IF(Config!$C$6=9,SUM(+Ene!AF72+Feb!AF72+Mar!AF72+Abr!AF72+May!AF72+Jun!AF72+Jul!AF72+Ago!AF72+Set!AF72),IF(Config!$C$6=10,SUM(+Ene!AF72+Feb!AF72+Mar!AF72+Abr!AF72+May!AF72+Jun!AF72+Jul!AF72+Ago!AF72+Set!AF72+Oct!AF72),IF(Config!$C$6=11,SUM(+Ene!AF72+Feb!AF72+Mar!AF72+Abr!AF72+May!AF72+Jun!AF72+Jul!AF72+Ago!AF72+Set!AF72+Oct!AF72+Nov!AF72),IF(Config!$C$6=12,SUM(+Ene!AF72+Feb!AF72+Mar!AF72+Abr!AF72+May!AF72+Jun!AF72+Jul!AF72+Ago!AF72+Set!AF72+Oct!AF72+Nov!AF72+Dic!AF72)))))))))))))</f>
        <v>0</v>
      </c>
      <c r="AG72" s="430">
        <f>IF(Config!$C$6=1,SUM(+Ene!AG72),IF(Config!$C$6=2,SUM(+Ene!AG72+Feb!AG72),IF(Config!$C$6=3,SUM(+Ene!AG72+Feb!AG72+Mar!AG72),IF(Config!$C$6=4,SUM(+Ene!AG72+Feb!AG72+Mar!AG72+Abr!AG72),IF(Config!$C$6=5,SUM(Ene!AG72+Feb!AG72+Mar!AG72+Abr!AG72+May!AG72),IF(Config!$C$6=6,SUM(+Ene!AG72+Feb!AG72+Mar!AG72+Abr!AG72+May!AG72+Jun!AG72),IF(Config!$C$6=7,SUM(Ene!AG72+Feb!AG72+Mar!AG72+Abr!AG72+May!AG72+Jun!AG72+Jul!AG72),IF(Config!$C$6=8,SUM(+Ene!AG72+Feb!AG72+Mar!AG72+Abr!AG72+May!AG72+Jun!AG72+Jul!AG72+Ago!AG72),IF(Config!$C$6=9,SUM(+Ene!AG72+Feb!AG72+Mar!AG72+Abr!AG72+May!AG72+Jun!AG72+Jul!AG72+Ago!AG72+Set!AG72),IF(Config!$C$6=10,SUM(+Ene!AG72+Feb!AG72+Mar!AG72+Abr!AG72+May!AG72+Jun!AG72+Jul!AG72+Ago!AG72+Set!AG72+Oct!AG72),IF(Config!$C$6=11,SUM(+Ene!AG72+Feb!AG72+Mar!AG72+Abr!AG72+May!AG72+Jun!AG72+Jul!AG72+Ago!AG72+Set!AG72+Oct!AG72+Nov!AG72),IF(Config!$C$6=12,SUM(+Ene!AG72+Feb!AG72+Mar!AG72+Abr!AG72+May!AG72+Jun!AG72+Jul!AG72+Ago!AG72+Set!AG72+Oct!AG72+Nov!AG72+Dic!AG72)))))))))))))</f>
        <v>0</v>
      </c>
      <c r="AH72" s="430">
        <f>IF(Config!$C$6=1,SUM(+Ene!AH72),IF(Config!$C$6=2,SUM(+Ene!AH72+Feb!AH72),IF(Config!$C$6=3,SUM(+Ene!AH72+Feb!AH72+Mar!AH72),IF(Config!$C$6=4,SUM(+Ene!AH72+Feb!AH72+Mar!AH72+Abr!AH72),IF(Config!$C$6=5,SUM(Ene!AH72+Feb!AH72+Mar!AH72+Abr!AH72+May!AH72),IF(Config!$C$6=6,SUM(+Ene!AH72+Feb!AH72+Mar!AH72+Abr!AH72+May!AH72+Jun!AH72),IF(Config!$C$6=7,SUM(Ene!AH72+Feb!AH72+Mar!AH72+Abr!AH72+May!AH72+Jun!AH72+Jul!AH72),IF(Config!$C$6=8,SUM(+Ene!AH72+Feb!AH72+Mar!AH72+Abr!AH72+May!AH72+Jun!AH72+Jul!AH72+Ago!AH72),IF(Config!$C$6=9,SUM(+Ene!AH72+Feb!AH72+Mar!AH72+Abr!AH72+May!AH72+Jun!AH72+Jul!AH72+Ago!AH72+Set!AH72),IF(Config!$C$6=10,SUM(+Ene!AH72+Feb!AH72+Mar!AH72+Abr!AH72+May!AH72+Jun!AH72+Jul!AH72+Ago!AH72+Set!AH72+Oct!AH72),IF(Config!$C$6=11,SUM(+Ene!AH72+Feb!AH72+Mar!AH72+Abr!AH72+May!AH72+Jun!AH72+Jul!AH72+Ago!AH72+Set!AH72+Oct!AH72+Nov!AH72),IF(Config!$C$6=12,SUM(+Ene!AH72+Feb!AH72+Mar!AH72+Abr!AH72+May!AH72+Jun!AH72+Jul!AH72+Ago!AH72+Set!AH72+Oct!AH72+Nov!AH72+Dic!AH72)))))))))))))</f>
        <v>0</v>
      </c>
      <c r="AI72" s="430">
        <f>IF(Config!$C$6=1,SUM(+Ene!AI72),IF(Config!$C$6=2,SUM(+Ene!AI72+Feb!AI72),IF(Config!$C$6=3,SUM(+Ene!AI72+Feb!AI72+Mar!AI72),IF(Config!$C$6=4,SUM(+Ene!AI72+Feb!AI72+Mar!AI72+Abr!AI72),IF(Config!$C$6=5,SUM(Ene!AI72+Feb!AI72+Mar!AI72+Abr!AI72+May!AI72),IF(Config!$C$6=6,SUM(+Ene!AI72+Feb!AI72+Mar!AI72+Abr!AI72+May!AI72+Jun!AI72),IF(Config!$C$6=7,SUM(Ene!AI72+Feb!AI72+Mar!AI72+Abr!AI72+May!AI72+Jun!AI72+Jul!AI72),IF(Config!$C$6=8,SUM(+Ene!AI72+Feb!AI72+Mar!AI72+Abr!AI72+May!AI72+Jun!AI72+Jul!AI72+Ago!AI72),IF(Config!$C$6=9,SUM(+Ene!AI72+Feb!AI72+Mar!AI72+Abr!AI72+May!AI72+Jun!AI72+Jul!AI72+Ago!AI72+Set!AI72),IF(Config!$C$6=10,SUM(+Ene!AI72+Feb!AI72+Mar!AI72+Abr!AI72+May!AI72+Jun!AI72+Jul!AI72+Ago!AI72+Set!AI72+Oct!AI72),IF(Config!$C$6=11,SUM(+Ene!AI72+Feb!AI72+Mar!AI72+Abr!AI72+May!AI72+Jun!AI72+Jul!AI72+Ago!AI72+Set!AI72+Oct!AI72+Nov!AI72),IF(Config!$C$6=12,SUM(+Ene!AI72+Feb!AI72+Mar!AI72+Abr!AI72+May!AI72+Jun!AI72+Jul!AI72+Ago!AI72+Set!AI72+Oct!AI72+Nov!AI72+Dic!AI72)))))))))))))</f>
        <v>0</v>
      </c>
      <c r="AJ72" s="430">
        <f>IF(Config!$C$6=1,SUM(+Ene!AJ72),IF(Config!$C$6=2,SUM(+Ene!AJ72+Feb!AJ72),IF(Config!$C$6=3,SUM(+Ene!AJ72+Feb!AJ72+Mar!AJ72),IF(Config!$C$6=4,SUM(+Ene!AJ72+Feb!AJ72+Mar!AJ72+Abr!AJ72),IF(Config!$C$6=5,SUM(Ene!AJ72+Feb!AJ72+Mar!AJ72+Abr!AJ72+May!AJ72),IF(Config!$C$6=6,SUM(+Ene!AJ72+Feb!AJ72+Mar!AJ72+Abr!AJ72+May!AJ72+Jun!AJ72),IF(Config!$C$6=7,SUM(Ene!AJ72+Feb!AJ72+Mar!AJ72+Abr!AJ72+May!AJ72+Jun!AJ72+Jul!AJ72),IF(Config!$C$6=8,SUM(+Ene!AJ72+Feb!AJ72+Mar!AJ72+Abr!AJ72+May!AJ72+Jun!AJ72+Jul!AJ72+Ago!AJ72),IF(Config!$C$6=9,SUM(+Ene!AJ72+Feb!AJ72+Mar!AJ72+Abr!AJ72+May!AJ72+Jun!AJ72+Jul!AJ72+Ago!AJ72+Set!AJ72),IF(Config!$C$6=10,SUM(+Ene!AJ72+Feb!AJ72+Mar!AJ72+Abr!AJ72+May!AJ72+Jun!AJ72+Jul!AJ72+Ago!AJ72+Set!AJ72+Oct!AJ72),IF(Config!$C$6=11,SUM(+Ene!AJ72+Feb!AJ72+Mar!AJ72+Abr!AJ72+May!AJ72+Jun!AJ72+Jul!AJ72+Ago!AJ72+Set!AJ72+Oct!AJ72+Nov!AJ72),IF(Config!$C$6=12,SUM(+Ene!AJ72+Feb!AJ72+Mar!AJ72+Abr!AJ72+May!AJ72+Jun!AJ72+Jul!AJ72+Ago!AJ72+Set!AJ72+Oct!AJ72+Nov!AJ72+Dic!AJ72)))))))))))))</f>
        <v>0</v>
      </c>
      <c r="AK72" s="430">
        <f>IF(Config!$C$6=1,SUM(+Ene!AK72),IF(Config!$C$6=2,SUM(+Ene!AK72+Feb!AK72),IF(Config!$C$6=3,SUM(+Ene!AK72+Feb!AK72+Mar!AK72),IF(Config!$C$6=4,SUM(+Ene!AK72+Feb!AK72+Mar!AK72+Abr!AK72),IF(Config!$C$6=5,SUM(Ene!AK72+Feb!AK72+Mar!AK72+Abr!AK72+May!AK72),IF(Config!$C$6=6,SUM(+Ene!AK72+Feb!AK72+Mar!AK72+Abr!AK72+May!AK72+Jun!AK72),IF(Config!$C$6=7,SUM(Ene!AK72+Feb!AK72+Mar!AK72+Abr!AK72+May!AK72+Jun!AK72+Jul!AK72),IF(Config!$C$6=8,SUM(+Ene!AK72+Feb!AK72+Mar!AK72+Abr!AK72+May!AK72+Jun!AK72+Jul!AK72+Ago!AK72),IF(Config!$C$6=9,SUM(+Ene!AK72+Feb!AK72+Mar!AK72+Abr!AK72+May!AK72+Jun!AK72+Jul!AK72+Ago!AK72+Set!AK72),IF(Config!$C$6=10,SUM(+Ene!AK72+Feb!AK72+Mar!AK72+Abr!AK72+May!AK72+Jun!AK72+Jul!AK72+Ago!AK72+Set!AK72+Oct!AK72),IF(Config!$C$6=11,SUM(+Ene!AK72+Feb!AK72+Mar!AK72+Abr!AK72+May!AK72+Jun!AK72+Jul!AK72+Ago!AK72+Set!AK72+Oct!AK72+Nov!AK72),IF(Config!$C$6=12,SUM(+Ene!AK72+Feb!AK72+Mar!AK72+Abr!AK72+May!AK72+Jun!AK72+Jul!AK72+Ago!AK72+Set!AK72+Oct!AK72+Nov!AK72+Dic!AK72)))))))))))))</f>
        <v>0</v>
      </c>
      <c r="AL72" s="430">
        <f>IF(Config!$C$6=1,SUM(+Ene!AL72),IF(Config!$C$6=2,SUM(+Ene!AL72+Feb!AL72),IF(Config!$C$6=3,SUM(+Ene!AL72+Feb!AL72+Mar!AL72),IF(Config!$C$6=4,SUM(+Ene!AL72+Feb!AL72+Mar!AL72+Abr!AL72),IF(Config!$C$6=5,SUM(Ene!AL72+Feb!AL72+Mar!AL72+Abr!AL72+May!AL72),IF(Config!$C$6=6,SUM(+Ene!AL72+Feb!AL72+Mar!AL72+Abr!AL72+May!AL72+Jun!AL72),IF(Config!$C$6=7,SUM(Ene!AL72+Feb!AL72+Mar!AL72+Abr!AL72+May!AL72+Jun!AL72+Jul!AL72),IF(Config!$C$6=8,SUM(+Ene!AL72+Feb!AL72+Mar!AL72+Abr!AL72+May!AL72+Jun!AL72+Jul!AL72+Ago!AL72),IF(Config!$C$6=9,SUM(+Ene!AL72+Feb!AL72+Mar!AL72+Abr!AL72+May!AL72+Jun!AL72+Jul!AL72+Ago!AL72+Set!AL72),IF(Config!$C$6=10,SUM(+Ene!AL72+Feb!AL72+Mar!AL72+Abr!AL72+May!AL72+Jun!AL72+Jul!AL72+Ago!AL72+Set!AL72+Oct!AL72),IF(Config!$C$6=11,SUM(+Ene!AL72+Feb!AL72+Mar!AL72+Abr!AL72+May!AL72+Jun!AL72+Jul!AL72+Ago!AL72+Set!AL72+Oct!AL72+Nov!AL72),IF(Config!$C$6=12,SUM(+Ene!AL72+Feb!AL72+Mar!AL72+Abr!AL72+May!AL72+Jun!AL72+Jul!AL72+Ago!AL72+Set!AL72+Oct!AL72+Nov!AL72+Dic!AL72)))))))))))))</f>
        <v>0</v>
      </c>
      <c r="AM72" s="430">
        <f>IF(Config!$C$6=1,SUM(+Ene!AM72),IF(Config!$C$6=2,SUM(+Ene!AM72+Feb!AM72),IF(Config!$C$6=3,SUM(+Ene!AM72+Feb!AM72+Mar!AM72),IF(Config!$C$6=4,SUM(+Ene!AM72+Feb!AM72+Mar!AM72+Abr!AM72),IF(Config!$C$6=5,SUM(Ene!AM72+Feb!AM72+Mar!AM72+Abr!AM72+May!AM72),IF(Config!$C$6=6,SUM(+Ene!AM72+Feb!AM72+Mar!AM72+Abr!AM72+May!AM72+Jun!AM72),IF(Config!$C$6=7,SUM(Ene!AM72+Feb!AM72+Mar!AM72+Abr!AM72+May!AM72+Jun!AM72+Jul!AM72),IF(Config!$C$6=8,SUM(+Ene!AM72+Feb!AM72+Mar!AM72+Abr!AM72+May!AM72+Jun!AM72+Jul!AM72+Ago!AM72),IF(Config!$C$6=9,SUM(+Ene!AM72+Feb!AM72+Mar!AM72+Abr!AM72+May!AM72+Jun!AM72+Jul!AM72+Ago!AM72+Set!AM72),IF(Config!$C$6=10,SUM(+Ene!AM72+Feb!AM72+Mar!AM72+Abr!AM72+May!AM72+Jun!AM72+Jul!AM72+Ago!AM72+Set!AM72+Oct!AM72),IF(Config!$C$6=11,SUM(+Ene!AM72+Feb!AM72+Mar!AM72+Abr!AM72+May!AM72+Jun!AM72+Jul!AM72+Ago!AM72+Set!AM72+Oct!AM72+Nov!AM72),IF(Config!$C$6=12,SUM(+Ene!AM72+Feb!AM72+Mar!AM72+Abr!AM72+May!AM72+Jun!AM72+Jul!AM72+Ago!AM72+Set!AM72+Oct!AM72+Nov!AM72+Dic!AM72)))))))))))))</f>
        <v>0</v>
      </c>
      <c r="AN72" s="430">
        <f>IF(Config!$C$6=1,SUM(+Ene!AN72),IF(Config!$C$6=2,SUM(+Ene!AN72+Feb!AN72),IF(Config!$C$6=3,SUM(+Ene!AN72+Feb!AN72+Mar!AN72),IF(Config!$C$6=4,SUM(+Ene!AN72+Feb!AN72+Mar!AN72+Abr!AN72),IF(Config!$C$6=5,SUM(Ene!AN72+Feb!AN72+Mar!AN72+Abr!AN72+May!AN72),IF(Config!$C$6=6,SUM(+Ene!AN72+Feb!AN72+Mar!AN72+Abr!AN72+May!AN72+Jun!AN72),IF(Config!$C$6=7,SUM(Ene!AN72+Feb!AN72+Mar!AN72+Abr!AN72+May!AN72+Jun!AN72+Jul!AN72),IF(Config!$C$6=8,SUM(+Ene!AN72+Feb!AN72+Mar!AN72+Abr!AN72+May!AN72+Jun!AN72+Jul!AN72+Ago!AN72),IF(Config!$C$6=9,SUM(+Ene!AN72+Feb!AN72+Mar!AN72+Abr!AN72+May!AN72+Jun!AN72+Jul!AN72+Ago!AN72+Set!AN72),IF(Config!$C$6=10,SUM(+Ene!AN72+Feb!AN72+Mar!AN72+Abr!AN72+May!AN72+Jun!AN72+Jul!AN72+Ago!AN72+Set!AN72+Oct!AN72),IF(Config!$C$6=11,SUM(+Ene!AN72+Feb!AN72+Mar!AN72+Abr!AN72+May!AN72+Jun!AN72+Jul!AN72+Ago!AN72+Set!AN72+Oct!AN72+Nov!AN72),IF(Config!$C$6=12,SUM(+Ene!AN72+Feb!AN72+Mar!AN72+Abr!AN72+May!AN72+Jun!AN72+Jul!AN72+Ago!AN72+Set!AN72+Oct!AN72+Nov!AN72+Dic!AN72)))))))))))))</f>
        <v>0</v>
      </c>
      <c r="AO72" s="430">
        <f>IF(Config!$C$6=1,SUM(+Ene!AO72),IF(Config!$C$6=2,SUM(+Ene!AO72+Feb!AO72),IF(Config!$C$6=3,SUM(+Ene!AO72+Feb!AO72+Mar!AO72),IF(Config!$C$6=4,SUM(+Ene!AO72+Feb!AO72+Mar!AO72+Abr!AO72),IF(Config!$C$6=5,SUM(Ene!AO72+Feb!AO72+Mar!AO72+Abr!AO72+May!AO72),IF(Config!$C$6=6,SUM(+Ene!AO72+Feb!AO72+Mar!AO72+Abr!AO72+May!AO72+Jun!AO72),IF(Config!$C$6=7,SUM(Ene!AO72+Feb!AO72+Mar!AO72+Abr!AO72+May!AO72+Jun!AO72+Jul!AO72),IF(Config!$C$6=8,SUM(+Ene!AO72+Feb!AO72+Mar!AO72+Abr!AO72+May!AO72+Jun!AO72+Jul!AO72+Ago!AO72),IF(Config!$C$6=9,SUM(+Ene!AO72+Feb!AO72+Mar!AO72+Abr!AO72+May!AO72+Jun!AO72+Jul!AO72+Ago!AO72+Set!AO72),IF(Config!$C$6=10,SUM(+Ene!AO72+Feb!AO72+Mar!AO72+Abr!AO72+May!AO72+Jun!AO72+Jul!AO72+Ago!AO72+Set!AO72+Oct!AO72),IF(Config!$C$6=11,SUM(+Ene!AO72+Feb!AO72+Mar!AO72+Abr!AO72+May!AO72+Jun!AO72+Jul!AO72+Ago!AO72+Set!AO72+Oct!AO72+Nov!AO72),IF(Config!$C$6=12,SUM(+Ene!AO72+Feb!AO72+Mar!AO72+Abr!AO72+May!AO72+Jun!AO72+Jul!AO72+Ago!AO72+Set!AO72+Oct!AO72+Nov!AO72+Dic!AO72)))))))))))))</f>
        <v>0</v>
      </c>
      <c r="AP72" s="430">
        <f>IF(Config!$C$6=1,SUM(+Ene!AP72),IF(Config!$C$6=2,SUM(+Ene!AP72+Feb!AP72),IF(Config!$C$6=3,SUM(+Ene!AP72+Feb!AP72+Mar!AP72),IF(Config!$C$6=4,SUM(+Ene!AP72+Feb!AP72+Mar!AP72+Abr!AP72),IF(Config!$C$6=5,SUM(Ene!AP72+Feb!AP72+Mar!AP72+Abr!AP72+May!AP72),IF(Config!$C$6=6,SUM(+Ene!AP72+Feb!AP72+Mar!AP72+Abr!AP72+May!AP72+Jun!AP72),IF(Config!$C$6=7,SUM(Ene!AP72+Feb!AP72+Mar!AP72+Abr!AP72+May!AP72+Jun!AP72+Jul!AP72),IF(Config!$C$6=8,SUM(+Ene!AP72+Feb!AP72+Mar!AP72+Abr!AP72+May!AP72+Jun!AP72+Jul!AP72+Ago!AP72),IF(Config!$C$6=9,SUM(+Ene!AP72+Feb!AP72+Mar!AP72+Abr!AP72+May!AP72+Jun!AP72+Jul!AP72+Ago!AP72+Set!AP72),IF(Config!$C$6=10,SUM(+Ene!AP72+Feb!AP72+Mar!AP72+Abr!AP72+May!AP72+Jun!AP72+Jul!AP72+Ago!AP72+Set!AP72+Oct!AP72),IF(Config!$C$6=11,SUM(+Ene!AP72+Feb!AP72+Mar!AP72+Abr!AP72+May!AP72+Jun!AP72+Jul!AP72+Ago!AP72+Set!AP72+Oct!AP72+Nov!AP72),IF(Config!$C$6=12,SUM(+Ene!AP72+Feb!AP72+Mar!AP72+Abr!AP72+May!AP72+Jun!AP72+Jul!AP72+Ago!AP72+Set!AP72+Oct!AP72+Nov!AP72+Dic!AP72)))))))))))))</f>
        <v>0</v>
      </c>
      <c r="AQ72" s="430">
        <f>IF(Config!$C$6=1,SUM(+Ene!AQ72),IF(Config!$C$6=2,SUM(+Ene!AQ72+Feb!AQ72),IF(Config!$C$6=3,SUM(+Ene!AQ72+Feb!AQ72+Mar!AQ72),IF(Config!$C$6=4,SUM(+Ene!AQ72+Feb!AQ72+Mar!AQ72+Abr!AQ72),IF(Config!$C$6=5,SUM(Ene!AQ72+Feb!AQ72+Mar!AQ72+Abr!AQ72+May!AQ72),IF(Config!$C$6=6,SUM(+Ene!AQ72+Feb!AQ72+Mar!AQ72+Abr!AQ72+May!AQ72+Jun!AQ72),IF(Config!$C$6=7,SUM(Ene!AQ72+Feb!AQ72+Mar!AQ72+Abr!AQ72+May!AQ72+Jun!AQ72+Jul!AQ72),IF(Config!$C$6=8,SUM(+Ene!AQ72+Feb!AQ72+Mar!AQ72+Abr!AQ72+May!AQ72+Jun!AQ72+Jul!AQ72+Ago!AQ72),IF(Config!$C$6=9,SUM(+Ene!AQ72+Feb!AQ72+Mar!AQ72+Abr!AQ72+May!AQ72+Jun!AQ72+Jul!AQ72+Ago!AQ72+Set!AQ72),IF(Config!$C$6=10,SUM(+Ene!AQ72+Feb!AQ72+Mar!AQ72+Abr!AQ72+May!AQ72+Jun!AQ72+Jul!AQ72+Ago!AQ72+Set!AQ72+Oct!AQ72),IF(Config!$C$6=11,SUM(+Ene!AQ72+Feb!AQ72+Mar!AQ72+Abr!AQ72+May!AQ72+Jun!AQ72+Jul!AQ72+Ago!AQ72+Set!AQ72+Oct!AQ72+Nov!AQ72),IF(Config!$C$6=12,SUM(+Ene!AQ72+Feb!AQ72+Mar!AQ72+Abr!AQ72+May!AQ72+Jun!AQ72+Jul!AQ72+Ago!AQ72+Set!AQ72+Oct!AQ72+Nov!AQ72+Dic!AQ72)))))))))))))</f>
        <v>0</v>
      </c>
      <c r="AR72" s="430">
        <f>IF(Config!$C$6=1,SUM(+Ene!AR72),IF(Config!$C$6=2,SUM(+Ene!AR72+Feb!AR72),IF(Config!$C$6=3,SUM(+Ene!AR72+Feb!AR72+Mar!AR72),IF(Config!$C$6=4,SUM(+Ene!AR72+Feb!AR72+Mar!AR72+Abr!AR72),IF(Config!$C$6=5,SUM(Ene!AR72+Feb!AR72+Mar!AR72+Abr!AR72+May!AR72),IF(Config!$C$6=6,SUM(+Ene!AR72+Feb!AR72+Mar!AR72+Abr!AR72+May!AR72+Jun!AR72),IF(Config!$C$6=7,SUM(Ene!AR72+Feb!AR72+Mar!AR72+Abr!AR72+May!AR72+Jun!AR72+Jul!AR72),IF(Config!$C$6=8,SUM(+Ene!AR72+Feb!AR72+Mar!AR72+Abr!AR72+May!AR72+Jun!AR72+Jul!AR72+Ago!AR72),IF(Config!$C$6=9,SUM(+Ene!AR72+Feb!AR72+Mar!AR72+Abr!AR72+May!AR72+Jun!AR72+Jul!AR72+Ago!AR72+Set!AR72),IF(Config!$C$6=10,SUM(+Ene!AR72+Feb!AR72+Mar!AR72+Abr!AR72+May!AR72+Jun!AR72+Jul!AR72+Ago!AR72+Set!AR72+Oct!AR72),IF(Config!$C$6=11,SUM(+Ene!AR72+Feb!AR72+Mar!AR72+Abr!AR72+May!AR72+Jun!AR72+Jul!AR72+Ago!AR72+Set!AR72+Oct!AR72+Nov!AR72),IF(Config!$C$6=12,SUM(+Ene!AR72+Feb!AR72+Mar!AR72+Abr!AR72+May!AR72+Jun!AR72+Jul!AR72+Ago!AR72+Set!AR72+Oct!AR72+Nov!AR72+Dic!AR72)))))))))))))</f>
        <v>0</v>
      </c>
      <c r="AS72" s="430">
        <f>IF(Config!$C$6=1,SUM(+Ene!AS72),IF(Config!$C$6=2,SUM(+Ene!AS72+Feb!AS72),IF(Config!$C$6=3,SUM(+Ene!AS72+Feb!AS72+Mar!AS72),IF(Config!$C$6=4,SUM(+Ene!AS72+Feb!AS72+Mar!AS72+Abr!AS72),IF(Config!$C$6=5,SUM(Ene!AS72+Feb!AS72+Mar!AS72+Abr!AS72+May!AS72),IF(Config!$C$6=6,SUM(+Ene!AS72+Feb!AS72+Mar!AS72+Abr!AS72+May!AS72+Jun!AS72),IF(Config!$C$6=7,SUM(Ene!AS72+Feb!AS72+Mar!AS72+Abr!AS72+May!AS72+Jun!AS72+Jul!AS72),IF(Config!$C$6=8,SUM(+Ene!AS72+Feb!AS72+Mar!AS72+Abr!AS72+May!AS72+Jun!AS72+Jul!AS72+Ago!AS72),IF(Config!$C$6=9,SUM(+Ene!AS72+Feb!AS72+Mar!AS72+Abr!AS72+May!AS72+Jun!AS72+Jul!AS72+Ago!AS72+Set!AS72),IF(Config!$C$6=10,SUM(+Ene!AS72+Feb!AS72+Mar!AS72+Abr!AS72+May!AS72+Jun!AS72+Jul!AS72+Ago!AS72+Set!AS72+Oct!AS72),IF(Config!$C$6=11,SUM(+Ene!AS72+Feb!AS72+Mar!AS72+Abr!AS72+May!AS72+Jun!AS72+Jul!AS72+Ago!AS72+Set!AS72+Oct!AS72+Nov!AS72),IF(Config!$C$6=12,SUM(+Ene!AS72+Feb!AS72+Mar!AS72+Abr!AS72+May!AS72+Jun!AS72+Jul!AS72+Ago!AS72+Set!AS72+Oct!AS72+Nov!AS72+Dic!AS72)))))))))))))</f>
        <v>0</v>
      </c>
      <c r="AT72" s="430">
        <f>IF(Config!$C$6=1,SUM(+Ene!AT72),IF(Config!$C$6=2,SUM(+Ene!AT72+Feb!AT72),IF(Config!$C$6=3,SUM(+Ene!AT72+Feb!AT72+Mar!AT72),IF(Config!$C$6=4,SUM(+Ene!AT72+Feb!AT72+Mar!AT72+Abr!AT72),IF(Config!$C$6=5,SUM(Ene!AT72+Feb!AT72+Mar!AT72+Abr!AT72+May!AT72),IF(Config!$C$6=6,SUM(+Ene!AT72+Feb!AT72+Mar!AT72+Abr!AT72+May!AT72+Jun!AT72),IF(Config!$C$6=7,SUM(Ene!AT72+Feb!AT72+Mar!AT72+Abr!AT72+May!AT72+Jun!AT72+Jul!AT72),IF(Config!$C$6=8,SUM(+Ene!AT72+Feb!AT72+Mar!AT72+Abr!AT72+May!AT72+Jun!AT72+Jul!AT72+Ago!AT72),IF(Config!$C$6=9,SUM(+Ene!AT72+Feb!AT72+Mar!AT72+Abr!AT72+May!AT72+Jun!AT72+Jul!AT72+Ago!AT72+Set!AT72),IF(Config!$C$6=10,SUM(+Ene!AT72+Feb!AT72+Mar!AT72+Abr!AT72+May!AT72+Jun!AT72+Jul!AT72+Ago!AT72+Set!AT72+Oct!AT72),IF(Config!$C$6=11,SUM(+Ene!AT72+Feb!AT72+Mar!AT72+Abr!AT72+May!AT72+Jun!AT72+Jul!AT72+Ago!AT72+Set!AT72+Oct!AT72+Nov!AT72),IF(Config!$C$6=12,SUM(+Ene!AT72+Feb!AT72+Mar!AT72+Abr!AT72+May!AT72+Jun!AT72+Jul!AT72+Ago!AT72+Set!AT72+Oct!AT72+Nov!AT72+Dic!AT72)))))))))))))</f>
        <v>0</v>
      </c>
      <c r="AU72">
        <f t="shared" si="34"/>
        <v>0</v>
      </c>
      <c r="AV72" s="384">
        <f t="shared" si="35"/>
        <v>0</v>
      </c>
      <c r="AW72" s="384">
        <f t="shared" si="36"/>
        <v>0</v>
      </c>
      <c r="AX72" s="384">
        <f t="shared" si="51"/>
        <v>0</v>
      </c>
      <c r="AY72" s="384">
        <f t="shared" si="52"/>
        <v>0</v>
      </c>
      <c r="AZ72" s="384">
        <f t="shared" si="54"/>
        <v>0</v>
      </c>
      <c r="BA72" s="384">
        <f t="shared" si="55"/>
        <v>0</v>
      </c>
      <c r="BB72" s="37">
        <f t="shared" si="59"/>
        <v>0</v>
      </c>
      <c r="BC72" s="384">
        <f t="shared" si="56"/>
        <v>0</v>
      </c>
      <c r="BD72" s="385">
        <f t="shared" si="57"/>
        <v>0</v>
      </c>
      <c r="BE72" s="384">
        <f t="shared" si="58"/>
        <v>0</v>
      </c>
      <c r="BF72" s="54">
        <f t="shared" si="53"/>
        <v>0</v>
      </c>
      <c r="BG72" t="str">
        <f t="shared" si="8"/>
        <v>OK</v>
      </c>
    </row>
    <row r="73" spans="1:59" x14ac:dyDescent="0.25">
      <c r="A73" s="400">
        <v>70</v>
      </c>
      <c r="B73" s="300" t="s">
        <v>548</v>
      </c>
      <c r="C73" s="301" t="s">
        <v>166</v>
      </c>
      <c r="D73" s="430">
        <f>IF(Config!$C$6=1,SUM(+Ene!D73),IF(Config!$C$6=2,SUM(+Ene!D73+Feb!D73),IF(Config!$C$6=3,SUM(+Ene!D73+Feb!D73+Mar!D73),IF(Config!$C$6=4,SUM(+Ene!D73+Feb!D73+Mar!D73+Abr!D73),IF(Config!$C$6=5,SUM(Ene!D73+Feb!D73+Mar!D73+Abr!D73+May!D73),IF(Config!$C$6=6,SUM(+Ene!D73+Feb!D73+Mar!D73+Abr!D73+May!D73+Jun!D73),IF(Config!$C$6=7,SUM(Ene!D73+Feb!D73+Mar!D73+Abr!D73+May!D73+Jun!D73+Jul!D73),IF(Config!$C$6=8,SUM(+Ene!D73+Feb!D73+Mar!D73+Abr!D73+May!D73+Jun!D73+Jul!D73+Ago!D73),IF(Config!$C$6=9,SUM(+Ene!D73+Feb!D73+Mar!D73+Abr!D73+May!D73+Jun!D73+Jul!D73+Ago!D73+Set!D73),IF(Config!$C$6=10,SUM(+Ene!D73+Feb!D73+Mar!D73+Abr!D73+May!D73+Jun!D73+Jul!D73+Ago!D73+Set!D73+Oct!D73),IF(Config!$C$6=11,SUM(+Ene!D73+Feb!D73+Mar!D73+Abr!D73+May!D73+Jun!D73+Jul!D73+Ago!D73+Set!D73+Oct!D73+Nov!D73),IF(Config!$C$6=12,SUM(+Ene!D73+Feb!D73+Mar!D73+Abr!D73+May!D73+Jun!D73+Jul!D73+Ago!D73+Set!D73+Oct!D73+Nov!D73+Dic!D73)))))))))))))</f>
        <v>0</v>
      </c>
      <c r="E73" s="430">
        <f>IF(Config!$C$6=1,SUM(+Ene!E73),IF(Config!$C$6=2,SUM(+Ene!E73+Feb!E73),IF(Config!$C$6=3,SUM(+Ene!E73+Feb!E73+Mar!E73),IF(Config!$C$6=4,SUM(+Ene!E73+Feb!E73+Mar!E73+Abr!E73),IF(Config!$C$6=5,SUM(Ene!E73+Feb!E73+Mar!E73+Abr!E73+May!E73),IF(Config!$C$6=6,SUM(+Ene!E73+Feb!E73+Mar!E73+Abr!E73+May!E73+Jun!E73),IF(Config!$C$6=7,SUM(Ene!E73+Feb!E73+Mar!E73+Abr!E73+May!E73+Jun!E73+Jul!E73),IF(Config!$C$6=8,SUM(+Ene!E73+Feb!E73+Mar!E73+Abr!E73+May!E73+Jun!E73+Jul!E73+Ago!E73),IF(Config!$C$6=9,SUM(+Ene!E73+Feb!E73+Mar!E73+Abr!E73+May!E73+Jun!E73+Jul!E73+Ago!E73+Set!E73),IF(Config!$C$6=10,SUM(+Ene!E73+Feb!E73+Mar!E73+Abr!E73+May!E73+Jun!E73+Jul!E73+Ago!E73+Set!E73+Oct!E73),IF(Config!$C$6=11,SUM(+Ene!E73+Feb!E73+Mar!E73+Abr!E73+May!E73+Jun!E73+Jul!E73+Ago!E73+Set!E73+Oct!E73+Nov!E73),IF(Config!$C$6=12,SUM(+Ene!E73+Feb!E73+Mar!E73+Abr!E73+May!E73+Jun!E73+Jul!E73+Ago!E73+Set!E73+Oct!E73+Nov!E73+Dic!E73)))))))))))))</f>
        <v>0</v>
      </c>
      <c r="F73" s="429">
        <f>IF(Config!$C$6=1,SUM(+Ene!F93),IF(Config!$C$6=2,SUM(+Ene!F93+Feb!F93),IF(Config!$C$6=3,SUM(+Ene!F93+Feb!F93+Mar!F93),IF(Config!$C$6=4,SUM(+Ene!F93+Feb!F93+Mar!F93+Abr!F93),IF(Config!$C$6=5,SUM(Ene!F93+Feb!F93+Mar!F93+Abr!F93+May!F93),IF(Config!$C$6=6,SUM(+Ene!F93+Feb!F93+Mar!F93+Abr!F93+May!F93+Jun!F93),IF(Config!$C$6=7,SUM(Ene!F93+Feb!F93+Mar!F93+Abr!F93+May!F93+Jun!F93+Jul!F93),IF(Config!$C$6=8,SUM(+Ene!F93+Feb!F93+Mar!F93+Abr!F93+May!F93+Jun!F93+Jul!F93+Ago!F93),IF(Config!$C$6=9,SUM(+Ene!F93+Feb!F93+Mar!F93+Abr!F93+May!F93+Jun!F93+Jul!F93+Ago!F93+Set!F93),IF(Config!$C$6=10,SUM(+Ene!F93+Feb!F93+Mar!F93+Abr!F93+May!F93+Jun!F93+Jul!F93+Ago!F93+Set!F93+Oct!F93),IF(Config!$C$6=11,SUM(+Ene!F93+Feb!F93+Mar!F93+Abr!F93+May!F93+Jun!F93+Jul!F93+Ago!F93+Set!F93+Oct!F93+Nov!F93),IF(Config!$C$6=12,SUM(+Ene!F93+Feb!F93+Mar!F93+Abr!F93+May!F93+Jun!F93+Jul!F93+Ago!F93+Set!F93+Oct!F93+Nov!F93+Dic!F93)))))))))))))</f>
        <v>0</v>
      </c>
      <c r="G73" s="430">
        <f>IF(Config!$C$6=1,SUM(+Ene!G73),IF(Config!$C$6=2,SUM(+Ene!G73+Feb!G73),IF(Config!$C$6=3,SUM(+Ene!G73+Feb!G73+Mar!G73),IF(Config!$C$6=4,SUM(+Ene!G73+Feb!G73+Mar!G73+Abr!G73),IF(Config!$C$6=5,SUM(Ene!G73+Feb!G73+Mar!G73+Abr!G73+May!G73),IF(Config!$C$6=6,SUM(+Ene!G73+Feb!G73+Mar!G73+Abr!G73+May!G73+Jun!G73),IF(Config!$C$6=7,SUM(Ene!G73+Feb!G73+Mar!G73+Abr!G73+May!G73+Jun!G73+Jul!G73),IF(Config!$C$6=8,SUM(+Ene!G73+Feb!G73+Mar!G73+Abr!G73+May!G73+Jun!G73+Jul!G73+Ago!G73),IF(Config!$C$6=9,SUM(+Ene!G73+Feb!G73+Mar!G73+Abr!G73+May!G73+Jun!G73+Jul!G73+Ago!G73+Set!G73),IF(Config!$C$6=10,SUM(+Ene!G73+Feb!G73+Mar!G73+Abr!G73+May!G73+Jun!G73+Jul!G73+Ago!G73+Set!G73+Oct!G73),IF(Config!$C$6=11,SUM(+Ene!G73+Feb!G73+Mar!G73+Abr!G73+May!G73+Jun!G73+Jul!G73+Ago!G73+Set!G73+Oct!G73+Nov!G73),IF(Config!$C$6=12,SUM(+Ene!G73+Feb!G73+Mar!G73+Abr!G73+May!G73+Jun!G73+Jul!G73+Ago!G73+Set!G73+Oct!G73+Nov!G73+Dic!G73)))))))))))))</f>
        <v>0</v>
      </c>
      <c r="H73" s="430">
        <f>IF(Config!$C$6=1,SUM(+Ene!H73),IF(Config!$C$6=2,SUM(+Ene!H73+Feb!H73),IF(Config!$C$6=3,SUM(+Ene!H73+Feb!H73+Mar!H73),IF(Config!$C$6=4,SUM(+Ene!H73+Feb!H73+Mar!H73+Abr!H73),IF(Config!$C$6=5,SUM(Ene!H73+Feb!H73+Mar!H73+Abr!H73+May!H73),IF(Config!$C$6=6,SUM(+Ene!H73+Feb!H73+Mar!H73+Abr!H73+May!H73+Jun!H73),IF(Config!$C$6=7,SUM(Ene!H73+Feb!H73+Mar!H73+Abr!H73+May!H73+Jun!H73+Jul!H73),IF(Config!$C$6=8,SUM(+Ene!H73+Feb!H73+Mar!H73+Abr!H73+May!H73+Jun!H73+Jul!H73+Ago!H73),IF(Config!$C$6=9,SUM(+Ene!H73+Feb!H73+Mar!H73+Abr!H73+May!H73+Jun!H73+Jul!H73+Ago!H73+Set!H73),IF(Config!$C$6=10,SUM(+Ene!H73+Feb!H73+Mar!H73+Abr!H73+May!H73+Jun!H73+Jul!H73+Ago!H73+Set!H73+Oct!H73),IF(Config!$C$6=11,SUM(+Ene!H73+Feb!H73+Mar!H73+Abr!H73+May!H73+Jun!H73+Jul!H73+Ago!H73+Set!H73+Oct!H73+Nov!H73),IF(Config!$C$6=12,SUM(+Ene!H73+Feb!H73+Mar!H73+Abr!H73+May!H73+Jun!H73+Jul!H73+Ago!H73+Set!H73+Oct!H73+Nov!H73+Dic!H73)))))))))))))</f>
        <v>0</v>
      </c>
      <c r="I73" s="430">
        <f>IF(Config!$C$6=1,SUM(+Ene!I73),IF(Config!$C$6=2,SUM(+Ene!I73+Feb!I73),IF(Config!$C$6=3,SUM(+Ene!I73+Feb!I73+Mar!I73),IF(Config!$C$6=4,SUM(+Ene!I73+Feb!I73+Mar!I73+Abr!I73),IF(Config!$C$6=5,SUM(Ene!I73+Feb!I73+Mar!I73+Abr!I73+May!I73),IF(Config!$C$6=6,SUM(+Ene!I73+Feb!I73+Mar!I73+Abr!I73+May!I73+Jun!I73),IF(Config!$C$6=7,SUM(Ene!I73+Feb!I73+Mar!I73+Abr!I73+May!I73+Jun!I73+Jul!I73),IF(Config!$C$6=8,SUM(+Ene!I73+Feb!I73+Mar!I73+Abr!I73+May!I73+Jun!I73+Jul!I73+Ago!I73),IF(Config!$C$6=9,SUM(+Ene!I73+Feb!I73+Mar!I73+Abr!I73+May!I73+Jun!I73+Jul!I73+Ago!I73+Set!I73),IF(Config!$C$6=10,SUM(+Ene!I73+Feb!I73+Mar!I73+Abr!I73+May!I73+Jun!I73+Jul!I73+Ago!I73+Set!I73+Oct!I73),IF(Config!$C$6=11,SUM(+Ene!I73+Feb!I73+Mar!I73+Abr!I73+May!I73+Jun!I73+Jul!I73+Ago!I73+Set!I73+Oct!I73+Nov!I73),IF(Config!$C$6=12,SUM(+Ene!I73+Feb!I73+Mar!I73+Abr!I73+May!I73+Jun!I73+Jul!I73+Ago!I73+Set!I73+Oct!I73+Nov!I73+Dic!I73)))))))))))))</f>
        <v>0</v>
      </c>
      <c r="J73" s="430">
        <f>IF(Config!$C$6=1,SUM(+Ene!J73),IF(Config!$C$6=2,SUM(+Ene!J73+Feb!J73),IF(Config!$C$6=3,SUM(+Ene!J73+Feb!J73+Mar!J73),IF(Config!$C$6=4,SUM(+Ene!J73+Feb!J73+Mar!J73+Abr!J73),IF(Config!$C$6=5,SUM(Ene!J73+Feb!J73+Mar!J73+Abr!J73+May!J73),IF(Config!$C$6=6,SUM(+Ene!J73+Feb!J73+Mar!J73+Abr!J73+May!J73+Jun!J73),IF(Config!$C$6=7,SUM(Ene!J73+Feb!J73+Mar!J73+Abr!J73+May!J73+Jun!J73+Jul!J73),IF(Config!$C$6=8,SUM(+Ene!J73+Feb!J73+Mar!J73+Abr!J73+May!J73+Jun!J73+Jul!J73+Ago!J73),IF(Config!$C$6=9,SUM(+Ene!J73+Feb!J73+Mar!J73+Abr!J73+May!J73+Jun!J73+Jul!J73+Ago!J73+Set!J73),IF(Config!$C$6=10,SUM(+Ene!J73+Feb!J73+Mar!J73+Abr!J73+May!J73+Jun!J73+Jul!J73+Ago!J73+Set!J73+Oct!J73),IF(Config!$C$6=11,SUM(+Ene!J73+Feb!J73+Mar!J73+Abr!J73+May!J73+Jun!J73+Jul!J73+Ago!J73+Set!J73+Oct!J73+Nov!J73),IF(Config!$C$6=12,SUM(+Ene!J73+Feb!J73+Mar!J73+Abr!J73+May!J73+Jun!J73+Jul!J73+Ago!J73+Set!J73+Oct!J73+Nov!J73+Dic!J73)))))))))))))</f>
        <v>0</v>
      </c>
      <c r="K73" s="430">
        <f>IF(Config!$C$6=1,SUM(+Ene!K73),IF(Config!$C$6=2,SUM(+Ene!K73+Feb!K73),IF(Config!$C$6=3,SUM(+Ene!K73+Feb!K73+Mar!K73),IF(Config!$C$6=4,SUM(+Ene!K73+Feb!K73+Mar!K73+Abr!K73),IF(Config!$C$6=5,SUM(Ene!K73+Feb!K73+Mar!K73+Abr!K73+May!K73),IF(Config!$C$6=6,SUM(+Ene!K73+Feb!K73+Mar!K73+Abr!K73+May!K73+Jun!K73),IF(Config!$C$6=7,SUM(Ene!K73+Feb!K73+Mar!K73+Abr!K73+May!K73+Jun!K73+Jul!K73),IF(Config!$C$6=8,SUM(+Ene!K73+Feb!K73+Mar!K73+Abr!K73+May!K73+Jun!K73+Jul!K73+Ago!K73),IF(Config!$C$6=9,SUM(+Ene!K73+Feb!K73+Mar!K73+Abr!K73+May!K73+Jun!K73+Jul!K73+Ago!K73+Set!K73),IF(Config!$C$6=10,SUM(+Ene!K73+Feb!K73+Mar!K73+Abr!K73+May!K73+Jun!K73+Jul!K73+Ago!K73+Set!K73+Oct!K73),IF(Config!$C$6=11,SUM(+Ene!K73+Feb!K73+Mar!K73+Abr!K73+May!K73+Jun!K73+Jul!K73+Ago!K73+Set!K73+Oct!K73+Nov!K73),IF(Config!$C$6=12,SUM(+Ene!K73+Feb!K73+Mar!K73+Abr!K73+May!K73+Jun!K73+Jul!K73+Ago!K73+Set!K73+Oct!K73+Nov!K73+Dic!K73)))))))))))))</f>
        <v>0</v>
      </c>
      <c r="L73" s="430">
        <f>IF(Config!$C$6=1,SUM(+Ene!L73),IF(Config!$C$6=2,SUM(+Ene!L73+Feb!L73),IF(Config!$C$6=3,SUM(+Ene!L73+Feb!L73+Mar!L73),IF(Config!$C$6=4,SUM(+Ene!L73+Feb!L73+Mar!L73+Abr!L73),IF(Config!$C$6=5,SUM(Ene!L73+Feb!L73+Mar!L73+Abr!L73+May!L73),IF(Config!$C$6=6,SUM(+Ene!L73+Feb!L73+Mar!L73+Abr!L73+May!L73+Jun!L73),IF(Config!$C$6=7,SUM(Ene!L73+Feb!L73+Mar!L73+Abr!L73+May!L73+Jun!L73+Jul!L73),IF(Config!$C$6=8,SUM(+Ene!L73+Feb!L73+Mar!L73+Abr!L73+May!L73+Jun!L73+Jul!L73+Ago!L73),IF(Config!$C$6=9,SUM(+Ene!L73+Feb!L73+Mar!L73+Abr!L73+May!L73+Jun!L73+Jul!L73+Ago!L73+Set!L73),IF(Config!$C$6=10,SUM(+Ene!L73+Feb!L73+Mar!L73+Abr!L73+May!L73+Jun!L73+Jul!L73+Ago!L73+Set!L73+Oct!L73),IF(Config!$C$6=11,SUM(+Ene!L73+Feb!L73+Mar!L73+Abr!L73+May!L73+Jun!L73+Jul!L73+Ago!L73+Set!L73+Oct!L73+Nov!L73),IF(Config!$C$6=12,SUM(+Ene!L73+Feb!L73+Mar!L73+Abr!L73+May!L73+Jun!L73+Jul!L73+Ago!L73+Set!L73+Oct!L73+Nov!L73+Dic!L73)))))))))))))</f>
        <v>0</v>
      </c>
      <c r="M73" s="430">
        <f>IF(Config!$C$6=1,SUM(+Ene!M73),IF(Config!$C$6=2,SUM(+Ene!M73+Feb!M73),IF(Config!$C$6=3,SUM(+Ene!M73+Feb!M73+Mar!M73),IF(Config!$C$6=4,SUM(+Ene!M73+Feb!M73+Mar!M73+Abr!M73),IF(Config!$C$6=5,SUM(Ene!M73+Feb!M73+Mar!M73+Abr!M73+May!M73),IF(Config!$C$6=6,SUM(+Ene!M73+Feb!M73+Mar!M73+Abr!M73+May!M73+Jun!M73),IF(Config!$C$6=7,SUM(Ene!M73+Feb!M73+Mar!M73+Abr!M73+May!M73+Jun!M73+Jul!M73),IF(Config!$C$6=8,SUM(+Ene!M73+Feb!M73+Mar!M73+Abr!M73+May!M73+Jun!M73+Jul!M73+Ago!M73),IF(Config!$C$6=9,SUM(+Ene!M73+Feb!M73+Mar!M73+Abr!M73+May!M73+Jun!M73+Jul!M73+Ago!M73+Set!M73),IF(Config!$C$6=10,SUM(+Ene!M73+Feb!M73+Mar!M73+Abr!M73+May!M73+Jun!M73+Jul!M73+Ago!M73+Set!M73+Oct!M73),IF(Config!$C$6=11,SUM(+Ene!M73+Feb!M73+Mar!M73+Abr!M73+May!M73+Jun!M73+Jul!M73+Ago!M73+Set!M73+Oct!M73+Nov!M73),IF(Config!$C$6=12,SUM(+Ene!M73+Feb!M73+Mar!M73+Abr!M73+May!M73+Jun!M73+Jul!M73+Ago!M73+Set!M73+Oct!M73+Nov!M73+Dic!M73)))))))))))))</f>
        <v>0</v>
      </c>
      <c r="N73" s="430">
        <f>IF(Config!$C$6=1,SUM(+Ene!N73),IF(Config!$C$6=2,SUM(+Ene!N73+Feb!N73),IF(Config!$C$6=3,SUM(+Ene!N73+Feb!N73+Mar!N73),IF(Config!$C$6=4,SUM(+Ene!N73+Feb!N73+Mar!N73+Abr!N73),IF(Config!$C$6=5,SUM(Ene!N73+Feb!N73+Mar!N73+Abr!N73+May!N73),IF(Config!$C$6=6,SUM(+Ene!N73+Feb!N73+Mar!N73+Abr!N73+May!N73+Jun!N73),IF(Config!$C$6=7,SUM(Ene!N73+Feb!N73+Mar!N73+Abr!N73+May!N73+Jun!N73+Jul!N73),IF(Config!$C$6=8,SUM(+Ene!N73+Feb!N73+Mar!N73+Abr!N73+May!N73+Jun!N73+Jul!N73+Ago!N73),IF(Config!$C$6=9,SUM(+Ene!N73+Feb!N73+Mar!N73+Abr!N73+May!N73+Jun!N73+Jul!N73+Ago!N73+Set!N73),IF(Config!$C$6=10,SUM(+Ene!N73+Feb!N73+Mar!N73+Abr!N73+May!N73+Jun!N73+Jul!N73+Ago!N73+Set!N73+Oct!N73),IF(Config!$C$6=11,SUM(+Ene!N73+Feb!N73+Mar!N73+Abr!N73+May!N73+Jun!N73+Jul!N73+Ago!N73+Set!N73+Oct!N73+Nov!N73),IF(Config!$C$6=12,SUM(+Ene!N73+Feb!N73+Mar!N73+Abr!N73+May!N73+Jun!N73+Jul!N73+Ago!N73+Set!N73+Oct!N73+Nov!N73+Dic!N73)))))))))))))</f>
        <v>0</v>
      </c>
      <c r="O73" s="430">
        <f>IF(Config!$C$6=1,SUM(+Ene!O73),IF(Config!$C$6=2,SUM(+Ene!O73+Feb!O73),IF(Config!$C$6=3,SUM(+Ene!O73+Feb!O73+Mar!O73),IF(Config!$C$6=4,SUM(+Ene!O73+Feb!O73+Mar!O73+Abr!O73),IF(Config!$C$6=5,SUM(Ene!O73+Feb!O73+Mar!O73+Abr!O73+May!O73),IF(Config!$C$6=6,SUM(+Ene!O73+Feb!O73+Mar!O73+Abr!O73+May!O73+Jun!O73),IF(Config!$C$6=7,SUM(Ene!O73+Feb!O73+Mar!O73+Abr!O73+May!O73+Jun!O73+Jul!O73),IF(Config!$C$6=8,SUM(+Ene!O73+Feb!O73+Mar!O73+Abr!O73+May!O73+Jun!O73+Jul!O73+Ago!O73),IF(Config!$C$6=9,SUM(+Ene!O73+Feb!O73+Mar!O73+Abr!O73+May!O73+Jun!O73+Jul!O73+Ago!O73+Set!O73),IF(Config!$C$6=10,SUM(+Ene!O73+Feb!O73+Mar!O73+Abr!O73+May!O73+Jun!O73+Jul!O73+Ago!O73+Set!O73+Oct!O73),IF(Config!$C$6=11,SUM(+Ene!O73+Feb!O73+Mar!O73+Abr!O73+May!O73+Jun!O73+Jul!O73+Ago!O73+Set!O73+Oct!O73+Nov!O73),IF(Config!$C$6=12,SUM(+Ene!O73+Feb!O73+Mar!O73+Abr!O73+May!O73+Jun!O73+Jul!O73+Ago!O73+Set!O73+Oct!O73+Nov!O73+Dic!O73)))))))))))))</f>
        <v>0</v>
      </c>
      <c r="P73" s="430">
        <f>IF(Config!$C$6=1,SUM(+Ene!P73),IF(Config!$C$6=2,SUM(+Ene!P73+Feb!P73),IF(Config!$C$6=3,SUM(+Ene!P73+Feb!P73+Mar!P73),IF(Config!$C$6=4,SUM(+Ene!P73+Feb!P73+Mar!P73+Abr!P73),IF(Config!$C$6=5,SUM(Ene!P73+Feb!P73+Mar!P73+Abr!P73+May!P73),IF(Config!$C$6=6,SUM(+Ene!P73+Feb!P73+Mar!P73+Abr!P73+May!P73+Jun!P73),IF(Config!$C$6=7,SUM(Ene!P73+Feb!P73+Mar!P73+Abr!P73+May!P73+Jun!P73+Jul!P73),IF(Config!$C$6=8,SUM(+Ene!P73+Feb!P73+Mar!P73+Abr!P73+May!P73+Jun!P73+Jul!P73+Ago!P73),IF(Config!$C$6=9,SUM(+Ene!P73+Feb!P73+Mar!P73+Abr!P73+May!P73+Jun!P73+Jul!P73+Ago!P73+Set!P73),IF(Config!$C$6=10,SUM(+Ene!P73+Feb!P73+Mar!P73+Abr!P73+May!P73+Jun!P73+Jul!P73+Ago!P73+Set!P73+Oct!P73),IF(Config!$C$6=11,SUM(+Ene!P73+Feb!P73+Mar!P73+Abr!P73+May!P73+Jun!P73+Jul!P73+Ago!P73+Set!P73+Oct!P73+Nov!P73),IF(Config!$C$6=12,SUM(+Ene!P73+Feb!P73+Mar!P73+Abr!P73+May!P73+Jun!P73+Jul!P73+Ago!P73+Set!P73+Oct!P73+Nov!P73+Dic!P73)))))))))))))</f>
        <v>0</v>
      </c>
      <c r="Q73" s="430">
        <f>IF(Config!$C$6=1,SUM(+Ene!Q73),IF(Config!$C$6=2,SUM(+Ene!Q73+Feb!Q73),IF(Config!$C$6=3,SUM(+Ene!Q73+Feb!Q73+Mar!Q73),IF(Config!$C$6=4,SUM(+Ene!Q73+Feb!Q73+Mar!Q73+Abr!Q73),IF(Config!$C$6=5,SUM(Ene!Q73+Feb!Q73+Mar!Q73+Abr!Q73+May!Q73),IF(Config!$C$6=6,SUM(+Ene!Q73+Feb!Q73+Mar!Q73+Abr!Q73+May!Q73+Jun!Q73),IF(Config!$C$6=7,SUM(Ene!Q73+Feb!Q73+Mar!Q73+Abr!Q73+May!Q73+Jun!Q73+Jul!Q73),IF(Config!$C$6=8,SUM(+Ene!Q73+Feb!Q73+Mar!Q73+Abr!Q73+May!Q73+Jun!Q73+Jul!Q73+Ago!Q73),IF(Config!$C$6=9,SUM(+Ene!Q73+Feb!Q73+Mar!Q73+Abr!Q73+May!Q73+Jun!Q73+Jul!Q73+Ago!Q73+Set!Q73),IF(Config!$C$6=10,SUM(+Ene!Q73+Feb!Q73+Mar!Q73+Abr!Q73+May!Q73+Jun!Q73+Jul!Q73+Ago!Q73+Set!Q73+Oct!Q73),IF(Config!$C$6=11,SUM(+Ene!Q73+Feb!Q73+Mar!Q73+Abr!Q73+May!Q73+Jun!Q73+Jul!Q73+Ago!Q73+Set!Q73+Oct!Q73+Nov!Q73),IF(Config!$C$6=12,SUM(+Ene!Q73+Feb!Q73+Mar!Q73+Abr!Q73+May!Q73+Jun!Q73+Jul!Q73+Ago!Q73+Set!Q73+Oct!Q73+Nov!Q73+Dic!Q73)))))))))))))</f>
        <v>0</v>
      </c>
      <c r="R73" s="430">
        <f>IF(Config!$C$6=1,SUM(+Ene!R73),IF(Config!$C$6=2,SUM(+Ene!R73+Feb!R73),IF(Config!$C$6=3,SUM(+Ene!R73+Feb!R73+Mar!R73),IF(Config!$C$6=4,SUM(+Ene!R73+Feb!R73+Mar!R73+Abr!R73),IF(Config!$C$6=5,SUM(Ene!R73+Feb!R73+Mar!R73+Abr!R73+May!R73),IF(Config!$C$6=6,SUM(+Ene!R73+Feb!R73+Mar!R73+Abr!R73+May!R73+Jun!R73),IF(Config!$C$6=7,SUM(Ene!R73+Feb!R73+Mar!R73+Abr!R73+May!R73+Jun!R73+Jul!R73),IF(Config!$C$6=8,SUM(+Ene!R73+Feb!R73+Mar!R73+Abr!R73+May!R73+Jun!R73+Jul!R73+Ago!R73),IF(Config!$C$6=9,SUM(+Ene!R73+Feb!R73+Mar!R73+Abr!R73+May!R73+Jun!R73+Jul!R73+Ago!R73+Set!R73),IF(Config!$C$6=10,SUM(+Ene!R73+Feb!R73+Mar!R73+Abr!R73+May!R73+Jun!R73+Jul!R73+Ago!R73+Set!R73+Oct!R73),IF(Config!$C$6=11,SUM(+Ene!R73+Feb!R73+Mar!R73+Abr!R73+May!R73+Jun!R73+Jul!R73+Ago!R73+Set!R73+Oct!R73+Nov!R73),IF(Config!$C$6=12,SUM(+Ene!R73+Feb!R73+Mar!R73+Abr!R73+May!R73+Jun!R73+Jul!R73+Ago!R73+Set!R73+Oct!R73+Nov!R73+Dic!R73)))))))))))))</f>
        <v>0</v>
      </c>
      <c r="S73" s="430">
        <f>IF(Config!$C$6=1,SUM(+Ene!S73),IF(Config!$C$6=2,SUM(+Ene!S73+Feb!S73),IF(Config!$C$6=3,SUM(+Ene!S73+Feb!S73+Mar!S73),IF(Config!$C$6=4,SUM(+Ene!S73+Feb!S73+Mar!S73+Abr!S73),IF(Config!$C$6=5,SUM(Ene!S73+Feb!S73+Mar!S73+Abr!S73+May!S73),IF(Config!$C$6=6,SUM(+Ene!S73+Feb!S73+Mar!S73+Abr!S73+May!S73+Jun!S73),IF(Config!$C$6=7,SUM(Ene!S73+Feb!S73+Mar!S73+Abr!S73+May!S73+Jun!S73+Jul!S73),IF(Config!$C$6=8,SUM(+Ene!S73+Feb!S73+Mar!S73+Abr!S73+May!S73+Jun!S73+Jul!S73+Ago!S73),IF(Config!$C$6=9,SUM(+Ene!S73+Feb!S73+Mar!S73+Abr!S73+May!S73+Jun!S73+Jul!S73+Ago!S73+Set!S73),IF(Config!$C$6=10,SUM(+Ene!S73+Feb!S73+Mar!S73+Abr!S73+May!S73+Jun!S73+Jul!S73+Ago!S73+Set!S73+Oct!S73),IF(Config!$C$6=11,SUM(+Ene!S73+Feb!S73+Mar!S73+Abr!S73+May!S73+Jun!S73+Jul!S73+Ago!S73+Set!S73+Oct!S73+Nov!S73),IF(Config!$C$6=12,SUM(+Ene!S73+Feb!S73+Mar!S73+Abr!S73+May!S73+Jun!S73+Jul!S73+Ago!S73+Set!S73+Oct!S73+Nov!S73+Dic!S73)))))))))))))</f>
        <v>0</v>
      </c>
      <c r="T73" s="430">
        <f>IF(Config!$C$6=1,SUM(+Ene!T73),IF(Config!$C$6=2,SUM(+Ene!T73+Feb!T73),IF(Config!$C$6=3,SUM(+Ene!T73+Feb!T73+Mar!T73),IF(Config!$C$6=4,SUM(+Ene!T73+Feb!T73+Mar!T73+Abr!T73),IF(Config!$C$6=5,SUM(Ene!T73+Feb!T73+Mar!T73+Abr!T73+May!T73),IF(Config!$C$6=6,SUM(+Ene!T73+Feb!T73+Mar!T73+Abr!T73+May!T73+Jun!T73),IF(Config!$C$6=7,SUM(Ene!T73+Feb!T73+Mar!T73+Abr!T73+May!T73+Jun!T73+Jul!T73),IF(Config!$C$6=8,SUM(+Ene!T73+Feb!T73+Mar!T73+Abr!T73+May!T73+Jun!T73+Jul!T73+Ago!T73),IF(Config!$C$6=9,SUM(+Ene!T73+Feb!T73+Mar!T73+Abr!T73+May!T73+Jun!T73+Jul!T73+Ago!T73+Set!T73),IF(Config!$C$6=10,SUM(+Ene!T73+Feb!T73+Mar!T73+Abr!T73+May!T73+Jun!T73+Jul!T73+Ago!T73+Set!T73+Oct!T73),IF(Config!$C$6=11,SUM(+Ene!T73+Feb!T73+Mar!T73+Abr!T73+May!T73+Jun!T73+Jul!T73+Ago!T73+Set!T73+Oct!T73+Nov!T73),IF(Config!$C$6=12,SUM(+Ene!T73+Feb!T73+Mar!T73+Abr!T73+May!T73+Jun!T73+Jul!T73+Ago!T73+Set!T73+Oct!T73+Nov!T73+Dic!T73)))))))))))))</f>
        <v>0</v>
      </c>
      <c r="U73" s="430">
        <f>IF(Config!$C$6=1,SUM(+Ene!U73),IF(Config!$C$6=2,SUM(+Ene!U73+Feb!U73),IF(Config!$C$6=3,SUM(+Ene!U73+Feb!U73+Mar!U73),IF(Config!$C$6=4,SUM(+Ene!U73+Feb!U73+Mar!U73+Abr!U73),IF(Config!$C$6=5,SUM(Ene!U73+Feb!U73+Mar!U73+Abr!U73+May!U73),IF(Config!$C$6=6,SUM(+Ene!U73+Feb!U73+Mar!U73+Abr!U73+May!U73+Jun!U73),IF(Config!$C$6=7,SUM(Ene!U73+Feb!U73+Mar!U73+Abr!U73+May!U73+Jun!U73+Jul!U73),IF(Config!$C$6=8,SUM(+Ene!U73+Feb!U73+Mar!U73+Abr!U73+May!U73+Jun!U73+Jul!U73+Ago!U73),IF(Config!$C$6=9,SUM(+Ene!U73+Feb!U73+Mar!U73+Abr!U73+May!U73+Jun!U73+Jul!U73+Ago!U73+Set!U73),IF(Config!$C$6=10,SUM(+Ene!U73+Feb!U73+Mar!U73+Abr!U73+May!U73+Jun!U73+Jul!U73+Ago!U73+Set!U73+Oct!U73),IF(Config!$C$6=11,SUM(+Ene!U73+Feb!U73+Mar!U73+Abr!U73+May!U73+Jun!U73+Jul!U73+Ago!U73+Set!U73+Oct!U73+Nov!U73),IF(Config!$C$6=12,SUM(+Ene!U73+Feb!U73+Mar!U73+Abr!U73+May!U73+Jun!U73+Jul!U73+Ago!U73+Set!U73+Oct!U73+Nov!U73+Dic!U73)))))))))))))</f>
        <v>0</v>
      </c>
      <c r="V73" s="430">
        <f>IF(Config!$C$6=1,SUM(+Ene!V73),IF(Config!$C$6=2,SUM(+Ene!V73+Feb!V73),IF(Config!$C$6=3,SUM(+Ene!V73+Feb!V73+Mar!V73),IF(Config!$C$6=4,SUM(+Ene!V73+Feb!V73+Mar!V73+Abr!V73),IF(Config!$C$6=5,SUM(Ene!V73+Feb!V73+Mar!V73+Abr!V73+May!V73),IF(Config!$C$6=6,SUM(+Ene!V73+Feb!V73+Mar!V73+Abr!V73+May!V73+Jun!V73),IF(Config!$C$6=7,SUM(Ene!V73+Feb!V73+Mar!V73+Abr!V73+May!V73+Jun!V73+Jul!V73),IF(Config!$C$6=8,SUM(+Ene!V73+Feb!V73+Mar!V73+Abr!V73+May!V73+Jun!V73+Jul!V73+Ago!V73),IF(Config!$C$6=9,SUM(+Ene!V73+Feb!V73+Mar!V73+Abr!V73+May!V73+Jun!V73+Jul!V73+Ago!V73+Set!V73),IF(Config!$C$6=10,SUM(+Ene!V73+Feb!V73+Mar!V73+Abr!V73+May!V73+Jun!V73+Jul!V73+Ago!V73+Set!V73+Oct!V73),IF(Config!$C$6=11,SUM(+Ene!V73+Feb!V73+Mar!V73+Abr!V73+May!V73+Jun!V73+Jul!V73+Ago!V73+Set!V73+Oct!V73+Nov!V73),IF(Config!$C$6=12,SUM(+Ene!V73+Feb!V73+Mar!V73+Abr!V73+May!V73+Jun!V73+Jul!V73+Ago!V73+Set!V73+Oct!V73+Nov!V73+Dic!V73)))))))))))))</f>
        <v>0</v>
      </c>
      <c r="W73" s="430">
        <f>IF(Config!$C$6=1,SUM(+Ene!W73),IF(Config!$C$6=2,SUM(+Ene!W73+Feb!W73),IF(Config!$C$6=3,SUM(+Ene!W73+Feb!W73+Mar!W73),IF(Config!$C$6=4,SUM(+Ene!W73+Feb!W73+Mar!W73+Abr!W73),IF(Config!$C$6=5,SUM(Ene!W73+Feb!W73+Mar!W73+Abr!W73+May!W73),IF(Config!$C$6=6,SUM(+Ene!W73+Feb!W73+Mar!W73+Abr!W73+May!W73+Jun!W73),IF(Config!$C$6=7,SUM(Ene!W73+Feb!W73+Mar!W73+Abr!W73+May!W73+Jun!W73+Jul!W73),IF(Config!$C$6=8,SUM(+Ene!W73+Feb!W73+Mar!W73+Abr!W73+May!W73+Jun!W73+Jul!W73+Ago!W73),IF(Config!$C$6=9,SUM(+Ene!W73+Feb!W73+Mar!W73+Abr!W73+May!W73+Jun!W73+Jul!W73+Ago!W73+Set!W73),IF(Config!$C$6=10,SUM(+Ene!W73+Feb!W73+Mar!W73+Abr!W73+May!W73+Jun!W73+Jul!W73+Ago!W73+Set!W73+Oct!W73),IF(Config!$C$6=11,SUM(+Ene!W73+Feb!W73+Mar!W73+Abr!W73+May!W73+Jun!W73+Jul!W73+Ago!W73+Set!W73+Oct!W73+Nov!W73),IF(Config!$C$6=12,SUM(+Ene!W73+Feb!W73+Mar!W73+Abr!W73+May!W73+Jun!W73+Jul!W73+Ago!W73+Set!W73+Oct!W73+Nov!W73+Dic!W73)))))))))))))</f>
        <v>0</v>
      </c>
      <c r="X73" s="430">
        <f>IF(Config!$C$6=1,SUM(+Ene!X73),IF(Config!$C$6=2,SUM(+Ene!X73+Feb!X73),IF(Config!$C$6=3,SUM(+Ene!X73+Feb!X73+Mar!X73),IF(Config!$C$6=4,SUM(+Ene!X73+Feb!X73+Mar!X73+Abr!X73),IF(Config!$C$6=5,SUM(Ene!X73+Feb!X73+Mar!X73+Abr!X73+May!X73),IF(Config!$C$6=6,SUM(+Ene!X73+Feb!X73+Mar!X73+Abr!X73+May!X73+Jun!X73),IF(Config!$C$6=7,SUM(Ene!X73+Feb!X73+Mar!X73+Abr!X73+May!X73+Jun!X73+Jul!X73),IF(Config!$C$6=8,SUM(+Ene!X73+Feb!X73+Mar!X73+Abr!X73+May!X73+Jun!X73+Jul!X73+Ago!X73),IF(Config!$C$6=9,SUM(+Ene!X73+Feb!X73+Mar!X73+Abr!X73+May!X73+Jun!X73+Jul!X73+Ago!X73+Set!X73),IF(Config!$C$6=10,SUM(+Ene!X73+Feb!X73+Mar!X73+Abr!X73+May!X73+Jun!X73+Jul!X73+Ago!X73+Set!X73+Oct!X73),IF(Config!$C$6=11,SUM(+Ene!X73+Feb!X73+Mar!X73+Abr!X73+May!X73+Jun!X73+Jul!X73+Ago!X73+Set!X73+Oct!X73+Nov!X73),IF(Config!$C$6=12,SUM(+Ene!X73+Feb!X73+Mar!X73+Abr!X73+May!X73+Jun!X73+Jul!X73+Ago!X73+Set!X73+Oct!X73+Nov!X73+Dic!X73)))))))))))))</f>
        <v>0</v>
      </c>
      <c r="Y73" s="430">
        <f>IF(Config!$C$6=1,SUM(+Ene!Y73),IF(Config!$C$6=2,SUM(+Ene!Y73+Feb!Y73),IF(Config!$C$6=3,SUM(+Ene!Y73+Feb!Y73+Mar!Y73),IF(Config!$C$6=4,SUM(+Ene!Y73+Feb!Y73+Mar!Y73+Abr!Y73),IF(Config!$C$6=5,SUM(Ene!Y73+Feb!Y73+Mar!Y73+Abr!Y73+May!Y73),IF(Config!$C$6=6,SUM(+Ene!Y73+Feb!Y73+Mar!Y73+Abr!Y73+May!Y73+Jun!Y73),IF(Config!$C$6=7,SUM(Ene!Y73+Feb!Y73+Mar!Y73+Abr!Y73+May!Y73+Jun!Y73+Jul!Y73),IF(Config!$C$6=8,SUM(+Ene!Y73+Feb!Y73+Mar!Y73+Abr!Y73+May!Y73+Jun!Y73+Jul!Y73+Ago!Y73),IF(Config!$C$6=9,SUM(+Ene!Y73+Feb!Y73+Mar!Y73+Abr!Y73+May!Y73+Jun!Y73+Jul!Y73+Ago!Y73+Set!Y73),IF(Config!$C$6=10,SUM(+Ene!Y73+Feb!Y73+Mar!Y73+Abr!Y73+May!Y73+Jun!Y73+Jul!Y73+Ago!Y73+Set!Y73+Oct!Y73),IF(Config!$C$6=11,SUM(+Ene!Y73+Feb!Y73+Mar!Y73+Abr!Y73+May!Y73+Jun!Y73+Jul!Y73+Ago!Y73+Set!Y73+Oct!Y73+Nov!Y73),IF(Config!$C$6=12,SUM(+Ene!Y73+Feb!Y73+Mar!Y73+Abr!Y73+May!Y73+Jun!Y73+Jul!Y73+Ago!Y73+Set!Y73+Oct!Y73+Nov!Y73+Dic!Y73)))))))))))))</f>
        <v>0</v>
      </c>
      <c r="Z73" s="430">
        <f>IF(Config!$C$6=1,SUM(+Ene!Z73),IF(Config!$C$6=2,SUM(+Ene!Z73+Feb!Z73),IF(Config!$C$6=3,SUM(+Ene!Z73+Feb!Z73+Mar!Z73),IF(Config!$C$6=4,SUM(+Ene!Z73+Feb!Z73+Mar!Z73+Abr!Z73),IF(Config!$C$6=5,SUM(Ene!Z73+Feb!Z73+Mar!Z73+Abr!Z73+May!Z73),IF(Config!$C$6=6,SUM(+Ene!Z73+Feb!Z73+Mar!Z73+Abr!Z73+May!Z73+Jun!Z73),IF(Config!$C$6=7,SUM(Ene!Z73+Feb!Z73+Mar!Z73+Abr!Z73+May!Z73+Jun!Z73+Jul!Z73),IF(Config!$C$6=8,SUM(+Ene!Z73+Feb!Z73+Mar!Z73+Abr!Z73+May!Z73+Jun!Z73+Jul!Z73+Ago!Z73),IF(Config!$C$6=9,SUM(+Ene!Z73+Feb!Z73+Mar!Z73+Abr!Z73+May!Z73+Jun!Z73+Jul!Z73+Ago!Z73+Set!Z73),IF(Config!$C$6=10,SUM(+Ene!Z73+Feb!Z73+Mar!Z73+Abr!Z73+May!Z73+Jun!Z73+Jul!Z73+Ago!Z73+Set!Z73+Oct!Z73),IF(Config!$C$6=11,SUM(+Ene!Z73+Feb!Z73+Mar!Z73+Abr!Z73+May!Z73+Jun!Z73+Jul!Z73+Ago!Z73+Set!Z73+Oct!Z73+Nov!Z73),IF(Config!$C$6=12,SUM(+Ene!Z73+Feb!Z73+Mar!Z73+Abr!Z73+May!Z73+Jun!Z73+Jul!Z73+Ago!Z73+Set!Z73+Oct!Z73+Nov!Z73+Dic!Z73)))))))))))))</f>
        <v>0</v>
      </c>
      <c r="AA73" s="430">
        <f>IF(Config!$C$6=1,SUM(+Ene!AA73),IF(Config!$C$6=2,SUM(+Ene!AA73+Feb!AA73),IF(Config!$C$6=3,SUM(+Ene!AA73+Feb!AA73+Mar!AA73),IF(Config!$C$6=4,SUM(+Ene!AA73+Feb!AA73+Mar!AA73+Abr!AA73),IF(Config!$C$6=5,SUM(Ene!AA73+Feb!AA73+Mar!AA73+Abr!AA73+May!AA73),IF(Config!$C$6=6,SUM(+Ene!AA73+Feb!AA73+Mar!AA73+Abr!AA73+May!AA73+Jun!AA73),IF(Config!$C$6=7,SUM(Ene!AA73+Feb!AA73+Mar!AA73+Abr!AA73+May!AA73+Jun!AA73+Jul!AA73),IF(Config!$C$6=8,SUM(+Ene!AA73+Feb!AA73+Mar!AA73+Abr!AA73+May!AA73+Jun!AA73+Jul!AA73+Ago!AA73),IF(Config!$C$6=9,SUM(+Ene!AA73+Feb!AA73+Mar!AA73+Abr!AA73+May!AA73+Jun!AA73+Jul!AA73+Ago!AA73+Set!AA73),IF(Config!$C$6=10,SUM(+Ene!AA73+Feb!AA73+Mar!AA73+Abr!AA73+May!AA73+Jun!AA73+Jul!AA73+Ago!AA73+Set!AA73+Oct!AA73),IF(Config!$C$6=11,SUM(+Ene!AA73+Feb!AA73+Mar!AA73+Abr!AA73+May!AA73+Jun!AA73+Jul!AA73+Ago!AA73+Set!AA73+Oct!AA73+Nov!AA73),IF(Config!$C$6=12,SUM(+Ene!AA73+Feb!AA73+Mar!AA73+Abr!AA73+May!AA73+Jun!AA73+Jul!AA73+Ago!AA73+Set!AA73+Oct!AA73+Nov!AA73+Dic!AA73)))))))))))))</f>
        <v>0</v>
      </c>
      <c r="AB73" s="430">
        <f>IF(Config!$C$6=1,SUM(+Ene!AB73),IF(Config!$C$6=2,SUM(+Ene!AB73+Feb!AB73),IF(Config!$C$6=3,SUM(+Ene!AB73+Feb!AB73+Mar!AB73),IF(Config!$C$6=4,SUM(+Ene!AB73+Feb!AB73+Mar!AB73+Abr!AB73),IF(Config!$C$6=5,SUM(Ene!AB73+Feb!AB73+Mar!AB73+Abr!AB73+May!AB73),IF(Config!$C$6=6,SUM(+Ene!AB73+Feb!AB73+Mar!AB73+Abr!AB73+May!AB73+Jun!AB73),IF(Config!$C$6=7,SUM(Ene!AB73+Feb!AB73+Mar!AB73+Abr!AB73+May!AB73+Jun!AB73+Jul!AB73),IF(Config!$C$6=8,SUM(+Ene!AB73+Feb!AB73+Mar!AB73+Abr!AB73+May!AB73+Jun!AB73+Jul!AB73+Ago!AB73),IF(Config!$C$6=9,SUM(+Ene!AB73+Feb!AB73+Mar!AB73+Abr!AB73+May!AB73+Jun!AB73+Jul!AB73+Ago!AB73+Set!AB73),IF(Config!$C$6=10,SUM(+Ene!AB73+Feb!AB73+Mar!AB73+Abr!AB73+May!AB73+Jun!AB73+Jul!AB73+Ago!AB73+Set!AB73+Oct!AB73),IF(Config!$C$6=11,SUM(+Ene!AB73+Feb!AB73+Mar!AB73+Abr!AB73+May!AB73+Jun!AB73+Jul!AB73+Ago!AB73+Set!AB73+Oct!AB73+Nov!AB73),IF(Config!$C$6=12,SUM(+Ene!AB73+Feb!AB73+Mar!AB73+Abr!AB73+May!AB73+Jun!AB73+Jul!AB73+Ago!AB73+Set!AB73+Oct!AB73+Nov!AB73+Dic!AB73)))))))))))))</f>
        <v>0</v>
      </c>
      <c r="AC73" s="430">
        <f>IF(Config!$C$6=1,SUM(+Ene!AC73),IF(Config!$C$6=2,SUM(+Ene!AC73+Feb!AC73),IF(Config!$C$6=3,SUM(+Ene!AC73+Feb!AC73+Mar!AC73),IF(Config!$C$6=4,SUM(+Ene!AC73+Feb!AC73+Mar!AC73+Abr!AC73),IF(Config!$C$6=5,SUM(Ene!AC73+Feb!AC73+Mar!AC73+Abr!AC73+May!AC73),IF(Config!$C$6=6,SUM(+Ene!AC73+Feb!AC73+Mar!AC73+Abr!AC73+May!AC73+Jun!AC73),IF(Config!$C$6=7,SUM(Ene!AC73+Feb!AC73+Mar!AC73+Abr!AC73+May!AC73+Jun!AC73+Jul!AC73),IF(Config!$C$6=8,SUM(+Ene!AC73+Feb!AC73+Mar!AC73+Abr!AC73+May!AC73+Jun!AC73+Jul!AC73+Ago!AC73),IF(Config!$C$6=9,SUM(+Ene!AC73+Feb!AC73+Mar!AC73+Abr!AC73+May!AC73+Jun!AC73+Jul!AC73+Ago!AC73+Set!AC73),IF(Config!$C$6=10,SUM(+Ene!AC73+Feb!AC73+Mar!AC73+Abr!AC73+May!AC73+Jun!AC73+Jul!AC73+Ago!AC73+Set!AC73+Oct!AC73),IF(Config!$C$6=11,SUM(+Ene!AC73+Feb!AC73+Mar!AC73+Abr!AC73+May!AC73+Jun!AC73+Jul!AC73+Ago!AC73+Set!AC73+Oct!AC73+Nov!AC73),IF(Config!$C$6=12,SUM(+Ene!AC73+Feb!AC73+Mar!AC73+Abr!AC73+May!AC73+Jun!AC73+Jul!AC73+Ago!AC73+Set!AC73+Oct!AC73+Nov!AC73+Dic!AC73)))))))))))))</f>
        <v>0</v>
      </c>
      <c r="AD73" s="430">
        <f>IF(Config!$C$6=1,SUM(+Ene!AD73),IF(Config!$C$6=2,SUM(+Ene!AD73+Feb!AD73),IF(Config!$C$6=3,SUM(+Ene!AD73+Feb!AD73+Mar!AD73),IF(Config!$C$6=4,SUM(+Ene!AD73+Feb!AD73+Mar!AD73+Abr!AD73),IF(Config!$C$6=5,SUM(Ene!AD73+Feb!AD73+Mar!AD73+Abr!AD73+May!AD73),IF(Config!$C$6=6,SUM(+Ene!AD73+Feb!AD73+Mar!AD73+Abr!AD73+May!AD73+Jun!AD73),IF(Config!$C$6=7,SUM(Ene!AD73+Feb!AD73+Mar!AD73+Abr!AD73+May!AD73+Jun!AD73+Jul!AD73),IF(Config!$C$6=8,SUM(+Ene!AD73+Feb!AD73+Mar!AD73+Abr!AD73+May!AD73+Jun!AD73+Jul!AD73+Ago!AD73),IF(Config!$C$6=9,SUM(+Ene!AD73+Feb!AD73+Mar!AD73+Abr!AD73+May!AD73+Jun!AD73+Jul!AD73+Ago!AD73+Set!AD73),IF(Config!$C$6=10,SUM(+Ene!AD73+Feb!AD73+Mar!AD73+Abr!AD73+May!AD73+Jun!AD73+Jul!AD73+Ago!AD73+Set!AD73+Oct!AD73),IF(Config!$C$6=11,SUM(+Ene!AD73+Feb!AD73+Mar!AD73+Abr!AD73+May!AD73+Jun!AD73+Jul!AD73+Ago!AD73+Set!AD73+Oct!AD73+Nov!AD73),IF(Config!$C$6=12,SUM(+Ene!AD73+Feb!AD73+Mar!AD73+Abr!AD73+May!AD73+Jun!AD73+Jul!AD73+Ago!AD73+Set!AD73+Oct!AD73+Nov!AD73+Dic!AD73)))))))))))))</f>
        <v>0</v>
      </c>
      <c r="AE73" s="430">
        <f>IF(Config!$C$6=1,SUM(+Ene!AE73),IF(Config!$C$6=2,SUM(+Ene!AE73+Feb!AE73),IF(Config!$C$6=3,SUM(+Ene!AE73+Feb!AE73+Mar!AE73),IF(Config!$C$6=4,SUM(+Ene!AE73+Feb!AE73+Mar!AE73+Abr!AE73),IF(Config!$C$6=5,SUM(Ene!AE73+Feb!AE73+Mar!AE73+Abr!AE73+May!AE73),IF(Config!$C$6=6,SUM(+Ene!AE73+Feb!AE73+Mar!AE73+Abr!AE73+May!AE73+Jun!AE73),IF(Config!$C$6=7,SUM(Ene!AE73+Feb!AE73+Mar!AE73+Abr!AE73+May!AE73+Jun!AE73+Jul!AE73),IF(Config!$C$6=8,SUM(+Ene!AE73+Feb!AE73+Mar!AE73+Abr!AE73+May!AE73+Jun!AE73+Jul!AE73+Ago!AE73),IF(Config!$C$6=9,SUM(+Ene!AE73+Feb!AE73+Mar!AE73+Abr!AE73+May!AE73+Jun!AE73+Jul!AE73+Ago!AE73+Set!AE73),IF(Config!$C$6=10,SUM(+Ene!AE73+Feb!AE73+Mar!AE73+Abr!AE73+May!AE73+Jun!AE73+Jul!AE73+Ago!AE73+Set!AE73+Oct!AE73),IF(Config!$C$6=11,SUM(+Ene!AE73+Feb!AE73+Mar!AE73+Abr!AE73+May!AE73+Jun!AE73+Jul!AE73+Ago!AE73+Set!AE73+Oct!AE73+Nov!AE73),IF(Config!$C$6=12,SUM(+Ene!AE73+Feb!AE73+Mar!AE73+Abr!AE73+May!AE73+Jun!AE73+Jul!AE73+Ago!AE73+Set!AE73+Oct!AE73+Nov!AE73+Dic!AE73)))))))))))))</f>
        <v>0</v>
      </c>
      <c r="AF73" s="430">
        <f>IF(Config!$C$6=1,SUM(+Ene!AF73),IF(Config!$C$6=2,SUM(+Ene!AF73+Feb!AF73),IF(Config!$C$6=3,SUM(+Ene!AF73+Feb!AF73+Mar!AF73),IF(Config!$C$6=4,SUM(+Ene!AF73+Feb!AF73+Mar!AF73+Abr!AF73),IF(Config!$C$6=5,SUM(Ene!AF73+Feb!AF73+Mar!AF73+Abr!AF73+May!AF73),IF(Config!$C$6=6,SUM(+Ene!AF73+Feb!AF73+Mar!AF73+Abr!AF73+May!AF73+Jun!AF73),IF(Config!$C$6=7,SUM(Ene!AF73+Feb!AF73+Mar!AF73+Abr!AF73+May!AF73+Jun!AF73+Jul!AF73),IF(Config!$C$6=8,SUM(+Ene!AF73+Feb!AF73+Mar!AF73+Abr!AF73+May!AF73+Jun!AF73+Jul!AF73+Ago!AF73),IF(Config!$C$6=9,SUM(+Ene!AF73+Feb!AF73+Mar!AF73+Abr!AF73+May!AF73+Jun!AF73+Jul!AF73+Ago!AF73+Set!AF73),IF(Config!$C$6=10,SUM(+Ene!AF73+Feb!AF73+Mar!AF73+Abr!AF73+May!AF73+Jun!AF73+Jul!AF73+Ago!AF73+Set!AF73+Oct!AF73),IF(Config!$C$6=11,SUM(+Ene!AF73+Feb!AF73+Mar!AF73+Abr!AF73+May!AF73+Jun!AF73+Jul!AF73+Ago!AF73+Set!AF73+Oct!AF73+Nov!AF73),IF(Config!$C$6=12,SUM(+Ene!AF73+Feb!AF73+Mar!AF73+Abr!AF73+May!AF73+Jun!AF73+Jul!AF73+Ago!AF73+Set!AF73+Oct!AF73+Nov!AF73+Dic!AF73)))))))))))))</f>
        <v>0</v>
      </c>
      <c r="AG73" s="430">
        <f>IF(Config!$C$6=1,SUM(+Ene!AG73),IF(Config!$C$6=2,SUM(+Ene!AG73+Feb!AG73),IF(Config!$C$6=3,SUM(+Ene!AG73+Feb!AG73+Mar!AG73),IF(Config!$C$6=4,SUM(+Ene!AG73+Feb!AG73+Mar!AG73+Abr!AG73),IF(Config!$C$6=5,SUM(Ene!AG73+Feb!AG73+Mar!AG73+Abr!AG73+May!AG73),IF(Config!$C$6=6,SUM(+Ene!AG73+Feb!AG73+Mar!AG73+Abr!AG73+May!AG73+Jun!AG73),IF(Config!$C$6=7,SUM(Ene!AG73+Feb!AG73+Mar!AG73+Abr!AG73+May!AG73+Jun!AG73+Jul!AG73),IF(Config!$C$6=8,SUM(+Ene!AG73+Feb!AG73+Mar!AG73+Abr!AG73+May!AG73+Jun!AG73+Jul!AG73+Ago!AG73),IF(Config!$C$6=9,SUM(+Ene!AG73+Feb!AG73+Mar!AG73+Abr!AG73+May!AG73+Jun!AG73+Jul!AG73+Ago!AG73+Set!AG73),IF(Config!$C$6=10,SUM(+Ene!AG73+Feb!AG73+Mar!AG73+Abr!AG73+May!AG73+Jun!AG73+Jul!AG73+Ago!AG73+Set!AG73+Oct!AG73),IF(Config!$C$6=11,SUM(+Ene!AG73+Feb!AG73+Mar!AG73+Abr!AG73+May!AG73+Jun!AG73+Jul!AG73+Ago!AG73+Set!AG73+Oct!AG73+Nov!AG73),IF(Config!$C$6=12,SUM(+Ene!AG73+Feb!AG73+Mar!AG73+Abr!AG73+May!AG73+Jun!AG73+Jul!AG73+Ago!AG73+Set!AG73+Oct!AG73+Nov!AG73+Dic!AG73)))))))))))))</f>
        <v>0</v>
      </c>
      <c r="AH73" s="430">
        <f>IF(Config!$C$6=1,SUM(+Ene!AH73),IF(Config!$C$6=2,SUM(+Ene!AH73+Feb!AH73),IF(Config!$C$6=3,SUM(+Ene!AH73+Feb!AH73+Mar!AH73),IF(Config!$C$6=4,SUM(+Ene!AH73+Feb!AH73+Mar!AH73+Abr!AH73),IF(Config!$C$6=5,SUM(Ene!AH73+Feb!AH73+Mar!AH73+Abr!AH73+May!AH73),IF(Config!$C$6=6,SUM(+Ene!AH73+Feb!AH73+Mar!AH73+Abr!AH73+May!AH73+Jun!AH73),IF(Config!$C$6=7,SUM(Ene!AH73+Feb!AH73+Mar!AH73+Abr!AH73+May!AH73+Jun!AH73+Jul!AH73),IF(Config!$C$6=8,SUM(+Ene!AH73+Feb!AH73+Mar!AH73+Abr!AH73+May!AH73+Jun!AH73+Jul!AH73+Ago!AH73),IF(Config!$C$6=9,SUM(+Ene!AH73+Feb!AH73+Mar!AH73+Abr!AH73+May!AH73+Jun!AH73+Jul!AH73+Ago!AH73+Set!AH73),IF(Config!$C$6=10,SUM(+Ene!AH73+Feb!AH73+Mar!AH73+Abr!AH73+May!AH73+Jun!AH73+Jul!AH73+Ago!AH73+Set!AH73+Oct!AH73),IF(Config!$C$6=11,SUM(+Ene!AH73+Feb!AH73+Mar!AH73+Abr!AH73+May!AH73+Jun!AH73+Jul!AH73+Ago!AH73+Set!AH73+Oct!AH73+Nov!AH73),IF(Config!$C$6=12,SUM(+Ene!AH73+Feb!AH73+Mar!AH73+Abr!AH73+May!AH73+Jun!AH73+Jul!AH73+Ago!AH73+Set!AH73+Oct!AH73+Nov!AH73+Dic!AH73)))))))))))))</f>
        <v>0</v>
      </c>
      <c r="AI73" s="430">
        <f>IF(Config!$C$6=1,SUM(+Ene!AI73),IF(Config!$C$6=2,SUM(+Ene!AI73+Feb!AI73),IF(Config!$C$6=3,SUM(+Ene!AI73+Feb!AI73+Mar!AI73),IF(Config!$C$6=4,SUM(+Ene!AI73+Feb!AI73+Mar!AI73+Abr!AI73),IF(Config!$C$6=5,SUM(Ene!AI73+Feb!AI73+Mar!AI73+Abr!AI73+May!AI73),IF(Config!$C$6=6,SUM(+Ene!AI73+Feb!AI73+Mar!AI73+Abr!AI73+May!AI73+Jun!AI73),IF(Config!$C$6=7,SUM(Ene!AI73+Feb!AI73+Mar!AI73+Abr!AI73+May!AI73+Jun!AI73+Jul!AI73),IF(Config!$C$6=8,SUM(+Ene!AI73+Feb!AI73+Mar!AI73+Abr!AI73+May!AI73+Jun!AI73+Jul!AI73+Ago!AI73),IF(Config!$C$6=9,SUM(+Ene!AI73+Feb!AI73+Mar!AI73+Abr!AI73+May!AI73+Jun!AI73+Jul!AI73+Ago!AI73+Set!AI73),IF(Config!$C$6=10,SUM(+Ene!AI73+Feb!AI73+Mar!AI73+Abr!AI73+May!AI73+Jun!AI73+Jul!AI73+Ago!AI73+Set!AI73+Oct!AI73),IF(Config!$C$6=11,SUM(+Ene!AI73+Feb!AI73+Mar!AI73+Abr!AI73+May!AI73+Jun!AI73+Jul!AI73+Ago!AI73+Set!AI73+Oct!AI73+Nov!AI73),IF(Config!$C$6=12,SUM(+Ene!AI73+Feb!AI73+Mar!AI73+Abr!AI73+May!AI73+Jun!AI73+Jul!AI73+Ago!AI73+Set!AI73+Oct!AI73+Nov!AI73+Dic!AI73)))))))))))))</f>
        <v>0</v>
      </c>
      <c r="AJ73" s="430">
        <f>IF(Config!$C$6=1,SUM(+Ene!AJ73),IF(Config!$C$6=2,SUM(+Ene!AJ73+Feb!AJ73),IF(Config!$C$6=3,SUM(+Ene!AJ73+Feb!AJ73+Mar!AJ73),IF(Config!$C$6=4,SUM(+Ene!AJ73+Feb!AJ73+Mar!AJ73+Abr!AJ73),IF(Config!$C$6=5,SUM(Ene!AJ73+Feb!AJ73+Mar!AJ73+Abr!AJ73+May!AJ73),IF(Config!$C$6=6,SUM(+Ene!AJ73+Feb!AJ73+Mar!AJ73+Abr!AJ73+May!AJ73+Jun!AJ73),IF(Config!$C$6=7,SUM(Ene!AJ73+Feb!AJ73+Mar!AJ73+Abr!AJ73+May!AJ73+Jun!AJ73+Jul!AJ73),IF(Config!$C$6=8,SUM(+Ene!AJ73+Feb!AJ73+Mar!AJ73+Abr!AJ73+May!AJ73+Jun!AJ73+Jul!AJ73+Ago!AJ73),IF(Config!$C$6=9,SUM(+Ene!AJ73+Feb!AJ73+Mar!AJ73+Abr!AJ73+May!AJ73+Jun!AJ73+Jul!AJ73+Ago!AJ73+Set!AJ73),IF(Config!$C$6=10,SUM(+Ene!AJ73+Feb!AJ73+Mar!AJ73+Abr!AJ73+May!AJ73+Jun!AJ73+Jul!AJ73+Ago!AJ73+Set!AJ73+Oct!AJ73),IF(Config!$C$6=11,SUM(+Ene!AJ73+Feb!AJ73+Mar!AJ73+Abr!AJ73+May!AJ73+Jun!AJ73+Jul!AJ73+Ago!AJ73+Set!AJ73+Oct!AJ73+Nov!AJ73),IF(Config!$C$6=12,SUM(+Ene!AJ73+Feb!AJ73+Mar!AJ73+Abr!AJ73+May!AJ73+Jun!AJ73+Jul!AJ73+Ago!AJ73+Set!AJ73+Oct!AJ73+Nov!AJ73+Dic!AJ73)))))))))))))</f>
        <v>0</v>
      </c>
      <c r="AK73" s="430">
        <f>IF(Config!$C$6=1,SUM(+Ene!AK73),IF(Config!$C$6=2,SUM(+Ene!AK73+Feb!AK73),IF(Config!$C$6=3,SUM(+Ene!AK73+Feb!AK73+Mar!AK73),IF(Config!$C$6=4,SUM(+Ene!AK73+Feb!AK73+Mar!AK73+Abr!AK73),IF(Config!$C$6=5,SUM(Ene!AK73+Feb!AK73+Mar!AK73+Abr!AK73+May!AK73),IF(Config!$C$6=6,SUM(+Ene!AK73+Feb!AK73+Mar!AK73+Abr!AK73+May!AK73+Jun!AK73),IF(Config!$C$6=7,SUM(Ene!AK73+Feb!AK73+Mar!AK73+Abr!AK73+May!AK73+Jun!AK73+Jul!AK73),IF(Config!$C$6=8,SUM(+Ene!AK73+Feb!AK73+Mar!AK73+Abr!AK73+May!AK73+Jun!AK73+Jul!AK73+Ago!AK73),IF(Config!$C$6=9,SUM(+Ene!AK73+Feb!AK73+Mar!AK73+Abr!AK73+May!AK73+Jun!AK73+Jul!AK73+Ago!AK73+Set!AK73),IF(Config!$C$6=10,SUM(+Ene!AK73+Feb!AK73+Mar!AK73+Abr!AK73+May!AK73+Jun!AK73+Jul!AK73+Ago!AK73+Set!AK73+Oct!AK73),IF(Config!$C$6=11,SUM(+Ene!AK73+Feb!AK73+Mar!AK73+Abr!AK73+May!AK73+Jun!AK73+Jul!AK73+Ago!AK73+Set!AK73+Oct!AK73+Nov!AK73),IF(Config!$C$6=12,SUM(+Ene!AK73+Feb!AK73+Mar!AK73+Abr!AK73+May!AK73+Jun!AK73+Jul!AK73+Ago!AK73+Set!AK73+Oct!AK73+Nov!AK73+Dic!AK73)))))))))))))</f>
        <v>0</v>
      </c>
      <c r="AL73" s="430">
        <f>IF(Config!$C$6=1,SUM(+Ene!AL73),IF(Config!$C$6=2,SUM(+Ene!AL73+Feb!AL73),IF(Config!$C$6=3,SUM(+Ene!AL73+Feb!AL73+Mar!AL73),IF(Config!$C$6=4,SUM(+Ene!AL73+Feb!AL73+Mar!AL73+Abr!AL73),IF(Config!$C$6=5,SUM(Ene!AL73+Feb!AL73+Mar!AL73+Abr!AL73+May!AL73),IF(Config!$C$6=6,SUM(+Ene!AL73+Feb!AL73+Mar!AL73+Abr!AL73+May!AL73+Jun!AL73),IF(Config!$C$6=7,SUM(Ene!AL73+Feb!AL73+Mar!AL73+Abr!AL73+May!AL73+Jun!AL73+Jul!AL73),IF(Config!$C$6=8,SUM(+Ene!AL73+Feb!AL73+Mar!AL73+Abr!AL73+May!AL73+Jun!AL73+Jul!AL73+Ago!AL73),IF(Config!$C$6=9,SUM(+Ene!AL73+Feb!AL73+Mar!AL73+Abr!AL73+May!AL73+Jun!AL73+Jul!AL73+Ago!AL73+Set!AL73),IF(Config!$C$6=10,SUM(+Ene!AL73+Feb!AL73+Mar!AL73+Abr!AL73+May!AL73+Jun!AL73+Jul!AL73+Ago!AL73+Set!AL73+Oct!AL73),IF(Config!$C$6=11,SUM(+Ene!AL73+Feb!AL73+Mar!AL73+Abr!AL73+May!AL73+Jun!AL73+Jul!AL73+Ago!AL73+Set!AL73+Oct!AL73+Nov!AL73),IF(Config!$C$6=12,SUM(+Ene!AL73+Feb!AL73+Mar!AL73+Abr!AL73+May!AL73+Jun!AL73+Jul!AL73+Ago!AL73+Set!AL73+Oct!AL73+Nov!AL73+Dic!AL73)))))))))))))</f>
        <v>0</v>
      </c>
      <c r="AM73" s="430">
        <f>IF(Config!$C$6=1,SUM(+Ene!AM73),IF(Config!$C$6=2,SUM(+Ene!AM73+Feb!AM73),IF(Config!$C$6=3,SUM(+Ene!AM73+Feb!AM73+Mar!AM73),IF(Config!$C$6=4,SUM(+Ene!AM73+Feb!AM73+Mar!AM73+Abr!AM73),IF(Config!$C$6=5,SUM(Ene!AM73+Feb!AM73+Mar!AM73+Abr!AM73+May!AM73),IF(Config!$C$6=6,SUM(+Ene!AM73+Feb!AM73+Mar!AM73+Abr!AM73+May!AM73+Jun!AM73),IF(Config!$C$6=7,SUM(Ene!AM73+Feb!AM73+Mar!AM73+Abr!AM73+May!AM73+Jun!AM73+Jul!AM73),IF(Config!$C$6=8,SUM(+Ene!AM73+Feb!AM73+Mar!AM73+Abr!AM73+May!AM73+Jun!AM73+Jul!AM73+Ago!AM73),IF(Config!$C$6=9,SUM(+Ene!AM73+Feb!AM73+Mar!AM73+Abr!AM73+May!AM73+Jun!AM73+Jul!AM73+Ago!AM73+Set!AM73),IF(Config!$C$6=10,SUM(+Ene!AM73+Feb!AM73+Mar!AM73+Abr!AM73+May!AM73+Jun!AM73+Jul!AM73+Ago!AM73+Set!AM73+Oct!AM73),IF(Config!$C$6=11,SUM(+Ene!AM73+Feb!AM73+Mar!AM73+Abr!AM73+May!AM73+Jun!AM73+Jul!AM73+Ago!AM73+Set!AM73+Oct!AM73+Nov!AM73),IF(Config!$C$6=12,SUM(+Ene!AM73+Feb!AM73+Mar!AM73+Abr!AM73+May!AM73+Jun!AM73+Jul!AM73+Ago!AM73+Set!AM73+Oct!AM73+Nov!AM73+Dic!AM73)))))))))))))</f>
        <v>0</v>
      </c>
      <c r="AN73" s="430">
        <f>IF(Config!$C$6=1,SUM(+Ene!AN73),IF(Config!$C$6=2,SUM(+Ene!AN73+Feb!AN73),IF(Config!$C$6=3,SUM(+Ene!AN73+Feb!AN73+Mar!AN73),IF(Config!$C$6=4,SUM(+Ene!AN73+Feb!AN73+Mar!AN73+Abr!AN73),IF(Config!$C$6=5,SUM(Ene!AN73+Feb!AN73+Mar!AN73+Abr!AN73+May!AN73),IF(Config!$C$6=6,SUM(+Ene!AN73+Feb!AN73+Mar!AN73+Abr!AN73+May!AN73+Jun!AN73),IF(Config!$C$6=7,SUM(Ene!AN73+Feb!AN73+Mar!AN73+Abr!AN73+May!AN73+Jun!AN73+Jul!AN73),IF(Config!$C$6=8,SUM(+Ene!AN73+Feb!AN73+Mar!AN73+Abr!AN73+May!AN73+Jun!AN73+Jul!AN73+Ago!AN73),IF(Config!$C$6=9,SUM(+Ene!AN73+Feb!AN73+Mar!AN73+Abr!AN73+May!AN73+Jun!AN73+Jul!AN73+Ago!AN73+Set!AN73),IF(Config!$C$6=10,SUM(+Ene!AN73+Feb!AN73+Mar!AN73+Abr!AN73+May!AN73+Jun!AN73+Jul!AN73+Ago!AN73+Set!AN73+Oct!AN73),IF(Config!$C$6=11,SUM(+Ene!AN73+Feb!AN73+Mar!AN73+Abr!AN73+May!AN73+Jun!AN73+Jul!AN73+Ago!AN73+Set!AN73+Oct!AN73+Nov!AN73),IF(Config!$C$6=12,SUM(+Ene!AN73+Feb!AN73+Mar!AN73+Abr!AN73+May!AN73+Jun!AN73+Jul!AN73+Ago!AN73+Set!AN73+Oct!AN73+Nov!AN73+Dic!AN73)))))))))))))</f>
        <v>0</v>
      </c>
      <c r="AO73" s="430">
        <f>IF(Config!$C$6=1,SUM(+Ene!AO73),IF(Config!$C$6=2,SUM(+Ene!AO73+Feb!AO73),IF(Config!$C$6=3,SUM(+Ene!AO73+Feb!AO73+Mar!AO73),IF(Config!$C$6=4,SUM(+Ene!AO73+Feb!AO73+Mar!AO73+Abr!AO73),IF(Config!$C$6=5,SUM(Ene!AO73+Feb!AO73+Mar!AO73+Abr!AO73+May!AO73),IF(Config!$C$6=6,SUM(+Ene!AO73+Feb!AO73+Mar!AO73+Abr!AO73+May!AO73+Jun!AO73),IF(Config!$C$6=7,SUM(Ene!AO73+Feb!AO73+Mar!AO73+Abr!AO73+May!AO73+Jun!AO73+Jul!AO73),IF(Config!$C$6=8,SUM(+Ene!AO73+Feb!AO73+Mar!AO73+Abr!AO73+May!AO73+Jun!AO73+Jul!AO73+Ago!AO73),IF(Config!$C$6=9,SUM(+Ene!AO73+Feb!AO73+Mar!AO73+Abr!AO73+May!AO73+Jun!AO73+Jul!AO73+Ago!AO73+Set!AO73),IF(Config!$C$6=10,SUM(+Ene!AO73+Feb!AO73+Mar!AO73+Abr!AO73+May!AO73+Jun!AO73+Jul!AO73+Ago!AO73+Set!AO73+Oct!AO73),IF(Config!$C$6=11,SUM(+Ene!AO73+Feb!AO73+Mar!AO73+Abr!AO73+May!AO73+Jun!AO73+Jul!AO73+Ago!AO73+Set!AO73+Oct!AO73+Nov!AO73),IF(Config!$C$6=12,SUM(+Ene!AO73+Feb!AO73+Mar!AO73+Abr!AO73+May!AO73+Jun!AO73+Jul!AO73+Ago!AO73+Set!AO73+Oct!AO73+Nov!AO73+Dic!AO73)))))))))))))</f>
        <v>0</v>
      </c>
      <c r="AP73" s="430">
        <f>IF(Config!$C$6=1,SUM(+Ene!AP73),IF(Config!$C$6=2,SUM(+Ene!AP73+Feb!AP73),IF(Config!$C$6=3,SUM(+Ene!AP73+Feb!AP73+Mar!AP73),IF(Config!$C$6=4,SUM(+Ene!AP73+Feb!AP73+Mar!AP73+Abr!AP73),IF(Config!$C$6=5,SUM(Ene!AP73+Feb!AP73+Mar!AP73+Abr!AP73+May!AP73),IF(Config!$C$6=6,SUM(+Ene!AP73+Feb!AP73+Mar!AP73+Abr!AP73+May!AP73+Jun!AP73),IF(Config!$C$6=7,SUM(Ene!AP73+Feb!AP73+Mar!AP73+Abr!AP73+May!AP73+Jun!AP73+Jul!AP73),IF(Config!$C$6=8,SUM(+Ene!AP73+Feb!AP73+Mar!AP73+Abr!AP73+May!AP73+Jun!AP73+Jul!AP73+Ago!AP73),IF(Config!$C$6=9,SUM(+Ene!AP73+Feb!AP73+Mar!AP73+Abr!AP73+May!AP73+Jun!AP73+Jul!AP73+Ago!AP73+Set!AP73),IF(Config!$C$6=10,SUM(+Ene!AP73+Feb!AP73+Mar!AP73+Abr!AP73+May!AP73+Jun!AP73+Jul!AP73+Ago!AP73+Set!AP73+Oct!AP73),IF(Config!$C$6=11,SUM(+Ene!AP73+Feb!AP73+Mar!AP73+Abr!AP73+May!AP73+Jun!AP73+Jul!AP73+Ago!AP73+Set!AP73+Oct!AP73+Nov!AP73),IF(Config!$C$6=12,SUM(+Ene!AP73+Feb!AP73+Mar!AP73+Abr!AP73+May!AP73+Jun!AP73+Jul!AP73+Ago!AP73+Set!AP73+Oct!AP73+Nov!AP73+Dic!AP73)))))))))))))</f>
        <v>0</v>
      </c>
      <c r="AQ73" s="430">
        <f>IF(Config!$C$6=1,SUM(+Ene!AQ73),IF(Config!$C$6=2,SUM(+Ene!AQ73+Feb!AQ73),IF(Config!$C$6=3,SUM(+Ene!AQ73+Feb!AQ73+Mar!AQ73),IF(Config!$C$6=4,SUM(+Ene!AQ73+Feb!AQ73+Mar!AQ73+Abr!AQ73),IF(Config!$C$6=5,SUM(Ene!AQ73+Feb!AQ73+Mar!AQ73+Abr!AQ73+May!AQ73),IF(Config!$C$6=6,SUM(+Ene!AQ73+Feb!AQ73+Mar!AQ73+Abr!AQ73+May!AQ73+Jun!AQ73),IF(Config!$C$6=7,SUM(Ene!AQ73+Feb!AQ73+Mar!AQ73+Abr!AQ73+May!AQ73+Jun!AQ73+Jul!AQ73),IF(Config!$C$6=8,SUM(+Ene!AQ73+Feb!AQ73+Mar!AQ73+Abr!AQ73+May!AQ73+Jun!AQ73+Jul!AQ73+Ago!AQ73),IF(Config!$C$6=9,SUM(+Ene!AQ73+Feb!AQ73+Mar!AQ73+Abr!AQ73+May!AQ73+Jun!AQ73+Jul!AQ73+Ago!AQ73+Set!AQ73),IF(Config!$C$6=10,SUM(+Ene!AQ73+Feb!AQ73+Mar!AQ73+Abr!AQ73+May!AQ73+Jun!AQ73+Jul!AQ73+Ago!AQ73+Set!AQ73+Oct!AQ73),IF(Config!$C$6=11,SUM(+Ene!AQ73+Feb!AQ73+Mar!AQ73+Abr!AQ73+May!AQ73+Jun!AQ73+Jul!AQ73+Ago!AQ73+Set!AQ73+Oct!AQ73+Nov!AQ73),IF(Config!$C$6=12,SUM(+Ene!AQ73+Feb!AQ73+Mar!AQ73+Abr!AQ73+May!AQ73+Jun!AQ73+Jul!AQ73+Ago!AQ73+Set!AQ73+Oct!AQ73+Nov!AQ73+Dic!AQ73)))))))))))))</f>
        <v>0</v>
      </c>
      <c r="AR73" s="430">
        <f>IF(Config!$C$6=1,SUM(+Ene!AR73),IF(Config!$C$6=2,SUM(+Ene!AR73+Feb!AR73),IF(Config!$C$6=3,SUM(+Ene!AR73+Feb!AR73+Mar!AR73),IF(Config!$C$6=4,SUM(+Ene!AR73+Feb!AR73+Mar!AR73+Abr!AR73),IF(Config!$C$6=5,SUM(Ene!AR73+Feb!AR73+Mar!AR73+Abr!AR73+May!AR73),IF(Config!$C$6=6,SUM(+Ene!AR73+Feb!AR73+Mar!AR73+Abr!AR73+May!AR73+Jun!AR73),IF(Config!$C$6=7,SUM(Ene!AR73+Feb!AR73+Mar!AR73+Abr!AR73+May!AR73+Jun!AR73+Jul!AR73),IF(Config!$C$6=8,SUM(+Ene!AR73+Feb!AR73+Mar!AR73+Abr!AR73+May!AR73+Jun!AR73+Jul!AR73+Ago!AR73),IF(Config!$C$6=9,SUM(+Ene!AR73+Feb!AR73+Mar!AR73+Abr!AR73+May!AR73+Jun!AR73+Jul!AR73+Ago!AR73+Set!AR73),IF(Config!$C$6=10,SUM(+Ene!AR73+Feb!AR73+Mar!AR73+Abr!AR73+May!AR73+Jun!AR73+Jul!AR73+Ago!AR73+Set!AR73+Oct!AR73),IF(Config!$C$6=11,SUM(+Ene!AR73+Feb!AR73+Mar!AR73+Abr!AR73+May!AR73+Jun!AR73+Jul!AR73+Ago!AR73+Set!AR73+Oct!AR73+Nov!AR73),IF(Config!$C$6=12,SUM(+Ene!AR73+Feb!AR73+Mar!AR73+Abr!AR73+May!AR73+Jun!AR73+Jul!AR73+Ago!AR73+Set!AR73+Oct!AR73+Nov!AR73+Dic!AR73)))))))))))))</f>
        <v>0</v>
      </c>
      <c r="AS73" s="430">
        <f>IF(Config!$C$6=1,SUM(+Ene!AS73),IF(Config!$C$6=2,SUM(+Ene!AS73+Feb!AS73),IF(Config!$C$6=3,SUM(+Ene!AS73+Feb!AS73+Mar!AS73),IF(Config!$C$6=4,SUM(+Ene!AS73+Feb!AS73+Mar!AS73+Abr!AS73),IF(Config!$C$6=5,SUM(Ene!AS73+Feb!AS73+Mar!AS73+Abr!AS73+May!AS73),IF(Config!$C$6=6,SUM(+Ene!AS73+Feb!AS73+Mar!AS73+Abr!AS73+May!AS73+Jun!AS73),IF(Config!$C$6=7,SUM(Ene!AS73+Feb!AS73+Mar!AS73+Abr!AS73+May!AS73+Jun!AS73+Jul!AS73),IF(Config!$C$6=8,SUM(+Ene!AS73+Feb!AS73+Mar!AS73+Abr!AS73+May!AS73+Jun!AS73+Jul!AS73+Ago!AS73),IF(Config!$C$6=9,SUM(+Ene!AS73+Feb!AS73+Mar!AS73+Abr!AS73+May!AS73+Jun!AS73+Jul!AS73+Ago!AS73+Set!AS73),IF(Config!$C$6=10,SUM(+Ene!AS73+Feb!AS73+Mar!AS73+Abr!AS73+May!AS73+Jun!AS73+Jul!AS73+Ago!AS73+Set!AS73+Oct!AS73),IF(Config!$C$6=11,SUM(+Ene!AS73+Feb!AS73+Mar!AS73+Abr!AS73+May!AS73+Jun!AS73+Jul!AS73+Ago!AS73+Set!AS73+Oct!AS73+Nov!AS73),IF(Config!$C$6=12,SUM(+Ene!AS73+Feb!AS73+Mar!AS73+Abr!AS73+May!AS73+Jun!AS73+Jul!AS73+Ago!AS73+Set!AS73+Oct!AS73+Nov!AS73+Dic!AS73)))))))))))))</f>
        <v>0</v>
      </c>
      <c r="AT73" s="430">
        <f>IF(Config!$C$6=1,SUM(+Ene!AT73),IF(Config!$C$6=2,SUM(+Ene!AT73+Feb!AT73),IF(Config!$C$6=3,SUM(+Ene!AT73+Feb!AT73+Mar!AT73),IF(Config!$C$6=4,SUM(+Ene!AT73+Feb!AT73+Mar!AT73+Abr!AT73),IF(Config!$C$6=5,SUM(Ene!AT73+Feb!AT73+Mar!AT73+Abr!AT73+May!AT73),IF(Config!$C$6=6,SUM(+Ene!AT73+Feb!AT73+Mar!AT73+Abr!AT73+May!AT73+Jun!AT73),IF(Config!$C$6=7,SUM(Ene!AT73+Feb!AT73+Mar!AT73+Abr!AT73+May!AT73+Jun!AT73+Jul!AT73),IF(Config!$C$6=8,SUM(+Ene!AT73+Feb!AT73+Mar!AT73+Abr!AT73+May!AT73+Jun!AT73+Jul!AT73+Ago!AT73),IF(Config!$C$6=9,SUM(+Ene!AT73+Feb!AT73+Mar!AT73+Abr!AT73+May!AT73+Jun!AT73+Jul!AT73+Ago!AT73+Set!AT73),IF(Config!$C$6=10,SUM(+Ene!AT73+Feb!AT73+Mar!AT73+Abr!AT73+May!AT73+Jun!AT73+Jul!AT73+Ago!AT73+Set!AT73+Oct!AT73),IF(Config!$C$6=11,SUM(+Ene!AT73+Feb!AT73+Mar!AT73+Abr!AT73+May!AT73+Jun!AT73+Jul!AT73+Ago!AT73+Set!AT73+Oct!AT73+Nov!AT73),IF(Config!$C$6=12,SUM(+Ene!AT73+Feb!AT73+Mar!AT73+Abr!AT73+May!AT73+Jun!AT73+Jul!AT73+Ago!AT73+Set!AT73+Oct!AT73+Nov!AT73+Dic!AT73)))))))))))))</f>
        <v>0</v>
      </c>
      <c r="AU73">
        <f t="shared" si="34"/>
        <v>0</v>
      </c>
      <c r="AV73" s="384">
        <f t="shared" si="35"/>
        <v>0</v>
      </c>
      <c r="AW73" s="384">
        <f t="shared" si="36"/>
        <v>0</v>
      </c>
      <c r="AX73" s="384">
        <f t="shared" si="51"/>
        <v>0</v>
      </c>
      <c r="AY73" s="384">
        <f t="shared" si="52"/>
        <v>0</v>
      </c>
      <c r="AZ73" s="384">
        <f t="shared" si="54"/>
        <v>0</v>
      </c>
      <c r="BA73" s="384">
        <f t="shared" si="55"/>
        <v>0</v>
      </c>
      <c r="BB73" s="37">
        <f t="shared" si="59"/>
        <v>0</v>
      </c>
      <c r="BC73" s="384">
        <f t="shared" si="56"/>
        <v>0</v>
      </c>
      <c r="BD73" s="385">
        <f t="shared" si="57"/>
        <v>0</v>
      </c>
      <c r="BE73" s="384">
        <f t="shared" si="58"/>
        <v>0</v>
      </c>
      <c r="BF73" s="54">
        <f t="shared" si="53"/>
        <v>0</v>
      </c>
      <c r="BG73" t="str">
        <f t="shared" si="8"/>
        <v>OK</v>
      </c>
    </row>
    <row r="74" spans="1:59" x14ac:dyDescent="0.25">
      <c r="A74" s="400">
        <v>71</v>
      </c>
      <c r="B74" s="300" t="s">
        <v>549</v>
      </c>
      <c r="C74" s="301" t="s">
        <v>166</v>
      </c>
      <c r="D74" s="430">
        <f>IF(Config!$C$6=1,SUM(+Ene!D74),IF(Config!$C$6=2,SUM(+Ene!D74+Feb!D74),IF(Config!$C$6=3,SUM(+Ene!D74+Feb!D74+Mar!D74),IF(Config!$C$6=4,SUM(+Ene!D74+Feb!D74+Mar!D74+Abr!D74),IF(Config!$C$6=5,SUM(Ene!D74+Feb!D74+Mar!D74+Abr!D74+May!D74),IF(Config!$C$6=6,SUM(+Ene!D74+Feb!D74+Mar!D74+Abr!D74+May!D74+Jun!D74),IF(Config!$C$6=7,SUM(Ene!D74+Feb!D74+Mar!D74+Abr!D74+May!D74+Jun!D74+Jul!D74),IF(Config!$C$6=8,SUM(+Ene!D74+Feb!D74+Mar!D74+Abr!D74+May!D74+Jun!D74+Jul!D74+Ago!D74),IF(Config!$C$6=9,SUM(+Ene!D74+Feb!D74+Mar!D74+Abr!D74+May!D74+Jun!D74+Jul!D74+Ago!D74+Set!D74),IF(Config!$C$6=10,SUM(+Ene!D74+Feb!D74+Mar!D74+Abr!D74+May!D74+Jun!D74+Jul!D74+Ago!D74+Set!D74+Oct!D74),IF(Config!$C$6=11,SUM(+Ene!D74+Feb!D74+Mar!D74+Abr!D74+May!D74+Jun!D74+Jul!D74+Ago!D74+Set!D74+Oct!D74+Nov!D74),IF(Config!$C$6=12,SUM(+Ene!D74+Feb!D74+Mar!D74+Abr!D74+May!D74+Jun!D74+Jul!D74+Ago!D74+Set!D74+Oct!D74+Nov!D74+Dic!D74)))))))))))))</f>
        <v>0</v>
      </c>
      <c r="E74" s="430">
        <f>IF(Config!$C$6=1,SUM(+Ene!E74),IF(Config!$C$6=2,SUM(+Ene!E74+Feb!E74),IF(Config!$C$6=3,SUM(+Ene!E74+Feb!E74+Mar!E74),IF(Config!$C$6=4,SUM(+Ene!E74+Feb!E74+Mar!E74+Abr!E74),IF(Config!$C$6=5,SUM(Ene!E74+Feb!E74+Mar!E74+Abr!E74+May!E74),IF(Config!$C$6=6,SUM(+Ene!E74+Feb!E74+Mar!E74+Abr!E74+May!E74+Jun!E74),IF(Config!$C$6=7,SUM(Ene!E74+Feb!E74+Mar!E74+Abr!E74+May!E74+Jun!E74+Jul!E74),IF(Config!$C$6=8,SUM(+Ene!E74+Feb!E74+Mar!E74+Abr!E74+May!E74+Jun!E74+Jul!E74+Ago!E74),IF(Config!$C$6=9,SUM(+Ene!E74+Feb!E74+Mar!E74+Abr!E74+May!E74+Jun!E74+Jul!E74+Ago!E74+Set!E74),IF(Config!$C$6=10,SUM(+Ene!E74+Feb!E74+Mar!E74+Abr!E74+May!E74+Jun!E74+Jul!E74+Ago!E74+Set!E74+Oct!E74),IF(Config!$C$6=11,SUM(+Ene!E74+Feb!E74+Mar!E74+Abr!E74+May!E74+Jun!E74+Jul!E74+Ago!E74+Set!E74+Oct!E74+Nov!E74),IF(Config!$C$6=12,SUM(+Ene!E74+Feb!E74+Mar!E74+Abr!E74+May!E74+Jun!E74+Jul!E74+Ago!E74+Set!E74+Oct!E74+Nov!E74+Dic!E74)))))))))))))</f>
        <v>0</v>
      </c>
      <c r="F74" s="429">
        <f>IF(Config!$C$6=1,SUM(+Ene!F94),IF(Config!$C$6=2,SUM(+Ene!F94+Feb!F94),IF(Config!$C$6=3,SUM(+Ene!F94+Feb!F94+Mar!F94),IF(Config!$C$6=4,SUM(+Ene!F94+Feb!F94+Mar!F94+Abr!F94),IF(Config!$C$6=5,SUM(Ene!F94+Feb!F94+Mar!F94+Abr!F94+May!F94),IF(Config!$C$6=6,SUM(+Ene!F94+Feb!F94+Mar!F94+Abr!F94+May!F94+Jun!F94),IF(Config!$C$6=7,SUM(Ene!F94+Feb!F94+Mar!F94+Abr!F94+May!F94+Jun!F94+Jul!F94),IF(Config!$C$6=8,SUM(+Ene!F94+Feb!F94+Mar!F94+Abr!F94+May!F94+Jun!F94+Jul!F94+Ago!F94),IF(Config!$C$6=9,SUM(+Ene!F94+Feb!F94+Mar!F94+Abr!F94+May!F94+Jun!F94+Jul!F94+Ago!F94+Set!F94),IF(Config!$C$6=10,SUM(+Ene!F94+Feb!F94+Mar!F94+Abr!F94+May!F94+Jun!F94+Jul!F94+Ago!F94+Set!F94+Oct!F94),IF(Config!$C$6=11,SUM(+Ene!F94+Feb!F94+Mar!F94+Abr!F94+May!F94+Jun!F94+Jul!F94+Ago!F94+Set!F94+Oct!F94+Nov!F94),IF(Config!$C$6=12,SUM(+Ene!F94+Feb!F94+Mar!F94+Abr!F94+May!F94+Jun!F94+Jul!F94+Ago!F94+Set!F94+Oct!F94+Nov!F94+Dic!F94)))))))))))))</f>
        <v>0</v>
      </c>
      <c r="G74" s="430">
        <f>IF(Config!$C$6=1,SUM(+Ene!G74),IF(Config!$C$6=2,SUM(+Ene!G74+Feb!G74),IF(Config!$C$6=3,SUM(+Ene!G74+Feb!G74+Mar!G74),IF(Config!$C$6=4,SUM(+Ene!G74+Feb!G74+Mar!G74+Abr!G74),IF(Config!$C$6=5,SUM(Ene!G74+Feb!G74+Mar!G74+Abr!G74+May!G74),IF(Config!$C$6=6,SUM(+Ene!G74+Feb!G74+Mar!G74+Abr!G74+May!G74+Jun!G74),IF(Config!$C$6=7,SUM(Ene!G74+Feb!G74+Mar!G74+Abr!G74+May!G74+Jun!G74+Jul!G74),IF(Config!$C$6=8,SUM(+Ene!G74+Feb!G74+Mar!G74+Abr!G74+May!G74+Jun!G74+Jul!G74+Ago!G74),IF(Config!$C$6=9,SUM(+Ene!G74+Feb!G74+Mar!G74+Abr!G74+May!G74+Jun!G74+Jul!G74+Ago!G74+Set!G74),IF(Config!$C$6=10,SUM(+Ene!G74+Feb!G74+Mar!G74+Abr!G74+May!G74+Jun!G74+Jul!G74+Ago!G74+Set!G74+Oct!G74),IF(Config!$C$6=11,SUM(+Ene!G74+Feb!G74+Mar!G74+Abr!G74+May!G74+Jun!G74+Jul!G74+Ago!G74+Set!G74+Oct!G74+Nov!G74),IF(Config!$C$6=12,SUM(+Ene!G74+Feb!G74+Mar!G74+Abr!G74+May!G74+Jun!G74+Jul!G74+Ago!G74+Set!G74+Oct!G74+Nov!G74+Dic!G74)))))))))))))</f>
        <v>0</v>
      </c>
      <c r="H74" s="430">
        <f>IF(Config!$C$6=1,SUM(+Ene!H74),IF(Config!$C$6=2,SUM(+Ene!H74+Feb!H74),IF(Config!$C$6=3,SUM(+Ene!H74+Feb!H74+Mar!H74),IF(Config!$C$6=4,SUM(+Ene!H74+Feb!H74+Mar!H74+Abr!H74),IF(Config!$C$6=5,SUM(Ene!H74+Feb!H74+Mar!H74+Abr!H74+May!H74),IF(Config!$C$6=6,SUM(+Ene!H74+Feb!H74+Mar!H74+Abr!H74+May!H74+Jun!H74),IF(Config!$C$6=7,SUM(Ene!H74+Feb!H74+Mar!H74+Abr!H74+May!H74+Jun!H74+Jul!H74),IF(Config!$C$6=8,SUM(+Ene!H74+Feb!H74+Mar!H74+Abr!H74+May!H74+Jun!H74+Jul!H74+Ago!H74),IF(Config!$C$6=9,SUM(+Ene!H74+Feb!H74+Mar!H74+Abr!H74+May!H74+Jun!H74+Jul!H74+Ago!H74+Set!H74),IF(Config!$C$6=10,SUM(+Ene!H74+Feb!H74+Mar!H74+Abr!H74+May!H74+Jun!H74+Jul!H74+Ago!H74+Set!H74+Oct!H74),IF(Config!$C$6=11,SUM(+Ene!H74+Feb!H74+Mar!H74+Abr!H74+May!H74+Jun!H74+Jul!H74+Ago!H74+Set!H74+Oct!H74+Nov!H74),IF(Config!$C$6=12,SUM(+Ene!H74+Feb!H74+Mar!H74+Abr!H74+May!H74+Jun!H74+Jul!H74+Ago!H74+Set!H74+Oct!H74+Nov!H74+Dic!H74)))))))))))))</f>
        <v>0</v>
      </c>
      <c r="I74" s="430">
        <f>IF(Config!$C$6=1,SUM(+Ene!I74),IF(Config!$C$6=2,SUM(+Ene!I74+Feb!I74),IF(Config!$C$6=3,SUM(+Ene!I74+Feb!I74+Mar!I74),IF(Config!$C$6=4,SUM(+Ene!I74+Feb!I74+Mar!I74+Abr!I74),IF(Config!$C$6=5,SUM(Ene!I74+Feb!I74+Mar!I74+Abr!I74+May!I74),IF(Config!$C$6=6,SUM(+Ene!I74+Feb!I74+Mar!I74+Abr!I74+May!I74+Jun!I74),IF(Config!$C$6=7,SUM(Ene!I74+Feb!I74+Mar!I74+Abr!I74+May!I74+Jun!I74+Jul!I74),IF(Config!$C$6=8,SUM(+Ene!I74+Feb!I74+Mar!I74+Abr!I74+May!I74+Jun!I74+Jul!I74+Ago!I74),IF(Config!$C$6=9,SUM(+Ene!I74+Feb!I74+Mar!I74+Abr!I74+May!I74+Jun!I74+Jul!I74+Ago!I74+Set!I74),IF(Config!$C$6=10,SUM(+Ene!I74+Feb!I74+Mar!I74+Abr!I74+May!I74+Jun!I74+Jul!I74+Ago!I74+Set!I74+Oct!I74),IF(Config!$C$6=11,SUM(+Ene!I74+Feb!I74+Mar!I74+Abr!I74+May!I74+Jun!I74+Jul!I74+Ago!I74+Set!I74+Oct!I74+Nov!I74),IF(Config!$C$6=12,SUM(+Ene!I74+Feb!I74+Mar!I74+Abr!I74+May!I74+Jun!I74+Jul!I74+Ago!I74+Set!I74+Oct!I74+Nov!I74+Dic!I74)))))))))))))</f>
        <v>0</v>
      </c>
      <c r="J74" s="430">
        <f>IF(Config!$C$6=1,SUM(+Ene!J74),IF(Config!$C$6=2,SUM(+Ene!J74+Feb!J74),IF(Config!$C$6=3,SUM(+Ene!J74+Feb!J74+Mar!J74),IF(Config!$C$6=4,SUM(+Ene!J74+Feb!J74+Mar!J74+Abr!J74),IF(Config!$C$6=5,SUM(Ene!J74+Feb!J74+Mar!J74+Abr!J74+May!J74),IF(Config!$C$6=6,SUM(+Ene!J74+Feb!J74+Mar!J74+Abr!J74+May!J74+Jun!J74),IF(Config!$C$6=7,SUM(Ene!J74+Feb!J74+Mar!J74+Abr!J74+May!J74+Jun!J74+Jul!J74),IF(Config!$C$6=8,SUM(+Ene!J74+Feb!J74+Mar!J74+Abr!J74+May!J74+Jun!J74+Jul!J74+Ago!J74),IF(Config!$C$6=9,SUM(+Ene!J74+Feb!J74+Mar!J74+Abr!J74+May!J74+Jun!J74+Jul!J74+Ago!J74+Set!J74),IF(Config!$C$6=10,SUM(+Ene!J74+Feb!J74+Mar!J74+Abr!J74+May!J74+Jun!J74+Jul!J74+Ago!J74+Set!J74+Oct!J74),IF(Config!$C$6=11,SUM(+Ene!J74+Feb!J74+Mar!J74+Abr!J74+May!J74+Jun!J74+Jul!J74+Ago!J74+Set!J74+Oct!J74+Nov!J74),IF(Config!$C$6=12,SUM(+Ene!J74+Feb!J74+Mar!J74+Abr!J74+May!J74+Jun!J74+Jul!J74+Ago!J74+Set!J74+Oct!J74+Nov!J74+Dic!J74)))))))))))))</f>
        <v>0</v>
      </c>
      <c r="K74" s="430">
        <f>IF(Config!$C$6=1,SUM(+Ene!K74),IF(Config!$C$6=2,SUM(+Ene!K74+Feb!K74),IF(Config!$C$6=3,SUM(+Ene!K74+Feb!K74+Mar!K74),IF(Config!$C$6=4,SUM(+Ene!K74+Feb!K74+Mar!K74+Abr!K74),IF(Config!$C$6=5,SUM(Ene!K74+Feb!K74+Mar!K74+Abr!K74+May!K74),IF(Config!$C$6=6,SUM(+Ene!K74+Feb!K74+Mar!K74+Abr!K74+May!K74+Jun!K74),IF(Config!$C$6=7,SUM(Ene!K74+Feb!K74+Mar!K74+Abr!K74+May!K74+Jun!K74+Jul!K74),IF(Config!$C$6=8,SUM(+Ene!K74+Feb!K74+Mar!K74+Abr!K74+May!K74+Jun!K74+Jul!K74+Ago!K74),IF(Config!$C$6=9,SUM(+Ene!K74+Feb!K74+Mar!K74+Abr!K74+May!K74+Jun!K74+Jul!K74+Ago!K74+Set!K74),IF(Config!$C$6=10,SUM(+Ene!K74+Feb!K74+Mar!K74+Abr!K74+May!K74+Jun!K74+Jul!K74+Ago!K74+Set!K74+Oct!K74),IF(Config!$C$6=11,SUM(+Ene!K74+Feb!K74+Mar!K74+Abr!K74+May!K74+Jun!K74+Jul!K74+Ago!K74+Set!K74+Oct!K74+Nov!K74),IF(Config!$C$6=12,SUM(+Ene!K74+Feb!K74+Mar!K74+Abr!K74+May!K74+Jun!K74+Jul!K74+Ago!K74+Set!K74+Oct!K74+Nov!K74+Dic!K74)))))))))))))</f>
        <v>0</v>
      </c>
      <c r="L74" s="430">
        <f>IF(Config!$C$6=1,SUM(+Ene!L74),IF(Config!$C$6=2,SUM(+Ene!L74+Feb!L74),IF(Config!$C$6=3,SUM(+Ene!L74+Feb!L74+Mar!L74),IF(Config!$C$6=4,SUM(+Ene!L74+Feb!L74+Mar!L74+Abr!L74),IF(Config!$C$6=5,SUM(Ene!L74+Feb!L74+Mar!L74+Abr!L74+May!L74),IF(Config!$C$6=6,SUM(+Ene!L74+Feb!L74+Mar!L74+Abr!L74+May!L74+Jun!L74),IF(Config!$C$6=7,SUM(Ene!L74+Feb!L74+Mar!L74+Abr!L74+May!L74+Jun!L74+Jul!L74),IF(Config!$C$6=8,SUM(+Ene!L74+Feb!L74+Mar!L74+Abr!L74+May!L74+Jun!L74+Jul!L74+Ago!L74),IF(Config!$C$6=9,SUM(+Ene!L74+Feb!L74+Mar!L74+Abr!L74+May!L74+Jun!L74+Jul!L74+Ago!L74+Set!L74),IF(Config!$C$6=10,SUM(+Ene!L74+Feb!L74+Mar!L74+Abr!L74+May!L74+Jun!L74+Jul!L74+Ago!L74+Set!L74+Oct!L74),IF(Config!$C$6=11,SUM(+Ene!L74+Feb!L74+Mar!L74+Abr!L74+May!L74+Jun!L74+Jul!L74+Ago!L74+Set!L74+Oct!L74+Nov!L74),IF(Config!$C$6=12,SUM(+Ene!L74+Feb!L74+Mar!L74+Abr!L74+May!L74+Jun!L74+Jul!L74+Ago!L74+Set!L74+Oct!L74+Nov!L74+Dic!L74)))))))))))))</f>
        <v>0</v>
      </c>
      <c r="M74" s="430">
        <f>IF(Config!$C$6=1,SUM(+Ene!M74),IF(Config!$C$6=2,SUM(+Ene!M74+Feb!M74),IF(Config!$C$6=3,SUM(+Ene!M74+Feb!M74+Mar!M74),IF(Config!$C$6=4,SUM(+Ene!M74+Feb!M74+Mar!M74+Abr!M74),IF(Config!$C$6=5,SUM(Ene!M74+Feb!M74+Mar!M74+Abr!M74+May!M74),IF(Config!$C$6=6,SUM(+Ene!M74+Feb!M74+Mar!M74+Abr!M74+May!M74+Jun!M74),IF(Config!$C$6=7,SUM(Ene!M74+Feb!M74+Mar!M74+Abr!M74+May!M74+Jun!M74+Jul!M74),IF(Config!$C$6=8,SUM(+Ene!M74+Feb!M74+Mar!M74+Abr!M74+May!M74+Jun!M74+Jul!M74+Ago!M74),IF(Config!$C$6=9,SUM(+Ene!M74+Feb!M74+Mar!M74+Abr!M74+May!M74+Jun!M74+Jul!M74+Ago!M74+Set!M74),IF(Config!$C$6=10,SUM(+Ene!M74+Feb!M74+Mar!M74+Abr!M74+May!M74+Jun!M74+Jul!M74+Ago!M74+Set!M74+Oct!M74),IF(Config!$C$6=11,SUM(+Ene!M74+Feb!M74+Mar!M74+Abr!M74+May!M74+Jun!M74+Jul!M74+Ago!M74+Set!M74+Oct!M74+Nov!M74),IF(Config!$C$6=12,SUM(+Ene!M74+Feb!M74+Mar!M74+Abr!M74+May!M74+Jun!M74+Jul!M74+Ago!M74+Set!M74+Oct!M74+Nov!M74+Dic!M74)))))))))))))</f>
        <v>0</v>
      </c>
      <c r="N74" s="430">
        <f>IF(Config!$C$6=1,SUM(+Ene!N74),IF(Config!$C$6=2,SUM(+Ene!N74+Feb!N74),IF(Config!$C$6=3,SUM(+Ene!N74+Feb!N74+Mar!N74),IF(Config!$C$6=4,SUM(+Ene!N74+Feb!N74+Mar!N74+Abr!N74),IF(Config!$C$6=5,SUM(Ene!N74+Feb!N74+Mar!N74+Abr!N74+May!N74),IF(Config!$C$6=6,SUM(+Ene!N74+Feb!N74+Mar!N74+Abr!N74+May!N74+Jun!N74),IF(Config!$C$6=7,SUM(Ene!N74+Feb!N74+Mar!N74+Abr!N74+May!N74+Jun!N74+Jul!N74),IF(Config!$C$6=8,SUM(+Ene!N74+Feb!N74+Mar!N74+Abr!N74+May!N74+Jun!N74+Jul!N74+Ago!N74),IF(Config!$C$6=9,SUM(+Ene!N74+Feb!N74+Mar!N74+Abr!N74+May!N74+Jun!N74+Jul!N74+Ago!N74+Set!N74),IF(Config!$C$6=10,SUM(+Ene!N74+Feb!N74+Mar!N74+Abr!N74+May!N74+Jun!N74+Jul!N74+Ago!N74+Set!N74+Oct!N74),IF(Config!$C$6=11,SUM(+Ene!N74+Feb!N74+Mar!N74+Abr!N74+May!N74+Jun!N74+Jul!N74+Ago!N74+Set!N74+Oct!N74+Nov!N74),IF(Config!$C$6=12,SUM(+Ene!N74+Feb!N74+Mar!N74+Abr!N74+May!N74+Jun!N74+Jul!N74+Ago!N74+Set!N74+Oct!N74+Nov!N74+Dic!N74)))))))))))))</f>
        <v>0</v>
      </c>
      <c r="O74" s="430">
        <f>IF(Config!$C$6=1,SUM(+Ene!O74),IF(Config!$C$6=2,SUM(+Ene!O74+Feb!O74),IF(Config!$C$6=3,SUM(+Ene!O74+Feb!O74+Mar!O74),IF(Config!$C$6=4,SUM(+Ene!O74+Feb!O74+Mar!O74+Abr!O74),IF(Config!$C$6=5,SUM(Ene!O74+Feb!O74+Mar!O74+Abr!O74+May!O74),IF(Config!$C$6=6,SUM(+Ene!O74+Feb!O74+Mar!O74+Abr!O74+May!O74+Jun!O74),IF(Config!$C$6=7,SUM(Ene!O74+Feb!O74+Mar!O74+Abr!O74+May!O74+Jun!O74+Jul!O74),IF(Config!$C$6=8,SUM(+Ene!O74+Feb!O74+Mar!O74+Abr!O74+May!O74+Jun!O74+Jul!O74+Ago!O74),IF(Config!$C$6=9,SUM(+Ene!O74+Feb!O74+Mar!O74+Abr!O74+May!O74+Jun!O74+Jul!O74+Ago!O74+Set!O74),IF(Config!$C$6=10,SUM(+Ene!O74+Feb!O74+Mar!O74+Abr!O74+May!O74+Jun!O74+Jul!O74+Ago!O74+Set!O74+Oct!O74),IF(Config!$C$6=11,SUM(+Ene!O74+Feb!O74+Mar!O74+Abr!O74+May!O74+Jun!O74+Jul!O74+Ago!O74+Set!O74+Oct!O74+Nov!O74),IF(Config!$C$6=12,SUM(+Ene!O74+Feb!O74+Mar!O74+Abr!O74+May!O74+Jun!O74+Jul!O74+Ago!O74+Set!O74+Oct!O74+Nov!O74+Dic!O74)))))))))))))</f>
        <v>0</v>
      </c>
      <c r="P74" s="430">
        <f>IF(Config!$C$6=1,SUM(+Ene!P74),IF(Config!$C$6=2,SUM(+Ene!P74+Feb!P74),IF(Config!$C$6=3,SUM(+Ene!P74+Feb!P74+Mar!P74),IF(Config!$C$6=4,SUM(+Ene!P74+Feb!P74+Mar!P74+Abr!P74),IF(Config!$C$6=5,SUM(Ene!P74+Feb!P74+Mar!P74+Abr!P74+May!P74),IF(Config!$C$6=6,SUM(+Ene!P74+Feb!P74+Mar!P74+Abr!P74+May!P74+Jun!P74),IF(Config!$C$6=7,SUM(Ene!P74+Feb!P74+Mar!P74+Abr!P74+May!P74+Jun!P74+Jul!P74),IF(Config!$C$6=8,SUM(+Ene!P74+Feb!P74+Mar!P74+Abr!P74+May!P74+Jun!P74+Jul!P74+Ago!P74),IF(Config!$C$6=9,SUM(+Ene!P74+Feb!P74+Mar!P74+Abr!P74+May!P74+Jun!P74+Jul!P74+Ago!P74+Set!P74),IF(Config!$C$6=10,SUM(+Ene!P74+Feb!P74+Mar!P74+Abr!P74+May!P74+Jun!P74+Jul!P74+Ago!P74+Set!P74+Oct!P74),IF(Config!$C$6=11,SUM(+Ene!P74+Feb!P74+Mar!P74+Abr!P74+May!P74+Jun!P74+Jul!P74+Ago!P74+Set!P74+Oct!P74+Nov!P74),IF(Config!$C$6=12,SUM(+Ene!P74+Feb!P74+Mar!P74+Abr!P74+May!P74+Jun!P74+Jul!P74+Ago!P74+Set!P74+Oct!P74+Nov!P74+Dic!P74)))))))))))))</f>
        <v>0</v>
      </c>
      <c r="Q74" s="430">
        <f>IF(Config!$C$6=1,SUM(+Ene!Q74),IF(Config!$C$6=2,SUM(+Ene!Q74+Feb!Q74),IF(Config!$C$6=3,SUM(+Ene!Q74+Feb!Q74+Mar!Q74),IF(Config!$C$6=4,SUM(+Ene!Q74+Feb!Q74+Mar!Q74+Abr!Q74),IF(Config!$C$6=5,SUM(Ene!Q74+Feb!Q74+Mar!Q74+Abr!Q74+May!Q74),IF(Config!$C$6=6,SUM(+Ene!Q74+Feb!Q74+Mar!Q74+Abr!Q74+May!Q74+Jun!Q74),IF(Config!$C$6=7,SUM(Ene!Q74+Feb!Q74+Mar!Q74+Abr!Q74+May!Q74+Jun!Q74+Jul!Q74),IF(Config!$C$6=8,SUM(+Ene!Q74+Feb!Q74+Mar!Q74+Abr!Q74+May!Q74+Jun!Q74+Jul!Q74+Ago!Q74),IF(Config!$C$6=9,SUM(+Ene!Q74+Feb!Q74+Mar!Q74+Abr!Q74+May!Q74+Jun!Q74+Jul!Q74+Ago!Q74+Set!Q74),IF(Config!$C$6=10,SUM(+Ene!Q74+Feb!Q74+Mar!Q74+Abr!Q74+May!Q74+Jun!Q74+Jul!Q74+Ago!Q74+Set!Q74+Oct!Q74),IF(Config!$C$6=11,SUM(+Ene!Q74+Feb!Q74+Mar!Q74+Abr!Q74+May!Q74+Jun!Q74+Jul!Q74+Ago!Q74+Set!Q74+Oct!Q74+Nov!Q74),IF(Config!$C$6=12,SUM(+Ene!Q74+Feb!Q74+Mar!Q74+Abr!Q74+May!Q74+Jun!Q74+Jul!Q74+Ago!Q74+Set!Q74+Oct!Q74+Nov!Q74+Dic!Q74)))))))))))))</f>
        <v>0</v>
      </c>
      <c r="R74" s="430">
        <f>IF(Config!$C$6=1,SUM(+Ene!R74),IF(Config!$C$6=2,SUM(+Ene!R74+Feb!R74),IF(Config!$C$6=3,SUM(+Ene!R74+Feb!R74+Mar!R74),IF(Config!$C$6=4,SUM(+Ene!R74+Feb!R74+Mar!R74+Abr!R74),IF(Config!$C$6=5,SUM(Ene!R74+Feb!R74+Mar!R74+Abr!R74+May!R74),IF(Config!$C$6=6,SUM(+Ene!R74+Feb!R74+Mar!R74+Abr!R74+May!R74+Jun!R74),IF(Config!$C$6=7,SUM(Ene!R74+Feb!R74+Mar!R74+Abr!R74+May!R74+Jun!R74+Jul!R74),IF(Config!$C$6=8,SUM(+Ene!R74+Feb!R74+Mar!R74+Abr!R74+May!R74+Jun!R74+Jul!R74+Ago!R74),IF(Config!$C$6=9,SUM(+Ene!R74+Feb!R74+Mar!R74+Abr!R74+May!R74+Jun!R74+Jul!R74+Ago!R74+Set!R74),IF(Config!$C$6=10,SUM(+Ene!R74+Feb!R74+Mar!R74+Abr!R74+May!R74+Jun!R74+Jul!R74+Ago!R74+Set!R74+Oct!R74),IF(Config!$C$6=11,SUM(+Ene!R74+Feb!R74+Mar!R74+Abr!R74+May!R74+Jun!R74+Jul!R74+Ago!R74+Set!R74+Oct!R74+Nov!R74),IF(Config!$C$6=12,SUM(+Ene!R74+Feb!R74+Mar!R74+Abr!R74+May!R74+Jun!R74+Jul!R74+Ago!R74+Set!R74+Oct!R74+Nov!R74+Dic!R74)))))))))))))</f>
        <v>0</v>
      </c>
      <c r="S74" s="430">
        <f>IF(Config!$C$6=1,SUM(+Ene!S74),IF(Config!$C$6=2,SUM(+Ene!S74+Feb!S74),IF(Config!$C$6=3,SUM(+Ene!S74+Feb!S74+Mar!S74),IF(Config!$C$6=4,SUM(+Ene!S74+Feb!S74+Mar!S74+Abr!S74),IF(Config!$C$6=5,SUM(Ene!S74+Feb!S74+Mar!S74+Abr!S74+May!S74),IF(Config!$C$6=6,SUM(+Ene!S74+Feb!S74+Mar!S74+Abr!S74+May!S74+Jun!S74),IF(Config!$C$6=7,SUM(Ene!S74+Feb!S74+Mar!S74+Abr!S74+May!S74+Jun!S74+Jul!S74),IF(Config!$C$6=8,SUM(+Ene!S74+Feb!S74+Mar!S74+Abr!S74+May!S74+Jun!S74+Jul!S74+Ago!S74),IF(Config!$C$6=9,SUM(+Ene!S74+Feb!S74+Mar!S74+Abr!S74+May!S74+Jun!S74+Jul!S74+Ago!S74+Set!S74),IF(Config!$C$6=10,SUM(+Ene!S74+Feb!S74+Mar!S74+Abr!S74+May!S74+Jun!S74+Jul!S74+Ago!S74+Set!S74+Oct!S74),IF(Config!$C$6=11,SUM(+Ene!S74+Feb!S74+Mar!S74+Abr!S74+May!S74+Jun!S74+Jul!S74+Ago!S74+Set!S74+Oct!S74+Nov!S74),IF(Config!$C$6=12,SUM(+Ene!S74+Feb!S74+Mar!S74+Abr!S74+May!S74+Jun!S74+Jul!S74+Ago!S74+Set!S74+Oct!S74+Nov!S74+Dic!S74)))))))))))))</f>
        <v>0</v>
      </c>
      <c r="T74" s="430">
        <f>IF(Config!$C$6=1,SUM(+Ene!T74),IF(Config!$C$6=2,SUM(+Ene!T74+Feb!T74),IF(Config!$C$6=3,SUM(+Ene!T74+Feb!T74+Mar!T74),IF(Config!$C$6=4,SUM(+Ene!T74+Feb!T74+Mar!T74+Abr!T74),IF(Config!$C$6=5,SUM(Ene!T74+Feb!T74+Mar!T74+Abr!T74+May!T74),IF(Config!$C$6=6,SUM(+Ene!T74+Feb!T74+Mar!T74+Abr!T74+May!T74+Jun!T74),IF(Config!$C$6=7,SUM(Ene!T74+Feb!T74+Mar!T74+Abr!T74+May!T74+Jun!T74+Jul!T74),IF(Config!$C$6=8,SUM(+Ene!T74+Feb!T74+Mar!T74+Abr!T74+May!T74+Jun!T74+Jul!T74+Ago!T74),IF(Config!$C$6=9,SUM(+Ene!T74+Feb!T74+Mar!T74+Abr!T74+May!T74+Jun!T74+Jul!T74+Ago!T74+Set!T74),IF(Config!$C$6=10,SUM(+Ene!T74+Feb!T74+Mar!T74+Abr!T74+May!T74+Jun!T74+Jul!T74+Ago!T74+Set!T74+Oct!T74),IF(Config!$C$6=11,SUM(+Ene!T74+Feb!T74+Mar!T74+Abr!T74+May!T74+Jun!T74+Jul!T74+Ago!T74+Set!T74+Oct!T74+Nov!T74),IF(Config!$C$6=12,SUM(+Ene!T74+Feb!T74+Mar!T74+Abr!T74+May!T74+Jun!T74+Jul!T74+Ago!T74+Set!T74+Oct!T74+Nov!T74+Dic!T74)))))))))))))</f>
        <v>0</v>
      </c>
      <c r="U74" s="430">
        <f>IF(Config!$C$6=1,SUM(+Ene!U74),IF(Config!$C$6=2,SUM(+Ene!U74+Feb!U74),IF(Config!$C$6=3,SUM(+Ene!U74+Feb!U74+Mar!U74),IF(Config!$C$6=4,SUM(+Ene!U74+Feb!U74+Mar!U74+Abr!U74),IF(Config!$C$6=5,SUM(Ene!U74+Feb!U74+Mar!U74+Abr!U74+May!U74),IF(Config!$C$6=6,SUM(+Ene!U74+Feb!U74+Mar!U74+Abr!U74+May!U74+Jun!U74),IF(Config!$C$6=7,SUM(Ene!U74+Feb!U74+Mar!U74+Abr!U74+May!U74+Jun!U74+Jul!U74),IF(Config!$C$6=8,SUM(+Ene!U74+Feb!U74+Mar!U74+Abr!U74+May!U74+Jun!U74+Jul!U74+Ago!U74),IF(Config!$C$6=9,SUM(+Ene!U74+Feb!U74+Mar!U74+Abr!U74+May!U74+Jun!U74+Jul!U74+Ago!U74+Set!U74),IF(Config!$C$6=10,SUM(+Ene!U74+Feb!U74+Mar!U74+Abr!U74+May!U74+Jun!U74+Jul!U74+Ago!U74+Set!U74+Oct!U74),IF(Config!$C$6=11,SUM(+Ene!U74+Feb!U74+Mar!U74+Abr!U74+May!U74+Jun!U74+Jul!U74+Ago!U74+Set!U74+Oct!U74+Nov!U74),IF(Config!$C$6=12,SUM(+Ene!U74+Feb!U74+Mar!U74+Abr!U74+May!U74+Jun!U74+Jul!U74+Ago!U74+Set!U74+Oct!U74+Nov!U74+Dic!U74)))))))))))))</f>
        <v>0</v>
      </c>
      <c r="V74" s="430">
        <f>IF(Config!$C$6=1,SUM(+Ene!V74),IF(Config!$C$6=2,SUM(+Ene!V74+Feb!V74),IF(Config!$C$6=3,SUM(+Ene!V74+Feb!V74+Mar!V74),IF(Config!$C$6=4,SUM(+Ene!V74+Feb!V74+Mar!V74+Abr!V74),IF(Config!$C$6=5,SUM(Ene!V74+Feb!V74+Mar!V74+Abr!V74+May!V74),IF(Config!$C$6=6,SUM(+Ene!V74+Feb!V74+Mar!V74+Abr!V74+May!V74+Jun!V74),IF(Config!$C$6=7,SUM(Ene!V74+Feb!V74+Mar!V74+Abr!V74+May!V74+Jun!V74+Jul!V74),IF(Config!$C$6=8,SUM(+Ene!V74+Feb!V74+Mar!V74+Abr!V74+May!V74+Jun!V74+Jul!V74+Ago!V74),IF(Config!$C$6=9,SUM(+Ene!V74+Feb!V74+Mar!V74+Abr!V74+May!V74+Jun!V74+Jul!V74+Ago!V74+Set!V74),IF(Config!$C$6=10,SUM(+Ene!V74+Feb!V74+Mar!V74+Abr!V74+May!V74+Jun!V74+Jul!V74+Ago!V74+Set!V74+Oct!V74),IF(Config!$C$6=11,SUM(+Ene!V74+Feb!V74+Mar!V74+Abr!V74+May!V74+Jun!V74+Jul!V74+Ago!V74+Set!V74+Oct!V74+Nov!V74),IF(Config!$C$6=12,SUM(+Ene!V74+Feb!V74+Mar!V74+Abr!V74+May!V74+Jun!V74+Jul!V74+Ago!V74+Set!V74+Oct!V74+Nov!V74+Dic!V74)))))))))))))</f>
        <v>0</v>
      </c>
      <c r="W74" s="430">
        <f>IF(Config!$C$6=1,SUM(+Ene!W74),IF(Config!$C$6=2,SUM(+Ene!W74+Feb!W74),IF(Config!$C$6=3,SUM(+Ene!W74+Feb!W74+Mar!W74),IF(Config!$C$6=4,SUM(+Ene!W74+Feb!W74+Mar!W74+Abr!W74),IF(Config!$C$6=5,SUM(Ene!W74+Feb!W74+Mar!W74+Abr!W74+May!W74),IF(Config!$C$6=6,SUM(+Ene!W74+Feb!W74+Mar!W74+Abr!W74+May!W74+Jun!W74),IF(Config!$C$6=7,SUM(Ene!W74+Feb!W74+Mar!W74+Abr!W74+May!W74+Jun!W74+Jul!W74),IF(Config!$C$6=8,SUM(+Ene!W74+Feb!W74+Mar!W74+Abr!W74+May!W74+Jun!W74+Jul!W74+Ago!W74),IF(Config!$C$6=9,SUM(+Ene!W74+Feb!W74+Mar!W74+Abr!W74+May!W74+Jun!W74+Jul!W74+Ago!W74+Set!W74),IF(Config!$C$6=10,SUM(+Ene!W74+Feb!W74+Mar!W74+Abr!W74+May!W74+Jun!W74+Jul!W74+Ago!W74+Set!W74+Oct!W74),IF(Config!$C$6=11,SUM(+Ene!W74+Feb!W74+Mar!W74+Abr!W74+May!W74+Jun!W74+Jul!W74+Ago!W74+Set!W74+Oct!W74+Nov!W74),IF(Config!$C$6=12,SUM(+Ene!W74+Feb!W74+Mar!W74+Abr!W74+May!W74+Jun!W74+Jul!W74+Ago!W74+Set!W74+Oct!W74+Nov!W74+Dic!W74)))))))))))))</f>
        <v>0</v>
      </c>
      <c r="X74" s="430">
        <f>IF(Config!$C$6=1,SUM(+Ene!X74),IF(Config!$C$6=2,SUM(+Ene!X74+Feb!X74),IF(Config!$C$6=3,SUM(+Ene!X74+Feb!X74+Mar!X74),IF(Config!$C$6=4,SUM(+Ene!X74+Feb!X74+Mar!X74+Abr!X74),IF(Config!$C$6=5,SUM(Ene!X74+Feb!X74+Mar!X74+Abr!X74+May!X74),IF(Config!$C$6=6,SUM(+Ene!X74+Feb!X74+Mar!X74+Abr!X74+May!X74+Jun!X74),IF(Config!$C$6=7,SUM(Ene!X74+Feb!X74+Mar!X74+Abr!X74+May!X74+Jun!X74+Jul!X74),IF(Config!$C$6=8,SUM(+Ene!X74+Feb!X74+Mar!X74+Abr!X74+May!X74+Jun!X74+Jul!X74+Ago!X74),IF(Config!$C$6=9,SUM(+Ene!X74+Feb!X74+Mar!X74+Abr!X74+May!X74+Jun!X74+Jul!X74+Ago!X74+Set!X74),IF(Config!$C$6=10,SUM(+Ene!X74+Feb!X74+Mar!X74+Abr!X74+May!X74+Jun!X74+Jul!X74+Ago!X74+Set!X74+Oct!X74),IF(Config!$C$6=11,SUM(+Ene!X74+Feb!X74+Mar!X74+Abr!X74+May!X74+Jun!X74+Jul!X74+Ago!X74+Set!X74+Oct!X74+Nov!X74),IF(Config!$C$6=12,SUM(+Ene!X74+Feb!X74+Mar!X74+Abr!X74+May!X74+Jun!X74+Jul!X74+Ago!X74+Set!X74+Oct!X74+Nov!X74+Dic!X74)))))))))))))</f>
        <v>0</v>
      </c>
      <c r="Y74" s="430">
        <f>IF(Config!$C$6=1,SUM(+Ene!Y74),IF(Config!$C$6=2,SUM(+Ene!Y74+Feb!Y74),IF(Config!$C$6=3,SUM(+Ene!Y74+Feb!Y74+Mar!Y74),IF(Config!$C$6=4,SUM(+Ene!Y74+Feb!Y74+Mar!Y74+Abr!Y74),IF(Config!$C$6=5,SUM(Ene!Y74+Feb!Y74+Mar!Y74+Abr!Y74+May!Y74),IF(Config!$C$6=6,SUM(+Ene!Y74+Feb!Y74+Mar!Y74+Abr!Y74+May!Y74+Jun!Y74),IF(Config!$C$6=7,SUM(Ene!Y74+Feb!Y74+Mar!Y74+Abr!Y74+May!Y74+Jun!Y74+Jul!Y74),IF(Config!$C$6=8,SUM(+Ene!Y74+Feb!Y74+Mar!Y74+Abr!Y74+May!Y74+Jun!Y74+Jul!Y74+Ago!Y74),IF(Config!$C$6=9,SUM(+Ene!Y74+Feb!Y74+Mar!Y74+Abr!Y74+May!Y74+Jun!Y74+Jul!Y74+Ago!Y74+Set!Y74),IF(Config!$C$6=10,SUM(+Ene!Y74+Feb!Y74+Mar!Y74+Abr!Y74+May!Y74+Jun!Y74+Jul!Y74+Ago!Y74+Set!Y74+Oct!Y74),IF(Config!$C$6=11,SUM(+Ene!Y74+Feb!Y74+Mar!Y74+Abr!Y74+May!Y74+Jun!Y74+Jul!Y74+Ago!Y74+Set!Y74+Oct!Y74+Nov!Y74),IF(Config!$C$6=12,SUM(+Ene!Y74+Feb!Y74+Mar!Y74+Abr!Y74+May!Y74+Jun!Y74+Jul!Y74+Ago!Y74+Set!Y74+Oct!Y74+Nov!Y74+Dic!Y74)))))))))))))</f>
        <v>0</v>
      </c>
      <c r="Z74" s="430">
        <f>IF(Config!$C$6=1,SUM(+Ene!Z74),IF(Config!$C$6=2,SUM(+Ene!Z74+Feb!Z74),IF(Config!$C$6=3,SUM(+Ene!Z74+Feb!Z74+Mar!Z74),IF(Config!$C$6=4,SUM(+Ene!Z74+Feb!Z74+Mar!Z74+Abr!Z74),IF(Config!$C$6=5,SUM(Ene!Z74+Feb!Z74+Mar!Z74+Abr!Z74+May!Z74),IF(Config!$C$6=6,SUM(+Ene!Z74+Feb!Z74+Mar!Z74+Abr!Z74+May!Z74+Jun!Z74),IF(Config!$C$6=7,SUM(Ene!Z74+Feb!Z74+Mar!Z74+Abr!Z74+May!Z74+Jun!Z74+Jul!Z74),IF(Config!$C$6=8,SUM(+Ene!Z74+Feb!Z74+Mar!Z74+Abr!Z74+May!Z74+Jun!Z74+Jul!Z74+Ago!Z74),IF(Config!$C$6=9,SUM(+Ene!Z74+Feb!Z74+Mar!Z74+Abr!Z74+May!Z74+Jun!Z74+Jul!Z74+Ago!Z74+Set!Z74),IF(Config!$C$6=10,SUM(+Ene!Z74+Feb!Z74+Mar!Z74+Abr!Z74+May!Z74+Jun!Z74+Jul!Z74+Ago!Z74+Set!Z74+Oct!Z74),IF(Config!$C$6=11,SUM(+Ene!Z74+Feb!Z74+Mar!Z74+Abr!Z74+May!Z74+Jun!Z74+Jul!Z74+Ago!Z74+Set!Z74+Oct!Z74+Nov!Z74),IF(Config!$C$6=12,SUM(+Ene!Z74+Feb!Z74+Mar!Z74+Abr!Z74+May!Z74+Jun!Z74+Jul!Z74+Ago!Z74+Set!Z74+Oct!Z74+Nov!Z74+Dic!Z74)))))))))))))</f>
        <v>0</v>
      </c>
      <c r="AA74" s="430">
        <f>IF(Config!$C$6=1,SUM(+Ene!AA74),IF(Config!$C$6=2,SUM(+Ene!AA74+Feb!AA74),IF(Config!$C$6=3,SUM(+Ene!AA74+Feb!AA74+Mar!AA74),IF(Config!$C$6=4,SUM(+Ene!AA74+Feb!AA74+Mar!AA74+Abr!AA74),IF(Config!$C$6=5,SUM(Ene!AA74+Feb!AA74+Mar!AA74+Abr!AA74+May!AA74),IF(Config!$C$6=6,SUM(+Ene!AA74+Feb!AA74+Mar!AA74+Abr!AA74+May!AA74+Jun!AA74),IF(Config!$C$6=7,SUM(Ene!AA74+Feb!AA74+Mar!AA74+Abr!AA74+May!AA74+Jun!AA74+Jul!AA74),IF(Config!$C$6=8,SUM(+Ene!AA74+Feb!AA74+Mar!AA74+Abr!AA74+May!AA74+Jun!AA74+Jul!AA74+Ago!AA74),IF(Config!$C$6=9,SUM(+Ene!AA74+Feb!AA74+Mar!AA74+Abr!AA74+May!AA74+Jun!AA74+Jul!AA74+Ago!AA74+Set!AA74),IF(Config!$C$6=10,SUM(+Ene!AA74+Feb!AA74+Mar!AA74+Abr!AA74+May!AA74+Jun!AA74+Jul!AA74+Ago!AA74+Set!AA74+Oct!AA74),IF(Config!$C$6=11,SUM(+Ene!AA74+Feb!AA74+Mar!AA74+Abr!AA74+May!AA74+Jun!AA74+Jul!AA74+Ago!AA74+Set!AA74+Oct!AA74+Nov!AA74),IF(Config!$C$6=12,SUM(+Ene!AA74+Feb!AA74+Mar!AA74+Abr!AA74+May!AA74+Jun!AA74+Jul!AA74+Ago!AA74+Set!AA74+Oct!AA74+Nov!AA74+Dic!AA74)))))))))))))</f>
        <v>0</v>
      </c>
      <c r="AB74" s="430">
        <f>IF(Config!$C$6=1,SUM(+Ene!AB74),IF(Config!$C$6=2,SUM(+Ene!AB74+Feb!AB74),IF(Config!$C$6=3,SUM(+Ene!AB74+Feb!AB74+Mar!AB74),IF(Config!$C$6=4,SUM(+Ene!AB74+Feb!AB74+Mar!AB74+Abr!AB74),IF(Config!$C$6=5,SUM(Ene!AB74+Feb!AB74+Mar!AB74+Abr!AB74+May!AB74),IF(Config!$C$6=6,SUM(+Ene!AB74+Feb!AB74+Mar!AB74+Abr!AB74+May!AB74+Jun!AB74),IF(Config!$C$6=7,SUM(Ene!AB74+Feb!AB74+Mar!AB74+Abr!AB74+May!AB74+Jun!AB74+Jul!AB74),IF(Config!$C$6=8,SUM(+Ene!AB74+Feb!AB74+Mar!AB74+Abr!AB74+May!AB74+Jun!AB74+Jul!AB74+Ago!AB74),IF(Config!$C$6=9,SUM(+Ene!AB74+Feb!AB74+Mar!AB74+Abr!AB74+May!AB74+Jun!AB74+Jul!AB74+Ago!AB74+Set!AB74),IF(Config!$C$6=10,SUM(+Ene!AB74+Feb!AB74+Mar!AB74+Abr!AB74+May!AB74+Jun!AB74+Jul!AB74+Ago!AB74+Set!AB74+Oct!AB74),IF(Config!$C$6=11,SUM(+Ene!AB74+Feb!AB74+Mar!AB74+Abr!AB74+May!AB74+Jun!AB74+Jul!AB74+Ago!AB74+Set!AB74+Oct!AB74+Nov!AB74),IF(Config!$C$6=12,SUM(+Ene!AB74+Feb!AB74+Mar!AB74+Abr!AB74+May!AB74+Jun!AB74+Jul!AB74+Ago!AB74+Set!AB74+Oct!AB74+Nov!AB74+Dic!AB74)))))))))))))</f>
        <v>0</v>
      </c>
      <c r="AC74" s="430">
        <f>IF(Config!$C$6=1,SUM(+Ene!AC74),IF(Config!$C$6=2,SUM(+Ene!AC74+Feb!AC74),IF(Config!$C$6=3,SUM(+Ene!AC74+Feb!AC74+Mar!AC74),IF(Config!$C$6=4,SUM(+Ene!AC74+Feb!AC74+Mar!AC74+Abr!AC74),IF(Config!$C$6=5,SUM(Ene!AC74+Feb!AC74+Mar!AC74+Abr!AC74+May!AC74),IF(Config!$C$6=6,SUM(+Ene!AC74+Feb!AC74+Mar!AC74+Abr!AC74+May!AC74+Jun!AC74),IF(Config!$C$6=7,SUM(Ene!AC74+Feb!AC74+Mar!AC74+Abr!AC74+May!AC74+Jun!AC74+Jul!AC74),IF(Config!$C$6=8,SUM(+Ene!AC74+Feb!AC74+Mar!AC74+Abr!AC74+May!AC74+Jun!AC74+Jul!AC74+Ago!AC74),IF(Config!$C$6=9,SUM(+Ene!AC74+Feb!AC74+Mar!AC74+Abr!AC74+May!AC74+Jun!AC74+Jul!AC74+Ago!AC74+Set!AC74),IF(Config!$C$6=10,SUM(+Ene!AC74+Feb!AC74+Mar!AC74+Abr!AC74+May!AC74+Jun!AC74+Jul!AC74+Ago!AC74+Set!AC74+Oct!AC74),IF(Config!$C$6=11,SUM(+Ene!AC74+Feb!AC74+Mar!AC74+Abr!AC74+May!AC74+Jun!AC74+Jul!AC74+Ago!AC74+Set!AC74+Oct!AC74+Nov!AC74),IF(Config!$C$6=12,SUM(+Ene!AC74+Feb!AC74+Mar!AC74+Abr!AC74+May!AC74+Jun!AC74+Jul!AC74+Ago!AC74+Set!AC74+Oct!AC74+Nov!AC74+Dic!AC74)))))))))))))</f>
        <v>0</v>
      </c>
      <c r="AD74" s="430">
        <f>IF(Config!$C$6=1,SUM(+Ene!AD74),IF(Config!$C$6=2,SUM(+Ene!AD74+Feb!AD74),IF(Config!$C$6=3,SUM(+Ene!AD74+Feb!AD74+Mar!AD74),IF(Config!$C$6=4,SUM(+Ene!AD74+Feb!AD74+Mar!AD74+Abr!AD74),IF(Config!$C$6=5,SUM(Ene!AD74+Feb!AD74+Mar!AD74+Abr!AD74+May!AD74),IF(Config!$C$6=6,SUM(+Ene!AD74+Feb!AD74+Mar!AD74+Abr!AD74+May!AD74+Jun!AD74),IF(Config!$C$6=7,SUM(Ene!AD74+Feb!AD74+Mar!AD74+Abr!AD74+May!AD74+Jun!AD74+Jul!AD74),IF(Config!$C$6=8,SUM(+Ene!AD74+Feb!AD74+Mar!AD74+Abr!AD74+May!AD74+Jun!AD74+Jul!AD74+Ago!AD74),IF(Config!$C$6=9,SUM(+Ene!AD74+Feb!AD74+Mar!AD74+Abr!AD74+May!AD74+Jun!AD74+Jul!AD74+Ago!AD74+Set!AD74),IF(Config!$C$6=10,SUM(+Ene!AD74+Feb!AD74+Mar!AD74+Abr!AD74+May!AD74+Jun!AD74+Jul!AD74+Ago!AD74+Set!AD74+Oct!AD74),IF(Config!$C$6=11,SUM(+Ene!AD74+Feb!AD74+Mar!AD74+Abr!AD74+May!AD74+Jun!AD74+Jul!AD74+Ago!AD74+Set!AD74+Oct!AD74+Nov!AD74),IF(Config!$C$6=12,SUM(+Ene!AD74+Feb!AD74+Mar!AD74+Abr!AD74+May!AD74+Jun!AD74+Jul!AD74+Ago!AD74+Set!AD74+Oct!AD74+Nov!AD74+Dic!AD74)))))))))))))</f>
        <v>0</v>
      </c>
      <c r="AE74" s="430">
        <f>IF(Config!$C$6=1,SUM(+Ene!AE74),IF(Config!$C$6=2,SUM(+Ene!AE74+Feb!AE74),IF(Config!$C$6=3,SUM(+Ene!AE74+Feb!AE74+Mar!AE74),IF(Config!$C$6=4,SUM(+Ene!AE74+Feb!AE74+Mar!AE74+Abr!AE74),IF(Config!$C$6=5,SUM(Ene!AE74+Feb!AE74+Mar!AE74+Abr!AE74+May!AE74),IF(Config!$C$6=6,SUM(+Ene!AE74+Feb!AE74+Mar!AE74+Abr!AE74+May!AE74+Jun!AE74),IF(Config!$C$6=7,SUM(Ene!AE74+Feb!AE74+Mar!AE74+Abr!AE74+May!AE74+Jun!AE74+Jul!AE74),IF(Config!$C$6=8,SUM(+Ene!AE74+Feb!AE74+Mar!AE74+Abr!AE74+May!AE74+Jun!AE74+Jul!AE74+Ago!AE74),IF(Config!$C$6=9,SUM(+Ene!AE74+Feb!AE74+Mar!AE74+Abr!AE74+May!AE74+Jun!AE74+Jul!AE74+Ago!AE74+Set!AE74),IF(Config!$C$6=10,SUM(+Ene!AE74+Feb!AE74+Mar!AE74+Abr!AE74+May!AE74+Jun!AE74+Jul!AE74+Ago!AE74+Set!AE74+Oct!AE74),IF(Config!$C$6=11,SUM(+Ene!AE74+Feb!AE74+Mar!AE74+Abr!AE74+May!AE74+Jun!AE74+Jul!AE74+Ago!AE74+Set!AE74+Oct!AE74+Nov!AE74),IF(Config!$C$6=12,SUM(+Ene!AE74+Feb!AE74+Mar!AE74+Abr!AE74+May!AE74+Jun!AE74+Jul!AE74+Ago!AE74+Set!AE74+Oct!AE74+Nov!AE74+Dic!AE74)))))))))))))</f>
        <v>0</v>
      </c>
      <c r="AF74" s="430">
        <f>IF(Config!$C$6=1,SUM(+Ene!AF74),IF(Config!$C$6=2,SUM(+Ene!AF74+Feb!AF74),IF(Config!$C$6=3,SUM(+Ene!AF74+Feb!AF74+Mar!AF74),IF(Config!$C$6=4,SUM(+Ene!AF74+Feb!AF74+Mar!AF74+Abr!AF74),IF(Config!$C$6=5,SUM(Ene!AF74+Feb!AF74+Mar!AF74+Abr!AF74+May!AF74),IF(Config!$C$6=6,SUM(+Ene!AF74+Feb!AF74+Mar!AF74+Abr!AF74+May!AF74+Jun!AF74),IF(Config!$C$6=7,SUM(Ene!AF74+Feb!AF74+Mar!AF74+Abr!AF74+May!AF74+Jun!AF74+Jul!AF74),IF(Config!$C$6=8,SUM(+Ene!AF74+Feb!AF74+Mar!AF74+Abr!AF74+May!AF74+Jun!AF74+Jul!AF74+Ago!AF74),IF(Config!$C$6=9,SUM(+Ene!AF74+Feb!AF74+Mar!AF74+Abr!AF74+May!AF74+Jun!AF74+Jul!AF74+Ago!AF74+Set!AF74),IF(Config!$C$6=10,SUM(+Ene!AF74+Feb!AF74+Mar!AF74+Abr!AF74+May!AF74+Jun!AF74+Jul!AF74+Ago!AF74+Set!AF74+Oct!AF74),IF(Config!$C$6=11,SUM(+Ene!AF74+Feb!AF74+Mar!AF74+Abr!AF74+May!AF74+Jun!AF74+Jul!AF74+Ago!AF74+Set!AF74+Oct!AF74+Nov!AF74),IF(Config!$C$6=12,SUM(+Ene!AF74+Feb!AF74+Mar!AF74+Abr!AF74+May!AF74+Jun!AF74+Jul!AF74+Ago!AF74+Set!AF74+Oct!AF74+Nov!AF74+Dic!AF74)))))))))))))</f>
        <v>0</v>
      </c>
      <c r="AG74" s="430">
        <f>IF(Config!$C$6=1,SUM(+Ene!AG74),IF(Config!$C$6=2,SUM(+Ene!AG74+Feb!AG74),IF(Config!$C$6=3,SUM(+Ene!AG74+Feb!AG74+Mar!AG74),IF(Config!$C$6=4,SUM(+Ene!AG74+Feb!AG74+Mar!AG74+Abr!AG74),IF(Config!$C$6=5,SUM(Ene!AG74+Feb!AG74+Mar!AG74+Abr!AG74+May!AG74),IF(Config!$C$6=6,SUM(+Ene!AG74+Feb!AG74+Mar!AG74+Abr!AG74+May!AG74+Jun!AG74),IF(Config!$C$6=7,SUM(Ene!AG74+Feb!AG74+Mar!AG74+Abr!AG74+May!AG74+Jun!AG74+Jul!AG74),IF(Config!$C$6=8,SUM(+Ene!AG74+Feb!AG74+Mar!AG74+Abr!AG74+May!AG74+Jun!AG74+Jul!AG74+Ago!AG74),IF(Config!$C$6=9,SUM(+Ene!AG74+Feb!AG74+Mar!AG74+Abr!AG74+May!AG74+Jun!AG74+Jul!AG74+Ago!AG74+Set!AG74),IF(Config!$C$6=10,SUM(+Ene!AG74+Feb!AG74+Mar!AG74+Abr!AG74+May!AG74+Jun!AG74+Jul!AG74+Ago!AG74+Set!AG74+Oct!AG74),IF(Config!$C$6=11,SUM(+Ene!AG74+Feb!AG74+Mar!AG74+Abr!AG74+May!AG74+Jun!AG74+Jul!AG74+Ago!AG74+Set!AG74+Oct!AG74+Nov!AG74),IF(Config!$C$6=12,SUM(+Ene!AG74+Feb!AG74+Mar!AG74+Abr!AG74+May!AG74+Jun!AG74+Jul!AG74+Ago!AG74+Set!AG74+Oct!AG74+Nov!AG74+Dic!AG74)))))))))))))</f>
        <v>0</v>
      </c>
      <c r="AH74" s="430">
        <f>IF(Config!$C$6=1,SUM(+Ene!AH74),IF(Config!$C$6=2,SUM(+Ene!AH74+Feb!AH74),IF(Config!$C$6=3,SUM(+Ene!AH74+Feb!AH74+Mar!AH74),IF(Config!$C$6=4,SUM(+Ene!AH74+Feb!AH74+Mar!AH74+Abr!AH74),IF(Config!$C$6=5,SUM(Ene!AH74+Feb!AH74+Mar!AH74+Abr!AH74+May!AH74),IF(Config!$C$6=6,SUM(+Ene!AH74+Feb!AH74+Mar!AH74+Abr!AH74+May!AH74+Jun!AH74),IF(Config!$C$6=7,SUM(Ene!AH74+Feb!AH74+Mar!AH74+Abr!AH74+May!AH74+Jun!AH74+Jul!AH74),IF(Config!$C$6=8,SUM(+Ene!AH74+Feb!AH74+Mar!AH74+Abr!AH74+May!AH74+Jun!AH74+Jul!AH74+Ago!AH74),IF(Config!$C$6=9,SUM(+Ene!AH74+Feb!AH74+Mar!AH74+Abr!AH74+May!AH74+Jun!AH74+Jul!AH74+Ago!AH74+Set!AH74),IF(Config!$C$6=10,SUM(+Ene!AH74+Feb!AH74+Mar!AH74+Abr!AH74+May!AH74+Jun!AH74+Jul!AH74+Ago!AH74+Set!AH74+Oct!AH74),IF(Config!$C$6=11,SUM(+Ene!AH74+Feb!AH74+Mar!AH74+Abr!AH74+May!AH74+Jun!AH74+Jul!AH74+Ago!AH74+Set!AH74+Oct!AH74+Nov!AH74),IF(Config!$C$6=12,SUM(+Ene!AH74+Feb!AH74+Mar!AH74+Abr!AH74+May!AH74+Jun!AH74+Jul!AH74+Ago!AH74+Set!AH74+Oct!AH74+Nov!AH74+Dic!AH74)))))))))))))</f>
        <v>0</v>
      </c>
      <c r="AI74" s="430">
        <f>IF(Config!$C$6=1,SUM(+Ene!AI74),IF(Config!$C$6=2,SUM(+Ene!AI74+Feb!AI74),IF(Config!$C$6=3,SUM(+Ene!AI74+Feb!AI74+Mar!AI74),IF(Config!$C$6=4,SUM(+Ene!AI74+Feb!AI74+Mar!AI74+Abr!AI74),IF(Config!$C$6=5,SUM(Ene!AI74+Feb!AI74+Mar!AI74+Abr!AI74+May!AI74),IF(Config!$C$6=6,SUM(+Ene!AI74+Feb!AI74+Mar!AI74+Abr!AI74+May!AI74+Jun!AI74),IF(Config!$C$6=7,SUM(Ene!AI74+Feb!AI74+Mar!AI74+Abr!AI74+May!AI74+Jun!AI74+Jul!AI74),IF(Config!$C$6=8,SUM(+Ene!AI74+Feb!AI74+Mar!AI74+Abr!AI74+May!AI74+Jun!AI74+Jul!AI74+Ago!AI74),IF(Config!$C$6=9,SUM(+Ene!AI74+Feb!AI74+Mar!AI74+Abr!AI74+May!AI74+Jun!AI74+Jul!AI74+Ago!AI74+Set!AI74),IF(Config!$C$6=10,SUM(+Ene!AI74+Feb!AI74+Mar!AI74+Abr!AI74+May!AI74+Jun!AI74+Jul!AI74+Ago!AI74+Set!AI74+Oct!AI74),IF(Config!$C$6=11,SUM(+Ene!AI74+Feb!AI74+Mar!AI74+Abr!AI74+May!AI74+Jun!AI74+Jul!AI74+Ago!AI74+Set!AI74+Oct!AI74+Nov!AI74),IF(Config!$C$6=12,SUM(+Ene!AI74+Feb!AI74+Mar!AI74+Abr!AI74+May!AI74+Jun!AI74+Jul!AI74+Ago!AI74+Set!AI74+Oct!AI74+Nov!AI74+Dic!AI74)))))))))))))</f>
        <v>0</v>
      </c>
      <c r="AJ74" s="430">
        <f>IF(Config!$C$6=1,SUM(+Ene!AJ74),IF(Config!$C$6=2,SUM(+Ene!AJ74+Feb!AJ74),IF(Config!$C$6=3,SUM(+Ene!AJ74+Feb!AJ74+Mar!AJ74),IF(Config!$C$6=4,SUM(+Ene!AJ74+Feb!AJ74+Mar!AJ74+Abr!AJ74),IF(Config!$C$6=5,SUM(Ene!AJ74+Feb!AJ74+Mar!AJ74+Abr!AJ74+May!AJ74),IF(Config!$C$6=6,SUM(+Ene!AJ74+Feb!AJ74+Mar!AJ74+Abr!AJ74+May!AJ74+Jun!AJ74),IF(Config!$C$6=7,SUM(Ene!AJ74+Feb!AJ74+Mar!AJ74+Abr!AJ74+May!AJ74+Jun!AJ74+Jul!AJ74),IF(Config!$C$6=8,SUM(+Ene!AJ74+Feb!AJ74+Mar!AJ74+Abr!AJ74+May!AJ74+Jun!AJ74+Jul!AJ74+Ago!AJ74),IF(Config!$C$6=9,SUM(+Ene!AJ74+Feb!AJ74+Mar!AJ74+Abr!AJ74+May!AJ74+Jun!AJ74+Jul!AJ74+Ago!AJ74+Set!AJ74),IF(Config!$C$6=10,SUM(+Ene!AJ74+Feb!AJ74+Mar!AJ74+Abr!AJ74+May!AJ74+Jun!AJ74+Jul!AJ74+Ago!AJ74+Set!AJ74+Oct!AJ74),IF(Config!$C$6=11,SUM(+Ene!AJ74+Feb!AJ74+Mar!AJ74+Abr!AJ74+May!AJ74+Jun!AJ74+Jul!AJ74+Ago!AJ74+Set!AJ74+Oct!AJ74+Nov!AJ74),IF(Config!$C$6=12,SUM(+Ene!AJ74+Feb!AJ74+Mar!AJ74+Abr!AJ74+May!AJ74+Jun!AJ74+Jul!AJ74+Ago!AJ74+Set!AJ74+Oct!AJ74+Nov!AJ74+Dic!AJ74)))))))))))))</f>
        <v>0</v>
      </c>
      <c r="AK74" s="430">
        <f>IF(Config!$C$6=1,SUM(+Ene!AK74),IF(Config!$C$6=2,SUM(+Ene!AK74+Feb!AK74),IF(Config!$C$6=3,SUM(+Ene!AK74+Feb!AK74+Mar!AK74),IF(Config!$C$6=4,SUM(+Ene!AK74+Feb!AK74+Mar!AK74+Abr!AK74),IF(Config!$C$6=5,SUM(Ene!AK74+Feb!AK74+Mar!AK74+Abr!AK74+May!AK74),IF(Config!$C$6=6,SUM(+Ene!AK74+Feb!AK74+Mar!AK74+Abr!AK74+May!AK74+Jun!AK74),IF(Config!$C$6=7,SUM(Ene!AK74+Feb!AK74+Mar!AK74+Abr!AK74+May!AK74+Jun!AK74+Jul!AK74),IF(Config!$C$6=8,SUM(+Ene!AK74+Feb!AK74+Mar!AK74+Abr!AK74+May!AK74+Jun!AK74+Jul!AK74+Ago!AK74),IF(Config!$C$6=9,SUM(+Ene!AK74+Feb!AK74+Mar!AK74+Abr!AK74+May!AK74+Jun!AK74+Jul!AK74+Ago!AK74+Set!AK74),IF(Config!$C$6=10,SUM(+Ene!AK74+Feb!AK74+Mar!AK74+Abr!AK74+May!AK74+Jun!AK74+Jul!AK74+Ago!AK74+Set!AK74+Oct!AK74),IF(Config!$C$6=11,SUM(+Ene!AK74+Feb!AK74+Mar!AK74+Abr!AK74+May!AK74+Jun!AK74+Jul!AK74+Ago!AK74+Set!AK74+Oct!AK74+Nov!AK74),IF(Config!$C$6=12,SUM(+Ene!AK74+Feb!AK74+Mar!AK74+Abr!AK74+May!AK74+Jun!AK74+Jul!AK74+Ago!AK74+Set!AK74+Oct!AK74+Nov!AK74+Dic!AK74)))))))))))))</f>
        <v>0</v>
      </c>
      <c r="AL74" s="430">
        <f>IF(Config!$C$6=1,SUM(+Ene!AL74),IF(Config!$C$6=2,SUM(+Ene!AL74+Feb!AL74),IF(Config!$C$6=3,SUM(+Ene!AL74+Feb!AL74+Mar!AL74),IF(Config!$C$6=4,SUM(+Ene!AL74+Feb!AL74+Mar!AL74+Abr!AL74),IF(Config!$C$6=5,SUM(Ene!AL74+Feb!AL74+Mar!AL74+Abr!AL74+May!AL74),IF(Config!$C$6=6,SUM(+Ene!AL74+Feb!AL74+Mar!AL74+Abr!AL74+May!AL74+Jun!AL74),IF(Config!$C$6=7,SUM(Ene!AL74+Feb!AL74+Mar!AL74+Abr!AL74+May!AL74+Jun!AL74+Jul!AL74),IF(Config!$C$6=8,SUM(+Ene!AL74+Feb!AL74+Mar!AL74+Abr!AL74+May!AL74+Jun!AL74+Jul!AL74+Ago!AL74),IF(Config!$C$6=9,SUM(+Ene!AL74+Feb!AL74+Mar!AL74+Abr!AL74+May!AL74+Jun!AL74+Jul!AL74+Ago!AL74+Set!AL74),IF(Config!$C$6=10,SUM(+Ene!AL74+Feb!AL74+Mar!AL74+Abr!AL74+May!AL74+Jun!AL74+Jul!AL74+Ago!AL74+Set!AL74+Oct!AL74),IF(Config!$C$6=11,SUM(+Ene!AL74+Feb!AL74+Mar!AL74+Abr!AL74+May!AL74+Jun!AL74+Jul!AL74+Ago!AL74+Set!AL74+Oct!AL74+Nov!AL74),IF(Config!$C$6=12,SUM(+Ene!AL74+Feb!AL74+Mar!AL74+Abr!AL74+May!AL74+Jun!AL74+Jul!AL74+Ago!AL74+Set!AL74+Oct!AL74+Nov!AL74+Dic!AL74)))))))))))))</f>
        <v>0</v>
      </c>
      <c r="AM74" s="430">
        <f>IF(Config!$C$6=1,SUM(+Ene!AM74),IF(Config!$C$6=2,SUM(+Ene!AM74+Feb!AM74),IF(Config!$C$6=3,SUM(+Ene!AM74+Feb!AM74+Mar!AM74),IF(Config!$C$6=4,SUM(+Ene!AM74+Feb!AM74+Mar!AM74+Abr!AM74),IF(Config!$C$6=5,SUM(Ene!AM74+Feb!AM74+Mar!AM74+Abr!AM74+May!AM74),IF(Config!$C$6=6,SUM(+Ene!AM74+Feb!AM74+Mar!AM74+Abr!AM74+May!AM74+Jun!AM74),IF(Config!$C$6=7,SUM(Ene!AM74+Feb!AM74+Mar!AM74+Abr!AM74+May!AM74+Jun!AM74+Jul!AM74),IF(Config!$C$6=8,SUM(+Ene!AM74+Feb!AM74+Mar!AM74+Abr!AM74+May!AM74+Jun!AM74+Jul!AM74+Ago!AM74),IF(Config!$C$6=9,SUM(+Ene!AM74+Feb!AM74+Mar!AM74+Abr!AM74+May!AM74+Jun!AM74+Jul!AM74+Ago!AM74+Set!AM74),IF(Config!$C$6=10,SUM(+Ene!AM74+Feb!AM74+Mar!AM74+Abr!AM74+May!AM74+Jun!AM74+Jul!AM74+Ago!AM74+Set!AM74+Oct!AM74),IF(Config!$C$6=11,SUM(+Ene!AM74+Feb!AM74+Mar!AM74+Abr!AM74+May!AM74+Jun!AM74+Jul!AM74+Ago!AM74+Set!AM74+Oct!AM74+Nov!AM74),IF(Config!$C$6=12,SUM(+Ene!AM74+Feb!AM74+Mar!AM74+Abr!AM74+May!AM74+Jun!AM74+Jul!AM74+Ago!AM74+Set!AM74+Oct!AM74+Nov!AM74+Dic!AM74)))))))))))))</f>
        <v>0</v>
      </c>
      <c r="AN74" s="430">
        <f>IF(Config!$C$6=1,SUM(+Ene!AN74),IF(Config!$C$6=2,SUM(+Ene!AN74+Feb!AN74),IF(Config!$C$6=3,SUM(+Ene!AN74+Feb!AN74+Mar!AN74),IF(Config!$C$6=4,SUM(+Ene!AN74+Feb!AN74+Mar!AN74+Abr!AN74),IF(Config!$C$6=5,SUM(Ene!AN74+Feb!AN74+Mar!AN74+Abr!AN74+May!AN74),IF(Config!$C$6=6,SUM(+Ene!AN74+Feb!AN74+Mar!AN74+Abr!AN74+May!AN74+Jun!AN74),IF(Config!$C$6=7,SUM(Ene!AN74+Feb!AN74+Mar!AN74+Abr!AN74+May!AN74+Jun!AN74+Jul!AN74),IF(Config!$C$6=8,SUM(+Ene!AN74+Feb!AN74+Mar!AN74+Abr!AN74+May!AN74+Jun!AN74+Jul!AN74+Ago!AN74),IF(Config!$C$6=9,SUM(+Ene!AN74+Feb!AN74+Mar!AN74+Abr!AN74+May!AN74+Jun!AN74+Jul!AN74+Ago!AN74+Set!AN74),IF(Config!$C$6=10,SUM(+Ene!AN74+Feb!AN74+Mar!AN74+Abr!AN74+May!AN74+Jun!AN74+Jul!AN74+Ago!AN74+Set!AN74+Oct!AN74),IF(Config!$C$6=11,SUM(+Ene!AN74+Feb!AN74+Mar!AN74+Abr!AN74+May!AN74+Jun!AN74+Jul!AN74+Ago!AN74+Set!AN74+Oct!AN74+Nov!AN74),IF(Config!$C$6=12,SUM(+Ene!AN74+Feb!AN74+Mar!AN74+Abr!AN74+May!AN74+Jun!AN74+Jul!AN74+Ago!AN74+Set!AN74+Oct!AN74+Nov!AN74+Dic!AN74)))))))))))))</f>
        <v>0</v>
      </c>
      <c r="AO74" s="430">
        <f>IF(Config!$C$6=1,SUM(+Ene!AO74),IF(Config!$C$6=2,SUM(+Ene!AO74+Feb!AO74),IF(Config!$C$6=3,SUM(+Ene!AO74+Feb!AO74+Mar!AO74),IF(Config!$C$6=4,SUM(+Ene!AO74+Feb!AO74+Mar!AO74+Abr!AO74),IF(Config!$C$6=5,SUM(Ene!AO74+Feb!AO74+Mar!AO74+Abr!AO74+May!AO74),IF(Config!$C$6=6,SUM(+Ene!AO74+Feb!AO74+Mar!AO74+Abr!AO74+May!AO74+Jun!AO74),IF(Config!$C$6=7,SUM(Ene!AO74+Feb!AO74+Mar!AO74+Abr!AO74+May!AO74+Jun!AO74+Jul!AO74),IF(Config!$C$6=8,SUM(+Ene!AO74+Feb!AO74+Mar!AO74+Abr!AO74+May!AO74+Jun!AO74+Jul!AO74+Ago!AO74),IF(Config!$C$6=9,SUM(+Ene!AO74+Feb!AO74+Mar!AO74+Abr!AO74+May!AO74+Jun!AO74+Jul!AO74+Ago!AO74+Set!AO74),IF(Config!$C$6=10,SUM(+Ene!AO74+Feb!AO74+Mar!AO74+Abr!AO74+May!AO74+Jun!AO74+Jul!AO74+Ago!AO74+Set!AO74+Oct!AO74),IF(Config!$C$6=11,SUM(+Ene!AO74+Feb!AO74+Mar!AO74+Abr!AO74+May!AO74+Jun!AO74+Jul!AO74+Ago!AO74+Set!AO74+Oct!AO74+Nov!AO74),IF(Config!$C$6=12,SUM(+Ene!AO74+Feb!AO74+Mar!AO74+Abr!AO74+May!AO74+Jun!AO74+Jul!AO74+Ago!AO74+Set!AO74+Oct!AO74+Nov!AO74+Dic!AO74)))))))))))))</f>
        <v>0</v>
      </c>
      <c r="AP74" s="430">
        <f>IF(Config!$C$6=1,SUM(+Ene!AP74),IF(Config!$C$6=2,SUM(+Ene!AP74+Feb!AP74),IF(Config!$C$6=3,SUM(+Ene!AP74+Feb!AP74+Mar!AP74),IF(Config!$C$6=4,SUM(+Ene!AP74+Feb!AP74+Mar!AP74+Abr!AP74),IF(Config!$C$6=5,SUM(Ene!AP74+Feb!AP74+Mar!AP74+Abr!AP74+May!AP74),IF(Config!$C$6=6,SUM(+Ene!AP74+Feb!AP74+Mar!AP74+Abr!AP74+May!AP74+Jun!AP74),IF(Config!$C$6=7,SUM(Ene!AP74+Feb!AP74+Mar!AP74+Abr!AP74+May!AP74+Jun!AP74+Jul!AP74),IF(Config!$C$6=8,SUM(+Ene!AP74+Feb!AP74+Mar!AP74+Abr!AP74+May!AP74+Jun!AP74+Jul!AP74+Ago!AP74),IF(Config!$C$6=9,SUM(+Ene!AP74+Feb!AP74+Mar!AP74+Abr!AP74+May!AP74+Jun!AP74+Jul!AP74+Ago!AP74+Set!AP74),IF(Config!$C$6=10,SUM(+Ene!AP74+Feb!AP74+Mar!AP74+Abr!AP74+May!AP74+Jun!AP74+Jul!AP74+Ago!AP74+Set!AP74+Oct!AP74),IF(Config!$C$6=11,SUM(+Ene!AP74+Feb!AP74+Mar!AP74+Abr!AP74+May!AP74+Jun!AP74+Jul!AP74+Ago!AP74+Set!AP74+Oct!AP74+Nov!AP74),IF(Config!$C$6=12,SUM(+Ene!AP74+Feb!AP74+Mar!AP74+Abr!AP74+May!AP74+Jun!AP74+Jul!AP74+Ago!AP74+Set!AP74+Oct!AP74+Nov!AP74+Dic!AP74)))))))))))))</f>
        <v>0</v>
      </c>
      <c r="AQ74" s="430">
        <f>IF(Config!$C$6=1,SUM(+Ene!AQ74),IF(Config!$C$6=2,SUM(+Ene!AQ74+Feb!AQ74),IF(Config!$C$6=3,SUM(+Ene!AQ74+Feb!AQ74+Mar!AQ74),IF(Config!$C$6=4,SUM(+Ene!AQ74+Feb!AQ74+Mar!AQ74+Abr!AQ74),IF(Config!$C$6=5,SUM(Ene!AQ74+Feb!AQ74+Mar!AQ74+Abr!AQ74+May!AQ74),IF(Config!$C$6=6,SUM(+Ene!AQ74+Feb!AQ74+Mar!AQ74+Abr!AQ74+May!AQ74+Jun!AQ74),IF(Config!$C$6=7,SUM(Ene!AQ74+Feb!AQ74+Mar!AQ74+Abr!AQ74+May!AQ74+Jun!AQ74+Jul!AQ74),IF(Config!$C$6=8,SUM(+Ene!AQ74+Feb!AQ74+Mar!AQ74+Abr!AQ74+May!AQ74+Jun!AQ74+Jul!AQ74+Ago!AQ74),IF(Config!$C$6=9,SUM(+Ene!AQ74+Feb!AQ74+Mar!AQ74+Abr!AQ74+May!AQ74+Jun!AQ74+Jul!AQ74+Ago!AQ74+Set!AQ74),IF(Config!$C$6=10,SUM(+Ene!AQ74+Feb!AQ74+Mar!AQ74+Abr!AQ74+May!AQ74+Jun!AQ74+Jul!AQ74+Ago!AQ74+Set!AQ74+Oct!AQ74),IF(Config!$C$6=11,SUM(+Ene!AQ74+Feb!AQ74+Mar!AQ74+Abr!AQ74+May!AQ74+Jun!AQ74+Jul!AQ74+Ago!AQ74+Set!AQ74+Oct!AQ74+Nov!AQ74),IF(Config!$C$6=12,SUM(+Ene!AQ74+Feb!AQ74+Mar!AQ74+Abr!AQ74+May!AQ74+Jun!AQ74+Jul!AQ74+Ago!AQ74+Set!AQ74+Oct!AQ74+Nov!AQ74+Dic!AQ74)))))))))))))</f>
        <v>0</v>
      </c>
      <c r="AR74" s="430">
        <f>IF(Config!$C$6=1,SUM(+Ene!AR74),IF(Config!$C$6=2,SUM(+Ene!AR74+Feb!AR74),IF(Config!$C$6=3,SUM(+Ene!AR74+Feb!AR74+Mar!AR74),IF(Config!$C$6=4,SUM(+Ene!AR74+Feb!AR74+Mar!AR74+Abr!AR74),IF(Config!$C$6=5,SUM(Ene!AR74+Feb!AR74+Mar!AR74+Abr!AR74+May!AR74),IF(Config!$C$6=6,SUM(+Ene!AR74+Feb!AR74+Mar!AR74+Abr!AR74+May!AR74+Jun!AR74),IF(Config!$C$6=7,SUM(Ene!AR74+Feb!AR74+Mar!AR74+Abr!AR74+May!AR74+Jun!AR74+Jul!AR74),IF(Config!$C$6=8,SUM(+Ene!AR74+Feb!AR74+Mar!AR74+Abr!AR74+May!AR74+Jun!AR74+Jul!AR74+Ago!AR74),IF(Config!$C$6=9,SUM(+Ene!AR74+Feb!AR74+Mar!AR74+Abr!AR74+May!AR74+Jun!AR74+Jul!AR74+Ago!AR74+Set!AR74),IF(Config!$C$6=10,SUM(+Ene!AR74+Feb!AR74+Mar!AR74+Abr!AR74+May!AR74+Jun!AR74+Jul!AR74+Ago!AR74+Set!AR74+Oct!AR74),IF(Config!$C$6=11,SUM(+Ene!AR74+Feb!AR74+Mar!AR74+Abr!AR74+May!AR74+Jun!AR74+Jul!AR74+Ago!AR74+Set!AR74+Oct!AR74+Nov!AR74),IF(Config!$C$6=12,SUM(+Ene!AR74+Feb!AR74+Mar!AR74+Abr!AR74+May!AR74+Jun!AR74+Jul!AR74+Ago!AR74+Set!AR74+Oct!AR74+Nov!AR74+Dic!AR74)))))))))))))</f>
        <v>0</v>
      </c>
      <c r="AS74" s="430">
        <f>IF(Config!$C$6=1,SUM(+Ene!AS74),IF(Config!$C$6=2,SUM(+Ene!AS74+Feb!AS74),IF(Config!$C$6=3,SUM(+Ene!AS74+Feb!AS74+Mar!AS74),IF(Config!$C$6=4,SUM(+Ene!AS74+Feb!AS74+Mar!AS74+Abr!AS74),IF(Config!$C$6=5,SUM(Ene!AS74+Feb!AS74+Mar!AS74+Abr!AS74+May!AS74),IF(Config!$C$6=6,SUM(+Ene!AS74+Feb!AS74+Mar!AS74+Abr!AS74+May!AS74+Jun!AS74),IF(Config!$C$6=7,SUM(Ene!AS74+Feb!AS74+Mar!AS74+Abr!AS74+May!AS74+Jun!AS74+Jul!AS74),IF(Config!$C$6=8,SUM(+Ene!AS74+Feb!AS74+Mar!AS74+Abr!AS74+May!AS74+Jun!AS74+Jul!AS74+Ago!AS74),IF(Config!$C$6=9,SUM(+Ene!AS74+Feb!AS74+Mar!AS74+Abr!AS74+May!AS74+Jun!AS74+Jul!AS74+Ago!AS74+Set!AS74),IF(Config!$C$6=10,SUM(+Ene!AS74+Feb!AS74+Mar!AS74+Abr!AS74+May!AS74+Jun!AS74+Jul!AS74+Ago!AS74+Set!AS74+Oct!AS74),IF(Config!$C$6=11,SUM(+Ene!AS74+Feb!AS74+Mar!AS74+Abr!AS74+May!AS74+Jun!AS74+Jul!AS74+Ago!AS74+Set!AS74+Oct!AS74+Nov!AS74),IF(Config!$C$6=12,SUM(+Ene!AS74+Feb!AS74+Mar!AS74+Abr!AS74+May!AS74+Jun!AS74+Jul!AS74+Ago!AS74+Set!AS74+Oct!AS74+Nov!AS74+Dic!AS74)))))))))))))</f>
        <v>0</v>
      </c>
      <c r="AT74" s="430">
        <f>IF(Config!$C$6=1,SUM(+Ene!AT74),IF(Config!$C$6=2,SUM(+Ene!AT74+Feb!AT74),IF(Config!$C$6=3,SUM(+Ene!AT74+Feb!AT74+Mar!AT74),IF(Config!$C$6=4,SUM(+Ene!AT74+Feb!AT74+Mar!AT74+Abr!AT74),IF(Config!$C$6=5,SUM(Ene!AT74+Feb!AT74+Mar!AT74+Abr!AT74+May!AT74),IF(Config!$C$6=6,SUM(+Ene!AT74+Feb!AT74+Mar!AT74+Abr!AT74+May!AT74+Jun!AT74),IF(Config!$C$6=7,SUM(Ene!AT74+Feb!AT74+Mar!AT74+Abr!AT74+May!AT74+Jun!AT74+Jul!AT74),IF(Config!$C$6=8,SUM(+Ene!AT74+Feb!AT74+Mar!AT74+Abr!AT74+May!AT74+Jun!AT74+Jul!AT74+Ago!AT74),IF(Config!$C$6=9,SUM(+Ene!AT74+Feb!AT74+Mar!AT74+Abr!AT74+May!AT74+Jun!AT74+Jul!AT74+Ago!AT74+Set!AT74),IF(Config!$C$6=10,SUM(+Ene!AT74+Feb!AT74+Mar!AT74+Abr!AT74+May!AT74+Jun!AT74+Jul!AT74+Ago!AT74+Set!AT74+Oct!AT74),IF(Config!$C$6=11,SUM(+Ene!AT74+Feb!AT74+Mar!AT74+Abr!AT74+May!AT74+Jun!AT74+Jul!AT74+Ago!AT74+Set!AT74+Oct!AT74+Nov!AT74),IF(Config!$C$6=12,SUM(+Ene!AT74+Feb!AT74+Mar!AT74+Abr!AT74+May!AT74+Jun!AT74+Jul!AT74+Ago!AT74+Set!AT74+Oct!AT74+Nov!AT74+Dic!AT74)))))))))))))</f>
        <v>0</v>
      </c>
      <c r="AU74">
        <f t="shared" si="34"/>
        <v>0</v>
      </c>
      <c r="AV74" s="384">
        <f t="shared" si="35"/>
        <v>0</v>
      </c>
      <c r="AW74" s="384">
        <f t="shared" si="36"/>
        <v>0</v>
      </c>
      <c r="AX74" s="384">
        <f t="shared" si="51"/>
        <v>0</v>
      </c>
      <c r="AY74" s="384">
        <f t="shared" si="52"/>
        <v>0</v>
      </c>
      <c r="AZ74" s="384">
        <f t="shared" si="54"/>
        <v>0</v>
      </c>
      <c r="BA74" s="384">
        <f t="shared" si="55"/>
        <v>0</v>
      </c>
      <c r="BB74" s="37">
        <f t="shared" si="59"/>
        <v>0</v>
      </c>
      <c r="BC74" s="384">
        <f t="shared" si="56"/>
        <v>0</v>
      </c>
      <c r="BD74" s="385">
        <f t="shared" si="57"/>
        <v>0</v>
      </c>
      <c r="BE74" s="384">
        <f t="shared" si="58"/>
        <v>0</v>
      </c>
      <c r="BF74" s="54">
        <f t="shared" si="53"/>
        <v>0</v>
      </c>
      <c r="BG74" t="str">
        <f t="shared" si="8"/>
        <v>OK</v>
      </c>
    </row>
    <row r="75" spans="1:59" x14ac:dyDescent="0.25">
      <c r="A75" s="400">
        <v>72</v>
      </c>
      <c r="B75" s="300" t="s">
        <v>550</v>
      </c>
      <c r="C75" s="301" t="s">
        <v>166</v>
      </c>
      <c r="D75" s="430">
        <f>IF(Config!$C$6=1,SUM(+Ene!D75),IF(Config!$C$6=2,SUM(+Ene!D75+Feb!D75),IF(Config!$C$6=3,SUM(+Ene!D75+Feb!D75+Mar!D75),IF(Config!$C$6=4,SUM(+Ene!D75+Feb!D75+Mar!D75+Abr!D75),IF(Config!$C$6=5,SUM(Ene!D75+Feb!D75+Mar!D75+Abr!D75+May!D75),IF(Config!$C$6=6,SUM(+Ene!D75+Feb!D75+Mar!D75+Abr!D75+May!D75+Jun!D75),IF(Config!$C$6=7,SUM(Ene!D75+Feb!D75+Mar!D75+Abr!D75+May!D75+Jun!D75+Jul!D75),IF(Config!$C$6=8,SUM(+Ene!D75+Feb!D75+Mar!D75+Abr!D75+May!D75+Jun!D75+Jul!D75+Ago!D75),IF(Config!$C$6=9,SUM(+Ene!D75+Feb!D75+Mar!D75+Abr!D75+May!D75+Jun!D75+Jul!D75+Ago!D75+Set!D75),IF(Config!$C$6=10,SUM(+Ene!D75+Feb!D75+Mar!D75+Abr!D75+May!D75+Jun!D75+Jul!D75+Ago!D75+Set!D75+Oct!D75),IF(Config!$C$6=11,SUM(+Ene!D75+Feb!D75+Mar!D75+Abr!D75+May!D75+Jun!D75+Jul!D75+Ago!D75+Set!D75+Oct!D75+Nov!D75),IF(Config!$C$6=12,SUM(+Ene!D75+Feb!D75+Mar!D75+Abr!D75+May!D75+Jun!D75+Jul!D75+Ago!D75+Set!D75+Oct!D75+Nov!D75+Dic!D75)))))))))))))</f>
        <v>0</v>
      </c>
      <c r="E75" s="430">
        <f>IF(Config!$C$6=1,SUM(+Ene!E75),IF(Config!$C$6=2,SUM(+Ene!E75+Feb!E75),IF(Config!$C$6=3,SUM(+Ene!E75+Feb!E75+Mar!E75),IF(Config!$C$6=4,SUM(+Ene!E75+Feb!E75+Mar!E75+Abr!E75),IF(Config!$C$6=5,SUM(Ene!E75+Feb!E75+Mar!E75+Abr!E75+May!E75),IF(Config!$C$6=6,SUM(+Ene!E75+Feb!E75+Mar!E75+Abr!E75+May!E75+Jun!E75),IF(Config!$C$6=7,SUM(Ene!E75+Feb!E75+Mar!E75+Abr!E75+May!E75+Jun!E75+Jul!E75),IF(Config!$C$6=8,SUM(+Ene!E75+Feb!E75+Mar!E75+Abr!E75+May!E75+Jun!E75+Jul!E75+Ago!E75),IF(Config!$C$6=9,SUM(+Ene!E75+Feb!E75+Mar!E75+Abr!E75+May!E75+Jun!E75+Jul!E75+Ago!E75+Set!E75),IF(Config!$C$6=10,SUM(+Ene!E75+Feb!E75+Mar!E75+Abr!E75+May!E75+Jun!E75+Jul!E75+Ago!E75+Set!E75+Oct!E75),IF(Config!$C$6=11,SUM(+Ene!E75+Feb!E75+Mar!E75+Abr!E75+May!E75+Jun!E75+Jul!E75+Ago!E75+Set!E75+Oct!E75+Nov!E75),IF(Config!$C$6=12,SUM(+Ene!E75+Feb!E75+Mar!E75+Abr!E75+May!E75+Jun!E75+Jul!E75+Ago!E75+Set!E75+Oct!E75+Nov!E75+Dic!E75)))))))))))))</f>
        <v>0</v>
      </c>
      <c r="F75" s="429">
        <f>IF(Config!$C$6=1,SUM(+Ene!F95),IF(Config!$C$6=2,SUM(+Ene!F95+Feb!F95),IF(Config!$C$6=3,SUM(+Ene!F95+Feb!F95+Mar!F95),IF(Config!$C$6=4,SUM(+Ene!F95+Feb!F95+Mar!F95+Abr!F95),IF(Config!$C$6=5,SUM(Ene!F95+Feb!F95+Mar!F95+Abr!F95+May!F95),IF(Config!$C$6=6,SUM(+Ene!F95+Feb!F95+Mar!F95+Abr!F95+May!F95+Jun!F95),IF(Config!$C$6=7,SUM(Ene!F95+Feb!F95+Mar!F95+Abr!F95+May!F95+Jun!F95+Jul!F95),IF(Config!$C$6=8,SUM(+Ene!F95+Feb!F95+Mar!F95+Abr!F95+May!F95+Jun!F95+Jul!F95+Ago!F95),IF(Config!$C$6=9,SUM(+Ene!F95+Feb!F95+Mar!F95+Abr!F95+May!F95+Jun!F95+Jul!F95+Ago!F95+Set!F95),IF(Config!$C$6=10,SUM(+Ene!F95+Feb!F95+Mar!F95+Abr!F95+May!F95+Jun!F95+Jul!F95+Ago!F95+Set!F95+Oct!F95),IF(Config!$C$6=11,SUM(+Ene!F95+Feb!F95+Mar!F95+Abr!F95+May!F95+Jun!F95+Jul!F95+Ago!F95+Set!F95+Oct!F95+Nov!F95),IF(Config!$C$6=12,SUM(+Ene!F95+Feb!F95+Mar!F95+Abr!F95+May!F95+Jun!F95+Jul!F95+Ago!F95+Set!F95+Oct!F95+Nov!F95+Dic!F95)))))))))))))</f>
        <v>0</v>
      </c>
      <c r="G75" s="430">
        <f>IF(Config!$C$6=1,SUM(+Ene!G75),IF(Config!$C$6=2,SUM(+Ene!G75+Feb!G75),IF(Config!$C$6=3,SUM(+Ene!G75+Feb!G75+Mar!G75),IF(Config!$C$6=4,SUM(+Ene!G75+Feb!G75+Mar!G75+Abr!G75),IF(Config!$C$6=5,SUM(Ene!G75+Feb!G75+Mar!G75+Abr!G75+May!G75),IF(Config!$C$6=6,SUM(+Ene!G75+Feb!G75+Mar!G75+Abr!G75+May!G75+Jun!G75),IF(Config!$C$6=7,SUM(Ene!G75+Feb!G75+Mar!G75+Abr!G75+May!G75+Jun!G75+Jul!G75),IF(Config!$C$6=8,SUM(+Ene!G75+Feb!G75+Mar!G75+Abr!G75+May!G75+Jun!G75+Jul!G75+Ago!G75),IF(Config!$C$6=9,SUM(+Ene!G75+Feb!G75+Mar!G75+Abr!G75+May!G75+Jun!G75+Jul!G75+Ago!G75+Set!G75),IF(Config!$C$6=10,SUM(+Ene!G75+Feb!G75+Mar!G75+Abr!G75+May!G75+Jun!G75+Jul!G75+Ago!G75+Set!G75+Oct!G75),IF(Config!$C$6=11,SUM(+Ene!G75+Feb!G75+Mar!G75+Abr!G75+May!G75+Jun!G75+Jul!G75+Ago!G75+Set!G75+Oct!G75+Nov!G75),IF(Config!$C$6=12,SUM(+Ene!G75+Feb!G75+Mar!G75+Abr!G75+May!G75+Jun!G75+Jul!G75+Ago!G75+Set!G75+Oct!G75+Nov!G75+Dic!G75)))))))))))))</f>
        <v>0</v>
      </c>
      <c r="H75" s="430">
        <f>IF(Config!$C$6=1,SUM(+Ene!H75),IF(Config!$C$6=2,SUM(+Ene!H75+Feb!H75),IF(Config!$C$6=3,SUM(+Ene!H75+Feb!H75+Mar!H75),IF(Config!$C$6=4,SUM(+Ene!H75+Feb!H75+Mar!H75+Abr!H75),IF(Config!$C$6=5,SUM(Ene!H75+Feb!H75+Mar!H75+Abr!H75+May!H75),IF(Config!$C$6=6,SUM(+Ene!H75+Feb!H75+Mar!H75+Abr!H75+May!H75+Jun!H75),IF(Config!$C$6=7,SUM(Ene!H75+Feb!H75+Mar!H75+Abr!H75+May!H75+Jun!H75+Jul!H75),IF(Config!$C$6=8,SUM(+Ene!H75+Feb!H75+Mar!H75+Abr!H75+May!H75+Jun!H75+Jul!H75+Ago!H75),IF(Config!$C$6=9,SUM(+Ene!H75+Feb!H75+Mar!H75+Abr!H75+May!H75+Jun!H75+Jul!H75+Ago!H75+Set!H75),IF(Config!$C$6=10,SUM(+Ene!H75+Feb!H75+Mar!H75+Abr!H75+May!H75+Jun!H75+Jul!H75+Ago!H75+Set!H75+Oct!H75),IF(Config!$C$6=11,SUM(+Ene!H75+Feb!H75+Mar!H75+Abr!H75+May!H75+Jun!H75+Jul!H75+Ago!H75+Set!H75+Oct!H75+Nov!H75),IF(Config!$C$6=12,SUM(+Ene!H75+Feb!H75+Mar!H75+Abr!H75+May!H75+Jun!H75+Jul!H75+Ago!H75+Set!H75+Oct!H75+Nov!H75+Dic!H75)))))))))))))</f>
        <v>0</v>
      </c>
      <c r="I75" s="430">
        <f>IF(Config!$C$6=1,SUM(+Ene!I75),IF(Config!$C$6=2,SUM(+Ene!I75+Feb!I75),IF(Config!$C$6=3,SUM(+Ene!I75+Feb!I75+Mar!I75),IF(Config!$C$6=4,SUM(+Ene!I75+Feb!I75+Mar!I75+Abr!I75),IF(Config!$C$6=5,SUM(Ene!I75+Feb!I75+Mar!I75+Abr!I75+May!I75),IF(Config!$C$6=6,SUM(+Ene!I75+Feb!I75+Mar!I75+Abr!I75+May!I75+Jun!I75),IF(Config!$C$6=7,SUM(Ene!I75+Feb!I75+Mar!I75+Abr!I75+May!I75+Jun!I75+Jul!I75),IF(Config!$C$6=8,SUM(+Ene!I75+Feb!I75+Mar!I75+Abr!I75+May!I75+Jun!I75+Jul!I75+Ago!I75),IF(Config!$C$6=9,SUM(+Ene!I75+Feb!I75+Mar!I75+Abr!I75+May!I75+Jun!I75+Jul!I75+Ago!I75+Set!I75),IF(Config!$C$6=10,SUM(+Ene!I75+Feb!I75+Mar!I75+Abr!I75+May!I75+Jun!I75+Jul!I75+Ago!I75+Set!I75+Oct!I75),IF(Config!$C$6=11,SUM(+Ene!I75+Feb!I75+Mar!I75+Abr!I75+May!I75+Jun!I75+Jul!I75+Ago!I75+Set!I75+Oct!I75+Nov!I75),IF(Config!$C$6=12,SUM(+Ene!I75+Feb!I75+Mar!I75+Abr!I75+May!I75+Jun!I75+Jul!I75+Ago!I75+Set!I75+Oct!I75+Nov!I75+Dic!I75)))))))))))))</f>
        <v>0</v>
      </c>
      <c r="J75" s="430">
        <f>IF(Config!$C$6=1,SUM(+Ene!J75),IF(Config!$C$6=2,SUM(+Ene!J75+Feb!J75),IF(Config!$C$6=3,SUM(+Ene!J75+Feb!J75+Mar!J75),IF(Config!$C$6=4,SUM(+Ene!J75+Feb!J75+Mar!J75+Abr!J75),IF(Config!$C$6=5,SUM(Ene!J75+Feb!J75+Mar!J75+Abr!J75+May!J75),IF(Config!$C$6=6,SUM(+Ene!J75+Feb!J75+Mar!J75+Abr!J75+May!J75+Jun!J75),IF(Config!$C$6=7,SUM(Ene!J75+Feb!J75+Mar!J75+Abr!J75+May!J75+Jun!J75+Jul!J75),IF(Config!$C$6=8,SUM(+Ene!J75+Feb!J75+Mar!J75+Abr!J75+May!J75+Jun!J75+Jul!J75+Ago!J75),IF(Config!$C$6=9,SUM(+Ene!J75+Feb!J75+Mar!J75+Abr!J75+May!J75+Jun!J75+Jul!J75+Ago!J75+Set!J75),IF(Config!$C$6=10,SUM(+Ene!J75+Feb!J75+Mar!J75+Abr!J75+May!J75+Jun!J75+Jul!J75+Ago!J75+Set!J75+Oct!J75),IF(Config!$C$6=11,SUM(+Ene!J75+Feb!J75+Mar!J75+Abr!J75+May!J75+Jun!J75+Jul!J75+Ago!J75+Set!J75+Oct!J75+Nov!J75),IF(Config!$C$6=12,SUM(+Ene!J75+Feb!J75+Mar!J75+Abr!J75+May!J75+Jun!J75+Jul!J75+Ago!J75+Set!J75+Oct!J75+Nov!J75+Dic!J75)))))))))))))</f>
        <v>0</v>
      </c>
      <c r="K75" s="430">
        <f>IF(Config!$C$6=1,SUM(+Ene!K75),IF(Config!$C$6=2,SUM(+Ene!K75+Feb!K75),IF(Config!$C$6=3,SUM(+Ene!K75+Feb!K75+Mar!K75),IF(Config!$C$6=4,SUM(+Ene!K75+Feb!K75+Mar!K75+Abr!K75),IF(Config!$C$6=5,SUM(Ene!K75+Feb!K75+Mar!K75+Abr!K75+May!K75),IF(Config!$C$6=6,SUM(+Ene!K75+Feb!K75+Mar!K75+Abr!K75+May!K75+Jun!K75),IF(Config!$C$6=7,SUM(Ene!K75+Feb!K75+Mar!K75+Abr!K75+May!K75+Jun!K75+Jul!K75),IF(Config!$C$6=8,SUM(+Ene!K75+Feb!K75+Mar!K75+Abr!K75+May!K75+Jun!K75+Jul!K75+Ago!K75),IF(Config!$C$6=9,SUM(+Ene!K75+Feb!K75+Mar!K75+Abr!K75+May!K75+Jun!K75+Jul!K75+Ago!K75+Set!K75),IF(Config!$C$6=10,SUM(+Ene!K75+Feb!K75+Mar!K75+Abr!K75+May!K75+Jun!K75+Jul!K75+Ago!K75+Set!K75+Oct!K75),IF(Config!$C$6=11,SUM(+Ene!K75+Feb!K75+Mar!K75+Abr!K75+May!K75+Jun!K75+Jul!K75+Ago!K75+Set!K75+Oct!K75+Nov!K75),IF(Config!$C$6=12,SUM(+Ene!K75+Feb!K75+Mar!K75+Abr!K75+May!K75+Jun!K75+Jul!K75+Ago!K75+Set!K75+Oct!K75+Nov!K75+Dic!K75)))))))))))))</f>
        <v>0</v>
      </c>
      <c r="L75" s="430">
        <f>IF(Config!$C$6=1,SUM(+Ene!L75),IF(Config!$C$6=2,SUM(+Ene!L75+Feb!L75),IF(Config!$C$6=3,SUM(+Ene!L75+Feb!L75+Mar!L75),IF(Config!$C$6=4,SUM(+Ene!L75+Feb!L75+Mar!L75+Abr!L75),IF(Config!$C$6=5,SUM(Ene!L75+Feb!L75+Mar!L75+Abr!L75+May!L75),IF(Config!$C$6=6,SUM(+Ene!L75+Feb!L75+Mar!L75+Abr!L75+May!L75+Jun!L75),IF(Config!$C$6=7,SUM(Ene!L75+Feb!L75+Mar!L75+Abr!L75+May!L75+Jun!L75+Jul!L75),IF(Config!$C$6=8,SUM(+Ene!L75+Feb!L75+Mar!L75+Abr!L75+May!L75+Jun!L75+Jul!L75+Ago!L75),IF(Config!$C$6=9,SUM(+Ene!L75+Feb!L75+Mar!L75+Abr!L75+May!L75+Jun!L75+Jul!L75+Ago!L75+Set!L75),IF(Config!$C$6=10,SUM(+Ene!L75+Feb!L75+Mar!L75+Abr!L75+May!L75+Jun!L75+Jul!L75+Ago!L75+Set!L75+Oct!L75),IF(Config!$C$6=11,SUM(+Ene!L75+Feb!L75+Mar!L75+Abr!L75+May!L75+Jun!L75+Jul!L75+Ago!L75+Set!L75+Oct!L75+Nov!L75),IF(Config!$C$6=12,SUM(+Ene!L75+Feb!L75+Mar!L75+Abr!L75+May!L75+Jun!L75+Jul!L75+Ago!L75+Set!L75+Oct!L75+Nov!L75+Dic!L75)))))))))))))</f>
        <v>0</v>
      </c>
      <c r="M75" s="430">
        <f>IF(Config!$C$6=1,SUM(+Ene!M75),IF(Config!$C$6=2,SUM(+Ene!M75+Feb!M75),IF(Config!$C$6=3,SUM(+Ene!M75+Feb!M75+Mar!M75),IF(Config!$C$6=4,SUM(+Ene!M75+Feb!M75+Mar!M75+Abr!M75),IF(Config!$C$6=5,SUM(Ene!M75+Feb!M75+Mar!M75+Abr!M75+May!M75),IF(Config!$C$6=6,SUM(+Ene!M75+Feb!M75+Mar!M75+Abr!M75+May!M75+Jun!M75),IF(Config!$C$6=7,SUM(Ene!M75+Feb!M75+Mar!M75+Abr!M75+May!M75+Jun!M75+Jul!M75),IF(Config!$C$6=8,SUM(+Ene!M75+Feb!M75+Mar!M75+Abr!M75+May!M75+Jun!M75+Jul!M75+Ago!M75),IF(Config!$C$6=9,SUM(+Ene!M75+Feb!M75+Mar!M75+Abr!M75+May!M75+Jun!M75+Jul!M75+Ago!M75+Set!M75),IF(Config!$C$6=10,SUM(+Ene!M75+Feb!M75+Mar!M75+Abr!M75+May!M75+Jun!M75+Jul!M75+Ago!M75+Set!M75+Oct!M75),IF(Config!$C$6=11,SUM(+Ene!M75+Feb!M75+Mar!M75+Abr!M75+May!M75+Jun!M75+Jul!M75+Ago!M75+Set!M75+Oct!M75+Nov!M75),IF(Config!$C$6=12,SUM(+Ene!M75+Feb!M75+Mar!M75+Abr!M75+May!M75+Jun!M75+Jul!M75+Ago!M75+Set!M75+Oct!M75+Nov!M75+Dic!M75)))))))))))))</f>
        <v>0</v>
      </c>
      <c r="N75" s="430">
        <f>IF(Config!$C$6=1,SUM(+Ene!N75),IF(Config!$C$6=2,SUM(+Ene!N75+Feb!N75),IF(Config!$C$6=3,SUM(+Ene!N75+Feb!N75+Mar!N75),IF(Config!$C$6=4,SUM(+Ene!N75+Feb!N75+Mar!N75+Abr!N75),IF(Config!$C$6=5,SUM(Ene!N75+Feb!N75+Mar!N75+Abr!N75+May!N75),IF(Config!$C$6=6,SUM(+Ene!N75+Feb!N75+Mar!N75+Abr!N75+May!N75+Jun!N75),IF(Config!$C$6=7,SUM(Ene!N75+Feb!N75+Mar!N75+Abr!N75+May!N75+Jun!N75+Jul!N75),IF(Config!$C$6=8,SUM(+Ene!N75+Feb!N75+Mar!N75+Abr!N75+May!N75+Jun!N75+Jul!N75+Ago!N75),IF(Config!$C$6=9,SUM(+Ene!N75+Feb!N75+Mar!N75+Abr!N75+May!N75+Jun!N75+Jul!N75+Ago!N75+Set!N75),IF(Config!$C$6=10,SUM(+Ene!N75+Feb!N75+Mar!N75+Abr!N75+May!N75+Jun!N75+Jul!N75+Ago!N75+Set!N75+Oct!N75),IF(Config!$C$6=11,SUM(+Ene!N75+Feb!N75+Mar!N75+Abr!N75+May!N75+Jun!N75+Jul!N75+Ago!N75+Set!N75+Oct!N75+Nov!N75),IF(Config!$C$6=12,SUM(+Ene!N75+Feb!N75+Mar!N75+Abr!N75+May!N75+Jun!N75+Jul!N75+Ago!N75+Set!N75+Oct!N75+Nov!N75+Dic!N75)))))))))))))</f>
        <v>0</v>
      </c>
      <c r="O75" s="430">
        <f>IF(Config!$C$6=1,SUM(+Ene!O75),IF(Config!$C$6=2,SUM(+Ene!O75+Feb!O75),IF(Config!$C$6=3,SUM(+Ene!O75+Feb!O75+Mar!O75),IF(Config!$C$6=4,SUM(+Ene!O75+Feb!O75+Mar!O75+Abr!O75),IF(Config!$C$6=5,SUM(Ene!O75+Feb!O75+Mar!O75+Abr!O75+May!O75),IF(Config!$C$6=6,SUM(+Ene!O75+Feb!O75+Mar!O75+Abr!O75+May!O75+Jun!O75),IF(Config!$C$6=7,SUM(Ene!O75+Feb!O75+Mar!O75+Abr!O75+May!O75+Jun!O75+Jul!O75),IF(Config!$C$6=8,SUM(+Ene!O75+Feb!O75+Mar!O75+Abr!O75+May!O75+Jun!O75+Jul!O75+Ago!O75),IF(Config!$C$6=9,SUM(+Ene!O75+Feb!O75+Mar!O75+Abr!O75+May!O75+Jun!O75+Jul!O75+Ago!O75+Set!O75),IF(Config!$C$6=10,SUM(+Ene!O75+Feb!O75+Mar!O75+Abr!O75+May!O75+Jun!O75+Jul!O75+Ago!O75+Set!O75+Oct!O75),IF(Config!$C$6=11,SUM(+Ene!O75+Feb!O75+Mar!O75+Abr!O75+May!O75+Jun!O75+Jul!O75+Ago!O75+Set!O75+Oct!O75+Nov!O75),IF(Config!$C$6=12,SUM(+Ene!O75+Feb!O75+Mar!O75+Abr!O75+May!O75+Jun!O75+Jul!O75+Ago!O75+Set!O75+Oct!O75+Nov!O75+Dic!O75)))))))))))))</f>
        <v>0</v>
      </c>
      <c r="P75" s="430">
        <f>IF(Config!$C$6=1,SUM(+Ene!P75),IF(Config!$C$6=2,SUM(+Ene!P75+Feb!P75),IF(Config!$C$6=3,SUM(+Ene!P75+Feb!P75+Mar!P75),IF(Config!$C$6=4,SUM(+Ene!P75+Feb!P75+Mar!P75+Abr!P75),IF(Config!$C$6=5,SUM(Ene!P75+Feb!P75+Mar!P75+Abr!P75+May!P75),IF(Config!$C$6=6,SUM(+Ene!P75+Feb!P75+Mar!P75+Abr!P75+May!P75+Jun!P75),IF(Config!$C$6=7,SUM(Ene!P75+Feb!P75+Mar!P75+Abr!P75+May!P75+Jun!P75+Jul!P75),IF(Config!$C$6=8,SUM(+Ene!P75+Feb!P75+Mar!P75+Abr!P75+May!P75+Jun!P75+Jul!P75+Ago!P75),IF(Config!$C$6=9,SUM(+Ene!P75+Feb!P75+Mar!P75+Abr!P75+May!P75+Jun!P75+Jul!P75+Ago!P75+Set!P75),IF(Config!$C$6=10,SUM(+Ene!P75+Feb!P75+Mar!P75+Abr!P75+May!P75+Jun!P75+Jul!P75+Ago!P75+Set!P75+Oct!P75),IF(Config!$C$6=11,SUM(+Ene!P75+Feb!P75+Mar!P75+Abr!P75+May!P75+Jun!P75+Jul!P75+Ago!P75+Set!P75+Oct!P75+Nov!P75),IF(Config!$C$6=12,SUM(+Ene!P75+Feb!P75+Mar!P75+Abr!P75+May!P75+Jun!P75+Jul!P75+Ago!P75+Set!P75+Oct!P75+Nov!P75+Dic!P75)))))))))))))</f>
        <v>0</v>
      </c>
      <c r="Q75" s="430">
        <f>IF(Config!$C$6=1,SUM(+Ene!Q75),IF(Config!$C$6=2,SUM(+Ene!Q75+Feb!Q75),IF(Config!$C$6=3,SUM(+Ene!Q75+Feb!Q75+Mar!Q75),IF(Config!$C$6=4,SUM(+Ene!Q75+Feb!Q75+Mar!Q75+Abr!Q75),IF(Config!$C$6=5,SUM(Ene!Q75+Feb!Q75+Mar!Q75+Abr!Q75+May!Q75),IF(Config!$C$6=6,SUM(+Ene!Q75+Feb!Q75+Mar!Q75+Abr!Q75+May!Q75+Jun!Q75),IF(Config!$C$6=7,SUM(Ene!Q75+Feb!Q75+Mar!Q75+Abr!Q75+May!Q75+Jun!Q75+Jul!Q75),IF(Config!$C$6=8,SUM(+Ene!Q75+Feb!Q75+Mar!Q75+Abr!Q75+May!Q75+Jun!Q75+Jul!Q75+Ago!Q75),IF(Config!$C$6=9,SUM(+Ene!Q75+Feb!Q75+Mar!Q75+Abr!Q75+May!Q75+Jun!Q75+Jul!Q75+Ago!Q75+Set!Q75),IF(Config!$C$6=10,SUM(+Ene!Q75+Feb!Q75+Mar!Q75+Abr!Q75+May!Q75+Jun!Q75+Jul!Q75+Ago!Q75+Set!Q75+Oct!Q75),IF(Config!$C$6=11,SUM(+Ene!Q75+Feb!Q75+Mar!Q75+Abr!Q75+May!Q75+Jun!Q75+Jul!Q75+Ago!Q75+Set!Q75+Oct!Q75+Nov!Q75),IF(Config!$C$6=12,SUM(+Ene!Q75+Feb!Q75+Mar!Q75+Abr!Q75+May!Q75+Jun!Q75+Jul!Q75+Ago!Q75+Set!Q75+Oct!Q75+Nov!Q75+Dic!Q75)))))))))))))</f>
        <v>0</v>
      </c>
      <c r="R75" s="430">
        <f>IF(Config!$C$6=1,SUM(+Ene!R75),IF(Config!$C$6=2,SUM(+Ene!R75+Feb!R75),IF(Config!$C$6=3,SUM(+Ene!R75+Feb!R75+Mar!R75),IF(Config!$C$6=4,SUM(+Ene!R75+Feb!R75+Mar!R75+Abr!R75),IF(Config!$C$6=5,SUM(Ene!R75+Feb!R75+Mar!R75+Abr!R75+May!R75),IF(Config!$C$6=6,SUM(+Ene!R75+Feb!R75+Mar!R75+Abr!R75+May!R75+Jun!R75),IF(Config!$C$6=7,SUM(Ene!R75+Feb!R75+Mar!R75+Abr!R75+May!R75+Jun!R75+Jul!R75),IF(Config!$C$6=8,SUM(+Ene!R75+Feb!R75+Mar!R75+Abr!R75+May!R75+Jun!R75+Jul!R75+Ago!R75),IF(Config!$C$6=9,SUM(+Ene!R75+Feb!R75+Mar!R75+Abr!R75+May!R75+Jun!R75+Jul!R75+Ago!R75+Set!R75),IF(Config!$C$6=10,SUM(+Ene!R75+Feb!R75+Mar!R75+Abr!R75+May!R75+Jun!R75+Jul!R75+Ago!R75+Set!R75+Oct!R75),IF(Config!$C$6=11,SUM(+Ene!R75+Feb!R75+Mar!R75+Abr!R75+May!R75+Jun!R75+Jul!R75+Ago!R75+Set!R75+Oct!R75+Nov!R75),IF(Config!$C$6=12,SUM(+Ene!R75+Feb!R75+Mar!R75+Abr!R75+May!R75+Jun!R75+Jul!R75+Ago!R75+Set!R75+Oct!R75+Nov!R75+Dic!R75)))))))))))))</f>
        <v>0</v>
      </c>
      <c r="S75" s="430">
        <f>IF(Config!$C$6=1,SUM(+Ene!S75),IF(Config!$C$6=2,SUM(+Ene!S75+Feb!S75),IF(Config!$C$6=3,SUM(+Ene!S75+Feb!S75+Mar!S75),IF(Config!$C$6=4,SUM(+Ene!S75+Feb!S75+Mar!S75+Abr!S75),IF(Config!$C$6=5,SUM(Ene!S75+Feb!S75+Mar!S75+Abr!S75+May!S75),IF(Config!$C$6=6,SUM(+Ene!S75+Feb!S75+Mar!S75+Abr!S75+May!S75+Jun!S75),IF(Config!$C$6=7,SUM(Ene!S75+Feb!S75+Mar!S75+Abr!S75+May!S75+Jun!S75+Jul!S75),IF(Config!$C$6=8,SUM(+Ene!S75+Feb!S75+Mar!S75+Abr!S75+May!S75+Jun!S75+Jul!S75+Ago!S75),IF(Config!$C$6=9,SUM(+Ene!S75+Feb!S75+Mar!S75+Abr!S75+May!S75+Jun!S75+Jul!S75+Ago!S75+Set!S75),IF(Config!$C$6=10,SUM(+Ene!S75+Feb!S75+Mar!S75+Abr!S75+May!S75+Jun!S75+Jul!S75+Ago!S75+Set!S75+Oct!S75),IF(Config!$C$6=11,SUM(+Ene!S75+Feb!S75+Mar!S75+Abr!S75+May!S75+Jun!S75+Jul!S75+Ago!S75+Set!S75+Oct!S75+Nov!S75),IF(Config!$C$6=12,SUM(+Ene!S75+Feb!S75+Mar!S75+Abr!S75+May!S75+Jun!S75+Jul!S75+Ago!S75+Set!S75+Oct!S75+Nov!S75+Dic!S75)))))))))))))</f>
        <v>0</v>
      </c>
      <c r="T75" s="430">
        <f>IF(Config!$C$6=1,SUM(+Ene!T75),IF(Config!$C$6=2,SUM(+Ene!T75+Feb!T75),IF(Config!$C$6=3,SUM(+Ene!T75+Feb!T75+Mar!T75),IF(Config!$C$6=4,SUM(+Ene!T75+Feb!T75+Mar!T75+Abr!T75),IF(Config!$C$6=5,SUM(Ene!T75+Feb!T75+Mar!T75+Abr!T75+May!T75),IF(Config!$C$6=6,SUM(+Ene!T75+Feb!T75+Mar!T75+Abr!T75+May!T75+Jun!T75),IF(Config!$C$6=7,SUM(Ene!T75+Feb!T75+Mar!T75+Abr!T75+May!T75+Jun!T75+Jul!T75),IF(Config!$C$6=8,SUM(+Ene!T75+Feb!T75+Mar!T75+Abr!T75+May!T75+Jun!T75+Jul!T75+Ago!T75),IF(Config!$C$6=9,SUM(+Ene!T75+Feb!T75+Mar!T75+Abr!T75+May!T75+Jun!T75+Jul!T75+Ago!T75+Set!T75),IF(Config!$C$6=10,SUM(+Ene!T75+Feb!T75+Mar!T75+Abr!T75+May!T75+Jun!T75+Jul!T75+Ago!T75+Set!T75+Oct!T75),IF(Config!$C$6=11,SUM(+Ene!T75+Feb!T75+Mar!T75+Abr!T75+May!T75+Jun!T75+Jul!T75+Ago!T75+Set!T75+Oct!T75+Nov!T75),IF(Config!$C$6=12,SUM(+Ene!T75+Feb!T75+Mar!T75+Abr!T75+May!T75+Jun!T75+Jul!T75+Ago!T75+Set!T75+Oct!T75+Nov!T75+Dic!T75)))))))))))))</f>
        <v>0</v>
      </c>
      <c r="U75" s="430">
        <f>IF(Config!$C$6=1,SUM(+Ene!U75),IF(Config!$C$6=2,SUM(+Ene!U75+Feb!U75),IF(Config!$C$6=3,SUM(+Ene!U75+Feb!U75+Mar!U75),IF(Config!$C$6=4,SUM(+Ene!U75+Feb!U75+Mar!U75+Abr!U75),IF(Config!$C$6=5,SUM(Ene!U75+Feb!U75+Mar!U75+Abr!U75+May!U75),IF(Config!$C$6=6,SUM(+Ene!U75+Feb!U75+Mar!U75+Abr!U75+May!U75+Jun!U75),IF(Config!$C$6=7,SUM(Ene!U75+Feb!U75+Mar!U75+Abr!U75+May!U75+Jun!U75+Jul!U75),IF(Config!$C$6=8,SUM(+Ene!U75+Feb!U75+Mar!U75+Abr!U75+May!U75+Jun!U75+Jul!U75+Ago!U75),IF(Config!$C$6=9,SUM(+Ene!U75+Feb!U75+Mar!U75+Abr!U75+May!U75+Jun!U75+Jul!U75+Ago!U75+Set!U75),IF(Config!$C$6=10,SUM(+Ene!U75+Feb!U75+Mar!U75+Abr!U75+May!U75+Jun!U75+Jul!U75+Ago!U75+Set!U75+Oct!U75),IF(Config!$C$6=11,SUM(+Ene!U75+Feb!U75+Mar!U75+Abr!U75+May!U75+Jun!U75+Jul!U75+Ago!U75+Set!U75+Oct!U75+Nov!U75),IF(Config!$C$6=12,SUM(+Ene!U75+Feb!U75+Mar!U75+Abr!U75+May!U75+Jun!U75+Jul!U75+Ago!U75+Set!U75+Oct!U75+Nov!U75+Dic!U75)))))))))))))</f>
        <v>0</v>
      </c>
      <c r="V75" s="430">
        <f>IF(Config!$C$6=1,SUM(+Ene!V75),IF(Config!$C$6=2,SUM(+Ene!V75+Feb!V75),IF(Config!$C$6=3,SUM(+Ene!V75+Feb!V75+Mar!V75),IF(Config!$C$6=4,SUM(+Ene!V75+Feb!V75+Mar!V75+Abr!V75),IF(Config!$C$6=5,SUM(Ene!V75+Feb!V75+Mar!V75+Abr!V75+May!V75),IF(Config!$C$6=6,SUM(+Ene!V75+Feb!V75+Mar!V75+Abr!V75+May!V75+Jun!V75),IF(Config!$C$6=7,SUM(Ene!V75+Feb!V75+Mar!V75+Abr!V75+May!V75+Jun!V75+Jul!V75),IF(Config!$C$6=8,SUM(+Ene!V75+Feb!V75+Mar!V75+Abr!V75+May!V75+Jun!V75+Jul!V75+Ago!V75),IF(Config!$C$6=9,SUM(+Ene!V75+Feb!V75+Mar!V75+Abr!V75+May!V75+Jun!V75+Jul!V75+Ago!V75+Set!V75),IF(Config!$C$6=10,SUM(+Ene!V75+Feb!V75+Mar!V75+Abr!V75+May!V75+Jun!V75+Jul!V75+Ago!V75+Set!V75+Oct!V75),IF(Config!$C$6=11,SUM(+Ene!V75+Feb!V75+Mar!V75+Abr!V75+May!V75+Jun!V75+Jul!V75+Ago!V75+Set!V75+Oct!V75+Nov!V75),IF(Config!$C$6=12,SUM(+Ene!V75+Feb!V75+Mar!V75+Abr!V75+May!V75+Jun!V75+Jul!V75+Ago!V75+Set!V75+Oct!V75+Nov!V75+Dic!V75)))))))))))))</f>
        <v>0</v>
      </c>
      <c r="W75" s="430">
        <f>IF(Config!$C$6=1,SUM(+Ene!W75),IF(Config!$C$6=2,SUM(+Ene!W75+Feb!W75),IF(Config!$C$6=3,SUM(+Ene!W75+Feb!W75+Mar!W75),IF(Config!$C$6=4,SUM(+Ene!W75+Feb!W75+Mar!W75+Abr!W75),IF(Config!$C$6=5,SUM(Ene!W75+Feb!W75+Mar!W75+Abr!W75+May!W75),IF(Config!$C$6=6,SUM(+Ene!W75+Feb!W75+Mar!W75+Abr!W75+May!W75+Jun!W75),IF(Config!$C$6=7,SUM(Ene!W75+Feb!W75+Mar!W75+Abr!W75+May!W75+Jun!W75+Jul!W75),IF(Config!$C$6=8,SUM(+Ene!W75+Feb!W75+Mar!W75+Abr!W75+May!W75+Jun!W75+Jul!W75+Ago!W75),IF(Config!$C$6=9,SUM(+Ene!W75+Feb!W75+Mar!W75+Abr!W75+May!W75+Jun!W75+Jul!W75+Ago!W75+Set!W75),IF(Config!$C$6=10,SUM(+Ene!W75+Feb!W75+Mar!W75+Abr!W75+May!W75+Jun!W75+Jul!W75+Ago!W75+Set!W75+Oct!W75),IF(Config!$C$6=11,SUM(+Ene!W75+Feb!W75+Mar!W75+Abr!W75+May!W75+Jun!W75+Jul!W75+Ago!W75+Set!W75+Oct!W75+Nov!W75),IF(Config!$C$6=12,SUM(+Ene!W75+Feb!W75+Mar!W75+Abr!W75+May!W75+Jun!W75+Jul!W75+Ago!W75+Set!W75+Oct!W75+Nov!W75+Dic!W75)))))))))))))</f>
        <v>0</v>
      </c>
      <c r="X75" s="430">
        <f>IF(Config!$C$6=1,SUM(+Ene!X75),IF(Config!$C$6=2,SUM(+Ene!X75+Feb!X75),IF(Config!$C$6=3,SUM(+Ene!X75+Feb!X75+Mar!X75),IF(Config!$C$6=4,SUM(+Ene!X75+Feb!X75+Mar!X75+Abr!X75),IF(Config!$C$6=5,SUM(Ene!X75+Feb!X75+Mar!X75+Abr!X75+May!X75),IF(Config!$C$6=6,SUM(+Ene!X75+Feb!X75+Mar!X75+Abr!X75+May!X75+Jun!X75),IF(Config!$C$6=7,SUM(Ene!X75+Feb!X75+Mar!X75+Abr!X75+May!X75+Jun!X75+Jul!X75),IF(Config!$C$6=8,SUM(+Ene!X75+Feb!X75+Mar!X75+Abr!X75+May!X75+Jun!X75+Jul!X75+Ago!X75),IF(Config!$C$6=9,SUM(+Ene!X75+Feb!X75+Mar!X75+Abr!X75+May!X75+Jun!X75+Jul!X75+Ago!X75+Set!X75),IF(Config!$C$6=10,SUM(+Ene!X75+Feb!X75+Mar!X75+Abr!X75+May!X75+Jun!X75+Jul!X75+Ago!X75+Set!X75+Oct!X75),IF(Config!$C$6=11,SUM(+Ene!X75+Feb!X75+Mar!X75+Abr!X75+May!X75+Jun!X75+Jul!X75+Ago!X75+Set!X75+Oct!X75+Nov!X75),IF(Config!$C$6=12,SUM(+Ene!X75+Feb!X75+Mar!X75+Abr!X75+May!X75+Jun!X75+Jul!X75+Ago!X75+Set!X75+Oct!X75+Nov!X75+Dic!X75)))))))))))))</f>
        <v>0</v>
      </c>
      <c r="Y75" s="430">
        <f>IF(Config!$C$6=1,SUM(+Ene!Y75),IF(Config!$C$6=2,SUM(+Ene!Y75+Feb!Y75),IF(Config!$C$6=3,SUM(+Ene!Y75+Feb!Y75+Mar!Y75),IF(Config!$C$6=4,SUM(+Ene!Y75+Feb!Y75+Mar!Y75+Abr!Y75),IF(Config!$C$6=5,SUM(Ene!Y75+Feb!Y75+Mar!Y75+Abr!Y75+May!Y75),IF(Config!$C$6=6,SUM(+Ene!Y75+Feb!Y75+Mar!Y75+Abr!Y75+May!Y75+Jun!Y75),IF(Config!$C$6=7,SUM(Ene!Y75+Feb!Y75+Mar!Y75+Abr!Y75+May!Y75+Jun!Y75+Jul!Y75),IF(Config!$C$6=8,SUM(+Ene!Y75+Feb!Y75+Mar!Y75+Abr!Y75+May!Y75+Jun!Y75+Jul!Y75+Ago!Y75),IF(Config!$C$6=9,SUM(+Ene!Y75+Feb!Y75+Mar!Y75+Abr!Y75+May!Y75+Jun!Y75+Jul!Y75+Ago!Y75+Set!Y75),IF(Config!$C$6=10,SUM(+Ene!Y75+Feb!Y75+Mar!Y75+Abr!Y75+May!Y75+Jun!Y75+Jul!Y75+Ago!Y75+Set!Y75+Oct!Y75),IF(Config!$C$6=11,SUM(+Ene!Y75+Feb!Y75+Mar!Y75+Abr!Y75+May!Y75+Jun!Y75+Jul!Y75+Ago!Y75+Set!Y75+Oct!Y75+Nov!Y75),IF(Config!$C$6=12,SUM(+Ene!Y75+Feb!Y75+Mar!Y75+Abr!Y75+May!Y75+Jun!Y75+Jul!Y75+Ago!Y75+Set!Y75+Oct!Y75+Nov!Y75+Dic!Y75)))))))))))))</f>
        <v>0</v>
      </c>
      <c r="Z75" s="430">
        <f>IF(Config!$C$6=1,SUM(+Ene!Z75),IF(Config!$C$6=2,SUM(+Ene!Z75+Feb!Z75),IF(Config!$C$6=3,SUM(+Ene!Z75+Feb!Z75+Mar!Z75),IF(Config!$C$6=4,SUM(+Ene!Z75+Feb!Z75+Mar!Z75+Abr!Z75),IF(Config!$C$6=5,SUM(Ene!Z75+Feb!Z75+Mar!Z75+Abr!Z75+May!Z75),IF(Config!$C$6=6,SUM(+Ene!Z75+Feb!Z75+Mar!Z75+Abr!Z75+May!Z75+Jun!Z75),IF(Config!$C$6=7,SUM(Ene!Z75+Feb!Z75+Mar!Z75+Abr!Z75+May!Z75+Jun!Z75+Jul!Z75),IF(Config!$C$6=8,SUM(+Ene!Z75+Feb!Z75+Mar!Z75+Abr!Z75+May!Z75+Jun!Z75+Jul!Z75+Ago!Z75),IF(Config!$C$6=9,SUM(+Ene!Z75+Feb!Z75+Mar!Z75+Abr!Z75+May!Z75+Jun!Z75+Jul!Z75+Ago!Z75+Set!Z75),IF(Config!$C$6=10,SUM(+Ene!Z75+Feb!Z75+Mar!Z75+Abr!Z75+May!Z75+Jun!Z75+Jul!Z75+Ago!Z75+Set!Z75+Oct!Z75),IF(Config!$C$6=11,SUM(+Ene!Z75+Feb!Z75+Mar!Z75+Abr!Z75+May!Z75+Jun!Z75+Jul!Z75+Ago!Z75+Set!Z75+Oct!Z75+Nov!Z75),IF(Config!$C$6=12,SUM(+Ene!Z75+Feb!Z75+Mar!Z75+Abr!Z75+May!Z75+Jun!Z75+Jul!Z75+Ago!Z75+Set!Z75+Oct!Z75+Nov!Z75+Dic!Z75)))))))))))))</f>
        <v>0</v>
      </c>
      <c r="AA75" s="430">
        <f>IF(Config!$C$6=1,SUM(+Ene!AA75),IF(Config!$C$6=2,SUM(+Ene!AA75+Feb!AA75),IF(Config!$C$6=3,SUM(+Ene!AA75+Feb!AA75+Mar!AA75),IF(Config!$C$6=4,SUM(+Ene!AA75+Feb!AA75+Mar!AA75+Abr!AA75),IF(Config!$C$6=5,SUM(Ene!AA75+Feb!AA75+Mar!AA75+Abr!AA75+May!AA75),IF(Config!$C$6=6,SUM(+Ene!AA75+Feb!AA75+Mar!AA75+Abr!AA75+May!AA75+Jun!AA75),IF(Config!$C$6=7,SUM(Ene!AA75+Feb!AA75+Mar!AA75+Abr!AA75+May!AA75+Jun!AA75+Jul!AA75),IF(Config!$C$6=8,SUM(+Ene!AA75+Feb!AA75+Mar!AA75+Abr!AA75+May!AA75+Jun!AA75+Jul!AA75+Ago!AA75),IF(Config!$C$6=9,SUM(+Ene!AA75+Feb!AA75+Mar!AA75+Abr!AA75+May!AA75+Jun!AA75+Jul!AA75+Ago!AA75+Set!AA75),IF(Config!$C$6=10,SUM(+Ene!AA75+Feb!AA75+Mar!AA75+Abr!AA75+May!AA75+Jun!AA75+Jul!AA75+Ago!AA75+Set!AA75+Oct!AA75),IF(Config!$C$6=11,SUM(+Ene!AA75+Feb!AA75+Mar!AA75+Abr!AA75+May!AA75+Jun!AA75+Jul!AA75+Ago!AA75+Set!AA75+Oct!AA75+Nov!AA75),IF(Config!$C$6=12,SUM(+Ene!AA75+Feb!AA75+Mar!AA75+Abr!AA75+May!AA75+Jun!AA75+Jul!AA75+Ago!AA75+Set!AA75+Oct!AA75+Nov!AA75+Dic!AA75)))))))))))))</f>
        <v>0</v>
      </c>
      <c r="AB75" s="430">
        <f>IF(Config!$C$6=1,SUM(+Ene!AB75),IF(Config!$C$6=2,SUM(+Ene!AB75+Feb!AB75),IF(Config!$C$6=3,SUM(+Ene!AB75+Feb!AB75+Mar!AB75),IF(Config!$C$6=4,SUM(+Ene!AB75+Feb!AB75+Mar!AB75+Abr!AB75),IF(Config!$C$6=5,SUM(Ene!AB75+Feb!AB75+Mar!AB75+Abr!AB75+May!AB75),IF(Config!$C$6=6,SUM(+Ene!AB75+Feb!AB75+Mar!AB75+Abr!AB75+May!AB75+Jun!AB75),IF(Config!$C$6=7,SUM(Ene!AB75+Feb!AB75+Mar!AB75+Abr!AB75+May!AB75+Jun!AB75+Jul!AB75),IF(Config!$C$6=8,SUM(+Ene!AB75+Feb!AB75+Mar!AB75+Abr!AB75+May!AB75+Jun!AB75+Jul!AB75+Ago!AB75),IF(Config!$C$6=9,SUM(+Ene!AB75+Feb!AB75+Mar!AB75+Abr!AB75+May!AB75+Jun!AB75+Jul!AB75+Ago!AB75+Set!AB75),IF(Config!$C$6=10,SUM(+Ene!AB75+Feb!AB75+Mar!AB75+Abr!AB75+May!AB75+Jun!AB75+Jul!AB75+Ago!AB75+Set!AB75+Oct!AB75),IF(Config!$C$6=11,SUM(+Ene!AB75+Feb!AB75+Mar!AB75+Abr!AB75+May!AB75+Jun!AB75+Jul!AB75+Ago!AB75+Set!AB75+Oct!AB75+Nov!AB75),IF(Config!$C$6=12,SUM(+Ene!AB75+Feb!AB75+Mar!AB75+Abr!AB75+May!AB75+Jun!AB75+Jul!AB75+Ago!AB75+Set!AB75+Oct!AB75+Nov!AB75+Dic!AB75)))))))))))))</f>
        <v>0</v>
      </c>
      <c r="AC75" s="430">
        <f>IF(Config!$C$6=1,SUM(+Ene!AC75),IF(Config!$C$6=2,SUM(+Ene!AC75+Feb!AC75),IF(Config!$C$6=3,SUM(+Ene!AC75+Feb!AC75+Mar!AC75),IF(Config!$C$6=4,SUM(+Ene!AC75+Feb!AC75+Mar!AC75+Abr!AC75),IF(Config!$C$6=5,SUM(Ene!AC75+Feb!AC75+Mar!AC75+Abr!AC75+May!AC75),IF(Config!$C$6=6,SUM(+Ene!AC75+Feb!AC75+Mar!AC75+Abr!AC75+May!AC75+Jun!AC75),IF(Config!$C$6=7,SUM(Ene!AC75+Feb!AC75+Mar!AC75+Abr!AC75+May!AC75+Jun!AC75+Jul!AC75),IF(Config!$C$6=8,SUM(+Ene!AC75+Feb!AC75+Mar!AC75+Abr!AC75+May!AC75+Jun!AC75+Jul!AC75+Ago!AC75),IF(Config!$C$6=9,SUM(+Ene!AC75+Feb!AC75+Mar!AC75+Abr!AC75+May!AC75+Jun!AC75+Jul!AC75+Ago!AC75+Set!AC75),IF(Config!$C$6=10,SUM(+Ene!AC75+Feb!AC75+Mar!AC75+Abr!AC75+May!AC75+Jun!AC75+Jul!AC75+Ago!AC75+Set!AC75+Oct!AC75),IF(Config!$C$6=11,SUM(+Ene!AC75+Feb!AC75+Mar!AC75+Abr!AC75+May!AC75+Jun!AC75+Jul!AC75+Ago!AC75+Set!AC75+Oct!AC75+Nov!AC75),IF(Config!$C$6=12,SUM(+Ene!AC75+Feb!AC75+Mar!AC75+Abr!AC75+May!AC75+Jun!AC75+Jul!AC75+Ago!AC75+Set!AC75+Oct!AC75+Nov!AC75+Dic!AC75)))))))))))))</f>
        <v>0</v>
      </c>
      <c r="AD75" s="430">
        <f>IF(Config!$C$6=1,SUM(+Ene!AD75),IF(Config!$C$6=2,SUM(+Ene!AD75+Feb!AD75),IF(Config!$C$6=3,SUM(+Ene!AD75+Feb!AD75+Mar!AD75),IF(Config!$C$6=4,SUM(+Ene!AD75+Feb!AD75+Mar!AD75+Abr!AD75),IF(Config!$C$6=5,SUM(Ene!AD75+Feb!AD75+Mar!AD75+Abr!AD75+May!AD75),IF(Config!$C$6=6,SUM(+Ene!AD75+Feb!AD75+Mar!AD75+Abr!AD75+May!AD75+Jun!AD75),IF(Config!$C$6=7,SUM(Ene!AD75+Feb!AD75+Mar!AD75+Abr!AD75+May!AD75+Jun!AD75+Jul!AD75),IF(Config!$C$6=8,SUM(+Ene!AD75+Feb!AD75+Mar!AD75+Abr!AD75+May!AD75+Jun!AD75+Jul!AD75+Ago!AD75),IF(Config!$C$6=9,SUM(+Ene!AD75+Feb!AD75+Mar!AD75+Abr!AD75+May!AD75+Jun!AD75+Jul!AD75+Ago!AD75+Set!AD75),IF(Config!$C$6=10,SUM(+Ene!AD75+Feb!AD75+Mar!AD75+Abr!AD75+May!AD75+Jun!AD75+Jul!AD75+Ago!AD75+Set!AD75+Oct!AD75),IF(Config!$C$6=11,SUM(+Ene!AD75+Feb!AD75+Mar!AD75+Abr!AD75+May!AD75+Jun!AD75+Jul!AD75+Ago!AD75+Set!AD75+Oct!AD75+Nov!AD75),IF(Config!$C$6=12,SUM(+Ene!AD75+Feb!AD75+Mar!AD75+Abr!AD75+May!AD75+Jun!AD75+Jul!AD75+Ago!AD75+Set!AD75+Oct!AD75+Nov!AD75+Dic!AD75)))))))))))))</f>
        <v>0</v>
      </c>
      <c r="AE75" s="430">
        <f>IF(Config!$C$6=1,SUM(+Ene!AE75),IF(Config!$C$6=2,SUM(+Ene!AE75+Feb!AE75),IF(Config!$C$6=3,SUM(+Ene!AE75+Feb!AE75+Mar!AE75),IF(Config!$C$6=4,SUM(+Ene!AE75+Feb!AE75+Mar!AE75+Abr!AE75),IF(Config!$C$6=5,SUM(Ene!AE75+Feb!AE75+Mar!AE75+Abr!AE75+May!AE75),IF(Config!$C$6=6,SUM(+Ene!AE75+Feb!AE75+Mar!AE75+Abr!AE75+May!AE75+Jun!AE75),IF(Config!$C$6=7,SUM(Ene!AE75+Feb!AE75+Mar!AE75+Abr!AE75+May!AE75+Jun!AE75+Jul!AE75),IF(Config!$C$6=8,SUM(+Ene!AE75+Feb!AE75+Mar!AE75+Abr!AE75+May!AE75+Jun!AE75+Jul!AE75+Ago!AE75),IF(Config!$C$6=9,SUM(+Ene!AE75+Feb!AE75+Mar!AE75+Abr!AE75+May!AE75+Jun!AE75+Jul!AE75+Ago!AE75+Set!AE75),IF(Config!$C$6=10,SUM(+Ene!AE75+Feb!AE75+Mar!AE75+Abr!AE75+May!AE75+Jun!AE75+Jul!AE75+Ago!AE75+Set!AE75+Oct!AE75),IF(Config!$C$6=11,SUM(+Ene!AE75+Feb!AE75+Mar!AE75+Abr!AE75+May!AE75+Jun!AE75+Jul!AE75+Ago!AE75+Set!AE75+Oct!AE75+Nov!AE75),IF(Config!$C$6=12,SUM(+Ene!AE75+Feb!AE75+Mar!AE75+Abr!AE75+May!AE75+Jun!AE75+Jul!AE75+Ago!AE75+Set!AE75+Oct!AE75+Nov!AE75+Dic!AE75)))))))))))))</f>
        <v>0</v>
      </c>
      <c r="AF75" s="430">
        <f>IF(Config!$C$6=1,SUM(+Ene!AF75),IF(Config!$C$6=2,SUM(+Ene!AF75+Feb!AF75),IF(Config!$C$6=3,SUM(+Ene!AF75+Feb!AF75+Mar!AF75),IF(Config!$C$6=4,SUM(+Ene!AF75+Feb!AF75+Mar!AF75+Abr!AF75),IF(Config!$C$6=5,SUM(Ene!AF75+Feb!AF75+Mar!AF75+Abr!AF75+May!AF75),IF(Config!$C$6=6,SUM(+Ene!AF75+Feb!AF75+Mar!AF75+Abr!AF75+May!AF75+Jun!AF75),IF(Config!$C$6=7,SUM(Ene!AF75+Feb!AF75+Mar!AF75+Abr!AF75+May!AF75+Jun!AF75+Jul!AF75),IF(Config!$C$6=8,SUM(+Ene!AF75+Feb!AF75+Mar!AF75+Abr!AF75+May!AF75+Jun!AF75+Jul!AF75+Ago!AF75),IF(Config!$C$6=9,SUM(+Ene!AF75+Feb!AF75+Mar!AF75+Abr!AF75+May!AF75+Jun!AF75+Jul!AF75+Ago!AF75+Set!AF75),IF(Config!$C$6=10,SUM(+Ene!AF75+Feb!AF75+Mar!AF75+Abr!AF75+May!AF75+Jun!AF75+Jul!AF75+Ago!AF75+Set!AF75+Oct!AF75),IF(Config!$C$6=11,SUM(+Ene!AF75+Feb!AF75+Mar!AF75+Abr!AF75+May!AF75+Jun!AF75+Jul!AF75+Ago!AF75+Set!AF75+Oct!AF75+Nov!AF75),IF(Config!$C$6=12,SUM(+Ene!AF75+Feb!AF75+Mar!AF75+Abr!AF75+May!AF75+Jun!AF75+Jul!AF75+Ago!AF75+Set!AF75+Oct!AF75+Nov!AF75+Dic!AF75)))))))))))))</f>
        <v>0</v>
      </c>
      <c r="AG75" s="430">
        <f>IF(Config!$C$6=1,SUM(+Ene!AG75),IF(Config!$C$6=2,SUM(+Ene!AG75+Feb!AG75),IF(Config!$C$6=3,SUM(+Ene!AG75+Feb!AG75+Mar!AG75),IF(Config!$C$6=4,SUM(+Ene!AG75+Feb!AG75+Mar!AG75+Abr!AG75),IF(Config!$C$6=5,SUM(Ene!AG75+Feb!AG75+Mar!AG75+Abr!AG75+May!AG75),IF(Config!$C$6=6,SUM(+Ene!AG75+Feb!AG75+Mar!AG75+Abr!AG75+May!AG75+Jun!AG75),IF(Config!$C$6=7,SUM(Ene!AG75+Feb!AG75+Mar!AG75+Abr!AG75+May!AG75+Jun!AG75+Jul!AG75),IF(Config!$C$6=8,SUM(+Ene!AG75+Feb!AG75+Mar!AG75+Abr!AG75+May!AG75+Jun!AG75+Jul!AG75+Ago!AG75),IF(Config!$C$6=9,SUM(+Ene!AG75+Feb!AG75+Mar!AG75+Abr!AG75+May!AG75+Jun!AG75+Jul!AG75+Ago!AG75+Set!AG75),IF(Config!$C$6=10,SUM(+Ene!AG75+Feb!AG75+Mar!AG75+Abr!AG75+May!AG75+Jun!AG75+Jul!AG75+Ago!AG75+Set!AG75+Oct!AG75),IF(Config!$C$6=11,SUM(+Ene!AG75+Feb!AG75+Mar!AG75+Abr!AG75+May!AG75+Jun!AG75+Jul!AG75+Ago!AG75+Set!AG75+Oct!AG75+Nov!AG75),IF(Config!$C$6=12,SUM(+Ene!AG75+Feb!AG75+Mar!AG75+Abr!AG75+May!AG75+Jun!AG75+Jul!AG75+Ago!AG75+Set!AG75+Oct!AG75+Nov!AG75+Dic!AG75)))))))))))))</f>
        <v>0</v>
      </c>
      <c r="AH75" s="430">
        <f>IF(Config!$C$6=1,SUM(+Ene!AH75),IF(Config!$C$6=2,SUM(+Ene!AH75+Feb!AH75),IF(Config!$C$6=3,SUM(+Ene!AH75+Feb!AH75+Mar!AH75),IF(Config!$C$6=4,SUM(+Ene!AH75+Feb!AH75+Mar!AH75+Abr!AH75),IF(Config!$C$6=5,SUM(Ene!AH75+Feb!AH75+Mar!AH75+Abr!AH75+May!AH75),IF(Config!$C$6=6,SUM(+Ene!AH75+Feb!AH75+Mar!AH75+Abr!AH75+May!AH75+Jun!AH75),IF(Config!$C$6=7,SUM(Ene!AH75+Feb!AH75+Mar!AH75+Abr!AH75+May!AH75+Jun!AH75+Jul!AH75),IF(Config!$C$6=8,SUM(+Ene!AH75+Feb!AH75+Mar!AH75+Abr!AH75+May!AH75+Jun!AH75+Jul!AH75+Ago!AH75),IF(Config!$C$6=9,SUM(+Ene!AH75+Feb!AH75+Mar!AH75+Abr!AH75+May!AH75+Jun!AH75+Jul!AH75+Ago!AH75+Set!AH75),IF(Config!$C$6=10,SUM(+Ene!AH75+Feb!AH75+Mar!AH75+Abr!AH75+May!AH75+Jun!AH75+Jul!AH75+Ago!AH75+Set!AH75+Oct!AH75),IF(Config!$C$6=11,SUM(+Ene!AH75+Feb!AH75+Mar!AH75+Abr!AH75+May!AH75+Jun!AH75+Jul!AH75+Ago!AH75+Set!AH75+Oct!AH75+Nov!AH75),IF(Config!$C$6=12,SUM(+Ene!AH75+Feb!AH75+Mar!AH75+Abr!AH75+May!AH75+Jun!AH75+Jul!AH75+Ago!AH75+Set!AH75+Oct!AH75+Nov!AH75+Dic!AH75)))))))))))))</f>
        <v>0</v>
      </c>
      <c r="AI75" s="430">
        <f>IF(Config!$C$6=1,SUM(+Ene!AI75),IF(Config!$C$6=2,SUM(+Ene!AI75+Feb!AI75),IF(Config!$C$6=3,SUM(+Ene!AI75+Feb!AI75+Mar!AI75),IF(Config!$C$6=4,SUM(+Ene!AI75+Feb!AI75+Mar!AI75+Abr!AI75),IF(Config!$C$6=5,SUM(Ene!AI75+Feb!AI75+Mar!AI75+Abr!AI75+May!AI75),IF(Config!$C$6=6,SUM(+Ene!AI75+Feb!AI75+Mar!AI75+Abr!AI75+May!AI75+Jun!AI75),IF(Config!$C$6=7,SUM(Ene!AI75+Feb!AI75+Mar!AI75+Abr!AI75+May!AI75+Jun!AI75+Jul!AI75),IF(Config!$C$6=8,SUM(+Ene!AI75+Feb!AI75+Mar!AI75+Abr!AI75+May!AI75+Jun!AI75+Jul!AI75+Ago!AI75),IF(Config!$C$6=9,SUM(+Ene!AI75+Feb!AI75+Mar!AI75+Abr!AI75+May!AI75+Jun!AI75+Jul!AI75+Ago!AI75+Set!AI75),IF(Config!$C$6=10,SUM(+Ene!AI75+Feb!AI75+Mar!AI75+Abr!AI75+May!AI75+Jun!AI75+Jul!AI75+Ago!AI75+Set!AI75+Oct!AI75),IF(Config!$C$6=11,SUM(+Ene!AI75+Feb!AI75+Mar!AI75+Abr!AI75+May!AI75+Jun!AI75+Jul!AI75+Ago!AI75+Set!AI75+Oct!AI75+Nov!AI75),IF(Config!$C$6=12,SUM(+Ene!AI75+Feb!AI75+Mar!AI75+Abr!AI75+May!AI75+Jun!AI75+Jul!AI75+Ago!AI75+Set!AI75+Oct!AI75+Nov!AI75+Dic!AI75)))))))))))))</f>
        <v>0</v>
      </c>
      <c r="AJ75" s="430">
        <f>IF(Config!$C$6=1,SUM(+Ene!AJ75),IF(Config!$C$6=2,SUM(+Ene!AJ75+Feb!AJ75),IF(Config!$C$6=3,SUM(+Ene!AJ75+Feb!AJ75+Mar!AJ75),IF(Config!$C$6=4,SUM(+Ene!AJ75+Feb!AJ75+Mar!AJ75+Abr!AJ75),IF(Config!$C$6=5,SUM(Ene!AJ75+Feb!AJ75+Mar!AJ75+Abr!AJ75+May!AJ75),IF(Config!$C$6=6,SUM(+Ene!AJ75+Feb!AJ75+Mar!AJ75+Abr!AJ75+May!AJ75+Jun!AJ75),IF(Config!$C$6=7,SUM(Ene!AJ75+Feb!AJ75+Mar!AJ75+Abr!AJ75+May!AJ75+Jun!AJ75+Jul!AJ75),IF(Config!$C$6=8,SUM(+Ene!AJ75+Feb!AJ75+Mar!AJ75+Abr!AJ75+May!AJ75+Jun!AJ75+Jul!AJ75+Ago!AJ75),IF(Config!$C$6=9,SUM(+Ene!AJ75+Feb!AJ75+Mar!AJ75+Abr!AJ75+May!AJ75+Jun!AJ75+Jul!AJ75+Ago!AJ75+Set!AJ75),IF(Config!$C$6=10,SUM(+Ene!AJ75+Feb!AJ75+Mar!AJ75+Abr!AJ75+May!AJ75+Jun!AJ75+Jul!AJ75+Ago!AJ75+Set!AJ75+Oct!AJ75),IF(Config!$C$6=11,SUM(+Ene!AJ75+Feb!AJ75+Mar!AJ75+Abr!AJ75+May!AJ75+Jun!AJ75+Jul!AJ75+Ago!AJ75+Set!AJ75+Oct!AJ75+Nov!AJ75),IF(Config!$C$6=12,SUM(+Ene!AJ75+Feb!AJ75+Mar!AJ75+Abr!AJ75+May!AJ75+Jun!AJ75+Jul!AJ75+Ago!AJ75+Set!AJ75+Oct!AJ75+Nov!AJ75+Dic!AJ75)))))))))))))</f>
        <v>0</v>
      </c>
      <c r="AK75" s="430">
        <f>IF(Config!$C$6=1,SUM(+Ene!AK75),IF(Config!$C$6=2,SUM(+Ene!AK75+Feb!AK75),IF(Config!$C$6=3,SUM(+Ene!AK75+Feb!AK75+Mar!AK75),IF(Config!$C$6=4,SUM(+Ene!AK75+Feb!AK75+Mar!AK75+Abr!AK75),IF(Config!$C$6=5,SUM(Ene!AK75+Feb!AK75+Mar!AK75+Abr!AK75+May!AK75),IF(Config!$C$6=6,SUM(+Ene!AK75+Feb!AK75+Mar!AK75+Abr!AK75+May!AK75+Jun!AK75),IF(Config!$C$6=7,SUM(Ene!AK75+Feb!AK75+Mar!AK75+Abr!AK75+May!AK75+Jun!AK75+Jul!AK75),IF(Config!$C$6=8,SUM(+Ene!AK75+Feb!AK75+Mar!AK75+Abr!AK75+May!AK75+Jun!AK75+Jul!AK75+Ago!AK75),IF(Config!$C$6=9,SUM(+Ene!AK75+Feb!AK75+Mar!AK75+Abr!AK75+May!AK75+Jun!AK75+Jul!AK75+Ago!AK75+Set!AK75),IF(Config!$C$6=10,SUM(+Ene!AK75+Feb!AK75+Mar!AK75+Abr!AK75+May!AK75+Jun!AK75+Jul!AK75+Ago!AK75+Set!AK75+Oct!AK75),IF(Config!$C$6=11,SUM(+Ene!AK75+Feb!AK75+Mar!AK75+Abr!AK75+May!AK75+Jun!AK75+Jul!AK75+Ago!AK75+Set!AK75+Oct!AK75+Nov!AK75),IF(Config!$C$6=12,SUM(+Ene!AK75+Feb!AK75+Mar!AK75+Abr!AK75+May!AK75+Jun!AK75+Jul!AK75+Ago!AK75+Set!AK75+Oct!AK75+Nov!AK75+Dic!AK75)))))))))))))</f>
        <v>0</v>
      </c>
      <c r="AL75" s="430">
        <f>IF(Config!$C$6=1,SUM(+Ene!AL75),IF(Config!$C$6=2,SUM(+Ene!AL75+Feb!AL75),IF(Config!$C$6=3,SUM(+Ene!AL75+Feb!AL75+Mar!AL75),IF(Config!$C$6=4,SUM(+Ene!AL75+Feb!AL75+Mar!AL75+Abr!AL75),IF(Config!$C$6=5,SUM(Ene!AL75+Feb!AL75+Mar!AL75+Abr!AL75+May!AL75),IF(Config!$C$6=6,SUM(+Ene!AL75+Feb!AL75+Mar!AL75+Abr!AL75+May!AL75+Jun!AL75),IF(Config!$C$6=7,SUM(Ene!AL75+Feb!AL75+Mar!AL75+Abr!AL75+May!AL75+Jun!AL75+Jul!AL75),IF(Config!$C$6=8,SUM(+Ene!AL75+Feb!AL75+Mar!AL75+Abr!AL75+May!AL75+Jun!AL75+Jul!AL75+Ago!AL75),IF(Config!$C$6=9,SUM(+Ene!AL75+Feb!AL75+Mar!AL75+Abr!AL75+May!AL75+Jun!AL75+Jul!AL75+Ago!AL75+Set!AL75),IF(Config!$C$6=10,SUM(+Ene!AL75+Feb!AL75+Mar!AL75+Abr!AL75+May!AL75+Jun!AL75+Jul!AL75+Ago!AL75+Set!AL75+Oct!AL75),IF(Config!$C$6=11,SUM(+Ene!AL75+Feb!AL75+Mar!AL75+Abr!AL75+May!AL75+Jun!AL75+Jul!AL75+Ago!AL75+Set!AL75+Oct!AL75+Nov!AL75),IF(Config!$C$6=12,SUM(+Ene!AL75+Feb!AL75+Mar!AL75+Abr!AL75+May!AL75+Jun!AL75+Jul!AL75+Ago!AL75+Set!AL75+Oct!AL75+Nov!AL75+Dic!AL75)))))))))))))</f>
        <v>0</v>
      </c>
      <c r="AM75" s="430">
        <f>IF(Config!$C$6=1,SUM(+Ene!AM75),IF(Config!$C$6=2,SUM(+Ene!AM75+Feb!AM75),IF(Config!$C$6=3,SUM(+Ene!AM75+Feb!AM75+Mar!AM75),IF(Config!$C$6=4,SUM(+Ene!AM75+Feb!AM75+Mar!AM75+Abr!AM75),IF(Config!$C$6=5,SUM(Ene!AM75+Feb!AM75+Mar!AM75+Abr!AM75+May!AM75),IF(Config!$C$6=6,SUM(+Ene!AM75+Feb!AM75+Mar!AM75+Abr!AM75+May!AM75+Jun!AM75),IF(Config!$C$6=7,SUM(Ene!AM75+Feb!AM75+Mar!AM75+Abr!AM75+May!AM75+Jun!AM75+Jul!AM75),IF(Config!$C$6=8,SUM(+Ene!AM75+Feb!AM75+Mar!AM75+Abr!AM75+May!AM75+Jun!AM75+Jul!AM75+Ago!AM75),IF(Config!$C$6=9,SUM(+Ene!AM75+Feb!AM75+Mar!AM75+Abr!AM75+May!AM75+Jun!AM75+Jul!AM75+Ago!AM75+Set!AM75),IF(Config!$C$6=10,SUM(+Ene!AM75+Feb!AM75+Mar!AM75+Abr!AM75+May!AM75+Jun!AM75+Jul!AM75+Ago!AM75+Set!AM75+Oct!AM75),IF(Config!$C$6=11,SUM(+Ene!AM75+Feb!AM75+Mar!AM75+Abr!AM75+May!AM75+Jun!AM75+Jul!AM75+Ago!AM75+Set!AM75+Oct!AM75+Nov!AM75),IF(Config!$C$6=12,SUM(+Ene!AM75+Feb!AM75+Mar!AM75+Abr!AM75+May!AM75+Jun!AM75+Jul!AM75+Ago!AM75+Set!AM75+Oct!AM75+Nov!AM75+Dic!AM75)))))))))))))</f>
        <v>0</v>
      </c>
      <c r="AN75" s="430">
        <f>IF(Config!$C$6=1,SUM(+Ene!AN75),IF(Config!$C$6=2,SUM(+Ene!AN75+Feb!AN75),IF(Config!$C$6=3,SUM(+Ene!AN75+Feb!AN75+Mar!AN75),IF(Config!$C$6=4,SUM(+Ene!AN75+Feb!AN75+Mar!AN75+Abr!AN75),IF(Config!$C$6=5,SUM(Ene!AN75+Feb!AN75+Mar!AN75+Abr!AN75+May!AN75),IF(Config!$C$6=6,SUM(+Ene!AN75+Feb!AN75+Mar!AN75+Abr!AN75+May!AN75+Jun!AN75),IF(Config!$C$6=7,SUM(Ene!AN75+Feb!AN75+Mar!AN75+Abr!AN75+May!AN75+Jun!AN75+Jul!AN75),IF(Config!$C$6=8,SUM(+Ene!AN75+Feb!AN75+Mar!AN75+Abr!AN75+May!AN75+Jun!AN75+Jul!AN75+Ago!AN75),IF(Config!$C$6=9,SUM(+Ene!AN75+Feb!AN75+Mar!AN75+Abr!AN75+May!AN75+Jun!AN75+Jul!AN75+Ago!AN75+Set!AN75),IF(Config!$C$6=10,SUM(+Ene!AN75+Feb!AN75+Mar!AN75+Abr!AN75+May!AN75+Jun!AN75+Jul!AN75+Ago!AN75+Set!AN75+Oct!AN75),IF(Config!$C$6=11,SUM(+Ene!AN75+Feb!AN75+Mar!AN75+Abr!AN75+May!AN75+Jun!AN75+Jul!AN75+Ago!AN75+Set!AN75+Oct!AN75+Nov!AN75),IF(Config!$C$6=12,SUM(+Ene!AN75+Feb!AN75+Mar!AN75+Abr!AN75+May!AN75+Jun!AN75+Jul!AN75+Ago!AN75+Set!AN75+Oct!AN75+Nov!AN75+Dic!AN75)))))))))))))</f>
        <v>0</v>
      </c>
      <c r="AO75" s="430">
        <f>IF(Config!$C$6=1,SUM(+Ene!AO75),IF(Config!$C$6=2,SUM(+Ene!AO75+Feb!AO75),IF(Config!$C$6=3,SUM(+Ene!AO75+Feb!AO75+Mar!AO75),IF(Config!$C$6=4,SUM(+Ene!AO75+Feb!AO75+Mar!AO75+Abr!AO75),IF(Config!$C$6=5,SUM(Ene!AO75+Feb!AO75+Mar!AO75+Abr!AO75+May!AO75),IF(Config!$C$6=6,SUM(+Ene!AO75+Feb!AO75+Mar!AO75+Abr!AO75+May!AO75+Jun!AO75),IF(Config!$C$6=7,SUM(Ene!AO75+Feb!AO75+Mar!AO75+Abr!AO75+May!AO75+Jun!AO75+Jul!AO75),IF(Config!$C$6=8,SUM(+Ene!AO75+Feb!AO75+Mar!AO75+Abr!AO75+May!AO75+Jun!AO75+Jul!AO75+Ago!AO75),IF(Config!$C$6=9,SUM(+Ene!AO75+Feb!AO75+Mar!AO75+Abr!AO75+May!AO75+Jun!AO75+Jul!AO75+Ago!AO75+Set!AO75),IF(Config!$C$6=10,SUM(+Ene!AO75+Feb!AO75+Mar!AO75+Abr!AO75+May!AO75+Jun!AO75+Jul!AO75+Ago!AO75+Set!AO75+Oct!AO75),IF(Config!$C$6=11,SUM(+Ene!AO75+Feb!AO75+Mar!AO75+Abr!AO75+May!AO75+Jun!AO75+Jul!AO75+Ago!AO75+Set!AO75+Oct!AO75+Nov!AO75),IF(Config!$C$6=12,SUM(+Ene!AO75+Feb!AO75+Mar!AO75+Abr!AO75+May!AO75+Jun!AO75+Jul!AO75+Ago!AO75+Set!AO75+Oct!AO75+Nov!AO75+Dic!AO75)))))))))))))</f>
        <v>0</v>
      </c>
      <c r="AP75" s="430">
        <f>IF(Config!$C$6=1,SUM(+Ene!AP75),IF(Config!$C$6=2,SUM(+Ene!AP75+Feb!AP75),IF(Config!$C$6=3,SUM(+Ene!AP75+Feb!AP75+Mar!AP75),IF(Config!$C$6=4,SUM(+Ene!AP75+Feb!AP75+Mar!AP75+Abr!AP75),IF(Config!$C$6=5,SUM(Ene!AP75+Feb!AP75+Mar!AP75+Abr!AP75+May!AP75),IF(Config!$C$6=6,SUM(+Ene!AP75+Feb!AP75+Mar!AP75+Abr!AP75+May!AP75+Jun!AP75),IF(Config!$C$6=7,SUM(Ene!AP75+Feb!AP75+Mar!AP75+Abr!AP75+May!AP75+Jun!AP75+Jul!AP75),IF(Config!$C$6=8,SUM(+Ene!AP75+Feb!AP75+Mar!AP75+Abr!AP75+May!AP75+Jun!AP75+Jul!AP75+Ago!AP75),IF(Config!$C$6=9,SUM(+Ene!AP75+Feb!AP75+Mar!AP75+Abr!AP75+May!AP75+Jun!AP75+Jul!AP75+Ago!AP75+Set!AP75),IF(Config!$C$6=10,SUM(+Ene!AP75+Feb!AP75+Mar!AP75+Abr!AP75+May!AP75+Jun!AP75+Jul!AP75+Ago!AP75+Set!AP75+Oct!AP75),IF(Config!$C$6=11,SUM(+Ene!AP75+Feb!AP75+Mar!AP75+Abr!AP75+May!AP75+Jun!AP75+Jul!AP75+Ago!AP75+Set!AP75+Oct!AP75+Nov!AP75),IF(Config!$C$6=12,SUM(+Ene!AP75+Feb!AP75+Mar!AP75+Abr!AP75+May!AP75+Jun!AP75+Jul!AP75+Ago!AP75+Set!AP75+Oct!AP75+Nov!AP75+Dic!AP75)))))))))))))</f>
        <v>0</v>
      </c>
      <c r="AQ75" s="430">
        <f>IF(Config!$C$6=1,SUM(+Ene!AQ75),IF(Config!$C$6=2,SUM(+Ene!AQ75+Feb!AQ75),IF(Config!$C$6=3,SUM(+Ene!AQ75+Feb!AQ75+Mar!AQ75),IF(Config!$C$6=4,SUM(+Ene!AQ75+Feb!AQ75+Mar!AQ75+Abr!AQ75),IF(Config!$C$6=5,SUM(Ene!AQ75+Feb!AQ75+Mar!AQ75+Abr!AQ75+May!AQ75),IF(Config!$C$6=6,SUM(+Ene!AQ75+Feb!AQ75+Mar!AQ75+Abr!AQ75+May!AQ75+Jun!AQ75),IF(Config!$C$6=7,SUM(Ene!AQ75+Feb!AQ75+Mar!AQ75+Abr!AQ75+May!AQ75+Jun!AQ75+Jul!AQ75),IF(Config!$C$6=8,SUM(+Ene!AQ75+Feb!AQ75+Mar!AQ75+Abr!AQ75+May!AQ75+Jun!AQ75+Jul!AQ75+Ago!AQ75),IF(Config!$C$6=9,SUM(+Ene!AQ75+Feb!AQ75+Mar!AQ75+Abr!AQ75+May!AQ75+Jun!AQ75+Jul!AQ75+Ago!AQ75+Set!AQ75),IF(Config!$C$6=10,SUM(+Ene!AQ75+Feb!AQ75+Mar!AQ75+Abr!AQ75+May!AQ75+Jun!AQ75+Jul!AQ75+Ago!AQ75+Set!AQ75+Oct!AQ75),IF(Config!$C$6=11,SUM(+Ene!AQ75+Feb!AQ75+Mar!AQ75+Abr!AQ75+May!AQ75+Jun!AQ75+Jul!AQ75+Ago!AQ75+Set!AQ75+Oct!AQ75+Nov!AQ75),IF(Config!$C$6=12,SUM(+Ene!AQ75+Feb!AQ75+Mar!AQ75+Abr!AQ75+May!AQ75+Jun!AQ75+Jul!AQ75+Ago!AQ75+Set!AQ75+Oct!AQ75+Nov!AQ75+Dic!AQ75)))))))))))))</f>
        <v>0</v>
      </c>
      <c r="AR75" s="430">
        <f>IF(Config!$C$6=1,SUM(+Ene!AR75),IF(Config!$C$6=2,SUM(+Ene!AR75+Feb!AR75),IF(Config!$C$6=3,SUM(+Ene!AR75+Feb!AR75+Mar!AR75),IF(Config!$C$6=4,SUM(+Ene!AR75+Feb!AR75+Mar!AR75+Abr!AR75),IF(Config!$C$6=5,SUM(Ene!AR75+Feb!AR75+Mar!AR75+Abr!AR75+May!AR75),IF(Config!$C$6=6,SUM(+Ene!AR75+Feb!AR75+Mar!AR75+Abr!AR75+May!AR75+Jun!AR75),IF(Config!$C$6=7,SUM(Ene!AR75+Feb!AR75+Mar!AR75+Abr!AR75+May!AR75+Jun!AR75+Jul!AR75),IF(Config!$C$6=8,SUM(+Ene!AR75+Feb!AR75+Mar!AR75+Abr!AR75+May!AR75+Jun!AR75+Jul!AR75+Ago!AR75),IF(Config!$C$6=9,SUM(+Ene!AR75+Feb!AR75+Mar!AR75+Abr!AR75+May!AR75+Jun!AR75+Jul!AR75+Ago!AR75+Set!AR75),IF(Config!$C$6=10,SUM(+Ene!AR75+Feb!AR75+Mar!AR75+Abr!AR75+May!AR75+Jun!AR75+Jul!AR75+Ago!AR75+Set!AR75+Oct!AR75),IF(Config!$C$6=11,SUM(+Ene!AR75+Feb!AR75+Mar!AR75+Abr!AR75+May!AR75+Jun!AR75+Jul!AR75+Ago!AR75+Set!AR75+Oct!AR75+Nov!AR75),IF(Config!$C$6=12,SUM(+Ene!AR75+Feb!AR75+Mar!AR75+Abr!AR75+May!AR75+Jun!AR75+Jul!AR75+Ago!AR75+Set!AR75+Oct!AR75+Nov!AR75+Dic!AR75)))))))))))))</f>
        <v>0</v>
      </c>
      <c r="AS75" s="430">
        <f>IF(Config!$C$6=1,SUM(+Ene!AS75),IF(Config!$C$6=2,SUM(+Ene!AS75+Feb!AS75),IF(Config!$C$6=3,SUM(+Ene!AS75+Feb!AS75+Mar!AS75),IF(Config!$C$6=4,SUM(+Ene!AS75+Feb!AS75+Mar!AS75+Abr!AS75),IF(Config!$C$6=5,SUM(Ene!AS75+Feb!AS75+Mar!AS75+Abr!AS75+May!AS75),IF(Config!$C$6=6,SUM(+Ene!AS75+Feb!AS75+Mar!AS75+Abr!AS75+May!AS75+Jun!AS75),IF(Config!$C$6=7,SUM(Ene!AS75+Feb!AS75+Mar!AS75+Abr!AS75+May!AS75+Jun!AS75+Jul!AS75),IF(Config!$C$6=8,SUM(+Ene!AS75+Feb!AS75+Mar!AS75+Abr!AS75+May!AS75+Jun!AS75+Jul!AS75+Ago!AS75),IF(Config!$C$6=9,SUM(+Ene!AS75+Feb!AS75+Mar!AS75+Abr!AS75+May!AS75+Jun!AS75+Jul!AS75+Ago!AS75+Set!AS75),IF(Config!$C$6=10,SUM(+Ene!AS75+Feb!AS75+Mar!AS75+Abr!AS75+May!AS75+Jun!AS75+Jul!AS75+Ago!AS75+Set!AS75+Oct!AS75),IF(Config!$C$6=11,SUM(+Ene!AS75+Feb!AS75+Mar!AS75+Abr!AS75+May!AS75+Jun!AS75+Jul!AS75+Ago!AS75+Set!AS75+Oct!AS75+Nov!AS75),IF(Config!$C$6=12,SUM(+Ene!AS75+Feb!AS75+Mar!AS75+Abr!AS75+May!AS75+Jun!AS75+Jul!AS75+Ago!AS75+Set!AS75+Oct!AS75+Nov!AS75+Dic!AS75)))))))))))))</f>
        <v>0</v>
      </c>
      <c r="AT75" s="430">
        <f>IF(Config!$C$6=1,SUM(+Ene!AT75),IF(Config!$C$6=2,SUM(+Ene!AT75+Feb!AT75),IF(Config!$C$6=3,SUM(+Ene!AT75+Feb!AT75+Mar!AT75),IF(Config!$C$6=4,SUM(+Ene!AT75+Feb!AT75+Mar!AT75+Abr!AT75),IF(Config!$C$6=5,SUM(Ene!AT75+Feb!AT75+Mar!AT75+Abr!AT75+May!AT75),IF(Config!$C$6=6,SUM(+Ene!AT75+Feb!AT75+Mar!AT75+Abr!AT75+May!AT75+Jun!AT75),IF(Config!$C$6=7,SUM(Ene!AT75+Feb!AT75+Mar!AT75+Abr!AT75+May!AT75+Jun!AT75+Jul!AT75),IF(Config!$C$6=8,SUM(+Ene!AT75+Feb!AT75+Mar!AT75+Abr!AT75+May!AT75+Jun!AT75+Jul!AT75+Ago!AT75),IF(Config!$C$6=9,SUM(+Ene!AT75+Feb!AT75+Mar!AT75+Abr!AT75+May!AT75+Jun!AT75+Jul!AT75+Ago!AT75+Set!AT75),IF(Config!$C$6=10,SUM(+Ene!AT75+Feb!AT75+Mar!AT75+Abr!AT75+May!AT75+Jun!AT75+Jul!AT75+Ago!AT75+Set!AT75+Oct!AT75),IF(Config!$C$6=11,SUM(+Ene!AT75+Feb!AT75+Mar!AT75+Abr!AT75+May!AT75+Jun!AT75+Jul!AT75+Ago!AT75+Set!AT75+Oct!AT75+Nov!AT75),IF(Config!$C$6=12,SUM(+Ene!AT75+Feb!AT75+Mar!AT75+Abr!AT75+May!AT75+Jun!AT75+Jul!AT75+Ago!AT75+Set!AT75+Oct!AT75+Nov!AT75+Dic!AT75)))))))))))))</f>
        <v>0</v>
      </c>
      <c r="AU75">
        <f t="shared" si="34"/>
        <v>0</v>
      </c>
      <c r="AV75" s="384">
        <f t="shared" si="35"/>
        <v>0</v>
      </c>
      <c r="AW75" s="384">
        <f t="shared" si="36"/>
        <v>0</v>
      </c>
      <c r="AX75" s="384">
        <f t="shared" si="51"/>
        <v>0</v>
      </c>
      <c r="AY75" s="384">
        <f t="shared" si="52"/>
        <v>0</v>
      </c>
      <c r="AZ75" s="384">
        <f t="shared" si="54"/>
        <v>0</v>
      </c>
      <c r="BA75" s="384">
        <f t="shared" si="55"/>
        <v>0</v>
      </c>
      <c r="BB75" s="37">
        <f t="shared" si="59"/>
        <v>0</v>
      </c>
      <c r="BC75" s="384">
        <f t="shared" si="56"/>
        <v>0</v>
      </c>
      <c r="BD75" s="385">
        <f t="shared" si="57"/>
        <v>0</v>
      </c>
      <c r="BE75" s="384">
        <f t="shared" si="58"/>
        <v>0</v>
      </c>
      <c r="BF75" s="54">
        <f t="shared" si="53"/>
        <v>0</v>
      </c>
      <c r="BG75" t="str">
        <f t="shared" si="8"/>
        <v>OK</v>
      </c>
    </row>
    <row r="76" spans="1:59" x14ac:dyDescent="0.25">
      <c r="A76" s="400">
        <v>73</v>
      </c>
      <c r="B76" s="300" t="s">
        <v>551</v>
      </c>
      <c r="C76" s="301" t="s">
        <v>166</v>
      </c>
      <c r="D76" s="430">
        <f>IF(Config!$C$6=1,SUM(+Ene!D76),IF(Config!$C$6=2,SUM(+Ene!D76+Feb!D76),IF(Config!$C$6=3,SUM(+Ene!D76+Feb!D76+Mar!D76),IF(Config!$C$6=4,SUM(+Ene!D76+Feb!D76+Mar!D76+Abr!D76),IF(Config!$C$6=5,SUM(Ene!D76+Feb!D76+Mar!D76+Abr!D76+May!D76),IF(Config!$C$6=6,SUM(+Ene!D76+Feb!D76+Mar!D76+Abr!D76+May!D76+Jun!D76),IF(Config!$C$6=7,SUM(Ene!D76+Feb!D76+Mar!D76+Abr!D76+May!D76+Jun!D76+Jul!D76),IF(Config!$C$6=8,SUM(+Ene!D76+Feb!D76+Mar!D76+Abr!D76+May!D76+Jun!D76+Jul!D76+Ago!D76),IF(Config!$C$6=9,SUM(+Ene!D76+Feb!D76+Mar!D76+Abr!D76+May!D76+Jun!D76+Jul!D76+Ago!D76+Set!D76),IF(Config!$C$6=10,SUM(+Ene!D76+Feb!D76+Mar!D76+Abr!D76+May!D76+Jun!D76+Jul!D76+Ago!D76+Set!D76+Oct!D76),IF(Config!$C$6=11,SUM(+Ene!D76+Feb!D76+Mar!D76+Abr!D76+May!D76+Jun!D76+Jul!D76+Ago!D76+Set!D76+Oct!D76+Nov!D76),IF(Config!$C$6=12,SUM(+Ene!D76+Feb!D76+Mar!D76+Abr!D76+May!D76+Jun!D76+Jul!D76+Ago!D76+Set!D76+Oct!D76+Nov!D76+Dic!D76)))))))))))))</f>
        <v>0</v>
      </c>
      <c r="E76" s="430">
        <f>IF(Config!$C$6=1,SUM(+Ene!E76),IF(Config!$C$6=2,SUM(+Ene!E76+Feb!E76),IF(Config!$C$6=3,SUM(+Ene!E76+Feb!E76+Mar!E76),IF(Config!$C$6=4,SUM(+Ene!E76+Feb!E76+Mar!E76+Abr!E76),IF(Config!$C$6=5,SUM(Ene!E76+Feb!E76+Mar!E76+Abr!E76+May!E76),IF(Config!$C$6=6,SUM(+Ene!E76+Feb!E76+Mar!E76+Abr!E76+May!E76+Jun!E76),IF(Config!$C$6=7,SUM(Ene!E76+Feb!E76+Mar!E76+Abr!E76+May!E76+Jun!E76+Jul!E76),IF(Config!$C$6=8,SUM(+Ene!E76+Feb!E76+Mar!E76+Abr!E76+May!E76+Jun!E76+Jul!E76+Ago!E76),IF(Config!$C$6=9,SUM(+Ene!E76+Feb!E76+Mar!E76+Abr!E76+May!E76+Jun!E76+Jul!E76+Ago!E76+Set!E76),IF(Config!$C$6=10,SUM(+Ene!E76+Feb!E76+Mar!E76+Abr!E76+May!E76+Jun!E76+Jul!E76+Ago!E76+Set!E76+Oct!E76),IF(Config!$C$6=11,SUM(+Ene!E76+Feb!E76+Mar!E76+Abr!E76+May!E76+Jun!E76+Jul!E76+Ago!E76+Set!E76+Oct!E76+Nov!E76),IF(Config!$C$6=12,SUM(+Ene!E76+Feb!E76+Mar!E76+Abr!E76+May!E76+Jun!E76+Jul!E76+Ago!E76+Set!E76+Oct!E76+Nov!E76+Dic!E76)))))))))))))</f>
        <v>0</v>
      </c>
      <c r="F76" s="429">
        <f>IF(Config!$C$6=1,SUM(+Ene!F96),IF(Config!$C$6=2,SUM(+Ene!F96+Feb!F96),IF(Config!$C$6=3,SUM(+Ene!F96+Feb!F96+Mar!F96),IF(Config!$C$6=4,SUM(+Ene!F96+Feb!F96+Mar!F96+Abr!F96),IF(Config!$C$6=5,SUM(Ene!F96+Feb!F96+Mar!F96+Abr!F96+May!F96),IF(Config!$C$6=6,SUM(+Ene!F96+Feb!F96+Mar!F96+Abr!F96+May!F96+Jun!F96),IF(Config!$C$6=7,SUM(Ene!F96+Feb!F96+Mar!F96+Abr!F96+May!F96+Jun!F96+Jul!F96),IF(Config!$C$6=8,SUM(+Ene!F96+Feb!F96+Mar!F96+Abr!F96+May!F96+Jun!F96+Jul!F96+Ago!F96),IF(Config!$C$6=9,SUM(+Ene!F96+Feb!F96+Mar!F96+Abr!F96+May!F96+Jun!F96+Jul!F96+Ago!F96+Set!F96),IF(Config!$C$6=10,SUM(+Ene!F96+Feb!F96+Mar!F96+Abr!F96+May!F96+Jun!F96+Jul!F96+Ago!F96+Set!F96+Oct!F96),IF(Config!$C$6=11,SUM(+Ene!F96+Feb!F96+Mar!F96+Abr!F96+May!F96+Jun!F96+Jul!F96+Ago!F96+Set!F96+Oct!F96+Nov!F96),IF(Config!$C$6=12,SUM(+Ene!F96+Feb!F96+Mar!F96+Abr!F96+May!F96+Jun!F96+Jul!F96+Ago!F96+Set!F96+Oct!F96+Nov!F96+Dic!F96)))))))))))))</f>
        <v>0</v>
      </c>
      <c r="G76" s="430">
        <f>IF(Config!$C$6=1,SUM(+Ene!G76),IF(Config!$C$6=2,SUM(+Ene!G76+Feb!G76),IF(Config!$C$6=3,SUM(+Ene!G76+Feb!G76+Mar!G76),IF(Config!$C$6=4,SUM(+Ene!G76+Feb!G76+Mar!G76+Abr!G76),IF(Config!$C$6=5,SUM(Ene!G76+Feb!G76+Mar!G76+Abr!G76+May!G76),IF(Config!$C$6=6,SUM(+Ene!G76+Feb!G76+Mar!G76+Abr!G76+May!G76+Jun!G76),IF(Config!$C$6=7,SUM(Ene!G76+Feb!G76+Mar!G76+Abr!G76+May!G76+Jun!G76+Jul!G76),IF(Config!$C$6=8,SUM(+Ene!G76+Feb!G76+Mar!G76+Abr!G76+May!G76+Jun!G76+Jul!G76+Ago!G76),IF(Config!$C$6=9,SUM(+Ene!G76+Feb!G76+Mar!G76+Abr!G76+May!G76+Jun!G76+Jul!G76+Ago!G76+Set!G76),IF(Config!$C$6=10,SUM(+Ene!G76+Feb!G76+Mar!G76+Abr!G76+May!G76+Jun!G76+Jul!G76+Ago!G76+Set!G76+Oct!G76),IF(Config!$C$6=11,SUM(+Ene!G76+Feb!G76+Mar!G76+Abr!G76+May!G76+Jun!G76+Jul!G76+Ago!G76+Set!G76+Oct!G76+Nov!G76),IF(Config!$C$6=12,SUM(+Ene!G76+Feb!G76+Mar!G76+Abr!G76+May!G76+Jun!G76+Jul!G76+Ago!G76+Set!G76+Oct!G76+Nov!G76+Dic!G76)))))))))))))</f>
        <v>0</v>
      </c>
      <c r="H76" s="430">
        <f>IF(Config!$C$6=1,SUM(+Ene!H76),IF(Config!$C$6=2,SUM(+Ene!H76+Feb!H76),IF(Config!$C$6=3,SUM(+Ene!H76+Feb!H76+Mar!H76),IF(Config!$C$6=4,SUM(+Ene!H76+Feb!H76+Mar!H76+Abr!H76),IF(Config!$C$6=5,SUM(Ene!H76+Feb!H76+Mar!H76+Abr!H76+May!H76),IF(Config!$C$6=6,SUM(+Ene!H76+Feb!H76+Mar!H76+Abr!H76+May!H76+Jun!H76),IF(Config!$C$6=7,SUM(Ene!H76+Feb!H76+Mar!H76+Abr!H76+May!H76+Jun!H76+Jul!H76),IF(Config!$C$6=8,SUM(+Ene!H76+Feb!H76+Mar!H76+Abr!H76+May!H76+Jun!H76+Jul!H76+Ago!H76),IF(Config!$C$6=9,SUM(+Ene!H76+Feb!H76+Mar!H76+Abr!H76+May!H76+Jun!H76+Jul!H76+Ago!H76+Set!H76),IF(Config!$C$6=10,SUM(+Ene!H76+Feb!H76+Mar!H76+Abr!H76+May!H76+Jun!H76+Jul!H76+Ago!H76+Set!H76+Oct!H76),IF(Config!$C$6=11,SUM(+Ene!H76+Feb!H76+Mar!H76+Abr!H76+May!H76+Jun!H76+Jul!H76+Ago!H76+Set!H76+Oct!H76+Nov!H76),IF(Config!$C$6=12,SUM(+Ene!H76+Feb!H76+Mar!H76+Abr!H76+May!H76+Jun!H76+Jul!H76+Ago!H76+Set!H76+Oct!H76+Nov!H76+Dic!H76)))))))))))))</f>
        <v>0</v>
      </c>
      <c r="I76" s="430">
        <f>IF(Config!$C$6=1,SUM(+Ene!I76),IF(Config!$C$6=2,SUM(+Ene!I76+Feb!I76),IF(Config!$C$6=3,SUM(+Ene!I76+Feb!I76+Mar!I76),IF(Config!$C$6=4,SUM(+Ene!I76+Feb!I76+Mar!I76+Abr!I76),IF(Config!$C$6=5,SUM(Ene!I76+Feb!I76+Mar!I76+Abr!I76+May!I76),IF(Config!$C$6=6,SUM(+Ene!I76+Feb!I76+Mar!I76+Abr!I76+May!I76+Jun!I76),IF(Config!$C$6=7,SUM(Ene!I76+Feb!I76+Mar!I76+Abr!I76+May!I76+Jun!I76+Jul!I76),IF(Config!$C$6=8,SUM(+Ene!I76+Feb!I76+Mar!I76+Abr!I76+May!I76+Jun!I76+Jul!I76+Ago!I76),IF(Config!$C$6=9,SUM(+Ene!I76+Feb!I76+Mar!I76+Abr!I76+May!I76+Jun!I76+Jul!I76+Ago!I76+Set!I76),IF(Config!$C$6=10,SUM(+Ene!I76+Feb!I76+Mar!I76+Abr!I76+May!I76+Jun!I76+Jul!I76+Ago!I76+Set!I76+Oct!I76),IF(Config!$C$6=11,SUM(+Ene!I76+Feb!I76+Mar!I76+Abr!I76+May!I76+Jun!I76+Jul!I76+Ago!I76+Set!I76+Oct!I76+Nov!I76),IF(Config!$C$6=12,SUM(+Ene!I76+Feb!I76+Mar!I76+Abr!I76+May!I76+Jun!I76+Jul!I76+Ago!I76+Set!I76+Oct!I76+Nov!I76+Dic!I76)))))))))))))</f>
        <v>0</v>
      </c>
      <c r="J76" s="430">
        <f>IF(Config!$C$6=1,SUM(+Ene!J76),IF(Config!$C$6=2,SUM(+Ene!J76+Feb!J76),IF(Config!$C$6=3,SUM(+Ene!J76+Feb!J76+Mar!J76),IF(Config!$C$6=4,SUM(+Ene!J76+Feb!J76+Mar!J76+Abr!J76),IF(Config!$C$6=5,SUM(Ene!J76+Feb!J76+Mar!J76+Abr!J76+May!J76),IF(Config!$C$6=6,SUM(+Ene!J76+Feb!J76+Mar!J76+Abr!J76+May!J76+Jun!J76),IF(Config!$C$6=7,SUM(Ene!J76+Feb!J76+Mar!J76+Abr!J76+May!J76+Jun!J76+Jul!J76),IF(Config!$C$6=8,SUM(+Ene!J76+Feb!J76+Mar!J76+Abr!J76+May!J76+Jun!J76+Jul!J76+Ago!J76),IF(Config!$C$6=9,SUM(+Ene!J76+Feb!J76+Mar!J76+Abr!J76+May!J76+Jun!J76+Jul!J76+Ago!J76+Set!J76),IF(Config!$C$6=10,SUM(+Ene!J76+Feb!J76+Mar!J76+Abr!J76+May!J76+Jun!J76+Jul!J76+Ago!J76+Set!J76+Oct!J76),IF(Config!$C$6=11,SUM(+Ene!J76+Feb!J76+Mar!J76+Abr!J76+May!J76+Jun!J76+Jul!J76+Ago!J76+Set!J76+Oct!J76+Nov!J76),IF(Config!$C$6=12,SUM(+Ene!J76+Feb!J76+Mar!J76+Abr!J76+May!J76+Jun!J76+Jul!J76+Ago!J76+Set!J76+Oct!J76+Nov!J76+Dic!J76)))))))))))))</f>
        <v>0</v>
      </c>
      <c r="K76" s="430">
        <f>IF(Config!$C$6=1,SUM(+Ene!K76),IF(Config!$C$6=2,SUM(+Ene!K76+Feb!K76),IF(Config!$C$6=3,SUM(+Ene!K76+Feb!K76+Mar!K76),IF(Config!$C$6=4,SUM(+Ene!K76+Feb!K76+Mar!K76+Abr!K76),IF(Config!$C$6=5,SUM(Ene!K76+Feb!K76+Mar!K76+Abr!K76+May!K76),IF(Config!$C$6=6,SUM(+Ene!K76+Feb!K76+Mar!K76+Abr!K76+May!K76+Jun!K76),IF(Config!$C$6=7,SUM(Ene!K76+Feb!K76+Mar!K76+Abr!K76+May!K76+Jun!K76+Jul!K76),IF(Config!$C$6=8,SUM(+Ene!K76+Feb!K76+Mar!K76+Abr!K76+May!K76+Jun!K76+Jul!K76+Ago!K76),IF(Config!$C$6=9,SUM(+Ene!K76+Feb!K76+Mar!K76+Abr!K76+May!K76+Jun!K76+Jul!K76+Ago!K76+Set!K76),IF(Config!$C$6=10,SUM(+Ene!K76+Feb!K76+Mar!K76+Abr!K76+May!K76+Jun!K76+Jul!K76+Ago!K76+Set!K76+Oct!K76),IF(Config!$C$6=11,SUM(+Ene!K76+Feb!K76+Mar!K76+Abr!K76+May!K76+Jun!K76+Jul!K76+Ago!K76+Set!K76+Oct!K76+Nov!K76),IF(Config!$C$6=12,SUM(+Ene!K76+Feb!K76+Mar!K76+Abr!K76+May!K76+Jun!K76+Jul!K76+Ago!K76+Set!K76+Oct!K76+Nov!K76+Dic!K76)))))))))))))</f>
        <v>0</v>
      </c>
      <c r="L76" s="430">
        <f>IF(Config!$C$6=1,SUM(+Ene!L76),IF(Config!$C$6=2,SUM(+Ene!L76+Feb!L76),IF(Config!$C$6=3,SUM(+Ene!L76+Feb!L76+Mar!L76),IF(Config!$C$6=4,SUM(+Ene!L76+Feb!L76+Mar!L76+Abr!L76),IF(Config!$C$6=5,SUM(Ene!L76+Feb!L76+Mar!L76+Abr!L76+May!L76),IF(Config!$C$6=6,SUM(+Ene!L76+Feb!L76+Mar!L76+Abr!L76+May!L76+Jun!L76),IF(Config!$C$6=7,SUM(Ene!L76+Feb!L76+Mar!L76+Abr!L76+May!L76+Jun!L76+Jul!L76),IF(Config!$C$6=8,SUM(+Ene!L76+Feb!L76+Mar!L76+Abr!L76+May!L76+Jun!L76+Jul!L76+Ago!L76),IF(Config!$C$6=9,SUM(+Ene!L76+Feb!L76+Mar!L76+Abr!L76+May!L76+Jun!L76+Jul!L76+Ago!L76+Set!L76),IF(Config!$C$6=10,SUM(+Ene!L76+Feb!L76+Mar!L76+Abr!L76+May!L76+Jun!L76+Jul!L76+Ago!L76+Set!L76+Oct!L76),IF(Config!$C$6=11,SUM(+Ene!L76+Feb!L76+Mar!L76+Abr!L76+May!L76+Jun!L76+Jul!L76+Ago!L76+Set!L76+Oct!L76+Nov!L76),IF(Config!$C$6=12,SUM(+Ene!L76+Feb!L76+Mar!L76+Abr!L76+May!L76+Jun!L76+Jul!L76+Ago!L76+Set!L76+Oct!L76+Nov!L76+Dic!L76)))))))))))))</f>
        <v>0</v>
      </c>
      <c r="M76" s="430">
        <f>IF(Config!$C$6=1,SUM(+Ene!M76),IF(Config!$C$6=2,SUM(+Ene!M76+Feb!M76),IF(Config!$C$6=3,SUM(+Ene!M76+Feb!M76+Mar!M76),IF(Config!$C$6=4,SUM(+Ene!M76+Feb!M76+Mar!M76+Abr!M76),IF(Config!$C$6=5,SUM(Ene!M76+Feb!M76+Mar!M76+Abr!M76+May!M76),IF(Config!$C$6=6,SUM(+Ene!M76+Feb!M76+Mar!M76+Abr!M76+May!M76+Jun!M76),IF(Config!$C$6=7,SUM(Ene!M76+Feb!M76+Mar!M76+Abr!M76+May!M76+Jun!M76+Jul!M76),IF(Config!$C$6=8,SUM(+Ene!M76+Feb!M76+Mar!M76+Abr!M76+May!M76+Jun!M76+Jul!M76+Ago!M76),IF(Config!$C$6=9,SUM(+Ene!M76+Feb!M76+Mar!M76+Abr!M76+May!M76+Jun!M76+Jul!M76+Ago!M76+Set!M76),IF(Config!$C$6=10,SUM(+Ene!M76+Feb!M76+Mar!M76+Abr!M76+May!M76+Jun!M76+Jul!M76+Ago!M76+Set!M76+Oct!M76),IF(Config!$C$6=11,SUM(+Ene!M76+Feb!M76+Mar!M76+Abr!M76+May!M76+Jun!M76+Jul!M76+Ago!M76+Set!M76+Oct!M76+Nov!M76),IF(Config!$C$6=12,SUM(+Ene!M76+Feb!M76+Mar!M76+Abr!M76+May!M76+Jun!M76+Jul!M76+Ago!M76+Set!M76+Oct!M76+Nov!M76+Dic!M76)))))))))))))</f>
        <v>0</v>
      </c>
      <c r="N76" s="430">
        <f>IF(Config!$C$6=1,SUM(+Ene!N76),IF(Config!$C$6=2,SUM(+Ene!N76+Feb!N76),IF(Config!$C$6=3,SUM(+Ene!N76+Feb!N76+Mar!N76),IF(Config!$C$6=4,SUM(+Ene!N76+Feb!N76+Mar!N76+Abr!N76),IF(Config!$C$6=5,SUM(Ene!N76+Feb!N76+Mar!N76+Abr!N76+May!N76),IF(Config!$C$6=6,SUM(+Ene!N76+Feb!N76+Mar!N76+Abr!N76+May!N76+Jun!N76),IF(Config!$C$6=7,SUM(Ene!N76+Feb!N76+Mar!N76+Abr!N76+May!N76+Jun!N76+Jul!N76),IF(Config!$C$6=8,SUM(+Ene!N76+Feb!N76+Mar!N76+Abr!N76+May!N76+Jun!N76+Jul!N76+Ago!N76),IF(Config!$C$6=9,SUM(+Ene!N76+Feb!N76+Mar!N76+Abr!N76+May!N76+Jun!N76+Jul!N76+Ago!N76+Set!N76),IF(Config!$C$6=10,SUM(+Ene!N76+Feb!N76+Mar!N76+Abr!N76+May!N76+Jun!N76+Jul!N76+Ago!N76+Set!N76+Oct!N76),IF(Config!$C$6=11,SUM(+Ene!N76+Feb!N76+Mar!N76+Abr!N76+May!N76+Jun!N76+Jul!N76+Ago!N76+Set!N76+Oct!N76+Nov!N76),IF(Config!$C$6=12,SUM(+Ene!N76+Feb!N76+Mar!N76+Abr!N76+May!N76+Jun!N76+Jul!N76+Ago!N76+Set!N76+Oct!N76+Nov!N76+Dic!N76)))))))))))))</f>
        <v>0</v>
      </c>
      <c r="O76" s="430">
        <f>IF(Config!$C$6=1,SUM(+Ene!O76),IF(Config!$C$6=2,SUM(+Ene!O76+Feb!O76),IF(Config!$C$6=3,SUM(+Ene!O76+Feb!O76+Mar!O76),IF(Config!$C$6=4,SUM(+Ene!O76+Feb!O76+Mar!O76+Abr!O76),IF(Config!$C$6=5,SUM(Ene!O76+Feb!O76+Mar!O76+Abr!O76+May!O76),IF(Config!$C$6=6,SUM(+Ene!O76+Feb!O76+Mar!O76+Abr!O76+May!O76+Jun!O76),IF(Config!$C$6=7,SUM(Ene!O76+Feb!O76+Mar!O76+Abr!O76+May!O76+Jun!O76+Jul!O76),IF(Config!$C$6=8,SUM(+Ene!O76+Feb!O76+Mar!O76+Abr!O76+May!O76+Jun!O76+Jul!O76+Ago!O76),IF(Config!$C$6=9,SUM(+Ene!O76+Feb!O76+Mar!O76+Abr!O76+May!O76+Jun!O76+Jul!O76+Ago!O76+Set!O76),IF(Config!$C$6=10,SUM(+Ene!O76+Feb!O76+Mar!O76+Abr!O76+May!O76+Jun!O76+Jul!O76+Ago!O76+Set!O76+Oct!O76),IF(Config!$C$6=11,SUM(+Ene!O76+Feb!O76+Mar!O76+Abr!O76+May!O76+Jun!O76+Jul!O76+Ago!O76+Set!O76+Oct!O76+Nov!O76),IF(Config!$C$6=12,SUM(+Ene!O76+Feb!O76+Mar!O76+Abr!O76+May!O76+Jun!O76+Jul!O76+Ago!O76+Set!O76+Oct!O76+Nov!O76+Dic!O76)))))))))))))</f>
        <v>0</v>
      </c>
      <c r="P76" s="430">
        <f>IF(Config!$C$6=1,SUM(+Ene!P76),IF(Config!$C$6=2,SUM(+Ene!P76+Feb!P76),IF(Config!$C$6=3,SUM(+Ene!P76+Feb!P76+Mar!P76),IF(Config!$C$6=4,SUM(+Ene!P76+Feb!P76+Mar!P76+Abr!P76),IF(Config!$C$6=5,SUM(Ene!P76+Feb!P76+Mar!P76+Abr!P76+May!P76),IF(Config!$C$6=6,SUM(+Ene!P76+Feb!P76+Mar!P76+Abr!P76+May!P76+Jun!P76),IF(Config!$C$6=7,SUM(Ene!P76+Feb!P76+Mar!P76+Abr!P76+May!P76+Jun!P76+Jul!P76),IF(Config!$C$6=8,SUM(+Ene!P76+Feb!P76+Mar!P76+Abr!P76+May!P76+Jun!P76+Jul!P76+Ago!P76),IF(Config!$C$6=9,SUM(+Ene!P76+Feb!P76+Mar!P76+Abr!P76+May!P76+Jun!P76+Jul!P76+Ago!P76+Set!P76),IF(Config!$C$6=10,SUM(+Ene!P76+Feb!P76+Mar!P76+Abr!P76+May!P76+Jun!P76+Jul!P76+Ago!P76+Set!P76+Oct!P76),IF(Config!$C$6=11,SUM(+Ene!P76+Feb!P76+Mar!P76+Abr!P76+May!P76+Jun!P76+Jul!P76+Ago!P76+Set!P76+Oct!P76+Nov!P76),IF(Config!$C$6=12,SUM(+Ene!P76+Feb!P76+Mar!P76+Abr!P76+May!P76+Jun!P76+Jul!P76+Ago!P76+Set!P76+Oct!P76+Nov!P76+Dic!P76)))))))))))))</f>
        <v>0</v>
      </c>
      <c r="Q76" s="430">
        <f>IF(Config!$C$6=1,SUM(+Ene!Q76),IF(Config!$C$6=2,SUM(+Ene!Q76+Feb!Q76),IF(Config!$C$6=3,SUM(+Ene!Q76+Feb!Q76+Mar!Q76),IF(Config!$C$6=4,SUM(+Ene!Q76+Feb!Q76+Mar!Q76+Abr!Q76),IF(Config!$C$6=5,SUM(Ene!Q76+Feb!Q76+Mar!Q76+Abr!Q76+May!Q76),IF(Config!$C$6=6,SUM(+Ene!Q76+Feb!Q76+Mar!Q76+Abr!Q76+May!Q76+Jun!Q76),IF(Config!$C$6=7,SUM(Ene!Q76+Feb!Q76+Mar!Q76+Abr!Q76+May!Q76+Jun!Q76+Jul!Q76),IF(Config!$C$6=8,SUM(+Ene!Q76+Feb!Q76+Mar!Q76+Abr!Q76+May!Q76+Jun!Q76+Jul!Q76+Ago!Q76),IF(Config!$C$6=9,SUM(+Ene!Q76+Feb!Q76+Mar!Q76+Abr!Q76+May!Q76+Jun!Q76+Jul!Q76+Ago!Q76+Set!Q76),IF(Config!$C$6=10,SUM(+Ene!Q76+Feb!Q76+Mar!Q76+Abr!Q76+May!Q76+Jun!Q76+Jul!Q76+Ago!Q76+Set!Q76+Oct!Q76),IF(Config!$C$6=11,SUM(+Ene!Q76+Feb!Q76+Mar!Q76+Abr!Q76+May!Q76+Jun!Q76+Jul!Q76+Ago!Q76+Set!Q76+Oct!Q76+Nov!Q76),IF(Config!$C$6=12,SUM(+Ene!Q76+Feb!Q76+Mar!Q76+Abr!Q76+May!Q76+Jun!Q76+Jul!Q76+Ago!Q76+Set!Q76+Oct!Q76+Nov!Q76+Dic!Q76)))))))))))))</f>
        <v>0</v>
      </c>
      <c r="R76" s="430">
        <f>IF(Config!$C$6=1,SUM(+Ene!R76),IF(Config!$C$6=2,SUM(+Ene!R76+Feb!R76),IF(Config!$C$6=3,SUM(+Ene!R76+Feb!R76+Mar!R76),IF(Config!$C$6=4,SUM(+Ene!R76+Feb!R76+Mar!R76+Abr!R76),IF(Config!$C$6=5,SUM(Ene!R76+Feb!R76+Mar!R76+Abr!R76+May!R76),IF(Config!$C$6=6,SUM(+Ene!R76+Feb!R76+Mar!R76+Abr!R76+May!R76+Jun!R76),IF(Config!$C$6=7,SUM(Ene!R76+Feb!R76+Mar!R76+Abr!R76+May!R76+Jun!R76+Jul!R76),IF(Config!$C$6=8,SUM(+Ene!R76+Feb!R76+Mar!R76+Abr!R76+May!R76+Jun!R76+Jul!R76+Ago!R76),IF(Config!$C$6=9,SUM(+Ene!R76+Feb!R76+Mar!R76+Abr!R76+May!R76+Jun!R76+Jul!R76+Ago!R76+Set!R76),IF(Config!$C$6=10,SUM(+Ene!R76+Feb!R76+Mar!R76+Abr!R76+May!R76+Jun!R76+Jul!R76+Ago!R76+Set!R76+Oct!R76),IF(Config!$C$6=11,SUM(+Ene!R76+Feb!R76+Mar!R76+Abr!R76+May!R76+Jun!R76+Jul!R76+Ago!R76+Set!R76+Oct!R76+Nov!R76),IF(Config!$C$6=12,SUM(+Ene!R76+Feb!R76+Mar!R76+Abr!R76+May!R76+Jun!R76+Jul!R76+Ago!R76+Set!R76+Oct!R76+Nov!R76+Dic!R76)))))))))))))</f>
        <v>0</v>
      </c>
      <c r="S76" s="430">
        <f>IF(Config!$C$6=1,SUM(+Ene!S76),IF(Config!$C$6=2,SUM(+Ene!S76+Feb!S76),IF(Config!$C$6=3,SUM(+Ene!S76+Feb!S76+Mar!S76),IF(Config!$C$6=4,SUM(+Ene!S76+Feb!S76+Mar!S76+Abr!S76),IF(Config!$C$6=5,SUM(Ene!S76+Feb!S76+Mar!S76+Abr!S76+May!S76),IF(Config!$C$6=6,SUM(+Ene!S76+Feb!S76+Mar!S76+Abr!S76+May!S76+Jun!S76),IF(Config!$C$6=7,SUM(Ene!S76+Feb!S76+Mar!S76+Abr!S76+May!S76+Jun!S76+Jul!S76),IF(Config!$C$6=8,SUM(+Ene!S76+Feb!S76+Mar!S76+Abr!S76+May!S76+Jun!S76+Jul!S76+Ago!S76),IF(Config!$C$6=9,SUM(+Ene!S76+Feb!S76+Mar!S76+Abr!S76+May!S76+Jun!S76+Jul!S76+Ago!S76+Set!S76),IF(Config!$C$6=10,SUM(+Ene!S76+Feb!S76+Mar!S76+Abr!S76+May!S76+Jun!S76+Jul!S76+Ago!S76+Set!S76+Oct!S76),IF(Config!$C$6=11,SUM(+Ene!S76+Feb!S76+Mar!S76+Abr!S76+May!S76+Jun!S76+Jul!S76+Ago!S76+Set!S76+Oct!S76+Nov!S76),IF(Config!$C$6=12,SUM(+Ene!S76+Feb!S76+Mar!S76+Abr!S76+May!S76+Jun!S76+Jul!S76+Ago!S76+Set!S76+Oct!S76+Nov!S76+Dic!S76)))))))))))))</f>
        <v>0</v>
      </c>
      <c r="T76" s="430">
        <f>IF(Config!$C$6=1,SUM(+Ene!T76),IF(Config!$C$6=2,SUM(+Ene!T76+Feb!T76),IF(Config!$C$6=3,SUM(+Ene!T76+Feb!T76+Mar!T76),IF(Config!$C$6=4,SUM(+Ene!T76+Feb!T76+Mar!T76+Abr!T76),IF(Config!$C$6=5,SUM(Ene!T76+Feb!T76+Mar!T76+Abr!T76+May!T76),IF(Config!$C$6=6,SUM(+Ene!T76+Feb!T76+Mar!T76+Abr!T76+May!T76+Jun!T76),IF(Config!$C$6=7,SUM(Ene!T76+Feb!T76+Mar!T76+Abr!T76+May!T76+Jun!T76+Jul!T76),IF(Config!$C$6=8,SUM(+Ene!T76+Feb!T76+Mar!T76+Abr!T76+May!T76+Jun!T76+Jul!T76+Ago!T76),IF(Config!$C$6=9,SUM(+Ene!T76+Feb!T76+Mar!T76+Abr!T76+May!T76+Jun!T76+Jul!T76+Ago!T76+Set!T76),IF(Config!$C$6=10,SUM(+Ene!T76+Feb!T76+Mar!T76+Abr!T76+May!T76+Jun!T76+Jul!T76+Ago!T76+Set!T76+Oct!T76),IF(Config!$C$6=11,SUM(+Ene!T76+Feb!T76+Mar!T76+Abr!T76+May!T76+Jun!T76+Jul!T76+Ago!T76+Set!T76+Oct!T76+Nov!T76),IF(Config!$C$6=12,SUM(+Ene!T76+Feb!T76+Mar!T76+Abr!T76+May!T76+Jun!T76+Jul!T76+Ago!T76+Set!T76+Oct!T76+Nov!T76+Dic!T76)))))))))))))</f>
        <v>0</v>
      </c>
      <c r="U76" s="430">
        <f>IF(Config!$C$6=1,SUM(+Ene!U76),IF(Config!$C$6=2,SUM(+Ene!U76+Feb!U76),IF(Config!$C$6=3,SUM(+Ene!U76+Feb!U76+Mar!U76),IF(Config!$C$6=4,SUM(+Ene!U76+Feb!U76+Mar!U76+Abr!U76),IF(Config!$C$6=5,SUM(Ene!U76+Feb!U76+Mar!U76+Abr!U76+May!U76),IF(Config!$C$6=6,SUM(+Ene!U76+Feb!U76+Mar!U76+Abr!U76+May!U76+Jun!U76),IF(Config!$C$6=7,SUM(Ene!U76+Feb!U76+Mar!U76+Abr!U76+May!U76+Jun!U76+Jul!U76),IF(Config!$C$6=8,SUM(+Ene!U76+Feb!U76+Mar!U76+Abr!U76+May!U76+Jun!U76+Jul!U76+Ago!U76),IF(Config!$C$6=9,SUM(+Ene!U76+Feb!U76+Mar!U76+Abr!U76+May!U76+Jun!U76+Jul!U76+Ago!U76+Set!U76),IF(Config!$C$6=10,SUM(+Ene!U76+Feb!U76+Mar!U76+Abr!U76+May!U76+Jun!U76+Jul!U76+Ago!U76+Set!U76+Oct!U76),IF(Config!$C$6=11,SUM(+Ene!U76+Feb!U76+Mar!U76+Abr!U76+May!U76+Jun!U76+Jul!U76+Ago!U76+Set!U76+Oct!U76+Nov!U76),IF(Config!$C$6=12,SUM(+Ene!U76+Feb!U76+Mar!U76+Abr!U76+May!U76+Jun!U76+Jul!U76+Ago!U76+Set!U76+Oct!U76+Nov!U76+Dic!U76)))))))))))))</f>
        <v>0</v>
      </c>
      <c r="V76" s="430">
        <f>IF(Config!$C$6=1,SUM(+Ene!V76),IF(Config!$C$6=2,SUM(+Ene!V76+Feb!V76),IF(Config!$C$6=3,SUM(+Ene!V76+Feb!V76+Mar!V76),IF(Config!$C$6=4,SUM(+Ene!V76+Feb!V76+Mar!V76+Abr!V76),IF(Config!$C$6=5,SUM(Ene!V76+Feb!V76+Mar!V76+Abr!V76+May!V76),IF(Config!$C$6=6,SUM(+Ene!V76+Feb!V76+Mar!V76+Abr!V76+May!V76+Jun!V76),IF(Config!$C$6=7,SUM(Ene!V76+Feb!V76+Mar!V76+Abr!V76+May!V76+Jun!V76+Jul!V76),IF(Config!$C$6=8,SUM(+Ene!V76+Feb!V76+Mar!V76+Abr!V76+May!V76+Jun!V76+Jul!V76+Ago!V76),IF(Config!$C$6=9,SUM(+Ene!V76+Feb!V76+Mar!V76+Abr!V76+May!V76+Jun!V76+Jul!V76+Ago!V76+Set!V76),IF(Config!$C$6=10,SUM(+Ene!V76+Feb!V76+Mar!V76+Abr!V76+May!V76+Jun!V76+Jul!V76+Ago!V76+Set!V76+Oct!V76),IF(Config!$C$6=11,SUM(+Ene!V76+Feb!V76+Mar!V76+Abr!V76+May!V76+Jun!V76+Jul!V76+Ago!V76+Set!V76+Oct!V76+Nov!V76),IF(Config!$C$6=12,SUM(+Ene!V76+Feb!V76+Mar!V76+Abr!V76+May!V76+Jun!V76+Jul!V76+Ago!V76+Set!V76+Oct!V76+Nov!V76+Dic!V76)))))))))))))</f>
        <v>0</v>
      </c>
      <c r="W76" s="430">
        <f>IF(Config!$C$6=1,SUM(+Ene!W76),IF(Config!$C$6=2,SUM(+Ene!W76+Feb!W76),IF(Config!$C$6=3,SUM(+Ene!W76+Feb!W76+Mar!W76),IF(Config!$C$6=4,SUM(+Ene!W76+Feb!W76+Mar!W76+Abr!W76),IF(Config!$C$6=5,SUM(Ene!W76+Feb!W76+Mar!W76+Abr!W76+May!W76),IF(Config!$C$6=6,SUM(+Ene!W76+Feb!W76+Mar!W76+Abr!W76+May!W76+Jun!W76),IF(Config!$C$6=7,SUM(Ene!W76+Feb!W76+Mar!W76+Abr!W76+May!W76+Jun!W76+Jul!W76),IF(Config!$C$6=8,SUM(+Ene!W76+Feb!W76+Mar!W76+Abr!W76+May!W76+Jun!W76+Jul!W76+Ago!W76),IF(Config!$C$6=9,SUM(+Ene!W76+Feb!W76+Mar!W76+Abr!W76+May!W76+Jun!W76+Jul!W76+Ago!W76+Set!W76),IF(Config!$C$6=10,SUM(+Ene!W76+Feb!W76+Mar!W76+Abr!W76+May!W76+Jun!W76+Jul!W76+Ago!W76+Set!W76+Oct!W76),IF(Config!$C$6=11,SUM(+Ene!W76+Feb!W76+Mar!W76+Abr!W76+May!W76+Jun!W76+Jul!W76+Ago!W76+Set!W76+Oct!W76+Nov!W76),IF(Config!$C$6=12,SUM(+Ene!W76+Feb!W76+Mar!W76+Abr!W76+May!W76+Jun!W76+Jul!W76+Ago!W76+Set!W76+Oct!W76+Nov!W76+Dic!W76)))))))))))))</f>
        <v>0</v>
      </c>
      <c r="X76" s="430">
        <f>IF(Config!$C$6=1,SUM(+Ene!X76),IF(Config!$C$6=2,SUM(+Ene!X76+Feb!X76),IF(Config!$C$6=3,SUM(+Ene!X76+Feb!X76+Mar!X76),IF(Config!$C$6=4,SUM(+Ene!X76+Feb!X76+Mar!X76+Abr!X76),IF(Config!$C$6=5,SUM(Ene!X76+Feb!X76+Mar!X76+Abr!X76+May!X76),IF(Config!$C$6=6,SUM(+Ene!X76+Feb!X76+Mar!X76+Abr!X76+May!X76+Jun!X76),IF(Config!$C$6=7,SUM(Ene!X76+Feb!X76+Mar!X76+Abr!X76+May!X76+Jun!X76+Jul!X76),IF(Config!$C$6=8,SUM(+Ene!X76+Feb!X76+Mar!X76+Abr!X76+May!X76+Jun!X76+Jul!X76+Ago!X76),IF(Config!$C$6=9,SUM(+Ene!X76+Feb!X76+Mar!X76+Abr!X76+May!X76+Jun!X76+Jul!X76+Ago!X76+Set!X76),IF(Config!$C$6=10,SUM(+Ene!X76+Feb!X76+Mar!X76+Abr!X76+May!X76+Jun!X76+Jul!X76+Ago!X76+Set!X76+Oct!X76),IF(Config!$C$6=11,SUM(+Ene!X76+Feb!X76+Mar!X76+Abr!X76+May!X76+Jun!X76+Jul!X76+Ago!X76+Set!X76+Oct!X76+Nov!X76),IF(Config!$C$6=12,SUM(+Ene!X76+Feb!X76+Mar!X76+Abr!X76+May!X76+Jun!X76+Jul!X76+Ago!X76+Set!X76+Oct!X76+Nov!X76+Dic!X76)))))))))))))</f>
        <v>0</v>
      </c>
      <c r="Y76" s="430">
        <f>IF(Config!$C$6=1,SUM(+Ene!Y76),IF(Config!$C$6=2,SUM(+Ene!Y76+Feb!Y76),IF(Config!$C$6=3,SUM(+Ene!Y76+Feb!Y76+Mar!Y76),IF(Config!$C$6=4,SUM(+Ene!Y76+Feb!Y76+Mar!Y76+Abr!Y76),IF(Config!$C$6=5,SUM(Ene!Y76+Feb!Y76+Mar!Y76+Abr!Y76+May!Y76),IF(Config!$C$6=6,SUM(+Ene!Y76+Feb!Y76+Mar!Y76+Abr!Y76+May!Y76+Jun!Y76),IF(Config!$C$6=7,SUM(Ene!Y76+Feb!Y76+Mar!Y76+Abr!Y76+May!Y76+Jun!Y76+Jul!Y76),IF(Config!$C$6=8,SUM(+Ene!Y76+Feb!Y76+Mar!Y76+Abr!Y76+May!Y76+Jun!Y76+Jul!Y76+Ago!Y76),IF(Config!$C$6=9,SUM(+Ene!Y76+Feb!Y76+Mar!Y76+Abr!Y76+May!Y76+Jun!Y76+Jul!Y76+Ago!Y76+Set!Y76),IF(Config!$C$6=10,SUM(+Ene!Y76+Feb!Y76+Mar!Y76+Abr!Y76+May!Y76+Jun!Y76+Jul!Y76+Ago!Y76+Set!Y76+Oct!Y76),IF(Config!$C$6=11,SUM(+Ene!Y76+Feb!Y76+Mar!Y76+Abr!Y76+May!Y76+Jun!Y76+Jul!Y76+Ago!Y76+Set!Y76+Oct!Y76+Nov!Y76),IF(Config!$C$6=12,SUM(+Ene!Y76+Feb!Y76+Mar!Y76+Abr!Y76+May!Y76+Jun!Y76+Jul!Y76+Ago!Y76+Set!Y76+Oct!Y76+Nov!Y76+Dic!Y76)))))))))))))</f>
        <v>0</v>
      </c>
      <c r="Z76" s="430">
        <f>IF(Config!$C$6=1,SUM(+Ene!Z76),IF(Config!$C$6=2,SUM(+Ene!Z76+Feb!Z76),IF(Config!$C$6=3,SUM(+Ene!Z76+Feb!Z76+Mar!Z76),IF(Config!$C$6=4,SUM(+Ene!Z76+Feb!Z76+Mar!Z76+Abr!Z76),IF(Config!$C$6=5,SUM(Ene!Z76+Feb!Z76+Mar!Z76+Abr!Z76+May!Z76),IF(Config!$C$6=6,SUM(+Ene!Z76+Feb!Z76+Mar!Z76+Abr!Z76+May!Z76+Jun!Z76),IF(Config!$C$6=7,SUM(Ene!Z76+Feb!Z76+Mar!Z76+Abr!Z76+May!Z76+Jun!Z76+Jul!Z76),IF(Config!$C$6=8,SUM(+Ene!Z76+Feb!Z76+Mar!Z76+Abr!Z76+May!Z76+Jun!Z76+Jul!Z76+Ago!Z76),IF(Config!$C$6=9,SUM(+Ene!Z76+Feb!Z76+Mar!Z76+Abr!Z76+May!Z76+Jun!Z76+Jul!Z76+Ago!Z76+Set!Z76),IF(Config!$C$6=10,SUM(+Ene!Z76+Feb!Z76+Mar!Z76+Abr!Z76+May!Z76+Jun!Z76+Jul!Z76+Ago!Z76+Set!Z76+Oct!Z76),IF(Config!$C$6=11,SUM(+Ene!Z76+Feb!Z76+Mar!Z76+Abr!Z76+May!Z76+Jun!Z76+Jul!Z76+Ago!Z76+Set!Z76+Oct!Z76+Nov!Z76),IF(Config!$C$6=12,SUM(+Ene!Z76+Feb!Z76+Mar!Z76+Abr!Z76+May!Z76+Jun!Z76+Jul!Z76+Ago!Z76+Set!Z76+Oct!Z76+Nov!Z76+Dic!Z76)))))))))))))</f>
        <v>0</v>
      </c>
      <c r="AA76" s="430">
        <f>IF(Config!$C$6=1,SUM(+Ene!AA76),IF(Config!$C$6=2,SUM(+Ene!AA76+Feb!AA76),IF(Config!$C$6=3,SUM(+Ene!AA76+Feb!AA76+Mar!AA76),IF(Config!$C$6=4,SUM(+Ene!AA76+Feb!AA76+Mar!AA76+Abr!AA76),IF(Config!$C$6=5,SUM(Ene!AA76+Feb!AA76+Mar!AA76+Abr!AA76+May!AA76),IF(Config!$C$6=6,SUM(+Ene!AA76+Feb!AA76+Mar!AA76+Abr!AA76+May!AA76+Jun!AA76),IF(Config!$C$6=7,SUM(Ene!AA76+Feb!AA76+Mar!AA76+Abr!AA76+May!AA76+Jun!AA76+Jul!AA76),IF(Config!$C$6=8,SUM(+Ene!AA76+Feb!AA76+Mar!AA76+Abr!AA76+May!AA76+Jun!AA76+Jul!AA76+Ago!AA76),IF(Config!$C$6=9,SUM(+Ene!AA76+Feb!AA76+Mar!AA76+Abr!AA76+May!AA76+Jun!AA76+Jul!AA76+Ago!AA76+Set!AA76),IF(Config!$C$6=10,SUM(+Ene!AA76+Feb!AA76+Mar!AA76+Abr!AA76+May!AA76+Jun!AA76+Jul!AA76+Ago!AA76+Set!AA76+Oct!AA76),IF(Config!$C$6=11,SUM(+Ene!AA76+Feb!AA76+Mar!AA76+Abr!AA76+May!AA76+Jun!AA76+Jul!AA76+Ago!AA76+Set!AA76+Oct!AA76+Nov!AA76),IF(Config!$C$6=12,SUM(+Ene!AA76+Feb!AA76+Mar!AA76+Abr!AA76+May!AA76+Jun!AA76+Jul!AA76+Ago!AA76+Set!AA76+Oct!AA76+Nov!AA76+Dic!AA76)))))))))))))</f>
        <v>0</v>
      </c>
      <c r="AB76" s="430">
        <f>IF(Config!$C$6=1,SUM(+Ene!AB76),IF(Config!$C$6=2,SUM(+Ene!AB76+Feb!AB76),IF(Config!$C$6=3,SUM(+Ene!AB76+Feb!AB76+Mar!AB76),IF(Config!$C$6=4,SUM(+Ene!AB76+Feb!AB76+Mar!AB76+Abr!AB76),IF(Config!$C$6=5,SUM(Ene!AB76+Feb!AB76+Mar!AB76+Abr!AB76+May!AB76),IF(Config!$C$6=6,SUM(+Ene!AB76+Feb!AB76+Mar!AB76+Abr!AB76+May!AB76+Jun!AB76),IF(Config!$C$6=7,SUM(Ene!AB76+Feb!AB76+Mar!AB76+Abr!AB76+May!AB76+Jun!AB76+Jul!AB76),IF(Config!$C$6=8,SUM(+Ene!AB76+Feb!AB76+Mar!AB76+Abr!AB76+May!AB76+Jun!AB76+Jul!AB76+Ago!AB76),IF(Config!$C$6=9,SUM(+Ene!AB76+Feb!AB76+Mar!AB76+Abr!AB76+May!AB76+Jun!AB76+Jul!AB76+Ago!AB76+Set!AB76),IF(Config!$C$6=10,SUM(+Ene!AB76+Feb!AB76+Mar!AB76+Abr!AB76+May!AB76+Jun!AB76+Jul!AB76+Ago!AB76+Set!AB76+Oct!AB76),IF(Config!$C$6=11,SUM(+Ene!AB76+Feb!AB76+Mar!AB76+Abr!AB76+May!AB76+Jun!AB76+Jul!AB76+Ago!AB76+Set!AB76+Oct!AB76+Nov!AB76),IF(Config!$C$6=12,SUM(+Ene!AB76+Feb!AB76+Mar!AB76+Abr!AB76+May!AB76+Jun!AB76+Jul!AB76+Ago!AB76+Set!AB76+Oct!AB76+Nov!AB76+Dic!AB76)))))))))))))</f>
        <v>0</v>
      </c>
      <c r="AC76" s="430">
        <f>IF(Config!$C$6=1,SUM(+Ene!AC76),IF(Config!$C$6=2,SUM(+Ene!AC76+Feb!AC76),IF(Config!$C$6=3,SUM(+Ene!AC76+Feb!AC76+Mar!AC76),IF(Config!$C$6=4,SUM(+Ene!AC76+Feb!AC76+Mar!AC76+Abr!AC76),IF(Config!$C$6=5,SUM(Ene!AC76+Feb!AC76+Mar!AC76+Abr!AC76+May!AC76),IF(Config!$C$6=6,SUM(+Ene!AC76+Feb!AC76+Mar!AC76+Abr!AC76+May!AC76+Jun!AC76),IF(Config!$C$6=7,SUM(Ene!AC76+Feb!AC76+Mar!AC76+Abr!AC76+May!AC76+Jun!AC76+Jul!AC76),IF(Config!$C$6=8,SUM(+Ene!AC76+Feb!AC76+Mar!AC76+Abr!AC76+May!AC76+Jun!AC76+Jul!AC76+Ago!AC76),IF(Config!$C$6=9,SUM(+Ene!AC76+Feb!AC76+Mar!AC76+Abr!AC76+May!AC76+Jun!AC76+Jul!AC76+Ago!AC76+Set!AC76),IF(Config!$C$6=10,SUM(+Ene!AC76+Feb!AC76+Mar!AC76+Abr!AC76+May!AC76+Jun!AC76+Jul!AC76+Ago!AC76+Set!AC76+Oct!AC76),IF(Config!$C$6=11,SUM(+Ene!AC76+Feb!AC76+Mar!AC76+Abr!AC76+May!AC76+Jun!AC76+Jul!AC76+Ago!AC76+Set!AC76+Oct!AC76+Nov!AC76),IF(Config!$C$6=12,SUM(+Ene!AC76+Feb!AC76+Mar!AC76+Abr!AC76+May!AC76+Jun!AC76+Jul!AC76+Ago!AC76+Set!AC76+Oct!AC76+Nov!AC76+Dic!AC76)))))))))))))</f>
        <v>0</v>
      </c>
      <c r="AD76" s="430">
        <f>IF(Config!$C$6=1,SUM(+Ene!AD76),IF(Config!$C$6=2,SUM(+Ene!AD76+Feb!AD76),IF(Config!$C$6=3,SUM(+Ene!AD76+Feb!AD76+Mar!AD76),IF(Config!$C$6=4,SUM(+Ene!AD76+Feb!AD76+Mar!AD76+Abr!AD76),IF(Config!$C$6=5,SUM(Ene!AD76+Feb!AD76+Mar!AD76+Abr!AD76+May!AD76),IF(Config!$C$6=6,SUM(+Ene!AD76+Feb!AD76+Mar!AD76+Abr!AD76+May!AD76+Jun!AD76),IF(Config!$C$6=7,SUM(Ene!AD76+Feb!AD76+Mar!AD76+Abr!AD76+May!AD76+Jun!AD76+Jul!AD76),IF(Config!$C$6=8,SUM(+Ene!AD76+Feb!AD76+Mar!AD76+Abr!AD76+May!AD76+Jun!AD76+Jul!AD76+Ago!AD76),IF(Config!$C$6=9,SUM(+Ene!AD76+Feb!AD76+Mar!AD76+Abr!AD76+May!AD76+Jun!AD76+Jul!AD76+Ago!AD76+Set!AD76),IF(Config!$C$6=10,SUM(+Ene!AD76+Feb!AD76+Mar!AD76+Abr!AD76+May!AD76+Jun!AD76+Jul!AD76+Ago!AD76+Set!AD76+Oct!AD76),IF(Config!$C$6=11,SUM(+Ene!AD76+Feb!AD76+Mar!AD76+Abr!AD76+May!AD76+Jun!AD76+Jul!AD76+Ago!AD76+Set!AD76+Oct!AD76+Nov!AD76),IF(Config!$C$6=12,SUM(+Ene!AD76+Feb!AD76+Mar!AD76+Abr!AD76+May!AD76+Jun!AD76+Jul!AD76+Ago!AD76+Set!AD76+Oct!AD76+Nov!AD76+Dic!AD76)))))))))))))</f>
        <v>0</v>
      </c>
      <c r="AE76" s="430">
        <f>IF(Config!$C$6=1,SUM(+Ene!AE76),IF(Config!$C$6=2,SUM(+Ene!AE76+Feb!AE76),IF(Config!$C$6=3,SUM(+Ene!AE76+Feb!AE76+Mar!AE76),IF(Config!$C$6=4,SUM(+Ene!AE76+Feb!AE76+Mar!AE76+Abr!AE76),IF(Config!$C$6=5,SUM(Ene!AE76+Feb!AE76+Mar!AE76+Abr!AE76+May!AE76),IF(Config!$C$6=6,SUM(+Ene!AE76+Feb!AE76+Mar!AE76+Abr!AE76+May!AE76+Jun!AE76),IF(Config!$C$6=7,SUM(Ene!AE76+Feb!AE76+Mar!AE76+Abr!AE76+May!AE76+Jun!AE76+Jul!AE76),IF(Config!$C$6=8,SUM(+Ene!AE76+Feb!AE76+Mar!AE76+Abr!AE76+May!AE76+Jun!AE76+Jul!AE76+Ago!AE76),IF(Config!$C$6=9,SUM(+Ene!AE76+Feb!AE76+Mar!AE76+Abr!AE76+May!AE76+Jun!AE76+Jul!AE76+Ago!AE76+Set!AE76),IF(Config!$C$6=10,SUM(+Ene!AE76+Feb!AE76+Mar!AE76+Abr!AE76+May!AE76+Jun!AE76+Jul!AE76+Ago!AE76+Set!AE76+Oct!AE76),IF(Config!$C$6=11,SUM(+Ene!AE76+Feb!AE76+Mar!AE76+Abr!AE76+May!AE76+Jun!AE76+Jul!AE76+Ago!AE76+Set!AE76+Oct!AE76+Nov!AE76),IF(Config!$C$6=12,SUM(+Ene!AE76+Feb!AE76+Mar!AE76+Abr!AE76+May!AE76+Jun!AE76+Jul!AE76+Ago!AE76+Set!AE76+Oct!AE76+Nov!AE76+Dic!AE76)))))))))))))</f>
        <v>0</v>
      </c>
      <c r="AF76" s="430">
        <f>IF(Config!$C$6=1,SUM(+Ene!AF76),IF(Config!$C$6=2,SUM(+Ene!AF76+Feb!AF76),IF(Config!$C$6=3,SUM(+Ene!AF76+Feb!AF76+Mar!AF76),IF(Config!$C$6=4,SUM(+Ene!AF76+Feb!AF76+Mar!AF76+Abr!AF76),IF(Config!$C$6=5,SUM(Ene!AF76+Feb!AF76+Mar!AF76+Abr!AF76+May!AF76),IF(Config!$C$6=6,SUM(+Ene!AF76+Feb!AF76+Mar!AF76+Abr!AF76+May!AF76+Jun!AF76),IF(Config!$C$6=7,SUM(Ene!AF76+Feb!AF76+Mar!AF76+Abr!AF76+May!AF76+Jun!AF76+Jul!AF76),IF(Config!$C$6=8,SUM(+Ene!AF76+Feb!AF76+Mar!AF76+Abr!AF76+May!AF76+Jun!AF76+Jul!AF76+Ago!AF76),IF(Config!$C$6=9,SUM(+Ene!AF76+Feb!AF76+Mar!AF76+Abr!AF76+May!AF76+Jun!AF76+Jul!AF76+Ago!AF76+Set!AF76),IF(Config!$C$6=10,SUM(+Ene!AF76+Feb!AF76+Mar!AF76+Abr!AF76+May!AF76+Jun!AF76+Jul!AF76+Ago!AF76+Set!AF76+Oct!AF76),IF(Config!$C$6=11,SUM(+Ene!AF76+Feb!AF76+Mar!AF76+Abr!AF76+May!AF76+Jun!AF76+Jul!AF76+Ago!AF76+Set!AF76+Oct!AF76+Nov!AF76),IF(Config!$C$6=12,SUM(+Ene!AF76+Feb!AF76+Mar!AF76+Abr!AF76+May!AF76+Jun!AF76+Jul!AF76+Ago!AF76+Set!AF76+Oct!AF76+Nov!AF76+Dic!AF76)))))))))))))</f>
        <v>0</v>
      </c>
      <c r="AG76" s="430">
        <f>IF(Config!$C$6=1,SUM(+Ene!AG76),IF(Config!$C$6=2,SUM(+Ene!AG76+Feb!AG76),IF(Config!$C$6=3,SUM(+Ene!AG76+Feb!AG76+Mar!AG76),IF(Config!$C$6=4,SUM(+Ene!AG76+Feb!AG76+Mar!AG76+Abr!AG76),IF(Config!$C$6=5,SUM(Ene!AG76+Feb!AG76+Mar!AG76+Abr!AG76+May!AG76),IF(Config!$C$6=6,SUM(+Ene!AG76+Feb!AG76+Mar!AG76+Abr!AG76+May!AG76+Jun!AG76),IF(Config!$C$6=7,SUM(Ene!AG76+Feb!AG76+Mar!AG76+Abr!AG76+May!AG76+Jun!AG76+Jul!AG76),IF(Config!$C$6=8,SUM(+Ene!AG76+Feb!AG76+Mar!AG76+Abr!AG76+May!AG76+Jun!AG76+Jul!AG76+Ago!AG76),IF(Config!$C$6=9,SUM(+Ene!AG76+Feb!AG76+Mar!AG76+Abr!AG76+May!AG76+Jun!AG76+Jul!AG76+Ago!AG76+Set!AG76),IF(Config!$C$6=10,SUM(+Ene!AG76+Feb!AG76+Mar!AG76+Abr!AG76+May!AG76+Jun!AG76+Jul!AG76+Ago!AG76+Set!AG76+Oct!AG76),IF(Config!$C$6=11,SUM(+Ene!AG76+Feb!AG76+Mar!AG76+Abr!AG76+May!AG76+Jun!AG76+Jul!AG76+Ago!AG76+Set!AG76+Oct!AG76+Nov!AG76),IF(Config!$C$6=12,SUM(+Ene!AG76+Feb!AG76+Mar!AG76+Abr!AG76+May!AG76+Jun!AG76+Jul!AG76+Ago!AG76+Set!AG76+Oct!AG76+Nov!AG76+Dic!AG76)))))))))))))</f>
        <v>0</v>
      </c>
      <c r="AH76" s="430">
        <f>IF(Config!$C$6=1,SUM(+Ene!AH76),IF(Config!$C$6=2,SUM(+Ene!AH76+Feb!AH76),IF(Config!$C$6=3,SUM(+Ene!AH76+Feb!AH76+Mar!AH76),IF(Config!$C$6=4,SUM(+Ene!AH76+Feb!AH76+Mar!AH76+Abr!AH76),IF(Config!$C$6=5,SUM(Ene!AH76+Feb!AH76+Mar!AH76+Abr!AH76+May!AH76),IF(Config!$C$6=6,SUM(+Ene!AH76+Feb!AH76+Mar!AH76+Abr!AH76+May!AH76+Jun!AH76),IF(Config!$C$6=7,SUM(Ene!AH76+Feb!AH76+Mar!AH76+Abr!AH76+May!AH76+Jun!AH76+Jul!AH76),IF(Config!$C$6=8,SUM(+Ene!AH76+Feb!AH76+Mar!AH76+Abr!AH76+May!AH76+Jun!AH76+Jul!AH76+Ago!AH76),IF(Config!$C$6=9,SUM(+Ene!AH76+Feb!AH76+Mar!AH76+Abr!AH76+May!AH76+Jun!AH76+Jul!AH76+Ago!AH76+Set!AH76),IF(Config!$C$6=10,SUM(+Ene!AH76+Feb!AH76+Mar!AH76+Abr!AH76+May!AH76+Jun!AH76+Jul!AH76+Ago!AH76+Set!AH76+Oct!AH76),IF(Config!$C$6=11,SUM(+Ene!AH76+Feb!AH76+Mar!AH76+Abr!AH76+May!AH76+Jun!AH76+Jul!AH76+Ago!AH76+Set!AH76+Oct!AH76+Nov!AH76),IF(Config!$C$6=12,SUM(+Ene!AH76+Feb!AH76+Mar!AH76+Abr!AH76+May!AH76+Jun!AH76+Jul!AH76+Ago!AH76+Set!AH76+Oct!AH76+Nov!AH76+Dic!AH76)))))))))))))</f>
        <v>0</v>
      </c>
      <c r="AI76" s="430">
        <f>IF(Config!$C$6=1,SUM(+Ene!AI76),IF(Config!$C$6=2,SUM(+Ene!AI76+Feb!AI76),IF(Config!$C$6=3,SUM(+Ene!AI76+Feb!AI76+Mar!AI76),IF(Config!$C$6=4,SUM(+Ene!AI76+Feb!AI76+Mar!AI76+Abr!AI76),IF(Config!$C$6=5,SUM(Ene!AI76+Feb!AI76+Mar!AI76+Abr!AI76+May!AI76),IF(Config!$C$6=6,SUM(+Ene!AI76+Feb!AI76+Mar!AI76+Abr!AI76+May!AI76+Jun!AI76),IF(Config!$C$6=7,SUM(Ene!AI76+Feb!AI76+Mar!AI76+Abr!AI76+May!AI76+Jun!AI76+Jul!AI76),IF(Config!$C$6=8,SUM(+Ene!AI76+Feb!AI76+Mar!AI76+Abr!AI76+May!AI76+Jun!AI76+Jul!AI76+Ago!AI76),IF(Config!$C$6=9,SUM(+Ene!AI76+Feb!AI76+Mar!AI76+Abr!AI76+May!AI76+Jun!AI76+Jul!AI76+Ago!AI76+Set!AI76),IF(Config!$C$6=10,SUM(+Ene!AI76+Feb!AI76+Mar!AI76+Abr!AI76+May!AI76+Jun!AI76+Jul!AI76+Ago!AI76+Set!AI76+Oct!AI76),IF(Config!$C$6=11,SUM(+Ene!AI76+Feb!AI76+Mar!AI76+Abr!AI76+May!AI76+Jun!AI76+Jul!AI76+Ago!AI76+Set!AI76+Oct!AI76+Nov!AI76),IF(Config!$C$6=12,SUM(+Ene!AI76+Feb!AI76+Mar!AI76+Abr!AI76+May!AI76+Jun!AI76+Jul!AI76+Ago!AI76+Set!AI76+Oct!AI76+Nov!AI76+Dic!AI76)))))))))))))</f>
        <v>0</v>
      </c>
      <c r="AJ76" s="430">
        <f>IF(Config!$C$6=1,SUM(+Ene!AJ76),IF(Config!$C$6=2,SUM(+Ene!AJ76+Feb!AJ76),IF(Config!$C$6=3,SUM(+Ene!AJ76+Feb!AJ76+Mar!AJ76),IF(Config!$C$6=4,SUM(+Ene!AJ76+Feb!AJ76+Mar!AJ76+Abr!AJ76),IF(Config!$C$6=5,SUM(Ene!AJ76+Feb!AJ76+Mar!AJ76+Abr!AJ76+May!AJ76),IF(Config!$C$6=6,SUM(+Ene!AJ76+Feb!AJ76+Mar!AJ76+Abr!AJ76+May!AJ76+Jun!AJ76),IF(Config!$C$6=7,SUM(Ene!AJ76+Feb!AJ76+Mar!AJ76+Abr!AJ76+May!AJ76+Jun!AJ76+Jul!AJ76),IF(Config!$C$6=8,SUM(+Ene!AJ76+Feb!AJ76+Mar!AJ76+Abr!AJ76+May!AJ76+Jun!AJ76+Jul!AJ76+Ago!AJ76),IF(Config!$C$6=9,SUM(+Ene!AJ76+Feb!AJ76+Mar!AJ76+Abr!AJ76+May!AJ76+Jun!AJ76+Jul!AJ76+Ago!AJ76+Set!AJ76),IF(Config!$C$6=10,SUM(+Ene!AJ76+Feb!AJ76+Mar!AJ76+Abr!AJ76+May!AJ76+Jun!AJ76+Jul!AJ76+Ago!AJ76+Set!AJ76+Oct!AJ76),IF(Config!$C$6=11,SUM(+Ene!AJ76+Feb!AJ76+Mar!AJ76+Abr!AJ76+May!AJ76+Jun!AJ76+Jul!AJ76+Ago!AJ76+Set!AJ76+Oct!AJ76+Nov!AJ76),IF(Config!$C$6=12,SUM(+Ene!AJ76+Feb!AJ76+Mar!AJ76+Abr!AJ76+May!AJ76+Jun!AJ76+Jul!AJ76+Ago!AJ76+Set!AJ76+Oct!AJ76+Nov!AJ76+Dic!AJ76)))))))))))))</f>
        <v>0</v>
      </c>
      <c r="AK76" s="430">
        <f>IF(Config!$C$6=1,SUM(+Ene!AK76),IF(Config!$C$6=2,SUM(+Ene!AK76+Feb!AK76),IF(Config!$C$6=3,SUM(+Ene!AK76+Feb!AK76+Mar!AK76),IF(Config!$C$6=4,SUM(+Ene!AK76+Feb!AK76+Mar!AK76+Abr!AK76),IF(Config!$C$6=5,SUM(Ene!AK76+Feb!AK76+Mar!AK76+Abr!AK76+May!AK76),IF(Config!$C$6=6,SUM(+Ene!AK76+Feb!AK76+Mar!AK76+Abr!AK76+May!AK76+Jun!AK76),IF(Config!$C$6=7,SUM(Ene!AK76+Feb!AK76+Mar!AK76+Abr!AK76+May!AK76+Jun!AK76+Jul!AK76),IF(Config!$C$6=8,SUM(+Ene!AK76+Feb!AK76+Mar!AK76+Abr!AK76+May!AK76+Jun!AK76+Jul!AK76+Ago!AK76),IF(Config!$C$6=9,SUM(+Ene!AK76+Feb!AK76+Mar!AK76+Abr!AK76+May!AK76+Jun!AK76+Jul!AK76+Ago!AK76+Set!AK76),IF(Config!$C$6=10,SUM(+Ene!AK76+Feb!AK76+Mar!AK76+Abr!AK76+May!AK76+Jun!AK76+Jul!AK76+Ago!AK76+Set!AK76+Oct!AK76),IF(Config!$C$6=11,SUM(+Ene!AK76+Feb!AK76+Mar!AK76+Abr!AK76+May!AK76+Jun!AK76+Jul!AK76+Ago!AK76+Set!AK76+Oct!AK76+Nov!AK76),IF(Config!$C$6=12,SUM(+Ene!AK76+Feb!AK76+Mar!AK76+Abr!AK76+May!AK76+Jun!AK76+Jul!AK76+Ago!AK76+Set!AK76+Oct!AK76+Nov!AK76+Dic!AK76)))))))))))))</f>
        <v>0</v>
      </c>
      <c r="AL76" s="430">
        <f>IF(Config!$C$6=1,SUM(+Ene!AL76),IF(Config!$C$6=2,SUM(+Ene!AL76+Feb!AL76),IF(Config!$C$6=3,SUM(+Ene!AL76+Feb!AL76+Mar!AL76),IF(Config!$C$6=4,SUM(+Ene!AL76+Feb!AL76+Mar!AL76+Abr!AL76),IF(Config!$C$6=5,SUM(Ene!AL76+Feb!AL76+Mar!AL76+Abr!AL76+May!AL76),IF(Config!$C$6=6,SUM(+Ene!AL76+Feb!AL76+Mar!AL76+Abr!AL76+May!AL76+Jun!AL76),IF(Config!$C$6=7,SUM(Ene!AL76+Feb!AL76+Mar!AL76+Abr!AL76+May!AL76+Jun!AL76+Jul!AL76),IF(Config!$C$6=8,SUM(+Ene!AL76+Feb!AL76+Mar!AL76+Abr!AL76+May!AL76+Jun!AL76+Jul!AL76+Ago!AL76),IF(Config!$C$6=9,SUM(+Ene!AL76+Feb!AL76+Mar!AL76+Abr!AL76+May!AL76+Jun!AL76+Jul!AL76+Ago!AL76+Set!AL76),IF(Config!$C$6=10,SUM(+Ene!AL76+Feb!AL76+Mar!AL76+Abr!AL76+May!AL76+Jun!AL76+Jul!AL76+Ago!AL76+Set!AL76+Oct!AL76),IF(Config!$C$6=11,SUM(+Ene!AL76+Feb!AL76+Mar!AL76+Abr!AL76+May!AL76+Jun!AL76+Jul!AL76+Ago!AL76+Set!AL76+Oct!AL76+Nov!AL76),IF(Config!$C$6=12,SUM(+Ene!AL76+Feb!AL76+Mar!AL76+Abr!AL76+May!AL76+Jun!AL76+Jul!AL76+Ago!AL76+Set!AL76+Oct!AL76+Nov!AL76+Dic!AL76)))))))))))))</f>
        <v>0</v>
      </c>
      <c r="AM76" s="430">
        <f>IF(Config!$C$6=1,SUM(+Ene!AM76),IF(Config!$C$6=2,SUM(+Ene!AM76+Feb!AM76),IF(Config!$C$6=3,SUM(+Ene!AM76+Feb!AM76+Mar!AM76),IF(Config!$C$6=4,SUM(+Ene!AM76+Feb!AM76+Mar!AM76+Abr!AM76),IF(Config!$C$6=5,SUM(Ene!AM76+Feb!AM76+Mar!AM76+Abr!AM76+May!AM76),IF(Config!$C$6=6,SUM(+Ene!AM76+Feb!AM76+Mar!AM76+Abr!AM76+May!AM76+Jun!AM76),IF(Config!$C$6=7,SUM(Ene!AM76+Feb!AM76+Mar!AM76+Abr!AM76+May!AM76+Jun!AM76+Jul!AM76),IF(Config!$C$6=8,SUM(+Ene!AM76+Feb!AM76+Mar!AM76+Abr!AM76+May!AM76+Jun!AM76+Jul!AM76+Ago!AM76),IF(Config!$C$6=9,SUM(+Ene!AM76+Feb!AM76+Mar!AM76+Abr!AM76+May!AM76+Jun!AM76+Jul!AM76+Ago!AM76+Set!AM76),IF(Config!$C$6=10,SUM(+Ene!AM76+Feb!AM76+Mar!AM76+Abr!AM76+May!AM76+Jun!AM76+Jul!AM76+Ago!AM76+Set!AM76+Oct!AM76),IF(Config!$C$6=11,SUM(+Ene!AM76+Feb!AM76+Mar!AM76+Abr!AM76+May!AM76+Jun!AM76+Jul!AM76+Ago!AM76+Set!AM76+Oct!AM76+Nov!AM76),IF(Config!$C$6=12,SUM(+Ene!AM76+Feb!AM76+Mar!AM76+Abr!AM76+May!AM76+Jun!AM76+Jul!AM76+Ago!AM76+Set!AM76+Oct!AM76+Nov!AM76+Dic!AM76)))))))))))))</f>
        <v>0</v>
      </c>
      <c r="AN76" s="430">
        <f>IF(Config!$C$6=1,SUM(+Ene!AN76),IF(Config!$C$6=2,SUM(+Ene!AN76+Feb!AN76),IF(Config!$C$6=3,SUM(+Ene!AN76+Feb!AN76+Mar!AN76),IF(Config!$C$6=4,SUM(+Ene!AN76+Feb!AN76+Mar!AN76+Abr!AN76),IF(Config!$C$6=5,SUM(Ene!AN76+Feb!AN76+Mar!AN76+Abr!AN76+May!AN76),IF(Config!$C$6=6,SUM(+Ene!AN76+Feb!AN76+Mar!AN76+Abr!AN76+May!AN76+Jun!AN76),IF(Config!$C$6=7,SUM(Ene!AN76+Feb!AN76+Mar!AN76+Abr!AN76+May!AN76+Jun!AN76+Jul!AN76),IF(Config!$C$6=8,SUM(+Ene!AN76+Feb!AN76+Mar!AN76+Abr!AN76+May!AN76+Jun!AN76+Jul!AN76+Ago!AN76),IF(Config!$C$6=9,SUM(+Ene!AN76+Feb!AN76+Mar!AN76+Abr!AN76+May!AN76+Jun!AN76+Jul!AN76+Ago!AN76+Set!AN76),IF(Config!$C$6=10,SUM(+Ene!AN76+Feb!AN76+Mar!AN76+Abr!AN76+May!AN76+Jun!AN76+Jul!AN76+Ago!AN76+Set!AN76+Oct!AN76),IF(Config!$C$6=11,SUM(+Ene!AN76+Feb!AN76+Mar!AN76+Abr!AN76+May!AN76+Jun!AN76+Jul!AN76+Ago!AN76+Set!AN76+Oct!AN76+Nov!AN76),IF(Config!$C$6=12,SUM(+Ene!AN76+Feb!AN76+Mar!AN76+Abr!AN76+May!AN76+Jun!AN76+Jul!AN76+Ago!AN76+Set!AN76+Oct!AN76+Nov!AN76+Dic!AN76)))))))))))))</f>
        <v>0</v>
      </c>
      <c r="AO76" s="430">
        <f>IF(Config!$C$6=1,SUM(+Ene!AO76),IF(Config!$C$6=2,SUM(+Ene!AO76+Feb!AO76),IF(Config!$C$6=3,SUM(+Ene!AO76+Feb!AO76+Mar!AO76),IF(Config!$C$6=4,SUM(+Ene!AO76+Feb!AO76+Mar!AO76+Abr!AO76),IF(Config!$C$6=5,SUM(Ene!AO76+Feb!AO76+Mar!AO76+Abr!AO76+May!AO76),IF(Config!$C$6=6,SUM(+Ene!AO76+Feb!AO76+Mar!AO76+Abr!AO76+May!AO76+Jun!AO76),IF(Config!$C$6=7,SUM(Ene!AO76+Feb!AO76+Mar!AO76+Abr!AO76+May!AO76+Jun!AO76+Jul!AO76),IF(Config!$C$6=8,SUM(+Ene!AO76+Feb!AO76+Mar!AO76+Abr!AO76+May!AO76+Jun!AO76+Jul!AO76+Ago!AO76),IF(Config!$C$6=9,SUM(+Ene!AO76+Feb!AO76+Mar!AO76+Abr!AO76+May!AO76+Jun!AO76+Jul!AO76+Ago!AO76+Set!AO76),IF(Config!$C$6=10,SUM(+Ene!AO76+Feb!AO76+Mar!AO76+Abr!AO76+May!AO76+Jun!AO76+Jul!AO76+Ago!AO76+Set!AO76+Oct!AO76),IF(Config!$C$6=11,SUM(+Ene!AO76+Feb!AO76+Mar!AO76+Abr!AO76+May!AO76+Jun!AO76+Jul!AO76+Ago!AO76+Set!AO76+Oct!AO76+Nov!AO76),IF(Config!$C$6=12,SUM(+Ene!AO76+Feb!AO76+Mar!AO76+Abr!AO76+May!AO76+Jun!AO76+Jul!AO76+Ago!AO76+Set!AO76+Oct!AO76+Nov!AO76+Dic!AO76)))))))))))))</f>
        <v>0</v>
      </c>
      <c r="AP76" s="430">
        <f>IF(Config!$C$6=1,SUM(+Ene!AP76),IF(Config!$C$6=2,SUM(+Ene!AP76+Feb!AP76),IF(Config!$C$6=3,SUM(+Ene!AP76+Feb!AP76+Mar!AP76),IF(Config!$C$6=4,SUM(+Ene!AP76+Feb!AP76+Mar!AP76+Abr!AP76),IF(Config!$C$6=5,SUM(Ene!AP76+Feb!AP76+Mar!AP76+Abr!AP76+May!AP76),IF(Config!$C$6=6,SUM(+Ene!AP76+Feb!AP76+Mar!AP76+Abr!AP76+May!AP76+Jun!AP76),IF(Config!$C$6=7,SUM(Ene!AP76+Feb!AP76+Mar!AP76+Abr!AP76+May!AP76+Jun!AP76+Jul!AP76),IF(Config!$C$6=8,SUM(+Ene!AP76+Feb!AP76+Mar!AP76+Abr!AP76+May!AP76+Jun!AP76+Jul!AP76+Ago!AP76),IF(Config!$C$6=9,SUM(+Ene!AP76+Feb!AP76+Mar!AP76+Abr!AP76+May!AP76+Jun!AP76+Jul!AP76+Ago!AP76+Set!AP76),IF(Config!$C$6=10,SUM(+Ene!AP76+Feb!AP76+Mar!AP76+Abr!AP76+May!AP76+Jun!AP76+Jul!AP76+Ago!AP76+Set!AP76+Oct!AP76),IF(Config!$C$6=11,SUM(+Ene!AP76+Feb!AP76+Mar!AP76+Abr!AP76+May!AP76+Jun!AP76+Jul!AP76+Ago!AP76+Set!AP76+Oct!AP76+Nov!AP76),IF(Config!$C$6=12,SUM(+Ene!AP76+Feb!AP76+Mar!AP76+Abr!AP76+May!AP76+Jun!AP76+Jul!AP76+Ago!AP76+Set!AP76+Oct!AP76+Nov!AP76+Dic!AP76)))))))))))))</f>
        <v>0</v>
      </c>
      <c r="AQ76" s="430">
        <f>IF(Config!$C$6=1,SUM(+Ene!AQ76),IF(Config!$C$6=2,SUM(+Ene!AQ76+Feb!AQ76),IF(Config!$C$6=3,SUM(+Ene!AQ76+Feb!AQ76+Mar!AQ76),IF(Config!$C$6=4,SUM(+Ene!AQ76+Feb!AQ76+Mar!AQ76+Abr!AQ76),IF(Config!$C$6=5,SUM(Ene!AQ76+Feb!AQ76+Mar!AQ76+Abr!AQ76+May!AQ76),IF(Config!$C$6=6,SUM(+Ene!AQ76+Feb!AQ76+Mar!AQ76+Abr!AQ76+May!AQ76+Jun!AQ76),IF(Config!$C$6=7,SUM(Ene!AQ76+Feb!AQ76+Mar!AQ76+Abr!AQ76+May!AQ76+Jun!AQ76+Jul!AQ76),IF(Config!$C$6=8,SUM(+Ene!AQ76+Feb!AQ76+Mar!AQ76+Abr!AQ76+May!AQ76+Jun!AQ76+Jul!AQ76+Ago!AQ76),IF(Config!$C$6=9,SUM(+Ene!AQ76+Feb!AQ76+Mar!AQ76+Abr!AQ76+May!AQ76+Jun!AQ76+Jul!AQ76+Ago!AQ76+Set!AQ76),IF(Config!$C$6=10,SUM(+Ene!AQ76+Feb!AQ76+Mar!AQ76+Abr!AQ76+May!AQ76+Jun!AQ76+Jul!AQ76+Ago!AQ76+Set!AQ76+Oct!AQ76),IF(Config!$C$6=11,SUM(+Ene!AQ76+Feb!AQ76+Mar!AQ76+Abr!AQ76+May!AQ76+Jun!AQ76+Jul!AQ76+Ago!AQ76+Set!AQ76+Oct!AQ76+Nov!AQ76),IF(Config!$C$6=12,SUM(+Ene!AQ76+Feb!AQ76+Mar!AQ76+Abr!AQ76+May!AQ76+Jun!AQ76+Jul!AQ76+Ago!AQ76+Set!AQ76+Oct!AQ76+Nov!AQ76+Dic!AQ76)))))))))))))</f>
        <v>0</v>
      </c>
      <c r="AR76" s="430">
        <f>IF(Config!$C$6=1,SUM(+Ene!AR76),IF(Config!$C$6=2,SUM(+Ene!AR76+Feb!AR76),IF(Config!$C$6=3,SUM(+Ene!AR76+Feb!AR76+Mar!AR76),IF(Config!$C$6=4,SUM(+Ene!AR76+Feb!AR76+Mar!AR76+Abr!AR76),IF(Config!$C$6=5,SUM(Ene!AR76+Feb!AR76+Mar!AR76+Abr!AR76+May!AR76),IF(Config!$C$6=6,SUM(+Ene!AR76+Feb!AR76+Mar!AR76+Abr!AR76+May!AR76+Jun!AR76),IF(Config!$C$6=7,SUM(Ene!AR76+Feb!AR76+Mar!AR76+Abr!AR76+May!AR76+Jun!AR76+Jul!AR76),IF(Config!$C$6=8,SUM(+Ene!AR76+Feb!AR76+Mar!AR76+Abr!AR76+May!AR76+Jun!AR76+Jul!AR76+Ago!AR76),IF(Config!$C$6=9,SUM(+Ene!AR76+Feb!AR76+Mar!AR76+Abr!AR76+May!AR76+Jun!AR76+Jul!AR76+Ago!AR76+Set!AR76),IF(Config!$C$6=10,SUM(+Ene!AR76+Feb!AR76+Mar!AR76+Abr!AR76+May!AR76+Jun!AR76+Jul!AR76+Ago!AR76+Set!AR76+Oct!AR76),IF(Config!$C$6=11,SUM(+Ene!AR76+Feb!AR76+Mar!AR76+Abr!AR76+May!AR76+Jun!AR76+Jul!AR76+Ago!AR76+Set!AR76+Oct!AR76+Nov!AR76),IF(Config!$C$6=12,SUM(+Ene!AR76+Feb!AR76+Mar!AR76+Abr!AR76+May!AR76+Jun!AR76+Jul!AR76+Ago!AR76+Set!AR76+Oct!AR76+Nov!AR76+Dic!AR76)))))))))))))</f>
        <v>0</v>
      </c>
      <c r="AS76" s="430">
        <f>IF(Config!$C$6=1,SUM(+Ene!AS76),IF(Config!$C$6=2,SUM(+Ene!AS76+Feb!AS76),IF(Config!$C$6=3,SUM(+Ene!AS76+Feb!AS76+Mar!AS76),IF(Config!$C$6=4,SUM(+Ene!AS76+Feb!AS76+Mar!AS76+Abr!AS76),IF(Config!$C$6=5,SUM(Ene!AS76+Feb!AS76+Mar!AS76+Abr!AS76+May!AS76),IF(Config!$C$6=6,SUM(+Ene!AS76+Feb!AS76+Mar!AS76+Abr!AS76+May!AS76+Jun!AS76),IF(Config!$C$6=7,SUM(Ene!AS76+Feb!AS76+Mar!AS76+Abr!AS76+May!AS76+Jun!AS76+Jul!AS76),IF(Config!$C$6=8,SUM(+Ene!AS76+Feb!AS76+Mar!AS76+Abr!AS76+May!AS76+Jun!AS76+Jul!AS76+Ago!AS76),IF(Config!$C$6=9,SUM(+Ene!AS76+Feb!AS76+Mar!AS76+Abr!AS76+May!AS76+Jun!AS76+Jul!AS76+Ago!AS76+Set!AS76),IF(Config!$C$6=10,SUM(+Ene!AS76+Feb!AS76+Mar!AS76+Abr!AS76+May!AS76+Jun!AS76+Jul!AS76+Ago!AS76+Set!AS76+Oct!AS76),IF(Config!$C$6=11,SUM(+Ene!AS76+Feb!AS76+Mar!AS76+Abr!AS76+May!AS76+Jun!AS76+Jul!AS76+Ago!AS76+Set!AS76+Oct!AS76+Nov!AS76),IF(Config!$C$6=12,SUM(+Ene!AS76+Feb!AS76+Mar!AS76+Abr!AS76+May!AS76+Jun!AS76+Jul!AS76+Ago!AS76+Set!AS76+Oct!AS76+Nov!AS76+Dic!AS76)))))))))))))</f>
        <v>0</v>
      </c>
      <c r="AT76" s="430">
        <f>IF(Config!$C$6=1,SUM(+Ene!AT76),IF(Config!$C$6=2,SUM(+Ene!AT76+Feb!AT76),IF(Config!$C$6=3,SUM(+Ene!AT76+Feb!AT76+Mar!AT76),IF(Config!$C$6=4,SUM(+Ene!AT76+Feb!AT76+Mar!AT76+Abr!AT76),IF(Config!$C$6=5,SUM(Ene!AT76+Feb!AT76+Mar!AT76+Abr!AT76+May!AT76),IF(Config!$C$6=6,SUM(+Ene!AT76+Feb!AT76+Mar!AT76+Abr!AT76+May!AT76+Jun!AT76),IF(Config!$C$6=7,SUM(Ene!AT76+Feb!AT76+Mar!AT76+Abr!AT76+May!AT76+Jun!AT76+Jul!AT76),IF(Config!$C$6=8,SUM(+Ene!AT76+Feb!AT76+Mar!AT76+Abr!AT76+May!AT76+Jun!AT76+Jul!AT76+Ago!AT76),IF(Config!$C$6=9,SUM(+Ene!AT76+Feb!AT76+Mar!AT76+Abr!AT76+May!AT76+Jun!AT76+Jul!AT76+Ago!AT76+Set!AT76),IF(Config!$C$6=10,SUM(+Ene!AT76+Feb!AT76+Mar!AT76+Abr!AT76+May!AT76+Jun!AT76+Jul!AT76+Ago!AT76+Set!AT76+Oct!AT76),IF(Config!$C$6=11,SUM(+Ene!AT76+Feb!AT76+Mar!AT76+Abr!AT76+May!AT76+Jun!AT76+Jul!AT76+Ago!AT76+Set!AT76+Oct!AT76+Nov!AT76),IF(Config!$C$6=12,SUM(+Ene!AT76+Feb!AT76+Mar!AT76+Abr!AT76+May!AT76+Jun!AT76+Jul!AT76+Ago!AT76+Set!AT76+Oct!AT76+Nov!AT76+Dic!AT76)))))))))))))</f>
        <v>0</v>
      </c>
      <c r="AU76">
        <f t="shared" si="34"/>
        <v>0</v>
      </c>
      <c r="AV76" s="384">
        <f t="shared" si="35"/>
        <v>0</v>
      </c>
      <c r="AW76" s="384">
        <f t="shared" si="36"/>
        <v>0</v>
      </c>
      <c r="AX76" s="384">
        <f t="shared" si="51"/>
        <v>0</v>
      </c>
      <c r="AY76" s="384">
        <f t="shared" si="52"/>
        <v>0</v>
      </c>
      <c r="AZ76" s="384">
        <f t="shared" si="54"/>
        <v>0</v>
      </c>
      <c r="BA76" s="384">
        <f t="shared" si="55"/>
        <v>0</v>
      </c>
      <c r="BB76" s="37">
        <f t="shared" si="59"/>
        <v>0</v>
      </c>
      <c r="BC76" s="384">
        <f t="shared" si="56"/>
        <v>0</v>
      </c>
      <c r="BD76" s="385">
        <f t="shared" si="57"/>
        <v>0</v>
      </c>
      <c r="BE76" s="384">
        <f t="shared" si="58"/>
        <v>0</v>
      </c>
      <c r="BF76" s="54">
        <f t="shared" si="53"/>
        <v>0</v>
      </c>
      <c r="BG76" t="str">
        <f t="shared" si="8"/>
        <v>OK</v>
      </c>
    </row>
    <row r="77" spans="1:59" x14ac:dyDescent="0.25">
      <c r="A77" s="400">
        <v>74</v>
      </c>
      <c r="B77" s="300" t="s">
        <v>552</v>
      </c>
      <c r="C77" s="301" t="s">
        <v>166</v>
      </c>
      <c r="D77" s="430">
        <f>IF(Config!$C$6=1,SUM(+Ene!D77),IF(Config!$C$6=2,SUM(+Ene!D77+Feb!D77),IF(Config!$C$6=3,SUM(+Ene!D77+Feb!D77+Mar!D77),IF(Config!$C$6=4,SUM(+Ene!D77+Feb!D77+Mar!D77+Abr!D77),IF(Config!$C$6=5,SUM(Ene!D77+Feb!D77+Mar!D77+Abr!D77+May!D77),IF(Config!$C$6=6,SUM(+Ene!D77+Feb!D77+Mar!D77+Abr!D77+May!D77+Jun!D77),IF(Config!$C$6=7,SUM(Ene!D77+Feb!D77+Mar!D77+Abr!D77+May!D77+Jun!D77+Jul!D77),IF(Config!$C$6=8,SUM(+Ene!D77+Feb!D77+Mar!D77+Abr!D77+May!D77+Jun!D77+Jul!D77+Ago!D77),IF(Config!$C$6=9,SUM(+Ene!D77+Feb!D77+Mar!D77+Abr!D77+May!D77+Jun!D77+Jul!D77+Ago!D77+Set!D77),IF(Config!$C$6=10,SUM(+Ene!D77+Feb!D77+Mar!D77+Abr!D77+May!D77+Jun!D77+Jul!D77+Ago!D77+Set!D77+Oct!D77),IF(Config!$C$6=11,SUM(+Ene!D77+Feb!D77+Mar!D77+Abr!D77+May!D77+Jun!D77+Jul!D77+Ago!D77+Set!D77+Oct!D77+Nov!D77),IF(Config!$C$6=12,SUM(+Ene!D77+Feb!D77+Mar!D77+Abr!D77+May!D77+Jun!D77+Jul!D77+Ago!D77+Set!D77+Oct!D77+Nov!D77+Dic!D77)))))))))))))</f>
        <v>0</v>
      </c>
      <c r="E77" s="430">
        <f>IF(Config!$C$6=1,SUM(+Ene!E77),IF(Config!$C$6=2,SUM(+Ene!E77+Feb!E77),IF(Config!$C$6=3,SUM(+Ene!E77+Feb!E77+Mar!E77),IF(Config!$C$6=4,SUM(+Ene!E77+Feb!E77+Mar!E77+Abr!E77),IF(Config!$C$6=5,SUM(Ene!E77+Feb!E77+Mar!E77+Abr!E77+May!E77),IF(Config!$C$6=6,SUM(+Ene!E77+Feb!E77+Mar!E77+Abr!E77+May!E77+Jun!E77),IF(Config!$C$6=7,SUM(Ene!E77+Feb!E77+Mar!E77+Abr!E77+May!E77+Jun!E77+Jul!E77),IF(Config!$C$6=8,SUM(+Ene!E77+Feb!E77+Mar!E77+Abr!E77+May!E77+Jun!E77+Jul!E77+Ago!E77),IF(Config!$C$6=9,SUM(+Ene!E77+Feb!E77+Mar!E77+Abr!E77+May!E77+Jun!E77+Jul!E77+Ago!E77+Set!E77),IF(Config!$C$6=10,SUM(+Ene!E77+Feb!E77+Mar!E77+Abr!E77+May!E77+Jun!E77+Jul!E77+Ago!E77+Set!E77+Oct!E77),IF(Config!$C$6=11,SUM(+Ene!E77+Feb!E77+Mar!E77+Abr!E77+May!E77+Jun!E77+Jul!E77+Ago!E77+Set!E77+Oct!E77+Nov!E77),IF(Config!$C$6=12,SUM(+Ene!E77+Feb!E77+Mar!E77+Abr!E77+May!E77+Jun!E77+Jul!E77+Ago!E77+Set!E77+Oct!E77+Nov!E77+Dic!E77)))))))))))))</f>
        <v>0</v>
      </c>
      <c r="F77" s="429">
        <f>IF(Config!$C$6=1,SUM(+Ene!F97),IF(Config!$C$6=2,SUM(+Ene!F97+Feb!F97),IF(Config!$C$6=3,SUM(+Ene!F97+Feb!F97+Mar!F97),IF(Config!$C$6=4,SUM(+Ene!F97+Feb!F97+Mar!F97+Abr!F97),IF(Config!$C$6=5,SUM(Ene!F97+Feb!F97+Mar!F97+Abr!F97+May!F97),IF(Config!$C$6=6,SUM(+Ene!F97+Feb!F97+Mar!F97+Abr!F97+May!F97+Jun!F97),IF(Config!$C$6=7,SUM(Ene!F97+Feb!F97+Mar!F97+Abr!F97+May!F97+Jun!F97+Jul!F97),IF(Config!$C$6=8,SUM(+Ene!F97+Feb!F97+Mar!F97+Abr!F97+May!F97+Jun!F97+Jul!F97+Ago!F97),IF(Config!$C$6=9,SUM(+Ene!F97+Feb!F97+Mar!F97+Abr!F97+May!F97+Jun!F97+Jul!F97+Ago!F97+Set!F97),IF(Config!$C$6=10,SUM(+Ene!F97+Feb!F97+Mar!F97+Abr!F97+May!F97+Jun!F97+Jul!F97+Ago!F97+Set!F97+Oct!F97),IF(Config!$C$6=11,SUM(+Ene!F97+Feb!F97+Mar!F97+Abr!F97+May!F97+Jun!F97+Jul!F97+Ago!F97+Set!F97+Oct!F97+Nov!F97),IF(Config!$C$6=12,SUM(+Ene!F97+Feb!F97+Mar!F97+Abr!F97+May!F97+Jun!F97+Jul!F97+Ago!F97+Set!F97+Oct!F97+Nov!F97+Dic!F97)))))))))))))</f>
        <v>0</v>
      </c>
      <c r="G77" s="430">
        <f>IF(Config!$C$6=1,SUM(+Ene!G77),IF(Config!$C$6=2,SUM(+Ene!G77+Feb!G77),IF(Config!$C$6=3,SUM(+Ene!G77+Feb!G77+Mar!G77),IF(Config!$C$6=4,SUM(+Ene!G77+Feb!G77+Mar!G77+Abr!G77),IF(Config!$C$6=5,SUM(Ene!G77+Feb!G77+Mar!G77+Abr!G77+May!G77),IF(Config!$C$6=6,SUM(+Ene!G77+Feb!G77+Mar!G77+Abr!G77+May!G77+Jun!G77),IF(Config!$C$6=7,SUM(Ene!G77+Feb!G77+Mar!G77+Abr!G77+May!G77+Jun!G77+Jul!G77),IF(Config!$C$6=8,SUM(+Ene!G77+Feb!G77+Mar!G77+Abr!G77+May!G77+Jun!G77+Jul!G77+Ago!G77),IF(Config!$C$6=9,SUM(+Ene!G77+Feb!G77+Mar!G77+Abr!G77+May!G77+Jun!G77+Jul!G77+Ago!G77+Set!G77),IF(Config!$C$6=10,SUM(+Ene!G77+Feb!G77+Mar!G77+Abr!G77+May!G77+Jun!G77+Jul!G77+Ago!G77+Set!G77+Oct!G77),IF(Config!$C$6=11,SUM(+Ene!G77+Feb!G77+Mar!G77+Abr!G77+May!G77+Jun!G77+Jul!G77+Ago!G77+Set!G77+Oct!G77+Nov!G77),IF(Config!$C$6=12,SUM(+Ene!G77+Feb!G77+Mar!G77+Abr!G77+May!G77+Jun!G77+Jul!G77+Ago!G77+Set!G77+Oct!G77+Nov!G77+Dic!G77)))))))))))))</f>
        <v>0</v>
      </c>
      <c r="H77" s="430">
        <f>IF(Config!$C$6=1,SUM(+Ene!H77),IF(Config!$C$6=2,SUM(+Ene!H77+Feb!H77),IF(Config!$C$6=3,SUM(+Ene!H77+Feb!H77+Mar!H77),IF(Config!$C$6=4,SUM(+Ene!H77+Feb!H77+Mar!H77+Abr!H77),IF(Config!$C$6=5,SUM(Ene!H77+Feb!H77+Mar!H77+Abr!H77+May!H77),IF(Config!$C$6=6,SUM(+Ene!H77+Feb!H77+Mar!H77+Abr!H77+May!H77+Jun!H77),IF(Config!$C$6=7,SUM(Ene!H77+Feb!H77+Mar!H77+Abr!H77+May!H77+Jun!H77+Jul!H77),IF(Config!$C$6=8,SUM(+Ene!H77+Feb!H77+Mar!H77+Abr!H77+May!H77+Jun!H77+Jul!H77+Ago!H77),IF(Config!$C$6=9,SUM(+Ene!H77+Feb!H77+Mar!H77+Abr!H77+May!H77+Jun!H77+Jul!H77+Ago!H77+Set!H77),IF(Config!$C$6=10,SUM(+Ene!H77+Feb!H77+Mar!H77+Abr!H77+May!H77+Jun!H77+Jul!H77+Ago!H77+Set!H77+Oct!H77),IF(Config!$C$6=11,SUM(+Ene!H77+Feb!H77+Mar!H77+Abr!H77+May!H77+Jun!H77+Jul!H77+Ago!H77+Set!H77+Oct!H77+Nov!H77),IF(Config!$C$6=12,SUM(+Ene!H77+Feb!H77+Mar!H77+Abr!H77+May!H77+Jun!H77+Jul!H77+Ago!H77+Set!H77+Oct!H77+Nov!H77+Dic!H77)))))))))))))</f>
        <v>0</v>
      </c>
      <c r="I77" s="430">
        <f>IF(Config!$C$6=1,SUM(+Ene!I77),IF(Config!$C$6=2,SUM(+Ene!I77+Feb!I77),IF(Config!$C$6=3,SUM(+Ene!I77+Feb!I77+Mar!I77),IF(Config!$C$6=4,SUM(+Ene!I77+Feb!I77+Mar!I77+Abr!I77),IF(Config!$C$6=5,SUM(Ene!I77+Feb!I77+Mar!I77+Abr!I77+May!I77),IF(Config!$C$6=6,SUM(+Ene!I77+Feb!I77+Mar!I77+Abr!I77+May!I77+Jun!I77),IF(Config!$C$6=7,SUM(Ene!I77+Feb!I77+Mar!I77+Abr!I77+May!I77+Jun!I77+Jul!I77),IF(Config!$C$6=8,SUM(+Ene!I77+Feb!I77+Mar!I77+Abr!I77+May!I77+Jun!I77+Jul!I77+Ago!I77),IF(Config!$C$6=9,SUM(+Ene!I77+Feb!I77+Mar!I77+Abr!I77+May!I77+Jun!I77+Jul!I77+Ago!I77+Set!I77),IF(Config!$C$6=10,SUM(+Ene!I77+Feb!I77+Mar!I77+Abr!I77+May!I77+Jun!I77+Jul!I77+Ago!I77+Set!I77+Oct!I77),IF(Config!$C$6=11,SUM(+Ene!I77+Feb!I77+Mar!I77+Abr!I77+May!I77+Jun!I77+Jul!I77+Ago!I77+Set!I77+Oct!I77+Nov!I77),IF(Config!$C$6=12,SUM(+Ene!I77+Feb!I77+Mar!I77+Abr!I77+May!I77+Jun!I77+Jul!I77+Ago!I77+Set!I77+Oct!I77+Nov!I77+Dic!I77)))))))))))))</f>
        <v>0</v>
      </c>
      <c r="J77" s="430">
        <f>IF(Config!$C$6=1,SUM(+Ene!J77),IF(Config!$C$6=2,SUM(+Ene!J77+Feb!J77),IF(Config!$C$6=3,SUM(+Ene!J77+Feb!J77+Mar!J77),IF(Config!$C$6=4,SUM(+Ene!J77+Feb!J77+Mar!J77+Abr!J77),IF(Config!$C$6=5,SUM(Ene!J77+Feb!J77+Mar!J77+Abr!J77+May!J77),IF(Config!$C$6=6,SUM(+Ene!J77+Feb!J77+Mar!J77+Abr!J77+May!J77+Jun!J77),IF(Config!$C$6=7,SUM(Ene!J77+Feb!J77+Mar!J77+Abr!J77+May!J77+Jun!J77+Jul!J77),IF(Config!$C$6=8,SUM(+Ene!J77+Feb!J77+Mar!J77+Abr!J77+May!J77+Jun!J77+Jul!J77+Ago!J77),IF(Config!$C$6=9,SUM(+Ene!J77+Feb!J77+Mar!J77+Abr!J77+May!J77+Jun!J77+Jul!J77+Ago!J77+Set!J77),IF(Config!$C$6=10,SUM(+Ene!J77+Feb!J77+Mar!J77+Abr!J77+May!J77+Jun!J77+Jul!J77+Ago!J77+Set!J77+Oct!J77),IF(Config!$C$6=11,SUM(+Ene!J77+Feb!J77+Mar!J77+Abr!J77+May!J77+Jun!J77+Jul!J77+Ago!J77+Set!J77+Oct!J77+Nov!J77),IF(Config!$C$6=12,SUM(+Ene!J77+Feb!J77+Mar!J77+Abr!J77+May!J77+Jun!J77+Jul!J77+Ago!J77+Set!J77+Oct!J77+Nov!J77+Dic!J77)))))))))))))</f>
        <v>0</v>
      </c>
      <c r="K77" s="430">
        <f>IF(Config!$C$6=1,SUM(+Ene!K77),IF(Config!$C$6=2,SUM(+Ene!K77+Feb!K77),IF(Config!$C$6=3,SUM(+Ene!K77+Feb!K77+Mar!K77),IF(Config!$C$6=4,SUM(+Ene!K77+Feb!K77+Mar!K77+Abr!K77),IF(Config!$C$6=5,SUM(Ene!K77+Feb!K77+Mar!K77+Abr!K77+May!K77),IF(Config!$C$6=6,SUM(+Ene!K77+Feb!K77+Mar!K77+Abr!K77+May!K77+Jun!K77),IF(Config!$C$6=7,SUM(Ene!K77+Feb!K77+Mar!K77+Abr!K77+May!K77+Jun!K77+Jul!K77),IF(Config!$C$6=8,SUM(+Ene!K77+Feb!K77+Mar!K77+Abr!K77+May!K77+Jun!K77+Jul!K77+Ago!K77),IF(Config!$C$6=9,SUM(+Ene!K77+Feb!K77+Mar!K77+Abr!K77+May!K77+Jun!K77+Jul!K77+Ago!K77+Set!K77),IF(Config!$C$6=10,SUM(+Ene!K77+Feb!K77+Mar!K77+Abr!K77+May!K77+Jun!K77+Jul!K77+Ago!K77+Set!K77+Oct!K77),IF(Config!$C$6=11,SUM(+Ene!K77+Feb!K77+Mar!K77+Abr!K77+May!K77+Jun!K77+Jul!K77+Ago!K77+Set!K77+Oct!K77+Nov!K77),IF(Config!$C$6=12,SUM(+Ene!K77+Feb!K77+Mar!K77+Abr!K77+May!K77+Jun!K77+Jul!K77+Ago!K77+Set!K77+Oct!K77+Nov!K77+Dic!K77)))))))))))))</f>
        <v>0</v>
      </c>
      <c r="L77" s="430">
        <f>IF(Config!$C$6=1,SUM(+Ene!L77),IF(Config!$C$6=2,SUM(+Ene!L77+Feb!L77),IF(Config!$C$6=3,SUM(+Ene!L77+Feb!L77+Mar!L77),IF(Config!$C$6=4,SUM(+Ene!L77+Feb!L77+Mar!L77+Abr!L77),IF(Config!$C$6=5,SUM(Ene!L77+Feb!L77+Mar!L77+Abr!L77+May!L77),IF(Config!$C$6=6,SUM(+Ene!L77+Feb!L77+Mar!L77+Abr!L77+May!L77+Jun!L77),IF(Config!$C$6=7,SUM(Ene!L77+Feb!L77+Mar!L77+Abr!L77+May!L77+Jun!L77+Jul!L77),IF(Config!$C$6=8,SUM(+Ene!L77+Feb!L77+Mar!L77+Abr!L77+May!L77+Jun!L77+Jul!L77+Ago!L77),IF(Config!$C$6=9,SUM(+Ene!L77+Feb!L77+Mar!L77+Abr!L77+May!L77+Jun!L77+Jul!L77+Ago!L77+Set!L77),IF(Config!$C$6=10,SUM(+Ene!L77+Feb!L77+Mar!L77+Abr!L77+May!L77+Jun!L77+Jul!L77+Ago!L77+Set!L77+Oct!L77),IF(Config!$C$6=11,SUM(+Ene!L77+Feb!L77+Mar!L77+Abr!L77+May!L77+Jun!L77+Jul!L77+Ago!L77+Set!L77+Oct!L77+Nov!L77),IF(Config!$C$6=12,SUM(+Ene!L77+Feb!L77+Mar!L77+Abr!L77+May!L77+Jun!L77+Jul!L77+Ago!L77+Set!L77+Oct!L77+Nov!L77+Dic!L77)))))))))))))</f>
        <v>0</v>
      </c>
      <c r="M77" s="430">
        <f>IF(Config!$C$6=1,SUM(+Ene!M77),IF(Config!$C$6=2,SUM(+Ene!M77+Feb!M77),IF(Config!$C$6=3,SUM(+Ene!M77+Feb!M77+Mar!M77),IF(Config!$C$6=4,SUM(+Ene!M77+Feb!M77+Mar!M77+Abr!M77),IF(Config!$C$6=5,SUM(Ene!M77+Feb!M77+Mar!M77+Abr!M77+May!M77),IF(Config!$C$6=6,SUM(+Ene!M77+Feb!M77+Mar!M77+Abr!M77+May!M77+Jun!M77),IF(Config!$C$6=7,SUM(Ene!M77+Feb!M77+Mar!M77+Abr!M77+May!M77+Jun!M77+Jul!M77),IF(Config!$C$6=8,SUM(+Ene!M77+Feb!M77+Mar!M77+Abr!M77+May!M77+Jun!M77+Jul!M77+Ago!M77),IF(Config!$C$6=9,SUM(+Ene!M77+Feb!M77+Mar!M77+Abr!M77+May!M77+Jun!M77+Jul!M77+Ago!M77+Set!M77),IF(Config!$C$6=10,SUM(+Ene!M77+Feb!M77+Mar!M77+Abr!M77+May!M77+Jun!M77+Jul!M77+Ago!M77+Set!M77+Oct!M77),IF(Config!$C$6=11,SUM(+Ene!M77+Feb!M77+Mar!M77+Abr!M77+May!M77+Jun!M77+Jul!M77+Ago!M77+Set!M77+Oct!M77+Nov!M77),IF(Config!$C$6=12,SUM(+Ene!M77+Feb!M77+Mar!M77+Abr!M77+May!M77+Jun!M77+Jul!M77+Ago!M77+Set!M77+Oct!M77+Nov!M77+Dic!M77)))))))))))))</f>
        <v>0</v>
      </c>
      <c r="N77" s="430">
        <f>IF(Config!$C$6=1,SUM(+Ene!N77),IF(Config!$C$6=2,SUM(+Ene!N77+Feb!N77),IF(Config!$C$6=3,SUM(+Ene!N77+Feb!N77+Mar!N77),IF(Config!$C$6=4,SUM(+Ene!N77+Feb!N77+Mar!N77+Abr!N77),IF(Config!$C$6=5,SUM(Ene!N77+Feb!N77+Mar!N77+Abr!N77+May!N77),IF(Config!$C$6=6,SUM(+Ene!N77+Feb!N77+Mar!N77+Abr!N77+May!N77+Jun!N77),IF(Config!$C$6=7,SUM(Ene!N77+Feb!N77+Mar!N77+Abr!N77+May!N77+Jun!N77+Jul!N77),IF(Config!$C$6=8,SUM(+Ene!N77+Feb!N77+Mar!N77+Abr!N77+May!N77+Jun!N77+Jul!N77+Ago!N77),IF(Config!$C$6=9,SUM(+Ene!N77+Feb!N77+Mar!N77+Abr!N77+May!N77+Jun!N77+Jul!N77+Ago!N77+Set!N77),IF(Config!$C$6=10,SUM(+Ene!N77+Feb!N77+Mar!N77+Abr!N77+May!N77+Jun!N77+Jul!N77+Ago!N77+Set!N77+Oct!N77),IF(Config!$C$6=11,SUM(+Ene!N77+Feb!N77+Mar!N77+Abr!N77+May!N77+Jun!N77+Jul!N77+Ago!N77+Set!N77+Oct!N77+Nov!N77),IF(Config!$C$6=12,SUM(+Ene!N77+Feb!N77+Mar!N77+Abr!N77+May!N77+Jun!N77+Jul!N77+Ago!N77+Set!N77+Oct!N77+Nov!N77+Dic!N77)))))))))))))</f>
        <v>0</v>
      </c>
      <c r="O77" s="430">
        <f>IF(Config!$C$6=1,SUM(+Ene!O77),IF(Config!$C$6=2,SUM(+Ene!O77+Feb!O77),IF(Config!$C$6=3,SUM(+Ene!O77+Feb!O77+Mar!O77),IF(Config!$C$6=4,SUM(+Ene!O77+Feb!O77+Mar!O77+Abr!O77),IF(Config!$C$6=5,SUM(Ene!O77+Feb!O77+Mar!O77+Abr!O77+May!O77),IF(Config!$C$6=6,SUM(+Ene!O77+Feb!O77+Mar!O77+Abr!O77+May!O77+Jun!O77),IF(Config!$C$6=7,SUM(Ene!O77+Feb!O77+Mar!O77+Abr!O77+May!O77+Jun!O77+Jul!O77),IF(Config!$C$6=8,SUM(+Ene!O77+Feb!O77+Mar!O77+Abr!O77+May!O77+Jun!O77+Jul!O77+Ago!O77),IF(Config!$C$6=9,SUM(+Ene!O77+Feb!O77+Mar!O77+Abr!O77+May!O77+Jun!O77+Jul!O77+Ago!O77+Set!O77),IF(Config!$C$6=10,SUM(+Ene!O77+Feb!O77+Mar!O77+Abr!O77+May!O77+Jun!O77+Jul!O77+Ago!O77+Set!O77+Oct!O77),IF(Config!$C$6=11,SUM(+Ene!O77+Feb!O77+Mar!O77+Abr!O77+May!O77+Jun!O77+Jul!O77+Ago!O77+Set!O77+Oct!O77+Nov!O77),IF(Config!$C$6=12,SUM(+Ene!O77+Feb!O77+Mar!O77+Abr!O77+May!O77+Jun!O77+Jul!O77+Ago!O77+Set!O77+Oct!O77+Nov!O77+Dic!O77)))))))))))))</f>
        <v>0</v>
      </c>
      <c r="P77" s="430">
        <f>IF(Config!$C$6=1,SUM(+Ene!P77),IF(Config!$C$6=2,SUM(+Ene!P77+Feb!P77),IF(Config!$C$6=3,SUM(+Ene!P77+Feb!P77+Mar!P77),IF(Config!$C$6=4,SUM(+Ene!P77+Feb!P77+Mar!P77+Abr!P77),IF(Config!$C$6=5,SUM(Ene!P77+Feb!P77+Mar!P77+Abr!P77+May!P77),IF(Config!$C$6=6,SUM(+Ene!P77+Feb!P77+Mar!P77+Abr!P77+May!P77+Jun!P77),IF(Config!$C$6=7,SUM(Ene!P77+Feb!P77+Mar!P77+Abr!P77+May!P77+Jun!P77+Jul!P77),IF(Config!$C$6=8,SUM(+Ene!P77+Feb!P77+Mar!P77+Abr!P77+May!P77+Jun!P77+Jul!P77+Ago!P77),IF(Config!$C$6=9,SUM(+Ene!P77+Feb!P77+Mar!P77+Abr!P77+May!P77+Jun!P77+Jul!P77+Ago!P77+Set!P77),IF(Config!$C$6=10,SUM(+Ene!P77+Feb!P77+Mar!P77+Abr!P77+May!P77+Jun!P77+Jul!P77+Ago!P77+Set!P77+Oct!P77),IF(Config!$C$6=11,SUM(+Ene!P77+Feb!P77+Mar!P77+Abr!P77+May!P77+Jun!P77+Jul!P77+Ago!P77+Set!P77+Oct!P77+Nov!P77),IF(Config!$C$6=12,SUM(+Ene!P77+Feb!P77+Mar!P77+Abr!P77+May!P77+Jun!P77+Jul!P77+Ago!P77+Set!P77+Oct!P77+Nov!P77+Dic!P77)))))))))))))</f>
        <v>0</v>
      </c>
      <c r="Q77" s="430">
        <f>IF(Config!$C$6=1,SUM(+Ene!Q77),IF(Config!$C$6=2,SUM(+Ene!Q77+Feb!Q77),IF(Config!$C$6=3,SUM(+Ene!Q77+Feb!Q77+Mar!Q77),IF(Config!$C$6=4,SUM(+Ene!Q77+Feb!Q77+Mar!Q77+Abr!Q77),IF(Config!$C$6=5,SUM(Ene!Q77+Feb!Q77+Mar!Q77+Abr!Q77+May!Q77),IF(Config!$C$6=6,SUM(+Ene!Q77+Feb!Q77+Mar!Q77+Abr!Q77+May!Q77+Jun!Q77),IF(Config!$C$6=7,SUM(Ene!Q77+Feb!Q77+Mar!Q77+Abr!Q77+May!Q77+Jun!Q77+Jul!Q77),IF(Config!$C$6=8,SUM(+Ene!Q77+Feb!Q77+Mar!Q77+Abr!Q77+May!Q77+Jun!Q77+Jul!Q77+Ago!Q77),IF(Config!$C$6=9,SUM(+Ene!Q77+Feb!Q77+Mar!Q77+Abr!Q77+May!Q77+Jun!Q77+Jul!Q77+Ago!Q77+Set!Q77),IF(Config!$C$6=10,SUM(+Ene!Q77+Feb!Q77+Mar!Q77+Abr!Q77+May!Q77+Jun!Q77+Jul!Q77+Ago!Q77+Set!Q77+Oct!Q77),IF(Config!$C$6=11,SUM(+Ene!Q77+Feb!Q77+Mar!Q77+Abr!Q77+May!Q77+Jun!Q77+Jul!Q77+Ago!Q77+Set!Q77+Oct!Q77+Nov!Q77),IF(Config!$C$6=12,SUM(+Ene!Q77+Feb!Q77+Mar!Q77+Abr!Q77+May!Q77+Jun!Q77+Jul!Q77+Ago!Q77+Set!Q77+Oct!Q77+Nov!Q77+Dic!Q77)))))))))))))</f>
        <v>0</v>
      </c>
      <c r="R77" s="430">
        <f>IF(Config!$C$6=1,SUM(+Ene!R77),IF(Config!$C$6=2,SUM(+Ene!R77+Feb!R77),IF(Config!$C$6=3,SUM(+Ene!R77+Feb!R77+Mar!R77),IF(Config!$C$6=4,SUM(+Ene!R77+Feb!R77+Mar!R77+Abr!R77),IF(Config!$C$6=5,SUM(Ene!R77+Feb!R77+Mar!R77+Abr!R77+May!R77),IF(Config!$C$6=6,SUM(+Ene!R77+Feb!R77+Mar!R77+Abr!R77+May!R77+Jun!R77),IF(Config!$C$6=7,SUM(Ene!R77+Feb!R77+Mar!R77+Abr!R77+May!R77+Jun!R77+Jul!R77),IF(Config!$C$6=8,SUM(+Ene!R77+Feb!R77+Mar!R77+Abr!R77+May!R77+Jun!R77+Jul!R77+Ago!R77),IF(Config!$C$6=9,SUM(+Ene!R77+Feb!R77+Mar!R77+Abr!R77+May!R77+Jun!R77+Jul!R77+Ago!R77+Set!R77),IF(Config!$C$6=10,SUM(+Ene!R77+Feb!R77+Mar!R77+Abr!R77+May!R77+Jun!R77+Jul!R77+Ago!R77+Set!R77+Oct!R77),IF(Config!$C$6=11,SUM(+Ene!R77+Feb!R77+Mar!R77+Abr!R77+May!R77+Jun!R77+Jul!R77+Ago!R77+Set!R77+Oct!R77+Nov!R77),IF(Config!$C$6=12,SUM(+Ene!R77+Feb!R77+Mar!R77+Abr!R77+May!R77+Jun!R77+Jul!R77+Ago!R77+Set!R77+Oct!R77+Nov!R77+Dic!R77)))))))))))))</f>
        <v>0</v>
      </c>
      <c r="S77" s="430">
        <f>IF(Config!$C$6=1,SUM(+Ene!S77),IF(Config!$C$6=2,SUM(+Ene!S77+Feb!S77),IF(Config!$C$6=3,SUM(+Ene!S77+Feb!S77+Mar!S77),IF(Config!$C$6=4,SUM(+Ene!S77+Feb!S77+Mar!S77+Abr!S77),IF(Config!$C$6=5,SUM(Ene!S77+Feb!S77+Mar!S77+Abr!S77+May!S77),IF(Config!$C$6=6,SUM(+Ene!S77+Feb!S77+Mar!S77+Abr!S77+May!S77+Jun!S77),IF(Config!$C$6=7,SUM(Ene!S77+Feb!S77+Mar!S77+Abr!S77+May!S77+Jun!S77+Jul!S77),IF(Config!$C$6=8,SUM(+Ene!S77+Feb!S77+Mar!S77+Abr!S77+May!S77+Jun!S77+Jul!S77+Ago!S77),IF(Config!$C$6=9,SUM(+Ene!S77+Feb!S77+Mar!S77+Abr!S77+May!S77+Jun!S77+Jul!S77+Ago!S77+Set!S77),IF(Config!$C$6=10,SUM(+Ene!S77+Feb!S77+Mar!S77+Abr!S77+May!S77+Jun!S77+Jul!S77+Ago!S77+Set!S77+Oct!S77),IF(Config!$C$6=11,SUM(+Ene!S77+Feb!S77+Mar!S77+Abr!S77+May!S77+Jun!S77+Jul!S77+Ago!S77+Set!S77+Oct!S77+Nov!S77),IF(Config!$C$6=12,SUM(+Ene!S77+Feb!S77+Mar!S77+Abr!S77+May!S77+Jun!S77+Jul!S77+Ago!S77+Set!S77+Oct!S77+Nov!S77+Dic!S77)))))))))))))</f>
        <v>0</v>
      </c>
      <c r="T77" s="430">
        <f>IF(Config!$C$6=1,SUM(+Ene!T77),IF(Config!$C$6=2,SUM(+Ene!T77+Feb!T77),IF(Config!$C$6=3,SUM(+Ene!T77+Feb!T77+Mar!T77),IF(Config!$C$6=4,SUM(+Ene!T77+Feb!T77+Mar!T77+Abr!T77),IF(Config!$C$6=5,SUM(Ene!T77+Feb!T77+Mar!T77+Abr!T77+May!T77),IF(Config!$C$6=6,SUM(+Ene!T77+Feb!T77+Mar!T77+Abr!T77+May!T77+Jun!T77),IF(Config!$C$6=7,SUM(Ene!T77+Feb!T77+Mar!T77+Abr!T77+May!T77+Jun!T77+Jul!T77),IF(Config!$C$6=8,SUM(+Ene!T77+Feb!T77+Mar!T77+Abr!T77+May!T77+Jun!T77+Jul!T77+Ago!T77),IF(Config!$C$6=9,SUM(+Ene!T77+Feb!T77+Mar!T77+Abr!T77+May!T77+Jun!T77+Jul!T77+Ago!T77+Set!T77),IF(Config!$C$6=10,SUM(+Ene!T77+Feb!T77+Mar!T77+Abr!T77+May!T77+Jun!T77+Jul!T77+Ago!T77+Set!T77+Oct!T77),IF(Config!$C$6=11,SUM(+Ene!T77+Feb!T77+Mar!T77+Abr!T77+May!T77+Jun!T77+Jul!T77+Ago!T77+Set!T77+Oct!T77+Nov!T77),IF(Config!$C$6=12,SUM(+Ene!T77+Feb!T77+Mar!T77+Abr!T77+May!T77+Jun!T77+Jul!T77+Ago!T77+Set!T77+Oct!T77+Nov!T77+Dic!T77)))))))))))))</f>
        <v>0</v>
      </c>
      <c r="U77" s="430">
        <f>IF(Config!$C$6=1,SUM(+Ene!U77),IF(Config!$C$6=2,SUM(+Ene!U77+Feb!U77),IF(Config!$C$6=3,SUM(+Ene!U77+Feb!U77+Mar!U77),IF(Config!$C$6=4,SUM(+Ene!U77+Feb!U77+Mar!U77+Abr!U77),IF(Config!$C$6=5,SUM(Ene!U77+Feb!U77+Mar!U77+Abr!U77+May!U77),IF(Config!$C$6=6,SUM(+Ene!U77+Feb!U77+Mar!U77+Abr!U77+May!U77+Jun!U77),IF(Config!$C$6=7,SUM(Ene!U77+Feb!U77+Mar!U77+Abr!U77+May!U77+Jun!U77+Jul!U77),IF(Config!$C$6=8,SUM(+Ene!U77+Feb!U77+Mar!U77+Abr!U77+May!U77+Jun!U77+Jul!U77+Ago!U77),IF(Config!$C$6=9,SUM(+Ene!U77+Feb!U77+Mar!U77+Abr!U77+May!U77+Jun!U77+Jul!U77+Ago!U77+Set!U77),IF(Config!$C$6=10,SUM(+Ene!U77+Feb!U77+Mar!U77+Abr!U77+May!U77+Jun!U77+Jul!U77+Ago!U77+Set!U77+Oct!U77),IF(Config!$C$6=11,SUM(+Ene!U77+Feb!U77+Mar!U77+Abr!U77+May!U77+Jun!U77+Jul!U77+Ago!U77+Set!U77+Oct!U77+Nov!U77),IF(Config!$C$6=12,SUM(+Ene!U77+Feb!U77+Mar!U77+Abr!U77+May!U77+Jun!U77+Jul!U77+Ago!U77+Set!U77+Oct!U77+Nov!U77+Dic!U77)))))))))))))</f>
        <v>0</v>
      </c>
      <c r="V77" s="430">
        <f>IF(Config!$C$6=1,SUM(+Ene!V77),IF(Config!$C$6=2,SUM(+Ene!V77+Feb!V77),IF(Config!$C$6=3,SUM(+Ene!V77+Feb!V77+Mar!V77),IF(Config!$C$6=4,SUM(+Ene!V77+Feb!V77+Mar!V77+Abr!V77),IF(Config!$C$6=5,SUM(Ene!V77+Feb!V77+Mar!V77+Abr!V77+May!V77),IF(Config!$C$6=6,SUM(+Ene!V77+Feb!V77+Mar!V77+Abr!V77+May!V77+Jun!V77),IF(Config!$C$6=7,SUM(Ene!V77+Feb!V77+Mar!V77+Abr!V77+May!V77+Jun!V77+Jul!V77),IF(Config!$C$6=8,SUM(+Ene!V77+Feb!V77+Mar!V77+Abr!V77+May!V77+Jun!V77+Jul!V77+Ago!V77),IF(Config!$C$6=9,SUM(+Ene!V77+Feb!V77+Mar!V77+Abr!V77+May!V77+Jun!V77+Jul!V77+Ago!V77+Set!V77),IF(Config!$C$6=10,SUM(+Ene!V77+Feb!V77+Mar!V77+Abr!V77+May!V77+Jun!V77+Jul!V77+Ago!V77+Set!V77+Oct!V77),IF(Config!$C$6=11,SUM(+Ene!V77+Feb!V77+Mar!V77+Abr!V77+May!V77+Jun!V77+Jul!V77+Ago!V77+Set!V77+Oct!V77+Nov!V77),IF(Config!$C$6=12,SUM(+Ene!V77+Feb!V77+Mar!V77+Abr!V77+May!V77+Jun!V77+Jul!V77+Ago!V77+Set!V77+Oct!V77+Nov!V77+Dic!V77)))))))))))))</f>
        <v>0</v>
      </c>
      <c r="W77" s="430">
        <f>IF(Config!$C$6=1,SUM(+Ene!W77),IF(Config!$C$6=2,SUM(+Ene!W77+Feb!W77),IF(Config!$C$6=3,SUM(+Ene!W77+Feb!W77+Mar!W77),IF(Config!$C$6=4,SUM(+Ene!W77+Feb!W77+Mar!W77+Abr!W77),IF(Config!$C$6=5,SUM(Ene!W77+Feb!W77+Mar!W77+Abr!W77+May!W77),IF(Config!$C$6=6,SUM(+Ene!W77+Feb!W77+Mar!W77+Abr!W77+May!W77+Jun!W77),IF(Config!$C$6=7,SUM(Ene!W77+Feb!W77+Mar!W77+Abr!W77+May!W77+Jun!W77+Jul!W77),IF(Config!$C$6=8,SUM(+Ene!W77+Feb!W77+Mar!W77+Abr!W77+May!W77+Jun!W77+Jul!W77+Ago!W77),IF(Config!$C$6=9,SUM(+Ene!W77+Feb!W77+Mar!W77+Abr!W77+May!W77+Jun!W77+Jul!W77+Ago!W77+Set!W77),IF(Config!$C$6=10,SUM(+Ene!W77+Feb!W77+Mar!W77+Abr!W77+May!W77+Jun!W77+Jul!W77+Ago!W77+Set!W77+Oct!W77),IF(Config!$C$6=11,SUM(+Ene!W77+Feb!W77+Mar!W77+Abr!W77+May!W77+Jun!W77+Jul!W77+Ago!W77+Set!W77+Oct!W77+Nov!W77),IF(Config!$C$6=12,SUM(+Ene!W77+Feb!W77+Mar!W77+Abr!W77+May!W77+Jun!W77+Jul!W77+Ago!W77+Set!W77+Oct!W77+Nov!W77+Dic!W77)))))))))))))</f>
        <v>0</v>
      </c>
      <c r="X77" s="430">
        <f>IF(Config!$C$6=1,SUM(+Ene!X77),IF(Config!$C$6=2,SUM(+Ene!X77+Feb!X77),IF(Config!$C$6=3,SUM(+Ene!X77+Feb!X77+Mar!X77),IF(Config!$C$6=4,SUM(+Ene!X77+Feb!X77+Mar!X77+Abr!X77),IF(Config!$C$6=5,SUM(Ene!X77+Feb!X77+Mar!X77+Abr!X77+May!X77),IF(Config!$C$6=6,SUM(+Ene!X77+Feb!X77+Mar!X77+Abr!X77+May!X77+Jun!X77),IF(Config!$C$6=7,SUM(Ene!X77+Feb!X77+Mar!X77+Abr!X77+May!X77+Jun!X77+Jul!X77),IF(Config!$C$6=8,SUM(+Ene!X77+Feb!X77+Mar!X77+Abr!X77+May!X77+Jun!X77+Jul!X77+Ago!X77),IF(Config!$C$6=9,SUM(+Ene!X77+Feb!X77+Mar!X77+Abr!X77+May!X77+Jun!X77+Jul!X77+Ago!X77+Set!X77),IF(Config!$C$6=10,SUM(+Ene!X77+Feb!X77+Mar!X77+Abr!X77+May!X77+Jun!X77+Jul!X77+Ago!X77+Set!X77+Oct!X77),IF(Config!$C$6=11,SUM(+Ene!X77+Feb!X77+Mar!X77+Abr!X77+May!X77+Jun!X77+Jul!X77+Ago!X77+Set!X77+Oct!X77+Nov!X77),IF(Config!$C$6=12,SUM(+Ene!X77+Feb!X77+Mar!X77+Abr!X77+May!X77+Jun!X77+Jul!X77+Ago!X77+Set!X77+Oct!X77+Nov!X77+Dic!X77)))))))))))))</f>
        <v>0</v>
      </c>
      <c r="Y77" s="430">
        <f>IF(Config!$C$6=1,SUM(+Ene!Y77),IF(Config!$C$6=2,SUM(+Ene!Y77+Feb!Y77),IF(Config!$C$6=3,SUM(+Ene!Y77+Feb!Y77+Mar!Y77),IF(Config!$C$6=4,SUM(+Ene!Y77+Feb!Y77+Mar!Y77+Abr!Y77),IF(Config!$C$6=5,SUM(Ene!Y77+Feb!Y77+Mar!Y77+Abr!Y77+May!Y77),IF(Config!$C$6=6,SUM(+Ene!Y77+Feb!Y77+Mar!Y77+Abr!Y77+May!Y77+Jun!Y77),IF(Config!$C$6=7,SUM(Ene!Y77+Feb!Y77+Mar!Y77+Abr!Y77+May!Y77+Jun!Y77+Jul!Y77),IF(Config!$C$6=8,SUM(+Ene!Y77+Feb!Y77+Mar!Y77+Abr!Y77+May!Y77+Jun!Y77+Jul!Y77+Ago!Y77),IF(Config!$C$6=9,SUM(+Ene!Y77+Feb!Y77+Mar!Y77+Abr!Y77+May!Y77+Jun!Y77+Jul!Y77+Ago!Y77+Set!Y77),IF(Config!$C$6=10,SUM(+Ene!Y77+Feb!Y77+Mar!Y77+Abr!Y77+May!Y77+Jun!Y77+Jul!Y77+Ago!Y77+Set!Y77+Oct!Y77),IF(Config!$C$6=11,SUM(+Ene!Y77+Feb!Y77+Mar!Y77+Abr!Y77+May!Y77+Jun!Y77+Jul!Y77+Ago!Y77+Set!Y77+Oct!Y77+Nov!Y77),IF(Config!$C$6=12,SUM(+Ene!Y77+Feb!Y77+Mar!Y77+Abr!Y77+May!Y77+Jun!Y77+Jul!Y77+Ago!Y77+Set!Y77+Oct!Y77+Nov!Y77+Dic!Y77)))))))))))))</f>
        <v>0</v>
      </c>
      <c r="Z77" s="430">
        <f>IF(Config!$C$6=1,SUM(+Ene!Z77),IF(Config!$C$6=2,SUM(+Ene!Z77+Feb!Z77),IF(Config!$C$6=3,SUM(+Ene!Z77+Feb!Z77+Mar!Z77),IF(Config!$C$6=4,SUM(+Ene!Z77+Feb!Z77+Mar!Z77+Abr!Z77),IF(Config!$C$6=5,SUM(Ene!Z77+Feb!Z77+Mar!Z77+Abr!Z77+May!Z77),IF(Config!$C$6=6,SUM(+Ene!Z77+Feb!Z77+Mar!Z77+Abr!Z77+May!Z77+Jun!Z77),IF(Config!$C$6=7,SUM(Ene!Z77+Feb!Z77+Mar!Z77+Abr!Z77+May!Z77+Jun!Z77+Jul!Z77),IF(Config!$C$6=8,SUM(+Ene!Z77+Feb!Z77+Mar!Z77+Abr!Z77+May!Z77+Jun!Z77+Jul!Z77+Ago!Z77),IF(Config!$C$6=9,SUM(+Ene!Z77+Feb!Z77+Mar!Z77+Abr!Z77+May!Z77+Jun!Z77+Jul!Z77+Ago!Z77+Set!Z77),IF(Config!$C$6=10,SUM(+Ene!Z77+Feb!Z77+Mar!Z77+Abr!Z77+May!Z77+Jun!Z77+Jul!Z77+Ago!Z77+Set!Z77+Oct!Z77),IF(Config!$C$6=11,SUM(+Ene!Z77+Feb!Z77+Mar!Z77+Abr!Z77+May!Z77+Jun!Z77+Jul!Z77+Ago!Z77+Set!Z77+Oct!Z77+Nov!Z77),IF(Config!$C$6=12,SUM(+Ene!Z77+Feb!Z77+Mar!Z77+Abr!Z77+May!Z77+Jun!Z77+Jul!Z77+Ago!Z77+Set!Z77+Oct!Z77+Nov!Z77+Dic!Z77)))))))))))))</f>
        <v>0</v>
      </c>
      <c r="AA77" s="430">
        <f>IF(Config!$C$6=1,SUM(+Ene!AA77),IF(Config!$C$6=2,SUM(+Ene!AA77+Feb!AA77),IF(Config!$C$6=3,SUM(+Ene!AA77+Feb!AA77+Mar!AA77),IF(Config!$C$6=4,SUM(+Ene!AA77+Feb!AA77+Mar!AA77+Abr!AA77),IF(Config!$C$6=5,SUM(Ene!AA77+Feb!AA77+Mar!AA77+Abr!AA77+May!AA77),IF(Config!$C$6=6,SUM(+Ene!AA77+Feb!AA77+Mar!AA77+Abr!AA77+May!AA77+Jun!AA77),IF(Config!$C$6=7,SUM(Ene!AA77+Feb!AA77+Mar!AA77+Abr!AA77+May!AA77+Jun!AA77+Jul!AA77),IF(Config!$C$6=8,SUM(+Ene!AA77+Feb!AA77+Mar!AA77+Abr!AA77+May!AA77+Jun!AA77+Jul!AA77+Ago!AA77),IF(Config!$C$6=9,SUM(+Ene!AA77+Feb!AA77+Mar!AA77+Abr!AA77+May!AA77+Jun!AA77+Jul!AA77+Ago!AA77+Set!AA77),IF(Config!$C$6=10,SUM(+Ene!AA77+Feb!AA77+Mar!AA77+Abr!AA77+May!AA77+Jun!AA77+Jul!AA77+Ago!AA77+Set!AA77+Oct!AA77),IF(Config!$C$6=11,SUM(+Ene!AA77+Feb!AA77+Mar!AA77+Abr!AA77+May!AA77+Jun!AA77+Jul!AA77+Ago!AA77+Set!AA77+Oct!AA77+Nov!AA77),IF(Config!$C$6=12,SUM(+Ene!AA77+Feb!AA77+Mar!AA77+Abr!AA77+May!AA77+Jun!AA77+Jul!AA77+Ago!AA77+Set!AA77+Oct!AA77+Nov!AA77+Dic!AA77)))))))))))))</f>
        <v>0</v>
      </c>
      <c r="AB77" s="430">
        <f>IF(Config!$C$6=1,SUM(+Ene!AB77),IF(Config!$C$6=2,SUM(+Ene!AB77+Feb!AB77),IF(Config!$C$6=3,SUM(+Ene!AB77+Feb!AB77+Mar!AB77),IF(Config!$C$6=4,SUM(+Ene!AB77+Feb!AB77+Mar!AB77+Abr!AB77),IF(Config!$C$6=5,SUM(Ene!AB77+Feb!AB77+Mar!AB77+Abr!AB77+May!AB77),IF(Config!$C$6=6,SUM(+Ene!AB77+Feb!AB77+Mar!AB77+Abr!AB77+May!AB77+Jun!AB77),IF(Config!$C$6=7,SUM(Ene!AB77+Feb!AB77+Mar!AB77+Abr!AB77+May!AB77+Jun!AB77+Jul!AB77),IF(Config!$C$6=8,SUM(+Ene!AB77+Feb!AB77+Mar!AB77+Abr!AB77+May!AB77+Jun!AB77+Jul!AB77+Ago!AB77),IF(Config!$C$6=9,SUM(+Ene!AB77+Feb!AB77+Mar!AB77+Abr!AB77+May!AB77+Jun!AB77+Jul!AB77+Ago!AB77+Set!AB77),IF(Config!$C$6=10,SUM(+Ene!AB77+Feb!AB77+Mar!AB77+Abr!AB77+May!AB77+Jun!AB77+Jul!AB77+Ago!AB77+Set!AB77+Oct!AB77),IF(Config!$C$6=11,SUM(+Ene!AB77+Feb!AB77+Mar!AB77+Abr!AB77+May!AB77+Jun!AB77+Jul!AB77+Ago!AB77+Set!AB77+Oct!AB77+Nov!AB77),IF(Config!$C$6=12,SUM(+Ene!AB77+Feb!AB77+Mar!AB77+Abr!AB77+May!AB77+Jun!AB77+Jul!AB77+Ago!AB77+Set!AB77+Oct!AB77+Nov!AB77+Dic!AB77)))))))))))))</f>
        <v>0</v>
      </c>
      <c r="AC77" s="430">
        <f>IF(Config!$C$6=1,SUM(+Ene!AC77),IF(Config!$C$6=2,SUM(+Ene!AC77+Feb!AC77),IF(Config!$C$6=3,SUM(+Ene!AC77+Feb!AC77+Mar!AC77),IF(Config!$C$6=4,SUM(+Ene!AC77+Feb!AC77+Mar!AC77+Abr!AC77),IF(Config!$C$6=5,SUM(Ene!AC77+Feb!AC77+Mar!AC77+Abr!AC77+May!AC77),IF(Config!$C$6=6,SUM(+Ene!AC77+Feb!AC77+Mar!AC77+Abr!AC77+May!AC77+Jun!AC77),IF(Config!$C$6=7,SUM(Ene!AC77+Feb!AC77+Mar!AC77+Abr!AC77+May!AC77+Jun!AC77+Jul!AC77),IF(Config!$C$6=8,SUM(+Ene!AC77+Feb!AC77+Mar!AC77+Abr!AC77+May!AC77+Jun!AC77+Jul!AC77+Ago!AC77),IF(Config!$C$6=9,SUM(+Ene!AC77+Feb!AC77+Mar!AC77+Abr!AC77+May!AC77+Jun!AC77+Jul!AC77+Ago!AC77+Set!AC77),IF(Config!$C$6=10,SUM(+Ene!AC77+Feb!AC77+Mar!AC77+Abr!AC77+May!AC77+Jun!AC77+Jul!AC77+Ago!AC77+Set!AC77+Oct!AC77),IF(Config!$C$6=11,SUM(+Ene!AC77+Feb!AC77+Mar!AC77+Abr!AC77+May!AC77+Jun!AC77+Jul!AC77+Ago!AC77+Set!AC77+Oct!AC77+Nov!AC77),IF(Config!$C$6=12,SUM(+Ene!AC77+Feb!AC77+Mar!AC77+Abr!AC77+May!AC77+Jun!AC77+Jul!AC77+Ago!AC77+Set!AC77+Oct!AC77+Nov!AC77+Dic!AC77)))))))))))))</f>
        <v>0</v>
      </c>
      <c r="AD77" s="430">
        <f>IF(Config!$C$6=1,SUM(+Ene!AD77),IF(Config!$C$6=2,SUM(+Ene!AD77+Feb!AD77),IF(Config!$C$6=3,SUM(+Ene!AD77+Feb!AD77+Mar!AD77),IF(Config!$C$6=4,SUM(+Ene!AD77+Feb!AD77+Mar!AD77+Abr!AD77),IF(Config!$C$6=5,SUM(Ene!AD77+Feb!AD77+Mar!AD77+Abr!AD77+May!AD77),IF(Config!$C$6=6,SUM(+Ene!AD77+Feb!AD77+Mar!AD77+Abr!AD77+May!AD77+Jun!AD77),IF(Config!$C$6=7,SUM(Ene!AD77+Feb!AD77+Mar!AD77+Abr!AD77+May!AD77+Jun!AD77+Jul!AD77),IF(Config!$C$6=8,SUM(+Ene!AD77+Feb!AD77+Mar!AD77+Abr!AD77+May!AD77+Jun!AD77+Jul!AD77+Ago!AD77),IF(Config!$C$6=9,SUM(+Ene!AD77+Feb!AD77+Mar!AD77+Abr!AD77+May!AD77+Jun!AD77+Jul!AD77+Ago!AD77+Set!AD77),IF(Config!$C$6=10,SUM(+Ene!AD77+Feb!AD77+Mar!AD77+Abr!AD77+May!AD77+Jun!AD77+Jul!AD77+Ago!AD77+Set!AD77+Oct!AD77),IF(Config!$C$6=11,SUM(+Ene!AD77+Feb!AD77+Mar!AD77+Abr!AD77+May!AD77+Jun!AD77+Jul!AD77+Ago!AD77+Set!AD77+Oct!AD77+Nov!AD77),IF(Config!$C$6=12,SUM(+Ene!AD77+Feb!AD77+Mar!AD77+Abr!AD77+May!AD77+Jun!AD77+Jul!AD77+Ago!AD77+Set!AD77+Oct!AD77+Nov!AD77+Dic!AD77)))))))))))))</f>
        <v>0</v>
      </c>
      <c r="AE77" s="430">
        <f>IF(Config!$C$6=1,SUM(+Ene!AE77),IF(Config!$C$6=2,SUM(+Ene!AE77+Feb!AE77),IF(Config!$C$6=3,SUM(+Ene!AE77+Feb!AE77+Mar!AE77),IF(Config!$C$6=4,SUM(+Ene!AE77+Feb!AE77+Mar!AE77+Abr!AE77),IF(Config!$C$6=5,SUM(Ene!AE77+Feb!AE77+Mar!AE77+Abr!AE77+May!AE77),IF(Config!$C$6=6,SUM(+Ene!AE77+Feb!AE77+Mar!AE77+Abr!AE77+May!AE77+Jun!AE77),IF(Config!$C$6=7,SUM(Ene!AE77+Feb!AE77+Mar!AE77+Abr!AE77+May!AE77+Jun!AE77+Jul!AE77),IF(Config!$C$6=8,SUM(+Ene!AE77+Feb!AE77+Mar!AE77+Abr!AE77+May!AE77+Jun!AE77+Jul!AE77+Ago!AE77),IF(Config!$C$6=9,SUM(+Ene!AE77+Feb!AE77+Mar!AE77+Abr!AE77+May!AE77+Jun!AE77+Jul!AE77+Ago!AE77+Set!AE77),IF(Config!$C$6=10,SUM(+Ene!AE77+Feb!AE77+Mar!AE77+Abr!AE77+May!AE77+Jun!AE77+Jul!AE77+Ago!AE77+Set!AE77+Oct!AE77),IF(Config!$C$6=11,SUM(+Ene!AE77+Feb!AE77+Mar!AE77+Abr!AE77+May!AE77+Jun!AE77+Jul!AE77+Ago!AE77+Set!AE77+Oct!AE77+Nov!AE77),IF(Config!$C$6=12,SUM(+Ene!AE77+Feb!AE77+Mar!AE77+Abr!AE77+May!AE77+Jun!AE77+Jul!AE77+Ago!AE77+Set!AE77+Oct!AE77+Nov!AE77+Dic!AE77)))))))))))))</f>
        <v>0</v>
      </c>
      <c r="AF77" s="430">
        <f>IF(Config!$C$6=1,SUM(+Ene!AF77),IF(Config!$C$6=2,SUM(+Ene!AF77+Feb!AF77),IF(Config!$C$6=3,SUM(+Ene!AF77+Feb!AF77+Mar!AF77),IF(Config!$C$6=4,SUM(+Ene!AF77+Feb!AF77+Mar!AF77+Abr!AF77),IF(Config!$C$6=5,SUM(Ene!AF77+Feb!AF77+Mar!AF77+Abr!AF77+May!AF77),IF(Config!$C$6=6,SUM(+Ene!AF77+Feb!AF77+Mar!AF77+Abr!AF77+May!AF77+Jun!AF77),IF(Config!$C$6=7,SUM(Ene!AF77+Feb!AF77+Mar!AF77+Abr!AF77+May!AF77+Jun!AF77+Jul!AF77),IF(Config!$C$6=8,SUM(+Ene!AF77+Feb!AF77+Mar!AF77+Abr!AF77+May!AF77+Jun!AF77+Jul!AF77+Ago!AF77),IF(Config!$C$6=9,SUM(+Ene!AF77+Feb!AF77+Mar!AF77+Abr!AF77+May!AF77+Jun!AF77+Jul!AF77+Ago!AF77+Set!AF77),IF(Config!$C$6=10,SUM(+Ene!AF77+Feb!AF77+Mar!AF77+Abr!AF77+May!AF77+Jun!AF77+Jul!AF77+Ago!AF77+Set!AF77+Oct!AF77),IF(Config!$C$6=11,SUM(+Ene!AF77+Feb!AF77+Mar!AF77+Abr!AF77+May!AF77+Jun!AF77+Jul!AF77+Ago!AF77+Set!AF77+Oct!AF77+Nov!AF77),IF(Config!$C$6=12,SUM(+Ene!AF77+Feb!AF77+Mar!AF77+Abr!AF77+May!AF77+Jun!AF77+Jul!AF77+Ago!AF77+Set!AF77+Oct!AF77+Nov!AF77+Dic!AF77)))))))))))))</f>
        <v>0</v>
      </c>
      <c r="AG77" s="430">
        <f>IF(Config!$C$6=1,SUM(+Ene!AG77),IF(Config!$C$6=2,SUM(+Ene!AG77+Feb!AG77),IF(Config!$C$6=3,SUM(+Ene!AG77+Feb!AG77+Mar!AG77),IF(Config!$C$6=4,SUM(+Ene!AG77+Feb!AG77+Mar!AG77+Abr!AG77),IF(Config!$C$6=5,SUM(Ene!AG77+Feb!AG77+Mar!AG77+Abr!AG77+May!AG77),IF(Config!$C$6=6,SUM(+Ene!AG77+Feb!AG77+Mar!AG77+Abr!AG77+May!AG77+Jun!AG77),IF(Config!$C$6=7,SUM(Ene!AG77+Feb!AG77+Mar!AG77+Abr!AG77+May!AG77+Jun!AG77+Jul!AG77),IF(Config!$C$6=8,SUM(+Ene!AG77+Feb!AG77+Mar!AG77+Abr!AG77+May!AG77+Jun!AG77+Jul!AG77+Ago!AG77),IF(Config!$C$6=9,SUM(+Ene!AG77+Feb!AG77+Mar!AG77+Abr!AG77+May!AG77+Jun!AG77+Jul!AG77+Ago!AG77+Set!AG77),IF(Config!$C$6=10,SUM(+Ene!AG77+Feb!AG77+Mar!AG77+Abr!AG77+May!AG77+Jun!AG77+Jul!AG77+Ago!AG77+Set!AG77+Oct!AG77),IF(Config!$C$6=11,SUM(+Ene!AG77+Feb!AG77+Mar!AG77+Abr!AG77+May!AG77+Jun!AG77+Jul!AG77+Ago!AG77+Set!AG77+Oct!AG77+Nov!AG77),IF(Config!$C$6=12,SUM(+Ene!AG77+Feb!AG77+Mar!AG77+Abr!AG77+May!AG77+Jun!AG77+Jul!AG77+Ago!AG77+Set!AG77+Oct!AG77+Nov!AG77+Dic!AG77)))))))))))))</f>
        <v>0</v>
      </c>
      <c r="AH77" s="430">
        <f>IF(Config!$C$6=1,SUM(+Ene!AH77),IF(Config!$C$6=2,SUM(+Ene!AH77+Feb!AH77),IF(Config!$C$6=3,SUM(+Ene!AH77+Feb!AH77+Mar!AH77),IF(Config!$C$6=4,SUM(+Ene!AH77+Feb!AH77+Mar!AH77+Abr!AH77),IF(Config!$C$6=5,SUM(Ene!AH77+Feb!AH77+Mar!AH77+Abr!AH77+May!AH77),IF(Config!$C$6=6,SUM(+Ene!AH77+Feb!AH77+Mar!AH77+Abr!AH77+May!AH77+Jun!AH77),IF(Config!$C$6=7,SUM(Ene!AH77+Feb!AH77+Mar!AH77+Abr!AH77+May!AH77+Jun!AH77+Jul!AH77),IF(Config!$C$6=8,SUM(+Ene!AH77+Feb!AH77+Mar!AH77+Abr!AH77+May!AH77+Jun!AH77+Jul!AH77+Ago!AH77),IF(Config!$C$6=9,SUM(+Ene!AH77+Feb!AH77+Mar!AH77+Abr!AH77+May!AH77+Jun!AH77+Jul!AH77+Ago!AH77+Set!AH77),IF(Config!$C$6=10,SUM(+Ene!AH77+Feb!AH77+Mar!AH77+Abr!AH77+May!AH77+Jun!AH77+Jul!AH77+Ago!AH77+Set!AH77+Oct!AH77),IF(Config!$C$6=11,SUM(+Ene!AH77+Feb!AH77+Mar!AH77+Abr!AH77+May!AH77+Jun!AH77+Jul!AH77+Ago!AH77+Set!AH77+Oct!AH77+Nov!AH77),IF(Config!$C$6=12,SUM(+Ene!AH77+Feb!AH77+Mar!AH77+Abr!AH77+May!AH77+Jun!AH77+Jul!AH77+Ago!AH77+Set!AH77+Oct!AH77+Nov!AH77+Dic!AH77)))))))))))))</f>
        <v>0</v>
      </c>
      <c r="AI77" s="430">
        <f>IF(Config!$C$6=1,SUM(+Ene!AI77),IF(Config!$C$6=2,SUM(+Ene!AI77+Feb!AI77),IF(Config!$C$6=3,SUM(+Ene!AI77+Feb!AI77+Mar!AI77),IF(Config!$C$6=4,SUM(+Ene!AI77+Feb!AI77+Mar!AI77+Abr!AI77),IF(Config!$C$6=5,SUM(Ene!AI77+Feb!AI77+Mar!AI77+Abr!AI77+May!AI77),IF(Config!$C$6=6,SUM(+Ene!AI77+Feb!AI77+Mar!AI77+Abr!AI77+May!AI77+Jun!AI77),IF(Config!$C$6=7,SUM(Ene!AI77+Feb!AI77+Mar!AI77+Abr!AI77+May!AI77+Jun!AI77+Jul!AI77),IF(Config!$C$6=8,SUM(+Ene!AI77+Feb!AI77+Mar!AI77+Abr!AI77+May!AI77+Jun!AI77+Jul!AI77+Ago!AI77),IF(Config!$C$6=9,SUM(+Ene!AI77+Feb!AI77+Mar!AI77+Abr!AI77+May!AI77+Jun!AI77+Jul!AI77+Ago!AI77+Set!AI77),IF(Config!$C$6=10,SUM(+Ene!AI77+Feb!AI77+Mar!AI77+Abr!AI77+May!AI77+Jun!AI77+Jul!AI77+Ago!AI77+Set!AI77+Oct!AI77),IF(Config!$C$6=11,SUM(+Ene!AI77+Feb!AI77+Mar!AI77+Abr!AI77+May!AI77+Jun!AI77+Jul!AI77+Ago!AI77+Set!AI77+Oct!AI77+Nov!AI77),IF(Config!$C$6=12,SUM(+Ene!AI77+Feb!AI77+Mar!AI77+Abr!AI77+May!AI77+Jun!AI77+Jul!AI77+Ago!AI77+Set!AI77+Oct!AI77+Nov!AI77+Dic!AI77)))))))))))))</f>
        <v>0</v>
      </c>
      <c r="AJ77" s="430">
        <f>IF(Config!$C$6=1,SUM(+Ene!AJ77),IF(Config!$C$6=2,SUM(+Ene!AJ77+Feb!AJ77),IF(Config!$C$6=3,SUM(+Ene!AJ77+Feb!AJ77+Mar!AJ77),IF(Config!$C$6=4,SUM(+Ene!AJ77+Feb!AJ77+Mar!AJ77+Abr!AJ77),IF(Config!$C$6=5,SUM(Ene!AJ77+Feb!AJ77+Mar!AJ77+Abr!AJ77+May!AJ77),IF(Config!$C$6=6,SUM(+Ene!AJ77+Feb!AJ77+Mar!AJ77+Abr!AJ77+May!AJ77+Jun!AJ77),IF(Config!$C$6=7,SUM(Ene!AJ77+Feb!AJ77+Mar!AJ77+Abr!AJ77+May!AJ77+Jun!AJ77+Jul!AJ77),IF(Config!$C$6=8,SUM(+Ene!AJ77+Feb!AJ77+Mar!AJ77+Abr!AJ77+May!AJ77+Jun!AJ77+Jul!AJ77+Ago!AJ77),IF(Config!$C$6=9,SUM(+Ene!AJ77+Feb!AJ77+Mar!AJ77+Abr!AJ77+May!AJ77+Jun!AJ77+Jul!AJ77+Ago!AJ77+Set!AJ77),IF(Config!$C$6=10,SUM(+Ene!AJ77+Feb!AJ77+Mar!AJ77+Abr!AJ77+May!AJ77+Jun!AJ77+Jul!AJ77+Ago!AJ77+Set!AJ77+Oct!AJ77),IF(Config!$C$6=11,SUM(+Ene!AJ77+Feb!AJ77+Mar!AJ77+Abr!AJ77+May!AJ77+Jun!AJ77+Jul!AJ77+Ago!AJ77+Set!AJ77+Oct!AJ77+Nov!AJ77),IF(Config!$C$6=12,SUM(+Ene!AJ77+Feb!AJ77+Mar!AJ77+Abr!AJ77+May!AJ77+Jun!AJ77+Jul!AJ77+Ago!AJ77+Set!AJ77+Oct!AJ77+Nov!AJ77+Dic!AJ77)))))))))))))</f>
        <v>0</v>
      </c>
      <c r="AK77" s="430">
        <f>IF(Config!$C$6=1,SUM(+Ene!AK77),IF(Config!$C$6=2,SUM(+Ene!AK77+Feb!AK77),IF(Config!$C$6=3,SUM(+Ene!AK77+Feb!AK77+Mar!AK77),IF(Config!$C$6=4,SUM(+Ene!AK77+Feb!AK77+Mar!AK77+Abr!AK77),IF(Config!$C$6=5,SUM(Ene!AK77+Feb!AK77+Mar!AK77+Abr!AK77+May!AK77),IF(Config!$C$6=6,SUM(+Ene!AK77+Feb!AK77+Mar!AK77+Abr!AK77+May!AK77+Jun!AK77),IF(Config!$C$6=7,SUM(Ene!AK77+Feb!AK77+Mar!AK77+Abr!AK77+May!AK77+Jun!AK77+Jul!AK77),IF(Config!$C$6=8,SUM(+Ene!AK77+Feb!AK77+Mar!AK77+Abr!AK77+May!AK77+Jun!AK77+Jul!AK77+Ago!AK77),IF(Config!$C$6=9,SUM(+Ene!AK77+Feb!AK77+Mar!AK77+Abr!AK77+May!AK77+Jun!AK77+Jul!AK77+Ago!AK77+Set!AK77),IF(Config!$C$6=10,SUM(+Ene!AK77+Feb!AK77+Mar!AK77+Abr!AK77+May!AK77+Jun!AK77+Jul!AK77+Ago!AK77+Set!AK77+Oct!AK77),IF(Config!$C$6=11,SUM(+Ene!AK77+Feb!AK77+Mar!AK77+Abr!AK77+May!AK77+Jun!AK77+Jul!AK77+Ago!AK77+Set!AK77+Oct!AK77+Nov!AK77),IF(Config!$C$6=12,SUM(+Ene!AK77+Feb!AK77+Mar!AK77+Abr!AK77+May!AK77+Jun!AK77+Jul!AK77+Ago!AK77+Set!AK77+Oct!AK77+Nov!AK77+Dic!AK77)))))))))))))</f>
        <v>0</v>
      </c>
      <c r="AL77" s="430">
        <f>IF(Config!$C$6=1,SUM(+Ene!AL77),IF(Config!$C$6=2,SUM(+Ene!AL77+Feb!AL77),IF(Config!$C$6=3,SUM(+Ene!AL77+Feb!AL77+Mar!AL77),IF(Config!$C$6=4,SUM(+Ene!AL77+Feb!AL77+Mar!AL77+Abr!AL77),IF(Config!$C$6=5,SUM(Ene!AL77+Feb!AL77+Mar!AL77+Abr!AL77+May!AL77),IF(Config!$C$6=6,SUM(+Ene!AL77+Feb!AL77+Mar!AL77+Abr!AL77+May!AL77+Jun!AL77),IF(Config!$C$6=7,SUM(Ene!AL77+Feb!AL77+Mar!AL77+Abr!AL77+May!AL77+Jun!AL77+Jul!AL77),IF(Config!$C$6=8,SUM(+Ene!AL77+Feb!AL77+Mar!AL77+Abr!AL77+May!AL77+Jun!AL77+Jul!AL77+Ago!AL77),IF(Config!$C$6=9,SUM(+Ene!AL77+Feb!AL77+Mar!AL77+Abr!AL77+May!AL77+Jun!AL77+Jul!AL77+Ago!AL77+Set!AL77),IF(Config!$C$6=10,SUM(+Ene!AL77+Feb!AL77+Mar!AL77+Abr!AL77+May!AL77+Jun!AL77+Jul!AL77+Ago!AL77+Set!AL77+Oct!AL77),IF(Config!$C$6=11,SUM(+Ene!AL77+Feb!AL77+Mar!AL77+Abr!AL77+May!AL77+Jun!AL77+Jul!AL77+Ago!AL77+Set!AL77+Oct!AL77+Nov!AL77),IF(Config!$C$6=12,SUM(+Ene!AL77+Feb!AL77+Mar!AL77+Abr!AL77+May!AL77+Jun!AL77+Jul!AL77+Ago!AL77+Set!AL77+Oct!AL77+Nov!AL77+Dic!AL77)))))))))))))</f>
        <v>0</v>
      </c>
      <c r="AM77" s="430">
        <f>IF(Config!$C$6=1,SUM(+Ene!AM77),IF(Config!$C$6=2,SUM(+Ene!AM77+Feb!AM77),IF(Config!$C$6=3,SUM(+Ene!AM77+Feb!AM77+Mar!AM77),IF(Config!$C$6=4,SUM(+Ene!AM77+Feb!AM77+Mar!AM77+Abr!AM77),IF(Config!$C$6=5,SUM(Ene!AM77+Feb!AM77+Mar!AM77+Abr!AM77+May!AM77),IF(Config!$C$6=6,SUM(+Ene!AM77+Feb!AM77+Mar!AM77+Abr!AM77+May!AM77+Jun!AM77),IF(Config!$C$6=7,SUM(Ene!AM77+Feb!AM77+Mar!AM77+Abr!AM77+May!AM77+Jun!AM77+Jul!AM77),IF(Config!$C$6=8,SUM(+Ene!AM77+Feb!AM77+Mar!AM77+Abr!AM77+May!AM77+Jun!AM77+Jul!AM77+Ago!AM77),IF(Config!$C$6=9,SUM(+Ene!AM77+Feb!AM77+Mar!AM77+Abr!AM77+May!AM77+Jun!AM77+Jul!AM77+Ago!AM77+Set!AM77),IF(Config!$C$6=10,SUM(+Ene!AM77+Feb!AM77+Mar!AM77+Abr!AM77+May!AM77+Jun!AM77+Jul!AM77+Ago!AM77+Set!AM77+Oct!AM77),IF(Config!$C$6=11,SUM(+Ene!AM77+Feb!AM77+Mar!AM77+Abr!AM77+May!AM77+Jun!AM77+Jul!AM77+Ago!AM77+Set!AM77+Oct!AM77+Nov!AM77),IF(Config!$C$6=12,SUM(+Ene!AM77+Feb!AM77+Mar!AM77+Abr!AM77+May!AM77+Jun!AM77+Jul!AM77+Ago!AM77+Set!AM77+Oct!AM77+Nov!AM77+Dic!AM77)))))))))))))</f>
        <v>0</v>
      </c>
      <c r="AN77" s="430">
        <f>IF(Config!$C$6=1,SUM(+Ene!AN77),IF(Config!$C$6=2,SUM(+Ene!AN77+Feb!AN77),IF(Config!$C$6=3,SUM(+Ene!AN77+Feb!AN77+Mar!AN77),IF(Config!$C$6=4,SUM(+Ene!AN77+Feb!AN77+Mar!AN77+Abr!AN77),IF(Config!$C$6=5,SUM(Ene!AN77+Feb!AN77+Mar!AN77+Abr!AN77+May!AN77),IF(Config!$C$6=6,SUM(+Ene!AN77+Feb!AN77+Mar!AN77+Abr!AN77+May!AN77+Jun!AN77),IF(Config!$C$6=7,SUM(Ene!AN77+Feb!AN77+Mar!AN77+Abr!AN77+May!AN77+Jun!AN77+Jul!AN77),IF(Config!$C$6=8,SUM(+Ene!AN77+Feb!AN77+Mar!AN77+Abr!AN77+May!AN77+Jun!AN77+Jul!AN77+Ago!AN77),IF(Config!$C$6=9,SUM(+Ene!AN77+Feb!AN77+Mar!AN77+Abr!AN77+May!AN77+Jun!AN77+Jul!AN77+Ago!AN77+Set!AN77),IF(Config!$C$6=10,SUM(+Ene!AN77+Feb!AN77+Mar!AN77+Abr!AN77+May!AN77+Jun!AN77+Jul!AN77+Ago!AN77+Set!AN77+Oct!AN77),IF(Config!$C$6=11,SUM(+Ene!AN77+Feb!AN77+Mar!AN77+Abr!AN77+May!AN77+Jun!AN77+Jul!AN77+Ago!AN77+Set!AN77+Oct!AN77+Nov!AN77),IF(Config!$C$6=12,SUM(+Ene!AN77+Feb!AN77+Mar!AN77+Abr!AN77+May!AN77+Jun!AN77+Jul!AN77+Ago!AN77+Set!AN77+Oct!AN77+Nov!AN77+Dic!AN77)))))))))))))</f>
        <v>0</v>
      </c>
      <c r="AO77" s="430">
        <f>IF(Config!$C$6=1,SUM(+Ene!AO77),IF(Config!$C$6=2,SUM(+Ene!AO77+Feb!AO77),IF(Config!$C$6=3,SUM(+Ene!AO77+Feb!AO77+Mar!AO77),IF(Config!$C$6=4,SUM(+Ene!AO77+Feb!AO77+Mar!AO77+Abr!AO77),IF(Config!$C$6=5,SUM(Ene!AO77+Feb!AO77+Mar!AO77+Abr!AO77+May!AO77),IF(Config!$C$6=6,SUM(+Ene!AO77+Feb!AO77+Mar!AO77+Abr!AO77+May!AO77+Jun!AO77),IF(Config!$C$6=7,SUM(Ene!AO77+Feb!AO77+Mar!AO77+Abr!AO77+May!AO77+Jun!AO77+Jul!AO77),IF(Config!$C$6=8,SUM(+Ene!AO77+Feb!AO77+Mar!AO77+Abr!AO77+May!AO77+Jun!AO77+Jul!AO77+Ago!AO77),IF(Config!$C$6=9,SUM(+Ene!AO77+Feb!AO77+Mar!AO77+Abr!AO77+May!AO77+Jun!AO77+Jul!AO77+Ago!AO77+Set!AO77),IF(Config!$C$6=10,SUM(+Ene!AO77+Feb!AO77+Mar!AO77+Abr!AO77+May!AO77+Jun!AO77+Jul!AO77+Ago!AO77+Set!AO77+Oct!AO77),IF(Config!$C$6=11,SUM(+Ene!AO77+Feb!AO77+Mar!AO77+Abr!AO77+May!AO77+Jun!AO77+Jul!AO77+Ago!AO77+Set!AO77+Oct!AO77+Nov!AO77),IF(Config!$C$6=12,SUM(+Ene!AO77+Feb!AO77+Mar!AO77+Abr!AO77+May!AO77+Jun!AO77+Jul!AO77+Ago!AO77+Set!AO77+Oct!AO77+Nov!AO77+Dic!AO77)))))))))))))</f>
        <v>0</v>
      </c>
      <c r="AP77" s="430">
        <f>IF(Config!$C$6=1,SUM(+Ene!AP77),IF(Config!$C$6=2,SUM(+Ene!AP77+Feb!AP77),IF(Config!$C$6=3,SUM(+Ene!AP77+Feb!AP77+Mar!AP77),IF(Config!$C$6=4,SUM(+Ene!AP77+Feb!AP77+Mar!AP77+Abr!AP77),IF(Config!$C$6=5,SUM(Ene!AP77+Feb!AP77+Mar!AP77+Abr!AP77+May!AP77),IF(Config!$C$6=6,SUM(+Ene!AP77+Feb!AP77+Mar!AP77+Abr!AP77+May!AP77+Jun!AP77),IF(Config!$C$6=7,SUM(Ene!AP77+Feb!AP77+Mar!AP77+Abr!AP77+May!AP77+Jun!AP77+Jul!AP77),IF(Config!$C$6=8,SUM(+Ene!AP77+Feb!AP77+Mar!AP77+Abr!AP77+May!AP77+Jun!AP77+Jul!AP77+Ago!AP77),IF(Config!$C$6=9,SUM(+Ene!AP77+Feb!AP77+Mar!AP77+Abr!AP77+May!AP77+Jun!AP77+Jul!AP77+Ago!AP77+Set!AP77),IF(Config!$C$6=10,SUM(+Ene!AP77+Feb!AP77+Mar!AP77+Abr!AP77+May!AP77+Jun!AP77+Jul!AP77+Ago!AP77+Set!AP77+Oct!AP77),IF(Config!$C$6=11,SUM(+Ene!AP77+Feb!AP77+Mar!AP77+Abr!AP77+May!AP77+Jun!AP77+Jul!AP77+Ago!AP77+Set!AP77+Oct!AP77+Nov!AP77),IF(Config!$C$6=12,SUM(+Ene!AP77+Feb!AP77+Mar!AP77+Abr!AP77+May!AP77+Jun!AP77+Jul!AP77+Ago!AP77+Set!AP77+Oct!AP77+Nov!AP77+Dic!AP77)))))))))))))</f>
        <v>0</v>
      </c>
      <c r="AQ77" s="430">
        <f>IF(Config!$C$6=1,SUM(+Ene!AQ77),IF(Config!$C$6=2,SUM(+Ene!AQ77+Feb!AQ77),IF(Config!$C$6=3,SUM(+Ene!AQ77+Feb!AQ77+Mar!AQ77),IF(Config!$C$6=4,SUM(+Ene!AQ77+Feb!AQ77+Mar!AQ77+Abr!AQ77),IF(Config!$C$6=5,SUM(Ene!AQ77+Feb!AQ77+Mar!AQ77+Abr!AQ77+May!AQ77),IF(Config!$C$6=6,SUM(+Ene!AQ77+Feb!AQ77+Mar!AQ77+Abr!AQ77+May!AQ77+Jun!AQ77),IF(Config!$C$6=7,SUM(Ene!AQ77+Feb!AQ77+Mar!AQ77+Abr!AQ77+May!AQ77+Jun!AQ77+Jul!AQ77),IF(Config!$C$6=8,SUM(+Ene!AQ77+Feb!AQ77+Mar!AQ77+Abr!AQ77+May!AQ77+Jun!AQ77+Jul!AQ77+Ago!AQ77),IF(Config!$C$6=9,SUM(+Ene!AQ77+Feb!AQ77+Mar!AQ77+Abr!AQ77+May!AQ77+Jun!AQ77+Jul!AQ77+Ago!AQ77+Set!AQ77),IF(Config!$C$6=10,SUM(+Ene!AQ77+Feb!AQ77+Mar!AQ77+Abr!AQ77+May!AQ77+Jun!AQ77+Jul!AQ77+Ago!AQ77+Set!AQ77+Oct!AQ77),IF(Config!$C$6=11,SUM(+Ene!AQ77+Feb!AQ77+Mar!AQ77+Abr!AQ77+May!AQ77+Jun!AQ77+Jul!AQ77+Ago!AQ77+Set!AQ77+Oct!AQ77+Nov!AQ77),IF(Config!$C$6=12,SUM(+Ene!AQ77+Feb!AQ77+Mar!AQ77+Abr!AQ77+May!AQ77+Jun!AQ77+Jul!AQ77+Ago!AQ77+Set!AQ77+Oct!AQ77+Nov!AQ77+Dic!AQ77)))))))))))))</f>
        <v>0</v>
      </c>
      <c r="AR77" s="430">
        <f>IF(Config!$C$6=1,SUM(+Ene!AR77),IF(Config!$C$6=2,SUM(+Ene!AR77+Feb!AR77),IF(Config!$C$6=3,SUM(+Ene!AR77+Feb!AR77+Mar!AR77),IF(Config!$C$6=4,SUM(+Ene!AR77+Feb!AR77+Mar!AR77+Abr!AR77),IF(Config!$C$6=5,SUM(Ene!AR77+Feb!AR77+Mar!AR77+Abr!AR77+May!AR77),IF(Config!$C$6=6,SUM(+Ene!AR77+Feb!AR77+Mar!AR77+Abr!AR77+May!AR77+Jun!AR77),IF(Config!$C$6=7,SUM(Ene!AR77+Feb!AR77+Mar!AR77+Abr!AR77+May!AR77+Jun!AR77+Jul!AR77),IF(Config!$C$6=8,SUM(+Ene!AR77+Feb!AR77+Mar!AR77+Abr!AR77+May!AR77+Jun!AR77+Jul!AR77+Ago!AR77),IF(Config!$C$6=9,SUM(+Ene!AR77+Feb!AR77+Mar!AR77+Abr!AR77+May!AR77+Jun!AR77+Jul!AR77+Ago!AR77+Set!AR77),IF(Config!$C$6=10,SUM(+Ene!AR77+Feb!AR77+Mar!AR77+Abr!AR77+May!AR77+Jun!AR77+Jul!AR77+Ago!AR77+Set!AR77+Oct!AR77),IF(Config!$C$6=11,SUM(+Ene!AR77+Feb!AR77+Mar!AR77+Abr!AR77+May!AR77+Jun!AR77+Jul!AR77+Ago!AR77+Set!AR77+Oct!AR77+Nov!AR77),IF(Config!$C$6=12,SUM(+Ene!AR77+Feb!AR77+Mar!AR77+Abr!AR77+May!AR77+Jun!AR77+Jul!AR77+Ago!AR77+Set!AR77+Oct!AR77+Nov!AR77+Dic!AR77)))))))))))))</f>
        <v>0</v>
      </c>
      <c r="AS77" s="430">
        <f>IF(Config!$C$6=1,SUM(+Ene!AS77),IF(Config!$C$6=2,SUM(+Ene!AS77+Feb!AS77),IF(Config!$C$6=3,SUM(+Ene!AS77+Feb!AS77+Mar!AS77),IF(Config!$C$6=4,SUM(+Ene!AS77+Feb!AS77+Mar!AS77+Abr!AS77),IF(Config!$C$6=5,SUM(Ene!AS77+Feb!AS77+Mar!AS77+Abr!AS77+May!AS77),IF(Config!$C$6=6,SUM(+Ene!AS77+Feb!AS77+Mar!AS77+Abr!AS77+May!AS77+Jun!AS77),IF(Config!$C$6=7,SUM(Ene!AS77+Feb!AS77+Mar!AS77+Abr!AS77+May!AS77+Jun!AS77+Jul!AS77),IF(Config!$C$6=8,SUM(+Ene!AS77+Feb!AS77+Mar!AS77+Abr!AS77+May!AS77+Jun!AS77+Jul!AS77+Ago!AS77),IF(Config!$C$6=9,SUM(+Ene!AS77+Feb!AS77+Mar!AS77+Abr!AS77+May!AS77+Jun!AS77+Jul!AS77+Ago!AS77+Set!AS77),IF(Config!$C$6=10,SUM(+Ene!AS77+Feb!AS77+Mar!AS77+Abr!AS77+May!AS77+Jun!AS77+Jul!AS77+Ago!AS77+Set!AS77+Oct!AS77),IF(Config!$C$6=11,SUM(+Ene!AS77+Feb!AS77+Mar!AS77+Abr!AS77+May!AS77+Jun!AS77+Jul!AS77+Ago!AS77+Set!AS77+Oct!AS77+Nov!AS77),IF(Config!$C$6=12,SUM(+Ene!AS77+Feb!AS77+Mar!AS77+Abr!AS77+May!AS77+Jun!AS77+Jul!AS77+Ago!AS77+Set!AS77+Oct!AS77+Nov!AS77+Dic!AS77)))))))))))))</f>
        <v>0</v>
      </c>
      <c r="AT77" s="430">
        <f>IF(Config!$C$6=1,SUM(+Ene!AT77),IF(Config!$C$6=2,SUM(+Ene!AT77+Feb!AT77),IF(Config!$C$6=3,SUM(+Ene!AT77+Feb!AT77+Mar!AT77),IF(Config!$C$6=4,SUM(+Ene!AT77+Feb!AT77+Mar!AT77+Abr!AT77),IF(Config!$C$6=5,SUM(Ene!AT77+Feb!AT77+Mar!AT77+Abr!AT77+May!AT77),IF(Config!$C$6=6,SUM(+Ene!AT77+Feb!AT77+Mar!AT77+Abr!AT77+May!AT77+Jun!AT77),IF(Config!$C$6=7,SUM(Ene!AT77+Feb!AT77+Mar!AT77+Abr!AT77+May!AT77+Jun!AT77+Jul!AT77),IF(Config!$C$6=8,SUM(+Ene!AT77+Feb!AT77+Mar!AT77+Abr!AT77+May!AT77+Jun!AT77+Jul!AT77+Ago!AT77),IF(Config!$C$6=9,SUM(+Ene!AT77+Feb!AT77+Mar!AT77+Abr!AT77+May!AT77+Jun!AT77+Jul!AT77+Ago!AT77+Set!AT77),IF(Config!$C$6=10,SUM(+Ene!AT77+Feb!AT77+Mar!AT77+Abr!AT77+May!AT77+Jun!AT77+Jul!AT77+Ago!AT77+Set!AT77+Oct!AT77),IF(Config!$C$6=11,SUM(+Ene!AT77+Feb!AT77+Mar!AT77+Abr!AT77+May!AT77+Jun!AT77+Jul!AT77+Ago!AT77+Set!AT77+Oct!AT77+Nov!AT77),IF(Config!$C$6=12,SUM(+Ene!AT77+Feb!AT77+Mar!AT77+Abr!AT77+May!AT77+Jun!AT77+Jul!AT77+Ago!AT77+Set!AT77+Oct!AT77+Nov!AT77+Dic!AT77)))))))))))))</f>
        <v>0</v>
      </c>
      <c r="AU77">
        <f t="shared" si="34"/>
        <v>0</v>
      </c>
      <c r="AV77" s="384">
        <f t="shared" si="35"/>
        <v>0</v>
      </c>
      <c r="AW77" s="384">
        <f t="shared" si="36"/>
        <v>0</v>
      </c>
      <c r="AX77" s="384">
        <f t="shared" si="51"/>
        <v>0</v>
      </c>
      <c r="AY77" s="384">
        <f t="shared" si="52"/>
        <v>0</v>
      </c>
      <c r="AZ77" s="384">
        <f t="shared" si="54"/>
        <v>0</v>
      </c>
      <c r="BA77" s="384">
        <f t="shared" si="55"/>
        <v>0</v>
      </c>
      <c r="BB77" s="37">
        <f t="shared" si="59"/>
        <v>0</v>
      </c>
      <c r="BC77" s="384">
        <f t="shared" si="56"/>
        <v>0</v>
      </c>
      <c r="BD77" s="385">
        <f t="shared" si="57"/>
        <v>0</v>
      </c>
      <c r="BE77" s="384">
        <f t="shared" si="58"/>
        <v>0</v>
      </c>
      <c r="BF77" s="54">
        <f t="shared" si="53"/>
        <v>0</v>
      </c>
      <c r="BG77" t="str">
        <f t="shared" si="8"/>
        <v>OK</v>
      </c>
    </row>
    <row r="78" spans="1:59" x14ac:dyDescent="0.25">
      <c r="A78" s="400">
        <v>75</v>
      </c>
      <c r="B78" s="300" t="s">
        <v>553</v>
      </c>
      <c r="C78" s="301" t="s">
        <v>166</v>
      </c>
      <c r="D78" s="430">
        <f>IF(Config!$C$6=1,SUM(+Ene!D78),IF(Config!$C$6=2,SUM(+Ene!D78+Feb!D78),IF(Config!$C$6=3,SUM(+Ene!D78+Feb!D78+Mar!D78),IF(Config!$C$6=4,SUM(+Ene!D78+Feb!D78+Mar!D78+Abr!D78),IF(Config!$C$6=5,SUM(Ene!D78+Feb!D78+Mar!D78+Abr!D78+May!D78),IF(Config!$C$6=6,SUM(+Ene!D78+Feb!D78+Mar!D78+Abr!D78+May!D78+Jun!D78),IF(Config!$C$6=7,SUM(Ene!D78+Feb!D78+Mar!D78+Abr!D78+May!D78+Jun!D78+Jul!D78),IF(Config!$C$6=8,SUM(+Ene!D78+Feb!D78+Mar!D78+Abr!D78+May!D78+Jun!D78+Jul!D78+Ago!D78),IF(Config!$C$6=9,SUM(+Ene!D78+Feb!D78+Mar!D78+Abr!D78+May!D78+Jun!D78+Jul!D78+Ago!D78+Set!D78),IF(Config!$C$6=10,SUM(+Ene!D78+Feb!D78+Mar!D78+Abr!D78+May!D78+Jun!D78+Jul!D78+Ago!D78+Set!D78+Oct!D78),IF(Config!$C$6=11,SUM(+Ene!D78+Feb!D78+Mar!D78+Abr!D78+May!D78+Jun!D78+Jul!D78+Ago!D78+Set!D78+Oct!D78+Nov!D78),IF(Config!$C$6=12,SUM(+Ene!D78+Feb!D78+Mar!D78+Abr!D78+May!D78+Jun!D78+Jul!D78+Ago!D78+Set!D78+Oct!D78+Nov!D78+Dic!D78)))))))))))))</f>
        <v>0</v>
      </c>
      <c r="E78" s="430">
        <f>IF(Config!$C$6=1,SUM(+Ene!E78),IF(Config!$C$6=2,SUM(+Ene!E78+Feb!E78),IF(Config!$C$6=3,SUM(+Ene!E78+Feb!E78+Mar!E78),IF(Config!$C$6=4,SUM(+Ene!E78+Feb!E78+Mar!E78+Abr!E78),IF(Config!$C$6=5,SUM(Ene!E78+Feb!E78+Mar!E78+Abr!E78+May!E78),IF(Config!$C$6=6,SUM(+Ene!E78+Feb!E78+Mar!E78+Abr!E78+May!E78+Jun!E78),IF(Config!$C$6=7,SUM(Ene!E78+Feb!E78+Mar!E78+Abr!E78+May!E78+Jun!E78+Jul!E78),IF(Config!$C$6=8,SUM(+Ene!E78+Feb!E78+Mar!E78+Abr!E78+May!E78+Jun!E78+Jul!E78+Ago!E78),IF(Config!$C$6=9,SUM(+Ene!E78+Feb!E78+Mar!E78+Abr!E78+May!E78+Jun!E78+Jul!E78+Ago!E78+Set!E78),IF(Config!$C$6=10,SUM(+Ene!E78+Feb!E78+Mar!E78+Abr!E78+May!E78+Jun!E78+Jul!E78+Ago!E78+Set!E78+Oct!E78),IF(Config!$C$6=11,SUM(+Ene!E78+Feb!E78+Mar!E78+Abr!E78+May!E78+Jun!E78+Jul!E78+Ago!E78+Set!E78+Oct!E78+Nov!E78),IF(Config!$C$6=12,SUM(+Ene!E78+Feb!E78+Mar!E78+Abr!E78+May!E78+Jun!E78+Jul!E78+Ago!E78+Set!E78+Oct!E78+Nov!E78+Dic!E78)))))))))))))</f>
        <v>0</v>
      </c>
      <c r="F78" s="429">
        <f>IF(Config!$C$6=1,SUM(+Ene!F98),IF(Config!$C$6=2,SUM(+Ene!F98+Feb!F98),IF(Config!$C$6=3,SUM(+Ene!F98+Feb!F98+Mar!F98),IF(Config!$C$6=4,SUM(+Ene!F98+Feb!F98+Mar!F98+Abr!F98),IF(Config!$C$6=5,SUM(Ene!F98+Feb!F98+Mar!F98+Abr!F98+May!F98),IF(Config!$C$6=6,SUM(+Ene!F98+Feb!F98+Mar!F98+Abr!F98+May!F98+Jun!F98),IF(Config!$C$6=7,SUM(Ene!F98+Feb!F98+Mar!F98+Abr!F98+May!F98+Jun!F98+Jul!F98),IF(Config!$C$6=8,SUM(+Ene!F98+Feb!F98+Mar!F98+Abr!F98+May!F98+Jun!F98+Jul!F98+Ago!F98),IF(Config!$C$6=9,SUM(+Ene!F98+Feb!F98+Mar!F98+Abr!F98+May!F98+Jun!F98+Jul!F98+Ago!F98+Set!F98),IF(Config!$C$6=10,SUM(+Ene!F98+Feb!F98+Mar!F98+Abr!F98+May!F98+Jun!F98+Jul!F98+Ago!F98+Set!F98+Oct!F98),IF(Config!$C$6=11,SUM(+Ene!F98+Feb!F98+Mar!F98+Abr!F98+May!F98+Jun!F98+Jul!F98+Ago!F98+Set!F98+Oct!F98+Nov!F98),IF(Config!$C$6=12,SUM(+Ene!F98+Feb!F98+Mar!F98+Abr!F98+May!F98+Jun!F98+Jul!F98+Ago!F98+Set!F98+Oct!F98+Nov!F98+Dic!F98)))))))))))))</f>
        <v>0</v>
      </c>
      <c r="G78" s="430">
        <f>IF(Config!$C$6=1,SUM(+Ene!G78),IF(Config!$C$6=2,SUM(+Ene!G78+Feb!G78),IF(Config!$C$6=3,SUM(+Ene!G78+Feb!G78+Mar!G78),IF(Config!$C$6=4,SUM(+Ene!G78+Feb!G78+Mar!G78+Abr!G78),IF(Config!$C$6=5,SUM(Ene!G78+Feb!G78+Mar!G78+Abr!G78+May!G78),IF(Config!$C$6=6,SUM(+Ene!G78+Feb!G78+Mar!G78+Abr!G78+May!G78+Jun!G78),IF(Config!$C$6=7,SUM(Ene!G78+Feb!G78+Mar!G78+Abr!G78+May!G78+Jun!G78+Jul!G78),IF(Config!$C$6=8,SUM(+Ene!G78+Feb!G78+Mar!G78+Abr!G78+May!G78+Jun!G78+Jul!G78+Ago!G78),IF(Config!$C$6=9,SUM(+Ene!G78+Feb!G78+Mar!G78+Abr!G78+May!G78+Jun!G78+Jul!G78+Ago!G78+Set!G78),IF(Config!$C$6=10,SUM(+Ene!G78+Feb!G78+Mar!G78+Abr!G78+May!G78+Jun!G78+Jul!G78+Ago!G78+Set!G78+Oct!G78),IF(Config!$C$6=11,SUM(+Ene!G78+Feb!G78+Mar!G78+Abr!G78+May!G78+Jun!G78+Jul!G78+Ago!G78+Set!G78+Oct!G78+Nov!G78),IF(Config!$C$6=12,SUM(+Ene!G78+Feb!G78+Mar!G78+Abr!G78+May!G78+Jun!G78+Jul!G78+Ago!G78+Set!G78+Oct!G78+Nov!G78+Dic!G78)))))))))))))</f>
        <v>0</v>
      </c>
      <c r="H78" s="430">
        <f>IF(Config!$C$6=1,SUM(+Ene!H78),IF(Config!$C$6=2,SUM(+Ene!H78+Feb!H78),IF(Config!$C$6=3,SUM(+Ene!H78+Feb!H78+Mar!H78),IF(Config!$C$6=4,SUM(+Ene!H78+Feb!H78+Mar!H78+Abr!H78),IF(Config!$C$6=5,SUM(Ene!H78+Feb!H78+Mar!H78+Abr!H78+May!H78),IF(Config!$C$6=6,SUM(+Ene!H78+Feb!H78+Mar!H78+Abr!H78+May!H78+Jun!H78),IF(Config!$C$6=7,SUM(Ene!H78+Feb!H78+Mar!H78+Abr!H78+May!H78+Jun!H78+Jul!H78),IF(Config!$C$6=8,SUM(+Ene!H78+Feb!H78+Mar!H78+Abr!H78+May!H78+Jun!H78+Jul!H78+Ago!H78),IF(Config!$C$6=9,SUM(+Ene!H78+Feb!H78+Mar!H78+Abr!H78+May!H78+Jun!H78+Jul!H78+Ago!H78+Set!H78),IF(Config!$C$6=10,SUM(+Ene!H78+Feb!H78+Mar!H78+Abr!H78+May!H78+Jun!H78+Jul!H78+Ago!H78+Set!H78+Oct!H78),IF(Config!$C$6=11,SUM(+Ene!H78+Feb!H78+Mar!H78+Abr!H78+May!H78+Jun!H78+Jul!H78+Ago!H78+Set!H78+Oct!H78+Nov!H78),IF(Config!$C$6=12,SUM(+Ene!H78+Feb!H78+Mar!H78+Abr!H78+May!H78+Jun!H78+Jul!H78+Ago!H78+Set!H78+Oct!H78+Nov!H78+Dic!H78)))))))))))))</f>
        <v>0</v>
      </c>
      <c r="I78" s="430">
        <f>IF(Config!$C$6=1,SUM(+Ene!I78),IF(Config!$C$6=2,SUM(+Ene!I78+Feb!I78),IF(Config!$C$6=3,SUM(+Ene!I78+Feb!I78+Mar!I78),IF(Config!$C$6=4,SUM(+Ene!I78+Feb!I78+Mar!I78+Abr!I78),IF(Config!$C$6=5,SUM(Ene!I78+Feb!I78+Mar!I78+Abr!I78+May!I78),IF(Config!$C$6=6,SUM(+Ene!I78+Feb!I78+Mar!I78+Abr!I78+May!I78+Jun!I78),IF(Config!$C$6=7,SUM(Ene!I78+Feb!I78+Mar!I78+Abr!I78+May!I78+Jun!I78+Jul!I78),IF(Config!$C$6=8,SUM(+Ene!I78+Feb!I78+Mar!I78+Abr!I78+May!I78+Jun!I78+Jul!I78+Ago!I78),IF(Config!$C$6=9,SUM(+Ene!I78+Feb!I78+Mar!I78+Abr!I78+May!I78+Jun!I78+Jul!I78+Ago!I78+Set!I78),IF(Config!$C$6=10,SUM(+Ene!I78+Feb!I78+Mar!I78+Abr!I78+May!I78+Jun!I78+Jul!I78+Ago!I78+Set!I78+Oct!I78),IF(Config!$C$6=11,SUM(+Ene!I78+Feb!I78+Mar!I78+Abr!I78+May!I78+Jun!I78+Jul!I78+Ago!I78+Set!I78+Oct!I78+Nov!I78),IF(Config!$C$6=12,SUM(+Ene!I78+Feb!I78+Mar!I78+Abr!I78+May!I78+Jun!I78+Jul!I78+Ago!I78+Set!I78+Oct!I78+Nov!I78+Dic!I78)))))))))))))</f>
        <v>0</v>
      </c>
      <c r="J78" s="430">
        <f>IF(Config!$C$6=1,SUM(+Ene!J78),IF(Config!$C$6=2,SUM(+Ene!J78+Feb!J78),IF(Config!$C$6=3,SUM(+Ene!J78+Feb!J78+Mar!J78),IF(Config!$C$6=4,SUM(+Ene!J78+Feb!J78+Mar!J78+Abr!J78),IF(Config!$C$6=5,SUM(Ene!J78+Feb!J78+Mar!J78+Abr!J78+May!J78),IF(Config!$C$6=6,SUM(+Ene!J78+Feb!J78+Mar!J78+Abr!J78+May!J78+Jun!J78),IF(Config!$C$6=7,SUM(Ene!J78+Feb!J78+Mar!J78+Abr!J78+May!J78+Jun!J78+Jul!J78),IF(Config!$C$6=8,SUM(+Ene!J78+Feb!J78+Mar!J78+Abr!J78+May!J78+Jun!J78+Jul!J78+Ago!J78),IF(Config!$C$6=9,SUM(+Ene!J78+Feb!J78+Mar!J78+Abr!J78+May!J78+Jun!J78+Jul!J78+Ago!J78+Set!J78),IF(Config!$C$6=10,SUM(+Ene!J78+Feb!J78+Mar!J78+Abr!J78+May!J78+Jun!J78+Jul!J78+Ago!J78+Set!J78+Oct!J78),IF(Config!$C$6=11,SUM(+Ene!J78+Feb!J78+Mar!J78+Abr!J78+May!J78+Jun!J78+Jul!J78+Ago!J78+Set!J78+Oct!J78+Nov!J78),IF(Config!$C$6=12,SUM(+Ene!J78+Feb!J78+Mar!J78+Abr!J78+May!J78+Jun!J78+Jul!J78+Ago!J78+Set!J78+Oct!J78+Nov!J78+Dic!J78)))))))))))))</f>
        <v>0</v>
      </c>
      <c r="K78" s="430">
        <f>IF(Config!$C$6=1,SUM(+Ene!K78),IF(Config!$C$6=2,SUM(+Ene!K78+Feb!K78),IF(Config!$C$6=3,SUM(+Ene!K78+Feb!K78+Mar!K78),IF(Config!$C$6=4,SUM(+Ene!K78+Feb!K78+Mar!K78+Abr!K78),IF(Config!$C$6=5,SUM(Ene!K78+Feb!K78+Mar!K78+Abr!K78+May!K78),IF(Config!$C$6=6,SUM(+Ene!K78+Feb!K78+Mar!K78+Abr!K78+May!K78+Jun!K78),IF(Config!$C$6=7,SUM(Ene!K78+Feb!K78+Mar!K78+Abr!K78+May!K78+Jun!K78+Jul!K78),IF(Config!$C$6=8,SUM(+Ene!K78+Feb!K78+Mar!K78+Abr!K78+May!K78+Jun!K78+Jul!K78+Ago!K78),IF(Config!$C$6=9,SUM(+Ene!K78+Feb!K78+Mar!K78+Abr!K78+May!K78+Jun!K78+Jul!K78+Ago!K78+Set!K78),IF(Config!$C$6=10,SUM(+Ene!K78+Feb!K78+Mar!K78+Abr!K78+May!K78+Jun!K78+Jul!K78+Ago!K78+Set!K78+Oct!K78),IF(Config!$C$6=11,SUM(+Ene!K78+Feb!K78+Mar!K78+Abr!K78+May!K78+Jun!K78+Jul!K78+Ago!K78+Set!K78+Oct!K78+Nov!K78),IF(Config!$C$6=12,SUM(+Ene!K78+Feb!K78+Mar!K78+Abr!K78+May!K78+Jun!K78+Jul!K78+Ago!K78+Set!K78+Oct!K78+Nov!K78+Dic!K78)))))))))))))</f>
        <v>0</v>
      </c>
      <c r="L78" s="430">
        <f>IF(Config!$C$6=1,SUM(+Ene!L78),IF(Config!$C$6=2,SUM(+Ene!L78+Feb!L78),IF(Config!$C$6=3,SUM(+Ene!L78+Feb!L78+Mar!L78),IF(Config!$C$6=4,SUM(+Ene!L78+Feb!L78+Mar!L78+Abr!L78),IF(Config!$C$6=5,SUM(Ene!L78+Feb!L78+Mar!L78+Abr!L78+May!L78),IF(Config!$C$6=6,SUM(+Ene!L78+Feb!L78+Mar!L78+Abr!L78+May!L78+Jun!L78),IF(Config!$C$6=7,SUM(Ene!L78+Feb!L78+Mar!L78+Abr!L78+May!L78+Jun!L78+Jul!L78),IF(Config!$C$6=8,SUM(+Ene!L78+Feb!L78+Mar!L78+Abr!L78+May!L78+Jun!L78+Jul!L78+Ago!L78),IF(Config!$C$6=9,SUM(+Ene!L78+Feb!L78+Mar!L78+Abr!L78+May!L78+Jun!L78+Jul!L78+Ago!L78+Set!L78),IF(Config!$C$6=10,SUM(+Ene!L78+Feb!L78+Mar!L78+Abr!L78+May!L78+Jun!L78+Jul!L78+Ago!L78+Set!L78+Oct!L78),IF(Config!$C$6=11,SUM(+Ene!L78+Feb!L78+Mar!L78+Abr!L78+May!L78+Jun!L78+Jul!L78+Ago!L78+Set!L78+Oct!L78+Nov!L78),IF(Config!$C$6=12,SUM(+Ene!L78+Feb!L78+Mar!L78+Abr!L78+May!L78+Jun!L78+Jul!L78+Ago!L78+Set!L78+Oct!L78+Nov!L78+Dic!L78)))))))))))))</f>
        <v>0</v>
      </c>
      <c r="M78" s="430">
        <f>IF(Config!$C$6=1,SUM(+Ene!M78),IF(Config!$C$6=2,SUM(+Ene!M78+Feb!M78),IF(Config!$C$6=3,SUM(+Ene!M78+Feb!M78+Mar!M78),IF(Config!$C$6=4,SUM(+Ene!M78+Feb!M78+Mar!M78+Abr!M78),IF(Config!$C$6=5,SUM(Ene!M78+Feb!M78+Mar!M78+Abr!M78+May!M78),IF(Config!$C$6=6,SUM(+Ene!M78+Feb!M78+Mar!M78+Abr!M78+May!M78+Jun!M78),IF(Config!$C$6=7,SUM(Ene!M78+Feb!M78+Mar!M78+Abr!M78+May!M78+Jun!M78+Jul!M78),IF(Config!$C$6=8,SUM(+Ene!M78+Feb!M78+Mar!M78+Abr!M78+May!M78+Jun!M78+Jul!M78+Ago!M78),IF(Config!$C$6=9,SUM(+Ene!M78+Feb!M78+Mar!M78+Abr!M78+May!M78+Jun!M78+Jul!M78+Ago!M78+Set!M78),IF(Config!$C$6=10,SUM(+Ene!M78+Feb!M78+Mar!M78+Abr!M78+May!M78+Jun!M78+Jul!M78+Ago!M78+Set!M78+Oct!M78),IF(Config!$C$6=11,SUM(+Ene!M78+Feb!M78+Mar!M78+Abr!M78+May!M78+Jun!M78+Jul!M78+Ago!M78+Set!M78+Oct!M78+Nov!M78),IF(Config!$C$6=12,SUM(+Ene!M78+Feb!M78+Mar!M78+Abr!M78+May!M78+Jun!M78+Jul!M78+Ago!M78+Set!M78+Oct!M78+Nov!M78+Dic!M78)))))))))))))</f>
        <v>0</v>
      </c>
      <c r="N78" s="430">
        <f>IF(Config!$C$6=1,SUM(+Ene!N78),IF(Config!$C$6=2,SUM(+Ene!N78+Feb!N78),IF(Config!$C$6=3,SUM(+Ene!N78+Feb!N78+Mar!N78),IF(Config!$C$6=4,SUM(+Ene!N78+Feb!N78+Mar!N78+Abr!N78),IF(Config!$C$6=5,SUM(Ene!N78+Feb!N78+Mar!N78+Abr!N78+May!N78),IF(Config!$C$6=6,SUM(+Ene!N78+Feb!N78+Mar!N78+Abr!N78+May!N78+Jun!N78),IF(Config!$C$6=7,SUM(Ene!N78+Feb!N78+Mar!N78+Abr!N78+May!N78+Jun!N78+Jul!N78),IF(Config!$C$6=8,SUM(+Ene!N78+Feb!N78+Mar!N78+Abr!N78+May!N78+Jun!N78+Jul!N78+Ago!N78),IF(Config!$C$6=9,SUM(+Ene!N78+Feb!N78+Mar!N78+Abr!N78+May!N78+Jun!N78+Jul!N78+Ago!N78+Set!N78),IF(Config!$C$6=10,SUM(+Ene!N78+Feb!N78+Mar!N78+Abr!N78+May!N78+Jun!N78+Jul!N78+Ago!N78+Set!N78+Oct!N78),IF(Config!$C$6=11,SUM(+Ene!N78+Feb!N78+Mar!N78+Abr!N78+May!N78+Jun!N78+Jul!N78+Ago!N78+Set!N78+Oct!N78+Nov!N78),IF(Config!$C$6=12,SUM(+Ene!N78+Feb!N78+Mar!N78+Abr!N78+May!N78+Jun!N78+Jul!N78+Ago!N78+Set!N78+Oct!N78+Nov!N78+Dic!N78)))))))))))))</f>
        <v>0</v>
      </c>
      <c r="O78" s="430">
        <f>IF(Config!$C$6=1,SUM(+Ene!O78),IF(Config!$C$6=2,SUM(+Ene!O78+Feb!O78),IF(Config!$C$6=3,SUM(+Ene!O78+Feb!O78+Mar!O78),IF(Config!$C$6=4,SUM(+Ene!O78+Feb!O78+Mar!O78+Abr!O78),IF(Config!$C$6=5,SUM(Ene!O78+Feb!O78+Mar!O78+Abr!O78+May!O78),IF(Config!$C$6=6,SUM(+Ene!O78+Feb!O78+Mar!O78+Abr!O78+May!O78+Jun!O78),IF(Config!$C$6=7,SUM(Ene!O78+Feb!O78+Mar!O78+Abr!O78+May!O78+Jun!O78+Jul!O78),IF(Config!$C$6=8,SUM(+Ene!O78+Feb!O78+Mar!O78+Abr!O78+May!O78+Jun!O78+Jul!O78+Ago!O78),IF(Config!$C$6=9,SUM(+Ene!O78+Feb!O78+Mar!O78+Abr!O78+May!O78+Jun!O78+Jul!O78+Ago!O78+Set!O78),IF(Config!$C$6=10,SUM(+Ene!O78+Feb!O78+Mar!O78+Abr!O78+May!O78+Jun!O78+Jul!O78+Ago!O78+Set!O78+Oct!O78),IF(Config!$C$6=11,SUM(+Ene!O78+Feb!O78+Mar!O78+Abr!O78+May!O78+Jun!O78+Jul!O78+Ago!O78+Set!O78+Oct!O78+Nov!O78),IF(Config!$C$6=12,SUM(+Ene!O78+Feb!O78+Mar!O78+Abr!O78+May!O78+Jun!O78+Jul!O78+Ago!O78+Set!O78+Oct!O78+Nov!O78+Dic!O78)))))))))))))</f>
        <v>0</v>
      </c>
      <c r="P78" s="430">
        <f>IF(Config!$C$6=1,SUM(+Ene!P78),IF(Config!$C$6=2,SUM(+Ene!P78+Feb!P78),IF(Config!$C$6=3,SUM(+Ene!P78+Feb!P78+Mar!P78),IF(Config!$C$6=4,SUM(+Ene!P78+Feb!P78+Mar!P78+Abr!P78),IF(Config!$C$6=5,SUM(Ene!P78+Feb!P78+Mar!P78+Abr!P78+May!P78),IF(Config!$C$6=6,SUM(+Ene!P78+Feb!P78+Mar!P78+Abr!P78+May!P78+Jun!P78),IF(Config!$C$6=7,SUM(Ene!P78+Feb!P78+Mar!P78+Abr!P78+May!P78+Jun!P78+Jul!P78),IF(Config!$C$6=8,SUM(+Ene!P78+Feb!P78+Mar!P78+Abr!P78+May!P78+Jun!P78+Jul!P78+Ago!P78),IF(Config!$C$6=9,SUM(+Ene!P78+Feb!P78+Mar!P78+Abr!P78+May!P78+Jun!P78+Jul!P78+Ago!P78+Set!P78),IF(Config!$C$6=10,SUM(+Ene!P78+Feb!P78+Mar!P78+Abr!P78+May!P78+Jun!P78+Jul!P78+Ago!P78+Set!P78+Oct!P78),IF(Config!$C$6=11,SUM(+Ene!P78+Feb!P78+Mar!P78+Abr!P78+May!P78+Jun!P78+Jul!P78+Ago!P78+Set!P78+Oct!P78+Nov!P78),IF(Config!$C$6=12,SUM(+Ene!P78+Feb!P78+Mar!P78+Abr!P78+May!P78+Jun!P78+Jul!P78+Ago!P78+Set!P78+Oct!P78+Nov!P78+Dic!P78)))))))))))))</f>
        <v>0</v>
      </c>
      <c r="Q78" s="430">
        <f>IF(Config!$C$6=1,SUM(+Ene!Q78),IF(Config!$C$6=2,SUM(+Ene!Q78+Feb!Q78),IF(Config!$C$6=3,SUM(+Ene!Q78+Feb!Q78+Mar!Q78),IF(Config!$C$6=4,SUM(+Ene!Q78+Feb!Q78+Mar!Q78+Abr!Q78),IF(Config!$C$6=5,SUM(Ene!Q78+Feb!Q78+Mar!Q78+Abr!Q78+May!Q78),IF(Config!$C$6=6,SUM(+Ene!Q78+Feb!Q78+Mar!Q78+Abr!Q78+May!Q78+Jun!Q78),IF(Config!$C$6=7,SUM(Ene!Q78+Feb!Q78+Mar!Q78+Abr!Q78+May!Q78+Jun!Q78+Jul!Q78),IF(Config!$C$6=8,SUM(+Ene!Q78+Feb!Q78+Mar!Q78+Abr!Q78+May!Q78+Jun!Q78+Jul!Q78+Ago!Q78),IF(Config!$C$6=9,SUM(+Ene!Q78+Feb!Q78+Mar!Q78+Abr!Q78+May!Q78+Jun!Q78+Jul!Q78+Ago!Q78+Set!Q78),IF(Config!$C$6=10,SUM(+Ene!Q78+Feb!Q78+Mar!Q78+Abr!Q78+May!Q78+Jun!Q78+Jul!Q78+Ago!Q78+Set!Q78+Oct!Q78),IF(Config!$C$6=11,SUM(+Ene!Q78+Feb!Q78+Mar!Q78+Abr!Q78+May!Q78+Jun!Q78+Jul!Q78+Ago!Q78+Set!Q78+Oct!Q78+Nov!Q78),IF(Config!$C$6=12,SUM(+Ene!Q78+Feb!Q78+Mar!Q78+Abr!Q78+May!Q78+Jun!Q78+Jul!Q78+Ago!Q78+Set!Q78+Oct!Q78+Nov!Q78+Dic!Q78)))))))))))))</f>
        <v>0</v>
      </c>
      <c r="R78" s="430">
        <f>IF(Config!$C$6=1,SUM(+Ene!R78),IF(Config!$C$6=2,SUM(+Ene!R78+Feb!R78),IF(Config!$C$6=3,SUM(+Ene!R78+Feb!R78+Mar!R78),IF(Config!$C$6=4,SUM(+Ene!R78+Feb!R78+Mar!R78+Abr!R78),IF(Config!$C$6=5,SUM(Ene!R78+Feb!R78+Mar!R78+Abr!R78+May!R78),IF(Config!$C$6=6,SUM(+Ene!R78+Feb!R78+Mar!R78+Abr!R78+May!R78+Jun!R78),IF(Config!$C$6=7,SUM(Ene!R78+Feb!R78+Mar!R78+Abr!R78+May!R78+Jun!R78+Jul!R78),IF(Config!$C$6=8,SUM(+Ene!R78+Feb!R78+Mar!R78+Abr!R78+May!R78+Jun!R78+Jul!R78+Ago!R78),IF(Config!$C$6=9,SUM(+Ene!R78+Feb!R78+Mar!R78+Abr!R78+May!R78+Jun!R78+Jul!R78+Ago!R78+Set!R78),IF(Config!$C$6=10,SUM(+Ene!R78+Feb!R78+Mar!R78+Abr!R78+May!R78+Jun!R78+Jul!R78+Ago!R78+Set!R78+Oct!R78),IF(Config!$C$6=11,SUM(+Ene!R78+Feb!R78+Mar!R78+Abr!R78+May!R78+Jun!R78+Jul!R78+Ago!R78+Set!R78+Oct!R78+Nov!R78),IF(Config!$C$6=12,SUM(+Ene!R78+Feb!R78+Mar!R78+Abr!R78+May!R78+Jun!R78+Jul!R78+Ago!R78+Set!R78+Oct!R78+Nov!R78+Dic!R78)))))))))))))</f>
        <v>0</v>
      </c>
      <c r="S78" s="430">
        <f>IF(Config!$C$6=1,SUM(+Ene!S78),IF(Config!$C$6=2,SUM(+Ene!S78+Feb!S78),IF(Config!$C$6=3,SUM(+Ene!S78+Feb!S78+Mar!S78),IF(Config!$C$6=4,SUM(+Ene!S78+Feb!S78+Mar!S78+Abr!S78),IF(Config!$C$6=5,SUM(Ene!S78+Feb!S78+Mar!S78+Abr!S78+May!S78),IF(Config!$C$6=6,SUM(+Ene!S78+Feb!S78+Mar!S78+Abr!S78+May!S78+Jun!S78),IF(Config!$C$6=7,SUM(Ene!S78+Feb!S78+Mar!S78+Abr!S78+May!S78+Jun!S78+Jul!S78),IF(Config!$C$6=8,SUM(+Ene!S78+Feb!S78+Mar!S78+Abr!S78+May!S78+Jun!S78+Jul!S78+Ago!S78),IF(Config!$C$6=9,SUM(+Ene!S78+Feb!S78+Mar!S78+Abr!S78+May!S78+Jun!S78+Jul!S78+Ago!S78+Set!S78),IF(Config!$C$6=10,SUM(+Ene!S78+Feb!S78+Mar!S78+Abr!S78+May!S78+Jun!S78+Jul!S78+Ago!S78+Set!S78+Oct!S78),IF(Config!$C$6=11,SUM(+Ene!S78+Feb!S78+Mar!S78+Abr!S78+May!S78+Jun!S78+Jul!S78+Ago!S78+Set!S78+Oct!S78+Nov!S78),IF(Config!$C$6=12,SUM(+Ene!S78+Feb!S78+Mar!S78+Abr!S78+May!S78+Jun!S78+Jul!S78+Ago!S78+Set!S78+Oct!S78+Nov!S78+Dic!S78)))))))))))))</f>
        <v>0</v>
      </c>
      <c r="T78" s="430">
        <f>IF(Config!$C$6=1,SUM(+Ene!T78),IF(Config!$C$6=2,SUM(+Ene!T78+Feb!T78),IF(Config!$C$6=3,SUM(+Ene!T78+Feb!T78+Mar!T78),IF(Config!$C$6=4,SUM(+Ene!T78+Feb!T78+Mar!T78+Abr!T78),IF(Config!$C$6=5,SUM(Ene!T78+Feb!T78+Mar!T78+Abr!T78+May!T78),IF(Config!$C$6=6,SUM(+Ene!T78+Feb!T78+Mar!T78+Abr!T78+May!T78+Jun!T78),IF(Config!$C$6=7,SUM(Ene!T78+Feb!T78+Mar!T78+Abr!T78+May!T78+Jun!T78+Jul!T78),IF(Config!$C$6=8,SUM(+Ene!T78+Feb!T78+Mar!T78+Abr!T78+May!T78+Jun!T78+Jul!T78+Ago!T78),IF(Config!$C$6=9,SUM(+Ene!T78+Feb!T78+Mar!T78+Abr!T78+May!T78+Jun!T78+Jul!T78+Ago!T78+Set!T78),IF(Config!$C$6=10,SUM(+Ene!T78+Feb!T78+Mar!T78+Abr!T78+May!T78+Jun!T78+Jul!T78+Ago!T78+Set!T78+Oct!T78),IF(Config!$C$6=11,SUM(+Ene!T78+Feb!T78+Mar!T78+Abr!T78+May!T78+Jun!T78+Jul!T78+Ago!T78+Set!T78+Oct!T78+Nov!T78),IF(Config!$C$6=12,SUM(+Ene!T78+Feb!T78+Mar!T78+Abr!T78+May!T78+Jun!T78+Jul!T78+Ago!T78+Set!T78+Oct!T78+Nov!T78+Dic!T78)))))))))))))</f>
        <v>0</v>
      </c>
      <c r="U78" s="430">
        <f>IF(Config!$C$6=1,SUM(+Ene!U78),IF(Config!$C$6=2,SUM(+Ene!U78+Feb!U78),IF(Config!$C$6=3,SUM(+Ene!U78+Feb!U78+Mar!U78),IF(Config!$C$6=4,SUM(+Ene!U78+Feb!U78+Mar!U78+Abr!U78),IF(Config!$C$6=5,SUM(Ene!U78+Feb!U78+Mar!U78+Abr!U78+May!U78),IF(Config!$C$6=6,SUM(+Ene!U78+Feb!U78+Mar!U78+Abr!U78+May!U78+Jun!U78),IF(Config!$C$6=7,SUM(Ene!U78+Feb!U78+Mar!U78+Abr!U78+May!U78+Jun!U78+Jul!U78),IF(Config!$C$6=8,SUM(+Ene!U78+Feb!U78+Mar!U78+Abr!U78+May!U78+Jun!U78+Jul!U78+Ago!U78),IF(Config!$C$6=9,SUM(+Ene!U78+Feb!U78+Mar!U78+Abr!U78+May!U78+Jun!U78+Jul!U78+Ago!U78+Set!U78),IF(Config!$C$6=10,SUM(+Ene!U78+Feb!U78+Mar!U78+Abr!U78+May!U78+Jun!U78+Jul!U78+Ago!U78+Set!U78+Oct!U78),IF(Config!$C$6=11,SUM(+Ene!U78+Feb!U78+Mar!U78+Abr!U78+May!U78+Jun!U78+Jul!U78+Ago!U78+Set!U78+Oct!U78+Nov!U78),IF(Config!$C$6=12,SUM(+Ene!U78+Feb!U78+Mar!U78+Abr!U78+May!U78+Jun!U78+Jul!U78+Ago!U78+Set!U78+Oct!U78+Nov!U78+Dic!U78)))))))))))))</f>
        <v>0</v>
      </c>
      <c r="V78" s="430">
        <f>IF(Config!$C$6=1,SUM(+Ene!V78),IF(Config!$C$6=2,SUM(+Ene!V78+Feb!V78),IF(Config!$C$6=3,SUM(+Ene!V78+Feb!V78+Mar!V78),IF(Config!$C$6=4,SUM(+Ene!V78+Feb!V78+Mar!V78+Abr!V78),IF(Config!$C$6=5,SUM(Ene!V78+Feb!V78+Mar!V78+Abr!V78+May!V78),IF(Config!$C$6=6,SUM(+Ene!V78+Feb!V78+Mar!V78+Abr!V78+May!V78+Jun!V78),IF(Config!$C$6=7,SUM(Ene!V78+Feb!V78+Mar!V78+Abr!V78+May!V78+Jun!V78+Jul!V78),IF(Config!$C$6=8,SUM(+Ene!V78+Feb!V78+Mar!V78+Abr!V78+May!V78+Jun!V78+Jul!V78+Ago!V78),IF(Config!$C$6=9,SUM(+Ene!V78+Feb!V78+Mar!V78+Abr!V78+May!V78+Jun!V78+Jul!V78+Ago!V78+Set!V78),IF(Config!$C$6=10,SUM(+Ene!V78+Feb!V78+Mar!V78+Abr!V78+May!V78+Jun!V78+Jul!V78+Ago!V78+Set!V78+Oct!V78),IF(Config!$C$6=11,SUM(+Ene!V78+Feb!V78+Mar!V78+Abr!V78+May!V78+Jun!V78+Jul!V78+Ago!V78+Set!V78+Oct!V78+Nov!V78),IF(Config!$C$6=12,SUM(+Ene!V78+Feb!V78+Mar!V78+Abr!V78+May!V78+Jun!V78+Jul!V78+Ago!V78+Set!V78+Oct!V78+Nov!V78+Dic!V78)))))))))))))</f>
        <v>0</v>
      </c>
      <c r="W78" s="430">
        <f>IF(Config!$C$6=1,SUM(+Ene!W78),IF(Config!$C$6=2,SUM(+Ene!W78+Feb!W78),IF(Config!$C$6=3,SUM(+Ene!W78+Feb!W78+Mar!W78),IF(Config!$C$6=4,SUM(+Ene!W78+Feb!W78+Mar!W78+Abr!W78),IF(Config!$C$6=5,SUM(Ene!W78+Feb!W78+Mar!W78+Abr!W78+May!W78),IF(Config!$C$6=6,SUM(+Ene!W78+Feb!W78+Mar!W78+Abr!W78+May!W78+Jun!W78),IF(Config!$C$6=7,SUM(Ene!W78+Feb!W78+Mar!W78+Abr!W78+May!W78+Jun!W78+Jul!W78),IF(Config!$C$6=8,SUM(+Ene!W78+Feb!W78+Mar!W78+Abr!W78+May!W78+Jun!W78+Jul!W78+Ago!W78),IF(Config!$C$6=9,SUM(+Ene!W78+Feb!W78+Mar!W78+Abr!W78+May!W78+Jun!W78+Jul!W78+Ago!W78+Set!W78),IF(Config!$C$6=10,SUM(+Ene!W78+Feb!W78+Mar!W78+Abr!W78+May!W78+Jun!W78+Jul!W78+Ago!W78+Set!W78+Oct!W78),IF(Config!$C$6=11,SUM(+Ene!W78+Feb!W78+Mar!W78+Abr!W78+May!W78+Jun!W78+Jul!W78+Ago!W78+Set!W78+Oct!W78+Nov!W78),IF(Config!$C$6=12,SUM(+Ene!W78+Feb!W78+Mar!W78+Abr!W78+May!W78+Jun!W78+Jul!W78+Ago!W78+Set!W78+Oct!W78+Nov!W78+Dic!W78)))))))))))))</f>
        <v>0</v>
      </c>
      <c r="X78" s="430">
        <f>IF(Config!$C$6=1,SUM(+Ene!X78),IF(Config!$C$6=2,SUM(+Ene!X78+Feb!X78),IF(Config!$C$6=3,SUM(+Ene!X78+Feb!X78+Mar!X78),IF(Config!$C$6=4,SUM(+Ene!X78+Feb!X78+Mar!X78+Abr!X78),IF(Config!$C$6=5,SUM(Ene!X78+Feb!X78+Mar!X78+Abr!X78+May!X78),IF(Config!$C$6=6,SUM(+Ene!X78+Feb!X78+Mar!X78+Abr!X78+May!X78+Jun!X78),IF(Config!$C$6=7,SUM(Ene!X78+Feb!X78+Mar!X78+Abr!X78+May!X78+Jun!X78+Jul!X78),IF(Config!$C$6=8,SUM(+Ene!X78+Feb!X78+Mar!X78+Abr!X78+May!X78+Jun!X78+Jul!X78+Ago!X78),IF(Config!$C$6=9,SUM(+Ene!X78+Feb!X78+Mar!X78+Abr!X78+May!X78+Jun!X78+Jul!X78+Ago!X78+Set!X78),IF(Config!$C$6=10,SUM(+Ene!X78+Feb!X78+Mar!X78+Abr!X78+May!X78+Jun!X78+Jul!X78+Ago!X78+Set!X78+Oct!X78),IF(Config!$C$6=11,SUM(+Ene!X78+Feb!X78+Mar!X78+Abr!X78+May!X78+Jun!X78+Jul!X78+Ago!X78+Set!X78+Oct!X78+Nov!X78),IF(Config!$C$6=12,SUM(+Ene!X78+Feb!X78+Mar!X78+Abr!X78+May!X78+Jun!X78+Jul!X78+Ago!X78+Set!X78+Oct!X78+Nov!X78+Dic!X78)))))))))))))</f>
        <v>0</v>
      </c>
      <c r="Y78" s="430">
        <f>IF(Config!$C$6=1,SUM(+Ene!Y78),IF(Config!$C$6=2,SUM(+Ene!Y78+Feb!Y78),IF(Config!$C$6=3,SUM(+Ene!Y78+Feb!Y78+Mar!Y78),IF(Config!$C$6=4,SUM(+Ene!Y78+Feb!Y78+Mar!Y78+Abr!Y78),IF(Config!$C$6=5,SUM(Ene!Y78+Feb!Y78+Mar!Y78+Abr!Y78+May!Y78),IF(Config!$C$6=6,SUM(+Ene!Y78+Feb!Y78+Mar!Y78+Abr!Y78+May!Y78+Jun!Y78),IF(Config!$C$6=7,SUM(Ene!Y78+Feb!Y78+Mar!Y78+Abr!Y78+May!Y78+Jun!Y78+Jul!Y78),IF(Config!$C$6=8,SUM(+Ene!Y78+Feb!Y78+Mar!Y78+Abr!Y78+May!Y78+Jun!Y78+Jul!Y78+Ago!Y78),IF(Config!$C$6=9,SUM(+Ene!Y78+Feb!Y78+Mar!Y78+Abr!Y78+May!Y78+Jun!Y78+Jul!Y78+Ago!Y78+Set!Y78),IF(Config!$C$6=10,SUM(+Ene!Y78+Feb!Y78+Mar!Y78+Abr!Y78+May!Y78+Jun!Y78+Jul!Y78+Ago!Y78+Set!Y78+Oct!Y78),IF(Config!$C$6=11,SUM(+Ene!Y78+Feb!Y78+Mar!Y78+Abr!Y78+May!Y78+Jun!Y78+Jul!Y78+Ago!Y78+Set!Y78+Oct!Y78+Nov!Y78),IF(Config!$C$6=12,SUM(+Ene!Y78+Feb!Y78+Mar!Y78+Abr!Y78+May!Y78+Jun!Y78+Jul!Y78+Ago!Y78+Set!Y78+Oct!Y78+Nov!Y78+Dic!Y78)))))))))))))</f>
        <v>0</v>
      </c>
      <c r="Z78" s="430">
        <f>IF(Config!$C$6=1,SUM(+Ene!Z78),IF(Config!$C$6=2,SUM(+Ene!Z78+Feb!Z78),IF(Config!$C$6=3,SUM(+Ene!Z78+Feb!Z78+Mar!Z78),IF(Config!$C$6=4,SUM(+Ene!Z78+Feb!Z78+Mar!Z78+Abr!Z78),IF(Config!$C$6=5,SUM(Ene!Z78+Feb!Z78+Mar!Z78+Abr!Z78+May!Z78),IF(Config!$C$6=6,SUM(+Ene!Z78+Feb!Z78+Mar!Z78+Abr!Z78+May!Z78+Jun!Z78),IF(Config!$C$6=7,SUM(Ene!Z78+Feb!Z78+Mar!Z78+Abr!Z78+May!Z78+Jun!Z78+Jul!Z78),IF(Config!$C$6=8,SUM(+Ene!Z78+Feb!Z78+Mar!Z78+Abr!Z78+May!Z78+Jun!Z78+Jul!Z78+Ago!Z78),IF(Config!$C$6=9,SUM(+Ene!Z78+Feb!Z78+Mar!Z78+Abr!Z78+May!Z78+Jun!Z78+Jul!Z78+Ago!Z78+Set!Z78),IF(Config!$C$6=10,SUM(+Ene!Z78+Feb!Z78+Mar!Z78+Abr!Z78+May!Z78+Jun!Z78+Jul!Z78+Ago!Z78+Set!Z78+Oct!Z78),IF(Config!$C$6=11,SUM(+Ene!Z78+Feb!Z78+Mar!Z78+Abr!Z78+May!Z78+Jun!Z78+Jul!Z78+Ago!Z78+Set!Z78+Oct!Z78+Nov!Z78),IF(Config!$C$6=12,SUM(+Ene!Z78+Feb!Z78+Mar!Z78+Abr!Z78+May!Z78+Jun!Z78+Jul!Z78+Ago!Z78+Set!Z78+Oct!Z78+Nov!Z78+Dic!Z78)))))))))))))</f>
        <v>0</v>
      </c>
      <c r="AA78" s="430">
        <f>IF(Config!$C$6=1,SUM(+Ene!AA78),IF(Config!$C$6=2,SUM(+Ene!AA78+Feb!AA78),IF(Config!$C$6=3,SUM(+Ene!AA78+Feb!AA78+Mar!AA78),IF(Config!$C$6=4,SUM(+Ene!AA78+Feb!AA78+Mar!AA78+Abr!AA78),IF(Config!$C$6=5,SUM(Ene!AA78+Feb!AA78+Mar!AA78+Abr!AA78+May!AA78),IF(Config!$C$6=6,SUM(+Ene!AA78+Feb!AA78+Mar!AA78+Abr!AA78+May!AA78+Jun!AA78),IF(Config!$C$6=7,SUM(Ene!AA78+Feb!AA78+Mar!AA78+Abr!AA78+May!AA78+Jun!AA78+Jul!AA78),IF(Config!$C$6=8,SUM(+Ene!AA78+Feb!AA78+Mar!AA78+Abr!AA78+May!AA78+Jun!AA78+Jul!AA78+Ago!AA78),IF(Config!$C$6=9,SUM(+Ene!AA78+Feb!AA78+Mar!AA78+Abr!AA78+May!AA78+Jun!AA78+Jul!AA78+Ago!AA78+Set!AA78),IF(Config!$C$6=10,SUM(+Ene!AA78+Feb!AA78+Mar!AA78+Abr!AA78+May!AA78+Jun!AA78+Jul!AA78+Ago!AA78+Set!AA78+Oct!AA78),IF(Config!$C$6=11,SUM(+Ene!AA78+Feb!AA78+Mar!AA78+Abr!AA78+May!AA78+Jun!AA78+Jul!AA78+Ago!AA78+Set!AA78+Oct!AA78+Nov!AA78),IF(Config!$C$6=12,SUM(+Ene!AA78+Feb!AA78+Mar!AA78+Abr!AA78+May!AA78+Jun!AA78+Jul!AA78+Ago!AA78+Set!AA78+Oct!AA78+Nov!AA78+Dic!AA78)))))))))))))</f>
        <v>0</v>
      </c>
      <c r="AB78" s="430">
        <f>IF(Config!$C$6=1,SUM(+Ene!AB78),IF(Config!$C$6=2,SUM(+Ene!AB78+Feb!AB78),IF(Config!$C$6=3,SUM(+Ene!AB78+Feb!AB78+Mar!AB78),IF(Config!$C$6=4,SUM(+Ene!AB78+Feb!AB78+Mar!AB78+Abr!AB78),IF(Config!$C$6=5,SUM(Ene!AB78+Feb!AB78+Mar!AB78+Abr!AB78+May!AB78),IF(Config!$C$6=6,SUM(+Ene!AB78+Feb!AB78+Mar!AB78+Abr!AB78+May!AB78+Jun!AB78),IF(Config!$C$6=7,SUM(Ene!AB78+Feb!AB78+Mar!AB78+Abr!AB78+May!AB78+Jun!AB78+Jul!AB78),IF(Config!$C$6=8,SUM(+Ene!AB78+Feb!AB78+Mar!AB78+Abr!AB78+May!AB78+Jun!AB78+Jul!AB78+Ago!AB78),IF(Config!$C$6=9,SUM(+Ene!AB78+Feb!AB78+Mar!AB78+Abr!AB78+May!AB78+Jun!AB78+Jul!AB78+Ago!AB78+Set!AB78),IF(Config!$C$6=10,SUM(+Ene!AB78+Feb!AB78+Mar!AB78+Abr!AB78+May!AB78+Jun!AB78+Jul!AB78+Ago!AB78+Set!AB78+Oct!AB78),IF(Config!$C$6=11,SUM(+Ene!AB78+Feb!AB78+Mar!AB78+Abr!AB78+May!AB78+Jun!AB78+Jul!AB78+Ago!AB78+Set!AB78+Oct!AB78+Nov!AB78),IF(Config!$C$6=12,SUM(+Ene!AB78+Feb!AB78+Mar!AB78+Abr!AB78+May!AB78+Jun!AB78+Jul!AB78+Ago!AB78+Set!AB78+Oct!AB78+Nov!AB78+Dic!AB78)))))))))))))</f>
        <v>0</v>
      </c>
      <c r="AC78" s="430">
        <f>IF(Config!$C$6=1,SUM(+Ene!AC78),IF(Config!$C$6=2,SUM(+Ene!AC78+Feb!AC78),IF(Config!$C$6=3,SUM(+Ene!AC78+Feb!AC78+Mar!AC78),IF(Config!$C$6=4,SUM(+Ene!AC78+Feb!AC78+Mar!AC78+Abr!AC78),IF(Config!$C$6=5,SUM(Ene!AC78+Feb!AC78+Mar!AC78+Abr!AC78+May!AC78),IF(Config!$C$6=6,SUM(+Ene!AC78+Feb!AC78+Mar!AC78+Abr!AC78+May!AC78+Jun!AC78),IF(Config!$C$6=7,SUM(Ene!AC78+Feb!AC78+Mar!AC78+Abr!AC78+May!AC78+Jun!AC78+Jul!AC78),IF(Config!$C$6=8,SUM(+Ene!AC78+Feb!AC78+Mar!AC78+Abr!AC78+May!AC78+Jun!AC78+Jul!AC78+Ago!AC78),IF(Config!$C$6=9,SUM(+Ene!AC78+Feb!AC78+Mar!AC78+Abr!AC78+May!AC78+Jun!AC78+Jul!AC78+Ago!AC78+Set!AC78),IF(Config!$C$6=10,SUM(+Ene!AC78+Feb!AC78+Mar!AC78+Abr!AC78+May!AC78+Jun!AC78+Jul!AC78+Ago!AC78+Set!AC78+Oct!AC78),IF(Config!$C$6=11,SUM(+Ene!AC78+Feb!AC78+Mar!AC78+Abr!AC78+May!AC78+Jun!AC78+Jul!AC78+Ago!AC78+Set!AC78+Oct!AC78+Nov!AC78),IF(Config!$C$6=12,SUM(+Ene!AC78+Feb!AC78+Mar!AC78+Abr!AC78+May!AC78+Jun!AC78+Jul!AC78+Ago!AC78+Set!AC78+Oct!AC78+Nov!AC78+Dic!AC78)))))))))))))</f>
        <v>0</v>
      </c>
      <c r="AD78" s="430">
        <f>IF(Config!$C$6=1,SUM(+Ene!AD78),IF(Config!$C$6=2,SUM(+Ene!AD78+Feb!AD78),IF(Config!$C$6=3,SUM(+Ene!AD78+Feb!AD78+Mar!AD78),IF(Config!$C$6=4,SUM(+Ene!AD78+Feb!AD78+Mar!AD78+Abr!AD78),IF(Config!$C$6=5,SUM(Ene!AD78+Feb!AD78+Mar!AD78+Abr!AD78+May!AD78),IF(Config!$C$6=6,SUM(+Ene!AD78+Feb!AD78+Mar!AD78+Abr!AD78+May!AD78+Jun!AD78),IF(Config!$C$6=7,SUM(Ene!AD78+Feb!AD78+Mar!AD78+Abr!AD78+May!AD78+Jun!AD78+Jul!AD78),IF(Config!$C$6=8,SUM(+Ene!AD78+Feb!AD78+Mar!AD78+Abr!AD78+May!AD78+Jun!AD78+Jul!AD78+Ago!AD78),IF(Config!$C$6=9,SUM(+Ene!AD78+Feb!AD78+Mar!AD78+Abr!AD78+May!AD78+Jun!AD78+Jul!AD78+Ago!AD78+Set!AD78),IF(Config!$C$6=10,SUM(+Ene!AD78+Feb!AD78+Mar!AD78+Abr!AD78+May!AD78+Jun!AD78+Jul!AD78+Ago!AD78+Set!AD78+Oct!AD78),IF(Config!$C$6=11,SUM(+Ene!AD78+Feb!AD78+Mar!AD78+Abr!AD78+May!AD78+Jun!AD78+Jul!AD78+Ago!AD78+Set!AD78+Oct!AD78+Nov!AD78),IF(Config!$C$6=12,SUM(+Ene!AD78+Feb!AD78+Mar!AD78+Abr!AD78+May!AD78+Jun!AD78+Jul!AD78+Ago!AD78+Set!AD78+Oct!AD78+Nov!AD78+Dic!AD78)))))))))))))</f>
        <v>0</v>
      </c>
      <c r="AE78" s="430">
        <f>IF(Config!$C$6=1,SUM(+Ene!AE78),IF(Config!$C$6=2,SUM(+Ene!AE78+Feb!AE78),IF(Config!$C$6=3,SUM(+Ene!AE78+Feb!AE78+Mar!AE78),IF(Config!$C$6=4,SUM(+Ene!AE78+Feb!AE78+Mar!AE78+Abr!AE78),IF(Config!$C$6=5,SUM(Ene!AE78+Feb!AE78+Mar!AE78+Abr!AE78+May!AE78),IF(Config!$C$6=6,SUM(+Ene!AE78+Feb!AE78+Mar!AE78+Abr!AE78+May!AE78+Jun!AE78),IF(Config!$C$6=7,SUM(Ene!AE78+Feb!AE78+Mar!AE78+Abr!AE78+May!AE78+Jun!AE78+Jul!AE78),IF(Config!$C$6=8,SUM(+Ene!AE78+Feb!AE78+Mar!AE78+Abr!AE78+May!AE78+Jun!AE78+Jul!AE78+Ago!AE78),IF(Config!$C$6=9,SUM(+Ene!AE78+Feb!AE78+Mar!AE78+Abr!AE78+May!AE78+Jun!AE78+Jul!AE78+Ago!AE78+Set!AE78),IF(Config!$C$6=10,SUM(+Ene!AE78+Feb!AE78+Mar!AE78+Abr!AE78+May!AE78+Jun!AE78+Jul!AE78+Ago!AE78+Set!AE78+Oct!AE78),IF(Config!$C$6=11,SUM(+Ene!AE78+Feb!AE78+Mar!AE78+Abr!AE78+May!AE78+Jun!AE78+Jul!AE78+Ago!AE78+Set!AE78+Oct!AE78+Nov!AE78),IF(Config!$C$6=12,SUM(+Ene!AE78+Feb!AE78+Mar!AE78+Abr!AE78+May!AE78+Jun!AE78+Jul!AE78+Ago!AE78+Set!AE78+Oct!AE78+Nov!AE78+Dic!AE78)))))))))))))</f>
        <v>0</v>
      </c>
      <c r="AF78" s="430">
        <f>IF(Config!$C$6=1,SUM(+Ene!AF78),IF(Config!$C$6=2,SUM(+Ene!AF78+Feb!AF78),IF(Config!$C$6=3,SUM(+Ene!AF78+Feb!AF78+Mar!AF78),IF(Config!$C$6=4,SUM(+Ene!AF78+Feb!AF78+Mar!AF78+Abr!AF78),IF(Config!$C$6=5,SUM(Ene!AF78+Feb!AF78+Mar!AF78+Abr!AF78+May!AF78),IF(Config!$C$6=6,SUM(+Ene!AF78+Feb!AF78+Mar!AF78+Abr!AF78+May!AF78+Jun!AF78),IF(Config!$C$6=7,SUM(Ene!AF78+Feb!AF78+Mar!AF78+Abr!AF78+May!AF78+Jun!AF78+Jul!AF78),IF(Config!$C$6=8,SUM(+Ene!AF78+Feb!AF78+Mar!AF78+Abr!AF78+May!AF78+Jun!AF78+Jul!AF78+Ago!AF78),IF(Config!$C$6=9,SUM(+Ene!AF78+Feb!AF78+Mar!AF78+Abr!AF78+May!AF78+Jun!AF78+Jul!AF78+Ago!AF78+Set!AF78),IF(Config!$C$6=10,SUM(+Ene!AF78+Feb!AF78+Mar!AF78+Abr!AF78+May!AF78+Jun!AF78+Jul!AF78+Ago!AF78+Set!AF78+Oct!AF78),IF(Config!$C$6=11,SUM(+Ene!AF78+Feb!AF78+Mar!AF78+Abr!AF78+May!AF78+Jun!AF78+Jul!AF78+Ago!AF78+Set!AF78+Oct!AF78+Nov!AF78),IF(Config!$C$6=12,SUM(+Ene!AF78+Feb!AF78+Mar!AF78+Abr!AF78+May!AF78+Jun!AF78+Jul!AF78+Ago!AF78+Set!AF78+Oct!AF78+Nov!AF78+Dic!AF78)))))))))))))</f>
        <v>0</v>
      </c>
      <c r="AG78" s="430">
        <f>IF(Config!$C$6=1,SUM(+Ene!AG78),IF(Config!$C$6=2,SUM(+Ene!AG78+Feb!AG78),IF(Config!$C$6=3,SUM(+Ene!AG78+Feb!AG78+Mar!AG78),IF(Config!$C$6=4,SUM(+Ene!AG78+Feb!AG78+Mar!AG78+Abr!AG78),IF(Config!$C$6=5,SUM(Ene!AG78+Feb!AG78+Mar!AG78+Abr!AG78+May!AG78),IF(Config!$C$6=6,SUM(+Ene!AG78+Feb!AG78+Mar!AG78+Abr!AG78+May!AG78+Jun!AG78),IF(Config!$C$6=7,SUM(Ene!AG78+Feb!AG78+Mar!AG78+Abr!AG78+May!AG78+Jun!AG78+Jul!AG78),IF(Config!$C$6=8,SUM(+Ene!AG78+Feb!AG78+Mar!AG78+Abr!AG78+May!AG78+Jun!AG78+Jul!AG78+Ago!AG78),IF(Config!$C$6=9,SUM(+Ene!AG78+Feb!AG78+Mar!AG78+Abr!AG78+May!AG78+Jun!AG78+Jul!AG78+Ago!AG78+Set!AG78),IF(Config!$C$6=10,SUM(+Ene!AG78+Feb!AG78+Mar!AG78+Abr!AG78+May!AG78+Jun!AG78+Jul!AG78+Ago!AG78+Set!AG78+Oct!AG78),IF(Config!$C$6=11,SUM(+Ene!AG78+Feb!AG78+Mar!AG78+Abr!AG78+May!AG78+Jun!AG78+Jul!AG78+Ago!AG78+Set!AG78+Oct!AG78+Nov!AG78),IF(Config!$C$6=12,SUM(+Ene!AG78+Feb!AG78+Mar!AG78+Abr!AG78+May!AG78+Jun!AG78+Jul!AG78+Ago!AG78+Set!AG78+Oct!AG78+Nov!AG78+Dic!AG78)))))))))))))</f>
        <v>0</v>
      </c>
      <c r="AH78" s="430">
        <f>IF(Config!$C$6=1,SUM(+Ene!AH78),IF(Config!$C$6=2,SUM(+Ene!AH78+Feb!AH78),IF(Config!$C$6=3,SUM(+Ene!AH78+Feb!AH78+Mar!AH78),IF(Config!$C$6=4,SUM(+Ene!AH78+Feb!AH78+Mar!AH78+Abr!AH78),IF(Config!$C$6=5,SUM(Ene!AH78+Feb!AH78+Mar!AH78+Abr!AH78+May!AH78),IF(Config!$C$6=6,SUM(+Ene!AH78+Feb!AH78+Mar!AH78+Abr!AH78+May!AH78+Jun!AH78),IF(Config!$C$6=7,SUM(Ene!AH78+Feb!AH78+Mar!AH78+Abr!AH78+May!AH78+Jun!AH78+Jul!AH78),IF(Config!$C$6=8,SUM(+Ene!AH78+Feb!AH78+Mar!AH78+Abr!AH78+May!AH78+Jun!AH78+Jul!AH78+Ago!AH78),IF(Config!$C$6=9,SUM(+Ene!AH78+Feb!AH78+Mar!AH78+Abr!AH78+May!AH78+Jun!AH78+Jul!AH78+Ago!AH78+Set!AH78),IF(Config!$C$6=10,SUM(+Ene!AH78+Feb!AH78+Mar!AH78+Abr!AH78+May!AH78+Jun!AH78+Jul!AH78+Ago!AH78+Set!AH78+Oct!AH78),IF(Config!$C$6=11,SUM(+Ene!AH78+Feb!AH78+Mar!AH78+Abr!AH78+May!AH78+Jun!AH78+Jul!AH78+Ago!AH78+Set!AH78+Oct!AH78+Nov!AH78),IF(Config!$C$6=12,SUM(+Ene!AH78+Feb!AH78+Mar!AH78+Abr!AH78+May!AH78+Jun!AH78+Jul!AH78+Ago!AH78+Set!AH78+Oct!AH78+Nov!AH78+Dic!AH78)))))))))))))</f>
        <v>0</v>
      </c>
      <c r="AI78" s="430">
        <f>IF(Config!$C$6=1,SUM(+Ene!AI78),IF(Config!$C$6=2,SUM(+Ene!AI78+Feb!AI78),IF(Config!$C$6=3,SUM(+Ene!AI78+Feb!AI78+Mar!AI78),IF(Config!$C$6=4,SUM(+Ene!AI78+Feb!AI78+Mar!AI78+Abr!AI78),IF(Config!$C$6=5,SUM(Ene!AI78+Feb!AI78+Mar!AI78+Abr!AI78+May!AI78),IF(Config!$C$6=6,SUM(+Ene!AI78+Feb!AI78+Mar!AI78+Abr!AI78+May!AI78+Jun!AI78),IF(Config!$C$6=7,SUM(Ene!AI78+Feb!AI78+Mar!AI78+Abr!AI78+May!AI78+Jun!AI78+Jul!AI78),IF(Config!$C$6=8,SUM(+Ene!AI78+Feb!AI78+Mar!AI78+Abr!AI78+May!AI78+Jun!AI78+Jul!AI78+Ago!AI78),IF(Config!$C$6=9,SUM(+Ene!AI78+Feb!AI78+Mar!AI78+Abr!AI78+May!AI78+Jun!AI78+Jul!AI78+Ago!AI78+Set!AI78),IF(Config!$C$6=10,SUM(+Ene!AI78+Feb!AI78+Mar!AI78+Abr!AI78+May!AI78+Jun!AI78+Jul!AI78+Ago!AI78+Set!AI78+Oct!AI78),IF(Config!$C$6=11,SUM(+Ene!AI78+Feb!AI78+Mar!AI78+Abr!AI78+May!AI78+Jun!AI78+Jul!AI78+Ago!AI78+Set!AI78+Oct!AI78+Nov!AI78),IF(Config!$C$6=12,SUM(+Ene!AI78+Feb!AI78+Mar!AI78+Abr!AI78+May!AI78+Jun!AI78+Jul!AI78+Ago!AI78+Set!AI78+Oct!AI78+Nov!AI78+Dic!AI78)))))))))))))</f>
        <v>0</v>
      </c>
      <c r="AJ78" s="430">
        <f>IF(Config!$C$6=1,SUM(+Ene!AJ78),IF(Config!$C$6=2,SUM(+Ene!AJ78+Feb!AJ78),IF(Config!$C$6=3,SUM(+Ene!AJ78+Feb!AJ78+Mar!AJ78),IF(Config!$C$6=4,SUM(+Ene!AJ78+Feb!AJ78+Mar!AJ78+Abr!AJ78),IF(Config!$C$6=5,SUM(Ene!AJ78+Feb!AJ78+Mar!AJ78+Abr!AJ78+May!AJ78),IF(Config!$C$6=6,SUM(+Ene!AJ78+Feb!AJ78+Mar!AJ78+Abr!AJ78+May!AJ78+Jun!AJ78),IF(Config!$C$6=7,SUM(Ene!AJ78+Feb!AJ78+Mar!AJ78+Abr!AJ78+May!AJ78+Jun!AJ78+Jul!AJ78),IF(Config!$C$6=8,SUM(+Ene!AJ78+Feb!AJ78+Mar!AJ78+Abr!AJ78+May!AJ78+Jun!AJ78+Jul!AJ78+Ago!AJ78),IF(Config!$C$6=9,SUM(+Ene!AJ78+Feb!AJ78+Mar!AJ78+Abr!AJ78+May!AJ78+Jun!AJ78+Jul!AJ78+Ago!AJ78+Set!AJ78),IF(Config!$C$6=10,SUM(+Ene!AJ78+Feb!AJ78+Mar!AJ78+Abr!AJ78+May!AJ78+Jun!AJ78+Jul!AJ78+Ago!AJ78+Set!AJ78+Oct!AJ78),IF(Config!$C$6=11,SUM(+Ene!AJ78+Feb!AJ78+Mar!AJ78+Abr!AJ78+May!AJ78+Jun!AJ78+Jul!AJ78+Ago!AJ78+Set!AJ78+Oct!AJ78+Nov!AJ78),IF(Config!$C$6=12,SUM(+Ene!AJ78+Feb!AJ78+Mar!AJ78+Abr!AJ78+May!AJ78+Jun!AJ78+Jul!AJ78+Ago!AJ78+Set!AJ78+Oct!AJ78+Nov!AJ78+Dic!AJ78)))))))))))))</f>
        <v>0</v>
      </c>
      <c r="AK78" s="430">
        <f>IF(Config!$C$6=1,SUM(+Ene!AK78),IF(Config!$C$6=2,SUM(+Ene!AK78+Feb!AK78),IF(Config!$C$6=3,SUM(+Ene!AK78+Feb!AK78+Mar!AK78),IF(Config!$C$6=4,SUM(+Ene!AK78+Feb!AK78+Mar!AK78+Abr!AK78),IF(Config!$C$6=5,SUM(Ene!AK78+Feb!AK78+Mar!AK78+Abr!AK78+May!AK78),IF(Config!$C$6=6,SUM(+Ene!AK78+Feb!AK78+Mar!AK78+Abr!AK78+May!AK78+Jun!AK78),IF(Config!$C$6=7,SUM(Ene!AK78+Feb!AK78+Mar!AK78+Abr!AK78+May!AK78+Jun!AK78+Jul!AK78),IF(Config!$C$6=8,SUM(+Ene!AK78+Feb!AK78+Mar!AK78+Abr!AK78+May!AK78+Jun!AK78+Jul!AK78+Ago!AK78),IF(Config!$C$6=9,SUM(+Ene!AK78+Feb!AK78+Mar!AK78+Abr!AK78+May!AK78+Jun!AK78+Jul!AK78+Ago!AK78+Set!AK78),IF(Config!$C$6=10,SUM(+Ene!AK78+Feb!AK78+Mar!AK78+Abr!AK78+May!AK78+Jun!AK78+Jul!AK78+Ago!AK78+Set!AK78+Oct!AK78),IF(Config!$C$6=11,SUM(+Ene!AK78+Feb!AK78+Mar!AK78+Abr!AK78+May!AK78+Jun!AK78+Jul!AK78+Ago!AK78+Set!AK78+Oct!AK78+Nov!AK78),IF(Config!$C$6=12,SUM(+Ene!AK78+Feb!AK78+Mar!AK78+Abr!AK78+May!AK78+Jun!AK78+Jul!AK78+Ago!AK78+Set!AK78+Oct!AK78+Nov!AK78+Dic!AK78)))))))))))))</f>
        <v>0</v>
      </c>
      <c r="AL78" s="430">
        <f>IF(Config!$C$6=1,SUM(+Ene!AL78),IF(Config!$C$6=2,SUM(+Ene!AL78+Feb!AL78),IF(Config!$C$6=3,SUM(+Ene!AL78+Feb!AL78+Mar!AL78),IF(Config!$C$6=4,SUM(+Ene!AL78+Feb!AL78+Mar!AL78+Abr!AL78),IF(Config!$C$6=5,SUM(Ene!AL78+Feb!AL78+Mar!AL78+Abr!AL78+May!AL78),IF(Config!$C$6=6,SUM(+Ene!AL78+Feb!AL78+Mar!AL78+Abr!AL78+May!AL78+Jun!AL78),IF(Config!$C$6=7,SUM(Ene!AL78+Feb!AL78+Mar!AL78+Abr!AL78+May!AL78+Jun!AL78+Jul!AL78),IF(Config!$C$6=8,SUM(+Ene!AL78+Feb!AL78+Mar!AL78+Abr!AL78+May!AL78+Jun!AL78+Jul!AL78+Ago!AL78),IF(Config!$C$6=9,SUM(+Ene!AL78+Feb!AL78+Mar!AL78+Abr!AL78+May!AL78+Jun!AL78+Jul!AL78+Ago!AL78+Set!AL78),IF(Config!$C$6=10,SUM(+Ene!AL78+Feb!AL78+Mar!AL78+Abr!AL78+May!AL78+Jun!AL78+Jul!AL78+Ago!AL78+Set!AL78+Oct!AL78),IF(Config!$C$6=11,SUM(+Ene!AL78+Feb!AL78+Mar!AL78+Abr!AL78+May!AL78+Jun!AL78+Jul!AL78+Ago!AL78+Set!AL78+Oct!AL78+Nov!AL78),IF(Config!$C$6=12,SUM(+Ene!AL78+Feb!AL78+Mar!AL78+Abr!AL78+May!AL78+Jun!AL78+Jul!AL78+Ago!AL78+Set!AL78+Oct!AL78+Nov!AL78+Dic!AL78)))))))))))))</f>
        <v>0</v>
      </c>
      <c r="AM78" s="430">
        <f>IF(Config!$C$6=1,SUM(+Ene!AM78),IF(Config!$C$6=2,SUM(+Ene!AM78+Feb!AM78),IF(Config!$C$6=3,SUM(+Ene!AM78+Feb!AM78+Mar!AM78),IF(Config!$C$6=4,SUM(+Ene!AM78+Feb!AM78+Mar!AM78+Abr!AM78),IF(Config!$C$6=5,SUM(Ene!AM78+Feb!AM78+Mar!AM78+Abr!AM78+May!AM78),IF(Config!$C$6=6,SUM(+Ene!AM78+Feb!AM78+Mar!AM78+Abr!AM78+May!AM78+Jun!AM78),IF(Config!$C$6=7,SUM(Ene!AM78+Feb!AM78+Mar!AM78+Abr!AM78+May!AM78+Jun!AM78+Jul!AM78),IF(Config!$C$6=8,SUM(+Ene!AM78+Feb!AM78+Mar!AM78+Abr!AM78+May!AM78+Jun!AM78+Jul!AM78+Ago!AM78),IF(Config!$C$6=9,SUM(+Ene!AM78+Feb!AM78+Mar!AM78+Abr!AM78+May!AM78+Jun!AM78+Jul!AM78+Ago!AM78+Set!AM78),IF(Config!$C$6=10,SUM(+Ene!AM78+Feb!AM78+Mar!AM78+Abr!AM78+May!AM78+Jun!AM78+Jul!AM78+Ago!AM78+Set!AM78+Oct!AM78),IF(Config!$C$6=11,SUM(+Ene!AM78+Feb!AM78+Mar!AM78+Abr!AM78+May!AM78+Jun!AM78+Jul!AM78+Ago!AM78+Set!AM78+Oct!AM78+Nov!AM78),IF(Config!$C$6=12,SUM(+Ene!AM78+Feb!AM78+Mar!AM78+Abr!AM78+May!AM78+Jun!AM78+Jul!AM78+Ago!AM78+Set!AM78+Oct!AM78+Nov!AM78+Dic!AM78)))))))))))))</f>
        <v>0</v>
      </c>
      <c r="AN78" s="430">
        <f>IF(Config!$C$6=1,SUM(+Ene!AN78),IF(Config!$C$6=2,SUM(+Ene!AN78+Feb!AN78),IF(Config!$C$6=3,SUM(+Ene!AN78+Feb!AN78+Mar!AN78),IF(Config!$C$6=4,SUM(+Ene!AN78+Feb!AN78+Mar!AN78+Abr!AN78),IF(Config!$C$6=5,SUM(Ene!AN78+Feb!AN78+Mar!AN78+Abr!AN78+May!AN78),IF(Config!$C$6=6,SUM(+Ene!AN78+Feb!AN78+Mar!AN78+Abr!AN78+May!AN78+Jun!AN78),IF(Config!$C$6=7,SUM(Ene!AN78+Feb!AN78+Mar!AN78+Abr!AN78+May!AN78+Jun!AN78+Jul!AN78),IF(Config!$C$6=8,SUM(+Ene!AN78+Feb!AN78+Mar!AN78+Abr!AN78+May!AN78+Jun!AN78+Jul!AN78+Ago!AN78),IF(Config!$C$6=9,SUM(+Ene!AN78+Feb!AN78+Mar!AN78+Abr!AN78+May!AN78+Jun!AN78+Jul!AN78+Ago!AN78+Set!AN78),IF(Config!$C$6=10,SUM(+Ene!AN78+Feb!AN78+Mar!AN78+Abr!AN78+May!AN78+Jun!AN78+Jul!AN78+Ago!AN78+Set!AN78+Oct!AN78),IF(Config!$C$6=11,SUM(+Ene!AN78+Feb!AN78+Mar!AN78+Abr!AN78+May!AN78+Jun!AN78+Jul!AN78+Ago!AN78+Set!AN78+Oct!AN78+Nov!AN78),IF(Config!$C$6=12,SUM(+Ene!AN78+Feb!AN78+Mar!AN78+Abr!AN78+May!AN78+Jun!AN78+Jul!AN78+Ago!AN78+Set!AN78+Oct!AN78+Nov!AN78+Dic!AN78)))))))))))))</f>
        <v>0</v>
      </c>
      <c r="AO78" s="430">
        <f>IF(Config!$C$6=1,SUM(+Ene!AO78),IF(Config!$C$6=2,SUM(+Ene!AO78+Feb!AO78),IF(Config!$C$6=3,SUM(+Ene!AO78+Feb!AO78+Mar!AO78),IF(Config!$C$6=4,SUM(+Ene!AO78+Feb!AO78+Mar!AO78+Abr!AO78),IF(Config!$C$6=5,SUM(Ene!AO78+Feb!AO78+Mar!AO78+Abr!AO78+May!AO78),IF(Config!$C$6=6,SUM(+Ene!AO78+Feb!AO78+Mar!AO78+Abr!AO78+May!AO78+Jun!AO78),IF(Config!$C$6=7,SUM(Ene!AO78+Feb!AO78+Mar!AO78+Abr!AO78+May!AO78+Jun!AO78+Jul!AO78),IF(Config!$C$6=8,SUM(+Ene!AO78+Feb!AO78+Mar!AO78+Abr!AO78+May!AO78+Jun!AO78+Jul!AO78+Ago!AO78),IF(Config!$C$6=9,SUM(+Ene!AO78+Feb!AO78+Mar!AO78+Abr!AO78+May!AO78+Jun!AO78+Jul!AO78+Ago!AO78+Set!AO78),IF(Config!$C$6=10,SUM(+Ene!AO78+Feb!AO78+Mar!AO78+Abr!AO78+May!AO78+Jun!AO78+Jul!AO78+Ago!AO78+Set!AO78+Oct!AO78),IF(Config!$C$6=11,SUM(+Ene!AO78+Feb!AO78+Mar!AO78+Abr!AO78+May!AO78+Jun!AO78+Jul!AO78+Ago!AO78+Set!AO78+Oct!AO78+Nov!AO78),IF(Config!$C$6=12,SUM(+Ene!AO78+Feb!AO78+Mar!AO78+Abr!AO78+May!AO78+Jun!AO78+Jul!AO78+Ago!AO78+Set!AO78+Oct!AO78+Nov!AO78+Dic!AO78)))))))))))))</f>
        <v>0</v>
      </c>
      <c r="AP78" s="430">
        <f>IF(Config!$C$6=1,SUM(+Ene!AP78),IF(Config!$C$6=2,SUM(+Ene!AP78+Feb!AP78),IF(Config!$C$6=3,SUM(+Ene!AP78+Feb!AP78+Mar!AP78),IF(Config!$C$6=4,SUM(+Ene!AP78+Feb!AP78+Mar!AP78+Abr!AP78),IF(Config!$C$6=5,SUM(Ene!AP78+Feb!AP78+Mar!AP78+Abr!AP78+May!AP78),IF(Config!$C$6=6,SUM(+Ene!AP78+Feb!AP78+Mar!AP78+Abr!AP78+May!AP78+Jun!AP78),IF(Config!$C$6=7,SUM(Ene!AP78+Feb!AP78+Mar!AP78+Abr!AP78+May!AP78+Jun!AP78+Jul!AP78),IF(Config!$C$6=8,SUM(+Ene!AP78+Feb!AP78+Mar!AP78+Abr!AP78+May!AP78+Jun!AP78+Jul!AP78+Ago!AP78),IF(Config!$C$6=9,SUM(+Ene!AP78+Feb!AP78+Mar!AP78+Abr!AP78+May!AP78+Jun!AP78+Jul!AP78+Ago!AP78+Set!AP78),IF(Config!$C$6=10,SUM(+Ene!AP78+Feb!AP78+Mar!AP78+Abr!AP78+May!AP78+Jun!AP78+Jul!AP78+Ago!AP78+Set!AP78+Oct!AP78),IF(Config!$C$6=11,SUM(+Ene!AP78+Feb!AP78+Mar!AP78+Abr!AP78+May!AP78+Jun!AP78+Jul!AP78+Ago!AP78+Set!AP78+Oct!AP78+Nov!AP78),IF(Config!$C$6=12,SUM(+Ene!AP78+Feb!AP78+Mar!AP78+Abr!AP78+May!AP78+Jun!AP78+Jul!AP78+Ago!AP78+Set!AP78+Oct!AP78+Nov!AP78+Dic!AP78)))))))))))))</f>
        <v>0</v>
      </c>
      <c r="AQ78" s="430">
        <f>IF(Config!$C$6=1,SUM(+Ene!AQ78),IF(Config!$C$6=2,SUM(+Ene!AQ78+Feb!AQ78),IF(Config!$C$6=3,SUM(+Ene!AQ78+Feb!AQ78+Mar!AQ78),IF(Config!$C$6=4,SUM(+Ene!AQ78+Feb!AQ78+Mar!AQ78+Abr!AQ78),IF(Config!$C$6=5,SUM(Ene!AQ78+Feb!AQ78+Mar!AQ78+Abr!AQ78+May!AQ78),IF(Config!$C$6=6,SUM(+Ene!AQ78+Feb!AQ78+Mar!AQ78+Abr!AQ78+May!AQ78+Jun!AQ78),IF(Config!$C$6=7,SUM(Ene!AQ78+Feb!AQ78+Mar!AQ78+Abr!AQ78+May!AQ78+Jun!AQ78+Jul!AQ78),IF(Config!$C$6=8,SUM(+Ene!AQ78+Feb!AQ78+Mar!AQ78+Abr!AQ78+May!AQ78+Jun!AQ78+Jul!AQ78+Ago!AQ78),IF(Config!$C$6=9,SUM(+Ene!AQ78+Feb!AQ78+Mar!AQ78+Abr!AQ78+May!AQ78+Jun!AQ78+Jul!AQ78+Ago!AQ78+Set!AQ78),IF(Config!$C$6=10,SUM(+Ene!AQ78+Feb!AQ78+Mar!AQ78+Abr!AQ78+May!AQ78+Jun!AQ78+Jul!AQ78+Ago!AQ78+Set!AQ78+Oct!AQ78),IF(Config!$C$6=11,SUM(+Ene!AQ78+Feb!AQ78+Mar!AQ78+Abr!AQ78+May!AQ78+Jun!AQ78+Jul!AQ78+Ago!AQ78+Set!AQ78+Oct!AQ78+Nov!AQ78),IF(Config!$C$6=12,SUM(+Ene!AQ78+Feb!AQ78+Mar!AQ78+Abr!AQ78+May!AQ78+Jun!AQ78+Jul!AQ78+Ago!AQ78+Set!AQ78+Oct!AQ78+Nov!AQ78+Dic!AQ78)))))))))))))</f>
        <v>0</v>
      </c>
      <c r="AR78" s="430">
        <f>IF(Config!$C$6=1,SUM(+Ene!AR78),IF(Config!$C$6=2,SUM(+Ene!AR78+Feb!AR78),IF(Config!$C$6=3,SUM(+Ene!AR78+Feb!AR78+Mar!AR78),IF(Config!$C$6=4,SUM(+Ene!AR78+Feb!AR78+Mar!AR78+Abr!AR78),IF(Config!$C$6=5,SUM(Ene!AR78+Feb!AR78+Mar!AR78+Abr!AR78+May!AR78),IF(Config!$C$6=6,SUM(+Ene!AR78+Feb!AR78+Mar!AR78+Abr!AR78+May!AR78+Jun!AR78),IF(Config!$C$6=7,SUM(Ene!AR78+Feb!AR78+Mar!AR78+Abr!AR78+May!AR78+Jun!AR78+Jul!AR78),IF(Config!$C$6=8,SUM(+Ene!AR78+Feb!AR78+Mar!AR78+Abr!AR78+May!AR78+Jun!AR78+Jul!AR78+Ago!AR78),IF(Config!$C$6=9,SUM(+Ene!AR78+Feb!AR78+Mar!AR78+Abr!AR78+May!AR78+Jun!AR78+Jul!AR78+Ago!AR78+Set!AR78),IF(Config!$C$6=10,SUM(+Ene!AR78+Feb!AR78+Mar!AR78+Abr!AR78+May!AR78+Jun!AR78+Jul!AR78+Ago!AR78+Set!AR78+Oct!AR78),IF(Config!$C$6=11,SUM(+Ene!AR78+Feb!AR78+Mar!AR78+Abr!AR78+May!AR78+Jun!AR78+Jul!AR78+Ago!AR78+Set!AR78+Oct!AR78+Nov!AR78),IF(Config!$C$6=12,SUM(+Ene!AR78+Feb!AR78+Mar!AR78+Abr!AR78+May!AR78+Jun!AR78+Jul!AR78+Ago!AR78+Set!AR78+Oct!AR78+Nov!AR78+Dic!AR78)))))))))))))</f>
        <v>0</v>
      </c>
      <c r="AS78" s="430">
        <f>IF(Config!$C$6=1,SUM(+Ene!AS78),IF(Config!$C$6=2,SUM(+Ene!AS78+Feb!AS78),IF(Config!$C$6=3,SUM(+Ene!AS78+Feb!AS78+Mar!AS78),IF(Config!$C$6=4,SUM(+Ene!AS78+Feb!AS78+Mar!AS78+Abr!AS78),IF(Config!$C$6=5,SUM(Ene!AS78+Feb!AS78+Mar!AS78+Abr!AS78+May!AS78),IF(Config!$C$6=6,SUM(+Ene!AS78+Feb!AS78+Mar!AS78+Abr!AS78+May!AS78+Jun!AS78),IF(Config!$C$6=7,SUM(Ene!AS78+Feb!AS78+Mar!AS78+Abr!AS78+May!AS78+Jun!AS78+Jul!AS78),IF(Config!$C$6=8,SUM(+Ene!AS78+Feb!AS78+Mar!AS78+Abr!AS78+May!AS78+Jun!AS78+Jul!AS78+Ago!AS78),IF(Config!$C$6=9,SUM(+Ene!AS78+Feb!AS78+Mar!AS78+Abr!AS78+May!AS78+Jun!AS78+Jul!AS78+Ago!AS78+Set!AS78),IF(Config!$C$6=10,SUM(+Ene!AS78+Feb!AS78+Mar!AS78+Abr!AS78+May!AS78+Jun!AS78+Jul!AS78+Ago!AS78+Set!AS78+Oct!AS78),IF(Config!$C$6=11,SUM(+Ene!AS78+Feb!AS78+Mar!AS78+Abr!AS78+May!AS78+Jun!AS78+Jul!AS78+Ago!AS78+Set!AS78+Oct!AS78+Nov!AS78),IF(Config!$C$6=12,SUM(+Ene!AS78+Feb!AS78+Mar!AS78+Abr!AS78+May!AS78+Jun!AS78+Jul!AS78+Ago!AS78+Set!AS78+Oct!AS78+Nov!AS78+Dic!AS78)))))))))))))</f>
        <v>0</v>
      </c>
      <c r="AT78" s="430">
        <f>IF(Config!$C$6=1,SUM(+Ene!AT78),IF(Config!$C$6=2,SUM(+Ene!AT78+Feb!AT78),IF(Config!$C$6=3,SUM(+Ene!AT78+Feb!AT78+Mar!AT78),IF(Config!$C$6=4,SUM(+Ene!AT78+Feb!AT78+Mar!AT78+Abr!AT78),IF(Config!$C$6=5,SUM(Ene!AT78+Feb!AT78+Mar!AT78+Abr!AT78+May!AT78),IF(Config!$C$6=6,SUM(+Ene!AT78+Feb!AT78+Mar!AT78+Abr!AT78+May!AT78+Jun!AT78),IF(Config!$C$6=7,SUM(Ene!AT78+Feb!AT78+Mar!AT78+Abr!AT78+May!AT78+Jun!AT78+Jul!AT78),IF(Config!$C$6=8,SUM(+Ene!AT78+Feb!AT78+Mar!AT78+Abr!AT78+May!AT78+Jun!AT78+Jul!AT78+Ago!AT78),IF(Config!$C$6=9,SUM(+Ene!AT78+Feb!AT78+Mar!AT78+Abr!AT78+May!AT78+Jun!AT78+Jul!AT78+Ago!AT78+Set!AT78),IF(Config!$C$6=10,SUM(+Ene!AT78+Feb!AT78+Mar!AT78+Abr!AT78+May!AT78+Jun!AT78+Jul!AT78+Ago!AT78+Set!AT78+Oct!AT78),IF(Config!$C$6=11,SUM(+Ene!AT78+Feb!AT78+Mar!AT78+Abr!AT78+May!AT78+Jun!AT78+Jul!AT78+Ago!AT78+Set!AT78+Oct!AT78+Nov!AT78),IF(Config!$C$6=12,SUM(+Ene!AT78+Feb!AT78+Mar!AT78+Abr!AT78+May!AT78+Jun!AT78+Jul!AT78+Ago!AT78+Set!AT78+Oct!AT78+Nov!AT78+Dic!AT78)))))))))))))</f>
        <v>0</v>
      </c>
      <c r="AU78">
        <f t="shared" si="34"/>
        <v>0</v>
      </c>
      <c r="AV78" s="384">
        <f t="shared" si="35"/>
        <v>0</v>
      </c>
      <c r="AW78" s="384">
        <f t="shared" si="36"/>
        <v>0</v>
      </c>
      <c r="AX78" s="384">
        <f t="shared" si="51"/>
        <v>0</v>
      </c>
      <c r="AY78" s="384">
        <f t="shared" si="52"/>
        <v>0</v>
      </c>
      <c r="AZ78" s="384">
        <f t="shared" si="54"/>
        <v>0</v>
      </c>
      <c r="BA78" s="384">
        <f t="shared" si="55"/>
        <v>0</v>
      </c>
      <c r="BB78" s="37">
        <f t="shared" si="59"/>
        <v>0</v>
      </c>
      <c r="BC78" s="384">
        <f t="shared" si="56"/>
        <v>0</v>
      </c>
      <c r="BD78" s="385">
        <f t="shared" si="57"/>
        <v>0</v>
      </c>
      <c r="BE78" s="384">
        <f t="shared" si="58"/>
        <v>0</v>
      </c>
      <c r="BF78" s="54">
        <f t="shared" si="53"/>
        <v>0</v>
      </c>
      <c r="BG78" t="str">
        <f t="shared" si="8"/>
        <v>OK</v>
      </c>
    </row>
    <row r="79" spans="1:59" x14ac:dyDescent="0.25">
      <c r="A79" s="400">
        <v>76</v>
      </c>
      <c r="B79" s="300" t="s">
        <v>554</v>
      </c>
      <c r="C79" s="302" t="s">
        <v>562</v>
      </c>
      <c r="D79" s="430">
        <f>IF(Config!$C$6=1,Ene!D79,IF(Config!$C$6=2,Feb!D79,IF(Config!$C$6=3,Mar!D79,IF(Config!$C$6=4,Abr!D79,IF(Config!$C$6=5,May!D79,IF(Config!$C$6=6,Jun!D79,IF(Config!$C$6=7,Jul!D79,IF(Config!$C$6=8,Ago!D79,IF(Config!$C$6=9,Set!D79,IF(Config!$C$6=10,Oct!D79,IF(Config!$C$6=11,Nov!D79,IF(Config!$C$6=12,Dic!D79,0))))))))))))</f>
        <v>0</v>
      </c>
      <c r="E79" s="430">
        <f>IF(Config!$C$6=1,Ene!E79,IF(Config!$C$6=2,Feb!E79,IF(Config!$C$6=3,Mar!E79,IF(Config!$C$6=4,Abr!E79,IF(Config!$C$6=5,May!E79,IF(Config!$C$6=6,Jun!E79,IF(Config!$C$6=7,Jul!E79,IF(Config!$C$6=8,Ago!E79,IF(Config!$C$6=9,Set!E79,IF(Config!$C$6=10,Oct!E79,IF(Config!$C$6=11,Nov!E79,IF(Config!$C$6=12,Dic!E79,0))))))))))))</f>
        <v>0</v>
      </c>
      <c r="F79" s="429">
        <f>IF(Config!$C$6=1,SUM(+Ene!F99),IF(Config!$C$6=2,SUM(+Ene!F99+Feb!F99),IF(Config!$C$6=3,SUM(+Ene!F99+Feb!F99+Mar!F99),IF(Config!$C$6=4,SUM(+Ene!F99+Feb!F99+Mar!F99+Abr!F99),IF(Config!$C$6=5,SUM(Ene!F99+Feb!F99+Mar!F99+Abr!F99+May!F99),IF(Config!$C$6=6,SUM(+Ene!F99+Feb!F99+Mar!F99+Abr!F99+May!F99+Jun!F99),IF(Config!$C$6=7,SUM(Ene!F99+Feb!F99+Mar!F99+Abr!F99+May!F99+Jun!F99+Jul!F99),IF(Config!$C$6=8,SUM(+Ene!F99+Feb!F99+Mar!F99+Abr!F99+May!F99+Jun!F99+Jul!F99+Ago!F99),IF(Config!$C$6=9,SUM(+Ene!F99+Feb!F99+Mar!F99+Abr!F99+May!F99+Jun!F99+Jul!F99+Ago!F99+Set!F99),IF(Config!$C$6=10,SUM(+Ene!F99+Feb!F99+Mar!F99+Abr!F99+May!F99+Jun!F99+Jul!F99+Ago!F99+Set!F99+Oct!F99),IF(Config!$C$6=11,SUM(+Ene!F99+Feb!F99+Mar!F99+Abr!F99+May!F99+Jun!F99+Jul!F99+Ago!F99+Set!F99+Oct!F99+Nov!F99),IF(Config!$C$6=12,SUM(+Ene!F99+Feb!F99+Mar!F99+Abr!F99+May!F99+Jun!F99+Jul!F99+Ago!F99+Set!F99+Oct!F99+Nov!F99+Dic!F99)))))))))))))</f>
        <v>0</v>
      </c>
      <c r="G79" s="430">
        <f>IF(Config!$C$6=1,Ene!G79,IF(Config!$C$6=2,Feb!G79,IF(Config!$C$6=3,Mar!G79,IF(Config!$C$6=4,Abr!G79,IF(Config!$C$6=5,May!G79,IF(Config!$C$6=6,Jun!G79,IF(Config!$C$6=7,Jul!G79,IF(Config!$C$6=8,Ago!G79,IF(Config!$C$6=9,Set!G79,IF(Config!$C$6=10,Oct!G79,IF(Config!$C$6=11,Nov!G79,IF(Config!$C$6=12,Dic!G79,0))))))))))))</f>
        <v>0</v>
      </c>
      <c r="H79" s="430">
        <f>IF(Config!$C$6=1,Ene!H79,IF(Config!$C$6=2,Feb!H79,IF(Config!$C$6=3,Mar!H79,IF(Config!$C$6=4,Abr!H79,IF(Config!$C$6=5,May!H79,IF(Config!$C$6=6,Jun!H79,IF(Config!$C$6=7,Jul!H79,IF(Config!$C$6=8,Ago!H79,IF(Config!$C$6=9,Set!H79,IF(Config!$C$6=10,Oct!H79,IF(Config!$C$6=11,Nov!H79,IF(Config!$C$6=12,Dic!H79,0))))))))))))</f>
        <v>0</v>
      </c>
      <c r="I79" s="430">
        <f>IF(Config!$C$6=1,Ene!I79,IF(Config!$C$6=2,Feb!I79,IF(Config!$C$6=3,Mar!I79,IF(Config!$C$6=4,Abr!I79,IF(Config!$C$6=5,May!I79,IF(Config!$C$6=6,Jun!I79,IF(Config!$C$6=7,Jul!I79,IF(Config!$C$6=8,Ago!I79,IF(Config!$C$6=9,Set!I79,IF(Config!$C$6=10,Oct!I79,IF(Config!$C$6=11,Nov!I79,IF(Config!$C$6=12,Dic!I79,0))))))))))))</f>
        <v>0</v>
      </c>
      <c r="J79" s="430">
        <f>IF(Config!$C$6=1,Ene!J79,IF(Config!$C$6=2,Feb!J79,IF(Config!$C$6=3,Mar!J79,IF(Config!$C$6=4,Abr!J79,IF(Config!$C$6=5,May!J79,IF(Config!$C$6=6,Jun!J79,IF(Config!$C$6=7,Jul!J79,IF(Config!$C$6=8,Ago!J79,IF(Config!$C$6=9,Set!J79,IF(Config!$C$6=10,Oct!J79,IF(Config!$C$6=11,Nov!J79,IF(Config!$C$6=12,Dic!J79,0))))))))))))</f>
        <v>0</v>
      </c>
      <c r="K79" s="430">
        <f>IF(Config!$C$6=1,Ene!K79,IF(Config!$C$6=2,Feb!K79,IF(Config!$C$6=3,Mar!K79,IF(Config!$C$6=4,Abr!K79,IF(Config!$C$6=5,May!K79,IF(Config!$C$6=6,Jun!K79,IF(Config!$C$6=7,Jul!K79,IF(Config!$C$6=8,Ago!K79,IF(Config!$C$6=9,Set!K79,IF(Config!$C$6=10,Oct!K79,IF(Config!$C$6=11,Nov!K79,IF(Config!$C$6=12,Dic!K79,0))))))))))))</f>
        <v>0</v>
      </c>
      <c r="L79" s="430">
        <f>IF(Config!$C$6=1,Ene!L79,IF(Config!$C$6=2,Feb!L79,IF(Config!$C$6=3,Mar!L79,IF(Config!$C$6=4,Abr!L79,IF(Config!$C$6=5,May!L79,IF(Config!$C$6=6,Jun!L79,IF(Config!$C$6=7,Jul!L79,IF(Config!$C$6=8,Ago!L79,IF(Config!$C$6=9,Set!L79,IF(Config!$C$6=10,Oct!L79,IF(Config!$C$6=11,Nov!L79,IF(Config!$C$6=12,Dic!L79,0))))))))))))</f>
        <v>0</v>
      </c>
      <c r="M79" s="430">
        <f>IF(Config!$C$6=1,Ene!M79,IF(Config!$C$6=2,Feb!M79,IF(Config!$C$6=3,Mar!M79,IF(Config!$C$6=4,Abr!M79,IF(Config!$C$6=5,May!M79,IF(Config!$C$6=6,Jun!M79,IF(Config!$C$6=7,Jul!M79,IF(Config!$C$6=8,Ago!M79,IF(Config!$C$6=9,Set!M79,IF(Config!$C$6=10,Oct!M79,IF(Config!$C$6=11,Nov!M79,IF(Config!$C$6=12,Dic!M79,0))))))))))))</f>
        <v>0</v>
      </c>
      <c r="N79" s="430">
        <f>IF(Config!$C$6=1,Ene!N79,IF(Config!$C$6=2,Feb!N79,IF(Config!$C$6=3,Mar!N79,IF(Config!$C$6=4,Abr!N79,IF(Config!$C$6=5,May!N79,IF(Config!$C$6=6,Jun!N79,IF(Config!$C$6=7,Jul!N79,IF(Config!$C$6=8,Ago!N79,IF(Config!$C$6=9,Set!N79,IF(Config!$C$6=10,Oct!N79,IF(Config!$C$6=11,Nov!N79,IF(Config!$C$6=12,Dic!N79,0))))))))))))</f>
        <v>0</v>
      </c>
      <c r="O79" s="430">
        <f>IF(Config!$C$6=1,Ene!O79,IF(Config!$C$6=2,Feb!O79,IF(Config!$C$6=3,Mar!O79,IF(Config!$C$6=4,Abr!O79,IF(Config!$C$6=5,May!O79,IF(Config!$C$6=6,Jun!O79,IF(Config!$C$6=7,Jul!O79,IF(Config!$C$6=8,Ago!O79,IF(Config!$C$6=9,Set!O79,IF(Config!$C$6=10,Oct!O79,IF(Config!$C$6=11,Nov!O79,IF(Config!$C$6=12,Dic!O79,0))))))))))))</f>
        <v>0</v>
      </c>
      <c r="P79" s="430">
        <f>IF(Config!$C$6=1,Ene!P79,IF(Config!$C$6=2,Feb!P79,IF(Config!$C$6=3,Mar!P79,IF(Config!$C$6=4,Abr!P79,IF(Config!$C$6=5,May!P79,IF(Config!$C$6=6,Jun!P79,IF(Config!$C$6=7,Jul!P79,IF(Config!$C$6=8,Ago!P79,IF(Config!$C$6=9,Set!P79,IF(Config!$C$6=10,Oct!P79,IF(Config!$C$6=11,Nov!P79,IF(Config!$C$6=12,Dic!P79,0))))))))))))</f>
        <v>0</v>
      </c>
      <c r="Q79" s="430">
        <f>IF(Config!$C$6=1,Ene!Q79,IF(Config!$C$6=2,Feb!Q79,IF(Config!$C$6=3,Mar!Q79,IF(Config!$C$6=4,Abr!Q79,IF(Config!$C$6=5,May!Q79,IF(Config!$C$6=6,Jun!Q79,IF(Config!$C$6=7,Jul!Q79,IF(Config!$C$6=8,Ago!Q79,IF(Config!$C$6=9,Set!Q79,IF(Config!$C$6=10,Oct!Q79,IF(Config!$C$6=11,Nov!Q79,IF(Config!$C$6=12,Dic!Q79,0))))))))))))</f>
        <v>0</v>
      </c>
      <c r="R79" s="430">
        <f>IF(Config!$C$6=1,Ene!R79,IF(Config!$C$6=2,Feb!R79,IF(Config!$C$6=3,Mar!R79,IF(Config!$C$6=4,Abr!R79,IF(Config!$C$6=5,May!R79,IF(Config!$C$6=6,Jun!R79,IF(Config!$C$6=7,Jul!R79,IF(Config!$C$6=8,Ago!R79,IF(Config!$C$6=9,Set!R79,IF(Config!$C$6=10,Oct!R79,IF(Config!$C$6=11,Nov!R79,IF(Config!$C$6=12,Dic!R79,0))))))))))))</f>
        <v>0</v>
      </c>
      <c r="S79" s="430">
        <f>IF(Config!$C$6=1,Ene!S79,IF(Config!$C$6=2,Feb!S79,IF(Config!$C$6=3,Mar!S79,IF(Config!$C$6=4,Abr!S79,IF(Config!$C$6=5,May!S79,IF(Config!$C$6=6,Jun!S79,IF(Config!$C$6=7,Jul!S79,IF(Config!$C$6=8,Ago!S79,IF(Config!$C$6=9,Set!S79,IF(Config!$C$6=10,Oct!S79,IF(Config!$C$6=11,Nov!S79,IF(Config!$C$6=12,Dic!S79,0))))))))))))</f>
        <v>0</v>
      </c>
      <c r="T79" s="430">
        <f>IF(Config!$C$6=1,Ene!T79,IF(Config!$C$6=2,Feb!T79,IF(Config!$C$6=3,Mar!T79,IF(Config!$C$6=4,Abr!T79,IF(Config!$C$6=5,May!T79,IF(Config!$C$6=6,Jun!T79,IF(Config!$C$6=7,Jul!T79,IF(Config!$C$6=8,Ago!T79,IF(Config!$C$6=9,Set!T79,IF(Config!$C$6=10,Oct!T79,IF(Config!$C$6=11,Nov!T79,IF(Config!$C$6=12,Dic!T79,0))))))))))))</f>
        <v>0</v>
      </c>
      <c r="U79" s="430">
        <f>IF(Config!$C$6=1,Ene!U79,IF(Config!$C$6=2,Feb!U79,IF(Config!$C$6=3,Mar!U79,IF(Config!$C$6=4,Abr!U79,IF(Config!$C$6=5,May!U79,IF(Config!$C$6=6,Jun!U79,IF(Config!$C$6=7,Jul!U79,IF(Config!$C$6=8,Ago!U79,IF(Config!$C$6=9,Set!U79,IF(Config!$C$6=10,Oct!U79,IF(Config!$C$6=11,Nov!U79,IF(Config!$C$6=12,Dic!U79,0))))))))))))</f>
        <v>0</v>
      </c>
      <c r="V79" s="430">
        <f>IF(Config!$C$6=1,Ene!V79,IF(Config!$C$6=2,Feb!V79,IF(Config!$C$6=3,Mar!V79,IF(Config!$C$6=4,Abr!V79,IF(Config!$C$6=5,May!V79,IF(Config!$C$6=6,Jun!V79,IF(Config!$C$6=7,Jul!V79,IF(Config!$C$6=8,Ago!V79,IF(Config!$C$6=9,Set!V79,IF(Config!$C$6=10,Oct!V79,IF(Config!$C$6=11,Nov!V79,IF(Config!$C$6=12,Dic!V79,0))))))))))))</f>
        <v>0</v>
      </c>
      <c r="W79" s="430">
        <f>IF(Config!$C$6=1,Ene!W79,IF(Config!$C$6=2,Feb!W79,IF(Config!$C$6=3,Mar!W79,IF(Config!$C$6=4,Abr!W79,IF(Config!$C$6=5,May!W79,IF(Config!$C$6=6,Jun!W79,IF(Config!$C$6=7,Jul!W79,IF(Config!$C$6=8,Ago!W79,IF(Config!$C$6=9,Set!W79,IF(Config!$C$6=10,Oct!W79,IF(Config!$C$6=11,Nov!W79,IF(Config!$C$6=12,Dic!W79,0))))))))))))</f>
        <v>0</v>
      </c>
      <c r="X79" s="430">
        <f>IF(Config!$C$6=1,Ene!X79,IF(Config!$C$6=2,Feb!X79,IF(Config!$C$6=3,Mar!X79,IF(Config!$C$6=4,Abr!X79,IF(Config!$C$6=5,May!X79,IF(Config!$C$6=6,Jun!X79,IF(Config!$C$6=7,Jul!X79,IF(Config!$C$6=8,Ago!X79,IF(Config!$C$6=9,Set!X79,IF(Config!$C$6=10,Oct!X79,IF(Config!$C$6=11,Nov!X79,IF(Config!$C$6=12,Dic!X79,0))))))))))))</f>
        <v>0</v>
      </c>
      <c r="Y79" s="430">
        <f>IF(Config!$C$6=1,Ene!Y79,IF(Config!$C$6=2,Feb!Y79,IF(Config!$C$6=3,Mar!Y79,IF(Config!$C$6=4,Abr!Y79,IF(Config!$C$6=5,May!Y79,IF(Config!$C$6=6,Jun!Y79,IF(Config!$C$6=7,Jul!Y79,IF(Config!$C$6=8,Ago!Y79,IF(Config!$C$6=9,Set!Y79,IF(Config!$C$6=10,Oct!Y79,IF(Config!$C$6=11,Nov!Y79,IF(Config!$C$6=12,Dic!Y79,0))))))))))))</f>
        <v>0</v>
      </c>
      <c r="Z79" s="430">
        <f>IF(Config!$C$6=1,Ene!Z79,IF(Config!$C$6=2,Feb!Z79,IF(Config!$C$6=3,Mar!Z79,IF(Config!$C$6=4,Abr!Z79,IF(Config!$C$6=5,May!Z79,IF(Config!$C$6=6,Jun!Z79,IF(Config!$C$6=7,Jul!Z79,IF(Config!$C$6=8,Ago!Z79,IF(Config!$C$6=9,Set!Z79,IF(Config!$C$6=10,Oct!Z79,IF(Config!$C$6=11,Nov!Z79,IF(Config!$C$6=12,Dic!Z79,0))))))))))))</f>
        <v>0</v>
      </c>
      <c r="AA79" s="430">
        <f>IF(Config!$C$6=1,Ene!AA79,IF(Config!$C$6=2,Feb!AA79,IF(Config!$C$6=3,Mar!AA79,IF(Config!$C$6=4,Abr!AA79,IF(Config!$C$6=5,May!AA79,IF(Config!$C$6=6,Jun!AA79,IF(Config!$C$6=7,Jul!AA79,IF(Config!$C$6=8,Ago!AA79,IF(Config!$C$6=9,Set!AA79,IF(Config!$C$6=10,Oct!AA79,IF(Config!$C$6=11,Nov!AA79,IF(Config!$C$6=12,Dic!AA79,0))))))))))))</f>
        <v>0</v>
      </c>
      <c r="AB79" s="430">
        <f>IF(Config!$C$6=1,Ene!AB79,IF(Config!$C$6=2,Feb!AB79,IF(Config!$C$6=3,Mar!AB79,IF(Config!$C$6=4,Abr!AB79,IF(Config!$C$6=5,May!AB79,IF(Config!$C$6=6,Jun!AB79,IF(Config!$C$6=7,Jul!AB79,IF(Config!$C$6=8,Ago!AB79,IF(Config!$C$6=9,Set!AB79,IF(Config!$C$6=10,Oct!AB79,IF(Config!$C$6=11,Nov!AB79,IF(Config!$C$6=12,Dic!AB79,0))))))))))))</f>
        <v>0</v>
      </c>
      <c r="AC79" s="430">
        <f>IF(Config!$C$6=1,Ene!AC79,IF(Config!$C$6=2,Feb!AC79,IF(Config!$C$6=3,Mar!AC79,IF(Config!$C$6=4,Abr!AC79,IF(Config!$C$6=5,May!AC79,IF(Config!$C$6=6,Jun!AC79,IF(Config!$C$6=7,Jul!AC79,IF(Config!$C$6=8,Ago!AC79,IF(Config!$C$6=9,Set!AC79,IF(Config!$C$6=10,Oct!AC79,IF(Config!$C$6=11,Nov!AC79,IF(Config!$C$6=12,Dic!AC79,0))))))))))))</f>
        <v>0</v>
      </c>
      <c r="AD79" s="430">
        <f>IF(Config!$C$6=1,Ene!AD79,IF(Config!$C$6=2,Feb!AD79,IF(Config!$C$6=3,Mar!AD79,IF(Config!$C$6=4,Abr!AD79,IF(Config!$C$6=5,May!AD79,IF(Config!$C$6=6,Jun!AD79,IF(Config!$C$6=7,Jul!AD79,IF(Config!$C$6=8,Ago!AD79,IF(Config!$C$6=9,Set!AD79,IF(Config!$C$6=10,Oct!AD79,IF(Config!$C$6=11,Nov!AD79,IF(Config!$C$6=12,Dic!AD79,0))))))))))))</f>
        <v>0</v>
      </c>
      <c r="AE79" s="430">
        <f>IF(Config!$C$6=1,Ene!AE79,IF(Config!$C$6=2,Feb!AE79,IF(Config!$C$6=3,Mar!AE79,IF(Config!$C$6=4,Abr!AE79,IF(Config!$C$6=5,May!AE79,IF(Config!$C$6=6,Jun!AE79,IF(Config!$C$6=7,Jul!AE79,IF(Config!$C$6=8,Ago!AE79,IF(Config!$C$6=9,Set!AE79,IF(Config!$C$6=10,Oct!AE79,IF(Config!$C$6=11,Nov!AE79,IF(Config!$C$6=12,Dic!AE79,0))))))))))))</f>
        <v>0</v>
      </c>
      <c r="AF79" s="430">
        <f>IF(Config!$C$6=1,Ene!AF79,IF(Config!$C$6=2,Feb!AF79,IF(Config!$C$6=3,Mar!AF79,IF(Config!$C$6=4,Abr!AF79,IF(Config!$C$6=5,May!AF79,IF(Config!$C$6=6,Jun!AF79,IF(Config!$C$6=7,Jul!AF79,IF(Config!$C$6=8,Ago!AF79,IF(Config!$C$6=9,Set!AF79,IF(Config!$C$6=10,Oct!AF79,IF(Config!$C$6=11,Nov!AF79,IF(Config!$C$6=12,Dic!AF79,0))))))))))))</f>
        <v>0</v>
      </c>
      <c r="AG79" s="430">
        <f>IF(Config!$C$6=1,Ene!AG79,IF(Config!$C$6=2,Feb!AG79,IF(Config!$C$6=3,Mar!AG79,IF(Config!$C$6=4,Abr!AG79,IF(Config!$C$6=5,May!AG79,IF(Config!$C$6=6,Jun!AG79,IF(Config!$C$6=7,Jul!AG79,IF(Config!$C$6=8,Ago!AG79,IF(Config!$C$6=9,Set!AG79,IF(Config!$C$6=10,Oct!AG79,IF(Config!$C$6=11,Nov!AG79,IF(Config!$C$6=12,Dic!AG79,0))))))))))))</f>
        <v>0</v>
      </c>
      <c r="AH79" s="430">
        <f>IF(Config!$C$6=1,Ene!AH79,IF(Config!$C$6=2,Feb!AH79,IF(Config!$C$6=3,Mar!AH79,IF(Config!$C$6=4,Abr!AH79,IF(Config!$C$6=5,May!AH79,IF(Config!$C$6=6,Jun!AH79,IF(Config!$C$6=7,Jul!AH79,IF(Config!$C$6=8,Ago!AH79,IF(Config!$C$6=9,Set!AH79,IF(Config!$C$6=10,Oct!AH79,IF(Config!$C$6=11,Nov!AH79,IF(Config!$C$6=12,Dic!AH79,0))))))))))))</f>
        <v>0</v>
      </c>
      <c r="AI79" s="430">
        <f>IF(Config!$C$6=1,Ene!AI79,IF(Config!$C$6=2,Feb!AI79,IF(Config!$C$6=3,Mar!AI79,IF(Config!$C$6=4,Abr!AI79,IF(Config!$C$6=5,May!AI79,IF(Config!$C$6=6,Jun!AI79,IF(Config!$C$6=7,Jul!AI79,IF(Config!$C$6=8,Ago!AI79,IF(Config!$C$6=9,Set!AI79,IF(Config!$C$6=10,Oct!AI79,IF(Config!$C$6=11,Nov!AI79,IF(Config!$C$6=12,Dic!AI79,0))))))))))))</f>
        <v>0</v>
      </c>
      <c r="AJ79" s="430">
        <f>IF(Config!$C$6=1,Ene!AJ79,IF(Config!$C$6=2,Feb!AJ79,IF(Config!$C$6=3,Mar!AJ79,IF(Config!$C$6=4,Abr!AJ79,IF(Config!$C$6=5,May!AJ79,IF(Config!$C$6=6,Jun!AJ79,IF(Config!$C$6=7,Jul!AJ79,IF(Config!$C$6=8,Ago!AJ79,IF(Config!$C$6=9,Set!AJ79,IF(Config!$C$6=10,Oct!AJ79,IF(Config!$C$6=11,Nov!AJ79,IF(Config!$C$6=12,Dic!AJ79,0))))))))))))</f>
        <v>0</v>
      </c>
      <c r="AK79" s="430">
        <f>IF(Config!$C$6=1,Ene!AK79,IF(Config!$C$6=2,Feb!AK79,IF(Config!$C$6=3,Mar!AK79,IF(Config!$C$6=4,Abr!AK79,IF(Config!$C$6=5,May!AK79,IF(Config!$C$6=6,Jun!AK79,IF(Config!$C$6=7,Jul!AK79,IF(Config!$C$6=8,Ago!AK79,IF(Config!$C$6=9,Set!AK79,IF(Config!$C$6=10,Oct!AK79,IF(Config!$C$6=11,Nov!AK79,IF(Config!$C$6=12,Dic!AK79,0))))))))))))</f>
        <v>0</v>
      </c>
      <c r="AL79" s="430">
        <f>IF(Config!$C$6=1,Ene!AL79,IF(Config!$C$6=2,Feb!AL79,IF(Config!$C$6=3,Mar!AL79,IF(Config!$C$6=4,Abr!AL79,IF(Config!$C$6=5,May!AL79,IF(Config!$C$6=6,Jun!AL79,IF(Config!$C$6=7,Jul!AL79,IF(Config!$C$6=8,Ago!AL79,IF(Config!$C$6=9,Set!AL79,IF(Config!$C$6=10,Oct!AL79,IF(Config!$C$6=11,Nov!AL79,IF(Config!$C$6=12,Dic!AL79,0))))))))))))</f>
        <v>0</v>
      </c>
      <c r="AM79" s="430">
        <f>IF(Config!$C$6=1,Ene!AM79,IF(Config!$C$6=2,Feb!AM79,IF(Config!$C$6=3,Mar!AM79,IF(Config!$C$6=4,Abr!AM79,IF(Config!$C$6=5,May!AM79,IF(Config!$C$6=6,Jun!AM79,IF(Config!$C$6=7,Jul!AM79,IF(Config!$C$6=8,Ago!AM79,IF(Config!$C$6=9,Set!AM79,IF(Config!$C$6=10,Oct!AM79,IF(Config!$C$6=11,Nov!AM79,IF(Config!$C$6=12,Dic!AM79,0))))))))))))</f>
        <v>0</v>
      </c>
      <c r="AN79" s="430">
        <f>IF(Config!$C$6=1,Ene!AN79,IF(Config!$C$6=2,Feb!AN79,IF(Config!$C$6=3,Mar!AN79,IF(Config!$C$6=4,Abr!AN79,IF(Config!$C$6=5,May!AN79,IF(Config!$C$6=6,Jun!AN79,IF(Config!$C$6=7,Jul!AN79,IF(Config!$C$6=8,Ago!AN79,IF(Config!$C$6=9,Set!AN79,IF(Config!$C$6=10,Oct!AN79,IF(Config!$C$6=11,Nov!AN79,IF(Config!$C$6=12,Dic!AN79,0))))))))))))</f>
        <v>0</v>
      </c>
      <c r="AO79" s="430">
        <f>IF(Config!$C$6=1,Ene!AO79,IF(Config!$C$6=2,Feb!AO79,IF(Config!$C$6=3,Mar!AO79,IF(Config!$C$6=4,Abr!AO79,IF(Config!$C$6=5,May!AO79,IF(Config!$C$6=6,Jun!AO79,IF(Config!$C$6=7,Jul!AO79,IF(Config!$C$6=8,Ago!AO79,IF(Config!$C$6=9,Set!AO79,IF(Config!$C$6=10,Oct!AO79,IF(Config!$C$6=11,Nov!AO79,IF(Config!$C$6=12,Dic!AO79,0))))))))))))</f>
        <v>0</v>
      </c>
      <c r="AP79" s="430">
        <f>IF(Config!$C$6=1,Ene!AP79,IF(Config!$C$6=2,Feb!AP79,IF(Config!$C$6=3,Mar!AP79,IF(Config!$C$6=4,Abr!AP79,IF(Config!$C$6=5,May!AP79,IF(Config!$C$6=6,Jun!AP79,IF(Config!$C$6=7,Jul!AP79,IF(Config!$C$6=8,Ago!AP79,IF(Config!$C$6=9,Set!AP79,IF(Config!$C$6=10,Oct!AP79,IF(Config!$C$6=11,Nov!AP79,IF(Config!$C$6=12,Dic!AP79,0))))))))))))</f>
        <v>0</v>
      </c>
      <c r="AQ79" s="430">
        <f>IF(Config!$C$6=1,Ene!AQ79,IF(Config!$C$6=2,Feb!AQ79,IF(Config!$C$6=3,Mar!AQ79,IF(Config!$C$6=4,Abr!AQ79,IF(Config!$C$6=5,May!AQ79,IF(Config!$C$6=6,Jun!AQ79,IF(Config!$C$6=7,Jul!AQ79,IF(Config!$C$6=8,Ago!AQ79,IF(Config!$C$6=9,Set!AQ79,IF(Config!$C$6=10,Oct!AQ79,IF(Config!$C$6=11,Nov!AQ79,IF(Config!$C$6=12,Dic!AQ79,0))))))))))))</f>
        <v>0</v>
      </c>
      <c r="AR79" s="430">
        <f>IF(Config!$C$6=1,Ene!AR79,IF(Config!$C$6=2,Feb!AR79,IF(Config!$C$6=3,Mar!AR79,IF(Config!$C$6=4,Abr!AR79,IF(Config!$C$6=5,May!AR79,IF(Config!$C$6=6,Jun!AR79,IF(Config!$C$6=7,Jul!AR79,IF(Config!$C$6=8,Ago!AR79,IF(Config!$C$6=9,Set!AR79,IF(Config!$C$6=10,Oct!AR79,IF(Config!$C$6=11,Nov!AR79,IF(Config!$C$6=12,Dic!AR79,0))))))))))))</f>
        <v>0</v>
      </c>
      <c r="AS79" s="430">
        <f>IF(Config!$C$6=1,Ene!AS79,IF(Config!$C$6=2,Feb!AS79,IF(Config!$C$6=3,Mar!AS79,IF(Config!$C$6=4,Abr!AS79,IF(Config!$C$6=5,May!AS79,IF(Config!$C$6=6,Jun!AS79,IF(Config!$C$6=7,Jul!AS79,IF(Config!$C$6=8,Ago!AS79,IF(Config!$C$6=9,Set!AS79,IF(Config!$C$6=10,Oct!AS79,IF(Config!$C$6=11,Nov!AS79,IF(Config!$C$6=12,Dic!AS79,0))))))))))))</f>
        <v>0</v>
      </c>
      <c r="AT79" s="430">
        <f>IF(Config!$C$6=1,Ene!AT79,IF(Config!$C$6=2,Feb!AT79,IF(Config!$C$6=3,Mar!AT79,IF(Config!$C$6=4,Abr!AT79,IF(Config!$C$6=5,May!AT79,IF(Config!$C$6=6,Jun!AT79,IF(Config!$C$6=7,Jul!AT79,IF(Config!$C$6=8,Ago!AT79,IF(Config!$C$6=9,Set!AT79,IF(Config!$C$6=10,Oct!AT79,IF(Config!$C$6=11,Nov!AT79,IF(Config!$C$6=12,Dic!AT79,0))))))))))))</f>
        <v>0</v>
      </c>
      <c r="AU79">
        <f t="shared" si="34"/>
        <v>0</v>
      </c>
      <c r="AV79" s="384">
        <f t="shared" si="35"/>
        <v>0</v>
      </c>
      <c r="AW79" s="384">
        <f t="shared" si="36"/>
        <v>0</v>
      </c>
      <c r="AX79" s="384">
        <f t="shared" si="51"/>
        <v>0</v>
      </c>
      <c r="AY79" s="384">
        <f t="shared" si="52"/>
        <v>0</v>
      </c>
      <c r="AZ79" s="384">
        <f t="shared" si="54"/>
        <v>0</v>
      </c>
      <c r="BA79" s="384">
        <f t="shared" si="55"/>
        <v>0</v>
      </c>
      <c r="BB79" s="37">
        <f t="shared" si="59"/>
        <v>0</v>
      </c>
      <c r="BC79" s="384">
        <f t="shared" si="56"/>
        <v>0</v>
      </c>
      <c r="BD79" s="385">
        <f t="shared" si="57"/>
        <v>0</v>
      </c>
      <c r="BE79" s="384">
        <f t="shared" si="58"/>
        <v>0</v>
      </c>
      <c r="BF79" s="54">
        <f t="shared" si="53"/>
        <v>0</v>
      </c>
      <c r="BG79" t="str">
        <f t="shared" si="8"/>
        <v>OK</v>
      </c>
    </row>
    <row r="80" spans="1:59" x14ac:dyDescent="0.25">
      <c r="A80" s="400">
        <v>77</v>
      </c>
      <c r="B80" s="300" t="s">
        <v>555</v>
      </c>
      <c r="C80" s="301" t="s">
        <v>561</v>
      </c>
      <c r="D80" s="430">
        <f>IF(Config!$C$6=1,SUM(+Ene!D80),IF(Config!$C$6=2,SUM(+Ene!D80+Feb!D80),IF(Config!$C$6=3,SUM(+Ene!D80+Feb!D80+Mar!D80),IF(Config!$C$6=4,SUM(+Ene!D80+Feb!D80+Mar!D80+Abr!D80),IF(Config!$C$6=5,SUM(Ene!D80+Feb!D80+Mar!D80+Abr!D80+May!D80),IF(Config!$C$6=6,SUM(+Ene!D80+Feb!D80+Mar!D80+Abr!D80+May!D80+Jun!D80),IF(Config!$C$6=7,SUM(Ene!D80+Feb!D80+Mar!D80+Abr!D80+May!D80+Jun!D80+Jul!D80),IF(Config!$C$6=8,SUM(+Ene!D80+Feb!D80+Mar!D80+Abr!D80+May!D80+Jun!D80+Jul!D80+Ago!D80),IF(Config!$C$6=9,SUM(+Ene!D80+Feb!D80+Mar!D80+Abr!D80+May!D80+Jun!D80+Jul!D80+Ago!D80+Set!D80),IF(Config!$C$6=10,SUM(+Ene!D80+Feb!D80+Mar!D80+Abr!D80+May!D80+Jun!D80+Jul!D80+Ago!D80+Set!D80+Oct!D80),IF(Config!$C$6=11,SUM(+Ene!D80+Feb!D80+Mar!D80+Abr!D80+May!D80+Jun!D80+Jul!D80+Ago!D80+Set!D80+Oct!D80+Nov!D80),IF(Config!$C$6=12,SUM(+Ene!D80+Feb!D80+Mar!D80+Abr!D80+May!D80+Jun!D80+Jul!D80+Ago!D80+Set!D80+Oct!D80+Nov!D80+Dic!D80)))))))))))))</f>
        <v>0</v>
      </c>
      <c r="E80" s="430">
        <f>IF(Config!$C$6=1,SUM(+Ene!E80),IF(Config!$C$6=2,SUM(+Ene!E80+Feb!E80),IF(Config!$C$6=3,SUM(+Ene!E80+Feb!E80+Mar!E80),IF(Config!$C$6=4,SUM(+Ene!E80+Feb!E80+Mar!E80+Abr!E80),IF(Config!$C$6=5,SUM(Ene!E80+Feb!E80+Mar!E80+Abr!E80+May!E80),IF(Config!$C$6=6,SUM(+Ene!E80+Feb!E80+Mar!E80+Abr!E80+May!E80+Jun!E80),IF(Config!$C$6=7,SUM(Ene!E80+Feb!E80+Mar!E80+Abr!E80+May!E80+Jun!E80+Jul!E80),IF(Config!$C$6=8,SUM(+Ene!E80+Feb!E80+Mar!E80+Abr!E80+May!E80+Jun!E80+Jul!E80+Ago!E80),IF(Config!$C$6=9,SUM(+Ene!E80+Feb!E80+Mar!E80+Abr!E80+May!E80+Jun!E80+Jul!E80+Ago!E80+Set!E80),IF(Config!$C$6=10,SUM(+Ene!E80+Feb!E80+Mar!E80+Abr!E80+May!E80+Jun!E80+Jul!E80+Ago!E80+Set!E80+Oct!E80),IF(Config!$C$6=11,SUM(+Ene!E80+Feb!E80+Mar!E80+Abr!E80+May!E80+Jun!E80+Jul!E80+Ago!E80+Set!E80+Oct!E80+Nov!E80),IF(Config!$C$6=12,SUM(+Ene!E80+Feb!E80+Mar!E80+Abr!E80+May!E80+Jun!E80+Jul!E80+Ago!E80+Set!E80+Oct!E80+Nov!E80+Dic!E80)))))))))))))</f>
        <v>0</v>
      </c>
      <c r="F80" s="429">
        <f>IF(Config!$C$6=1,SUM(+Ene!F100),IF(Config!$C$6=2,SUM(+Ene!F100+Feb!F100),IF(Config!$C$6=3,SUM(+Ene!F100+Feb!F100+Mar!F100),IF(Config!$C$6=4,SUM(+Ene!F100+Feb!F100+Mar!F100+Abr!F100),IF(Config!$C$6=5,SUM(Ene!F100+Feb!F100+Mar!F100+Abr!F100+May!F100),IF(Config!$C$6=6,SUM(+Ene!F100+Feb!F100+Mar!F100+Abr!F100+May!F100+Jun!F100),IF(Config!$C$6=7,SUM(Ene!F100+Feb!F100+Mar!F100+Abr!F100+May!F100+Jun!F100+Jul!F100),IF(Config!$C$6=8,SUM(+Ene!F100+Feb!F100+Mar!F100+Abr!F100+May!F100+Jun!F100+Jul!F100+Ago!F100),IF(Config!$C$6=9,SUM(+Ene!F100+Feb!F100+Mar!F100+Abr!F100+May!F100+Jun!F100+Jul!F100+Ago!F100+Set!F100),IF(Config!$C$6=10,SUM(+Ene!F100+Feb!F100+Mar!F100+Abr!F100+May!F100+Jun!F100+Jul!F100+Ago!F100+Set!F100+Oct!F100),IF(Config!$C$6=11,SUM(+Ene!F100+Feb!F100+Mar!F100+Abr!F100+May!F100+Jun!F100+Jul!F100+Ago!F100+Set!F100+Oct!F100+Nov!F100),IF(Config!$C$6=12,SUM(+Ene!F100+Feb!F100+Mar!F100+Abr!F100+May!F100+Jun!F100+Jul!F100+Ago!F100+Set!F100+Oct!F100+Nov!F100+Dic!F100)))))))))))))</f>
        <v>0</v>
      </c>
      <c r="G80" s="430">
        <f>IF(Config!$C$6=1,SUM(+Ene!G80),IF(Config!$C$6=2,SUM(+Ene!G80+Feb!G80),IF(Config!$C$6=3,SUM(+Ene!G80+Feb!G80+Mar!G80),IF(Config!$C$6=4,SUM(+Ene!G80+Feb!G80+Mar!G80+Abr!G80),IF(Config!$C$6=5,SUM(Ene!G80+Feb!G80+Mar!G80+Abr!G80+May!G80),IF(Config!$C$6=6,SUM(+Ene!G80+Feb!G80+Mar!G80+Abr!G80+May!G80+Jun!G80),IF(Config!$C$6=7,SUM(Ene!G80+Feb!G80+Mar!G80+Abr!G80+May!G80+Jun!G80+Jul!G80),IF(Config!$C$6=8,SUM(+Ene!G80+Feb!G80+Mar!G80+Abr!G80+May!G80+Jun!G80+Jul!G80+Ago!G80),IF(Config!$C$6=9,SUM(+Ene!G80+Feb!G80+Mar!G80+Abr!G80+May!G80+Jun!G80+Jul!G80+Ago!G80+Set!G80),IF(Config!$C$6=10,SUM(+Ene!G80+Feb!G80+Mar!G80+Abr!G80+May!G80+Jun!G80+Jul!G80+Ago!G80+Set!G80+Oct!G80),IF(Config!$C$6=11,SUM(+Ene!G80+Feb!G80+Mar!G80+Abr!G80+May!G80+Jun!G80+Jul!G80+Ago!G80+Set!G80+Oct!G80+Nov!G80),IF(Config!$C$6=12,SUM(+Ene!G80+Feb!G80+Mar!G80+Abr!G80+May!G80+Jun!G80+Jul!G80+Ago!G80+Set!G80+Oct!G80+Nov!G80+Dic!G80)))))))))))))</f>
        <v>0</v>
      </c>
      <c r="H80" s="430">
        <f>IF(Config!$C$6=1,SUM(+Ene!H80),IF(Config!$C$6=2,SUM(+Ene!H80+Feb!H80),IF(Config!$C$6=3,SUM(+Ene!H80+Feb!H80+Mar!H80),IF(Config!$C$6=4,SUM(+Ene!H80+Feb!H80+Mar!H80+Abr!H80),IF(Config!$C$6=5,SUM(Ene!H80+Feb!H80+Mar!H80+Abr!H80+May!H80),IF(Config!$C$6=6,SUM(+Ene!H80+Feb!H80+Mar!H80+Abr!H80+May!H80+Jun!H80),IF(Config!$C$6=7,SUM(Ene!H80+Feb!H80+Mar!H80+Abr!H80+May!H80+Jun!H80+Jul!H80),IF(Config!$C$6=8,SUM(+Ene!H80+Feb!H80+Mar!H80+Abr!H80+May!H80+Jun!H80+Jul!H80+Ago!H80),IF(Config!$C$6=9,SUM(+Ene!H80+Feb!H80+Mar!H80+Abr!H80+May!H80+Jun!H80+Jul!H80+Ago!H80+Set!H80),IF(Config!$C$6=10,SUM(+Ene!H80+Feb!H80+Mar!H80+Abr!H80+May!H80+Jun!H80+Jul!H80+Ago!H80+Set!H80+Oct!H80),IF(Config!$C$6=11,SUM(+Ene!H80+Feb!H80+Mar!H80+Abr!H80+May!H80+Jun!H80+Jul!H80+Ago!H80+Set!H80+Oct!H80+Nov!H80),IF(Config!$C$6=12,SUM(+Ene!H80+Feb!H80+Mar!H80+Abr!H80+May!H80+Jun!H80+Jul!H80+Ago!H80+Set!H80+Oct!H80+Nov!H80+Dic!H80)))))))))))))</f>
        <v>0</v>
      </c>
      <c r="I80" s="430">
        <f>IF(Config!$C$6=1,SUM(+Ene!I80),IF(Config!$C$6=2,SUM(+Ene!I80+Feb!I80),IF(Config!$C$6=3,SUM(+Ene!I80+Feb!I80+Mar!I80),IF(Config!$C$6=4,SUM(+Ene!I80+Feb!I80+Mar!I80+Abr!I80),IF(Config!$C$6=5,SUM(Ene!I80+Feb!I80+Mar!I80+Abr!I80+May!I80),IF(Config!$C$6=6,SUM(+Ene!I80+Feb!I80+Mar!I80+Abr!I80+May!I80+Jun!I80),IF(Config!$C$6=7,SUM(Ene!I80+Feb!I80+Mar!I80+Abr!I80+May!I80+Jun!I80+Jul!I80),IF(Config!$C$6=8,SUM(+Ene!I80+Feb!I80+Mar!I80+Abr!I80+May!I80+Jun!I80+Jul!I80+Ago!I80),IF(Config!$C$6=9,SUM(+Ene!I80+Feb!I80+Mar!I80+Abr!I80+May!I80+Jun!I80+Jul!I80+Ago!I80+Set!I80),IF(Config!$C$6=10,SUM(+Ene!I80+Feb!I80+Mar!I80+Abr!I80+May!I80+Jun!I80+Jul!I80+Ago!I80+Set!I80+Oct!I80),IF(Config!$C$6=11,SUM(+Ene!I80+Feb!I80+Mar!I80+Abr!I80+May!I80+Jun!I80+Jul!I80+Ago!I80+Set!I80+Oct!I80+Nov!I80),IF(Config!$C$6=12,SUM(+Ene!I80+Feb!I80+Mar!I80+Abr!I80+May!I80+Jun!I80+Jul!I80+Ago!I80+Set!I80+Oct!I80+Nov!I80+Dic!I80)))))))))))))</f>
        <v>0</v>
      </c>
      <c r="J80" s="430">
        <f>IF(Config!$C$6=1,SUM(+Ene!J80),IF(Config!$C$6=2,SUM(+Ene!J80+Feb!J80),IF(Config!$C$6=3,SUM(+Ene!J80+Feb!J80+Mar!J80),IF(Config!$C$6=4,SUM(+Ene!J80+Feb!J80+Mar!J80+Abr!J80),IF(Config!$C$6=5,SUM(Ene!J80+Feb!J80+Mar!J80+Abr!J80+May!J80),IF(Config!$C$6=6,SUM(+Ene!J80+Feb!J80+Mar!J80+Abr!J80+May!J80+Jun!J80),IF(Config!$C$6=7,SUM(Ene!J80+Feb!J80+Mar!J80+Abr!J80+May!J80+Jun!J80+Jul!J80),IF(Config!$C$6=8,SUM(+Ene!J80+Feb!J80+Mar!J80+Abr!J80+May!J80+Jun!J80+Jul!J80+Ago!J80),IF(Config!$C$6=9,SUM(+Ene!J80+Feb!J80+Mar!J80+Abr!J80+May!J80+Jun!J80+Jul!J80+Ago!J80+Set!J80),IF(Config!$C$6=10,SUM(+Ene!J80+Feb!J80+Mar!J80+Abr!J80+May!J80+Jun!J80+Jul!J80+Ago!J80+Set!J80+Oct!J80),IF(Config!$C$6=11,SUM(+Ene!J80+Feb!J80+Mar!J80+Abr!J80+May!J80+Jun!J80+Jul!J80+Ago!J80+Set!J80+Oct!J80+Nov!J80),IF(Config!$C$6=12,SUM(+Ene!J80+Feb!J80+Mar!J80+Abr!J80+May!J80+Jun!J80+Jul!J80+Ago!J80+Set!J80+Oct!J80+Nov!J80+Dic!J80)))))))))))))</f>
        <v>0</v>
      </c>
      <c r="K80" s="430">
        <f>IF(Config!$C$6=1,SUM(+Ene!K80),IF(Config!$C$6=2,SUM(+Ene!K80+Feb!K80),IF(Config!$C$6=3,SUM(+Ene!K80+Feb!K80+Mar!K80),IF(Config!$C$6=4,SUM(+Ene!K80+Feb!K80+Mar!K80+Abr!K80),IF(Config!$C$6=5,SUM(Ene!K80+Feb!K80+Mar!K80+Abr!K80+May!K80),IF(Config!$C$6=6,SUM(+Ene!K80+Feb!K80+Mar!K80+Abr!K80+May!K80+Jun!K80),IF(Config!$C$6=7,SUM(Ene!K80+Feb!K80+Mar!K80+Abr!K80+May!K80+Jun!K80+Jul!K80),IF(Config!$C$6=8,SUM(+Ene!K80+Feb!K80+Mar!K80+Abr!K80+May!K80+Jun!K80+Jul!K80+Ago!K80),IF(Config!$C$6=9,SUM(+Ene!K80+Feb!K80+Mar!K80+Abr!K80+May!K80+Jun!K80+Jul!K80+Ago!K80+Set!K80),IF(Config!$C$6=10,SUM(+Ene!K80+Feb!K80+Mar!K80+Abr!K80+May!K80+Jun!K80+Jul!K80+Ago!K80+Set!K80+Oct!K80),IF(Config!$C$6=11,SUM(+Ene!K80+Feb!K80+Mar!K80+Abr!K80+May!K80+Jun!K80+Jul!K80+Ago!K80+Set!K80+Oct!K80+Nov!K80),IF(Config!$C$6=12,SUM(+Ene!K80+Feb!K80+Mar!K80+Abr!K80+May!K80+Jun!K80+Jul!K80+Ago!K80+Set!K80+Oct!K80+Nov!K80+Dic!K80)))))))))))))</f>
        <v>0</v>
      </c>
      <c r="L80" s="430">
        <f>IF(Config!$C$6=1,SUM(+Ene!L80),IF(Config!$C$6=2,SUM(+Ene!L80+Feb!L80),IF(Config!$C$6=3,SUM(+Ene!L80+Feb!L80+Mar!L80),IF(Config!$C$6=4,SUM(+Ene!L80+Feb!L80+Mar!L80+Abr!L80),IF(Config!$C$6=5,SUM(Ene!L80+Feb!L80+Mar!L80+Abr!L80+May!L80),IF(Config!$C$6=6,SUM(+Ene!L80+Feb!L80+Mar!L80+Abr!L80+May!L80+Jun!L80),IF(Config!$C$6=7,SUM(Ene!L80+Feb!L80+Mar!L80+Abr!L80+May!L80+Jun!L80+Jul!L80),IF(Config!$C$6=8,SUM(+Ene!L80+Feb!L80+Mar!L80+Abr!L80+May!L80+Jun!L80+Jul!L80+Ago!L80),IF(Config!$C$6=9,SUM(+Ene!L80+Feb!L80+Mar!L80+Abr!L80+May!L80+Jun!L80+Jul!L80+Ago!L80+Set!L80),IF(Config!$C$6=10,SUM(+Ene!L80+Feb!L80+Mar!L80+Abr!L80+May!L80+Jun!L80+Jul!L80+Ago!L80+Set!L80+Oct!L80),IF(Config!$C$6=11,SUM(+Ene!L80+Feb!L80+Mar!L80+Abr!L80+May!L80+Jun!L80+Jul!L80+Ago!L80+Set!L80+Oct!L80+Nov!L80),IF(Config!$C$6=12,SUM(+Ene!L80+Feb!L80+Mar!L80+Abr!L80+May!L80+Jun!L80+Jul!L80+Ago!L80+Set!L80+Oct!L80+Nov!L80+Dic!L80)))))))))))))</f>
        <v>0</v>
      </c>
      <c r="M80" s="430">
        <f>IF(Config!$C$6=1,SUM(+Ene!M80),IF(Config!$C$6=2,SUM(+Ene!M80+Feb!M80),IF(Config!$C$6=3,SUM(+Ene!M80+Feb!M80+Mar!M80),IF(Config!$C$6=4,SUM(+Ene!M80+Feb!M80+Mar!M80+Abr!M80),IF(Config!$C$6=5,SUM(Ene!M80+Feb!M80+Mar!M80+Abr!M80+May!M80),IF(Config!$C$6=6,SUM(+Ene!M80+Feb!M80+Mar!M80+Abr!M80+May!M80+Jun!M80),IF(Config!$C$6=7,SUM(Ene!M80+Feb!M80+Mar!M80+Abr!M80+May!M80+Jun!M80+Jul!M80),IF(Config!$C$6=8,SUM(+Ene!M80+Feb!M80+Mar!M80+Abr!M80+May!M80+Jun!M80+Jul!M80+Ago!M80),IF(Config!$C$6=9,SUM(+Ene!M80+Feb!M80+Mar!M80+Abr!M80+May!M80+Jun!M80+Jul!M80+Ago!M80+Set!M80),IF(Config!$C$6=10,SUM(+Ene!M80+Feb!M80+Mar!M80+Abr!M80+May!M80+Jun!M80+Jul!M80+Ago!M80+Set!M80+Oct!M80),IF(Config!$C$6=11,SUM(+Ene!M80+Feb!M80+Mar!M80+Abr!M80+May!M80+Jun!M80+Jul!M80+Ago!M80+Set!M80+Oct!M80+Nov!M80),IF(Config!$C$6=12,SUM(+Ene!M80+Feb!M80+Mar!M80+Abr!M80+May!M80+Jun!M80+Jul!M80+Ago!M80+Set!M80+Oct!M80+Nov!M80+Dic!M80)))))))))))))</f>
        <v>0</v>
      </c>
      <c r="N80" s="430">
        <f>IF(Config!$C$6=1,SUM(+Ene!N80),IF(Config!$C$6=2,SUM(+Ene!N80+Feb!N80),IF(Config!$C$6=3,SUM(+Ene!N80+Feb!N80+Mar!N80),IF(Config!$C$6=4,SUM(+Ene!N80+Feb!N80+Mar!N80+Abr!N80),IF(Config!$C$6=5,SUM(Ene!N80+Feb!N80+Mar!N80+Abr!N80+May!N80),IF(Config!$C$6=6,SUM(+Ene!N80+Feb!N80+Mar!N80+Abr!N80+May!N80+Jun!N80),IF(Config!$C$6=7,SUM(Ene!N80+Feb!N80+Mar!N80+Abr!N80+May!N80+Jun!N80+Jul!N80),IF(Config!$C$6=8,SUM(+Ene!N80+Feb!N80+Mar!N80+Abr!N80+May!N80+Jun!N80+Jul!N80+Ago!N80),IF(Config!$C$6=9,SUM(+Ene!N80+Feb!N80+Mar!N80+Abr!N80+May!N80+Jun!N80+Jul!N80+Ago!N80+Set!N80),IF(Config!$C$6=10,SUM(+Ene!N80+Feb!N80+Mar!N80+Abr!N80+May!N80+Jun!N80+Jul!N80+Ago!N80+Set!N80+Oct!N80),IF(Config!$C$6=11,SUM(+Ene!N80+Feb!N80+Mar!N80+Abr!N80+May!N80+Jun!N80+Jul!N80+Ago!N80+Set!N80+Oct!N80+Nov!N80),IF(Config!$C$6=12,SUM(+Ene!N80+Feb!N80+Mar!N80+Abr!N80+May!N80+Jun!N80+Jul!N80+Ago!N80+Set!N80+Oct!N80+Nov!N80+Dic!N80)))))))))))))</f>
        <v>0</v>
      </c>
      <c r="O80" s="430">
        <f>IF(Config!$C$6=1,SUM(+Ene!O80),IF(Config!$C$6=2,SUM(+Ene!O80+Feb!O80),IF(Config!$C$6=3,SUM(+Ene!O80+Feb!O80+Mar!O80),IF(Config!$C$6=4,SUM(+Ene!O80+Feb!O80+Mar!O80+Abr!O80),IF(Config!$C$6=5,SUM(Ene!O80+Feb!O80+Mar!O80+Abr!O80+May!O80),IF(Config!$C$6=6,SUM(+Ene!O80+Feb!O80+Mar!O80+Abr!O80+May!O80+Jun!O80),IF(Config!$C$6=7,SUM(Ene!O80+Feb!O80+Mar!O80+Abr!O80+May!O80+Jun!O80+Jul!O80),IF(Config!$C$6=8,SUM(+Ene!O80+Feb!O80+Mar!O80+Abr!O80+May!O80+Jun!O80+Jul!O80+Ago!O80),IF(Config!$C$6=9,SUM(+Ene!O80+Feb!O80+Mar!O80+Abr!O80+May!O80+Jun!O80+Jul!O80+Ago!O80+Set!O80),IF(Config!$C$6=10,SUM(+Ene!O80+Feb!O80+Mar!O80+Abr!O80+May!O80+Jun!O80+Jul!O80+Ago!O80+Set!O80+Oct!O80),IF(Config!$C$6=11,SUM(+Ene!O80+Feb!O80+Mar!O80+Abr!O80+May!O80+Jun!O80+Jul!O80+Ago!O80+Set!O80+Oct!O80+Nov!O80),IF(Config!$C$6=12,SUM(+Ene!O80+Feb!O80+Mar!O80+Abr!O80+May!O80+Jun!O80+Jul!O80+Ago!O80+Set!O80+Oct!O80+Nov!O80+Dic!O80)))))))))))))</f>
        <v>0</v>
      </c>
      <c r="P80" s="430">
        <f>IF(Config!$C$6=1,SUM(+Ene!P80),IF(Config!$C$6=2,SUM(+Ene!P80+Feb!P80),IF(Config!$C$6=3,SUM(+Ene!P80+Feb!P80+Mar!P80),IF(Config!$C$6=4,SUM(+Ene!P80+Feb!P80+Mar!P80+Abr!P80),IF(Config!$C$6=5,SUM(Ene!P80+Feb!P80+Mar!P80+Abr!P80+May!P80),IF(Config!$C$6=6,SUM(+Ene!P80+Feb!P80+Mar!P80+Abr!P80+May!P80+Jun!P80),IF(Config!$C$6=7,SUM(Ene!P80+Feb!P80+Mar!P80+Abr!P80+May!P80+Jun!P80+Jul!P80),IF(Config!$C$6=8,SUM(+Ene!P80+Feb!P80+Mar!P80+Abr!P80+May!P80+Jun!P80+Jul!P80+Ago!P80),IF(Config!$C$6=9,SUM(+Ene!P80+Feb!P80+Mar!P80+Abr!P80+May!P80+Jun!P80+Jul!P80+Ago!P80+Set!P80),IF(Config!$C$6=10,SUM(+Ene!P80+Feb!P80+Mar!P80+Abr!P80+May!P80+Jun!P80+Jul!P80+Ago!P80+Set!P80+Oct!P80),IF(Config!$C$6=11,SUM(+Ene!P80+Feb!P80+Mar!P80+Abr!P80+May!P80+Jun!P80+Jul!P80+Ago!P80+Set!P80+Oct!P80+Nov!P80),IF(Config!$C$6=12,SUM(+Ene!P80+Feb!P80+Mar!P80+Abr!P80+May!P80+Jun!P80+Jul!P80+Ago!P80+Set!P80+Oct!P80+Nov!P80+Dic!P80)))))))))))))</f>
        <v>0</v>
      </c>
      <c r="Q80" s="430">
        <f>IF(Config!$C$6=1,SUM(+Ene!Q80),IF(Config!$C$6=2,SUM(+Ene!Q80+Feb!Q80),IF(Config!$C$6=3,SUM(+Ene!Q80+Feb!Q80+Mar!Q80),IF(Config!$C$6=4,SUM(+Ene!Q80+Feb!Q80+Mar!Q80+Abr!Q80),IF(Config!$C$6=5,SUM(Ene!Q80+Feb!Q80+Mar!Q80+Abr!Q80+May!Q80),IF(Config!$C$6=6,SUM(+Ene!Q80+Feb!Q80+Mar!Q80+Abr!Q80+May!Q80+Jun!Q80),IF(Config!$C$6=7,SUM(Ene!Q80+Feb!Q80+Mar!Q80+Abr!Q80+May!Q80+Jun!Q80+Jul!Q80),IF(Config!$C$6=8,SUM(+Ene!Q80+Feb!Q80+Mar!Q80+Abr!Q80+May!Q80+Jun!Q80+Jul!Q80+Ago!Q80),IF(Config!$C$6=9,SUM(+Ene!Q80+Feb!Q80+Mar!Q80+Abr!Q80+May!Q80+Jun!Q80+Jul!Q80+Ago!Q80+Set!Q80),IF(Config!$C$6=10,SUM(+Ene!Q80+Feb!Q80+Mar!Q80+Abr!Q80+May!Q80+Jun!Q80+Jul!Q80+Ago!Q80+Set!Q80+Oct!Q80),IF(Config!$C$6=11,SUM(+Ene!Q80+Feb!Q80+Mar!Q80+Abr!Q80+May!Q80+Jun!Q80+Jul!Q80+Ago!Q80+Set!Q80+Oct!Q80+Nov!Q80),IF(Config!$C$6=12,SUM(+Ene!Q80+Feb!Q80+Mar!Q80+Abr!Q80+May!Q80+Jun!Q80+Jul!Q80+Ago!Q80+Set!Q80+Oct!Q80+Nov!Q80+Dic!Q80)))))))))))))</f>
        <v>0</v>
      </c>
      <c r="R80" s="430">
        <f>IF(Config!$C$6=1,SUM(+Ene!R80),IF(Config!$C$6=2,SUM(+Ene!R80+Feb!R80),IF(Config!$C$6=3,SUM(+Ene!R80+Feb!R80+Mar!R80),IF(Config!$C$6=4,SUM(+Ene!R80+Feb!R80+Mar!R80+Abr!R80),IF(Config!$C$6=5,SUM(Ene!R80+Feb!R80+Mar!R80+Abr!R80+May!R80),IF(Config!$C$6=6,SUM(+Ene!R80+Feb!R80+Mar!R80+Abr!R80+May!R80+Jun!R80),IF(Config!$C$6=7,SUM(Ene!R80+Feb!R80+Mar!R80+Abr!R80+May!R80+Jun!R80+Jul!R80),IF(Config!$C$6=8,SUM(+Ene!R80+Feb!R80+Mar!R80+Abr!R80+May!R80+Jun!R80+Jul!R80+Ago!R80),IF(Config!$C$6=9,SUM(+Ene!R80+Feb!R80+Mar!R80+Abr!R80+May!R80+Jun!R80+Jul!R80+Ago!R80+Set!R80),IF(Config!$C$6=10,SUM(+Ene!R80+Feb!R80+Mar!R80+Abr!R80+May!R80+Jun!R80+Jul!R80+Ago!R80+Set!R80+Oct!R80),IF(Config!$C$6=11,SUM(+Ene!R80+Feb!R80+Mar!R80+Abr!R80+May!R80+Jun!R80+Jul!R80+Ago!R80+Set!R80+Oct!R80+Nov!R80),IF(Config!$C$6=12,SUM(+Ene!R80+Feb!R80+Mar!R80+Abr!R80+May!R80+Jun!R80+Jul!R80+Ago!R80+Set!R80+Oct!R80+Nov!R80+Dic!R80)))))))))))))</f>
        <v>0</v>
      </c>
      <c r="S80" s="430">
        <f>IF(Config!$C$6=1,SUM(+Ene!S80),IF(Config!$C$6=2,SUM(+Ene!S80+Feb!S80),IF(Config!$C$6=3,SUM(+Ene!S80+Feb!S80+Mar!S80),IF(Config!$C$6=4,SUM(+Ene!S80+Feb!S80+Mar!S80+Abr!S80),IF(Config!$C$6=5,SUM(Ene!S80+Feb!S80+Mar!S80+Abr!S80+May!S80),IF(Config!$C$6=6,SUM(+Ene!S80+Feb!S80+Mar!S80+Abr!S80+May!S80+Jun!S80),IF(Config!$C$6=7,SUM(Ene!S80+Feb!S80+Mar!S80+Abr!S80+May!S80+Jun!S80+Jul!S80),IF(Config!$C$6=8,SUM(+Ene!S80+Feb!S80+Mar!S80+Abr!S80+May!S80+Jun!S80+Jul!S80+Ago!S80),IF(Config!$C$6=9,SUM(+Ene!S80+Feb!S80+Mar!S80+Abr!S80+May!S80+Jun!S80+Jul!S80+Ago!S80+Set!S80),IF(Config!$C$6=10,SUM(+Ene!S80+Feb!S80+Mar!S80+Abr!S80+May!S80+Jun!S80+Jul!S80+Ago!S80+Set!S80+Oct!S80),IF(Config!$C$6=11,SUM(+Ene!S80+Feb!S80+Mar!S80+Abr!S80+May!S80+Jun!S80+Jul!S80+Ago!S80+Set!S80+Oct!S80+Nov!S80),IF(Config!$C$6=12,SUM(+Ene!S80+Feb!S80+Mar!S80+Abr!S80+May!S80+Jun!S80+Jul!S80+Ago!S80+Set!S80+Oct!S80+Nov!S80+Dic!S80)))))))))))))</f>
        <v>0</v>
      </c>
      <c r="T80" s="430">
        <f>IF(Config!$C$6=1,SUM(+Ene!T80),IF(Config!$C$6=2,SUM(+Ene!T80+Feb!T80),IF(Config!$C$6=3,SUM(+Ene!T80+Feb!T80+Mar!T80),IF(Config!$C$6=4,SUM(+Ene!T80+Feb!T80+Mar!T80+Abr!T80),IF(Config!$C$6=5,SUM(Ene!T80+Feb!T80+Mar!T80+Abr!T80+May!T80),IF(Config!$C$6=6,SUM(+Ene!T80+Feb!T80+Mar!T80+Abr!T80+May!T80+Jun!T80),IF(Config!$C$6=7,SUM(Ene!T80+Feb!T80+Mar!T80+Abr!T80+May!T80+Jun!T80+Jul!T80),IF(Config!$C$6=8,SUM(+Ene!T80+Feb!T80+Mar!T80+Abr!T80+May!T80+Jun!T80+Jul!T80+Ago!T80),IF(Config!$C$6=9,SUM(+Ene!T80+Feb!T80+Mar!T80+Abr!T80+May!T80+Jun!T80+Jul!T80+Ago!T80+Set!T80),IF(Config!$C$6=10,SUM(+Ene!T80+Feb!T80+Mar!T80+Abr!T80+May!T80+Jun!T80+Jul!T80+Ago!T80+Set!T80+Oct!T80),IF(Config!$C$6=11,SUM(+Ene!T80+Feb!T80+Mar!T80+Abr!T80+May!T80+Jun!T80+Jul!T80+Ago!T80+Set!T80+Oct!T80+Nov!T80),IF(Config!$C$6=12,SUM(+Ene!T80+Feb!T80+Mar!T80+Abr!T80+May!T80+Jun!T80+Jul!T80+Ago!T80+Set!T80+Oct!T80+Nov!T80+Dic!T80)))))))))))))</f>
        <v>0</v>
      </c>
      <c r="U80" s="430">
        <f>IF(Config!$C$6=1,SUM(+Ene!U80),IF(Config!$C$6=2,SUM(+Ene!U80+Feb!U80),IF(Config!$C$6=3,SUM(+Ene!U80+Feb!U80+Mar!U80),IF(Config!$C$6=4,SUM(+Ene!U80+Feb!U80+Mar!U80+Abr!U80),IF(Config!$C$6=5,SUM(Ene!U80+Feb!U80+Mar!U80+Abr!U80+May!U80),IF(Config!$C$6=6,SUM(+Ene!U80+Feb!U80+Mar!U80+Abr!U80+May!U80+Jun!U80),IF(Config!$C$6=7,SUM(Ene!U80+Feb!U80+Mar!U80+Abr!U80+May!U80+Jun!U80+Jul!U80),IF(Config!$C$6=8,SUM(+Ene!U80+Feb!U80+Mar!U80+Abr!U80+May!U80+Jun!U80+Jul!U80+Ago!U80),IF(Config!$C$6=9,SUM(+Ene!U80+Feb!U80+Mar!U80+Abr!U80+May!U80+Jun!U80+Jul!U80+Ago!U80+Set!U80),IF(Config!$C$6=10,SUM(+Ene!U80+Feb!U80+Mar!U80+Abr!U80+May!U80+Jun!U80+Jul!U80+Ago!U80+Set!U80+Oct!U80),IF(Config!$C$6=11,SUM(+Ene!U80+Feb!U80+Mar!U80+Abr!U80+May!U80+Jun!U80+Jul!U80+Ago!U80+Set!U80+Oct!U80+Nov!U80),IF(Config!$C$6=12,SUM(+Ene!U80+Feb!U80+Mar!U80+Abr!U80+May!U80+Jun!U80+Jul!U80+Ago!U80+Set!U80+Oct!U80+Nov!U80+Dic!U80)))))))))))))</f>
        <v>0</v>
      </c>
      <c r="V80" s="430">
        <f>IF(Config!$C$6=1,SUM(+Ene!V80),IF(Config!$C$6=2,SUM(+Ene!V80+Feb!V80),IF(Config!$C$6=3,SUM(+Ene!V80+Feb!V80+Mar!V80),IF(Config!$C$6=4,SUM(+Ene!V80+Feb!V80+Mar!V80+Abr!V80),IF(Config!$C$6=5,SUM(Ene!V80+Feb!V80+Mar!V80+Abr!V80+May!V80),IF(Config!$C$6=6,SUM(+Ene!V80+Feb!V80+Mar!V80+Abr!V80+May!V80+Jun!V80),IF(Config!$C$6=7,SUM(Ene!V80+Feb!V80+Mar!V80+Abr!V80+May!V80+Jun!V80+Jul!V80),IF(Config!$C$6=8,SUM(+Ene!V80+Feb!V80+Mar!V80+Abr!V80+May!V80+Jun!V80+Jul!V80+Ago!V80),IF(Config!$C$6=9,SUM(+Ene!V80+Feb!V80+Mar!V80+Abr!V80+May!V80+Jun!V80+Jul!V80+Ago!V80+Set!V80),IF(Config!$C$6=10,SUM(+Ene!V80+Feb!V80+Mar!V80+Abr!V80+May!V80+Jun!V80+Jul!V80+Ago!V80+Set!V80+Oct!V80),IF(Config!$C$6=11,SUM(+Ene!V80+Feb!V80+Mar!V80+Abr!V80+May!V80+Jun!V80+Jul!V80+Ago!V80+Set!V80+Oct!V80+Nov!V80),IF(Config!$C$6=12,SUM(+Ene!V80+Feb!V80+Mar!V80+Abr!V80+May!V80+Jun!V80+Jul!V80+Ago!V80+Set!V80+Oct!V80+Nov!V80+Dic!V80)))))))))))))</f>
        <v>0</v>
      </c>
      <c r="W80" s="430">
        <f>IF(Config!$C$6=1,SUM(+Ene!W80),IF(Config!$C$6=2,SUM(+Ene!W80+Feb!W80),IF(Config!$C$6=3,SUM(+Ene!W80+Feb!W80+Mar!W80),IF(Config!$C$6=4,SUM(+Ene!W80+Feb!W80+Mar!W80+Abr!W80),IF(Config!$C$6=5,SUM(Ene!W80+Feb!W80+Mar!W80+Abr!W80+May!W80),IF(Config!$C$6=6,SUM(+Ene!W80+Feb!W80+Mar!W80+Abr!W80+May!W80+Jun!W80),IF(Config!$C$6=7,SUM(Ene!W80+Feb!W80+Mar!W80+Abr!W80+May!W80+Jun!W80+Jul!W80),IF(Config!$C$6=8,SUM(+Ene!W80+Feb!W80+Mar!W80+Abr!W80+May!W80+Jun!W80+Jul!W80+Ago!W80),IF(Config!$C$6=9,SUM(+Ene!W80+Feb!W80+Mar!W80+Abr!W80+May!W80+Jun!W80+Jul!W80+Ago!W80+Set!W80),IF(Config!$C$6=10,SUM(+Ene!W80+Feb!W80+Mar!W80+Abr!W80+May!W80+Jun!W80+Jul!W80+Ago!W80+Set!W80+Oct!W80),IF(Config!$C$6=11,SUM(+Ene!W80+Feb!W80+Mar!W80+Abr!W80+May!W80+Jun!W80+Jul!W80+Ago!W80+Set!W80+Oct!W80+Nov!W80),IF(Config!$C$6=12,SUM(+Ene!W80+Feb!W80+Mar!W80+Abr!W80+May!W80+Jun!W80+Jul!W80+Ago!W80+Set!W80+Oct!W80+Nov!W80+Dic!W80)))))))))))))</f>
        <v>0</v>
      </c>
      <c r="X80" s="430">
        <f>IF(Config!$C$6=1,SUM(+Ene!X80),IF(Config!$C$6=2,SUM(+Ene!X80+Feb!X80),IF(Config!$C$6=3,SUM(+Ene!X80+Feb!X80+Mar!X80),IF(Config!$C$6=4,SUM(+Ene!X80+Feb!X80+Mar!X80+Abr!X80),IF(Config!$C$6=5,SUM(Ene!X80+Feb!X80+Mar!X80+Abr!X80+May!X80),IF(Config!$C$6=6,SUM(+Ene!X80+Feb!X80+Mar!X80+Abr!X80+May!X80+Jun!X80),IF(Config!$C$6=7,SUM(Ene!X80+Feb!X80+Mar!X80+Abr!X80+May!X80+Jun!X80+Jul!X80),IF(Config!$C$6=8,SUM(+Ene!X80+Feb!X80+Mar!X80+Abr!X80+May!X80+Jun!X80+Jul!X80+Ago!X80),IF(Config!$C$6=9,SUM(+Ene!X80+Feb!X80+Mar!X80+Abr!X80+May!X80+Jun!X80+Jul!X80+Ago!X80+Set!X80),IF(Config!$C$6=10,SUM(+Ene!X80+Feb!X80+Mar!X80+Abr!X80+May!X80+Jun!X80+Jul!X80+Ago!X80+Set!X80+Oct!X80),IF(Config!$C$6=11,SUM(+Ene!X80+Feb!X80+Mar!X80+Abr!X80+May!X80+Jun!X80+Jul!X80+Ago!X80+Set!X80+Oct!X80+Nov!X80),IF(Config!$C$6=12,SUM(+Ene!X80+Feb!X80+Mar!X80+Abr!X80+May!X80+Jun!X80+Jul!X80+Ago!X80+Set!X80+Oct!X80+Nov!X80+Dic!X80)))))))))))))</f>
        <v>0</v>
      </c>
      <c r="Y80" s="430">
        <f>IF(Config!$C$6=1,SUM(+Ene!Y80),IF(Config!$C$6=2,SUM(+Ene!Y80+Feb!Y80),IF(Config!$C$6=3,SUM(+Ene!Y80+Feb!Y80+Mar!Y80),IF(Config!$C$6=4,SUM(+Ene!Y80+Feb!Y80+Mar!Y80+Abr!Y80),IF(Config!$C$6=5,SUM(Ene!Y80+Feb!Y80+Mar!Y80+Abr!Y80+May!Y80),IF(Config!$C$6=6,SUM(+Ene!Y80+Feb!Y80+Mar!Y80+Abr!Y80+May!Y80+Jun!Y80),IF(Config!$C$6=7,SUM(Ene!Y80+Feb!Y80+Mar!Y80+Abr!Y80+May!Y80+Jun!Y80+Jul!Y80),IF(Config!$C$6=8,SUM(+Ene!Y80+Feb!Y80+Mar!Y80+Abr!Y80+May!Y80+Jun!Y80+Jul!Y80+Ago!Y80),IF(Config!$C$6=9,SUM(+Ene!Y80+Feb!Y80+Mar!Y80+Abr!Y80+May!Y80+Jun!Y80+Jul!Y80+Ago!Y80+Set!Y80),IF(Config!$C$6=10,SUM(+Ene!Y80+Feb!Y80+Mar!Y80+Abr!Y80+May!Y80+Jun!Y80+Jul!Y80+Ago!Y80+Set!Y80+Oct!Y80),IF(Config!$C$6=11,SUM(+Ene!Y80+Feb!Y80+Mar!Y80+Abr!Y80+May!Y80+Jun!Y80+Jul!Y80+Ago!Y80+Set!Y80+Oct!Y80+Nov!Y80),IF(Config!$C$6=12,SUM(+Ene!Y80+Feb!Y80+Mar!Y80+Abr!Y80+May!Y80+Jun!Y80+Jul!Y80+Ago!Y80+Set!Y80+Oct!Y80+Nov!Y80+Dic!Y80)))))))))))))</f>
        <v>0</v>
      </c>
      <c r="Z80" s="430">
        <f>IF(Config!$C$6=1,SUM(+Ene!Z80),IF(Config!$C$6=2,SUM(+Ene!Z80+Feb!Z80),IF(Config!$C$6=3,SUM(+Ene!Z80+Feb!Z80+Mar!Z80),IF(Config!$C$6=4,SUM(+Ene!Z80+Feb!Z80+Mar!Z80+Abr!Z80),IF(Config!$C$6=5,SUM(Ene!Z80+Feb!Z80+Mar!Z80+Abr!Z80+May!Z80),IF(Config!$C$6=6,SUM(+Ene!Z80+Feb!Z80+Mar!Z80+Abr!Z80+May!Z80+Jun!Z80),IF(Config!$C$6=7,SUM(Ene!Z80+Feb!Z80+Mar!Z80+Abr!Z80+May!Z80+Jun!Z80+Jul!Z80),IF(Config!$C$6=8,SUM(+Ene!Z80+Feb!Z80+Mar!Z80+Abr!Z80+May!Z80+Jun!Z80+Jul!Z80+Ago!Z80),IF(Config!$C$6=9,SUM(+Ene!Z80+Feb!Z80+Mar!Z80+Abr!Z80+May!Z80+Jun!Z80+Jul!Z80+Ago!Z80+Set!Z80),IF(Config!$C$6=10,SUM(+Ene!Z80+Feb!Z80+Mar!Z80+Abr!Z80+May!Z80+Jun!Z80+Jul!Z80+Ago!Z80+Set!Z80+Oct!Z80),IF(Config!$C$6=11,SUM(+Ene!Z80+Feb!Z80+Mar!Z80+Abr!Z80+May!Z80+Jun!Z80+Jul!Z80+Ago!Z80+Set!Z80+Oct!Z80+Nov!Z80),IF(Config!$C$6=12,SUM(+Ene!Z80+Feb!Z80+Mar!Z80+Abr!Z80+May!Z80+Jun!Z80+Jul!Z80+Ago!Z80+Set!Z80+Oct!Z80+Nov!Z80+Dic!Z80)))))))))))))</f>
        <v>0</v>
      </c>
      <c r="AA80" s="430">
        <f>IF(Config!$C$6=1,SUM(+Ene!AA80),IF(Config!$C$6=2,SUM(+Ene!AA80+Feb!AA80),IF(Config!$C$6=3,SUM(+Ene!AA80+Feb!AA80+Mar!AA80),IF(Config!$C$6=4,SUM(+Ene!AA80+Feb!AA80+Mar!AA80+Abr!AA80),IF(Config!$C$6=5,SUM(Ene!AA80+Feb!AA80+Mar!AA80+Abr!AA80+May!AA80),IF(Config!$C$6=6,SUM(+Ene!AA80+Feb!AA80+Mar!AA80+Abr!AA80+May!AA80+Jun!AA80),IF(Config!$C$6=7,SUM(Ene!AA80+Feb!AA80+Mar!AA80+Abr!AA80+May!AA80+Jun!AA80+Jul!AA80),IF(Config!$C$6=8,SUM(+Ene!AA80+Feb!AA80+Mar!AA80+Abr!AA80+May!AA80+Jun!AA80+Jul!AA80+Ago!AA80),IF(Config!$C$6=9,SUM(+Ene!AA80+Feb!AA80+Mar!AA80+Abr!AA80+May!AA80+Jun!AA80+Jul!AA80+Ago!AA80+Set!AA80),IF(Config!$C$6=10,SUM(+Ene!AA80+Feb!AA80+Mar!AA80+Abr!AA80+May!AA80+Jun!AA80+Jul!AA80+Ago!AA80+Set!AA80+Oct!AA80),IF(Config!$C$6=11,SUM(+Ene!AA80+Feb!AA80+Mar!AA80+Abr!AA80+May!AA80+Jun!AA80+Jul!AA80+Ago!AA80+Set!AA80+Oct!AA80+Nov!AA80),IF(Config!$C$6=12,SUM(+Ene!AA80+Feb!AA80+Mar!AA80+Abr!AA80+May!AA80+Jun!AA80+Jul!AA80+Ago!AA80+Set!AA80+Oct!AA80+Nov!AA80+Dic!AA80)))))))))))))</f>
        <v>0</v>
      </c>
      <c r="AB80" s="430">
        <f>IF(Config!$C$6=1,SUM(+Ene!AB80),IF(Config!$C$6=2,SUM(+Ene!AB80+Feb!AB80),IF(Config!$C$6=3,SUM(+Ene!AB80+Feb!AB80+Mar!AB80),IF(Config!$C$6=4,SUM(+Ene!AB80+Feb!AB80+Mar!AB80+Abr!AB80),IF(Config!$C$6=5,SUM(Ene!AB80+Feb!AB80+Mar!AB80+Abr!AB80+May!AB80),IF(Config!$C$6=6,SUM(+Ene!AB80+Feb!AB80+Mar!AB80+Abr!AB80+May!AB80+Jun!AB80),IF(Config!$C$6=7,SUM(Ene!AB80+Feb!AB80+Mar!AB80+Abr!AB80+May!AB80+Jun!AB80+Jul!AB80),IF(Config!$C$6=8,SUM(+Ene!AB80+Feb!AB80+Mar!AB80+Abr!AB80+May!AB80+Jun!AB80+Jul!AB80+Ago!AB80),IF(Config!$C$6=9,SUM(+Ene!AB80+Feb!AB80+Mar!AB80+Abr!AB80+May!AB80+Jun!AB80+Jul!AB80+Ago!AB80+Set!AB80),IF(Config!$C$6=10,SUM(+Ene!AB80+Feb!AB80+Mar!AB80+Abr!AB80+May!AB80+Jun!AB80+Jul!AB80+Ago!AB80+Set!AB80+Oct!AB80),IF(Config!$C$6=11,SUM(+Ene!AB80+Feb!AB80+Mar!AB80+Abr!AB80+May!AB80+Jun!AB80+Jul!AB80+Ago!AB80+Set!AB80+Oct!AB80+Nov!AB80),IF(Config!$C$6=12,SUM(+Ene!AB80+Feb!AB80+Mar!AB80+Abr!AB80+May!AB80+Jun!AB80+Jul!AB80+Ago!AB80+Set!AB80+Oct!AB80+Nov!AB80+Dic!AB80)))))))))))))</f>
        <v>0</v>
      </c>
      <c r="AC80" s="430">
        <f>IF(Config!$C$6=1,SUM(+Ene!AC80),IF(Config!$C$6=2,SUM(+Ene!AC80+Feb!AC80),IF(Config!$C$6=3,SUM(+Ene!AC80+Feb!AC80+Mar!AC80),IF(Config!$C$6=4,SUM(+Ene!AC80+Feb!AC80+Mar!AC80+Abr!AC80),IF(Config!$C$6=5,SUM(Ene!AC80+Feb!AC80+Mar!AC80+Abr!AC80+May!AC80),IF(Config!$C$6=6,SUM(+Ene!AC80+Feb!AC80+Mar!AC80+Abr!AC80+May!AC80+Jun!AC80),IF(Config!$C$6=7,SUM(Ene!AC80+Feb!AC80+Mar!AC80+Abr!AC80+May!AC80+Jun!AC80+Jul!AC80),IF(Config!$C$6=8,SUM(+Ene!AC80+Feb!AC80+Mar!AC80+Abr!AC80+May!AC80+Jun!AC80+Jul!AC80+Ago!AC80),IF(Config!$C$6=9,SUM(+Ene!AC80+Feb!AC80+Mar!AC80+Abr!AC80+May!AC80+Jun!AC80+Jul!AC80+Ago!AC80+Set!AC80),IF(Config!$C$6=10,SUM(+Ene!AC80+Feb!AC80+Mar!AC80+Abr!AC80+May!AC80+Jun!AC80+Jul!AC80+Ago!AC80+Set!AC80+Oct!AC80),IF(Config!$C$6=11,SUM(+Ene!AC80+Feb!AC80+Mar!AC80+Abr!AC80+May!AC80+Jun!AC80+Jul!AC80+Ago!AC80+Set!AC80+Oct!AC80+Nov!AC80),IF(Config!$C$6=12,SUM(+Ene!AC80+Feb!AC80+Mar!AC80+Abr!AC80+May!AC80+Jun!AC80+Jul!AC80+Ago!AC80+Set!AC80+Oct!AC80+Nov!AC80+Dic!AC80)))))))))))))</f>
        <v>0</v>
      </c>
      <c r="AD80" s="430">
        <f>IF(Config!$C$6=1,SUM(+Ene!AD80),IF(Config!$C$6=2,SUM(+Ene!AD80+Feb!AD80),IF(Config!$C$6=3,SUM(+Ene!AD80+Feb!AD80+Mar!AD80),IF(Config!$C$6=4,SUM(+Ene!AD80+Feb!AD80+Mar!AD80+Abr!AD80),IF(Config!$C$6=5,SUM(Ene!AD80+Feb!AD80+Mar!AD80+Abr!AD80+May!AD80),IF(Config!$C$6=6,SUM(+Ene!AD80+Feb!AD80+Mar!AD80+Abr!AD80+May!AD80+Jun!AD80),IF(Config!$C$6=7,SUM(Ene!AD80+Feb!AD80+Mar!AD80+Abr!AD80+May!AD80+Jun!AD80+Jul!AD80),IF(Config!$C$6=8,SUM(+Ene!AD80+Feb!AD80+Mar!AD80+Abr!AD80+May!AD80+Jun!AD80+Jul!AD80+Ago!AD80),IF(Config!$C$6=9,SUM(+Ene!AD80+Feb!AD80+Mar!AD80+Abr!AD80+May!AD80+Jun!AD80+Jul!AD80+Ago!AD80+Set!AD80),IF(Config!$C$6=10,SUM(+Ene!AD80+Feb!AD80+Mar!AD80+Abr!AD80+May!AD80+Jun!AD80+Jul!AD80+Ago!AD80+Set!AD80+Oct!AD80),IF(Config!$C$6=11,SUM(+Ene!AD80+Feb!AD80+Mar!AD80+Abr!AD80+May!AD80+Jun!AD80+Jul!AD80+Ago!AD80+Set!AD80+Oct!AD80+Nov!AD80),IF(Config!$C$6=12,SUM(+Ene!AD80+Feb!AD80+Mar!AD80+Abr!AD80+May!AD80+Jun!AD80+Jul!AD80+Ago!AD80+Set!AD80+Oct!AD80+Nov!AD80+Dic!AD80)))))))))))))</f>
        <v>0</v>
      </c>
      <c r="AE80" s="430">
        <f>IF(Config!$C$6=1,SUM(+Ene!AE80),IF(Config!$C$6=2,SUM(+Ene!AE80+Feb!AE80),IF(Config!$C$6=3,SUM(+Ene!AE80+Feb!AE80+Mar!AE80),IF(Config!$C$6=4,SUM(+Ene!AE80+Feb!AE80+Mar!AE80+Abr!AE80),IF(Config!$C$6=5,SUM(Ene!AE80+Feb!AE80+Mar!AE80+Abr!AE80+May!AE80),IF(Config!$C$6=6,SUM(+Ene!AE80+Feb!AE80+Mar!AE80+Abr!AE80+May!AE80+Jun!AE80),IF(Config!$C$6=7,SUM(Ene!AE80+Feb!AE80+Mar!AE80+Abr!AE80+May!AE80+Jun!AE80+Jul!AE80),IF(Config!$C$6=8,SUM(+Ene!AE80+Feb!AE80+Mar!AE80+Abr!AE80+May!AE80+Jun!AE80+Jul!AE80+Ago!AE80),IF(Config!$C$6=9,SUM(+Ene!AE80+Feb!AE80+Mar!AE80+Abr!AE80+May!AE80+Jun!AE80+Jul!AE80+Ago!AE80+Set!AE80),IF(Config!$C$6=10,SUM(+Ene!AE80+Feb!AE80+Mar!AE80+Abr!AE80+May!AE80+Jun!AE80+Jul!AE80+Ago!AE80+Set!AE80+Oct!AE80),IF(Config!$C$6=11,SUM(+Ene!AE80+Feb!AE80+Mar!AE80+Abr!AE80+May!AE80+Jun!AE80+Jul!AE80+Ago!AE80+Set!AE80+Oct!AE80+Nov!AE80),IF(Config!$C$6=12,SUM(+Ene!AE80+Feb!AE80+Mar!AE80+Abr!AE80+May!AE80+Jun!AE80+Jul!AE80+Ago!AE80+Set!AE80+Oct!AE80+Nov!AE80+Dic!AE80)))))))))))))</f>
        <v>0</v>
      </c>
      <c r="AF80" s="430">
        <f>IF(Config!$C$6=1,SUM(+Ene!AF80),IF(Config!$C$6=2,SUM(+Ene!AF80+Feb!AF80),IF(Config!$C$6=3,SUM(+Ene!AF80+Feb!AF80+Mar!AF80),IF(Config!$C$6=4,SUM(+Ene!AF80+Feb!AF80+Mar!AF80+Abr!AF80),IF(Config!$C$6=5,SUM(Ene!AF80+Feb!AF80+Mar!AF80+Abr!AF80+May!AF80),IF(Config!$C$6=6,SUM(+Ene!AF80+Feb!AF80+Mar!AF80+Abr!AF80+May!AF80+Jun!AF80),IF(Config!$C$6=7,SUM(Ene!AF80+Feb!AF80+Mar!AF80+Abr!AF80+May!AF80+Jun!AF80+Jul!AF80),IF(Config!$C$6=8,SUM(+Ene!AF80+Feb!AF80+Mar!AF80+Abr!AF80+May!AF80+Jun!AF80+Jul!AF80+Ago!AF80),IF(Config!$C$6=9,SUM(+Ene!AF80+Feb!AF80+Mar!AF80+Abr!AF80+May!AF80+Jun!AF80+Jul!AF80+Ago!AF80+Set!AF80),IF(Config!$C$6=10,SUM(+Ene!AF80+Feb!AF80+Mar!AF80+Abr!AF80+May!AF80+Jun!AF80+Jul!AF80+Ago!AF80+Set!AF80+Oct!AF80),IF(Config!$C$6=11,SUM(+Ene!AF80+Feb!AF80+Mar!AF80+Abr!AF80+May!AF80+Jun!AF80+Jul!AF80+Ago!AF80+Set!AF80+Oct!AF80+Nov!AF80),IF(Config!$C$6=12,SUM(+Ene!AF80+Feb!AF80+Mar!AF80+Abr!AF80+May!AF80+Jun!AF80+Jul!AF80+Ago!AF80+Set!AF80+Oct!AF80+Nov!AF80+Dic!AF80)))))))))))))</f>
        <v>0</v>
      </c>
      <c r="AG80" s="430">
        <f>IF(Config!$C$6=1,SUM(+Ene!AG80),IF(Config!$C$6=2,SUM(+Ene!AG80+Feb!AG80),IF(Config!$C$6=3,SUM(+Ene!AG80+Feb!AG80+Mar!AG80),IF(Config!$C$6=4,SUM(+Ene!AG80+Feb!AG80+Mar!AG80+Abr!AG80),IF(Config!$C$6=5,SUM(Ene!AG80+Feb!AG80+Mar!AG80+Abr!AG80+May!AG80),IF(Config!$C$6=6,SUM(+Ene!AG80+Feb!AG80+Mar!AG80+Abr!AG80+May!AG80+Jun!AG80),IF(Config!$C$6=7,SUM(Ene!AG80+Feb!AG80+Mar!AG80+Abr!AG80+May!AG80+Jun!AG80+Jul!AG80),IF(Config!$C$6=8,SUM(+Ene!AG80+Feb!AG80+Mar!AG80+Abr!AG80+May!AG80+Jun!AG80+Jul!AG80+Ago!AG80),IF(Config!$C$6=9,SUM(+Ene!AG80+Feb!AG80+Mar!AG80+Abr!AG80+May!AG80+Jun!AG80+Jul!AG80+Ago!AG80+Set!AG80),IF(Config!$C$6=10,SUM(+Ene!AG80+Feb!AG80+Mar!AG80+Abr!AG80+May!AG80+Jun!AG80+Jul!AG80+Ago!AG80+Set!AG80+Oct!AG80),IF(Config!$C$6=11,SUM(+Ene!AG80+Feb!AG80+Mar!AG80+Abr!AG80+May!AG80+Jun!AG80+Jul!AG80+Ago!AG80+Set!AG80+Oct!AG80+Nov!AG80),IF(Config!$C$6=12,SUM(+Ene!AG80+Feb!AG80+Mar!AG80+Abr!AG80+May!AG80+Jun!AG80+Jul!AG80+Ago!AG80+Set!AG80+Oct!AG80+Nov!AG80+Dic!AG80)))))))))))))</f>
        <v>0</v>
      </c>
      <c r="AH80" s="430">
        <f>IF(Config!$C$6=1,SUM(+Ene!AH80),IF(Config!$C$6=2,SUM(+Ene!AH80+Feb!AH80),IF(Config!$C$6=3,SUM(+Ene!AH80+Feb!AH80+Mar!AH80),IF(Config!$C$6=4,SUM(+Ene!AH80+Feb!AH80+Mar!AH80+Abr!AH80),IF(Config!$C$6=5,SUM(Ene!AH80+Feb!AH80+Mar!AH80+Abr!AH80+May!AH80),IF(Config!$C$6=6,SUM(+Ene!AH80+Feb!AH80+Mar!AH80+Abr!AH80+May!AH80+Jun!AH80),IF(Config!$C$6=7,SUM(Ene!AH80+Feb!AH80+Mar!AH80+Abr!AH80+May!AH80+Jun!AH80+Jul!AH80),IF(Config!$C$6=8,SUM(+Ene!AH80+Feb!AH80+Mar!AH80+Abr!AH80+May!AH80+Jun!AH80+Jul!AH80+Ago!AH80),IF(Config!$C$6=9,SUM(+Ene!AH80+Feb!AH80+Mar!AH80+Abr!AH80+May!AH80+Jun!AH80+Jul!AH80+Ago!AH80+Set!AH80),IF(Config!$C$6=10,SUM(+Ene!AH80+Feb!AH80+Mar!AH80+Abr!AH80+May!AH80+Jun!AH80+Jul!AH80+Ago!AH80+Set!AH80+Oct!AH80),IF(Config!$C$6=11,SUM(+Ene!AH80+Feb!AH80+Mar!AH80+Abr!AH80+May!AH80+Jun!AH80+Jul!AH80+Ago!AH80+Set!AH80+Oct!AH80+Nov!AH80),IF(Config!$C$6=12,SUM(+Ene!AH80+Feb!AH80+Mar!AH80+Abr!AH80+May!AH80+Jun!AH80+Jul!AH80+Ago!AH80+Set!AH80+Oct!AH80+Nov!AH80+Dic!AH80)))))))))))))</f>
        <v>0</v>
      </c>
      <c r="AI80" s="430">
        <f>IF(Config!$C$6=1,SUM(+Ene!AI80),IF(Config!$C$6=2,SUM(+Ene!AI80+Feb!AI80),IF(Config!$C$6=3,SUM(+Ene!AI80+Feb!AI80+Mar!AI80),IF(Config!$C$6=4,SUM(+Ene!AI80+Feb!AI80+Mar!AI80+Abr!AI80),IF(Config!$C$6=5,SUM(Ene!AI80+Feb!AI80+Mar!AI80+Abr!AI80+May!AI80),IF(Config!$C$6=6,SUM(+Ene!AI80+Feb!AI80+Mar!AI80+Abr!AI80+May!AI80+Jun!AI80),IF(Config!$C$6=7,SUM(Ene!AI80+Feb!AI80+Mar!AI80+Abr!AI80+May!AI80+Jun!AI80+Jul!AI80),IF(Config!$C$6=8,SUM(+Ene!AI80+Feb!AI80+Mar!AI80+Abr!AI80+May!AI80+Jun!AI80+Jul!AI80+Ago!AI80),IF(Config!$C$6=9,SUM(+Ene!AI80+Feb!AI80+Mar!AI80+Abr!AI80+May!AI80+Jun!AI80+Jul!AI80+Ago!AI80+Set!AI80),IF(Config!$C$6=10,SUM(+Ene!AI80+Feb!AI80+Mar!AI80+Abr!AI80+May!AI80+Jun!AI80+Jul!AI80+Ago!AI80+Set!AI80+Oct!AI80),IF(Config!$C$6=11,SUM(+Ene!AI80+Feb!AI80+Mar!AI80+Abr!AI80+May!AI80+Jun!AI80+Jul!AI80+Ago!AI80+Set!AI80+Oct!AI80+Nov!AI80),IF(Config!$C$6=12,SUM(+Ene!AI80+Feb!AI80+Mar!AI80+Abr!AI80+May!AI80+Jun!AI80+Jul!AI80+Ago!AI80+Set!AI80+Oct!AI80+Nov!AI80+Dic!AI80)))))))))))))</f>
        <v>0</v>
      </c>
      <c r="AJ80" s="430">
        <f>IF(Config!$C$6=1,SUM(+Ene!AJ80),IF(Config!$C$6=2,SUM(+Ene!AJ80+Feb!AJ80),IF(Config!$C$6=3,SUM(+Ene!AJ80+Feb!AJ80+Mar!AJ80),IF(Config!$C$6=4,SUM(+Ene!AJ80+Feb!AJ80+Mar!AJ80+Abr!AJ80),IF(Config!$C$6=5,SUM(Ene!AJ80+Feb!AJ80+Mar!AJ80+Abr!AJ80+May!AJ80),IF(Config!$C$6=6,SUM(+Ene!AJ80+Feb!AJ80+Mar!AJ80+Abr!AJ80+May!AJ80+Jun!AJ80),IF(Config!$C$6=7,SUM(Ene!AJ80+Feb!AJ80+Mar!AJ80+Abr!AJ80+May!AJ80+Jun!AJ80+Jul!AJ80),IF(Config!$C$6=8,SUM(+Ene!AJ80+Feb!AJ80+Mar!AJ80+Abr!AJ80+May!AJ80+Jun!AJ80+Jul!AJ80+Ago!AJ80),IF(Config!$C$6=9,SUM(+Ene!AJ80+Feb!AJ80+Mar!AJ80+Abr!AJ80+May!AJ80+Jun!AJ80+Jul!AJ80+Ago!AJ80+Set!AJ80),IF(Config!$C$6=10,SUM(+Ene!AJ80+Feb!AJ80+Mar!AJ80+Abr!AJ80+May!AJ80+Jun!AJ80+Jul!AJ80+Ago!AJ80+Set!AJ80+Oct!AJ80),IF(Config!$C$6=11,SUM(+Ene!AJ80+Feb!AJ80+Mar!AJ80+Abr!AJ80+May!AJ80+Jun!AJ80+Jul!AJ80+Ago!AJ80+Set!AJ80+Oct!AJ80+Nov!AJ80),IF(Config!$C$6=12,SUM(+Ene!AJ80+Feb!AJ80+Mar!AJ80+Abr!AJ80+May!AJ80+Jun!AJ80+Jul!AJ80+Ago!AJ80+Set!AJ80+Oct!AJ80+Nov!AJ80+Dic!AJ80)))))))))))))</f>
        <v>0</v>
      </c>
      <c r="AK80" s="430">
        <f>IF(Config!$C$6=1,SUM(+Ene!AK80),IF(Config!$C$6=2,SUM(+Ene!AK80+Feb!AK80),IF(Config!$C$6=3,SUM(+Ene!AK80+Feb!AK80+Mar!AK80),IF(Config!$C$6=4,SUM(+Ene!AK80+Feb!AK80+Mar!AK80+Abr!AK80),IF(Config!$C$6=5,SUM(Ene!AK80+Feb!AK80+Mar!AK80+Abr!AK80+May!AK80),IF(Config!$C$6=6,SUM(+Ene!AK80+Feb!AK80+Mar!AK80+Abr!AK80+May!AK80+Jun!AK80),IF(Config!$C$6=7,SUM(Ene!AK80+Feb!AK80+Mar!AK80+Abr!AK80+May!AK80+Jun!AK80+Jul!AK80),IF(Config!$C$6=8,SUM(+Ene!AK80+Feb!AK80+Mar!AK80+Abr!AK80+May!AK80+Jun!AK80+Jul!AK80+Ago!AK80),IF(Config!$C$6=9,SUM(+Ene!AK80+Feb!AK80+Mar!AK80+Abr!AK80+May!AK80+Jun!AK80+Jul!AK80+Ago!AK80+Set!AK80),IF(Config!$C$6=10,SUM(+Ene!AK80+Feb!AK80+Mar!AK80+Abr!AK80+May!AK80+Jun!AK80+Jul!AK80+Ago!AK80+Set!AK80+Oct!AK80),IF(Config!$C$6=11,SUM(+Ene!AK80+Feb!AK80+Mar!AK80+Abr!AK80+May!AK80+Jun!AK80+Jul!AK80+Ago!AK80+Set!AK80+Oct!AK80+Nov!AK80),IF(Config!$C$6=12,SUM(+Ene!AK80+Feb!AK80+Mar!AK80+Abr!AK80+May!AK80+Jun!AK80+Jul!AK80+Ago!AK80+Set!AK80+Oct!AK80+Nov!AK80+Dic!AK80)))))))))))))</f>
        <v>0</v>
      </c>
      <c r="AL80" s="430">
        <f>IF(Config!$C$6=1,SUM(+Ene!AL80),IF(Config!$C$6=2,SUM(+Ene!AL80+Feb!AL80),IF(Config!$C$6=3,SUM(+Ene!AL80+Feb!AL80+Mar!AL80),IF(Config!$C$6=4,SUM(+Ene!AL80+Feb!AL80+Mar!AL80+Abr!AL80),IF(Config!$C$6=5,SUM(Ene!AL80+Feb!AL80+Mar!AL80+Abr!AL80+May!AL80),IF(Config!$C$6=6,SUM(+Ene!AL80+Feb!AL80+Mar!AL80+Abr!AL80+May!AL80+Jun!AL80),IF(Config!$C$6=7,SUM(Ene!AL80+Feb!AL80+Mar!AL80+Abr!AL80+May!AL80+Jun!AL80+Jul!AL80),IF(Config!$C$6=8,SUM(+Ene!AL80+Feb!AL80+Mar!AL80+Abr!AL80+May!AL80+Jun!AL80+Jul!AL80+Ago!AL80),IF(Config!$C$6=9,SUM(+Ene!AL80+Feb!AL80+Mar!AL80+Abr!AL80+May!AL80+Jun!AL80+Jul!AL80+Ago!AL80+Set!AL80),IF(Config!$C$6=10,SUM(+Ene!AL80+Feb!AL80+Mar!AL80+Abr!AL80+May!AL80+Jun!AL80+Jul!AL80+Ago!AL80+Set!AL80+Oct!AL80),IF(Config!$C$6=11,SUM(+Ene!AL80+Feb!AL80+Mar!AL80+Abr!AL80+May!AL80+Jun!AL80+Jul!AL80+Ago!AL80+Set!AL80+Oct!AL80+Nov!AL80),IF(Config!$C$6=12,SUM(+Ene!AL80+Feb!AL80+Mar!AL80+Abr!AL80+May!AL80+Jun!AL80+Jul!AL80+Ago!AL80+Set!AL80+Oct!AL80+Nov!AL80+Dic!AL80)))))))))))))</f>
        <v>0</v>
      </c>
      <c r="AM80" s="430">
        <f>IF(Config!$C$6=1,SUM(+Ene!AM80),IF(Config!$C$6=2,SUM(+Ene!AM80+Feb!AM80),IF(Config!$C$6=3,SUM(+Ene!AM80+Feb!AM80+Mar!AM80),IF(Config!$C$6=4,SUM(+Ene!AM80+Feb!AM80+Mar!AM80+Abr!AM80),IF(Config!$C$6=5,SUM(Ene!AM80+Feb!AM80+Mar!AM80+Abr!AM80+May!AM80),IF(Config!$C$6=6,SUM(+Ene!AM80+Feb!AM80+Mar!AM80+Abr!AM80+May!AM80+Jun!AM80),IF(Config!$C$6=7,SUM(Ene!AM80+Feb!AM80+Mar!AM80+Abr!AM80+May!AM80+Jun!AM80+Jul!AM80),IF(Config!$C$6=8,SUM(+Ene!AM80+Feb!AM80+Mar!AM80+Abr!AM80+May!AM80+Jun!AM80+Jul!AM80+Ago!AM80),IF(Config!$C$6=9,SUM(+Ene!AM80+Feb!AM80+Mar!AM80+Abr!AM80+May!AM80+Jun!AM80+Jul!AM80+Ago!AM80+Set!AM80),IF(Config!$C$6=10,SUM(+Ene!AM80+Feb!AM80+Mar!AM80+Abr!AM80+May!AM80+Jun!AM80+Jul!AM80+Ago!AM80+Set!AM80+Oct!AM80),IF(Config!$C$6=11,SUM(+Ene!AM80+Feb!AM80+Mar!AM80+Abr!AM80+May!AM80+Jun!AM80+Jul!AM80+Ago!AM80+Set!AM80+Oct!AM80+Nov!AM80),IF(Config!$C$6=12,SUM(+Ene!AM80+Feb!AM80+Mar!AM80+Abr!AM80+May!AM80+Jun!AM80+Jul!AM80+Ago!AM80+Set!AM80+Oct!AM80+Nov!AM80+Dic!AM80)))))))))))))</f>
        <v>0</v>
      </c>
      <c r="AN80" s="430">
        <f>IF(Config!$C$6=1,SUM(+Ene!AN80),IF(Config!$C$6=2,SUM(+Ene!AN80+Feb!AN80),IF(Config!$C$6=3,SUM(+Ene!AN80+Feb!AN80+Mar!AN80),IF(Config!$C$6=4,SUM(+Ene!AN80+Feb!AN80+Mar!AN80+Abr!AN80),IF(Config!$C$6=5,SUM(Ene!AN80+Feb!AN80+Mar!AN80+Abr!AN80+May!AN80),IF(Config!$C$6=6,SUM(+Ene!AN80+Feb!AN80+Mar!AN80+Abr!AN80+May!AN80+Jun!AN80),IF(Config!$C$6=7,SUM(Ene!AN80+Feb!AN80+Mar!AN80+Abr!AN80+May!AN80+Jun!AN80+Jul!AN80),IF(Config!$C$6=8,SUM(+Ene!AN80+Feb!AN80+Mar!AN80+Abr!AN80+May!AN80+Jun!AN80+Jul!AN80+Ago!AN80),IF(Config!$C$6=9,SUM(+Ene!AN80+Feb!AN80+Mar!AN80+Abr!AN80+May!AN80+Jun!AN80+Jul!AN80+Ago!AN80+Set!AN80),IF(Config!$C$6=10,SUM(+Ene!AN80+Feb!AN80+Mar!AN80+Abr!AN80+May!AN80+Jun!AN80+Jul!AN80+Ago!AN80+Set!AN80+Oct!AN80),IF(Config!$C$6=11,SUM(+Ene!AN80+Feb!AN80+Mar!AN80+Abr!AN80+May!AN80+Jun!AN80+Jul!AN80+Ago!AN80+Set!AN80+Oct!AN80+Nov!AN80),IF(Config!$C$6=12,SUM(+Ene!AN80+Feb!AN80+Mar!AN80+Abr!AN80+May!AN80+Jun!AN80+Jul!AN80+Ago!AN80+Set!AN80+Oct!AN80+Nov!AN80+Dic!AN80)))))))))))))</f>
        <v>0</v>
      </c>
      <c r="AO80" s="430">
        <f>IF(Config!$C$6=1,SUM(+Ene!AO80),IF(Config!$C$6=2,SUM(+Ene!AO80+Feb!AO80),IF(Config!$C$6=3,SUM(+Ene!AO80+Feb!AO80+Mar!AO80),IF(Config!$C$6=4,SUM(+Ene!AO80+Feb!AO80+Mar!AO80+Abr!AO80),IF(Config!$C$6=5,SUM(Ene!AO80+Feb!AO80+Mar!AO80+Abr!AO80+May!AO80),IF(Config!$C$6=6,SUM(+Ene!AO80+Feb!AO80+Mar!AO80+Abr!AO80+May!AO80+Jun!AO80),IF(Config!$C$6=7,SUM(Ene!AO80+Feb!AO80+Mar!AO80+Abr!AO80+May!AO80+Jun!AO80+Jul!AO80),IF(Config!$C$6=8,SUM(+Ene!AO80+Feb!AO80+Mar!AO80+Abr!AO80+May!AO80+Jun!AO80+Jul!AO80+Ago!AO80),IF(Config!$C$6=9,SUM(+Ene!AO80+Feb!AO80+Mar!AO80+Abr!AO80+May!AO80+Jun!AO80+Jul!AO80+Ago!AO80+Set!AO80),IF(Config!$C$6=10,SUM(+Ene!AO80+Feb!AO80+Mar!AO80+Abr!AO80+May!AO80+Jun!AO80+Jul!AO80+Ago!AO80+Set!AO80+Oct!AO80),IF(Config!$C$6=11,SUM(+Ene!AO80+Feb!AO80+Mar!AO80+Abr!AO80+May!AO80+Jun!AO80+Jul!AO80+Ago!AO80+Set!AO80+Oct!AO80+Nov!AO80),IF(Config!$C$6=12,SUM(+Ene!AO80+Feb!AO80+Mar!AO80+Abr!AO80+May!AO80+Jun!AO80+Jul!AO80+Ago!AO80+Set!AO80+Oct!AO80+Nov!AO80+Dic!AO80)))))))))))))</f>
        <v>0</v>
      </c>
      <c r="AP80" s="430">
        <f>IF(Config!$C$6=1,SUM(+Ene!AP80),IF(Config!$C$6=2,SUM(+Ene!AP80+Feb!AP80),IF(Config!$C$6=3,SUM(+Ene!AP80+Feb!AP80+Mar!AP80),IF(Config!$C$6=4,SUM(+Ene!AP80+Feb!AP80+Mar!AP80+Abr!AP80),IF(Config!$C$6=5,SUM(Ene!AP80+Feb!AP80+Mar!AP80+Abr!AP80+May!AP80),IF(Config!$C$6=6,SUM(+Ene!AP80+Feb!AP80+Mar!AP80+Abr!AP80+May!AP80+Jun!AP80),IF(Config!$C$6=7,SUM(Ene!AP80+Feb!AP80+Mar!AP80+Abr!AP80+May!AP80+Jun!AP80+Jul!AP80),IF(Config!$C$6=8,SUM(+Ene!AP80+Feb!AP80+Mar!AP80+Abr!AP80+May!AP80+Jun!AP80+Jul!AP80+Ago!AP80),IF(Config!$C$6=9,SUM(+Ene!AP80+Feb!AP80+Mar!AP80+Abr!AP80+May!AP80+Jun!AP80+Jul!AP80+Ago!AP80+Set!AP80),IF(Config!$C$6=10,SUM(+Ene!AP80+Feb!AP80+Mar!AP80+Abr!AP80+May!AP80+Jun!AP80+Jul!AP80+Ago!AP80+Set!AP80+Oct!AP80),IF(Config!$C$6=11,SUM(+Ene!AP80+Feb!AP80+Mar!AP80+Abr!AP80+May!AP80+Jun!AP80+Jul!AP80+Ago!AP80+Set!AP80+Oct!AP80+Nov!AP80),IF(Config!$C$6=12,SUM(+Ene!AP80+Feb!AP80+Mar!AP80+Abr!AP80+May!AP80+Jun!AP80+Jul!AP80+Ago!AP80+Set!AP80+Oct!AP80+Nov!AP80+Dic!AP80)))))))))))))</f>
        <v>0</v>
      </c>
      <c r="AQ80" s="430">
        <f>IF(Config!$C$6=1,SUM(+Ene!AQ80),IF(Config!$C$6=2,SUM(+Ene!AQ80+Feb!AQ80),IF(Config!$C$6=3,SUM(+Ene!AQ80+Feb!AQ80+Mar!AQ80),IF(Config!$C$6=4,SUM(+Ene!AQ80+Feb!AQ80+Mar!AQ80+Abr!AQ80),IF(Config!$C$6=5,SUM(Ene!AQ80+Feb!AQ80+Mar!AQ80+Abr!AQ80+May!AQ80),IF(Config!$C$6=6,SUM(+Ene!AQ80+Feb!AQ80+Mar!AQ80+Abr!AQ80+May!AQ80+Jun!AQ80),IF(Config!$C$6=7,SUM(Ene!AQ80+Feb!AQ80+Mar!AQ80+Abr!AQ80+May!AQ80+Jun!AQ80+Jul!AQ80),IF(Config!$C$6=8,SUM(+Ene!AQ80+Feb!AQ80+Mar!AQ80+Abr!AQ80+May!AQ80+Jun!AQ80+Jul!AQ80+Ago!AQ80),IF(Config!$C$6=9,SUM(+Ene!AQ80+Feb!AQ80+Mar!AQ80+Abr!AQ80+May!AQ80+Jun!AQ80+Jul!AQ80+Ago!AQ80+Set!AQ80),IF(Config!$C$6=10,SUM(+Ene!AQ80+Feb!AQ80+Mar!AQ80+Abr!AQ80+May!AQ80+Jun!AQ80+Jul!AQ80+Ago!AQ80+Set!AQ80+Oct!AQ80),IF(Config!$C$6=11,SUM(+Ene!AQ80+Feb!AQ80+Mar!AQ80+Abr!AQ80+May!AQ80+Jun!AQ80+Jul!AQ80+Ago!AQ80+Set!AQ80+Oct!AQ80+Nov!AQ80),IF(Config!$C$6=12,SUM(+Ene!AQ80+Feb!AQ80+Mar!AQ80+Abr!AQ80+May!AQ80+Jun!AQ80+Jul!AQ80+Ago!AQ80+Set!AQ80+Oct!AQ80+Nov!AQ80+Dic!AQ80)))))))))))))</f>
        <v>0</v>
      </c>
      <c r="AR80" s="430">
        <f>IF(Config!$C$6=1,SUM(+Ene!AR80),IF(Config!$C$6=2,SUM(+Ene!AR80+Feb!AR80),IF(Config!$C$6=3,SUM(+Ene!AR80+Feb!AR80+Mar!AR80),IF(Config!$C$6=4,SUM(+Ene!AR80+Feb!AR80+Mar!AR80+Abr!AR80),IF(Config!$C$6=5,SUM(Ene!AR80+Feb!AR80+Mar!AR80+Abr!AR80+May!AR80),IF(Config!$C$6=6,SUM(+Ene!AR80+Feb!AR80+Mar!AR80+Abr!AR80+May!AR80+Jun!AR80),IF(Config!$C$6=7,SUM(Ene!AR80+Feb!AR80+Mar!AR80+Abr!AR80+May!AR80+Jun!AR80+Jul!AR80),IF(Config!$C$6=8,SUM(+Ene!AR80+Feb!AR80+Mar!AR80+Abr!AR80+May!AR80+Jun!AR80+Jul!AR80+Ago!AR80),IF(Config!$C$6=9,SUM(+Ene!AR80+Feb!AR80+Mar!AR80+Abr!AR80+May!AR80+Jun!AR80+Jul!AR80+Ago!AR80+Set!AR80),IF(Config!$C$6=10,SUM(+Ene!AR80+Feb!AR80+Mar!AR80+Abr!AR80+May!AR80+Jun!AR80+Jul!AR80+Ago!AR80+Set!AR80+Oct!AR80),IF(Config!$C$6=11,SUM(+Ene!AR80+Feb!AR80+Mar!AR80+Abr!AR80+May!AR80+Jun!AR80+Jul!AR80+Ago!AR80+Set!AR80+Oct!AR80+Nov!AR80),IF(Config!$C$6=12,SUM(+Ene!AR80+Feb!AR80+Mar!AR80+Abr!AR80+May!AR80+Jun!AR80+Jul!AR80+Ago!AR80+Set!AR80+Oct!AR80+Nov!AR80+Dic!AR80)))))))))))))</f>
        <v>0</v>
      </c>
      <c r="AS80" s="430">
        <f>IF(Config!$C$6=1,SUM(+Ene!AS80),IF(Config!$C$6=2,SUM(+Ene!AS80+Feb!AS80),IF(Config!$C$6=3,SUM(+Ene!AS80+Feb!AS80+Mar!AS80),IF(Config!$C$6=4,SUM(+Ene!AS80+Feb!AS80+Mar!AS80+Abr!AS80),IF(Config!$C$6=5,SUM(Ene!AS80+Feb!AS80+Mar!AS80+Abr!AS80+May!AS80),IF(Config!$C$6=6,SUM(+Ene!AS80+Feb!AS80+Mar!AS80+Abr!AS80+May!AS80+Jun!AS80),IF(Config!$C$6=7,SUM(Ene!AS80+Feb!AS80+Mar!AS80+Abr!AS80+May!AS80+Jun!AS80+Jul!AS80),IF(Config!$C$6=8,SUM(+Ene!AS80+Feb!AS80+Mar!AS80+Abr!AS80+May!AS80+Jun!AS80+Jul!AS80+Ago!AS80),IF(Config!$C$6=9,SUM(+Ene!AS80+Feb!AS80+Mar!AS80+Abr!AS80+May!AS80+Jun!AS80+Jul!AS80+Ago!AS80+Set!AS80),IF(Config!$C$6=10,SUM(+Ene!AS80+Feb!AS80+Mar!AS80+Abr!AS80+May!AS80+Jun!AS80+Jul!AS80+Ago!AS80+Set!AS80+Oct!AS80),IF(Config!$C$6=11,SUM(+Ene!AS80+Feb!AS80+Mar!AS80+Abr!AS80+May!AS80+Jun!AS80+Jul!AS80+Ago!AS80+Set!AS80+Oct!AS80+Nov!AS80),IF(Config!$C$6=12,SUM(+Ene!AS80+Feb!AS80+Mar!AS80+Abr!AS80+May!AS80+Jun!AS80+Jul!AS80+Ago!AS80+Set!AS80+Oct!AS80+Nov!AS80+Dic!AS80)))))))))))))</f>
        <v>0</v>
      </c>
      <c r="AT80" s="430">
        <f>IF(Config!$C$6=1,SUM(+Ene!AT80),IF(Config!$C$6=2,SUM(+Ene!AT80+Feb!AT80),IF(Config!$C$6=3,SUM(+Ene!AT80+Feb!AT80+Mar!AT80),IF(Config!$C$6=4,SUM(+Ene!AT80+Feb!AT80+Mar!AT80+Abr!AT80),IF(Config!$C$6=5,SUM(Ene!AT80+Feb!AT80+Mar!AT80+Abr!AT80+May!AT80),IF(Config!$C$6=6,SUM(+Ene!AT80+Feb!AT80+Mar!AT80+Abr!AT80+May!AT80+Jun!AT80),IF(Config!$C$6=7,SUM(Ene!AT80+Feb!AT80+Mar!AT80+Abr!AT80+May!AT80+Jun!AT80+Jul!AT80),IF(Config!$C$6=8,SUM(+Ene!AT80+Feb!AT80+Mar!AT80+Abr!AT80+May!AT80+Jun!AT80+Jul!AT80+Ago!AT80),IF(Config!$C$6=9,SUM(+Ene!AT80+Feb!AT80+Mar!AT80+Abr!AT80+May!AT80+Jun!AT80+Jul!AT80+Ago!AT80+Set!AT80),IF(Config!$C$6=10,SUM(+Ene!AT80+Feb!AT80+Mar!AT80+Abr!AT80+May!AT80+Jun!AT80+Jul!AT80+Ago!AT80+Set!AT80+Oct!AT80),IF(Config!$C$6=11,SUM(+Ene!AT80+Feb!AT80+Mar!AT80+Abr!AT80+May!AT80+Jun!AT80+Jul!AT80+Ago!AT80+Set!AT80+Oct!AT80+Nov!AT80),IF(Config!$C$6=12,SUM(+Ene!AT80+Feb!AT80+Mar!AT80+Abr!AT80+May!AT80+Jun!AT80+Jul!AT80+Ago!AT80+Set!AT80+Oct!AT80+Nov!AT80+Dic!AT80)))))))))))))</f>
        <v>0</v>
      </c>
      <c r="AU80">
        <f t="shared" si="34"/>
        <v>0</v>
      </c>
      <c r="AV80" s="384">
        <f t="shared" si="35"/>
        <v>0</v>
      </c>
      <c r="AW80" s="384">
        <f t="shared" si="36"/>
        <v>0</v>
      </c>
      <c r="AX80" s="384">
        <f t="shared" si="51"/>
        <v>0</v>
      </c>
      <c r="AY80" s="384">
        <f t="shared" si="52"/>
        <v>0</v>
      </c>
      <c r="AZ80" s="384">
        <f t="shared" si="54"/>
        <v>0</v>
      </c>
      <c r="BA80" s="384">
        <f t="shared" si="55"/>
        <v>0</v>
      </c>
      <c r="BB80" s="37">
        <f t="shared" si="59"/>
        <v>0</v>
      </c>
      <c r="BC80" s="384">
        <f t="shared" si="56"/>
        <v>0</v>
      </c>
      <c r="BD80" s="385">
        <f t="shared" si="57"/>
        <v>0</v>
      </c>
      <c r="BE80" s="384">
        <f t="shared" si="58"/>
        <v>0</v>
      </c>
      <c r="BF80" s="54">
        <f t="shared" si="53"/>
        <v>0</v>
      </c>
      <c r="BG80" t="str">
        <f t="shared" si="8"/>
        <v>OK</v>
      </c>
    </row>
    <row r="81" spans="1:59" x14ac:dyDescent="0.25">
      <c r="A81" s="400">
        <v>78</v>
      </c>
      <c r="B81" s="300" t="s">
        <v>556</v>
      </c>
      <c r="C81" s="301" t="s">
        <v>255</v>
      </c>
      <c r="D81" s="430">
        <f>IF(Config!$C$6=1,SUM(+Ene!D81),IF(Config!$C$6=2,SUM(+Ene!D81+Feb!D81),IF(Config!$C$6=3,SUM(+Ene!D81+Feb!D81+Mar!D81),IF(Config!$C$6=4,SUM(+Ene!D81+Feb!D81+Mar!D81+Abr!D81),IF(Config!$C$6=5,SUM(Ene!D81+Feb!D81+Mar!D81+Abr!D81+May!D81),IF(Config!$C$6=6,SUM(+Ene!D81+Feb!D81+Mar!D81+Abr!D81+May!D81+Jun!D81),IF(Config!$C$6=7,SUM(Ene!D81+Feb!D81+Mar!D81+Abr!D81+May!D81+Jun!D81+Jul!D81),IF(Config!$C$6=8,SUM(+Ene!D81+Feb!D81+Mar!D81+Abr!D81+May!D81+Jun!D81+Jul!D81+Ago!D81),IF(Config!$C$6=9,SUM(+Ene!D81+Feb!D81+Mar!D81+Abr!D81+May!D81+Jun!D81+Jul!D81+Ago!D81+Set!D81),IF(Config!$C$6=10,SUM(+Ene!D81+Feb!D81+Mar!D81+Abr!D81+May!D81+Jun!D81+Jul!D81+Ago!D81+Set!D81+Oct!D81),IF(Config!$C$6=11,SUM(+Ene!D81+Feb!D81+Mar!D81+Abr!D81+May!D81+Jun!D81+Jul!D81+Ago!D81+Set!D81+Oct!D81+Nov!D81),IF(Config!$C$6=12,SUM(+Ene!D81+Feb!D81+Mar!D81+Abr!D81+May!D81+Jun!D81+Jul!D81+Ago!D81+Set!D81+Oct!D81+Nov!D81+Dic!D81)))))))))))))</f>
        <v>0</v>
      </c>
      <c r="E81" s="430">
        <f>IF(Config!$C$6=1,SUM(+Ene!E81),IF(Config!$C$6=2,SUM(+Ene!E81+Feb!E81),IF(Config!$C$6=3,SUM(+Ene!E81+Feb!E81+Mar!E81),IF(Config!$C$6=4,SUM(+Ene!E81+Feb!E81+Mar!E81+Abr!E81),IF(Config!$C$6=5,SUM(Ene!E81+Feb!E81+Mar!E81+Abr!E81+May!E81),IF(Config!$C$6=6,SUM(+Ene!E81+Feb!E81+Mar!E81+Abr!E81+May!E81+Jun!E81),IF(Config!$C$6=7,SUM(Ene!E81+Feb!E81+Mar!E81+Abr!E81+May!E81+Jun!E81+Jul!E81),IF(Config!$C$6=8,SUM(+Ene!E81+Feb!E81+Mar!E81+Abr!E81+May!E81+Jun!E81+Jul!E81+Ago!E81),IF(Config!$C$6=9,SUM(+Ene!E81+Feb!E81+Mar!E81+Abr!E81+May!E81+Jun!E81+Jul!E81+Ago!E81+Set!E81),IF(Config!$C$6=10,SUM(+Ene!E81+Feb!E81+Mar!E81+Abr!E81+May!E81+Jun!E81+Jul!E81+Ago!E81+Set!E81+Oct!E81),IF(Config!$C$6=11,SUM(+Ene!E81+Feb!E81+Mar!E81+Abr!E81+May!E81+Jun!E81+Jul!E81+Ago!E81+Set!E81+Oct!E81+Nov!E81),IF(Config!$C$6=12,SUM(+Ene!E81+Feb!E81+Mar!E81+Abr!E81+May!E81+Jun!E81+Jul!E81+Ago!E81+Set!E81+Oct!E81+Nov!E81+Dic!E81)))))))))))))</f>
        <v>0</v>
      </c>
      <c r="F81" s="429">
        <f>IF(Config!$C$6=1,SUM(+Ene!F101),IF(Config!$C$6=2,SUM(+Ene!F101+Feb!F101),IF(Config!$C$6=3,SUM(+Ene!F101+Feb!F101+Mar!F101),IF(Config!$C$6=4,SUM(+Ene!F101+Feb!F101+Mar!F101+Abr!F101),IF(Config!$C$6=5,SUM(Ene!F101+Feb!F101+Mar!F101+Abr!F101+May!F101),IF(Config!$C$6=6,SUM(+Ene!F101+Feb!F101+Mar!F101+Abr!F101+May!F101+Jun!F101),IF(Config!$C$6=7,SUM(Ene!F101+Feb!F101+Mar!F101+Abr!F101+May!F101+Jun!F101+Jul!F101),IF(Config!$C$6=8,SUM(+Ene!F101+Feb!F101+Mar!F101+Abr!F101+May!F101+Jun!F101+Jul!F101+Ago!F101),IF(Config!$C$6=9,SUM(+Ene!F101+Feb!F101+Mar!F101+Abr!F101+May!F101+Jun!F101+Jul!F101+Ago!F101+Set!F101),IF(Config!$C$6=10,SUM(+Ene!F101+Feb!F101+Mar!F101+Abr!F101+May!F101+Jun!F101+Jul!F101+Ago!F101+Set!F101+Oct!F101),IF(Config!$C$6=11,SUM(+Ene!F101+Feb!F101+Mar!F101+Abr!F101+May!F101+Jun!F101+Jul!F101+Ago!F101+Set!F101+Oct!F101+Nov!F101),IF(Config!$C$6=12,SUM(+Ene!F101+Feb!F101+Mar!F101+Abr!F101+May!F101+Jun!F101+Jul!F101+Ago!F101+Set!F101+Oct!F101+Nov!F101+Dic!F101)))))))))))))</f>
        <v>0</v>
      </c>
      <c r="G81" s="430">
        <f>IF(Config!$C$6=1,SUM(+Ene!G81),IF(Config!$C$6=2,SUM(+Ene!G81+Feb!G81),IF(Config!$C$6=3,SUM(+Ene!G81+Feb!G81+Mar!G81),IF(Config!$C$6=4,SUM(+Ene!G81+Feb!G81+Mar!G81+Abr!G81),IF(Config!$C$6=5,SUM(Ene!G81+Feb!G81+Mar!G81+Abr!G81+May!G81),IF(Config!$C$6=6,SUM(+Ene!G81+Feb!G81+Mar!G81+Abr!G81+May!G81+Jun!G81),IF(Config!$C$6=7,SUM(Ene!G81+Feb!G81+Mar!G81+Abr!G81+May!G81+Jun!G81+Jul!G81),IF(Config!$C$6=8,SUM(+Ene!G81+Feb!G81+Mar!G81+Abr!G81+May!G81+Jun!G81+Jul!G81+Ago!G81),IF(Config!$C$6=9,SUM(+Ene!G81+Feb!G81+Mar!G81+Abr!G81+May!G81+Jun!G81+Jul!G81+Ago!G81+Set!G81),IF(Config!$C$6=10,SUM(+Ene!G81+Feb!G81+Mar!G81+Abr!G81+May!G81+Jun!G81+Jul!G81+Ago!G81+Set!G81+Oct!G81),IF(Config!$C$6=11,SUM(+Ene!G81+Feb!G81+Mar!G81+Abr!G81+May!G81+Jun!G81+Jul!G81+Ago!G81+Set!G81+Oct!G81+Nov!G81),IF(Config!$C$6=12,SUM(+Ene!G81+Feb!G81+Mar!G81+Abr!G81+May!G81+Jun!G81+Jul!G81+Ago!G81+Set!G81+Oct!G81+Nov!G81+Dic!G81)))))))))))))</f>
        <v>0</v>
      </c>
      <c r="H81" s="430">
        <f>IF(Config!$C$6=1,SUM(+Ene!H81),IF(Config!$C$6=2,SUM(+Ene!H81+Feb!H81),IF(Config!$C$6=3,SUM(+Ene!H81+Feb!H81+Mar!H81),IF(Config!$C$6=4,SUM(+Ene!H81+Feb!H81+Mar!H81+Abr!H81),IF(Config!$C$6=5,SUM(Ene!H81+Feb!H81+Mar!H81+Abr!H81+May!H81),IF(Config!$C$6=6,SUM(+Ene!H81+Feb!H81+Mar!H81+Abr!H81+May!H81+Jun!H81),IF(Config!$C$6=7,SUM(Ene!H81+Feb!H81+Mar!H81+Abr!H81+May!H81+Jun!H81+Jul!H81),IF(Config!$C$6=8,SUM(+Ene!H81+Feb!H81+Mar!H81+Abr!H81+May!H81+Jun!H81+Jul!H81+Ago!H81),IF(Config!$C$6=9,SUM(+Ene!H81+Feb!H81+Mar!H81+Abr!H81+May!H81+Jun!H81+Jul!H81+Ago!H81+Set!H81),IF(Config!$C$6=10,SUM(+Ene!H81+Feb!H81+Mar!H81+Abr!H81+May!H81+Jun!H81+Jul!H81+Ago!H81+Set!H81+Oct!H81),IF(Config!$C$6=11,SUM(+Ene!H81+Feb!H81+Mar!H81+Abr!H81+May!H81+Jun!H81+Jul!H81+Ago!H81+Set!H81+Oct!H81+Nov!H81),IF(Config!$C$6=12,SUM(+Ene!H81+Feb!H81+Mar!H81+Abr!H81+May!H81+Jun!H81+Jul!H81+Ago!H81+Set!H81+Oct!H81+Nov!H81+Dic!H81)))))))))))))</f>
        <v>0</v>
      </c>
      <c r="I81" s="430">
        <f>IF(Config!$C$6=1,SUM(+Ene!I81),IF(Config!$C$6=2,SUM(+Ene!I81+Feb!I81),IF(Config!$C$6=3,SUM(+Ene!I81+Feb!I81+Mar!I81),IF(Config!$C$6=4,SUM(+Ene!I81+Feb!I81+Mar!I81+Abr!I81),IF(Config!$C$6=5,SUM(Ene!I81+Feb!I81+Mar!I81+Abr!I81+May!I81),IF(Config!$C$6=6,SUM(+Ene!I81+Feb!I81+Mar!I81+Abr!I81+May!I81+Jun!I81),IF(Config!$C$6=7,SUM(Ene!I81+Feb!I81+Mar!I81+Abr!I81+May!I81+Jun!I81+Jul!I81),IF(Config!$C$6=8,SUM(+Ene!I81+Feb!I81+Mar!I81+Abr!I81+May!I81+Jun!I81+Jul!I81+Ago!I81),IF(Config!$C$6=9,SUM(+Ene!I81+Feb!I81+Mar!I81+Abr!I81+May!I81+Jun!I81+Jul!I81+Ago!I81+Set!I81),IF(Config!$C$6=10,SUM(+Ene!I81+Feb!I81+Mar!I81+Abr!I81+May!I81+Jun!I81+Jul!I81+Ago!I81+Set!I81+Oct!I81),IF(Config!$C$6=11,SUM(+Ene!I81+Feb!I81+Mar!I81+Abr!I81+May!I81+Jun!I81+Jul!I81+Ago!I81+Set!I81+Oct!I81+Nov!I81),IF(Config!$C$6=12,SUM(+Ene!I81+Feb!I81+Mar!I81+Abr!I81+May!I81+Jun!I81+Jul!I81+Ago!I81+Set!I81+Oct!I81+Nov!I81+Dic!I81)))))))))))))</f>
        <v>0</v>
      </c>
      <c r="J81" s="430">
        <f>IF(Config!$C$6=1,SUM(+Ene!J81),IF(Config!$C$6=2,SUM(+Ene!J81+Feb!J81),IF(Config!$C$6=3,SUM(+Ene!J81+Feb!J81+Mar!J81),IF(Config!$C$6=4,SUM(+Ene!J81+Feb!J81+Mar!J81+Abr!J81),IF(Config!$C$6=5,SUM(Ene!J81+Feb!J81+Mar!J81+Abr!J81+May!J81),IF(Config!$C$6=6,SUM(+Ene!J81+Feb!J81+Mar!J81+Abr!J81+May!J81+Jun!J81),IF(Config!$C$6=7,SUM(Ene!J81+Feb!J81+Mar!J81+Abr!J81+May!J81+Jun!J81+Jul!J81),IF(Config!$C$6=8,SUM(+Ene!J81+Feb!J81+Mar!J81+Abr!J81+May!J81+Jun!J81+Jul!J81+Ago!J81),IF(Config!$C$6=9,SUM(+Ene!J81+Feb!J81+Mar!J81+Abr!J81+May!J81+Jun!J81+Jul!J81+Ago!J81+Set!J81),IF(Config!$C$6=10,SUM(+Ene!J81+Feb!J81+Mar!J81+Abr!J81+May!J81+Jun!J81+Jul!J81+Ago!J81+Set!J81+Oct!J81),IF(Config!$C$6=11,SUM(+Ene!J81+Feb!J81+Mar!J81+Abr!J81+May!J81+Jun!J81+Jul!J81+Ago!J81+Set!J81+Oct!J81+Nov!J81),IF(Config!$C$6=12,SUM(+Ene!J81+Feb!J81+Mar!J81+Abr!J81+May!J81+Jun!J81+Jul!J81+Ago!J81+Set!J81+Oct!J81+Nov!J81+Dic!J81)))))))))))))</f>
        <v>0</v>
      </c>
      <c r="K81" s="430">
        <f>IF(Config!$C$6=1,SUM(+Ene!K81),IF(Config!$C$6=2,SUM(+Ene!K81+Feb!K81),IF(Config!$C$6=3,SUM(+Ene!K81+Feb!K81+Mar!K81),IF(Config!$C$6=4,SUM(+Ene!K81+Feb!K81+Mar!K81+Abr!K81),IF(Config!$C$6=5,SUM(Ene!K81+Feb!K81+Mar!K81+Abr!K81+May!K81),IF(Config!$C$6=6,SUM(+Ene!K81+Feb!K81+Mar!K81+Abr!K81+May!K81+Jun!K81),IF(Config!$C$6=7,SUM(Ene!K81+Feb!K81+Mar!K81+Abr!K81+May!K81+Jun!K81+Jul!K81),IF(Config!$C$6=8,SUM(+Ene!K81+Feb!K81+Mar!K81+Abr!K81+May!K81+Jun!K81+Jul!K81+Ago!K81),IF(Config!$C$6=9,SUM(+Ene!K81+Feb!K81+Mar!K81+Abr!K81+May!K81+Jun!K81+Jul!K81+Ago!K81+Set!K81),IF(Config!$C$6=10,SUM(+Ene!K81+Feb!K81+Mar!K81+Abr!K81+May!K81+Jun!K81+Jul!K81+Ago!K81+Set!K81+Oct!K81),IF(Config!$C$6=11,SUM(+Ene!K81+Feb!K81+Mar!K81+Abr!K81+May!K81+Jun!K81+Jul!K81+Ago!K81+Set!K81+Oct!K81+Nov!K81),IF(Config!$C$6=12,SUM(+Ene!K81+Feb!K81+Mar!K81+Abr!K81+May!K81+Jun!K81+Jul!K81+Ago!K81+Set!K81+Oct!K81+Nov!K81+Dic!K81)))))))))))))</f>
        <v>0</v>
      </c>
      <c r="L81" s="430">
        <f>IF(Config!$C$6=1,SUM(+Ene!L81),IF(Config!$C$6=2,SUM(+Ene!L81+Feb!L81),IF(Config!$C$6=3,SUM(+Ene!L81+Feb!L81+Mar!L81),IF(Config!$C$6=4,SUM(+Ene!L81+Feb!L81+Mar!L81+Abr!L81),IF(Config!$C$6=5,SUM(Ene!L81+Feb!L81+Mar!L81+Abr!L81+May!L81),IF(Config!$C$6=6,SUM(+Ene!L81+Feb!L81+Mar!L81+Abr!L81+May!L81+Jun!L81),IF(Config!$C$6=7,SUM(Ene!L81+Feb!L81+Mar!L81+Abr!L81+May!L81+Jun!L81+Jul!L81),IF(Config!$C$6=8,SUM(+Ene!L81+Feb!L81+Mar!L81+Abr!L81+May!L81+Jun!L81+Jul!L81+Ago!L81),IF(Config!$C$6=9,SUM(+Ene!L81+Feb!L81+Mar!L81+Abr!L81+May!L81+Jun!L81+Jul!L81+Ago!L81+Set!L81),IF(Config!$C$6=10,SUM(+Ene!L81+Feb!L81+Mar!L81+Abr!L81+May!L81+Jun!L81+Jul!L81+Ago!L81+Set!L81+Oct!L81),IF(Config!$C$6=11,SUM(+Ene!L81+Feb!L81+Mar!L81+Abr!L81+May!L81+Jun!L81+Jul!L81+Ago!L81+Set!L81+Oct!L81+Nov!L81),IF(Config!$C$6=12,SUM(+Ene!L81+Feb!L81+Mar!L81+Abr!L81+May!L81+Jun!L81+Jul!L81+Ago!L81+Set!L81+Oct!L81+Nov!L81+Dic!L81)))))))))))))</f>
        <v>0</v>
      </c>
      <c r="M81" s="430">
        <f>IF(Config!$C$6=1,SUM(+Ene!M81),IF(Config!$C$6=2,SUM(+Ene!M81+Feb!M81),IF(Config!$C$6=3,SUM(+Ene!M81+Feb!M81+Mar!M81),IF(Config!$C$6=4,SUM(+Ene!M81+Feb!M81+Mar!M81+Abr!M81),IF(Config!$C$6=5,SUM(Ene!M81+Feb!M81+Mar!M81+Abr!M81+May!M81),IF(Config!$C$6=6,SUM(+Ene!M81+Feb!M81+Mar!M81+Abr!M81+May!M81+Jun!M81),IF(Config!$C$6=7,SUM(Ene!M81+Feb!M81+Mar!M81+Abr!M81+May!M81+Jun!M81+Jul!M81),IF(Config!$C$6=8,SUM(+Ene!M81+Feb!M81+Mar!M81+Abr!M81+May!M81+Jun!M81+Jul!M81+Ago!M81),IF(Config!$C$6=9,SUM(+Ene!M81+Feb!M81+Mar!M81+Abr!M81+May!M81+Jun!M81+Jul!M81+Ago!M81+Set!M81),IF(Config!$C$6=10,SUM(+Ene!M81+Feb!M81+Mar!M81+Abr!M81+May!M81+Jun!M81+Jul!M81+Ago!M81+Set!M81+Oct!M81),IF(Config!$C$6=11,SUM(+Ene!M81+Feb!M81+Mar!M81+Abr!M81+May!M81+Jun!M81+Jul!M81+Ago!M81+Set!M81+Oct!M81+Nov!M81),IF(Config!$C$6=12,SUM(+Ene!M81+Feb!M81+Mar!M81+Abr!M81+May!M81+Jun!M81+Jul!M81+Ago!M81+Set!M81+Oct!M81+Nov!M81+Dic!M81)))))))))))))</f>
        <v>0</v>
      </c>
      <c r="N81" s="430">
        <f>IF(Config!$C$6=1,SUM(+Ene!N81),IF(Config!$C$6=2,SUM(+Ene!N81+Feb!N81),IF(Config!$C$6=3,SUM(+Ene!N81+Feb!N81+Mar!N81),IF(Config!$C$6=4,SUM(+Ene!N81+Feb!N81+Mar!N81+Abr!N81),IF(Config!$C$6=5,SUM(Ene!N81+Feb!N81+Mar!N81+Abr!N81+May!N81),IF(Config!$C$6=6,SUM(+Ene!N81+Feb!N81+Mar!N81+Abr!N81+May!N81+Jun!N81),IF(Config!$C$6=7,SUM(Ene!N81+Feb!N81+Mar!N81+Abr!N81+May!N81+Jun!N81+Jul!N81),IF(Config!$C$6=8,SUM(+Ene!N81+Feb!N81+Mar!N81+Abr!N81+May!N81+Jun!N81+Jul!N81+Ago!N81),IF(Config!$C$6=9,SUM(+Ene!N81+Feb!N81+Mar!N81+Abr!N81+May!N81+Jun!N81+Jul!N81+Ago!N81+Set!N81),IF(Config!$C$6=10,SUM(+Ene!N81+Feb!N81+Mar!N81+Abr!N81+May!N81+Jun!N81+Jul!N81+Ago!N81+Set!N81+Oct!N81),IF(Config!$C$6=11,SUM(+Ene!N81+Feb!N81+Mar!N81+Abr!N81+May!N81+Jun!N81+Jul!N81+Ago!N81+Set!N81+Oct!N81+Nov!N81),IF(Config!$C$6=12,SUM(+Ene!N81+Feb!N81+Mar!N81+Abr!N81+May!N81+Jun!N81+Jul!N81+Ago!N81+Set!N81+Oct!N81+Nov!N81+Dic!N81)))))))))))))</f>
        <v>0</v>
      </c>
      <c r="O81" s="430">
        <f>IF(Config!$C$6=1,SUM(+Ene!O81),IF(Config!$C$6=2,SUM(+Ene!O81+Feb!O81),IF(Config!$C$6=3,SUM(+Ene!O81+Feb!O81+Mar!O81),IF(Config!$C$6=4,SUM(+Ene!O81+Feb!O81+Mar!O81+Abr!O81),IF(Config!$C$6=5,SUM(Ene!O81+Feb!O81+Mar!O81+Abr!O81+May!O81),IF(Config!$C$6=6,SUM(+Ene!O81+Feb!O81+Mar!O81+Abr!O81+May!O81+Jun!O81),IF(Config!$C$6=7,SUM(Ene!O81+Feb!O81+Mar!O81+Abr!O81+May!O81+Jun!O81+Jul!O81),IF(Config!$C$6=8,SUM(+Ene!O81+Feb!O81+Mar!O81+Abr!O81+May!O81+Jun!O81+Jul!O81+Ago!O81),IF(Config!$C$6=9,SUM(+Ene!O81+Feb!O81+Mar!O81+Abr!O81+May!O81+Jun!O81+Jul!O81+Ago!O81+Set!O81),IF(Config!$C$6=10,SUM(+Ene!O81+Feb!O81+Mar!O81+Abr!O81+May!O81+Jun!O81+Jul!O81+Ago!O81+Set!O81+Oct!O81),IF(Config!$C$6=11,SUM(+Ene!O81+Feb!O81+Mar!O81+Abr!O81+May!O81+Jun!O81+Jul!O81+Ago!O81+Set!O81+Oct!O81+Nov!O81),IF(Config!$C$6=12,SUM(+Ene!O81+Feb!O81+Mar!O81+Abr!O81+May!O81+Jun!O81+Jul!O81+Ago!O81+Set!O81+Oct!O81+Nov!O81+Dic!O81)))))))))))))</f>
        <v>0</v>
      </c>
      <c r="P81" s="430">
        <f>IF(Config!$C$6=1,SUM(+Ene!P81),IF(Config!$C$6=2,SUM(+Ene!P81+Feb!P81),IF(Config!$C$6=3,SUM(+Ene!P81+Feb!P81+Mar!P81),IF(Config!$C$6=4,SUM(+Ene!P81+Feb!P81+Mar!P81+Abr!P81),IF(Config!$C$6=5,SUM(Ene!P81+Feb!P81+Mar!P81+Abr!P81+May!P81),IF(Config!$C$6=6,SUM(+Ene!P81+Feb!P81+Mar!P81+Abr!P81+May!P81+Jun!P81),IF(Config!$C$6=7,SUM(Ene!P81+Feb!P81+Mar!P81+Abr!P81+May!P81+Jun!P81+Jul!P81),IF(Config!$C$6=8,SUM(+Ene!P81+Feb!P81+Mar!P81+Abr!P81+May!P81+Jun!P81+Jul!P81+Ago!P81),IF(Config!$C$6=9,SUM(+Ene!P81+Feb!P81+Mar!P81+Abr!P81+May!P81+Jun!P81+Jul!P81+Ago!P81+Set!P81),IF(Config!$C$6=10,SUM(+Ene!P81+Feb!P81+Mar!P81+Abr!P81+May!P81+Jun!P81+Jul!P81+Ago!P81+Set!P81+Oct!P81),IF(Config!$C$6=11,SUM(+Ene!P81+Feb!P81+Mar!P81+Abr!P81+May!P81+Jun!P81+Jul!P81+Ago!P81+Set!P81+Oct!P81+Nov!P81),IF(Config!$C$6=12,SUM(+Ene!P81+Feb!P81+Mar!P81+Abr!P81+May!P81+Jun!P81+Jul!P81+Ago!P81+Set!P81+Oct!P81+Nov!P81+Dic!P81)))))))))))))</f>
        <v>0</v>
      </c>
      <c r="Q81" s="430">
        <f>IF(Config!$C$6=1,SUM(+Ene!Q81),IF(Config!$C$6=2,SUM(+Ene!Q81+Feb!Q81),IF(Config!$C$6=3,SUM(+Ene!Q81+Feb!Q81+Mar!Q81),IF(Config!$C$6=4,SUM(+Ene!Q81+Feb!Q81+Mar!Q81+Abr!Q81),IF(Config!$C$6=5,SUM(Ene!Q81+Feb!Q81+Mar!Q81+Abr!Q81+May!Q81),IF(Config!$C$6=6,SUM(+Ene!Q81+Feb!Q81+Mar!Q81+Abr!Q81+May!Q81+Jun!Q81),IF(Config!$C$6=7,SUM(Ene!Q81+Feb!Q81+Mar!Q81+Abr!Q81+May!Q81+Jun!Q81+Jul!Q81),IF(Config!$C$6=8,SUM(+Ene!Q81+Feb!Q81+Mar!Q81+Abr!Q81+May!Q81+Jun!Q81+Jul!Q81+Ago!Q81),IF(Config!$C$6=9,SUM(+Ene!Q81+Feb!Q81+Mar!Q81+Abr!Q81+May!Q81+Jun!Q81+Jul!Q81+Ago!Q81+Set!Q81),IF(Config!$C$6=10,SUM(+Ene!Q81+Feb!Q81+Mar!Q81+Abr!Q81+May!Q81+Jun!Q81+Jul!Q81+Ago!Q81+Set!Q81+Oct!Q81),IF(Config!$C$6=11,SUM(+Ene!Q81+Feb!Q81+Mar!Q81+Abr!Q81+May!Q81+Jun!Q81+Jul!Q81+Ago!Q81+Set!Q81+Oct!Q81+Nov!Q81),IF(Config!$C$6=12,SUM(+Ene!Q81+Feb!Q81+Mar!Q81+Abr!Q81+May!Q81+Jun!Q81+Jul!Q81+Ago!Q81+Set!Q81+Oct!Q81+Nov!Q81+Dic!Q81)))))))))))))</f>
        <v>0</v>
      </c>
      <c r="R81" s="430">
        <f>IF(Config!$C$6=1,SUM(+Ene!R81),IF(Config!$C$6=2,SUM(+Ene!R81+Feb!R81),IF(Config!$C$6=3,SUM(+Ene!R81+Feb!R81+Mar!R81),IF(Config!$C$6=4,SUM(+Ene!R81+Feb!R81+Mar!R81+Abr!R81),IF(Config!$C$6=5,SUM(Ene!R81+Feb!R81+Mar!R81+Abr!R81+May!R81),IF(Config!$C$6=6,SUM(+Ene!R81+Feb!R81+Mar!R81+Abr!R81+May!R81+Jun!R81),IF(Config!$C$6=7,SUM(Ene!R81+Feb!R81+Mar!R81+Abr!R81+May!R81+Jun!R81+Jul!R81),IF(Config!$C$6=8,SUM(+Ene!R81+Feb!R81+Mar!R81+Abr!R81+May!R81+Jun!R81+Jul!R81+Ago!R81),IF(Config!$C$6=9,SUM(+Ene!R81+Feb!R81+Mar!R81+Abr!R81+May!R81+Jun!R81+Jul!R81+Ago!R81+Set!R81),IF(Config!$C$6=10,SUM(+Ene!R81+Feb!R81+Mar!R81+Abr!R81+May!R81+Jun!R81+Jul!R81+Ago!R81+Set!R81+Oct!R81),IF(Config!$C$6=11,SUM(+Ene!R81+Feb!R81+Mar!R81+Abr!R81+May!R81+Jun!R81+Jul!R81+Ago!R81+Set!R81+Oct!R81+Nov!R81),IF(Config!$C$6=12,SUM(+Ene!R81+Feb!R81+Mar!R81+Abr!R81+May!R81+Jun!R81+Jul!R81+Ago!R81+Set!R81+Oct!R81+Nov!R81+Dic!R81)))))))))))))</f>
        <v>0</v>
      </c>
      <c r="S81" s="430">
        <f>IF(Config!$C$6=1,SUM(+Ene!S81),IF(Config!$C$6=2,SUM(+Ene!S81+Feb!S81),IF(Config!$C$6=3,SUM(+Ene!S81+Feb!S81+Mar!S81),IF(Config!$C$6=4,SUM(+Ene!S81+Feb!S81+Mar!S81+Abr!S81),IF(Config!$C$6=5,SUM(Ene!S81+Feb!S81+Mar!S81+Abr!S81+May!S81),IF(Config!$C$6=6,SUM(+Ene!S81+Feb!S81+Mar!S81+Abr!S81+May!S81+Jun!S81),IF(Config!$C$6=7,SUM(Ene!S81+Feb!S81+Mar!S81+Abr!S81+May!S81+Jun!S81+Jul!S81),IF(Config!$C$6=8,SUM(+Ene!S81+Feb!S81+Mar!S81+Abr!S81+May!S81+Jun!S81+Jul!S81+Ago!S81),IF(Config!$C$6=9,SUM(+Ene!S81+Feb!S81+Mar!S81+Abr!S81+May!S81+Jun!S81+Jul!S81+Ago!S81+Set!S81),IF(Config!$C$6=10,SUM(+Ene!S81+Feb!S81+Mar!S81+Abr!S81+May!S81+Jun!S81+Jul!S81+Ago!S81+Set!S81+Oct!S81),IF(Config!$C$6=11,SUM(+Ene!S81+Feb!S81+Mar!S81+Abr!S81+May!S81+Jun!S81+Jul!S81+Ago!S81+Set!S81+Oct!S81+Nov!S81),IF(Config!$C$6=12,SUM(+Ene!S81+Feb!S81+Mar!S81+Abr!S81+May!S81+Jun!S81+Jul!S81+Ago!S81+Set!S81+Oct!S81+Nov!S81+Dic!S81)))))))))))))</f>
        <v>0</v>
      </c>
      <c r="T81" s="430">
        <f>IF(Config!$C$6=1,SUM(+Ene!T81),IF(Config!$C$6=2,SUM(+Ene!T81+Feb!T81),IF(Config!$C$6=3,SUM(+Ene!T81+Feb!T81+Mar!T81),IF(Config!$C$6=4,SUM(+Ene!T81+Feb!T81+Mar!T81+Abr!T81),IF(Config!$C$6=5,SUM(Ene!T81+Feb!T81+Mar!T81+Abr!T81+May!T81),IF(Config!$C$6=6,SUM(+Ene!T81+Feb!T81+Mar!T81+Abr!T81+May!T81+Jun!T81),IF(Config!$C$6=7,SUM(Ene!T81+Feb!T81+Mar!T81+Abr!T81+May!T81+Jun!T81+Jul!T81),IF(Config!$C$6=8,SUM(+Ene!T81+Feb!T81+Mar!T81+Abr!T81+May!T81+Jun!T81+Jul!T81+Ago!T81),IF(Config!$C$6=9,SUM(+Ene!T81+Feb!T81+Mar!T81+Abr!T81+May!T81+Jun!T81+Jul!T81+Ago!T81+Set!T81),IF(Config!$C$6=10,SUM(+Ene!T81+Feb!T81+Mar!T81+Abr!T81+May!T81+Jun!T81+Jul!T81+Ago!T81+Set!T81+Oct!T81),IF(Config!$C$6=11,SUM(+Ene!T81+Feb!T81+Mar!T81+Abr!T81+May!T81+Jun!T81+Jul!T81+Ago!T81+Set!T81+Oct!T81+Nov!T81),IF(Config!$C$6=12,SUM(+Ene!T81+Feb!T81+Mar!T81+Abr!T81+May!T81+Jun!T81+Jul!T81+Ago!T81+Set!T81+Oct!T81+Nov!T81+Dic!T81)))))))))))))</f>
        <v>0</v>
      </c>
      <c r="U81" s="430">
        <f>IF(Config!$C$6=1,SUM(+Ene!U81),IF(Config!$C$6=2,SUM(+Ene!U81+Feb!U81),IF(Config!$C$6=3,SUM(+Ene!U81+Feb!U81+Mar!U81),IF(Config!$C$6=4,SUM(+Ene!U81+Feb!U81+Mar!U81+Abr!U81),IF(Config!$C$6=5,SUM(Ene!U81+Feb!U81+Mar!U81+Abr!U81+May!U81),IF(Config!$C$6=6,SUM(+Ene!U81+Feb!U81+Mar!U81+Abr!U81+May!U81+Jun!U81),IF(Config!$C$6=7,SUM(Ene!U81+Feb!U81+Mar!U81+Abr!U81+May!U81+Jun!U81+Jul!U81),IF(Config!$C$6=8,SUM(+Ene!U81+Feb!U81+Mar!U81+Abr!U81+May!U81+Jun!U81+Jul!U81+Ago!U81),IF(Config!$C$6=9,SUM(+Ene!U81+Feb!U81+Mar!U81+Abr!U81+May!U81+Jun!U81+Jul!U81+Ago!U81+Set!U81),IF(Config!$C$6=10,SUM(+Ene!U81+Feb!U81+Mar!U81+Abr!U81+May!U81+Jun!U81+Jul!U81+Ago!U81+Set!U81+Oct!U81),IF(Config!$C$6=11,SUM(+Ene!U81+Feb!U81+Mar!U81+Abr!U81+May!U81+Jun!U81+Jul!U81+Ago!U81+Set!U81+Oct!U81+Nov!U81),IF(Config!$C$6=12,SUM(+Ene!U81+Feb!U81+Mar!U81+Abr!U81+May!U81+Jun!U81+Jul!U81+Ago!U81+Set!U81+Oct!U81+Nov!U81+Dic!U81)))))))))))))</f>
        <v>0</v>
      </c>
      <c r="V81" s="430">
        <f>IF(Config!$C$6=1,SUM(+Ene!V81),IF(Config!$C$6=2,SUM(+Ene!V81+Feb!V81),IF(Config!$C$6=3,SUM(+Ene!V81+Feb!V81+Mar!V81),IF(Config!$C$6=4,SUM(+Ene!V81+Feb!V81+Mar!V81+Abr!V81),IF(Config!$C$6=5,SUM(Ene!V81+Feb!V81+Mar!V81+Abr!V81+May!V81),IF(Config!$C$6=6,SUM(+Ene!V81+Feb!V81+Mar!V81+Abr!V81+May!V81+Jun!V81),IF(Config!$C$6=7,SUM(Ene!V81+Feb!V81+Mar!V81+Abr!V81+May!V81+Jun!V81+Jul!V81),IF(Config!$C$6=8,SUM(+Ene!V81+Feb!V81+Mar!V81+Abr!V81+May!V81+Jun!V81+Jul!V81+Ago!V81),IF(Config!$C$6=9,SUM(+Ene!V81+Feb!V81+Mar!V81+Abr!V81+May!V81+Jun!V81+Jul!V81+Ago!V81+Set!V81),IF(Config!$C$6=10,SUM(+Ene!V81+Feb!V81+Mar!V81+Abr!V81+May!V81+Jun!V81+Jul!V81+Ago!V81+Set!V81+Oct!V81),IF(Config!$C$6=11,SUM(+Ene!V81+Feb!V81+Mar!V81+Abr!V81+May!V81+Jun!V81+Jul!V81+Ago!V81+Set!V81+Oct!V81+Nov!V81),IF(Config!$C$6=12,SUM(+Ene!V81+Feb!V81+Mar!V81+Abr!V81+May!V81+Jun!V81+Jul!V81+Ago!V81+Set!V81+Oct!V81+Nov!V81+Dic!V81)))))))))))))</f>
        <v>0</v>
      </c>
      <c r="W81" s="430">
        <f>IF(Config!$C$6=1,SUM(+Ene!W81),IF(Config!$C$6=2,SUM(+Ene!W81+Feb!W81),IF(Config!$C$6=3,SUM(+Ene!W81+Feb!W81+Mar!W81),IF(Config!$C$6=4,SUM(+Ene!W81+Feb!W81+Mar!W81+Abr!W81),IF(Config!$C$6=5,SUM(Ene!W81+Feb!W81+Mar!W81+Abr!W81+May!W81),IF(Config!$C$6=6,SUM(+Ene!W81+Feb!W81+Mar!W81+Abr!W81+May!W81+Jun!W81),IF(Config!$C$6=7,SUM(Ene!W81+Feb!W81+Mar!W81+Abr!W81+May!W81+Jun!W81+Jul!W81),IF(Config!$C$6=8,SUM(+Ene!W81+Feb!W81+Mar!W81+Abr!W81+May!W81+Jun!W81+Jul!W81+Ago!W81),IF(Config!$C$6=9,SUM(+Ene!W81+Feb!W81+Mar!W81+Abr!W81+May!W81+Jun!W81+Jul!W81+Ago!W81+Set!W81),IF(Config!$C$6=10,SUM(+Ene!W81+Feb!W81+Mar!W81+Abr!W81+May!W81+Jun!W81+Jul!W81+Ago!W81+Set!W81+Oct!W81),IF(Config!$C$6=11,SUM(+Ene!W81+Feb!W81+Mar!W81+Abr!W81+May!W81+Jun!W81+Jul!W81+Ago!W81+Set!W81+Oct!W81+Nov!W81),IF(Config!$C$6=12,SUM(+Ene!W81+Feb!W81+Mar!W81+Abr!W81+May!W81+Jun!W81+Jul!W81+Ago!W81+Set!W81+Oct!W81+Nov!W81+Dic!W81)))))))))))))</f>
        <v>0</v>
      </c>
      <c r="X81" s="430">
        <f>IF(Config!$C$6=1,SUM(+Ene!X81),IF(Config!$C$6=2,SUM(+Ene!X81+Feb!X81),IF(Config!$C$6=3,SUM(+Ene!X81+Feb!X81+Mar!X81),IF(Config!$C$6=4,SUM(+Ene!X81+Feb!X81+Mar!X81+Abr!X81),IF(Config!$C$6=5,SUM(Ene!X81+Feb!X81+Mar!X81+Abr!X81+May!X81),IF(Config!$C$6=6,SUM(+Ene!X81+Feb!X81+Mar!X81+Abr!X81+May!X81+Jun!X81),IF(Config!$C$6=7,SUM(Ene!X81+Feb!X81+Mar!X81+Abr!X81+May!X81+Jun!X81+Jul!X81),IF(Config!$C$6=8,SUM(+Ene!X81+Feb!X81+Mar!X81+Abr!X81+May!X81+Jun!X81+Jul!X81+Ago!X81),IF(Config!$C$6=9,SUM(+Ene!X81+Feb!X81+Mar!X81+Abr!X81+May!X81+Jun!X81+Jul!X81+Ago!X81+Set!X81),IF(Config!$C$6=10,SUM(+Ene!X81+Feb!X81+Mar!X81+Abr!X81+May!X81+Jun!X81+Jul!X81+Ago!X81+Set!X81+Oct!X81),IF(Config!$C$6=11,SUM(+Ene!X81+Feb!X81+Mar!X81+Abr!X81+May!X81+Jun!X81+Jul!X81+Ago!X81+Set!X81+Oct!X81+Nov!X81),IF(Config!$C$6=12,SUM(+Ene!X81+Feb!X81+Mar!X81+Abr!X81+May!X81+Jun!X81+Jul!X81+Ago!X81+Set!X81+Oct!X81+Nov!X81+Dic!X81)))))))))))))</f>
        <v>0</v>
      </c>
      <c r="Y81" s="430">
        <f>IF(Config!$C$6=1,SUM(+Ene!Y81),IF(Config!$C$6=2,SUM(+Ene!Y81+Feb!Y81),IF(Config!$C$6=3,SUM(+Ene!Y81+Feb!Y81+Mar!Y81),IF(Config!$C$6=4,SUM(+Ene!Y81+Feb!Y81+Mar!Y81+Abr!Y81),IF(Config!$C$6=5,SUM(Ene!Y81+Feb!Y81+Mar!Y81+Abr!Y81+May!Y81),IF(Config!$C$6=6,SUM(+Ene!Y81+Feb!Y81+Mar!Y81+Abr!Y81+May!Y81+Jun!Y81),IF(Config!$C$6=7,SUM(Ene!Y81+Feb!Y81+Mar!Y81+Abr!Y81+May!Y81+Jun!Y81+Jul!Y81),IF(Config!$C$6=8,SUM(+Ene!Y81+Feb!Y81+Mar!Y81+Abr!Y81+May!Y81+Jun!Y81+Jul!Y81+Ago!Y81),IF(Config!$C$6=9,SUM(+Ene!Y81+Feb!Y81+Mar!Y81+Abr!Y81+May!Y81+Jun!Y81+Jul!Y81+Ago!Y81+Set!Y81),IF(Config!$C$6=10,SUM(+Ene!Y81+Feb!Y81+Mar!Y81+Abr!Y81+May!Y81+Jun!Y81+Jul!Y81+Ago!Y81+Set!Y81+Oct!Y81),IF(Config!$C$6=11,SUM(+Ene!Y81+Feb!Y81+Mar!Y81+Abr!Y81+May!Y81+Jun!Y81+Jul!Y81+Ago!Y81+Set!Y81+Oct!Y81+Nov!Y81),IF(Config!$C$6=12,SUM(+Ene!Y81+Feb!Y81+Mar!Y81+Abr!Y81+May!Y81+Jun!Y81+Jul!Y81+Ago!Y81+Set!Y81+Oct!Y81+Nov!Y81+Dic!Y81)))))))))))))</f>
        <v>0</v>
      </c>
      <c r="Z81" s="430">
        <f>IF(Config!$C$6=1,SUM(+Ene!Z81),IF(Config!$C$6=2,SUM(+Ene!Z81+Feb!Z81),IF(Config!$C$6=3,SUM(+Ene!Z81+Feb!Z81+Mar!Z81),IF(Config!$C$6=4,SUM(+Ene!Z81+Feb!Z81+Mar!Z81+Abr!Z81),IF(Config!$C$6=5,SUM(Ene!Z81+Feb!Z81+Mar!Z81+Abr!Z81+May!Z81),IF(Config!$C$6=6,SUM(+Ene!Z81+Feb!Z81+Mar!Z81+Abr!Z81+May!Z81+Jun!Z81),IF(Config!$C$6=7,SUM(Ene!Z81+Feb!Z81+Mar!Z81+Abr!Z81+May!Z81+Jun!Z81+Jul!Z81),IF(Config!$C$6=8,SUM(+Ene!Z81+Feb!Z81+Mar!Z81+Abr!Z81+May!Z81+Jun!Z81+Jul!Z81+Ago!Z81),IF(Config!$C$6=9,SUM(+Ene!Z81+Feb!Z81+Mar!Z81+Abr!Z81+May!Z81+Jun!Z81+Jul!Z81+Ago!Z81+Set!Z81),IF(Config!$C$6=10,SUM(+Ene!Z81+Feb!Z81+Mar!Z81+Abr!Z81+May!Z81+Jun!Z81+Jul!Z81+Ago!Z81+Set!Z81+Oct!Z81),IF(Config!$C$6=11,SUM(+Ene!Z81+Feb!Z81+Mar!Z81+Abr!Z81+May!Z81+Jun!Z81+Jul!Z81+Ago!Z81+Set!Z81+Oct!Z81+Nov!Z81),IF(Config!$C$6=12,SUM(+Ene!Z81+Feb!Z81+Mar!Z81+Abr!Z81+May!Z81+Jun!Z81+Jul!Z81+Ago!Z81+Set!Z81+Oct!Z81+Nov!Z81+Dic!Z81)))))))))))))</f>
        <v>0</v>
      </c>
      <c r="AA81" s="430">
        <f>IF(Config!$C$6=1,SUM(+Ene!AA81),IF(Config!$C$6=2,SUM(+Ene!AA81+Feb!AA81),IF(Config!$C$6=3,SUM(+Ene!AA81+Feb!AA81+Mar!AA81),IF(Config!$C$6=4,SUM(+Ene!AA81+Feb!AA81+Mar!AA81+Abr!AA81),IF(Config!$C$6=5,SUM(Ene!AA81+Feb!AA81+Mar!AA81+Abr!AA81+May!AA81),IF(Config!$C$6=6,SUM(+Ene!AA81+Feb!AA81+Mar!AA81+Abr!AA81+May!AA81+Jun!AA81),IF(Config!$C$6=7,SUM(Ene!AA81+Feb!AA81+Mar!AA81+Abr!AA81+May!AA81+Jun!AA81+Jul!AA81),IF(Config!$C$6=8,SUM(+Ene!AA81+Feb!AA81+Mar!AA81+Abr!AA81+May!AA81+Jun!AA81+Jul!AA81+Ago!AA81),IF(Config!$C$6=9,SUM(+Ene!AA81+Feb!AA81+Mar!AA81+Abr!AA81+May!AA81+Jun!AA81+Jul!AA81+Ago!AA81+Set!AA81),IF(Config!$C$6=10,SUM(+Ene!AA81+Feb!AA81+Mar!AA81+Abr!AA81+May!AA81+Jun!AA81+Jul!AA81+Ago!AA81+Set!AA81+Oct!AA81),IF(Config!$C$6=11,SUM(+Ene!AA81+Feb!AA81+Mar!AA81+Abr!AA81+May!AA81+Jun!AA81+Jul!AA81+Ago!AA81+Set!AA81+Oct!AA81+Nov!AA81),IF(Config!$C$6=12,SUM(+Ene!AA81+Feb!AA81+Mar!AA81+Abr!AA81+May!AA81+Jun!AA81+Jul!AA81+Ago!AA81+Set!AA81+Oct!AA81+Nov!AA81+Dic!AA81)))))))))))))</f>
        <v>0</v>
      </c>
      <c r="AB81" s="430">
        <f>IF(Config!$C$6=1,SUM(+Ene!AB81),IF(Config!$C$6=2,SUM(+Ene!AB81+Feb!AB81),IF(Config!$C$6=3,SUM(+Ene!AB81+Feb!AB81+Mar!AB81),IF(Config!$C$6=4,SUM(+Ene!AB81+Feb!AB81+Mar!AB81+Abr!AB81),IF(Config!$C$6=5,SUM(Ene!AB81+Feb!AB81+Mar!AB81+Abr!AB81+May!AB81),IF(Config!$C$6=6,SUM(+Ene!AB81+Feb!AB81+Mar!AB81+Abr!AB81+May!AB81+Jun!AB81),IF(Config!$C$6=7,SUM(Ene!AB81+Feb!AB81+Mar!AB81+Abr!AB81+May!AB81+Jun!AB81+Jul!AB81),IF(Config!$C$6=8,SUM(+Ene!AB81+Feb!AB81+Mar!AB81+Abr!AB81+May!AB81+Jun!AB81+Jul!AB81+Ago!AB81),IF(Config!$C$6=9,SUM(+Ene!AB81+Feb!AB81+Mar!AB81+Abr!AB81+May!AB81+Jun!AB81+Jul!AB81+Ago!AB81+Set!AB81),IF(Config!$C$6=10,SUM(+Ene!AB81+Feb!AB81+Mar!AB81+Abr!AB81+May!AB81+Jun!AB81+Jul!AB81+Ago!AB81+Set!AB81+Oct!AB81),IF(Config!$C$6=11,SUM(+Ene!AB81+Feb!AB81+Mar!AB81+Abr!AB81+May!AB81+Jun!AB81+Jul!AB81+Ago!AB81+Set!AB81+Oct!AB81+Nov!AB81),IF(Config!$C$6=12,SUM(+Ene!AB81+Feb!AB81+Mar!AB81+Abr!AB81+May!AB81+Jun!AB81+Jul!AB81+Ago!AB81+Set!AB81+Oct!AB81+Nov!AB81+Dic!AB81)))))))))))))</f>
        <v>0</v>
      </c>
      <c r="AC81" s="430">
        <f>IF(Config!$C$6=1,SUM(+Ene!AC81),IF(Config!$C$6=2,SUM(+Ene!AC81+Feb!AC81),IF(Config!$C$6=3,SUM(+Ene!AC81+Feb!AC81+Mar!AC81),IF(Config!$C$6=4,SUM(+Ene!AC81+Feb!AC81+Mar!AC81+Abr!AC81),IF(Config!$C$6=5,SUM(Ene!AC81+Feb!AC81+Mar!AC81+Abr!AC81+May!AC81),IF(Config!$C$6=6,SUM(+Ene!AC81+Feb!AC81+Mar!AC81+Abr!AC81+May!AC81+Jun!AC81),IF(Config!$C$6=7,SUM(Ene!AC81+Feb!AC81+Mar!AC81+Abr!AC81+May!AC81+Jun!AC81+Jul!AC81),IF(Config!$C$6=8,SUM(+Ene!AC81+Feb!AC81+Mar!AC81+Abr!AC81+May!AC81+Jun!AC81+Jul!AC81+Ago!AC81),IF(Config!$C$6=9,SUM(+Ene!AC81+Feb!AC81+Mar!AC81+Abr!AC81+May!AC81+Jun!AC81+Jul!AC81+Ago!AC81+Set!AC81),IF(Config!$C$6=10,SUM(+Ene!AC81+Feb!AC81+Mar!AC81+Abr!AC81+May!AC81+Jun!AC81+Jul!AC81+Ago!AC81+Set!AC81+Oct!AC81),IF(Config!$C$6=11,SUM(+Ene!AC81+Feb!AC81+Mar!AC81+Abr!AC81+May!AC81+Jun!AC81+Jul!AC81+Ago!AC81+Set!AC81+Oct!AC81+Nov!AC81),IF(Config!$C$6=12,SUM(+Ene!AC81+Feb!AC81+Mar!AC81+Abr!AC81+May!AC81+Jun!AC81+Jul!AC81+Ago!AC81+Set!AC81+Oct!AC81+Nov!AC81+Dic!AC81)))))))))))))</f>
        <v>0</v>
      </c>
      <c r="AD81" s="430">
        <f>IF(Config!$C$6=1,SUM(+Ene!AD81),IF(Config!$C$6=2,SUM(+Ene!AD81+Feb!AD81),IF(Config!$C$6=3,SUM(+Ene!AD81+Feb!AD81+Mar!AD81),IF(Config!$C$6=4,SUM(+Ene!AD81+Feb!AD81+Mar!AD81+Abr!AD81),IF(Config!$C$6=5,SUM(Ene!AD81+Feb!AD81+Mar!AD81+Abr!AD81+May!AD81),IF(Config!$C$6=6,SUM(+Ene!AD81+Feb!AD81+Mar!AD81+Abr!AD81+May!AD81+Jun!AD81),IF(Config!$C$6=7,SUM(Ene!AD81+Feb!AD81+Mar!AD81+Abr!AD81+May!AD81+Jun!AD81+Jul!AD81),IF(Config!$C$6=8,SUM(+Ene!AD81+Feb!AD81+Mar!AD81+Abr!AD81+May!AD81+Jun!AD81+Jul!AD81+Ago!AD81),IF(Config!$C$6=9,SUM(+Ene!AD81+Feb!AD81+Mar!AD81+Abr!AD81+May!AD81+Jun!AD81+Jul!AD81+Ago!AD81+Set!AD81),IF(Config!$C$6=10,SUM(+Ene!AD81+Feb!AD81+Mar!AD81+Abr!AD81+May!AD81+Jun!AD81+Jul!AD81+Ago!AD81+Set!AD81+Oct!AD81),IF(Config!$C$6=11,SUM(+Ene!AD81+Feb!AD81+Mar!AD81+Abr!AD81+May!AD81+Jun!AD81+Jul!AD81+Ago!AD81+Set!AD81+Oct!AD81+Nov!AD81),IF(Config!$C$6=12,SUM(+Ene!AD81+Feb!AD81+Mar!AD81+Abr!AD81+May!AD81+Jun!AD81+Jul!AD81+Ago!AD81+Set!AD81+Oct!AD81+Nov!AD81+Dic!AD81)))))))))))))</f>
        <v>0</v>
      </c>
      <c r="AE81" s="430">
        <f>IF(Config!$C$6=1,SUM(+Ene!AE81),IF(Config!$C$6=2,SUM(+Ene!AE81+Feb!AE81),IF(Config!$C$6=3,SUM(+Ene!AE81+Feb!AE81+Mar!AE81),IF(Config!$C$6=4,SUM(+Ene!AE81+Feb!AE81+Mar!AE81+Abr!AE81),IF(Config!$C$6=5,SUM(Ene!AE81+Feb!AE81+Mar!AE81+Abr!AE81+May!AE81),IF(Config!$C$6=6,SUM(+Ene!AE81+Feb!AE81+Mar!AE81+Abr!AE81+May!AE81+Jun!AE81),IF(Config!$C$6=7,SUM(Ene!AE81+Feb!AE81+Mar!AE81+Abr!AE81+May!AE81+Jun!AE81+Jul!AE81),IF(Config!$C$6=8,SUM(+Ene!AE81+Feb!AE81+Mar!AE81+Abr!AE81+May!AE81+Jun!AE81+Jul!AE81+Ago!AE81),IF(Config!$C$6=9,SUM(+Ene!AE81+Feb!AE81+Mar!AE81+Abr!AE81+May!AE81+Jun!AE81+Jul!AE81+Ago!AE81+Set!AE81),IF(Config!$C$6=10,SUM(+Ene!AE81+Feb!AE81+Mar!AE81+Abr!AE81+May!AE81+Jun!AE81+Jul!AE81+Ago!AE81+Set!AE81+Oct!AE81),IF(Config!$C$6=11,SUM(+Ene!AE81+Feb!AE81+Mar!AE81+Abr!AE81+May!AE81+Jun!AE81+Jul!AE81+Ago!AE81+Set!AE81+Oct!AE81+Nov!AE81),IF(Config!$C$6=12,SUM(+Ene!AE81+Feb!AE81+Mar!AE81+Abr!AE81+May!AE81+Jun!AE81+Jul!AE81+Ago!AE81+Set!AE81+Oct!AE81+Nov!AE81+Dic!AE81)))))))))))))</f>
        <v>0</v>
      </c>
      <c r="AF81" s="430">
        <f>IF(Config!$C$6=1,SUM(+Ene!AF81),IF(Config!$C$6=2,SUM(+Ene!AF81+Feb!AF81),IF(Config!$C$6=3,SUM(+Ene!AF81+Feb!AF81+Mar!AF81),IF(Config!$C$6=4,SUM(+Ene!AF81+Feb!AF81+Mar!AF81+Abr!AF81),IF(Config!$C$6=5,SUM(Ene!AF81+Feb!AF81+Mar!AF81+Abr!AF81+May!AF81),IF(Config!$C$6=6,SUM(+Ene!AF81+Feb!AF81+Mar!AF81+Abr!AF81+May!AF81+Jun!AF81),IF(Config!$C$6=7,SUM(Ene!AF81+Feb!AF81+Mar!AF81+Abr!AF81+May!AF81+Jun!AF81+Jul!AF81),IF(Config!$C$6=8,SUM(+Ene!AF81+Feb!AF81+Mar!AF81+Abr!AF81+May!AF81+Jun!AF81+Jul!AF81+Ago!AF81),IF(Config!$C$6=9,SUM(+Ene!AF81+Feb!AF81+Mar!AF81+Abr!AF81+May!AF81+Jun!AF81+Jul!AF81+Ago!AF81+Set!AF81),IF(Config!$C$6=10,SUM(+Ene!AF81+Feb!AF81+Mar!AF81+Abr!AF81+May!AF81+Jun!AF81+Jul!AF81+Ago!AF81+Set!AF81+Oct!AF81),IF(Config!$C$6=11,SUM(+Ene!AF81+Feb!AF81+Mar!AF81+Abr!AF81+May!AF81+Jun!AF81+Jul!AF81+Ago!AF81+Set!AF81+Oct!AF81+Nov!AF81),IF(Config!$C$6=12,SUM(+Ene!AF81+Feb!AF81+Mar!AF81+Abr!AF81+May!AF81+Jun!AF81+Jul!AF81+Ago!AF81+Set!AF81+Oct!AF81+Nov!AF81+Dic!AF81)))))))))))))</f>
        <v>0</v>
      </c>
      <c r="AG81" s="430">
        <f>IF(Config!$C$6=1,SUM(+Ene!AG81),IF(Config!$C$6=2,SUM(+Ene!AG81+Feb!AG81),IF(Config!$C$6=3,SUM(+Ene!AG81+Feb!AG81+Mar!AG81),IF(Config!$C$6=4,SUM(+Ene!AG81+Feb!AG81+Mar!AG81+Abr!AG81),IF(Config!$C$6=5,SUM(Ene!AG81+Feb!AG81+Mar!AG81+Abr!AG81+May!AG81),IF(Config!$C$6=6,SUM(+Ene!AG81+Feb!AG81+Mar!AG81+Abr!AG81+May!AG81+Jun!AG81),IF(Config!$C$6=7,SUM(Ene!AG81+Feb!AG81+Mar!AG81+Abr!AG81+May!AG81+Jun!AG81+Jul!AG81),IF(Config!$C$6=8,SUM(+Ene!AG81+Feb!AG81+Mar!AG81+Abr!AG81+May!AG81+Jun!AG81+Jul!AG81+Ago!AG81),IF(Config!$C$6=9,SUM(+Ene!AG81+Feb!AG81+Mar!AG81+Abr!AG81+May!AG81+Jun!AG81+Jul!AG81+Ago!AG81+Set!AG81),IF(Config!$C$6=10,SUM(+Ene!AG81+Feb!AG81+Mar!AG81+Abr!AG81+May!AG81+Jun!AG81+Jul!AG81+Ago!AG81+Set!AG81+Oct!AG81),IF(Config!$C$6=11,SUM(+Ene!AG81+Feb!AG81+Mar!AG81+Abr!AG81+May!AG81+Jun!AG81+Jul!AG81+Ago!AG81+Set!AG81+Oct!AG81+Nov!AG81),IF(Config!$C$6=12,SUM(+Ene!AG81+Feb!AG81+Mar!AG81+Abr!AG81+May!AG81+Jun!AG81+Jul!AG81+Ago!AG81+Set!AG81+Oct!AG81+Nov!AG81+Dic!AG81)))))))))))))</f>
        <v>0</v>
      </c>
      <c r="AH81" s="430">
        <f>IF(Config!$C$6=1,SUM(+Ene!AH81),IF(Config!$C$6=2,SUM(+Ene!AH81+Feb!AH81),IF(Config!$C$6=3,SUM(+Ene!AH81+Feb!AH81+Mar!AH81),IF(Config!$C$6=4,SUM(+Ene!AH81+Feb!AH81+Mar!AH81+Abr!AH81),IF(Config!$C$6=5,SUM(Ene!AH81+Feb!AH81+Mar!AH81+Abr!AH81+May!AH81),IF(Config!$C$6=6,SUM(+Ene!AH81+Feb!AH81+Mar!AH81+Abr!AH81+May!AH81+Jun!AH81),IF(Config!$C$6=7,SUM(Ene!AH81+Feb!AH81+Mar!AH81+Abr!AH81+May!AH81+Jun!AH81+Jul!AH81),IF(Config!$C$6=8,SUM(+Ene!AH81+Feb!AH81+Mar!AH81+Abr!AH81+May!AH81+Jun!AH81+Jul!AH81+Ago!AH81),IF(Config!$C$6=9,SUM(+Ene!AH81+Feb!AH81+Mar!AH81+Abr!AH81+May!AH81+Jun!AH81+Jul!AH81+Ago!AH81+Set!AH81),IF(Config!$C$6=10,SUM(+Ene!AH81+Feb!AH81+Mar!AH81+Abr!AH81+May!AH81+Jun!AH81+Jul!AH81+Ago!AH81+Set!AH81+Oct!AH81),IF(Config!$C$6=11,SUM(+Ene!AH81+Feb!AH81+Mar!AH81+Abr!AH81+May!AH81+Jun!AH81+Jul!AH81+Ago!AH81+Set!AH81+Oct!AH81+Nov!AH81),IF(Config!$C$6=12,SUM(+Ene!AH81+Feb!AH81+Mar!AH81+Abr!AH81+May!AH81+Jun!AH81+Jul!AH81+Ago!AH81+Set!AH81+Oct!AH81+Nov!AH81+Dic!AH81)))))))))))))</f>
        <v>0</v>
      </c>
      <c r="AI81" s="430">
        <f>IF(Config!$C$6=1,SUM(+Ene!AI81),IF(Config!$C$6=2,SUM(+Ene!AI81+Feb!AI81),IF(Config!$C$6=3,SUM(+Ene!AI81+Feb!AI81+Mar!AI81),IF(Config!$C$6=4,SUM(+Ene!AI81+Feb!AI81+Mar!AI81+Abr!AI81),IF(Config!$C$6=5,SUM(Ene!AI81+Feb!AI81+Mar!AI81+Abr!AI81+May!AI81),IF(Config!$C$6=6,SUM(+Ene!AI81+Feb!AI81+Mar!AI81+Abr!AI81+May!AI81+Jun!AI81),IF(Config!$C$6=7,SUM(Ene!AI81+Feb!AI81+Mar!AI81+Abr!AI81+May!AI81+Jun!AI81+Jul!AI81),IF(Config!$C$6=8,SUM(+Ene!AI81+Feb!AI81+Mar!AI81+Abr!AI81+May!AI81+Jun!AI81+Jul!AI81+Ago!AI81),IF(Config!$C$6=9,SUM(+Ene!AI81+Feb!AI81+Mar!AI81+Abr!AI81+May!AI81+Jun!AI81+Jul!AI81+Ago!AI81+Set!AI81),IF(Config!$C$6=10,SUM(+Ene!AI81+Feb!AI81+Mar!AI81+Abr!AI81+May!AI81+Jun!AI81+Jul!AI81+Ago!AI81+Set!AI81+Oct!AI81),IF(Config!$C$6=11,SUM(+Ene!AI81+Feb!AI81+Mar!AI81+Abr!AI81+May!AI81+Jun!AI81+Jul!AI81+Ago!AI81+Set!AI81+Oct!AI81+Nov!AI81),IF(Config!$C$6=12,SUM(+Ene!AI81+Feb!AI81+Mar!AI81+Abr!AI81+May!AI81+Jun!AI81+Jul!AI81+Ago!AI81+Set!AI81+Oct!AI81+Nov!AI81+Dic!AI81)))))))))))))</f>
        <v>0</v>
      </c>
      <c r="AJ81" s="430">
        <f>IF(Config!$C$6=1,SUM(+Ene!AJ81),IF(Config!$C$6=2,SUM(+Ene!AJ81+Feb!AJ81),IF(Config!$C$6=3,SUM(+Ene!AJ81+Feb!AJ81+Mar!AJ81),IF(Config!$C$6=4,SUM(+Ene!AJ81+Feb!AJ81+Mar!AJ81+Abr!AJ81),IF(Config!$C$6=5,SUM(Ene!AJ81+Feb!AJ81+Mar!AJ81+Abr!AJ81+May!AJ81),IF(Config!$C$6=6,SUM(+Ene!AJ81+Feb!AJ81+Mar!AJ81+Abr!AJ81+May!AJ81+Jun!AJ81),IF(Config!$C$6=7,SUM(Ene!AJ81+Feb!AJ81+Mar!AJ81+Abr!AJ81+May!AJ81+Jun!AJ81+Jul!AJ81),IF(Config!$C$6=8,SUM(+Ene!AJ81+Feb!AJ81+Mar!AJ81+Abr!AJ81+May!AJ81+Jun!AJ81+Jul!AJ81+Ago!AJ81),IF(Config!$C$6=9,SUM(+Ene!AJ81+Feb!AJ81+Mar!AJ81+Abr!AJ81+May!AJ81+Jun!AJ81+Jul!AJ81+Ago!AJ81+Set!AJ81),IF(Config!$C$6=10,SUM(+Ene!AJ81+Feb!AJ81+Mar!AJ81+Abr!AJ81+May!AJ81+Jun!AJ81+Jul!AJ81+Ago!AJ81+Set!AJ81+Oct!AJ81),IF(Config!$C$6=11,SUM(+Ene!AJ81+Feb!AJ81+Mar!AJ81+Abr!AJ81+May!AJ81+Jun!AJ81+Jul!AJ81+Ago!AJ81+Set!AJ81+Oct!AJ81+Nov!AJ81),IF(Config!$C$6=12,SUM(+Ene!AJ81+Feb!AJ81+Mar!AJ81+Abr!AJ81+May!AJ81+Jun!AJ81+Jul!AJ81+Ago!AJ81+Set!AJ81+Oct!AJ81+Nov!AJ81+Dic!AJ81)))))))))))))</f>
        <v>0</v>
      </c>
      <c r="AK81" s="430">
        <f>IF(Config!$C$6=1,SUM(+Ene!AK81),IF(Config!$C$6=2,SUM(+Ene!AK81+Feb!AK81),IF(Config!$C$6=3,SUM(+Ene!AK81+Feb!AK81+Mar!AK81),IF(Config!$C$6=4,SUM(+Ene!AK81+Feb!AK81+Mar!AK81+Abr!AK81),IF(Config!$C$6=5,SUM(Ene!AK81+Feb!AK81+Mar!AK81+Abr!AK81+May!AK81),IF(Config!$C$6=6,SUM(+Ene!AK81+Feb!AK81+Mar!AK81+Abr!AK81+May!AK81+Jun!AK81),IF(Config!$C$6=7,SUM(Ene!AK81+Feb!AK81+Mar!AK81+Abr!AK81+May!AK81+Jun!AK81+Jul!AK81),IF(Config!$C$6=8,SUM(+Ene!AK81+Feb!AK81+Mar!AK81+Abr!AK81+May!AK81+Jun!AK81+Jul!AK81+Ago!AK81),IF(Config!$C$6=9,SUM(+Ene!AK81+Feb!AK81+Mar!AK81+Abr!AK81+May!AK81+Jun!AK81+Jul!AK81+Ago!AK81+Set!AK81),IF(Config!$C$6=10,SUM(+Ene!AK81+Feb!AK81+Mar!AK81+Abr!AK81+May!AK81+Jun!AK81+Jul!AK81+Ago!AK81+Set!AK81+Oct!AK81),IF(Config!$C$6=11,SUM(+Ene!AK81+Feb!AK81+Mar!AK81+Abr!AK81+May!AK81+Jun!AK81+Jul!AK81+Ago!AK81+Set!AK81+Oct!AK81+Nov!AK81),IF(Config!$C$6=12,SUM(+Ene!AK81+Feb!AK81+Mar!AK81+Abr!AK81+May!AK81+Jun!AK81+Jul!AK81+Ago!AK81+Set!AK81+Oct!AK81+Nov!AK81+Dic!AK81)))))))))))))</f>
        <v>0</v>
      </c>
      <c r="AL81" s="430">
        <f>IF(Config!$C$6=1,SUM(+Ene!AL81),IF(Config!$C$6=2,SUM(+Ene!AL81+Feb!AL81),IF(Config!$C$6=3,SUM(+Ene!AL81+Feb!AL81+Mar!AL81),IF(Config!$C$6=4,SUM(+Ene!AL81+Feb!AL81+Mar!AL81+Abr!AL81),IF(Config!$C$6=5,SUM(Ene!AL81+Feb!AL81+Mar!AL81+Abr!AL81+May!AL81),IF(Config!$C$6=6,SUM(+Ene!AL81+Feb!AL81+Mar!AL81+Abr!AL81+May!AL81+Jun!AL81),IF(Config!$C$6=7,SUM(Ene!AL81+Feb!AL81+Mar!AL81+Abr!AL81+May!AL81+Jun!AL81+Jul!AL81),IF(Config!$C$6=8,SUM(+Ene!AL81+Feb!AL81+Mar!AL81+Abr!AL81+May!AL81+Jun!AL81+Jul!AL81+Ago!AL81),IF(Config!$C$6=9,SUM(+Ene!AL81+Feb!AL81+Mar!AL81+Abr!AL81+May!AL81+Jun!AL81+Jul!AL81+Ago!AL81+Set!AL81),IF(Config!$C$6=10,SUM(+Ene!AL81+Feb!AL81+Mar!AL81+Abr!AL81+May!AL81+Jun!AL81+Jul!AL81+Ago!AL81+Set!AL81+Oct!AL81),IF(Config!$C$6=11,SUM(+Ene!AL81+Feb!AL81+Mar!AL81+Abr!AL81+May!AL81+Jun!AL81+Jul!AL81+Ago!AL81+Set!AL81+Oct!AL81+Nov!AL81),IF(Config!$C$6=12,SUM(+Ene!AL81+Feb!AL81+Mar!AL81+Abr!AL81+May!AL81+Jun!AL81+Jul!AL81+Ago!AL81+Set!AL81+Oct!AL81+Nov!AL81+Dic!AL81)))))))))))))</f>
        <v>0</v>
      </c>
      <c r="AM81" s="430">
        <f>IF(Config!$C$6=1,SUM(+Ene!AM81),IF(Config!$C$6=2,SUM(+Ene!AM81+Feb!AM81),IF(Config!$C$6=3,SUM(+Ene!AM81+Feb!AM81+Mar!AM81),IF(Config!$C$6=4,SUM(+Ene!AM81+Feb!AM81+Mar!AM81+Abr!AM81),IF(Config!$C$6=5,SUM(Ene!AM81+Feb!AM81+Mar!AM81+Abr!AM81+May!AM81),IF(Config!$C$6=6,SUM(+Ene!AM81+Feb!AM81+Mar!AM81+Abr!AM81+May!AM81+Jun!AM81),IF(Config!$C$6=7,SUM(Ene!AM81+Feb!AM81+Mar!AM81+Abr!AM81+May!AM81+Jun!AM81+Jul!AM81),IF(Config!$C$6=8,SUM(+Ene!AM81+Feb!AM81+Mar!AM81+Abr!AM81+May!AM81+Jun!AM81+Jul!AM81+Ago!AM81),IF(Config!$C$6=9,SUM(+Ene!AM81+Feb!AM81+Mar!AM81+Abr!AM81+May!AM81+Jun!AM81+Jul!AM81+Ago!AM81+Set!AM81),IF(Config!$C$6=10,SUM(+Ene!AM81+Feb!AM81+Mar!AM81+Abr!AM81+May!AM81+Jun!AM81+Jul!AM81+Ago!AM81+Set!AM81+Oct!AM81),IF(Config!$C$6=11,SUM(+Ene!AM81+Feb!AM81+Mar!AM81+Abr!AM81+May!AM81+Jun!AM81+Jul!AM81+Ago!AM81+Set!AM81+Oct!AM81+Nov!AM81),IF(Config!$C$6=12,SUM(+Ene!AM81+Feb!AM81+Mar!AM81+Abr!AM81+May!AM81+Jun!AM81+Jul!AM81+Ago!AM81+Set!AM81+Oct!AM81+Nov!AM81+Dic!AM81)))))))))))))</f>
        <v>0</v>
      </c>
      <c r="AN81" s="430">
        <f>IF(Config!$C$6=1,SUM(+Ene!AN81),IF(Config!$C$6=2,SUM(+Ene!AN81+Feb!AN81),IF(Config!$C$6=3,SUM(+Ene!AN81+Feb!AN81+Mar!AN81),IF(Config!$C$6=4,SUM(+Ene!AN81+Feb!AN81+Mar!AN81+Abr!AN81),IF(Config!$C$6=5,SUM(Ene!AN81+Feb!AN81+Mar!AN81+Abr!AN81+May!AN81),IF(Config!$C$6=6,SUM(+Ene!AN81+Feb!AN81+Mar!AN81+Abr!AN81+May!AN81+Jun!AN81),IF(Config!$C$6=7,SUM(Ene!AN81+Feb!AN81+Mar!AN81+Abr!AN81+May!AN81+Jun!AN81+Jul!AN81),IF(Config!$C$6=8,SUM(+Ene!AN81+Feb!AN81+Mar!AN81+Abr!AN81+May!AN81+Jun!AN81+Jul!AN81+Ago!AN81),IF(Config!$C$6=9,SUM(+Ene!AN81+Feb!AN81+Mar!AN81+Abr!AN81+May!AN81+Jun!AN81+Jul!AN81+Ago!AN81+Set!AN81),IF(Config!$C$6=10,SUM(+Ene!AN81+Feb!AN81+Mar!AN81+Abr!AN81+May!AN81+Jun!AN81+Jul!AN81+Ago!AN81+Set!AN81+Oct!AN81),IF(Config!$C$6=11,SUM(+Ene!AN81+Feb!AN81+Mar!AN81+Abr!AN81+May!AN81+Jun!AN81+Jul!AN81+Ago!AN81+Set!AN81+Oct!AN81+Nov!AN81),IF(Config!$C$6=12,SUM(+Ene!AN81+Feb!AN81+Mar!AN81+Abr!AN81+May!AN81+Jun!AN81+Jul!AN81+Ago!AN81+Set!AN81+Oct!AN81+Nov!AN81+Dic!AN81)))))))))))))</f>
        <v>0</v>
      </c>
      <c r="AO81" s="430">
        <f>IF(Config!$C$6=1,SUM(+Ene!AO81),IF(Config!$C$6=2,SUM(+Ene!AO81+Feb!AO81),IF(Config!$C$6=3,SUM(+Ene!AO81+Feb!AO81+Mar!AO81),IF(Config!$C$6=4,SUM(+Ene!AO81+Feb!AO81+Mar!AO81+Abr!AO81),IF(Config!$C$6=5,SUM(Ene!AO81+Feb!AO81+Mar!AO81+Abr!AO81+May!AO81),IF(Config!$C$6=6,SUM(+Ene!AO81+Feb!AO81+Mar!AO81+Abr!AO81+May!AO81+Jun!AO81),IF(Config!$C$6=7,SUM(Ene!AO81+Feb!AO81+Mar!AO81+Abr!AO81+May!AO81+Jun!AO81+Jul!AO81),IF(Config!$C$6=8,SUM(+Ene!AO81+Feb!AO81+Mar!AO81+Abr!AO81+May!AO81+Jun!AO81+Jul!AO81+Ago!AO81),IF(Config!$C$6=9,SUM(+Ene!AO81+Feb!AO81+Mar!AO81+Abr!AO81+May!AO81+Jun!AO81+Jul!AO81+Ago!AO81+Set!AO81),IF(Config!$C$6=10,SUM(+Ene!AO81+Feb!AO81+Mar!AO81+Abr!AO81+May!AO81+Jun!AO81+Jul!AO81+Ago!AO81+Set!AO81+Oct!AO81),IF(Config!$C$6=11,SUM(+Ene!AO81+Feb!AO81+Mar!AO81+Abr!AO81+May!AO81+Jun!AO81+Jul!AO81+Ago!AO81+Set!AO81+Oct!AO81+Nov!AO81),IF(Config!$C$6=12,SUM(+Ene!AO81+Feb!AO81+Mar!AO81+Abr!AO81+May!AO81+Jun!AO81+Jul!AO81+Ago!AO81+Set!AO81+Oct!AO81+Nov!AO81+Dic!AO81)))))))))))))</f>
        <v>0</v>
      </c>
      <c r="AP81" s="430">
        <f>IF(Config!$C$6=1,SUM(+Ene!AP81),IF(Config!$C$6=2,SUM(+Ene!AP81+Feb!AP81),IF(Config!$C$6=3,SUM(+Ene!AP81+Feb!AP81+Mar!AP81),IF(Config!$C$6=4,SUM(+Ene!AP81+Feb!AP81+Mar!AP81+Abr!AP81),IF(Config!$C$6=5,SUM(Ene!AP81+Feb!AP81+Mar!AP81+Abr!AP81+May!AP81),IF(Config!$C$6=6,SUM(+Ene!AP81+Feb!AP81+Mar!AP81+Abr!AP81+May!AP81+Jun!AP81),IF(Config!$C$6=7,SUM(Ene!AP81+Feb!AP81+Mar!AP81+Abr!AP81+May!AP81+Jun!AP81+Jul!AP81),IF(Config!$C$6=8,SUM(+Ene!AP81+Feb!AP81+Mar!AP81+Abr!AP81+May!AP81+Jun!AP81+Jul!AP81+Ago!AP81),IF(Config!$C$6=9,SUM(+Ene!AP81+Feb!AP81+Mar!AP81+Abr!AP81+May!AP81+Jun!AP81+Jul!AP81+Ago!AP81+Set!AP81),IF(Config!$C$6=10,SUM(+Ene!AP81+Feb!AP81+Mar!AP81+Abr!AP81+May!AP81+Jun!AP81+Jul!AP81+Ago!AP81+Set!AP81+Oct!AP81),IF(Config!$C$6=11,SUM(+Ene!AP81+Feb!AP81+Mar!AP81+Abr!AP81+May!AP81+Jun!AP81+Jul!AP81+Ago!AP81+Set!AP81+Oct!AP81+Nov!AP81),IF(Config!$C$6=12,SUM(+Ene!AP81+Feb!AP81+Mar!AP81+Abr!AP81+May!AP81+Jun!AP81+Jul!AP81+Ago!AP81+Set!AP81+Oct!AP81+Nov!AP81+Dic!AP81)))))))))))))</f>
        <v>0</v>
      </c>
      <c r="AQ81" s="430">
        <f>IF(Config!$C$6=1,SUM(+Ene!AQ81),IF(Config!$C$6=2,SUM(+Ene!AQ81+Feb!AQ81),IF(Config!$C$6=3,SUM(+Ene!AQ81+Feb!AQ81+Mar!AQ81),IF(Config!$C$6=4,SUM(+Ene!AQ81+Feb!AQ81+Mar!AQ81+Abr!AQ81),IF(Config!$C$6=5,SUM(Ene!AQ81+Feb!AQ81+Mar!AQ81+Abr!AQ81+May!AQ81),IF(Config!$C$6=6,SUM(+Ene!AQ81+Feb!AQ81+Mar!AQ81+Abr!AQ81+May!AQ81+Jun!AQ81),IF(Config!$C$6=7,SUM(Ene!AQ81+Feb!AQ81+Mar!AQ81+Abr!AQ81+May!AQ81+Jun!AQ81+Jul!AQ81),IF(Config!$C$6=8,SUM(+Ene!AQ81+Feb!AQ81+Mar!AQ81+Abr!AQ81+May!AQ81+Jun!AQ81+Jul!AQ81+Ago!AQ81),IF(Config!$C$6=9,SUM(+Ene!AQ81+Feb!AQ81+Mar!AQ81+Abr!AQ81+May!AQ81+Jun!AQ81+Jul!AQ81+Ago!AQ81+Set!AQ81),IF(Config!$C$6=10,SUM(+Ene!AQ81+Feb!AQ81+Mar!AQ81+Abr!AQ81+May!AQ81+Jun!AQ81+Jul!AQ81+Ago!AQ81+Set!AQ81+Oct!AQ81),IF(Config!$C$6=11,SUM(+Ene!AQ81+Feb!AQ81+Mar!AQ81+Abr!AQ81+May!AQ81+Jun!AQ81+Jul!AQ81+Ago!AQ81+Set!AQ81+Oct!AQ81+Nov!AQ81),IF(Config!$C$6=12,SUM(+Ene!AQ81+Feb!AQ81+Mar!AQ81+Abr!AQ81+May!AQ81+Jun!AQ81+Jul!AQ81+Ago!AQ81+Set!AQ81+Oct!AQ81+Nov!AQ81+Dic!AQ81)))))))))))))</f>
        <v>0</v>
      </c>
      <c r="AR81" s="430">
        <f>IF(Config!$C$6=1,SUM(+Ene!AR81),IF(Config!$C$6=2,SUM(+Ene!AR81+Feb!AR81),IF(Config!$C$6=3,SUM(+Ene!AR81+Feb!AR81+Mar!AR81),IF(Config!$C$6=4,SUM(+Ene!AR81+Feb!AR81+Mar!AR81+Abr!AR81),IF(Config!$C$6=5,SUM(Ene!AR81+Feb!AR81+Mar!AR81+Abr!AR81+May!AR81),IF(Config!$C$6=6,SUM(+Ene!AR81+Feb!AR81+Mar!AR81+Abr!AR81+May!AR81+Jun!AR81),IF(Config!$C$6=7,SUM(Ene!AR81+Feb!AR81+Mar!AR81+Abr!AR81+May!AR81+Jun!AR81+Jul!AR81),IF(Config!$C$6=8,SUM(+Ene!AR81+Feb!AR81+Mar!AR81+Abr!AR81+May!AR81+Jun!AR81+Jul!AR81+Ago!AR81),IF(Config!$C$6=9,SUM(+Ene!AR81+Feb!AR81+Mar!AR81+Abr!AR81+May!AR81+Jun!AR81+Jul!AR81+Ago!AR81+Set!AR81),IF(Config!$C$6=10,SUM(+Ene!AR81+Feb!AR81+Mar!AR81+Abr!AR81+May!AR81+Jun!AR81+Jul!AR81+Ago!AR81+Set!AR81+Oct!AR81),IF(Config!$C$6=11,SUM(+Ene!AR81+Feb!AR81+Mar!AR81+Abr!AR81+May!AR81+Jun!AR81+Jul!AR81+Ago!AR81+Set!AR81+Oct!AR81+Nov!AR81),IF(Config!$C$6=12,SUM(+Ene!AR81+Feb!AR81+Mar!AR81+Abr!AR81+May!AR81+Jun!AR81+Jul!AR81+Ago!AR81+Set!AR81+Oct!AR81+Nov!AR81+Dic!AR81)))))))))))))</f>
        <v>0</v>
      </c>
      <c r="AS81" s="430">
        <f>IF(Config!$C$6=1,SUM(+Ene!AS81),IF(Config!$C$6=2,SUM(+Ene!AS81+Feb!AS81),IF(Config!$C$6=3,SUM(+Ene!AS81+Feb!AS81+Mar!AS81),IF(Config!$C$6=4,SUM(+Ene!AS81+Feb!AS81+Mar!AS81+Abr!AS81),IF(Config!$C$6=5,SUM(Ene!AS81+Feb!AS81+Mar!AS81+Abr!AS81+May!AS81),IF(Config!$C$6=6,SUM(+Ene!AS81+Feb!AS81+Mar!AS81+Abr!AS81+May!AS81+Jun!AS81),IF(Config!$C$6=7,SUM(Ene!AS81+Feb!AS81+Mar!AS81+Abr!AS81+May!AS81+Jun!AS81+Jul!AS81),IF(Config!$C$6=8,SUM(+Ene!AS81+Feb!AS81+Mar!AS81+Abr!AS81+May!AS81+Jun!AS81+Jul!AS81+Ago!AS81),IF(Config!$C$6=9,SUM(+Ene!AS81+Feb!AS81+Mar!AS81+Abr!AS81+May!AS81+Jun!AS81+Jul!AS81+Ago!AS81+Set!AS81),IF(Config!$C$6=10,SUM(+Ene!AS81+Feb!AS81+Mar!AS81+Abr!AS81+May!AS81+Jun!AS81+Jul!AS81+Ago!AS81+Set!AS81+Oct!AS81),IF(Config!$C$6=11,SUM(+Ene!AS81+Feb!AS81+Mar!AS81+Abr!AS81+May!AS81+Jun!AS81+Jul!AS81+Ago!AS81+Set!AS81+Oct!AS81+Nov!AS81),IF(Config!$C$6=12,SUM(+Ene!AS81+Feb!AS81+Mar!AS81+Abr!AS81+May!AS81+Jun!AS81+Jul!AS81+Ago!AS81+Set!AS81+Oct!AS81+Nov!AS81+Dic!AS81)))))))))))))</f>
        <v>0</v>
      </c>
      <c r="AT81" s="430">
        <f>IF(Config!$C$6=1,SUM(+Ene!AT81),IF(Config!$C$6=2,SUM(+Ene!AT81+Feb!AT81),IF(Config!$C$6=3,SUM(+Ene!AT81+Feb!AT81+Mar!AT81),IF(Config!$C$6=4,SUM(+Ene!AT81+Feb!AT81+Mar!AT81+Abr!AT81),IF(Config!$C$6=5,SUM(Ene!AT81+Feb!AT81+Mar!AT81+Abr!AT81+May!AT81),IF(Config!$C$6=6,SUM(+Ene!AT81+Feb!AT81+Mar!AT81+Abr!AT81+May!AT81+Jun!AT81),IF(Config!$C$6=7,SUM(Ene!AT81+Feb!AT81+Mar!AT81+Abr!AT81+May!AT81+Jun!AT81+Jul!AT81),IF(Config!$C$6=8,SUM(+Ene!AT81+Feb!AT81+Mar!AT81+Abr!AT81+May!AT81+Jun!AT81+Jul!AT81+Ago!AT81),IF(Config!$C$6=9,SUM(+Ene!AT81+Feb!AT81+Mar!AT81+Abr!AT81+May!AT81+Jun!AT81+Jul!AT81+Ago!AT81+Set!AT81),IF(Config!$C$6=10,SUM(+Ene!AT81+Feb!AT81+Mar!AT81+Abr!AT81+May!AT81+Jun!AT81+Jul!AT81+Ago!AT81+Set!AT81+Oct!AT81),IF(Config!$C$6=11,SUM(+Ene!AT81+Feb!AT81+Mar!AT81+Abr!AT81+May!AT81+Jun!AT81+Jul!AT81+Ago!AT81+Set!AT81+Oct!AT81+Nov!AT81),IF(Config!$C$6=12,SUM(+Ene!AT81+Feb!AT81+Mar!AT81+Abr!AT81+May!AT81+Jun!AT81+Jul!AT81+Ago!AT81+Set!AT81+Oct!AT81+Nov!AT81+Dic!AT81)))))))))))))</f>
        <v>0</v>
      </c>
      <c r="AU81">
        <f t="shared" si="34"/>
        <v>0</v>
      </c>
      <c r="AV81" s="384">
        <f t="shared" si="35"/>
        <v>0</v>
      </c>
      <c r="AW81" s="384">
        <f t="shared" si="36"/>
        <v>0</v>
      </c>
      <c r="AX81" s="384">
        <f t="shared" si="51"/>
        <v>0</v>
      </c>
      <c r="AY81" s="384">
        <f t="shared" si="52"/>
        <v>0</v>
      </c>
      <c r="AZ81" s="384">
        <f t="shared" si="54"/>
        <v>0</v>
      </c>
      <c r="BA81" s="384">
        <f t="shared" si="55"/>
        <v>0</v>
      </c>
      <c r="BB81" s="37">
        <f t="shared" si="59"/>
        <v>0</v>
      </c>
      <c r="BC81" s="384">
        <f t="shared" si="56"/>
        <v>0</v>
      </c>
      <c r="BD81" s="385">
        <f t="shared" si="57"/>
        <v>0</v>
      </c>
      <c r="BE81" s="384">
        <f t="shared" si="58"/>
        <v>0</v>
      </c>
      <c r="BF81" s="54">
        <f t="shared" si="53"/>
        <v>0</v>
      </c>
      <c r="BG81" t="str">
        <f t="shared" si="8"/>
        <v>OK</v>
      </c>
    </row>
    <row r="82" spans="1:59" x14ac:dyDescent="0.25">
      <c r="A82" s="400">
        <v>79</v>
      </c>
      <c r="B82" s="300" t="s">
        <v>557</v>
      </c>
      <c r="C82" s="301" t="s">
        <v>255</v>
      </c>
      <c r="D82" s="430">
        <f>IF(Config!$C$6=1,SUM(+Ene!D82),IF(Config!$C$6=2,SUM(+Ene!D82+Feb!D82),IF(Config!$C$6=3,SUM(+Ene!D82+Feb!D82+Mar!D82),IF(Config!$C$6=4,SUM(+Ene!D82+Feb!D82+Mar!D82+Abr!D82),IF(Config!$C$6=5,SUM(Ene!D82+Feb!D82+Mar!D82+Abr!D82+May!D82),IF(Config!$C$6=6,SUM(+Ene!D82+Feb!D82+Mar!D82+Abr!D82+May!D82+Jun!D82),IF(Config!$C$6=7,SUM(Ene!D82+Feb!D82+Mar!D82+Abr!D82+May!D82+Jun!D82+Jul!D82),IF(Config!$C$6=8,SUM(+Ene!D82+Feb!D82+Mar!D82+Abr!D82+May!D82+Jun!D82+Jul!D82+Ago!D82),IF(Config!$C$6=9,SUM(+Ene!D82+Feb!D82+Mar!D82+Abr!D82+May!D82+Jun!D82+Jul!D82+Ago!D82+Set!D82),IF(Config!$C$6=10,SUM(+Ene!D82+Feb!D82+Mar!D82+Abr!D82+May!D82+Jun!D82+Jul!D82+Ago!D82+Set!D82+Oct!D82),IF(Config!$C$6=11,SUM(+Ene!D82+Feb!D82+Mar!D82+Abr!D82+May!D82+Jun!D82+Jul!D82+Ago!D82+Set!D82+Oct!D82+Nov!D82),IF(Config!$C$6=12,SUM(+Ene!D82+Feb!D82+Mar!D82+Abr!D82+May!D82+Jun!D82+Jul!D82+Ago!D82+Set!D82+Oct!D82+Nov!D82+Dic!D82)))))))))))))</f>
        <v>0</v>
      </c>
      <c r="E82" s="430">
        <f>IF(Config!$C$6=1,SUM(+Ene!E82),IF(Config!$C$6=2,SUM(+Ene!E82+Feb!E82),IF(Config!$C$6=3,SUM(+Ene!E82+Feb!E82+Mar!E82),IF(Config!$C$6=4,SUM(+Ene!E82+Feb!E82+Mar!E82+Abr!E82),IF(Config!$C$6=5,SUM(Ene!E82+Feb!E82+Mar!E82+Abr!E82+May!E82),IF(Config!$C$6=6,SUM(+Ene!E82+Feb!E82+Mar!E82+Abr!E82+May!E82+Jun!E82),IF(Config!$C$6=7,SUM(Ene!E82+Feb!E82+Mar!E82+Abr!E82+May!E82+Jun!E82+Jul!E82),IF(Config!$C$6=8,SUM(+Ene!E82+Feb!E82+Mar!E82+Abr!E82+May!E82+Jun!E82+Jul!E82+Ago!E82),IF(Config!$C$6=9,SUM(+Ene!E82+Feb!E82+Mar!E82+Abr!E82+May!E82+Jun!E82+Jul!E82+Ago!E82+Set!E82),IF(Config!$C$6=10,SUM(+Ene!E82+Feb!E82+Mar!E82+Abr!E82+May!E82+Jun!E82+Jul!E82+Ago!E82+Set!E82+Oct!E82),IF(Config!$C$6=11,SUM(+Ene!E82+Feb!E82+Mar!E82+Abr!E82+May!E82+Jun!E82+Jul!E82+Ago!E82+Set!E82+Oct!E82+Nov!E82),IF(Config!$C$6=12,SUM(+Ene!E82+Feb!E82+Mar!E82+Abr!E82+May!E82+Jun!E82+Jul!E82+Ago!E82+Set!E82+Oct!E82+Nov!E82+Dic!E82)))))))))))))</f>
        <v>0</v>
      </c>
      <c r="F82" s="429">
        <f>IF(Config!$C$6=1,SUM(+Ene!F102),IF(Config!$C$6=2,SUM(+Ene!F102+Feb!F102),IF(Config!$C$6=3,SUM(+Ene!F102+Feb!F102+Mar!F102),IF(Config!$C$6=4,SUM(+Ene!F102+Feb!F102+Mar!F102+Abr!F102),IF(Config!$C$6=5,SUM(Ene!F102+Feb!F102+Mar!F102+Abr!F102+May!F102),IF(Config!$C$6=6,SUM(+Ene!F102+Feb!F102+Mar!F102+Abr!F102+May!F102+Jun!F102),IF(Config!$C$6=7,SUM(Ene!F102+Feb!F102+Mar!F102+Abr!F102+May!F102+Jun!F102+Jul!F102),IF(Config!$C$6=8,SUM(+Ene!F102+Feb!F102+Mar!F102+Abr!F102+May!F102+Jun!F102+Jul!F102+Ago!F102),IF(Config!$C$6=9,SUM(+Ene!F102+Feb!F102+Mar!F102+Abr!F102+May!F102+Jun!F102+Jul!F102+Ago!F102+Set!F102),IF(Config!$C$6=10,SUM(+Ene!F102+Feb!F102+Mar!F102+Abr!F102+May!F102+Jun!F102+Jul!F102+Ago!F102+Set!F102+Oct!F102),IF(Config!$C$6=11,SUM(+Ene!F102+Feb!F102+Mar!F102+Abr!F102+May!F102+Jun!F102+Jul!F102+Ago!F102+Set!F102+Oct!F102+Nov!F102),IF(Config!$C$6=12,SUM(+Ene!F102+Feb!F102+Mar!F102+Abr!F102+May!F102+Jun!F102+Jul!F102+Ago!F102+Set!F102+Oct!F102+Nov!F102+Dic!F102)))))))))))))</f>
        <v>0</v>
      </c>
      <c r="G82" s="430">
        <f>IF(Config!$C$6=1,SUM(+Ene!G82),IF(Config!$C$6=2,SUM(+Ene!G82+Feb!G82),IF(Config!$C$6=3,SUM(+Ene!G82+Feb!G82+Mar!G82),IF(Config!$C$6=4,SUM(+Ene!G82+Feb!G82+Mar!G82+Abr!G82),IF(Config!$C$6=5,SUM(Ene!G82+Feb!G82+Mar!G82+Abr!G82+May!G82),IF(Config!$C$6=6,SUM(+Ene!G82+Feb!G82+Mar!G82+Abr!G82+May!G82+Jun!G82),IF(Config!$C$6=7,SUM(Ene!G82+Feb!G82+Mar!G82+Abr!G82+May!G82+Jun!G82+Jul!G82),IF(Config!$C$6=8,SUM(+Ene!G82+Feb!G82+Mar!G82+Abr!G82+May!G82+Jun!G82+Jul!G82+Ago!G82),IF(Config!$C$6=9,SUM(+Ene!G82+Feb!G82+Mar!G82+Abr!G82+May!G82+Jun!G82+Jul!G82+Ago!G82+Set!G82),IF(Config!$C$6=10,SUM(+Ene!G82+Feb!G82+Mar!G82+Abr!G82+May!G82+Jun!G82+Jul!G82+Ago!G82+Set!G82+Oct!G82),IF(Config!$C$6=11,SUM(+Ene!G82+Feb!G82+Mar!G82+Abr!G82+May!G82+Jun!G82+Jul!G82+Ago!G82+Set!G82+Oct!G82+Nov!G82),IF(Config!$C$6=12,SUM(+Ene!G82+Feb!G82+Mar!G82+Abr!G82+May!G82+Jun!G82+Jul!G82+Ago!G82+Set!G82+Oct!G82+Nov!G82+Dic!G82)))))))))))))</f>
        <v>0</v>
      </c>
      <c r="H82" s="430">
        <f>IF(Config!$C$6=1,SUM(+Ene!H82),IF(Config!$C$6=2,SUM(+Ene!H82+Feb!H82),IF(Config!$C$6=3,SUM(+Ene!H82+Feb!H82+Mar!H82),IF(Config!$C$6=4,SUM(+Ene!H82+Feb!H82+Mar!H82+Abr!H82),IF(Config!$C$6=5,SUM(Ene!H82+Feb!H82+Mar!H82+Abr!H82+May!H82),IF(Config!$C$6=6,SUM(+Ene!H82+Feb!H82+Mar!H82+Abr!H82+May!H82+Jun!H82),IF(Config!$C$6=7,SUM(Ene!H82+Feb!H82+Mar!H82+Abr!H82+May!H82+Jun!H82+Jul!H82),IF(Config!$C$6=8,SUM(+Ene!H82+Feb!H82+Mar!H82+Abr!H82+May!H82+Jun!H82+Jul!H82+Ago!H82),IF(Config!$C$6=9,SUM(+Ene!H82+Feb!H82+Mar!H82+Abr!H82+May!H82+Jun!H82+Jul!H82+Ago!H82+Set!H82),IF(Config!$C$6=10,SUM(+Ene!H82+Feb!H82+Mar!H82+Abr!H82+May!H82+Jun!H82+Jul!H82+Ago!H82+Set!H82+Oct!H82),IF(Config!$C$6=11,SUM(+Ene!H82+Feb!H82+Mar!H82+Abr!H82+May!H82+Jun!H82+Jul!H82+Ago!H82+Set!H82+Oct!H82+Nov!H82),IF(Config!$C$6=12,SUM(+Ene!H82+Feb!H82+Mar!H82+Abr!H82+May!H82+Jun!H82+Jul!H82+Ago!H82+Set!H82+Oct!H82+Nov!H82+Dic!H82)))))))))))))</f>
        <v>0</v>
      </c>
      <c r="I82" s="430">
        <f>IF(Config!$C$6=1,SUM(+Ene!I82),IF(Config!$C$6=2,SUM(+Ene!I82+Feb!I82),IF(Config!$C$6=3,SUM(+Ene!I82+Feb!I82+Mar!I82),IF(Config!$C$6=4,SUM(+Ene!I82+Feb!I82+Mar!I82+Abr!I82),IF(Config!$C$6=5,SUM(Ene!I82+Feb!I82+Mar!I82+Abr!I82+May!I82),IF(Config!$C$6=6,SUM(+Ene!I82+Feb!I82+Mar!I82+Abr!I82+May!I82+Jun!I82),IF(Config!$C$6=7,SUM(Ene!I82+Feb!I82+Mar!I82+Abr!I82+May!I82+Jun!I82+Jul!I82),IF(Config!$C$6=8,SUM(+Ene!I82+Feb!I82+Mar!I82+Abr!I82+May!I82+Jun!I82+Jul!I82+Ago!I82),IF(Config!$C$6=9,SUM(+Ene!I82+Feb!I82+Mar!I82+Abr!I82+May!I82+Jun!I82+Jul!I82+Ago!I82+Set!I82),IF(Config!$C$6=10,SUM(+Ene!I82+Feb!I82+Mar!I82+Abr!I82+May!I82+Jun!I82+Jul!I82+Ago!I82+Set!I82+Oct!I82),IF(Config!$C$6=11,SUM(+Ene!I82+Feb!I82+Mar!I82+Abr!I82+May!I82+Jun!I82+Jul!I82+Ago!I82+Set!I82+Oct!I82+Nov!I82),IF(Config!$C$6=12,SUM(+Ene!I82+Feb!I82+Mar!I82+Abr!I82+May!I82+Jun!I82+Jul!I82+Ago!I82+Set!I82+Oct!I82+Nov!I82+Dic!I82)))))))))))))</f>
        <v>0</v>
      </c>
      <c r="J82" s="430">
        <f>IF(Config!$C$6=1,SUM(+Ene!J82),IF(Config!$C$6=2,SUM(+Ene!J82+Feb!J82),IF(Config!$C$6=3,SUM(+Ene!J82+Feb!J82+Mar!J82),IF(Config!$C$6=4,SUM(+Ene!J82+Feb!J82+Mar!J82+Abr!J82),IF(Config!$C$6=5,SUM(Ene!J82+Feb!J82+Mar!J82+Abr!J82+May!J82),IF(Config!$C$6=6,SUM(+Ene!J82+Feb!J82+Mar!J82+Abr!J82+May!J82+Jun!J82),IF(Config!$C$6=7,SUM(Ene!J82+Feb!J82+Mar!J82+Abr!J82+May!J82+Jun!J82+Jul!J82),IF(Config!$C$6=8,SUM(+Ene!J82+Feb!J82+Mar!J82+Abr!J82+May!J82+Jun!J82+Jul!J82+Ago!J82),IF(Config!$C$6=9,SUM(+Ene!J82+Feb!J82+Mar!J82+Abr!J82+May!J82+Jun!J82+Jul!J82+Ago!J82+Set!J82),IF(Config!$C$6=10,SUM(+Ene!J82+Feb!J82+Mar!J82+Abr!J82+May!J82+Jun!J82+Jul!J82+Ago!J82+Set!J82+Oct!J82),IF(Config!$C$6=11,SUM(+Ene!J82+Feb!J82+Mar!J82+Abr!J82+May!J82+Jun!J82+Jul!J82+Ago!J82+Set!J82+Oct!J82+Nov!J82),IF(Config!$C$6=12,SUM(+Ene!J82+Feb!J82+Mar!J82+Abr!J82+May!J82+Jun!J82+Jul!J82+Ago!J82+Set!J82+Oct!J82+Nov!J82+Dic!J82)))))))))))))</f>
        <v>0</v>
      </c>
      <c r="K82" s="430">
        <f>IF(Config!$C$6=1,SUM(+Ene!K82),IF(Config!$C$6=2,SUM(+Ene!K82+Feb!K82),IF(Config!$C$6=3,SUM(+Ene!K82+Feb!K82+Mar!K82),IF(Config!$C$6=4,SUM(+Ene!K82+Feb!K82+Mar!K82+Abr!K82),IF(Config!$C$6=5,SUM(Ene!K82+Feb!K82+Mar!K82+Abr!K82+May!K82),IF(Config!$C$6=6,SUM(+Ene!K82+Feb!K82+Mar!K82+Abr!K82+May!K82+Jun!K82),IF(Config!$C$6=7,SUM(Ene!K82+Feb!K82+Mar!K82+Abr!K82+May!K82+Jun!K82+Jul!K82),IF(Config!$C$6=8,SUM(+Ene!K82+Feb!K82+Mar!K82+Abr!K82+May!K82+Jun!K82+Jul!K82+Ago!K82),IF(Config!$C$6=9,SUM(+Ene!K82+Feb!K82+Mar!K82+Abr!K82+May!K82+Jun!K82+Jul!K82+Ago!K82+Set!K82),IF(Config!$C$6=10,SUM(+Ene!K82+Feb!K82+Mar!K82+Abr!K82+May!K82+Jun!K82+Jul!K82+Ago!K82+Set!K82+Oct!K82),IF(Config!$C$6=11,SUM(+Ene!K82+Feb!K82+Mar!K82+Abr!K82+May!K82+Jun!K82+Jul!K82+Ago!K82+Set!K82+Oct!K82+Nov!K82),IF(Config!$C$6=12,SUM(+Ene!K82+Feb!K82+Mar!K82+Abr!K82+May!K82+Jun!K82+Jul!K82+Ago!K82+Set!K82+Oct!K82+Nov!K82+Dic!K82)))))))))))))</f>
        <v>0</v>
      </c>
      <c r="L82" s="430">
        <f>IF(Config!$C$6=1,SUM(+Ene!L82),IF(Config!$C$6=2,SUM(+Ene!L82+Feb!L82),IF(Config!$C$6=3,SUM(+Ene!L82+Feb!L82+Mar!L82),IF(Config!$C$6=4,SUM(+Ene!L82+Feb!L82+Mar!L82+Abr!L82),IF(Config!$C$6=5,SUM(Ene!L82+Feb!L82+Mar!L82+Abr!L82+May!L82),IF(Config!$C$6=6,SUM(+Ene!L82+Feb!L82+Mar!L82+Abr!L82+May!L82+Jun!L82),IF(Config!$C$6=7,SUM(Ene!L82+Feb!L82+Mar!L82+Abr!L82+May!L82+Jun!L82+Jul!L82),IF(Config!$C$6=8,SUM(+Ene!L82+Feb!L82+Mar!L82+Abr!L82+May!L82+Jun!L82+Jul!L82+Ago!L82),IF(Config!$C$6=9,SUM(+Ene!L82+Feb!L82+Mar!L82+Abr!L82+May!L82+Jun!L82+Jul!L82+Ago!L82+Set!L82),IF(Config!$C$6=10,SUM(+Ene!L82+Feb!L82+Mar!L82+Abr!L82+May!L82+Jun!L82+Jul!L82+Ago!L82+Set!L82+Oct!L82),IF(Config!$C$6=11,SUM(+Ene!L82+Feb!L82+Mar!L82+Abr!L82+May!L82+Jun!L82+Jul!L82+Ago!L82+Set!L82+Oct!L82+Nov!L82),IF(Config!$C$6=12,SUM(+Ene!L82+Feb!L82+Mar!L82+Abr!L82+May!L82+Jun!L82+Jul!L82+Ago!L82+Set!L82+Oct!L82+Nov!L82+Dic!L82)))))))))))))</f>
        <v>0</v>
      </c>
      <c r="M82" s="430">
        <f>IF(Config!$C$6=1,SUM(+Ene!M82),IF(Config!$C$6=2,SUM(+Ene!M82+Feb!M82),IF(Config!$C$6=3,SUM(+Ene!M82+Feb!M82+Mar!M82),IF(Config!$C$6=4,SUM(+Ene!M82+Feb!M82+Mar!M82+Abr!M82),IF(Config!$C$6=5,SUM(Ene!M82+Feb!M82+Mar!M82+Abr!M82+May!M82),IF(Config!$C$6=6,SUM(+Ene!M82+Feb!M82+Mar!M82+Abr!M82+May!M82+Jun!M82),IF(Config!$C$6=7,SUM(Ene!M82+Feb!M82+Mar!M82+Abr!M82+May!M82+Jun!M82+Jul!M82),IF(Config!$C$6=8,SUM(+Ene!M82+Feb!M82+Mar!M82+Abr!M82+May!M82+Jun!M82+Jul!M82+Ago!M82),IF(Config!$C$6=9,SUM(+Ene!M82+Feb!M82+Mar!M82+Abr!M82+May!M82+Jun!M82+Jul!M82+Ago!M82+Set!M82),IF(Config!$C$6=10,SUM(+Ene!M82+Feb!M82+Mar!M82+Abr!M82+May!M82+Jun!M82+Jul!M82+Ago!M82+Set!M82+Oct!M82),IF(Config!$C$6=11,SUM(+Ene!M82+Feb!M82+Mar!M82+Abr!M82+May!M82+Jun!M82+Jul!M82+Ago!M82+Set!M82+Oct!M82+Nov!M82),IF(Config!$C$6=12,SUM(+Ene!M82+Feb!M82+Mar!M82+Abr!M82+May!M82+Jun!M82+Jul!M82+Ago!M82+Set!M82+Oct!M82+Nov!M82+Dic!M82)))))))))))))</f>
        <v>0</v>
      </c>
      <c r="N82" s="430">
        <f>IF(Config!$C$6=1,SUM(+Ene!N82),IF(Config!$C$6=2,SUM(+Ene!N82+Feb!N82),IF(Config!$C$6=3,SUM(+Ene!N82+Feb!N82+Mar!N82),IF(Config!$C$6=4,SUM(+Ene!N82+Feb!N82+Mar!N82+Abr!N82),IF(Config!$C$6=5,SUM(Ene!N82+Feb!N82+Mar!N82+Abr!N82+May!N82),IF(Config!$C$6=6,SUM(+Ene!N82+Feb!N82+Mar!N82+Abr!N82+May!N82+Jun!N82),IF(Config!$C$6=7,SUM(Ene!N82+Feb!N82+Mar!N82+Abr!N82+May!N82+Jun!N82+Jul!N82),IF(Config!$C$6=8,SUM(+Ene!N82+Feb!N82+Mar!N82+Abr!N82+May!N82+Jun!N82+Jul!N82+Ago!N82),IF(Config!$C$6=9,SUM(+Ene!N82+Feb!N82+Mar!N82+Abr!N82+May!N82+Jun!N82+Jul!N82+Ago!N82+Set!N82),IF(Config!$C$6=10,SUM(+Ene!N82+Feb!N82+Mar!N82+Abr!N82+May!N82+Jun!N82+Jul!N82+Ago!N82+Set!N82+Oct!N82),IF(Config!$C$6=11,SUM(+Ene!N82+Feb!N82+Mar!N82+Abr!N82+May!N82+Jun!N82+Jul!N82+Ago!N82+Set!N82+Oct!N82+Nov!N82),IF(Config!$C$6=12,SUM(+Ene!N82+Feb!N82+Mar!N82+Abr!N82+May!N82+Jun!N82+Jul!N82+Ago!N82+Set!N82+Oct!N82+Nov!N82+Dic!N82)))))))))))))</f>
        <v>0</v>
      </c>
      <c r="O82" s="430">
        <f>IF(Config!$C$6=1,SUM(+Ene!O82),IF(Config!$C$6=2,SUM(+Ene!O82+Feb!O82),IF(Config!$C$6=3,SUM(+Ene!O82+Feb!O82+Mar!O82),IF(Config!$C$6=4,SUM(+Ene!O82+Feb!O82+Mar!O82+Abr!O82),IF(Config!$C$6=5,SUM(Ene!O82+Feb!O82+Mar!O82+Abr!O82+May!O82),IF(Config!$C$6=6,SUM(+Ene!O82+Feb!O82+Mar!O82+Abr!O82+May!O82+Jun!O82),IF(Config!$C$6=7,SUM(Ene!O82+Feb!O82+Mar!O82+Abr!O82+May!O82+Jun!O82+Jul!O82),IF(Config!$C$6=8,SUM(+Ene!O82+Feb!O82+Mar!O82+Abr!O82+May!O82+Jun!O82+Jul!O82+Ago!O82),IF(Config!$C$6=9,SUM(+Ene!O82+Feb!O82+Mar!O82+Abr!O82+May!O82+Jun!O82+Jul!O82+Ago!O82+Set!O82),IF(Config!$C$6=10,SUM(+Ene!O82+Feb!O82+Mar!O82+Abr!O82+May!O82+Jun!O82+Jul!O82+Ago!O82+Set!O82+Oct!O82),IF(Config!$C$6=11,SUM(+Ene!O82+Feb!O82+Mar!O82+Abr!O82+May!O82+Jun!O82+Jul!O82+Ago!O82+Set!O82+Oct!O82+Nov!O82),IF(Config!$C$6=12,SUM(+Ene!O82+Feb!O82+Mar!O82+Abr!O82+May!O82+Jun!O82+Jul!O82+Ago!O82+Set!O82+Oct!O82+Nov!O82+Dic!O82)))))))))))))</f>
        <v>0</v>
      </c>
      <c r="P82" s="430">
        <f>IF(Config!$C$6=1,SUM(+Ene!P82),IF(Config!$C$6=2,SUM(+Ene!P82+Feb!P82),IF(Config!$C$6=3,SUM(+Ene!P82+Feb!P82+Mar!P82),IF(Config!$C$6=4,SUM(+Ene!P82+Feb!P82+Mar!P82+Abr!P82),IF(Config!$C$6=5,SUM(Ene!P82+Feb!P82+Mar!P82+Abr!P82+May!P82),IF(Config!$C$6=6,SUM(+Ene!P82+Feb!P82+Mar!P82+Abr!P82+May!P82+Jun!P82),IF(Config!$C$6=7,SUM(Ene!P82+Feb!P82+Mar!P82+Abr!P82+May!P82+Jun!P82+Jul!P82),IF(Config!$C$6=8,SUM(+Ene!P82+Feb!P82+Mar!P82+Abr!P82+May!P82+Jun!P82+Jul!P82+Ago!P82),IF(Config!$C$6=9,SUM(+Ene!P82+Feb!P82+Mar!P82+Abr!P82+May!P82+Jun!P82+Jul!P82+Ago!P82+Set!P82),IF(Config!$C$6=10,SUM(+Ene!P82+Feb!P82+Mar!P82+Abr!P82+May!P82+Jun!P82+Jul!P82+Ago!P82+Set!P82+Oct!P82),IF(Config!$C$6=11,SUM(+Ene!P82+Feb!P82+Mar!P82+Abr!P82+May!P82+Jun!P82+Jul!P82+Ago!P82+Set!P82+Oct!P82+Nov!P82),IF(Config!$C$6=12,SUM(+Ene!P82+Feb!P82+Mar!P82+Abr!P82+May!P82+Jun!P82+Jul!P82+Ago!P82+Set!P82+Oct!P82+Nov!P82+Dic!P82)))))))))))))</f>
        <v>0</v>
      </c>
      <c r="Q82" s="430">
        <f>IF(Config!$C$6=1,SUM(+Ene!Q82),IF(Config!$C$6=2,SUM(+Ene!Q82+Feb!Q82),IF(Config!$C$6=3,SUM(+Ene!Q82+Feb!Q82+Mar!Q82),IF(Config!$C$6=4,SUM(+Ene!Q82+Feb!Q82+Mar!Q82+Abr!Q82),IF(Config!$C$6=5,SUM(Ene!Q82+Feb!Q82+Mar!Q82+Abr!Q82+May!Q82),IF(Config!$C$6=6,SUM(+Ene!Q82+Feb!Q82+Mar!Q82+Abr!Q82+May!Q82+Jun!Q82),IF(Config!$C$6=7,SUM(Ene!Q82+Feb!Q82+Mar!Q82+Abr!Q82+May!Q82+Jun!Q82+Jul!Q82),IF(Config!$C$6=8,SUM(+Ene!Q82+Feb!Q82+Mar!Q82+Abr!Q82+May!Q82+Jun!Q82+Jul!Q82+Ago!Q82),IF(Config!$C$6=9,SUM(+Ene!Q82+Feb!Q82+Mar!Q82+Abr!Q82+May!Q82+Jun!Q82+Jul!Q82+Ago!Q82+Set!Q82),IF(Config!$C$6=10,SUM(+Ene!Q82+Feb!Q82+Mar!Q82+Abr!Q82+May!Q82+Jun!Q82+Jul!Q82+Ago!Q82+Set!Q82+Oct!Q82),IF(Config!$C$6=11,SUM(+Ene!Q82+Feb!Q82+Mar!Q82+Abr!Q82+May!Q82+Jun!Q82+Jul!Q82+Ago!Q82+Set!Q82+Oct!Q82+Nov!Q82),IF(Config!$C$6=12,SUM(+Ene!Q82+Feb!Q82+Mar!Q82+Abr!Q82+May!Q82+Jun!Q82+Jul!Q82+Ago!Q82+Set!Q82+Oct!Q82+Nov!Q82+Dic!Q82)))))))))))))</f>
        <v>0</v>
      </c>
      <c r="R82" s="430">
        <f>IF(Config!$C$6=1,SUM(+Ene!R82),IF(Config!$C$6=2,SUM(+Ene!R82+Feb!R82),IF(Config!$C$6=3,SUM(+Ene!R82+Feb!R82+Mar!R82),IF(Config!$C$6=4,SUM(+Ene!R82+Feb!R82+Mar!R82+Abr!R82),IF(Config!$C$6=5,SUM(Ene!R82+Feb!R82+Mar!R82+Abr!R82+May!R82),IF(Config!$C$6=6,SUM(+Ene!R82+Feb!R82+Mar!R82+Abr!R82+May!R82+Jun!R82),IF(Config!$C$6=7,SUM(Ene!R82+Feb!R82+Mar!R82+Abr!R82+May!R82+Jun!R82+Jul!R82),IF(Config!$C$6=8,SUM(+Ene!R82+Feb!R82+Mar!R82+Abr!R82+May!R82+Jun!R82+Jul!R82+Ago!R82),IF(Config!$C$6=9,SUM(+Ene!R82+Feb!R82+Mar!R82+Abr!R82+May!R82+Jun!R82+Jul!R82+Ago!R82+Set!R82),IF(Config!$C$6=10,SUM(+Ene!R82+Feb!R82+Mar!R82+Abr!R82+May!R82+Jun!R82+Jul!R82+Ago!R82+Set!R82+Oct!R82),IF(Config!$C$6=11,SUM(+Ene!R82+Feb!R82+Mar!R82+Abr!R82+May!R82+Jun!R82+Jul!R82+Ago!R82+Set!R82+Oct!R82+Nov!R82),IF(Config!$C$6=12,SUM(+Ene!R82+Feb!R82+Mar!R82+Abr!R82+May!R82+Jun!R82+Jul!R82+Ago!R82+Set!R82+Oct!R82+Nov!R82+Dic!R82)))))))))))))</f>
        <v>0</v>
      </c>
      <c r="S82" s="430">
        <f>IF(Config!$C$6=1,SUM(+Ene!S82),IF(Config!$C$6=2,SUM(+Ene!S82+Feb!S82),IF(Config!$C$6=3,SUM(+Ene!S82+Feb!S82+Mar!S82),IF(Config!$C$6=4,SUM(+Ene!S82+Feb!S82+Mar!S82+Abr!S82),IF(Config!$C$6=5,SUM(Ene!S82+Feb!S82+Mar!S82+Abr!S82+May!S82),IF(Config!$C$6=6,SUM(+Ene!S82+Feb!S82+Mar!S82+Abr!S82+May!S82+Jun!S82),IF(Config!$C$6=7,SUM(Ene!S82+Feb!S82+Mar!S82+Abr!S82+May!S82+Jun!S82+Jul!S82),IF(Config!$C$6=8,SUM(+Ene!S82+Feb!S82+Mar!S82+Abr!S82+May!S82+Jun!S82+Jul!S82+Ago!S82),IF(Config!$C$6=9,SUM(+Ene!S82+Feb!S82+Mar!S82+Abr!S82+May!S82+Jun!S82+Jul!S82+Ago!S82+Set!S82),IF(Config!$C$6=10,SUM(+Ene!S82+Feb!S82+Mar!S82+Abr!S82+May!S82+Jun!S82+Jul!S82+Ago!S82+Set!S82+Oct!S82),IF(Config!$C$6=11,SUM(+Ene!S82+Feb!S82+Mar!S82+Abr!S82+May!S82+Jun!S82+Jul!S82+Ago!S82+Set!S82+Oct!S82+Nov!S82),IF(Config!$C$6=12,SUM(+Ene!S82+Feb!S82+Mar!S82+Abr!S82+May!S82+Jun!S82+Jul!S82+Ago!S82+Set!S82+Oct!S82+Nov!S82+Dic!S82)))))))))))))</f>
        <v>0</v>
      </c>
      <c r="T82" s="430">
        <f>IF(Config!$C$6=1,SUM(+Ene!T82),IF(Config!$C$6=2,SUM(+Ene!T82+Feb!T82),IF(Config!$C$6=3,SUM(+Ene!T82+Feb!T82+Mar!T82),IF(Config!$C$6=4,SUM(+Ene!T82+Feb!T82+Mar!T82+Abr!T82),IF(Config!$C$6=5,SUM(Ene!T82+Feb!T82+Mar!T82+Abr!T82+May!T82),IF(Config!$C$6=6,SUM(+Ene!T82+Feb!T82+Mar!T82+Abr!T82+May!T82+Jun!T82),IF(Config!$C$6=7,SUM(Ene!T82+Feb!T82+Mar!T82+Abr!T82+May!T82+Jun!T82+Jul!T82),IF(Config!$C$6=8,SUM(+Ene!T82+Feb!T82+Mar!T82+Abr!T82+May!T82+Jun!T82+Jul!T82+Ago!T82),IF(Config!$C$6=9,SUM(+Ene!T82+Feb!T82+Mar!T82+Abr!T82+May!T82+Jun!T82+Jul!T82+Ago!T82+Set!T82),IF(Config!$C$6=10,SUM(+Ene!T82+Feb!T82+Mar!T82+Abr!T82+May!T82+Jun!T82+Jul!T82+Ago!T82+Set!T82+Oct!T82),IF(Config!$C$6=11,SUM(+Ene!T82+Feb!T82+Mar!T82+Abr!T82+May!T82+Jun!T82+Jul!T82+Ago!T82+Set!T82+Oct!T82+Nov!T82),IF(Config!$C$6=12,SUM(+Ene!T82+Feb!T82+Mar!T82+Abr!T82+May!T82+Jun!T82+Jul!T82+Ago!T82+Set!T82+Oct!T82+Nov!T82+Dic!T82)))))))))))))</f>
        <v>0</v>
      </c>
      <c r="U82" s="430">
        <f>IF(Config!$C$6=1,SUM(+Ene!U82),IF(Config!$C$6=2,SUM(+Ene!U82+Feb!U82),IF(Config!$C$6=3,SUM(+Ene!U82+Feb!U82+Mar!U82),IF(Config!$C$6=4,SUM(+Ene!U82+Feb!U82+Mar!U82+Abr!U82),IF(Config!$C$6=5,SUM(Ene!U82+Feb!U82+Mar!U82+Abr!U82+May!U82),IF(Config!$C$6=6,SUM(+Ene!U82+Feb!U82+Mar!U82+Abr!U82+May!U82+Jun!U82),IF(Config!$C$6=7,SUM(Ene!U82+Feb!U82+Mar!U82+Abr!U82+May!U82+Jun!U82+Jul!U82),IF(Config!$C$6=8,SUM(+Ene!U82+Feb!U82+Mar!U82+Abr!U82+May!U82+Jun!U82+Jul!U82+Ago!U82),IF(Config!$C$6=9,SUM(+Ene!U82+Feb!U82+Mar!U82+Abr!U82+May!U82+Jun!U82+Jul!U82+Ago!U82+Set!U82),IF(Config!$C$6=10,SUM(+Ene!U82+Feb!U82+Mar!U82+Abr!U82+May!U82+Jun!U82+Jul!U82+Ago!U82+Set!U82+Oct!U82),IF(Config!$C$6=11,SUM(+Ene!U82+Feb!U82+Mar!U82+Abr!U82+May!U82+Jun!U82+Jul!U82+Ago!U82+Set!U82+Oct!U82+Nov!U82),IF(Config!$C$6=12,SUM(+Ene!U82+Feb!U82+Mar!U82+Abr!U82+May!U82+Jun!U82+Jul!U82+Ago!U82+Set!U82+Oct!U82+Nov!U82+Dic!U82)))))))))))))</f>
        <v>0</v>
      </c>
      <c r="V82" s="430">
        <f>IF(Config!$C$6=1,SUM(+Ene!V82),IF(Config!$C$6=2,SUM(+Ene!V82+Feb!V82),IF(Config!$C$6=3,SUM(+Ene!V82+Feb!V82+Mar!V82),IF(Config!$C$6=4,SUM(+Ene!V82+Feb!V82+Mar!V82+Abr!V82),IF(Config!$C$6=5,SUM(Ene!V82+Feb!V82+Mar!V82+Abr!V82+May!V82),IF(Config!$C$6=6,SUM(+Ene!V82+Feb!V82+Mar!V82+Abr!V82+May!V82+Jun!V82),IF(Config!$C$6=7,SUM(Ene!V82+Feb!V82+Mar!V82+Abr!V82+May!V82+Jun!V82+Jul!V82),IF(Config!$C$6=8,SUM(+Ene!V82+Feb!V82+Mar!V82+Abr!V82+May!V82+Jun!V82+Jul!V82+Ago!V82),IF(Config!$C$6=9,SUM(+Ene!V82+Feb!V82+Mar!V82+Abr!V82+May!V82+Jun!V82+Jul!V82+Ago!V82+Set!V82),IF(Config!$C$6=10,SUM(+Ene!V82+Feb!V82+Mar!V82+Abr!V82+May!V82+Jun!V82+Jul!V82+Ago!V82+Set!V82+Oct!V82),IF(Config!$C$6=11,SUM(+Ene!V82+Feb!V82+Mar!V82+Abr!V82+May!V82+Jun!V82+Jul!V82+Ago!V82+Set!V82+Oct!V82+Nov!V82),IF(Config!$C$6=12,SUM(+Ene!V82+Feb!V82+Mar!V82+Abr!V82+May!V82+Jun!V82+Jul!V82+Ago!V82+Set!V82+Oct!V82+Nov!V82+Dic!V82)))))))))))))</f>
        <v>0</v>
      </c>
      <c r="W82" s="430">
        <f>IF(Config!$C$6=1,SUM(+Ene!W82),IF(Config!$C$6=2,SUM(+Ene!W82+Feb!W82),IF(Config!$C$6=3,SUM(+Ene!W82+Feb!W82+Mar!W82),IF(Config!$C$6=4,SUM(+Ene!W82+Feb!W82+Mar!W82+Abr!W82),IF(Config!$C$6=5,SUM(Ene!W82+Feb!W82+Mar!W82+Abr!W82+May!W82),IF(Config!$C$6=6,SUM(+Ene!W82+Feb!W82+Mar!W82+Abr!W82+May!W82+Jun!W82),IF(Config!$C$6=7,SUM(Ene!W82+Feb!W82+Mar!W82+Abr!W82+May!W82+Jun!W82+Jul!W82),IF(Config!$C$6=8,SUM(+Ene!W82+Feb!W82+Mar!W82+Abr!W82+May!W82+Jun!W82+Jul!W82+Ago!W82),IF(Config!$C$6=9,SUM(+Ene!W82+Feb!W82+Mar!W82+Abr!W82+May!W82+Jun!W82+Jul!W82+Ago!W82+Set!W82),IF(Config!$C$6=10,SUM(+Ene!W82+Feb!W82+Mar!W82+Abr!W82+May!W82+Jun!W82+Jul!W82+Ago!W82+Set!W82+Oct!W82),IF(Config!$C$6=11,SUM(+Ene!W82+Feb!W82+Mar!W82+Abr!W82+May!W82+Jun!W82+Jul!W82+Ago!W82+Set!W82+Oct!W82+Nov!W82),IF(Config!$C$6=12,SUM(+Ene!W82+Feb!W82+Mar!W82+Abr!W82+May!W82+Jun!W82+Jul!W82+Ago!W82+Set!W82+Oct!W82+Nov!W82+Dic!W82)))))))))))))</f>
        <v>0</v>
      </c>
      <c r="X82" s="430">
        <f>IF(Config!$C$6=1,SUM(+Ene!X82),IF(Config!$C$6=2,SUM(+Ene!X82+Feb!X82),IF(Config!$C$6=3,SUM(+Ene!X82+Feb!X82+Mar!X82),IF(Config!$C$6=4,SUM(+Ene!X82+Feb!X82+Mar!X82+Abr!X82),IF(Config!$C$6=5,SUM(Ene!X82+Feb!X82+Mar!X82+Abr!X82+May!X82),IF(Config!$C$6=6,SUM(+Ene!X82+Feb!X82+Mar!X82+Abr!X82+May!X82+Jun!X82),IF(Config!$C$6=7,SUM(Ene!X82+Feb!X82+Mar!X82+Abr!X82+May!X82+Jun!X82+Jul!X82),IF(Config!$C$6=8,SUM(+Ene!X82+Feb!X82+Mar!X82+Abr!X82+May!X82+Jun!X82+Jul!X82+Ago!X82),IF(Config!$C$6=9,SUM(+Ene!X82+Feb!X82+Mar!X82+Abr!X82+May!X82+Jun!X82+Jul!X82+Ago!X82+Set!X82),IF(Config!$C$6=10,SUM(+Ene!X82+Feb!X82+Mar!X82+Abr!X82+May!X82+Jun!X82+Jul!X82+Ago!X82+Set!X82+Oct!X82),IF(Config!$C$6=11,SUM(+Ene!X82+Feb!X82+Mar!X82+Abr!X82+May!X82+Jun!X82+Jul!X82+Ago!X82+Set!X82+Oct!X82+Nov!X82),IF(Config!$C$6=12,SUM(+Ene!X82+Feb!X82+Mar!X82+Abr!X82+May!X82+Jun!X82+Jul!X82+Ago!X82+Set!X82+Oct!X82+Nov!X82+Dic!X82)))))))))))))</f>
        <v>0</v>
      </c>
      <c r="Y82" s="430">
        <f>IF(Config!$C$6=1,SUM(+Ene!Y82),IF(Config!$C$6=2,SUM(+Ene!Y82+Feb!Y82),IF(Config!$C$6=3,SUM(+Ene!Y82+Feb!Y82+Mar!Y82),IF(Config!$C$6=4,SUM(+Ene!Y82+Feb!Y82+Mar!Y82+Abr!Y82),IF(Config!$C$6=5,SUM(Ene!Y82+Feb!Y82+Mar!Y82+Abr!Y82+May!Y82),IF(Config!$C$6=6,SUM(+Ene!Y82+Feb!Y82+Mar!Y82+Abr!Y82+May!Y82+Jun!Y82),IF(Config!$C$6=7,SUM(Ene!Y82+Feb!Y82+Mar!Y82+Abr!Y82+May!Y82+Jun!Y82+Jul!Y82),IF(Config!$C$6=8,SUM(+Ene!Y82+Feb!Y82+Mar!Y82+Abr!Y82+May!Y82+Jun!Y82+Jul!Y82+Ago!Y82),IF(Config!$C$6=9,SUM(+Ene!Y82+Feb!Y82+Mar!Y82+Abr!Y82+May!Y82+Jun!Y82+Jul!Y82+Ago!Y82+Set!Y82),IF(Config!$C$6=10,SUM(+Ene!Y82+Feb!Y82+Mar!Y82+Abr!Y82+May!Y82+Jun!Y82+Jul!Y82+Ago!Y82+Set!Y82+Oct!Y82),IF(Config!$C$6=11,SUM(+Ene!Y82+Feb!Y82+Mar!Y82+Abr!Y82+May!Y82+Jun!Y82+Jul!Y82+Ago!Y82+Set!Y82+Oct!Y82+Nov!Y82),IF(Config!$C$6=12,SUM(+Ene!Y82+Feb!Y82+Mar!Y82+Abr!Y82+May!Y82+Jun!Y82+Jul!Y82+Ago!Y82+Set!Y82+Oct!Y82+Nov!Y82+Dic!Y82)))))))))))))</f>
        <v>0</v>
      </c>
      <c r="Z82" s="430">
        <f>IF(Config!$C$6=1,SUM(+Ene!Z82),IF(Config!$C$6=2,SUM(+Ene!Z82+Feb!Z82),IF(Config!$C$6=3,SUM(+Ene!Z82+Feb!Z82+Mar!Z82),IF(Config!$C$6=4,SUM(+Ene!Z82+Feb!Z82+Mar!Z82+Abr!Z82),IF(Config!$C$6=5,SUM(Ene!Z82+Feb!Z82+Mar!Z82+Abr!Z82+May!Z82),IF(Config!$C$6=6,SUM(+Ene!Z82+Feb!Z82+Mar!Z82+Abr!Z82+May!Z82+Jun!Z82),IF(Config!$C$6=7,SUM(Ene!Z82+Feb!Z82+Mar!Z82+Abr!Z82+May!Z82+Jun!Z82+Jul!Z82),IF(Config!$C$6=8,SUM(+Ene!Z82+Feb!Z82+Mar!Z82+Abr!Z82+May!Z82+Jun!Z82+Jul!Z82+Ago!Z82),IF(Config!$C$6=9,SUM(+Ene!Z82+Feb!Z82+Mar!Z82+Abr!Z82+May!Z82+Jun!Z82+Jul!Z82+Ago!Z82+Set!Z82),IF(Config!$C$6=10,SUM(+Ene!Z82+Feb!Z82+Mar!Z82+Abr!Z82+May!Z82+Jun!Z82+Jul!Z82+Ago!Z82+Set!Z82+Oct!Z82),IF(Config!$C$6=11,SUM(+Ene!Z82+Feb!Z82+Mar!Z82+Abr!Z82+May!Z82+Jun!Z82+Jul!Z82+Ago!Z82+Set!Z82+Oct!Z82+Nov!Z82),IF(Config!$C$6=12,SUM(+Ene!Z82+Feb!Z82+Mar!Z82+Abr!Z82+May!Z82+Jun!Z82+Jul!Z82+Ago!Z82+Set!Z82+Oct!Z82+Nov!Z82+Dic!Z82)))))))))))))</f>
        <v>0</v>
      </c>
      <c r="AA82" s="430">
        <f>IF(Config!$C$6=1,SUM(+Ene!AA82),IF(Config!$C$6=2,SUM(+Ene!AA82+Feb!AA82),IF(Config!$C$6=3,SUM(+Ene!AA82+Feb!AA82+Mar!AA82),IF(Config!$C$6=4,SUM(+Ene!AA82+Feb!AA82+Mar!AA82+Abr!AA82),IF(Config!$C$6=5,SUM(Ene!AA82+Feb!AA82+Mar!AA82+Abr!AA82+May!AA82),IF(Config!$C$6=6,SUM(+Ene!AA82+Feb!AA82+Mar!AA82+Abr!AA82+May!AA82+Jun!AA82),IF(Config!$C$6=7,SUM(Ene!AA82+Feb!AA82+Mar!AA82+Abr!AA82+May!AA82+Jun!AA82+Jul!AA82),IF(Config!$C$6=8,SUM(+Ene!AA82+Feb!AA82+Mar!AA82+Abr!AA82+May!AA82+Jun!AA82+Jul!AA82+Ago!AA82),IF(Config!$C$6=9,SUM(+Ene!AA82+Feb!AA82+Mar!AA82+Abr!AA82+May!AA82+Jun!AA82+Jul!AA82+Ago!AA82+Set!AA82),IF(Config!$C$6=10,SUM(+Ene!AA82+Feb!AA82+Mar!AA82+Abr!AA82+May!AA82+Jun!AA82+Jul!AA82+Ago!AA82+Set!AA82+Oct!AA82),IF(Config!$C$6=11,SUM(+Ene!AA82+Feb!AA82+Mar!AA82+Abr!AA82+May!AA82+Jun!AA82+Jul!AA82+Ago!AA82+Set!AA82+Oct!AA82+Nov!AA82),IF(Config!$C$6=12,SUM(+Ene!AA82+Feb!AA82+Mar!AA82+Abr!AA82+May!AA82+Jun!AA82+Jul!AA82+Ago!AA82+Set!AA82+Oct!AA82+Nov!AA82+Dic!AA82)))))))))))))</f>
        <v>0</v>
      </c>
      <c r="AB82" s="430">
        <f>IF(Config!$C$6=1,SUM(+Ene!AB82),IF(Config!$C$6=2,SUM(+Ene!AB82+Feb!AB82),IF(Config!$C$6=3,SUM(+Ene!AB82+Feb!AB82+Mar!AB82),IF(Config!$C$6=4,SUM(+Ene!AB82+Feb!AB82+Mar!AB82+Abr!AB82),IF(Config!$C$6=5,SUM(Ene!AB82+Feb!AB82+Mar!AB82+Abr!AB82+May!AB82),IF(Config!$C$6=6,SUM(+Ene!AB82+Feb!AB82+Mar!AB82+Abr!AB82+May!AB82+Jun!AB82),IF(Config!$C$6=7,SUM(Ene!AB82+Feb!AB82+Mar!AB82+Abr!AB82+May!AB82+Jun!AB82+Jul!AB82),IF(Config!$C$6=8,SUM(+Ene!AB82+Feb!AB82+Mar!AB82+Abr!AB82+May!AB82+Jun!AB82+Jul!AB82+Ago!AB82),IF(Config!$C$6=9,SUM(+Ene!AB82+Feb!AB82+Mar!AB82+Abr!AB82+May!AB82+Jun!AB82+Jul!AB82+Ago!AB82+Set!AB82),IF(Config!$C$6=10,SUM(+Ene!AB82+Feb!AB82+Mar!AB82+Abr!AB82+May!AB82+Jun!AB82+Jul!AB82+Ago!AB82+Set!AB82+Oct!AB82),IF(Config!$C$6=11,SUM(+Ene!AB82+Feb!AB82+Mar!AB82+Abr!AB82+May!AB82+Jun!AB82+Jul!AB82+Ago!AB82+Set!AB82+Oct!AB82+Nov!AB82),IF(Config!$C$6=12,SUM(+Ene!AB82+Feb!AB82+Mar!AB82+Abr!AB82+May!AB82+Jun!AB82+Jul!AB82+Ago!AB82+Set!AB82+Oct!AB82+Nov!AB82+Dic!AB82)))))))))))))</f>
        <v>0</v>
      </c>
      <c r="AC82" s="430">
        <f>IF(Config!$C$6=1,SUM(+Ene!AC82),IF(Config!$C$6=2,SUM(+Ene!AC82+Feb!AC82),IF(Config!$C$6=3,SUM(+Ene!AC82+Feb!AC82+Mar!AC82),IF(Config!$C$6=4,SUM(+Ene!AC82+Feb!AC82+Mar!AC82+Abr!AC82),IF(Config!$C$6=5,SUM(Ene!AC82+Feb!AC82+Mar!AC82+Abr!AC82+May!AC82),IF(Config!$C$6=6,SUM(+Ene!AC82+Feb!AC82+Mar!AC82+Abr!AC82+May!AC82+Jun!AC82),IF(Config!$C$6=7,SUM(Ene!AC82+Feb!AC82+Mar!AC82+Abr!AC82+May!AC82+Jun!AC82+Jul!AC82),IF(Config!$C$6=8,SUM(+Ene!AC82+Feb!AC82+Mar!AC82+Abr!AC82+May!AC82+Jun!AC82+Jul!AC82+Ago!AC82),IF(Config!$C$6=9,SUM(+Ene!AC82+Feb!AC82+Mar!AC82+Abr!AC82+May!AC82+Jun!AC82+Jul!AC82+Ago!AC82+Set!AC82),IF(Config!$C$6=10,SUM(+Ene!AC82+Feb!AC82+Mar!AC82+Abr!AC82+May!AC82+Jun!AC82+Jul!AC82+Ago!AC82+Set!AC82+Oct!AC82),IF(Config!$C$6=11,SUM(+Ene!AC82+Feb!AC82+Mar!AC82+Abr!AC82+May!AC82+Jun!AC82+Jul!AC82+Ago!AC82+Set!AC82+Oct!AC82+Nov!AC82),IF(Config!$C$6=12,SUM(+Ene!AC82+Feb!AC82+Mar!AC82+Abr!AC82+May!AC82+Jun!AC82+Jul!AC82+Ago!AC82+Set!AC82+Oct!AC82+Nov!AC82+Dic!AC82)))))))))))))</f>
        <v>0</v>
      </c>
      <c r="AD82" s="430">
        <f>IF(Config!$C$6=1,SUM(+Ene!AD82),IF(Config!$C$6=2,SUM(+Ene!AD82+Feb!AD82),IF(Config!$C$6=3,SUM(+Ene!AD82+Feb!AD82+Mar!AD82),IF(Config!$C$6=4,SUM(+Ene!AD82+Feb!AD82+Mar!AD82+Abr!AD82),IF(Config!$C$6=5,SUM(Ene!AD82+Feb!AD82+Mar!AD82+Abr!AD82+May!AD82),IF(Config!$C$6=6,SUM(+Ene!AD82+Feb!AD82+Mar!AD82+Abr!AD82+May!AD82+Jun!AD82),IF(Config!$C$6=7,SUM(Ene!AD82+Feb!AD82+Mar!AD82+Abr!AD82+May!AD82+Jun!AD82+Jul!AD82),IF(Config!$C$6=8,SUM(+Ene!AD82+Feb!AD82+Mar!AD82+Abr!AD82+May!AD82+Jun!AD82+Jul!AD82+Ago!AD82),IF(Config!$C$6=9,SUM(+Ene!AD82+Feb!AD82+Mar!AD82+Abr!AD82+May!AD82+Jun!AD82+Jul!AD82+Ago!AD82+Set!AD82),IF(Config!$C$6=10,SUM(+Ene!AD82+Feb!AD82+Mar!AD82+Abr!AD82+May!AD82+Jun!AD82+Jul!AD82+Ago!AD82+Set!AD82+Oct!AD82),IF(Config!$C$6=11,SUM(+Ene!AD82+Feb!AD82+Mar!AD82+Abr!AD82+May!AD82+Jun!AD82+Jul!AD82+Ago!AD82+Set!AD82+Oct!AD82+Nov!AD82),IF(Config!$C$6=12,SUM(+Ene!AD82+Feb!AD82+Mar!AD82+Abr!AD82+May!AD82+Jun!AD82+Jul!AD82+Ago!AD82+Set!AD82+Oct!AD82+Nov!AD82+Dic!AD82)))))))))))))</f>
        <v>0</v>
      </c>
      <c r="AE82" s="430">
        <f>IF(Config!$C$6=1,SUM(+Ene!AE82),IF(Config!$C$6=2,SUM(+Ene!AE82+Feb!AE82),IF(Config!$C$6=3,SUM(+Ene!AE82+Feb!AE82+Mar!AE82),IF(Config!$C$6=4,SUM(+Ene!AE82+Feb!AE82+Mar!AE82+Abr!AE82),IF(Config!$C$6=5,SUM(Ene!AE82+Feb!AE82+Mar!AE82+Abr!AE82+May!AE82),IF(Config!$C$6=6,SUM(+Ene!AE82+Feb!AE82+Mar!AE82+Abr!AE82+May!AE82+Jun!AE82),IF(Config!$C$6=7,SUM(Ene!AE82+Feb!AE82+Mar!AE82+Abr!AE82+May!AE82+Jun!AE82+Jul!AE82),IF(Config!$C$6=8,SUM(+Ene!AE82+Feb!AE82+Mar!AE82+Abr!AE82+May!AE82+Jun!AE82+Jul!AE82+Ago!AE82),IF(Config!$C$6=9,SUM(+Ene!AE82+Feb!AE82+Mar!AE82+Abr!AE82+May!AE82+Jun!AE82+Jul!AE82+Ago!AE82+Set!AE82),IF(Config!$C$6=10,SUM(+Ene!AE82+Feb!AE82+Mar!AE82+Abr!AE82+May!AE82+Jun!AE82+Jul!AE82+Ago!AE82+Set!AE82+Oct!AE82),IF(Config!$C$6=11,SUM(+Ene!AE82+Feb!AE82+Mar!AE82+Abr!AE82+May!AE82+Jun!AE82+Jul!AE82+Ago!AE82+Set!AE82+Oct!AE82+Nov!AE82),IF(Config!$C$6=12,SUM(+Ene!AE82+Feb!AE82+Mar!AE82+Abr!AE82+May!AE82+Jun!AE82+Jul!AE82+Ago!AE82+Set!AE82+Oct!AE82+Nov!AE82+Dic!AE82)))))))))))))</f>
        <v>0</v>
      </c>
      <c r="AF82" s="430">
        <f>IF(Config!$C$6=1,SUM(+Ene!AF82),IF(Config!$C$6=2,SUM(+Ene!AF82+Feb!AF82),IF(Config!$C$6=3,SUM(+Ene!AF82+Feb!AF82+Mar!AF82),IF(Config!$C$6=4,SUM(+Ene!AF82+Feb!AF82+Mar!AF82+Abr!AF82),IF(Config!$C$6=5,SUM(Ene!AF82+Feb!AF82+Mar!AF82+Abr!AF82+May!AF82),IF(Config!$C$6=6,SUM(+Ene!AF82+Feb!AF82+Mar!AF82+Abr!AF82+May!AF82+Jun!AF82),IF(Config!$C$6=7,SUM(Ene!AF82+Feb!AF82+Mar!AF82+Abr!AF82+May!AF82+Jun!AF82+Jul!AF82),IF(Config!$C$6=8,SUM(+Ene!AF82+Feb!AF82+Mar!AF82+Abr!AF82+May!AF82+Jun!AF82+Jul!AF82+Ago!AF82),IF(Config!$C$6=9,SUM(+Ene!AF82+Feb!AF82+Mar!AF82+Abr!AF82+May!AF82+Jun!AF82+Jul!AF82+Ago!AF82+Set!AF82),IF(Config!$C$6=10,SUM(+Ene!AF82+Feb!AF82+Mar!AF82+Abr!AF82+May!AF82+Jun!AF82+Jul!AF82+Ago!AF82+Set!AF82+Oct!AF82),IF(Config!$C$6=11,SUM(+Ene!AF82+Feb!AF82+Mar!AF82+Abr!AF82+May!AF82+Jun!AF82+Jul!AF82+Ago!AF82+Set!AF82+Oct!AF82+Nov!AF82),IF(Config!$C$6=12,SUM(+Ene!AF82+Feb!AF82+Mar!AF82+Abr!AF82+May!AF82+Jun!AF82+Jul!AF82+Ago!AF82+Set!AF82+Oct!AF82+Nov!AF82+Dic!AF82)))))))))))))</f>
        <v>0</v>
      </c>
      <c r="AG82" s="430">
        <f>IF(Config!$C$6=1,SUM(+Ene!AG82),IF(Config!$C$6=2,SUM(+Ene!AG82+Feb!AG82),IF(Config!$C$6=3,SUM(+Ene!AG82+Feb!AG82+Mar!AG82),IF(Config!$C$6=4,SUM(+Ene!AG82+Feb!AG82+Mar!AG82+Abr!AG82),IF(Config!$C$6=5,SUM(Ene!AG82+Feb!AG82+Mar!AG82+Abr!AG82+May!AG82),IF(Config!$C$6=6,SUM(+Ene!AG82+Feb!AG82+Mar!AG82+Abr!AG82+May!AG82+Jun!AG82),IF(Config!$C$6=7,SUM(Ene!AG82+Feb!AG82+Mar!AG82+Abr!AG82+May!AG82+Jun!AG82+Jul!AG82),IF(Config!$C$6=8,SUM(+Ene!AG82+Feb!AG82+Mar!AG82+Abr!AG82+May!AG82+Jun!AG82+Jul!AG82+Ago!AG82),IF(Config!$C$6=9,SUM(+Ene!AG82+Feb!AG82+Mar!AG82+Abr!AG82+May!AG82+Jun!AG82+Jul!AG82+Ago!AG82+Set!AG82),IF(Config!$C$6=10,SUM(+Ene!AG82+Feb!AG82+Mar!AG82+Abr!AG82+May!AG82+Jun!AG82+Jul!AG82+Ago!AG82+Set!AG82+Oct!AG82),IF(Config!$C$6=11,SUM(+Ene!AG82+Feb!AG82+Mar!AG82+Abr!AG82+May!AG82+Jun!AG82+Jul!AG82+Ago!AG82+Set!AG82+Oct!AG82+Nov!AG82),IF(Config!$C$6=12,SUM(+Ene!AG82+Feb!AG82+Mar!AG82+Abr!AG82+May!AG82+Jun!AG82+Jul!AG82+Ago!AG82+Set!AG82+Oct!AG82+Nov!AG82+Dic!AG82)))))))))))))</f>
        <v>0</v>
      </c>
      <c r="AH82" s="430">
        <f>IF(Config!$C$6=1,SUM(+Ene!AH82),IF(Config!$C$6=2,SUM(+Ene!AH82+Feb!AH82),IF(Config!$C$6=3,SUM(+Ene!AH82+Feb!AH82+Mar!AH82),IF(Config!$C$6=4,SUM(+Ene!AH82+Feb!AH82+Mar!AH82+Abr!AH82),IF(Config!$C$6=5,SUM(Ene!AH82+Feb!AH82+Mar!AH82+Abr!AH82+May!AH82),IF(Config!$C$6=6,SUM(+Ene!AH82+Feb!AH82+Mar!AH82+Abr!AH82+May!AH82+Jun!AH82),IF(Config!$C$6=7,SUM(Ene!AH82+Feb!AH82+Mar!AH82+Abr!AH82+May!AH82+Jun!AH82+Jul!AH82),IF(Config!$C$6=8,SUM(+Ene!AH82+Feb!AH82+Mar!AH82+Abr!AH82+May!AH82+Jun!AH82+Jul!AH82+Ago!AH82),IF(Config!$C$6=9,SUM(+Ene!AH82+Feb!AH82+Mar!AH82+Abr!AH82+May!AH82+Jun!AH82+Jul!AH82+Ago!AH82+Set!AH82),IF(Config!$C$6=10,SUM(+Ene!AH82+Feb!AH82+Mar!AH82+Abr!AH82+May!AH82+Jun!AH82+Jul!AH82+Ago!AH82+Set!AH82+Oct!AH82),IF(Config!$C$6=11,SUM(+Ene!AH82+Feb!AH82+Mar!AH82+Abr!AH82+May!AH82+Jun!AH82+Jul!AH82+Ago!AH82+Set!AH82+Oct!AH82+Nov!AH82),IF(Config!$C$6=12,SUM(+Ene!AH82+Feb!AH82+Mar!AH82+Abr!AH82+May!AH82+Jun!AH82+Jul!AH82+Ago!AH82+Set!AH82+Oct!AH82+Nov!AH82+Dic!AH82)))))))))))))</f>
        <v>0</v>
      </c>
      <c r="AI82" s="430">
        <f>IF(Config!$C$6=1,SUM(+Ene!AI82),IF(Config!$C$6=2,SUM(+Ene!AI82+Feb!AI82),IF(Config!$C$6=3,SUM(+Ene!AI82+Feb!AI82+Mar!AI82),IF(Config!$C$6=4,SUM(+Ene!AI82+Feb!AI82+Mar!AI82+Abr!AI82),IF(Config!$C$6=5,SUM(Ene!AI82+Feb!AI82+Mar!AI82+Abr!AI82+May!AI82),IF(Config!$C$6=6,SUM(+Ene!AI82+Feb!AI82+Mar!AI82+Abr!AI82+May!AI82+Jun!AI82),IF(Config!$C$6=7,SUM(Ene!AI82+Feb!AI82+Mar!AI82+Abr!AI82+May!AI82+Jun!AI82+Jul!AI82),IF(Config!$C$6=8,SUM(+Ene!AI82+Feb!AI82+Mar!AI82+Abr!AI82+May!AI82+Jun!AI82+Jul!AI82+Ago!AI82),IF(Config!$C$6=9,SUM(+Ene!AI82+Feb!AI82+Mar!AI82+Abr!AI82+May!AI82+Jun!AI82+Jul!AI82+Ago!AI82+Set!AI82),IF(Config!$C$6=10,SUM(+Ene!AI82+Feb!AI82+Mar!AI82+Abr!AI82+May!AI82+Jun!AI82+Jul!AI82+Ago!AI82+Set!AI82+Oct!AI82),IF(Config!$C$6=11,SUM(+Ene!AI82+Feb!AI82+Mar!AI82+Abr!AI82+May!AI82+Jun!AI82+Jul!AI82+Ago!AI82+Set!AI82+Oct!AI82+Nov!AI82),IF(Config!$C$6=12,SUM(+Ene!AI82+Feb!AI82+Mar!AI82+Abr!AI82+May!AI82+Jun!AI82+Jul!AI82+Ago!AI82+Set!AI82+Oct!AI82+Nov!AI82+Dic!AI82)))))))))))))</f>
        <v>0</v>
      </c>
      <c r="AJ82" s="430">
        <f>IF(Config!$C$6=1,SUM(+Ene!AJ82),IF(Config!$C$6=2,SUM(+Ene!AJ82+Feb!AJ82),IF(Config!$C$6=3,SUM(+Ene!AJ82+Feb!AJ82+Mar!AJ82),IF(Config!$C$6=4,SUM(+Ene!AJ82+Feb!AJ82+Mar!AJ82+Abr!AJ82),IF(Config!$C$6=5,SUM(Ene!AJ82+Feb!AJ82+Mar!AJ82+Abr!AJ82+May!AJ82),IF(Config!$C$6=6,SUM(+Ene!AJ82+Feb!AJ82+Mar!AJ82+Abr!AJ82+May!AJ82+Jun!AJ82),IF(Config!$C$6=7,SUM(Ene!AJ82+Feb!AJ82+Mar!AJ82+Abr!AJ82+May!AJ82+Jun!AJ82+Jul!AJ82),IF(Config!$C$6=8,SUM(+Ene!AJ82+Feb!AJ82+Mar!AJ82+Abr!AJ82+May!AJ82+Jun!AJ82+Jul!AJ82+Ago!AJ82),IF(Config!$C$6=9,SUM(+Ene!AJ82+Feb!AJ82+Mar!AJ82+Abr!AJ82+May!AJ82+Jun!AJ82+Jul!AJ82+Ago!AJ82+Set!AJ82),IF(Config!$C$6=10,SUM(+Ene!AJ82+Feb!AJ82+Mar!AJ82+Abr!AJ82+May!AJ82+Jun!AJ82+Jul!AJ82+Ago!AJ82+Set!AJ82+Oct!AJ82),IF(Config!$C$6=11,SUM(+Ene!AJ82+Feb!AJ82+Mar!AJ82+Abr!AJ82+May!AJ82+Jun!AJ82+Jul!AJ82+Ago!AJ82+Set!AJ82+Oct!AJ82+Nov!AJ82),IF(Config!$C$6=12,SUM(+Ene!AJ82+Feb!AJ82+Mar!AJ82+Abr!AJ82+May!AJ82+Jun!AJ82+Jul!AJ82+Ago!AJ82+Set!AJ82+Oct!AJ82+Nov!AJ82+Dic!AJ82)))))))))))))</f>
        <v>0</v>
      </c>
      <c r="AK82" s="430">
        <f>IF(Config!$C$6=1,SUM(+Ene!AK82),IF(Config!$C$6=2,SUM(+Ene!AK82+Feb!AK82),IF(Config!$C$6=3,SUM(+Ene!AK82+Feb!AK82+Mar!AK82),IF(Config!$C$6=4,SUM(+Ene!AK82+Feb!AK82+Mar!AK82+Abr!AK82),IF(Config!$C$6=5,SUM(Ene!AK82+Feb!AK82+Mar!AK82+Abr!AK82+May!AK82),IF(Config!$C$6=6,SUM(+Ene!AK82+Feb!AK82+Mar!AK82+Abr!AK82+May!AK82+Jun!AK82),IF(Config!$C$6=7,SUM(Ene!AK82+Feb!AK82+Mar!AK82+Abr!AK82+May!AK82+Jun!AK82+Jul!AK82),IF(Config!$C$6=8,SUM(+Ene!AK82+Feb!AK82+Mar!AK82+Abr!AK82+May!AK82+Jun!AK82+Jul!AK82+Ago!AK82),IF(Config!$C$6=9,SUM(+Ene!AK82+Feb!AK82+Mar!AK82+Abr!AK82+May!AK82+Jun!AK82+Jul!AK82+Ago!AK82+Set!AK82),IF(Config!$C$6=10,SUM(+Ene!AK82+Feb!AK82+Mar!AK82+Abr!AK82+May!AK82+Jun!AK82+Jul!AK82+Ago!AK82+Set!AK82+Oct!AK82),IF(Config!$C$6=11,SUM(+Ene!AK82+Feb!AK82+Mar!AK82+Abr!AK82+May!AK82+Jun!AK82+Jul!AK82+Ago!AK82+Set!AK82+Oct!AK82+Nov!AK82),IF(Config!$C$6=12,SUM(+Ene!AK82+Feb!AK82+Mar!AK82+Abr!AK82+May!AK82+Jun!AK82+Jul!AK82+Ago!AK82+Set!AK82+Oct!AK82+Nov!AK82+Dic!AK82)))))))))))))</f>
        <v>0</v>
      </c>
      <c r="AL82" s="430">
        <f>IF(Config!$C$6=1,SUM(+Ene!AL82),IF(Config!$C$6=2,SUM(+Ene!AL82+Feb!AL82),IF(Config!$C$6=3,SUM(+Ene!AL82+Feb!AL82+Mar!AL82),IF(Config!$C$6=4,SUM(+Ene!AL82+Feb!AL82+Mar!AL82+Abr!AL82),IF(Config!$C$6=5,SUM(Ene!AL82+Feb!AL82+Mar!AL82+Abr!AL82+May!AL82),IF(Config!$C$6=6,SUM(+Ene!AL82+Feb!AL82+Mar!AL82+Abr!AL82+May!AL82+Jun!AL82),IF(Config!$C$6=7,SUM(Ene!AL82+Feb!AL82+Mar!AL82+Abr!AL82+May!AL82+Jun!AL82+Jul!AL82),IF(Config!$C$6=8,SUM(+Ene!AL82+Feb!AL82+Mar!AL82+Abr!AL82+May!AL82+Jun!AL82+Jul!AL82+Ago!AL82),IF(Config!$C$6=9,SUM(+Ene!AL82+Feb!AL82+Mar!AL82+Abr!AL82+May!AL82+Jun!AL82+Jul!AL82+Ago!AL82+Set!AL82),IF(Config!$C$6=10,SUM(+Ene!AL82+Feb!AL82+Mar!AL82+Abr!AL82+May!AL82+Jun!AL82+Jul!AL82+Ago!AL82+Set!AL82+Oct!AL82),IF(Config!$C$6=11,SUM(+Ene!AL82+Feb!AL82+Mar!AL82+Abr!AL82+May!AL82+Jun!AL82+Jul!AL82+Ago!AL82+Set!AL82+Oct!AL82+Nov!AL82),IF(Config!$C$6=12,SUM(+Ene!AL82+Feb!AL82+Mar!AL82+Abr!AL82+May!AL82+Jun!AL82+Jul!AL82+Ago!AL82+Set!AL82+Oct!AL82+Nov!AL82+Dic!AL82)))))))))))))</f>
        <v>0</v>
      </c>
      <c r="AM82" s="430">
        <f>IF(Config!$C$6=1,SUM(+Ene!AM82),IF(Config!$C$6=2,SUM(+Ene!AM82+Feb!AM82),IF(Config!$C$6=3,SUM(+Ene!AM82+Feb!AM82+Mar!AM82),IF(Config!$C$6=4,SUM(+Ene!AM82+Feb!AM82+Mar!AM82+Abr!AM82),IF(Config!$C$6=5,SUM(Ene!AM82+Feb!AM82+Mar!AM82+Abr!AM82+May!AM82),IF(Config!$C$6=6,SUM(+Ene!AM82+Feb!AM82+Mar!AM82+Abr!AM82+May!AM82+Jun!AM82),IF(Config!$C$6=7,SUM(Ene!AM82+Feb!AM82+Mar!AM82+Abr!AM82+May!AM82+Jun!AM82+Jul!AM82),IF(Config!$C$6=8,SUM(+Ene!AM82+Feb!AM82+Mar!AM82+Abr!AM82+May!AM82+Jun!AM82+Jul!AM82+Ago!AM82),IF(Config!$C$6=9,SUM(+Ene!AM82+Feb!AM82+Mar!AM82+Abr!AM82+May!AM82+Jun!AM82+Jul!AM82+Ago!AM82+Set!AM82),IF(Config!$C$6=10,SUM(+Ene!AM82+Feb!AM82+Mar!AM82+Abr!AM82+May!AM82+Jun!AM82+Jul!AM82+Ago!AM82+Set!AM82+Oct!AM82),IF(Config!$C$6=11,SUM(+Ene!AM82+Feb!AM82+Mar!AM82+Abr!AM82+May!AM82+Jun!AM82+Jul!AM82+Ago!AM82+Set!AM82+Oct!AM82+Nov!AM82),IF(Config!$C$6=12,SUM(+Ene!AM82+Feb!AM82+Mar!AM82+Abr!AM82+May!AM82+Jun!AM82+Jul!AM82+Ago!AM82+Set!AM82+Oct!AM82+Nov!AM82+Dic!AM82)))))))))))))</f>
        <v>0</v>
      </c>
      <c r="AN82" s="430">
        <f>IF(Config!$C$6=1,SUM(+Ene!AN82),IF(Config!$C$6=2,SUM(+Ene!AN82+Feb!AN82),IF(Config!$C$6=3,SUM(+Ene!AN82+Feb!AN82+Mar!AN82),IF(Config!$C$6=4,SUM(+Ene!AN82+Feb!AN82+Mar!AN82+Abr!AN82),IF(Config!$C$6=5,SUM(Ene!AN82+Feb!AN82+Mar!AN82+Abr!AN82+May!AN82),IF(Config!$C$6=6,SUM(+Ene!AN82+Feb!AN82+Mar!AN82+Abr!AN82+May!AN82+Jun!AN82),IF(Config!$C$6=7,SUM(Ene!AN82+Feb!AN82+Mar!AN82+Abr!AN82+May!AN82+Jun!AN82+Jul!AN82),IF(Config!$C$6=8,SUM(+Ene!AN82+Feb!AN82+Mar!AN82+Abr!AN82+May!AN82+Jun!AN82+Jul!AN82+Ago!AN82),IF(Config!$C$6=9,SUM(+Ene!AN82+Feb!AN82+Mar!AN82+Abr!AN82+May!AN82+Jun!AN82+Jul!AN82+Ago!AN82+Set!AN82),IF(Config!$C$6=10,SUM(+Ene!AN82+Feb!AN82+Mar!AN82+Abr!AN82+May!AN82+Jun!AN82+Jul!AN82+Ago!AN82+Set!AN82+Oct!AN82),IF(Config!$C$6=11,SUM(+Ene!AN82+Feb!AN82+Mar!AN82+Abr!AN82+May!AN82+Jun!AN82+Jul!AN82+Ago!AN82+Set!AN82+Oct!AN82+Nov!AN82),IF(Config!$C$6=12,SUM(+Ene!AN82+Feb!AN82+Mar!AN82+Abr!AN82+May!AN82+Jun!AN82+Jul!AN82+Ago!AN82+Set!AN82+Oct!AN82+Nov!AN82+Dic!AN82)))))))))))))</f>
        <v>0</v>
      </c>
      <c r="AO82" s="430">
        <f>IF(Config!$C$6=1,SUM(+Ene!AO82),IF(Config!$C$6=2,SUM(+Ene!AO82+Feb!AO82),IF(Config!$C$6=3,SUM(+Ene!AO82+Feb!AO82+Mar!AO82),IF(Config!$C$6=4,SUM(+Ene!AO82+Feb!AO82+Mar!AO82+Abr!AO82),IF(Config!$C$6=5,SUM(Ene!AO82+Feb!AO82+Mar!AO82+Abr!AO82+May!AO82),IF(Config!$C$6=6,SUM(+Ene!AO82+Feb!AO82+Mar!AO82+Abr!AO82+May!AO82+Jun!AO82),IF(Config!$C$6=7,SUM(Ene!AO82+Feb!AO82+Mar!AO82+Abr!AO82+May!AO82+Jun!AO82+Jul!AO82),IF(Config!$C$6=8,SUM(+Ene!AO82+Feb!AO82+Mar!AO82+Abr!AO82+May!AO82+Jun!AO82+Jul!AO82+Ago!AO82),IF(Config!$C$6=9,SUM(+Ene!AO82+Feb!AO82+Mar!AO82+Abr!AO82+May!AO82+Jun!AO82+Jul!AO82+Ago!AO82+Set!AO82),IF(Config!$C$6=10,SUM(+Ene!AO82+Feb!AO82+Mar!AO82+Abr!AO82+May!AO82+Jun!AO82+Jul!AO82+Ago!AO82+Set!AO82+Oct!AO82),IF(Config!$C$6=11,SUM(+Ene!AO82+Feb!AO82+Mar!AO82+Abr!AO82+May!AO82+Jun!AO82+Jul!AO82+Ago!AO82+Set!AO82+Oct!AO82+Nov!AO82),IF(Config!$C$6=12,SUM(+Ene!AO82+Feb!AO82+Mar!AO82+Abr!AO82+May!AO82+Jun!AO82+Jul!AO82+Ago!AO82+Set!AO82+Oct!AO82+Nov!AO82+Dic!AO82)))))))))))))</f>
        <v>0</v>
      </c>
      <c r="AP82" s="430">
        <f>IF(Config!$C$6=1,SUM(+Ene!AP82),IF(Config!$C$6=2,SUM(+Ene!AP82+Feb!AP82),IF(Config!$C$6=3,SUM(+Ene!AP82+Feb!AP82+Mar!AP82),IF(Config!$C$6=4,SUM(+Ene!AP82+Feb!AP82+Mar!AP82+Abr!AP82),IF(Config!$C$6=5,SUM(Ene!AP82+Feb!AP82+Mar!AP82+Abr!AP82+May!AP82),IF(Config!$C$6=6,SUM(+Ene!AP82+Feb!AP82+Mar!AP82+Abr!AP82+May!AP82+Jun!AP82),IF(Config!$C$6=7,SUM(Ene!AP82+Feb!AP82+Mar!AP82+Abr!AP82+May!AP82+Jun!AP82+Jul!AP82),IF(Config!$C$6=8,SUM(+Ene!AP82+Feb!AP82+Mar!AP82+Abr!AP82+May!AP82+Jun!AP82+Jul!AP82+Ago!AP82),IF(Config!$C$6=9,SUM(+Ene!AP82+Feb!AP82+Mar!AP82+Abr!AP82+May!AP82+Jun!AP82+Jul!AP82+Ago!AP82+Set!AP82),IF(Config!$C$6=10,SUM(+Ene!AP82+Feb!AP82+Mar!AP82+Abr!AP82+May!AP82+Jun!AP82+Jul!AP82+Ago!AP82+Set!AP82+Oct!AP82),IF(Config!$C$6=11,SUM(+Ene!AP82+Feb!AP82+Mar!AP82+Abr!AP82+May!AP82+Jun!AP82+Jul!AP82+Ago!AP82+Set!AP82+Oct!AP82+Nov!AP82),IF(Config!$C$6=12,SUM(+Ene!AP82+Feb!AP82+Mar!AP82+Abr!AP82+May!AP82+Jun!AP82+Jul!AP82+Ago!AP82+Set!AP82+Oct!AP82+Nov!AP82+Dic!AP82)))))))))))))</f>
        <v>0</v>
      </c>
      <c r="AQ82" s="430">
        <f>IF(Config!$C$6=1,SUM(+Ene!AQ82),IF(Config!$C$6=2,SUM(+Ene!AQ82+Feb!AQ82),IF(Config!$C$6=3,SUM(+Ene!AQ82+Feb!AQ82+Mar!AQ82),IF(Config!$C$6=4,SUM(+Ene!AQ82+Feb!AQ82+Mar!AQ82+Abr!AQ82),IF(Config!$C$6=5,SUM(Ene!AQ82+Feb!AQ82+Mar!AQ82+Abr!AQ82+May!AQ82),IF(Config!$C$6=6,SUM(+Ene!AQ82+Feb!AQ82+Mar!AQ82+Abr!AQ82+May!AQ82+Jun!AQ82),IF(Config!$C$6=7,SUM(Ene!AQ82+Feb!AQ82+Mar!AQ82+Abr!AQ82+May!AQ82+Jun!AQ82+Jul!AQ82),IF(Config!$C$6=8,SUM(+Ene!AQ82+Feb!AQ82+Mar!AQ82+Abr!AQ82+May!AQ82+Jun!AQ82+Jul!AQ82+Ago!AQ82),IF(Config!$C$6=9,SUM(+Ene!AQ82+Feb!AQ82+Mar!AQ82+Abr!AQ82+May!AQ82+Jun!AQ82+Jul!AQ82+Ago!AQ82+Set!AQ82),IF(Config!$C$6=10,SUM(+Ene!AQ82+Feb!AQ82+Mar!AQ82+Abr!AQ82+May!AQ82+Jun!AQ82+Jul!AQ82+Ago!AQ82+Set!AQ82+Oct!AQ82),IF(Config!$C$6=11,SUM(+Ene!AQ82+Feb!AQ82+Mar!AQ82+Abr!AQ82+May!AQ82+Jun!AQ82+Jul!AQ82+Ago!AQ82+Set!AQ82+Oct!AQ82+Nov!AQ82),IF(Config!$C$6=12,SUM(+Ene!AQ82+Feb!AQ82+Mar!AQ82+Abr!AQ82+May!AQ82+Jun!AQ82+Jul!AQ82+Ago!AQ82+Set!AQ82+Oct!AQ82+Nov!AQ82+Dic!AQ82)))))))))))))</f>
        <v>0</v>
      </c>
      <c r="AR82" s="430">
        <f>IF(Config!$C$6=1,SUM(+Ene!AR82),IF(Config!$C$6=2,SUM(+Ene!AR82+Feb!AR82),IF(Config!$C$6=3,SUM(+Ene!AR82+Feb!AR82+Mar!AR82),IF(Config!$C$6=4,SUM(+Ene!AR82+Feb!AR82+Mar!AR82+Abr!AR82),IF(Config!$C$6=5,SUM(Ene!AR82+Feb!AR82+Mar!AR82+Abr!AR82+May!AR82),IF(Config!$C$6=6,SUM(+Ene!AR82+Feb!AR82+Mar!AR82+Abr!AR82+May!AR82+Jun!AR82),IF(Config!$C$6=7,SUM(Ene!AR82+Feb!AR82+Mar!AR82+Abr!AR82+May!AR82+Jun!AR82+Jul!AR82),IF(Config!$C$6=8,SUM(+Ene!AR82+Feb!AR82+Mar!AR82+Abr!AR82+May!AR82+Jun!AR82+Jul!AR82+Ago!AR82),IF(Config!$C$6=9,SUM(+Ene!AR82+Feb!AR82+Mar!AR82+Abr!AR82+May!AR82+Jun!AR82+Jul!AR82+Ago!AR82+Set!AR82),IF(Config!$C$6=10,SUM(+Ene!AR82+Feb!AR82+Mar!AR82+Abr!AR82+May!AR82+Jun!AR82+Jul!AR82+Ago!AR82+Set!AR82+Oct!AR82),IF(Config!$C$6=11,SUM(+Ene!AR82+Feb!AR82+Mar!AR82+Abr!AR82+May!AR82+Jun!AR82+Jul!AR82+Ago!AR82+Set!AR82+Oct!AR82+Nov!AR82),IF(Config!$C$6=12,SUM(+Ene!AR82+Feb!AR82+Mar!AR82+Abr!AR82+May!AR82+Jun!AR82+Jul!AR82+Ago!AR82+Set!AR82+Oct!AR82+Nov!AR82+Dic!AR82)))))))))))))</f>
        <v>0</v>
      </c>
      <c r="AS82" s="430">
        <f>IF(Config!$C$6=1,SUM(+Ene!AS82),IF(Config!$C$6=2,SUM(+Ene!AS82+Feb!AS82),IF(Config!$C$6=3,SUM(+Ene!AS82+Feb!AS82+Mar!AS82),IF(Config!$C$6=4,SUM(+Ene!AS82+Feb!AS82+Mar!AS82+Abr!AS82),IF(Config!$C$6=5,SUM(Ene!AS82+Feb!AS82+Mar!AS82+Abr!AS82+May!AS82),IF(Config!$C$6=6,SUM(+Ene!AS82+Feb!AS82+Mar!AS82+Abr!AS82+May!AS82+Jun!AS82),IF(Config!$C$6=7,SUM(Ene!AS82+Feb!AS82+Mar!AS82+Abr!AS82+May!AS82+Jun!AS82+Jul!AS82),IF(Config!$C$6=8,SUM(+Ene!AS82+Feb!AS82+Mar!AS82+Abr!AS82+May!AS82+Jun!AS82+Jul!AS82+Ago!AS82),IF(Config!$C$6=9,SUM(+Ene!AS82+Feb!AS82+Mar!AS82+Abr!AS82+May!AS82+Jun!AS82+Jul!AS82+Ago!AS82+Set!AS82),IF(Config!$C$6=10,SUM(+Ene!AS82+Feb!AS82+Mar!AS82+Abr!AS82+May!AS82+Jun!AS82+Jul!AS82+Ago!AS82+Set!AS82+Oct!AS82),IF(Config!$C$6=11,SUM(+Ene!AS82+Feb!AS82+Mar!AS82+Abr!AS82+May!AS82+Jun!AS82+Jul!AS82+Ago!AS82+Set!AS82+Oct!AS82+Nov!AS82),IF(Config!$C$6=12,SUM(+Ene!AS82+Feb!AS82+Mar!AS82+Abr!AS82+May!AS82+Jun!AS82+Jul!AS82+Ago!AS82+Set!AS82+Oct!AS82+Nov!AS82+Dic!AS82)))))))))))))</f>
        <v>0</v>
      </c>
      <c r="AT82" s="430">
        <f>IF(Config!$C$6=1,SUM(+Ene!AT82),IF(Config!$C$6=2,SUM(+Ene!AT82+Feb!AT82),IF(Config!$C$6=3,SUM(+Ene!AT82+Feb!AT82+Mar!AT82),IF(Config!$C$6=4,SUM(+Ene!AT82+Feb!AT82+Mar!AT82+Abr!AT82),IF(Config!$C$6=5,SUM(Ene!AT82+Feb!AT82+Mar!AT82+Abr!AT82+May!AT82),IF(Config!$C$6=6,SUM(+Ene!AT82+Feb!AT82+Mar!AT82+Abr!AT82+May!AT82+Jun!AT82),IF(Config!$C$6=7,SUM(Ene!AT82+Feb!AT82+Mar!AT82+Abr!AT82+May!AT82+Jun!AT82+Jul!AT82),IF(Config!$C$6=8,SUM(+Ene!AT82+Feb!AT82+Mar!AT82+Abr!AT82+May!AT82+Jun!AT82+Jul!AT82+Ago!AT82),IF(Config!$C$6=9,SUM(+Ene!AT82+Feb!AT82+Mar!AT82+Abr!AT82+May!AT82+Jun!AT82+Jul!AT82+Ago!AT82+Set!AT82),IF(Config!$C$6=10,SUM(+Ene!AT82+Feb!AT82+Mar!AT82+Abr!AT82+May!AT82+Jun!AT82+Jul!AT82+Ago!AT82+Set!AT82+Oct!AT82),IF(Config!$C$6=11,SUM(+Ene!AT82+Feb!AT82+Mar!AT82+Abr!AT82+May!AT82+Jun!AT82+Jul!AT82+Ago!AT82+Set!AT82+Oct!AT82+Nov!AT82),IF(Config!$C$6=12,SUM(+Ene!AT82+Feb!AT82+Mar!AT82+Abr!AT82+May!AT82+Jun!AT82+Jul!AT82+Ago!AT82+Set!AT82+Oct!AT82+Nov!AT82+Dic!AT82)))))))))))))</f>
        <v>0</v>
      </c>
      <c r="AU82">
        <f t="shared" si="34"/>
        <v>0</v>
      </c>
      <c r="AV82" s="384">
        <f t="shared" si="35"/>
        <v>0</v>
      </c>
      <c r="AW82" s="384">
        <f t="shared" si="36"/>
        <v>0</v>
      </c>
      <c r="AX82" s="384">
        <f t="shared" si="51"/>
        <v>0</v>
      </c>
      <c r="AY82" s="384">
        <f t="shared" si="52"/>
        <v>0</v>
      </c>
      <c r="AZ82" s="384">
        <f t="shared" si="54"/>
        <v>0</v>
      </c>
      <c r="BA82" s="384">
        <f t="shared" si="55"/>
        <v>0</v>
      </c>
      <c r="BB82" s="37">
        <f t="shared" si="59"/>
        <v>0</v>
      </c>
      <c r="BC82" s="384">
        <f t="shared" si="56"/>
        <v>0</v>
      </c>
      <c r="BD82" s="385">
        <f t="shared" si="57"/>
        <v>0</v>
      </c>
      <c r="BE82" s="384">
        <f t="shared" si="58"/>
        <v>0</v>
      </c>
      <c r="BF82" s="54">
        <f t="shared" si="53"/>
        <v>0</v>
      </c>
      <c r="BG82" t="str">
        <f t="shared" si="8"/>
        <v>OK</v>
      </c>
    </row>
    <row r="83" spans="1:59" x14ac:dyDescent="0.25">
      <c r="A83" s="400">
        <v>80</v>
      </c>
      <c r="B83" s="300" t="s">
        <v>558</v>
      </c>
      <c r="C83" s="301" t="s">
        <v>255</v>
      </c>
      <c r="D83" s="430">
        <f>IF(Config!$C$6=1,SUM(+Ene!D83),IF(Config!$C$6=2,SUM(+Ene!D83+Feb!D83),IF(Config!$C$6=3,SUM(+Ene!D83+Feb!D83+Mar!D83),IF(Config!$C$6=4,SUM(+Ene!D83+Feb!D83+Mar!D83+Abr!D83),IF(Config!$C$6=5,SUM(Ene!D83+Feb!D83+Mar!D83+Abr!D83+May!D83),IF(Config!$C$6=6,SUM(+Ene!D83+Feb!D83+Mar!D83+Abr!D83+May!D83+Jun!D83),IF(Config!$C$6=7,SUM(Ene!D83+Feb!D83+Mar!D83+Abr!D83+May!D83+Jun!D83+Jul!D83),IF(Config!$C$6=8,SUM(+Ene!D83+Feb!D83+Mar!D83+Abr!D83+May!D83+Jun!D83+Jul!D83+Ago!D83),IF(Config!$C$6=9,SUM(+Ene!D83+Feb!D83+Mar!D83+Abr!D83+May!D83+Jun!D83+Jul!D83+Ago!D83+Set!D83),IF(Config!$C$6=10,SUM(+Ene!D83+Feb!D83+Mar!D83+Abr!D83+May!D83+Jun!D83+Jul!D83+Ago!D83+Set!D83+Oct!D83),IF(Config!$C$6=11,SUM(+Ene!D83+Feb!D83+Mar!D83+Abr!D83+May!D83+Jun!D83+Jul!D83+Ago!D83+Set!D83+Oct!D83+Nov!D83),IF(Config!$C$6=12,SUM(+Ene!D83+Feb!D83+Mar!D83+Abr!D83+May!D83+Jun!D83+Jul!D83+Ago!D83+Set!D83+Oct!D83+Nov!D83+Dic!D83)))))))))))))</f>
        <v>0</v>
      </c>
      <c r="E83" s="430">
        <f>IF(Config!$C$6=1,SUM(+Ene!E83),IF(Config!$C$6=2,SUM(+Ene!E83+Feb!E83),IF(Config!$C$6=3,SUM(+Ene!E83+Feb!E83+Mar!E83),IF(Config!$C$6=4,SUM(+Ene!E83+Feb!E83+Mar!E83+Abr!E83),IF(Config!$C$6=5,SUM(Ene!E83+Feb!E83+Mar!E83+Abr!E83+May!E83),IF(Config!$C$6=6,SUM(+Ene!E83+Feb!E83+Mar!E83+Abr!E83+May!E83+Jun!E83),IF(Config!$C$6=7,SUM(Ene!E83+Feb!E83+Mar!E83+Abr!E83+May!E83+Jun!E83+Jul!E83),IF(Config!$C$6=8,SUM(+Ene!E83+Feb!E83+Mar!E83+Abr!E83+May!E83+Jun!E83+Jul!E83+Ago!E83),IF(Config!$C$6=9,SUM(+Ene!E83+Feb!E83+Mar!E83+Abr!E83+May!E83+Jun!E83+Jul!E83+Ago!E83+Set!E83),IF(Config!$C$6=10,SUM(+Ene!E83+Feb!E83+Mar!E83+Abr!E83+May!E83+Jun!E83+Jul!E83+Ago!E83+Set!E83+Oct!E83),IF(Config!$C$6=11,SUM(+Ene!E83+Feb!E83+Mar!E83+Abr!E83+May!E83+Jun!E83+Jul!E83+Ago!E83+Set!E83+Oct!E83+Nov!E83),IF(Config!$C$6=12,SUM(+Ene!E83+Feb!E83+Mar!E83+Abr!E83+May!E83+Jun!E83+Jul!E83+Ago!E83+Set!E83+Oct!E83+Nov!E83+Dic!E83)))))))))))))</f>
        <v>0</v>
      </c>
      <c r="F83" s="429">
        <f>IF(Config!$C$6=1,SUM(+Ene!F103),IF(Config!$C$6=2,SUM(+Ene!F103+Feb!F103),IF(Config!$C$6=3,SUM(+Ene!F103+Feb!F103+Mar!F103),IF(Config!$C$6=4,SUM(+Ene!F103+Feb!F103+Mar!F103+Abr!F103),IF(Config!$C$6=5,SUM(Ene!F103+Feb!F103+Mar!F103+Abr!F103+May!F103),IF(Config!$C$6=6,SUM(+Ene!F103+Feb!F103+Mar!F103+Abr!F103+May!F103+Jun!F103),IF(Config!$C$6=7,SUM(Ene!F103+Feb!F103+Mar!F103+Abr!F103+May!F103+Jun!F103+Jul!F103),IF(Config!$C$6=8,SUM(+Ene!F103+Feb!F103+Mar!F103+Abr!F103+May!F103+Jun!F103+Jul!F103+Ago!F103),IF(Config!$C$6=9,SUM(+Ene!F103+Feb!F103+Mar!F103+Abr!F103+May!F103+Jun!F103+Jul!F103+Ago!F103+Set!F103),IF(Config!$C$6=10,SUM(+Ene!F103+Feb!F103+Mar!F103+Abr!F103+May!F103+Jun!F103+Jul!F103+Ago!F103+Set!F103+Oct!F103),IF(Config!$C$6=11,SUM(+Ene!F103+Feb!F103+Mar!F103+Abr!F103+May!F103+Jun!F103+Jul!F103+Ago!F103+Set!F103+Oct!F103+Nov!F103),IF(Config!$C$6=12,SUM(+Ene!F103+Feb!F103+Mar!F103+Abr!F103+May!F103+Jun!F103+Jul!F103+Ago!F103+Set!F103+Oct!F103+Nov!F103+Dic!F103)))))))))))))</f>
        <v>0</v>
      </c>
      <c r="G83" s="430">
        <f>IF(Config!$C$6=1,SUM(+Ene!G83),IF(Config!$C$6=2,SUM(+Ene!G83+Feb!G83),IF(Config!$C$6=3,SUM(+Ene!G83+Feb!G83+Mar!G83),IF(Config!$C$6=4,SUM(+Ene!G83+Feb!G83+Mar!G83+Abr!G83),IF(Config!$C$6=5,SUM(Ene!G83+Feb!G83+Mar!G83+Abr!G83+May!G83),IF(Config!$C$6=6,SUM(+Ene!G83+Feb!G83+Mar!G83+Abr!G83+May!G83+Jun!G83),IF(Config!$C$6=7,SUM(Ene!G83+Feb!G83+Mar!G83+Abr!G83+May!G83+Jun!G83+Jul!G83),IF(Config!$C$6=8,SUM(+Ene!G83+Feb!G83+Mar!G83+Abr!G83+May!G83+Jun!G83+Jul!G83+Ago!G83),IF(Config!$C$6=9,SUM(+Ene!G83+Feb!G83+Mar!G83+Abr!G83+May!G83+Jun!G83+Jul!G83+Ago!G83+Set!G83),IF(Config!$C$6=10,SUM(+Ene!G83+Feb!G83+Mar!G83+Abr!G83+May!G83+Jun!G83+Jul!G83+Ago!G83+Set!G83+Oct!G83),IF(Config!$C$6=11,SUM(+Ene!G83+Feb!G83+Mar!G83+Abr!G83+May!G83+Jun!G83+Jul!G83+Ago!G83+Set!G83+Oct!G83+Nov!G83),IF(Config!$C$6=12,SUM(+Ene!G83+Feb!G83+Mar!G83+Abr!G83+May!G83+Jun!G83+Jul!G83+Ago!G83+Set!G83+Oct!G83+Nov!G83+Dic!G83)))))))))))))</f>
        <v>0</v>
      </c>
      <c r="H83" s="430">
        <f>IF(Config!$C$6=1,SUM(+Ene!H83),IF(Config!$C$6=2,SUM(+Ene!H83+Feb!H83),IF(Config!$C$6=3,SUM(+Ene!H83+Feb!H83+Mar!H83),IF(Config!$C$6=4,SUM(+Ene!H83+Feb!H83+Mar!H83+Abr!H83),IF(Config!$C$6=5,SUM(Ene!H83+Feb!H83+Mar!H83+Abr!H83+May!H83),IF(Config!$C$6=6,SUM(+Ene!H83+Feb!H83+Mar!H83+Abr!H83+May!H83+Jun!H83),IF(Config!$C$6=7,SUM(Ene!H83+Feb!H83+Mar!H83+Abr!H83+May!H83+Jun!H83+Jul!H83),IF(Config!$C$6=8,SUM(+Ene!H83+Feb!H83+Mar!H83+Abr!H83+May!H83+Jun!H83+Jul!H83+Ago!H83),IF(Config!$C$6=9,SUM(+Ene!H83+Feb!H83+Mar!H83+Abr!H83+May!H83+Jun!H83+Jul!H83+Ago!H83+Set!H83),IF(Config!$C$6=10,SUM(+Ene!H83+Feb!H83+Mar!H83+Abr!H83+May!H83+Jun!H83+Jul!H83+Ago!H83+Set!H83+Oct!H83),IF(Config!$C$6=11,SUM(+Ene!H83+Feb!H83+Mar!H83+Abr!H83+May!H83+Jun!H83+Jul!H83+Ago!H83+Set!H83+Oct!H83+Nov!H83),IF(Config!$C$6=12,SUM(+Ene!H83+Feb!H83+Mar!H83+Abr!H83+May!H83+Jun!H83+Jul!H83+Ago!H83+Set!H83+Oct!H83+Nov!H83+Dic!H83)))))))))))))</f>
        <v>0</v>
      </c>
      <c r="I83" s="430">
        <f>IF(Config!$C$6=1,SUM(+Ene!I83),IF(Config!$C$6=2,SUM(+Ene!I83+Feb!I83),IF(Config!$C$6=3,SUM(+Ene!I83+Feb!I83+Mar!I83),IF(Config!$C$6=4,SUM(+Ene!I83+Feb!I83+Mar!I83+Abr!I83),IF(Config!$C$6=5,SUM(Ene!I83+Feb!I83+Mar!I83+Abr!I83+May!I83),IF(Config!$C$6=6,SUM(+Ene!I83+Feb!I83+Mar!I83+Abr!I83+May!I83+Jun!I83),IF(Config!$C$6=7,SUM(Ene!I83+Feb!I83+Mar!I83+Abr!I83+May!I83+Jun!I83+Jul!I83),IF(Config!$C$6=8,SUM(+Ene!I83+Feb!I83+Mar!I83+Abr!I83+May!I83+Jun!I83+Jul!I83+Ago!I83),IF(Config!$C$6=9,SUM(+Ene!I83+Feb!I83+Mar!I83+Abr!I83+May!I83+Jun!I83+Jul!I83+Ago!I83+Set!I83),IF(Config!$C$6=10,SUM(+Ene!I83+Feb!I83+Mar!I83+Abr!I83+May!I83+Jun!I83+Jul!I83+Ago!I83+Set!I83+Oct!I83),IF(Config!$C$6=11,SUM(+Ene!I83+Feb!I83+Mar!I83+Abr!I83+May!I83+Jun!I83+Jul!I83+Ago!I83+Set!I83+Oct!I83+Nov!I83),IF(Config!$C$6=12,SUM(+Ene!I83+Feb!I83+Mar!I83+Abr!I83+May!I83+Jun!I83+Jul!I83+Ago!I83+Set!I83+Oct!I83+Nov!I83+Dic!I83)))))))))))))</f>
        <v>0</v>
      </c>
      <c r="J83" s="430">
        <f>IF(Config!$C$6=1,SUM(+Ene!J83),IF(Config!$C$6=2,SUM(+Ene!J83+Feb!J83),IF(Config!$C$6=3,SUM(+Ene!J83+Feb!J83+Mar!J83),IF(Config!$C$6=4,SUM(+Ene!J83+Feb!J83+Mar!J83+Abr!J83),IF(Config!$C$6=5,SUM(Ene!J83+Feb!J83+Mar!J83+Abr!J83+May!J83),IF(Config!$C$6=6,SUM(+Ene!J83+Feb!J83+Mar!J83+Abr!J83+May!J83+Jun!J83),IF(Config!$C$6=7,SUM(Ene!J83+Feb!J83+Mar!J83+Abr!J83+May!J83+Jun!J83+Jul!J83),IF(Config!$C$6=8,SUM(+Ene!J83+Feb!J83+Mar!J83+Abr!J83+May!J83+Jun!J83+Jul!J83+Ago!J83),IF(Config!$C$6=9,SUM(+Ene!J83+Feb!J83+Mar!J83+Abr!J83+May!J83+Jun!J83+Jul!J83+Ago!J83+Set!J83),IF(Config!$C$6=10,SUM(+Ene!J83+Feb!J83+Mar!J83+Abr!J83+May!J83+Jun!J83+Jul!J83+Ago!J83+Set!J83+Oct!J83),IF(Config!$C$6=11,SUM(+Ene!J83+Feb!J83+Mar!J83+Abr!J83+May!J83+Jun!J83+Jul!J83+Ago!J83+Set!J83+Oct!J83+Nov!J83),IF(Config!$C$6=12,SUM(+Ene!J83+Feb!J83+Mar!J83+Abr!J83+May!J83+Jun!J83+Jul!J83+Ago!J83+Set!J83+Oct!J83+Nov!J83+Dic!J83)))))))))))))</f>
        <v>0</v>
      </c>
      <c r="K83" s="430">
        <f>IF(Config!$C$6=1,SUM(+Ene!K83),IF(Config!$C$6=2,SUM(+Ene!K83+Feb!K83),IF(Config!$C$6=3,SUM(+Ene!K83+Feb!K83+Mar!K83),IF(Config!$C$6=4,SUM(+Ene!K83+Feb!K83+Mar!K83+Abr!K83),IF(Config!$C$6=5,SUM(Ene!K83+Feb!K83+Mar!K83+Abr!K83+May!K83),IF(Config!$C$6=6,SUM(+Ene!K83+Feb!K83+Mar!K83+Abr!K83+May!K83+Jun!K83),IF(Config!$C$6=7,SUM(Ene!K83+Feb!K83+Mar!K83+Abr!K83+May!K83+Jun!K83+Jul!K83),IF(Config!$C$6=8,SUM(+Ene!K83+Feb!K83+Mar!K83+Abr!K83+May!K83+Jun!K83+Jul!K83+Ago!K83),IF(Config!$C$6=9,SUM(+Ene!K83+Feb!K83+Mar!K83+Abr!K83+May!K83+Jun!K83+Jul!K83+Ago!K83+Set!K83),IF(Config!$C$6=10,SUM(+Ene!K83+Feb!K83+Mar!K83+Abr!K83+May!K83+Jun!K83+Jul!K83+Ago!K83+Set!K83+Oct!K83),IF(Config!$C$6=11,SUM(+Ene!K83+Feb!K83+Mar!K83+Abr!K83+May!K83+Jun!K83+Jul!K83+Ago!K83+Set!K83+Oct!K83+Nov!K83),IF(Config!$C$6=12,SUM(+Ene!K83+Feb!K83+Mar!K83+Abr!K83+May!K83+Jun!K83+Jul!K83+Ago!K83+Set!K83+Oct!K83+Nov!K83+Dic!K83)))))))))))))</f>
        <v>0</v>
      </c>
      <c r="L83" s="430">
        <f>IF(Config!$C$6=1,SUM(+Ene!L83),IF(Config!$C$6=2,SUM(+Ene!L83+Feb!L83),IF(Config!$C$6=3,SUM(+Ene!L83+Feb!L83+Mar!L83),IF(Config!$C$6=4,SUM(+Ene!L83+Feb!L83+Mar!L83+Abr!L83),IF(Config!$C$6=5,SUM(Ene!L83+Feb!L83+Mar!L83+Abr!L83+May!L83),IF(Config!$C$6=6,SUM(+Ene!L83+Feb!L83+Mar!L83+Abr!L83+May!L83+Jun!L83),IF(Config!$C$6=7,SUM(Ene!L83+Feb!L83+Mar!L83+Abr!L83+May!L83+Jun!L83+Jul!L83),IF(Config!$C$6=8,SUM(+Ene!L83+Feb!L83+Mar!L83+Abr!L83+May!L83+Jun!L83+Jul!L83+Ago!L83),IF(Config!$C$6=9,SUM(+Ene!L83+Feb!L83+Mar!L83+Abr!L83+May!L83+Jun!L83+Jul!L83+Ago!L83+Set!L83),IF(Config!$C$6=10,SUM(+Ene!L83+Feb!L83+Mar!L83+Abr!L83+May!L83+Jun!L83+Jul!L83+Ago!L83+Set!L83+Oct!L83),IF(Config!$C$6=11,SUM(+Ene!L83+Feb!L83+Mar!L83+Abr!L83+May!L83+Jun!L83+Jul!L83+Ago!L83+Set!L83+Oct!L83+Nov!L83),IF(Config!$C$6=12,SUM(+Ene!L83+Feb!L83+Mar!L83+Abr!L83+May!L83+Jun!L83+Jul!L83+Ago!L83+Set!L83+Oct!L83+Nov!L83+Dic!L83)))))))))))))</f>
        <v>0</v>
      </c>
      <c r="M83" s="430">
        <f>IF(Config!$C$6=1,SUM(+Ene!M83),IF(Config!$C$6=2,SUM(+Ene!M83+Feb!M83),IF(Config!$C$6=3,SUM(+Ene!M83+Feb!M83+Mar!M83),IF(Config!$C$6=4,SUM(+Ene!M83+Feb!M83+Mar!M83+Abr!M83),IF(Config!$C$6=5,SUM(Ene!M83+Feb!M83+Mar!M83+Abr!M83+May!M83),IF(Config!$C$6=6,SUM(+Ene!M83+Feb!M83+Mar!M83+Abr!M83+May!M83+Jun!M83),IF(Config!$C$6=7,SUM(Ene!M83+Feb!M83+Mar!M83+Abr!M83+May!M83+Jun!M83+Jul!M83),IF(Config!$C$6=8,SUM(+Ene!M83+Feb!M83+Mar!M83+Abr!M83+May!M83+Jun!M83+Jul!M83+Ago!M83),IF(Config!$C$6=9,SUM(+Ene!M83+Feb!M83+Mar!M83+Abr!M83+May!M83+Jun!M83+Jul!M83+Ago!M83+Set!M83),IF(Config!$C$6=10,SUM(+Ene!M83+Feb!M83+Mar!M83+Abr!M83+May!M83+Jun!M83+Jul!M83+Ago!M83+Set!M83+Oct!M83),IF(Config!$C$6=11,SUM(+Ene!M83+Feb!M83+Mar!M83+Abr!M83+May!M83+Jun!M83+Jul!M83+Ago!M83+Set!M83+Oct!M83+Nov!M83),IF(Config!$C$6=12,SUM(+Ene!M83+Feb!M83+Mar!M83+Abr!M83+May!M83+Jun!M83+Jul!M83+Ago!M83+Set!M83+Oct!M83+Nov!M83+Dic!M83)))))))))))))</f>
        <v>0</v>
      </c>
      <c r="N83" s="430">
        <f>IF(Config!$C$6=1,SUM(+Ene!N83),IF(Config!$C$6=2,SUM(+Ene!N83+Feb!N83),IF(Config!$C$6=3,SUM(+Ene!N83+Feb!N83+Mar!N83),IF(Config!$C$6=4,SUM(+Ene!N83+Feb!N83+Mar!N83+Abr!N83),IF(Config!$C$6=5,SUM(Ene!N83+Feb!N83+Mar!N83+Abr!N83+May!N83),IF(Config!$C$6=6,SUM(+Ene!N83+Feb!N83+Mar!N83+Abr!N83+May!N83+Jun!N83),IF(Config!$C$6=7,SUM(Ene!N83+Feb!N83+Mar!N83+Abr!N83+May!N83+Jun!N83+Jul!N83),IF(Config!$C$6=8,SUM(+Ene!N83+Feb!N83+Mar!N83+Abr!N83+May!N83+Jun!N83+Jul!N83+Ago!N83),IF(Config!$C$6=9,SUM(+Ene!N83+Feb!N83+Mar!N83+Abr!N83+May!N83+Jun!N83+Jul!N83+Ago!N83+Set!N83),IF(Config!$C$6=10,SUM(+Ene!N83+Feb!N83+Mar!N83+Abr!N83+May!N83+Jun!N83+Jul!N83+Ago!N83+Set!N83+Oct!N83),IF(Config!$C$6=11,SUM(+Ene!N83+Feb!N83+Mar!N83+Abr!N83+May!N83+Jun!N83+Jul!N83+Ago!N83+Set!N83+Oct!N83+Nov!N83),IF(Config!$C$6=12,SUM(+Ene!N83+Feb!N83+Mar!N83+Abr!N83+May!N83+Jun!N83+Jul!N83+Ago!N83+Set!N83+Oct!N83+Nov!N83+Dic!N83)))))))))))))</f>
        <v>0</v>
      </c>
      <c r="O83" s="430">
        <f>IF(Config!$C$6=1,SUM(+Ene!O83),IF(Config!$C$6=2,SUM(+Ene!O83+Feb!O83),IF(Config!$C$6=3,SUM(+Ene!O83+Feb!O83+Mar!O83),IF(Config!$C$6=4,SUM(+Ene!O83+Feb!O83+Mar!O83+Abr!O83),IF(Config!$C$6=5,SUM(Ene!O83+Feb!O83+Mar!O83+Abr!O83+May!O83),IF(Config!$C$6=6,SUM(+Ene!O83+Feb!O83+Mar!O83+Abr!O83+May!O83+Jun!O83),IF(Config!$C$6=7,SUM(Ene!O83+Feb!O83+Mar!O83+Abr!O83+May!O83+Jun!O83+Jul!O83),IF(Config!$C$6=8,SUM(+Ene!O83+Feb!O83+Mar!O83+Abr!O83+May!O83+Jun!O83+Jul!O83+Ago!O83),IF(Config!$C$6=9,SUM(+Ene!O83+Feb!O83+Mar!O83+Abr!O83+May!O83+Jun!O83+Jul!O83+Ago!O83+Set!O83),IF(Config!$C$6=10,SUM(+Ene!O83+Feb!O83+Mar!O83+Abr!O83+May!O83+Jun!O83+Jul!O83+Ago!O83+Set!O83+Oct!O83),IF(Config!$C$6=11,SUM(+Ene!O83+Feb!O83+Mar!O83+Abr!O83+May!O83+Jun!O83+Jul!O83+Ago!O83+Set!O83+Oct!O83+Nov!O83),IF(Config!$C$6=12,SUM(+Ene!O83+Feb!O83+Mar!O83+Abr!O83+May!O83+Jun!O83+Jul!O83+Ago!O83+Set!O83+Oct!O83+Nov!O83+Dic!O83)))))))))))))</f>
        <v>0</v>
      </c>
      <c r="P83" s="430">
        <f>IF(Config!$C$6=1,SUM(+Ene!P83),IF(Config!$C$6=2,SUM(+Ene!P83+Feb!P83),IF(Config!$C$6=3,SUM(+Ene!P83+Feb!P83+Mar!P83),IF(Config!$C$6=4,SUM(+Ene!P83+Feb!P83+Mar!P83+Abr!P83),IF(Config!$C$6=5,SUM(Ene!P83+Feb!P83+Mar!P83+Abr!P83+May!P83),IF(Config!$C$6=6,SUM(+Ene!P83+Feb!P83+Mar!P83+Abr!P83+May!P83+Jun!P83),IF(Config!$C$6=7,SUM(Ene!P83+Feb!P83+Mar!P83+Abr!P83+May!P83+Jun!P83+Jul!P83),IF(Config!$C$6=8,SUM(+Ene!P83+Feb!P83+Mar!P83+Abr!P83+May!P83+Jun!P83+Jul!P83+Ago!P83),IF(Config!$C$6=9,SUM(+Ene!P83+Feb!P83+Mar!P83+Abr!P83+May!P83+Jun!P83+Jul!P83+Ago!P83+Set!P83),IF(Config!$C$6=10,SUM(+Ene!P83+Feb!P83+Mar!P83+Abr!P83+May!P83+Jun!P83+Jul!P83+Ago!P83+Set!P83+Oct!P83),IF(Config!$C$6=11,SUM(+Ene!P83+Feb!P83+Mar!P83+Abr!P83+May!P83+Jun!P83+Jul!P83+Ago!P83+Set!P83+Oct!P83+Nov!P83),IF(Config!$C$6=12,SUM(+Ene!P83+Feb!P83+Mar!P83+Abr!P83+May!P83+Jun!P83+Jul!P83+Ago!P83+Set!P83+Oct!P83+Nov!P83+Dic!P83)))))))))))))</f>
        <v>0</v>
      </c>
      <c r="Q83" s="430">
        <f>IF(Config!$C$6=1,SUM(+Ene!Q83),IF(Config!$C$6=2,SUM(+Ene!Q83+Feb!Q83),IF(Config!$C$6=3,SUM(+Ene!Q83+Feb!Q83+Mar!Q83),IF(Config!$C$6=4,SUM(+Ene!Q83+Feb!Q83+Mar!Q83+Abr!Q83),IF(Config!$C$6=5,SUM(Ene!Q83+Feb!Q83+Mar!Q83+Abr!Q83+May!Q83),IF(Config!$C$6=6,SUM(+Ene!Q83+Feb!Q83+Mar!Q83+Abr!Q83+May!Q83+Jun!Q83),IF(Config!$C$6=7,SUM(Ene!Q83+Feb!Q83+Mar!Q83+Abr!Q83+May!Q83+Jun!Q83+Jul!Q83),IF(Config!$C$6=8,SUM(+Ene!Q83+Feb!Q83+Mar!Q83+Abr!Q83+May!Q83+Jun!Q83+Jul!Q83+Ago!Q83),IF(Config!$C$6=9,SUM(+Ene!Q83+Feb!Q83+Mar!Q83+Abr!Q83+May!Q83+Jun!Q83+Jul!Q83+Ago!Q83+Set!Q83),IF(Config!$C$6=10,SUM(+Ene!Q83+Feb!Q83+Mar!Q83+Abr!Q83+May!Q83+Jun!Q83+Jul!Q83+Ago!Q83+Set!Q83+Oct!Q83),IF(Config!$C$6=11,SUM(+Ene!Q83+Feb!Q83+Mar!Q83+Abr!Q83+May!Q83+Jun!Q83+Jul!Q83+Ago!Q83+Set!Q83+Oct!Q83+Nov!Q83),IF(Config!$C$6=12,SUM(+Ene!Q83+Feb!Q83+Mar!Q83+Abr!Q83+May!Q83+Jun!Q83+Jul!Q83+Ago!Q83+Set!Q83+Oct!Q83+Nov!Q83+Dic!Q83)))))))))))))</f>
        <v>0</v>
      </c>
      <c r="R83" s="430">
        <f>IF(Config!$C$6=1,SUM(+Ene!R83),IF(Config!$C$6=2,SUM(+Ene!R83+Feb!R83),IF(Config!$C$6=3,SUM(+Ene!R83+Feb!R83+Mar!R83),IF(Config!$C$6=4,SUM(+Ene!R83+Feb!R83+Mar!R83+Abr!R83),IF(Config!$C$6=5,SUM(Ene!R83+Feb!R83+Mar!R83+Abr!R83+May!R83),IF(Config!$C$6=6,SUM(+Ene!R83+Feb!R83+Mar!R83+Abr!R83+May!R83+Jun!R83),IF(Config!$C$6=7,SUM(Ene!R83+Feb!R83+Mar!R83+Abr!R83+May!R83+Jun!R83+Jul!R83),IF(Config!$C$6=8,SUM(+Ene!R83+Feb!R83+Mar!R83+Abr!R83+May!R83+Jun!R83+Jul!R83+Ago!R83),IF(Config!$C$6=9,SUM(+Ene!R83+Feb!R83+Mar!R83+Abr!R83+May!R83+Jun!R83+Jul!R83+Ago!R83+Set!R83),IF(Config!$C$6=10,SUM(+Ene!R83+Feb!R83+Mar!R83+Abr!R83+May!R83+Jun!R83+Jul!R83+Ago!R83+Set!R83+Oct!R83),IF(Config!$C$6=11,SUM(+Ene!R83+Feb!R83+Mar!R83+Abr!R83+May!R83+Jun!R83+Jul!R83+Ago!R83+Set!R83+Oct!R83+Nov!R83),IF(Config!$C$6=12,SUM(+Ene!R83+Feb!R83+Mar!R83+Abr!R83+May!R83+Jun!R83+Jul!R83+Ago!R83+Set!R83+Oct!R83+Nov!R83+Dic!R83)))))))))))))</f>
        <v>0</v>
      </c>
      <c r="S83" s="430">
        <f>IF(Config!$C$6=1,SUM(+Ene!S83),IF(Config!$C$6=2,SUM(+Ene!S83+Feb!S83),IF(Config!$C$6=3,SUM(+Ene!S83+Feb!S83+Mar!S83),IF(Config!$C$6=4,SUM(+Ene!S83+Feb!S83+Mar!S83+Abr!S83),IF(Config!$C$6=5,SUM(Ene!S83+Feb!S83+Mar!S83+Abr!S83+May!S83),IF(Config!$C$6=6,SUM(+Ene!S83+Feb!S83+Mar!S83+Abr!S83+May!S83+Jun!S83),IF(Config!$C$6=7,SUM(Ene!S83+Feb!S83+Mar!S83+Abr!S83+May!S83+Jun!S83+Jul!S83),IF(Config!$C$6=8,SUM(+Ene!S83+Feb!S83+Mar!S83+Abr!S83+May!S83+Jun!S83+Jul!S83+Ago!S83),IF(Config!$C$6=9,SUM(+Ene!S83+Feb!S83+Mar!S83+Abr!S83+May!S83+Jun!S83+Jul!S83+Ago!S83+Set!S83),IF(Config!$C$6=10,SUM(+Ene!S83+Feb!S83+Mar!S83+Abr!S83+May!S83+Jun!S83+Jul!S83+Ago!S83+Set!S83+Oct!S83),IF(Config!$C$6=11,SUM(+Ene!S83+Feb!S83+Mar!S83+Abr!S83+May!S83+Jun!S83+Jul!S83+Ago!S83+Set!S83+Oct!S83+Nov!S83),IF(Config!$C$6=12,SUM(+Ene!S83+Feb!S83+Mar!S83+Abr!S83+May!S83+Jun!S83+Jul!S83+Ago!S83+Set!S83+Oct!S83+Nov!S83+Dic!S83)))))))))))))</f>
        <v>0</v>
      </c>
      <c r="T83" s="430">
        <f>IF(Config!$C$6=1,SUM(+Ene!T83),IF(Config!$C$6=2,SUM(+Ene!T83+Feb!T83),IF(Config!$C$6=3,SUM(+Ene!T83+Feb!T83+Mar!T83),IF(Config!$C$6=4,SUM(+Ene!T83+Feb!T83+Mar!T83+Abr!T83),IF(Config!$C$6=5,SUM(Ene!T83+Feb!T83+Mar!T83+Abr!T83+May!T83),IF(Config!$C$6=6,SUM(+Ene!T83+Feb!T83+Mar!T83+Abr!T83+May!T83+Jun!T83),IF(Config!$C$6=7,SUM(Ene!T83+Feb!T83+Mar!T83+Abr!T83+May!T83+Jun!T83+Jul!T83),IF(Config!$C$6=8,SUM(+Ene!T83+Feb!T83+Mar!T83+Abr!T83+May!T83+Jun!T83+Jul!T83+Ago!T83),IF(Config!$C$6=9,SUM(+Ene!T83+Feb!T83+Mar!T83+Abr!T83+May!T83+Jun!T83+Jul!T83+Ago!T83+Set!T83),IF(Config!$C$6=10,SUM(+Ene!T83+Feb!T83+Mar!T83+Abr!T83+May!T83+Jun!T83+Jul!T83+Ago!T83+Set!T83+Oct!T83),IF(Config!$C$6=11,SUM(+Ene!T83+Feb!T83+Mar!T83+Abr!T83+May!T83+Jun!T83+Jul!T83+Ago!T83+Set!T83+Oct!T83+Nov!T83),IF(Config!$C$6=12,SUM(+Ene!T83+Feb!T83+Mar!T83+Abr!T83+May!T83+Jun!T83+Jul!T83+Ago!T83+Set!T83+Oct!T83+Nov!T83+Dic!T83)))))))))))))</f>
        <v>0</v>
      </c>
      <c r="U83" s="430">
        <f>IF(Config!$C$6=1,SUM(+Ene!U83),IF(Config!$C$6=2,SUM(+Ene!U83+Feb!U83),IF(Config!$C$6=3,SUM(+Ene!U83+Feb!U83+Mar!U83),IF(Config!$C$6=4,SUM(+Ene!U83+Feb!U83+Mar!U83+Abr!U83),IF(Config!$C$6=5,SUM(Ene!U83+Feb!U83+Mar!U83+Abr!U83+May!U83),IF(Config!$C$6=6,SUM(+Ene!U83+Feb!U83+Mar!U83+Abr!U83+May!U83+Jun!U83),IF(Config!$C$6=7,SUM(Ene!U83+Feb!U83+Mar!U83+Abr!U83+May!U83+Jun!U83+Jul!U83),IF(Config!$C$6=8,SUM(+Ene!U83+Feb!U83+Mar!U83+Abr!U83+May!U83+Jun!U83+Jul!U83+Ago!U83),IF(Config!$C$6=9,SUM(+Ene!U83+Feb!U83+Mar!U83+Abr!U83+May!U83+Jun!U83+Jul!U83+Ago!U83+Set!U83),IF(Config!$C$6=10,SUM(+Ene!U83+Feb!U83+Mar!U83+Abr!U83+May!U83+Jun!U83+Jul!U83+Ago!U83+Set!U83+Oct!U83),IF(Config!$C$6=11,SUM(+Ene!U83+Feb!U83+Mar!U83+Abr!U83+May!U83+Jun!U83+Jul!U83+Ago!U83+Set!U83+Oct!U83+Nov!U83),IF(Config!$C$6=12,SUM(+Ene!U83+Feb!U83+Mar!U83+Abr!U83+May!U83+Jun!U83+Jul!U83+Ago!U83+Set!U83+Oct!U83+Nov!U83+Dic!U83)))))))))))))</f>
        <v>0</v>
      </c>
      <c r="V83" s="430">
        <f>IF(Config!$C$6=1,SUM(+Ene!V83),IF(Config!$C$6=2,SUM(+Ene!V83+Feb!V83),IF(Config!$C$6=3,SUM(+Ene!V83+Feb!V83+Mar!V83),IF(Config!$C$6=4,SUM(+Ene!V83+Feb!V83+Mar!V83+Abr!V83),IF(Config!$C$6=5,SUM(Ene!V83+Feb!V83+Mar!V83+Abr!V83+May!V83),IF(Config!$C$6=6,SUM(+Ene!V83+Feb!V83+Mar!V83+Abr!V83+May!V83+Jun!V83),IF(Config!$C$6=7,SUM(Ene!V83+Feb!V83+Mar!V83+Abr!V83+May!V83+Jun!V83+Jul!V83),IF(Config!$C$6=8,SUM(+Ene!V83+Feb!V83+Mar!V83+Abr!V83+May!V83+Jun!V83+Jul!V83+Ago!V83),IF(Config!$C$6=9,SUM(+Ene!V83+Feb!V83+Mar!V83+Abr!V83+May!V83+Jun!V83+Jul!V83+Ago!V83+Set!V83),IF(Config!$C$6=10,SUM(+Ene!V83+Feb!V83+Mar!V83+Abr!V83+May!V83+Jun!V83+Jul!V83+Ago!V83+Set!V83+Oct!V83),IF(Config!$C$6=11,SUM(+Ene!V83+Feb!V83+Mar!V83+Abr!V83+May!V83+Jun!V83+Jul!V83+Ago!V83+Set!V83+Oct!V83+Nov!V83),IF(Config!$C$6=12,SUM(+Ene!V83+Feb!V83+Mar!V83+Abr!V83+May!V83+Jun!V83+Jul!V83+Ago!V83+Set!V83+Oct!V83+Nov!V83+Dic!V83)))))))))))))</f>
        <v>0</v>
      </c>
      <c r="W83" s="430">
        <f>IF(Config!$C$6=1,SUM(+Ene!W83),IF(Config!$C$6=2,SUM(+Ene!W83+Feb!W83),IF(Config!$C$6=3,SUM(+Ene!W83+Feb!W83+Mar!W83),IF(Config!$C$6=4,SUM(+Ene!W83+Feb!W83+Mar!W83+Abr!W83),IF(Config!$C$6=5,SUM(Ene!W83+Feb!W83+Mar!W83+Abr!W83+May!W83),IF(Config!$C$6=6,SUM(+Ene!W83+Feb!W83+Mar!W83+Abr!W83+May!W83+Jun!W83),IF(Config!$C$6=7,SUM(Ene!W83+Feb!W83+Mar!W83+Abr!W83+May!W83+Jun!W83+Jul!W83),IF(Config!$C$6=8,SUM(+Ene!W83+Feb!W83+Mar!W83+Abr!W83+May!W83+Jun!W83+Jul!W83+Ago!W83),IF(Config!$C$6=9,SUM(+Ene!W83+Feb!W83+Mar!W83+Abr!W83+May!W83+Jun!W83+Jul!W83+Ago!W83+Set!W83),IF(Config!$C$6=10,SUM(+Ene!W83+Feb!W83+Mar!W83+Abr!W83+May!W83+Jun!W83+Jul!W83+Ago!W83+Set!W83+Oct!W83),IF(Config!$C$6=11,SUM(+Ene!W83+Feb!W83+Mar!W83+Abr!W83+May!W83+Jun!W83+Jul!W83+Ago!W83+Set!W83+Oct!W83+Nov!W83),IF(Config!$C$6=12,SUM(+Ene!W83+Feb!W83+Mar!W83+Abr!W83+May!W83+Jun!W83+Jul!W83+Ago!W83+Set!W83+Oct!W83+Nov!W83+Dic!W83)))))))))))))</f>
        <v>0</v>
      </c>
      <c r="X83" s="430">
        <f>IF(Config!$C$6=1,SUM(+Ene!X83),IF(Config!$C$6=2,SUM(+Ene!X83+Feb!X83),IF(Config!$C$6=3,SUM(+Ene!X83+Feb!X83+Mar!X83),IF(Config!$C$6=4,SUM(+Ene!X83+Feb!X83+Mar!X83+Abr!X83),IF(Config!$C$6=5,SUM(Ene!X83+Feb!X83+Mar!X83+Abr!X83+May!X83),IF(Config!$C$6=6,SUM(+Ene!X83+Feb!X83+Mar!X83+Abr!X83+May!X83+Jun!X83),IF(Config!$C$6=7,SUM(Ene!X83+Feb!X83+Mar!X83+Abr!X83+May!X83+Jun!X83+Jul!X83),IF(Config!$C$6=8,SUM(+Ene!X83+Feb!X83+Mar!X83+Abr!X83+May!X83+Jun!X83+Jul!X83+Ago!X83),IF(Config!$C$6=9,SUM(+Ene!X83+Feb!X83+Mar!X83+Abr!X83+May!X83+Jun!X83+Jul!X83+Ago!X83+Set!X83),IF(Config!$C$6=10,SUM(+Ene!X83+Feb!X83+Mar!X83+Abr!X83+May!X83+Jun!X83+Jul!X83+Ago!X83+Set!X83+Oct!X83),IF(Config!$C$6=11,SUM(+Ene!X83+Feb!X83+Mar!X83+Abr!X83+May!X83+Jun!X83+Jul!X83+Ago!X83+Set!X83+Oct!X83+Nov!X83),IF(Config!$C$6=12,SUM(+Ene!X83+Feb!X83+Mar!X83+Abr!X83+May!X83+Jun!X83+Jul!X83+Ago!X83+Set!X83+Oct!X83+Nov!X83+Dic!X83)))))))))))))</f>
        <v>0</v>
      </c>
      <c r="Y83" s="430">
        <f>IF(Config!$C$6=1,SUM(+Ene!Y83),IF(Config!$C$6=2,SUM(+Ene!Y83+Feb!Y83),IF(Config!$C$6=3,SUM(+Ene!Y83+Feb!Y83+Mar!Y83),IF(Config!$C$6=4,SUM(+Ene!Y83+Feb!Y83+Mar!Y83+Abr!Y83),IF(Config!$C$6=5,SUM(Ene!Y83+Feb!Y83+Mar!Y83+Abr!Y83+May!Y83),IF(Config!$C$6=6,SUM(+Ene!Y83+Feb!Y83+Mar!Y83+Abr!Y83+May!Y83+Jun!Y83),IF(Config!$C$6=7,SUM(Ene!Y83+Feb!Y83+Mar!Y83+Abr!Y83+May!Y83+Jun!Y83+Jul!Y83),IF(Config!$C$6=8,SUM(+Ene!Y83+Feb!Y83+Mar!Y83+Abr!Y83+May!Y83+Jun!Y83+Jul!Y83+Ago!Y83),IF(Config!$C$6=9,SUM(+Ene!Y83+Feb!Y83+Mar!Y83+Abr!Y83+May!Y83+Jun!Y83+Jul!Y83+Ago!Y83+Set!Y83),IF(Config!$C$6=10,SUM(+Ene!Y83+Feb!Y83+Mar!Y83+Abr!Y83+May!Y83+Jun!Y83+Jul!Y83+Ago!Y83+Set!Y83+Oct!Y83),IF(Config!$C$6=11,SUM(+Ene!Y83+Feb!Y83+Mar!Y83+Abr!Y83+May!Y83+Jun!Y83+Jul!Y83+Ago!Y83+Set!Y83+Oct!Y83+Nov!Y83),IF(Config!$C$6=12,SUM(+Ene!Y83+Feb!Y83+Mar!Y83+Abr!Y83+May!Y83+Jun!Y83+Jul!Y83+Ago!Y83+Set!Y83+Oct!Y83+Nov!Y83+Dic!Y83)))))))))))))</f>
        <v>0</v>
      </c>
      <c r="Z83" s="430">
        <f>IF(Config!$C$6=1,SUM(+Ene!Z83),IF(Config!$C$6=2,SUM(+Ene!Z83+Feb!Z83),IF(Config!$C$6=3,SUM(+Ene!Z83+Feb!Z83+Mar!Z83),IF(Config!$C$6=4,SUM(+Ene!Z83+Feb!Z83+Mar!Z83+Abr!Z83),IF(Config!$C$6=5,SUM(Ene!Z83+Feb!Z83+Mar!Z83+Abr!Z83+May!Z83),IF(Config!$C$6=6,SUM(+Ene!Z83+Feb!Z83+Mar!Z83+Abr!Z83+May!Z83+Jun!Z83),IF(Config!$C$6=7,SUM(Ene!Z83+Feb!Z83+Mar!Z83+Abr!Z83+May!Z83+Jun!Z83+Jul!Z83),IF(Config!$C$6=8,SUM(+Ene!Z83+Feb!Z83+Mar!Z83+Abr!Z83+May!Z83+Jun!Z83+Jul!Z83+Ago!Z83),IF(Config!$C$6=9,SUM(+Ene!Z83+Feb!Z83+Mar!Z83+Abr!Z83+May!Z83+Jun!Z83+Jul!Z83+Ago!Z83+Set!Z83),IF(Config!$C$6=10,SUM(+Ene!Z83+Feb!Z83+Mar!Z83+Abr!Z83+May!Z83+Jun!Z83+Jul!Z83+Ago!Z83+Set!Z83+Oct!Z83),IF(Config!$C$6=11,SUM(+Ene!Z83+Feb!Z83+Mar!Z83+Abr!Z83+May!Z83+Jun!Z83+Jul!Z83+Ago!Z83+Set!Z83+Oct!Z83+Nov!Z83),IF(Config!$C$6=12,SUM(+Ene!Z83+Feb!Z83+Mar!Z83+Abr!Z83+May!Z83+Jun!Z83+Jul!Z83+Ago!Z83+Set!Z83+Oct!Z83+Nov!Z83+Dic!Z83)))))))))))))</f>
        <v>0</v>
      </c>
      <c r="AA83" s="430">
        <f>IF(Config!$C$6=1,SUM(+Ene!AA83),IF(Config!$C$6=2,SUM(+Ene!AA83+Feb!AA83),IF(Config!$C$6=3,SUM(+Ene!AA83+Feb!AA83+Mar!AA83),IF(Config!$C$6=4,SUM(+Ene!AA83+Feb!AA83+Mar!AA83+Abr!AA83),IF(Config!$C$6=5,SUM(Ene!AA83+Feb!AA83+Mar!AA83+Abr!AA83+May!AA83),IF(Config!$C$6=6,SUM(+Ene!AA83+Feb!AA83+Mar!AA83+Abr!AA83+May!AA83+Jun!AA83),IF(Config!$C$6=7,SUM(Ene!AA83+Feb!AA83+Mar!AA83+Abr!AA83+May!AA83+Jun!AA83+Jul!AA83),IF(Config!$C$6=8,SUM(+Ene!AA83+Feb!AA83+Mar!AA83+Abr!AA83+May!AA83+Jun!AA83+Jul!AA83+Ago!AA83),IF(Config!$C$6=9,SUM(+Ene!AA83+Feb!AA83+Mar!AA83+Abr!AA83+May!AA83+Jun!AA83+Jul!AA83+Ago!AA83+Set!AA83),IF(Config!$C$6=10,SUM(+Ene!AA83+Feb!AA83+Mar!AA83+Abr!AA83+May!AA83+Jun!AA83+Jul!AA83+Ago!AA83+Set!AA83+Oct!AA83),IF(Config!$C$6=11,SUM(+Ene!AA83+Feb!AA83+Mar!AA83+Abr!AA83+May!AA83+Jun!AA83+Jul!AA83+Ago!AA83+Set!AA83+Oct!AA83+Nov!AA83),IF(Config!$C$6=12,SUM(+Ene!AA83+Feb!AA83+Mar!AA83+Abr!AA83+May!AA83+Jun!AA83+Jul!AA83+Ago!AA83+Set!AA83+Oct!AA83+Nov!AA83+Dic!AA83)))))))))))))</f>
        <v>0</v>
      </c>
      <c r="AB83" s="430">
        <f>IF(Config!$C$6=1,SUM(+Ene!AB83),IF(Config!$C$6=2,SUM(+Ene!AB83+Feb!AB83),IF(Config!$C$6=3,SUM(+Ene!AB83+Feb!AB83+Mar!AB83),IF(Config!$C$6=4,SUM(+Ene!AB83+Feb!AB83+Mar!AB83+Abr!AB83),IF(Config!$C$6=5,SUM(Ene!AB83+Feb!AB83+Mar!AB83+Abr!AB83+May!AB83),IF(Config!$C$6=6,SUM(+Ene!AB83+Feb!AB83+Mar!AB83+Abr!AB83+May!AB83+Jun!AB83),IF(Config!$C$6=7,SUM(Ene!AB83+Feb!AB83+Mar!AB83+Abr!AB83+May!AB83+Jun!AB83+Jul!AB83),IF(Config!$C$6=8,SUM(+Ene!AB83+Feb!AB83+Mar!AB83+Abr!AB83+May!AB83+Jun!AB83+Jul!AB83+Ago!AB83),IF(Config!$C$6=9,SUM(+Ene!AB83+Feb!AB83+Mar!AB83+Abr!AB83+May!AB83+Jun!AB83+Jul!AB83+Ago!AB83+Set!AB83),IF(Config!$C$6=10,SUM(+Ene!AB83+Feb!AB83+Mar!AB83+Abr!AB83+May!AB83+Jun!AB83+Jul!AB83+Ago!AB83+Set!AB83+Oct!AB83),IF(Config!$C$6=11,SUM(+Ene!AB83+Feb!AB83+Mar!AB83+Abr!AB83+May!AB83+Jun!AB83+Jul!AB83+Ago!AB83+Set!AB83+Oct!AB83+Nov!AB83),IF(Config!$C$6=12,SUM(+Ene!AB83+Feb!AB83+Mar!AB83+Abr!AB83+May!AB83+Jun!AB83+Jul!AB83+Ago!AB83+Set!AB83+Oct!AB83+Nov!AB83+Dic!AB83)))))))))))))</f>
        <v>0</v>
      </c>
      <c r="AC83" s="430">
        <f>IF(Config!$C$6=1,SUM(+Ene!AC83),IF(Config!$C$6=2,SUM(+Ene!AC83+Feb!AC83),IF(Config!$C$6=3,SUM(+Ene!AC83+Feb!AC83+Mar!AC83),IF(Config!$C$6=4,SUM(+Ene!AC83+Feb!AC83+Mar!AC83+Abr!AC83),IF(Config!$C$6=5,SUM(Ene!AC83+Feb!AC83+Mar!AC83+Abr!AC83+May!AC83),IF(Config!$C$6=6,SUM(+Ene!AC83+Feb!AC83+Mar!AC83+Abr!AC83+May!AC83+Jun!AC83),IF(Config!$C$6=7,SUM(Ene!AC83+Feb!AC83+Mar!AC83+Abr!AC83+May!AC83+Jun!AC83+Jul!AC83),IF(Config!$C$6=8,SUM(+Ene!AC83+Feb!AC83+Mar!AC83+Abr!AC83+May!AC83+Jun!AC83+Jul!AC83+Ago!AC83),IF(Config!$C$6=9,SUM(+Ene!AC83+Feb!AC83+Mar!AC83+Abr!AC83+May!AC83+Jun!AC83+Jul!AC83+Ago!AC83+Set!AC83),IF(Config!$C$6=10,SUM(+Ene!AC83+Feb!AC83+Mar!AC83+Abr!AC83+May!AC83+Jun!AC83+Jul!AC83+Ago!AC83+Set!AC83+Oct!AC83),IF(Config!$C$6=11,SUM(+Ene!AC83+Feb!AC83+Mar!AC83+Abr!AC83+May!AC83+Jun!AC83+Jul!AC83+Ago!AC83+Set!AC83+Oct!AC83+Nov!AC83),IF(Config!$C$6=12,SUM(+Ene!AC83+Feb!AC83+Mar!AC83+Abr!AC83+May!AC83+Jun!AC83+Jul!AC83+Ago!AC83+Set!AC83+Oct!AC83+Nov!AC83+Dic!AC83)))))))))))))</f>
        <v>0</v>
      </c>
      <c r="AD83" s="430">
        <f>IF(Config!$C$6=1,SUM(+Ene!AD83),IF(Config!$C$6=2,SUM(+Ene!AD83+Feb!AD83),IF(Config!$C$6=3,SUM(+Ene!AD83+Feb!AD83+Mar!AD83),IF(Config!$C$6=4,SUM(+Ene!AD83+Feb!AD83+Mar!AD83+Abr!AD83),IF(Config!$C$6=5,SUM(Ene!AD83+Feb!AD83+Mar!AD83+Abr!AD83+May!AD83),IF(Config!$C$6=6,SUM(+Ene!AD83+Feb!AD83+Mar!AD83+Abr!AD83+May!AD83+Jun!AD83),IF(Config!$C$6=7,SUM(Ene!AD83+Feb!AD83+Mar!AD83+Abr!AD83+May!AD83+Jun!AD83+Jul!AD83),IF(Config!$C$6=8,SUM(+Ene!AD83+Feb!AD83+Mar!AD83+Abr!AD83+May!AD83+Jun!AD83+Jul!AD83+Ago!AD83),IF(Config!$C$6=9,SUM(+Ene!AD83+Feb!AD83+Mar!AD83+Abr!AD83+May!AD83+Jun!AD83+Jul!AD83+Ago!AD83+Set!AD83),IF(Config!$C$6=10,SUM(+Ene!AD83+Feb!AD83+Mar!AD83+Abr!AD83+May!AD83+Jun!AD83+Jul!AD83+Ago!AD83+Set!AD83+Oct!AD83),IF(Config!$C$6=11,SUM(+Ene!AD83+Feb!AD83+Mar!AD83+Abr!AD83+May!AD83+Jun!AD83+Jul!AD83+Ago!AD83+Set!AD83+Oct!AD83+Nov!AD83),IF(Config!$C$6=12,SUM(+Ene!AD83+Feb!AD83+Mar!AD83+Abr!AD83+May!AD83+Jun!AD83+Jul!AD83+Ago!AD83+Set!AD83+Oct!AD83+Nov!AD83+Dic!AD83)))))))))))))</f>
        <v>0</v>
      </c>
      <c r="AE83" s="430">
        <f>IF(Config!$C$6=1,SUM(+Ene!AE83),IF(Config!$C$6=2,SUM(+Ene!AE83+Feb!AE83),IF(Config!$C$6=3,SUM(+Ene!AE83+Feb!AE83+Mar!AE83),IF(Config!$C$6=4,SUM(+Ene!AE83+Feb!AE83+Mar!AE83+Abr!AE83),IF(Config!$C$6=5,SUM(Ene!AE83+Feb!AE83+Mar!AE83+Abr!AE83+May!AE83),IF(Config!$C$6=6,SUM(+Ene!AE83+Feb!AE83+Mar!AE83+Abr!AE83+May!AE83+Jun!AE83),IF(Config!$C$6=7,SUM(Ene!AE83+Feb!AE83+Mar!AE83+Abr!AE83+May!AE83+Jun!AE83+Jul!AE83),IF(Config!$C$6=8,SUM(+Ene!AE83+Feb!AE83+Mar!AE83+Abr!AE83+May!AE83+Jun!AE83+Jul!AE83+Ago!AE83),IF(Config!$C$6=9,SUM(+Ene!AE83+Feb!AE83+Mar!AE83+Abr!AE83+May!AE83+Jun!AE83+Jul!AE83+Ago!AE83+Set!AE83),IF(Config!$C$6=10,SUM(+Ene!AE83+Feb!AE83+Mar!AE83+Abr!AE83+May!AE83+Jun!AE83+Jul!AE83+Ago!AE83+Set!AE83+Oct!AE83),IF(Config!$C$6=11,SUM(+Ene!AE83+Feb!AE83+Mar!AE83+Abr!AE83+May!AE83+Jun!AE83+Jul!AE83+Ago!AE83+Set!AE83+Oct!AE83+Nov!AE83),IF(Config!$C$6=12,SUM(+Ene!AE83+Feb!AE83+Mar!AE83+Abr!AE83+May!AE83+Jun!AE83+Jul!AE83+Ago!AE83+Set!AE83+Oct!AE83+Nov!AE83+Dic!AE83)))))))))))))</f>
        <v>0</v>
      </c>
      <c r="AF83" s="430">
        <f>IF(Config!$C$6=1,SUM(+Ene!AF83),IF(Config!$C$6=2,SUM(+Ene!AF83+Feb!AF83),IF(Config!$C$6=3,SUM(+Ene!AF83+Feb!AF83+Mar!AF83),IF(Config!$C$6=4,SUM(+Ene!AF83+Feb!AF83+Mar!AF83+Abr!AF83),IF(Config!$C$6=5,SUM(Ene!AF83+Feb!AF83+Mar!AF83+Abr!AF83+May!AF83),IF(Config!$C$6=6,SUM(+Ene!AF83+Feb!AF83+Mar!AF83+Abr!AF83+May!AF83+Jun!AF83),IF(Config!$C$6=7,SUM(Ene!AF83+Feb!AF83+Mar!AF83+Abr!AF83+May!AF83+Jun!AF83+Jul!AF83),IF(Config!$C$6=8,SUM(+Ene!AF83+Feb!AF83+Mar!AF83+Abr!AF83+May!AF83+Jun!AF83+Jul!AF83+Ago!AF83),IF(Config!$C$6=9,SUM(+Ene!AF83+Feb!AF83+Mar!AF83+Abr!AF83+May!AF83+Jun!AF83+Jul!AF83+Ago!AF83+Set!AF83),IF(Config!$C$6=10,SUM(+Ene!AF83+Feb!AF83+Mar!AF83+Abr!AF83+May!AF83+Jun!AF83+Jul!AF83+Ago!AF83+Set!AF83+Oct!AF83),IF(Config!$C$6=11,SUM(+Ene!AF83+Feb!AF83+Mar!AF83+Abr!AF83+May!AF83+Jun!AF83+Jul!AF83+Ago!AF83+Set!AF83+Oct!AF83+Nov!AF83),IF(Config!$C$6=12,SUM(+Ene!AF83+Feb!AF83+Mar!AF83+Abr!AF83+May!AF83+Jun!AF83+Jul!AF83+Ago!AF83+Set!AF83+Oct!AF83+Nov!AF83+Dic!AF83)))))))))))))</f>
        <v>0</v>
      </c>
      <c r="AG83" s="430">
        <f>IF(Config!$C$6=1,SUM(+Ene!AG83),IF(Config!$C$6=2,SUM(+Ene!AG83+Feb!AG83),IF(Config!$C$6=3,SUM(+Ene!AG83+Feb!AG83+Mar!AG83),IF(Config!$C$6=4,SUM(+Ene!AG83+Feb!AG83+Mar!AG83+Abr!AG83),IF(Config!$C$6=5,SUM(Ene!AG83+Feb!AG83+Mar!AG83+Abr!AG83+May!AG83),IF(Config!$C$6=6,SUM(+Ene!AG83+Feb!AG83+Mar!AG83+Abr!AG83+May!AG83+Jun!AG83),IF(Config!$C$6=7,SUM(Ene!AG83+Feb!AG83+Mar!AG83+Abr!AG83+May!AG83+Jun!AG83+Jul!AG83),IF(Config!$C$6=8,SUM(+Ene!AG83+Feb!AG83+Mar!AG83+Abr!AG83+May!AG83+Jun!AG83+Jul!AG83+Ago!AG83),IF(Config!$C$6=9,SUM(+Ene!AG83+Feb!AG83+Mar!AG83+Abr!AG83+May!AG83+Jun!AG83+Jul!AG83+Ago!AG83+Set!AG83),IF(Config!$C$6=10,SUM(+Ene!AG83+Feb!AG83+Mar!AG83+Abr!AG83+May!AG83+Jun!AG83+Jul!AG83+Ago!AG83+Set!AG83+Oct!AG83),IF(Config!$C$6=11,SUM(+Ene!AG83+Feb!AG83+Mar!AG83+Abr!AG83+May!AG83+Jun!AG83+Jul!AG83+Ago!AG83+Set!AG83+Oct!AG83+Nov!AG83),IF(Config!$C$6=12,SUM(+Ene!AG83+Feb!AG83+Mar!AG83+Abr!AG83+May!AG83+Jun!AG83+Jul!AG83+Ago!AG83+Set!AG83+Oct!AG83+Nov!AG83+Dic!AG83)))))))))))))</f>
        <v>0</v>
      </c>
      <c r="AH83" s="430">
        <f>IF(Config!$C$6=1,SUM(+Ene!AH83),IF(Config!$C$6=2,SUM(+Ene!AH83+Feb!AH83),IF(Config!$C$6=3,SUM(+Ene!AH83+Feb!AH83+Mar!AH83),IF(Config!$C$6=4,SUM(+Ene!AH83+Feb!AH83+Mar!AH83+Abr!AH83),IF(Config!$C$6=5,SUM(Ene!AH83+Feb!AH83+Mar!AH83+Abr!AH83+May!AH83),IF(Config!$C$6=6,SUM(+Ene!AH83+Feb!AH83+Mar!AH83+Abr!AH83+May!AH83+Jun!AH83),IF(Config!$C$6=7,SUM(Ene!AH83+Feb!AH83+Mar!AH83+Abr!AH83+May!AH83+Jun!AH83+Jul!AH83),IF(Config!$C$6=8,SUM(+Ene!AH83+Feb!AH83+Mar!AH83+Abr!AH83+May!AH83+Jun!AH83+Jul!AH83+Ago!AH83),IF(Config!$C$6=9,SUM(+Ene!AH83+Feb!AH83+Mar!AH83+Abr!AH83+May!AH83+Jun!AH83+Jul!AH83+Ago!AH83+Set!AH83),IF(Config!$C$6=10,SUM(+Ene!AH83+Feb!AH83+Mar!AH83+Abr!AH83+May!AH83+Jun!AH83+Jul!AH83+Ago!AH83+Set!AH83+Oct!AH83),IF(Config!$C$6=11,SUM(+Ene!AH83+Feb!AH83+Mar!AH83+Abr!AH83+May!AH83+Jun!AH83+Jul!AH83+Ago!AH83+Set!AH83+Oct!AH83+Nov!AH83),IF(Config!$C$6=12,SUM(+Ene!AH83+Feb!AH83+Mar!AH83+Abr!AH83+May!AH83+Jun!AH83+Jul!AH83+Ago!AH83+Set!AH83+Oct!AH83+Nov!AH83+Dic!AH83)))))))))))))</f>
        <v>0</v>
      </c>
      <c r="AI83" s="430">
        <f>IF(Config!$C$6=1,SUM(+Ene!AI83),IF(Config!$C$6=2,SUM(+Ene!AI83+Feb!AI83),IF(Config!$C$6=3,SUM(+Ene!AI83+Feb!AI83+Mar!AI83),IF(Config!$C$6=4,SUM(+Ene!AI83+Feb!AI83+Mar!AI83+Abr!AI83),IF(Config!$C$6=5,SUM(Ene!AI83+Feb!AI83+Mar!AI83+Abr!AI83+May!AI83),IF(Config!$C$6=6,SUM(+Ene!AI83+Feb!AI83+Mar!AI83+Abr!AI83+May!AI83+Jun!AI83),IF(Config!$C$6=7,SUM(Ene!AI83+Feb!AI83+Mar!AI83+Abr!AI83+May!AI83+Jun!AI83+Jul!AI83),IF(Config!$C$6=8,SUM(+Ene!AI83+Feb!AI83+Mar!AI83+Abr!AI83+May!AI83+Jun!AI83+Jul!AI83+Ago!AI83),IF(Config!$C$6=9,SUM(+Ene!AI83+Feb!AI83+Mar!AI83+Abr!AI83+May!AI83+Jun!AI83+Jul!AI83+Ago!AI83+Set!AI83),IF(Config!$C$6=10,SUM(+Ene!AI83+Feb!AI83+Mar!AI83+Abr!AI83+May!AI83+Jun!AI83+Jul!AI83+Ago!AI83+Set!AI83+Oct!AI83),IF(Config!$C$6=11,SUM(+Ene!AI83+Feb!AI83+Mar!AI83+Abr!AI83+May!AI83+Jun!AI83+Jul!AI83+Ago!AI83+Set!AI83+Oct!AI83+Nov!AI83),IF(Config!$C$6=12,SUM(+Ene!AI83+Feb!AI83+Mar!AI83+Abr!AI83+May!AI83+Jun!AI83+Jul!AI83+Ago!AI83+Set!AI83+Oct!AI83+Nov!AI83+Dic!AI83)))))))))))))</f>
        <v>0</v>
      </c>
      <c r="AJ83" s="430">
        <f>IF(Config!$C$6=1,SUM(+Ene!AJ83),IF(Config!$C$6=2,SUM(+Ene!AJ83+Feb!AJ83),IF(Config!$C$6=3,SUM(+Ene!AJ83+Feb!AJ83+Mar!AJ83),IF(Config!$C$6=4,SUM(+Ene!AJ83+Feb!AJ83+Mar!AJ83+Abr!AJ83),IF(Config!$C$6=5,SUM(Ene!AJ83+Feb!AJ83+Mar!AJ83+Abr!AJ83+May!AJ83),IF(Config!$C$6=6,SUM(+Ene!AJ83+Feb!AJ83+Mar!AJ83+Abr!AJ83+May!AJ83+Jun!AJ83),IF(Config!$C$6=7,SUM(Ene!AJ83+Feb!AJ83+Mar!AJ83+Abr!AJ83+May!AJ83+Jun!AJ83+Jul!AJ83),IF(Config!$C$6=8,SUM(+Ene!AJ83+Feb!AJ83+Mar!AJ83+Abr!AJ83+May!AJ83+Jun!AJ83+Jul!AJ83+Ago!AJ83),IF(Config!$C$6=9,SUM(+Ene!AJ83+Feb!AJ83+Mar!AJ83+Abr!AJ83+May!AJ83+Jun!AJ83+Jul!AJ83+Ago!AJ83+Set!AJ83),IF(Config!$C$6=10,SUM(+Ene!AJ83+Feb!AJ83+Mar!AJ83+Abr!AJ83+May!AJ83+Jun!AJ83+Jul!AJ83+Ago!AJ83+Set!AJ83+Oct!AJ83),IF(Config!$C$6=11,SUM(+Ene!AJ83+Feb!AJ83+Mar!AJ83+Abr!AJ83+May!AJ83+Jun!AJ83+Jul!AJ83+Ago!AJ83+Set!AJ83+Oct!AJ83+Nov!AJ83),IF(Config!$C$6=12,SUM(+Ene!AJ83+Feb!AJ83+Mar!AJ83+Abr!AJ83+May!AJ83+Jun!AJ83+Jul!AJ83+Ago!AJ83+Set!AJ83+Oct!AJ83+Nov!AJ83+Dic!AJ83)))))))))))))</f>
        <v>0</v>
      </c>
      <c r="AK83" s="430">
        <f>IF(Config!$C$6=1,SUM(+Ene!AK83),IF(Config!$C$6=2,SUM(+Ene!AK83+Feb!AK83),IF(Config!$C$6=3,SUM(+Ene!AK83+Feb!AK83+Mar!AK83),IF(Config!$C$6=4,SUM(+Ene!AK83+Feb!AK83+Mar!AK83+Abr!AK83),IF(Config!$C$6=5,SUM(Ene!AK83+Feb!AK83+Mar!AK83+Abr!AK83+May!AK83),IF(Config!$C$6=6,SUM(+Ene!AK83+Feb!AK83+Mar!AK83+Abr!AK83+May!AK83+Jun!AK83),IF(Config!$C$6=7,SUM(Ene!AK83+Feb!AK83+Mar!AK83+Abr!AK83+May!AK83+Jun!AK83+Jul!AK83),IF(Config!$C$6=8,SUM(+Ene!AK83+Feb!AK83+Mar!AK83+Abr!AK83+May!AK83+Jun!AK83+Jul!AK83+Ago!AK83),IF(Config!$C$6=9,SUM(+Ene!AK83+Feb!AK83+Mar!AK83+Abr!AK83+May!AK83+Jun!AK83+Jul!AK83+Ago!AK83+Set!AK83),IF(Config!$C$6=10,SUM(+Ene!AK83+Feb!AK83+Mar!AK83+Abr!AK83+May!AK83+Jun!AK83+Jul!AK83+Ago!AK83+Set!AK83+Oct!AK83),IF(Config!$C$6=11,SUM(+Ene!AK83+Feb!AK83+Mar!AK83+Abr!AK83+May!AK83+Jun!AK83+Jul!AK83+Ago!AK83+Set!AK83+Oct!AK83+Nov!AK83),IF(Config!$C$6=12,SUM(+Ene!AK83+Feb!AK83+Mar!AK83+Abr!AK83+May!AK83+Jun!AK83+Jul!AK83+Ago!AK83+Set!AK83+Oct!AK83+Nov!AK83+Dic!AK83)))))))))))))</f>
        <v>0</v>
      </c>
      <c r="AL83" s="430">
        <f>IF(Config!$C$6=1,SUM(+Ene!AL83),IF(Config!$C$6=2,SUM(+Ene!AL83+Feb!AL83),IF(Config!$C$6=3,SUM(+Ene!AL83+Feb!AL83+Mar!AL83),IF(Config!$C$6=4,SUM(+Ene!AL83+Feb!AL83+Mar!AL83+Abr!AL83),IF(Config!$C$6=5,SUM(Ene!AL83+Feb!AL83+Mar!AL83+Abr!AL83+May!AL83),IF(Config!$C$6=6,SUM(+Ene!AL83+Feb!AL83+Mar!AL83+Abr!AL83+May!AL83+Jun!AL83),IF(Config!$C$6=7,SUM(Ene!AL83+Feb!AL83+Mar!AL83+Abr!AL83+May!AL83+Jun!AL83+Jul!AL83),IF(Config!$C$6=8,SUM(+Ene!AL83+Feb!AL83+Mar!AL83+Abr!AL83+May!AL83+Jun!AL83+Jul!AL83+Ago!AL83),IF(Config!$C$6=9,SUM(+Ene!AL83+Feb!AL83+Mar!AL83+Abr!AL83+May!AL83+Jun!AL83+Jul!AL83+Ago!AL83+Set!AL83),IF(Config!$C$6=10,SUM(+Ene!AL83+Feb!AL83+Mar!AL83+Abr!AL83+May!AL83+Jun!AL83+Jul!AL83+Ago!AL83+Set!AL83+Oct!AL83),IF(Config!$C$6=11,SUM(+Ene!AL83+Feb!AL83+Mar!AL83+Abr!AL83+May!AL83+Jun!AL83+Jul!AL83+Ago!AL83+Set!AL83+Oct!AL83+Nov!AL83),IF(Config!$C$6=12,SUM(+Ene!AL83+Feb!AL83+Mar!AL83+Abr!AL83+May!AL83+Jun!AL83+Jul!AL83+Ago!AL83+Set!AL83+Oct!AL83+Nov!AL83+Dic!AL83)))))))))))))</f>
        <v>0</v>
      </c>
      <c r="AM83" s="430">
        <f>IF(Config!$C$6=1,SUM(+Ene!AM83),IF(Config!$C$6=2,SUM(+Ene!AM83+Feb!AM83),IF(Config!$C$6=3,SUM(+Ene!AM83+Feb!AM83+Mar!AM83),IF(Config!$C$6=4,SUM(+Ene!AM83+Feb!AM83+Mar!AM83+Abr!AM83),IF(Config!$C$6=5,SUM(Ene!AM83+Feb!AM83+Mar!AM83+Abr!AM83+May!AM83),IF(Config!$C$6=6,SUM(+Ene!AM83+Feb!AM83+Mar!AM83+Abr!AM83+May!AM83+Jun!AM83),IF(Config!$C$6=7,SUM(Ene!AM83+Feb!AM83+Mar!AM83+Abr!AM83+May!AM83+Jun!AM83+Jul!AM83),IF(Config!$C$6=8,SUM(+Ene!AM83+Feb!AM83+Mar!AM83+Abr!AM83+May!AM83+Jun!AM83+Jul!AM83+Ago!AM83),IF(Config!$C$6=9,SUM(+Ene!AM83+Feb!AM83+Mar!AM83+Abr!AM83+May!AM83+Jun!AM83+Jul!AM83+Ago!AM83+Set!AM83),IF(Config!$C$6=10,SUM(+Ene!AM83+Feb!AM83+Mar!AM83+Abr!AM83+May!AM83+Jun!AM83+Jul!AM83+Ago!AM83+Set!AM83+Oct!AM83),IF(Config!$C$6=11,SUM(+Ene!AM83+Feb!AM83+Mar!AM83+Abr!AM83+May!AM83+Jun!AM83+Jul!AM83+Ago!AM83+Set!AM83+Oct!AM83+Nov!AM83),IF(Config!$C$6=12,SUM(+Ene!AM83+Feb!AM83+Mar!AM83+Abr!AM83+May!AM83+Jun!AM83+Jul!AM83+Ago!AM83+Set!AM83+Oct!AM83+Nov!AM83+Dic!AM83)))))))))))))</f>
        <v>0</v>
      </c>
      <c r="AN83" s="430">
        <f>IF(Config!$C$6=1,SUM(+Ene!AN83),IF(Config!$C$6=2,SUM(+Ene!AN83+Feb!AN83),IF(Config!$C$6=3,SUM(+Ene!AN83+Feb!AN83+Mar!AN83),IF(Config!$C$6=4,SUM(+Ene!AN83+Feb!AN83+Mar!AN83+Abr!AN83),IF(Config!$C$6=5,SUM(Ene!AN83+Feb!AN83+Mar!AN83+Abr!AN83+May!AN83),IF(Config!$C$6=6,SUM(+Ene!AN83+Feb!AN83+Mar!AN83+Abr!AN83+May!AN83+Jun!AN83),IF(Config!$C$6=7,SUM(Ene!AN83+Feb!AN83+Mar!AN83+Abr!AN83+May!AN83+Jun!AN83+Jul!AN83),IF(Config!$C$6=8,SUM(+Ene!AN83+Feb!AN83+Mar!AN83+Abr!AN83+May!AN83+Jun!AN83+Jul!AN83+Ago!AN83),IF(Config!$C$6=9,SUM(+Ene!AN83+Feb!AN83+Mar!AN83+Abr!AN83+May!AN83+Jun!AN83+Jul!AN83+Ago!AN83+Set!AN83),IF(Config!$C$6=10,SUM(+Ene!AN83+Feb!AN83+Mar!AN83+Abr!AN83+May!AN83+Jun!AN83+Jul!AN83+Ago!AN83+Set!AN83+Oct!AN83),IF(Config!$C$6=11,SUM(+Ene!AN83+Feb!AN83+Mar!AN83+Abr!AN83+May!AN83+Jun!AN83+Jul!AN83+Ago!AN83+Set!AN83+Oct!AN83+Nov!AN83),IF(Config!$C$6=12,SUM(+Ene!AN83+Feb!AN83+Mar!AN83+Abr!AN83+May!AN83+Jun!AN83+Jul!AN83+Ago!AN83+Set!AN83+Oct!AN83+Nov!AN83+Dic!AN83)))))))))))))</f>
        <v>0</v>
      </c>
      <c r="AO83" s="430">
        <f>IF(Config!$C$6=1,SUM(+Ene!AO83),IF(Config!$C$6=2,SUM(+Ene!AO83+Feb!AO83),IF(Config!$C$6=3,SUM(+Ene!AO83+Feb!AO83+Mar!AO83),IF(Config!$C$6=4,SUM(+Ene!AO83+Feb!AO83+Mar!AO83+Abr!AO83),IF(Config!$C$6=5,SUM(Ene!AO83+Feb!AO83+Mar!AO83+Abr!AO83+May!AO83),IF(Config!$C$6=6,SUM(+Ene!AO83+Feb!AO83+Mar!AO83+Abr!AO83+May!AO83+Jun!AO83),IF(Config!$C$6=7,SUM(Ene!AO83+Feb!AO83+Mar!AO83+Abr!AO83+May!AO83+Jun!AO83+Jul!AO83),IF(Config!$C$6=8,SUM(+Ene!AO83+Feb!AO83+Mar!AO83+Abr!AO83+May!AO83+Jun!AO83+Jul!AO83+Ago!AO83),IF(Config!$C$6=9,SUM(+Ene!AO83+Feb!AO83+Mar!AO83+Abr!AO83+May!AO83+Jun!AO83+Jul!AO83+Ago!AO83+Set!AO83),IF(Config!$C$6=10,SUM(+Ene!AO83+Feb!AO83+Mar!AO83+Abr!AO83+May!AO83+Jun!AO83+Jul!AO83+Ago!AO83+Set!AO83+Oct!AO83),IF(Config!$C$6=11,SUM(+Ene!AO83+Feb!AO83+Mar!AO83+Abr!AO83+May!AO83+Jun!AO83+Jul!AO83+Ago!AO83+Set!AO83+Oct!AO83+Nov!AO83),IF(Config!$C$6=12,SUM(+Ene!AO83+Feb!AO83+Mar!AO83+Abr!AO83+May!AO83+Jun!AO83+Jul!AO83+Ago!AO83+Set!AO83+Oct!AO83+Nov!AO83+Dic!AO83)))))))))))))</f>
        <v>0</v>
      </c>
      <c r="AP83" s="430">
        <f>IF(Config!$C$6=1,SUM(+Ene!AP83),IF(Config!$C$6=2,SUM(+Ene!AP83+Feb!AP83),IF(Config!$C$6=3,SUM(+Ene!AP83+Feb!AP83+Mar!AP83),IF(Config!$C$6=4,SUM(+Ene!AP83+Feb!AP83+Mar!AP83+Abr!AP83),IF(Config!$C$6=5,SUM(Ene!AP83+Feb!AP83+Mar!AP83+Abr!AP83+May!AP83),IF(Config!$C$6=6,SUM(+Ene!AP83+Feb!AP83+Mar!AP83+Abr!AP83+May!AP83+Jun!AP83),IF(Config!$C$6=7,SUM(Ene!AP83+Feb!AP83+Mar!AP83+Abr!AP83+May!AP83+Jun!AP83+Jul!AP83),IF(Config!$C$6=8,SUM(+Ene!AP83+Feb!AP83+Mar!AP83+Abr!AP83+May!AP83+Jun!AP83+Jul!AP83+Ago!AP83),IF(Config!$C$6=9,SUM(+Ene!AP83+Feb!AP83+Mar!AP83+Abr!AP83+May!AP83+Jun!AP83+Jul!AP83+Ago!AP83+Set!AP83),IF(Config!$C$6=10,SUM(+Ene!AP83+Feb!AP83+Mar!AP83+Abr!AP83+May!AP83+Jun!AP83+Jul!AP83+Ago!AP83+Set!AP83+Oct!AP83),IF(Config!$C$6=11,SUM(+Ene!AP83+Feb!AP83+Mar!AP83+Abr!AP83+May!AP83+Jun!AP83+Jul!AP83+Ago!AP83+Set!AP83+Oct!AP83+Nov!AP83),IF(Config!$C$6=12,SUM(+Ene!AP83+Feb!AP83+Mar!AP83+Abr!AP83+May!AP83+Jun!AP83+Jul!AP83+Ago!AP83+Set!AP83+Oct!AP83+Nov!AP83+Dic!AP83)))))))))))))</f>
        <v>0</v>
      </c>
      <c r="AQ83" s="430">
        <f>IF(Config!$C$6=1,SUM(+Ene!AQ83),IF(Config!$C$6=2,SUM(+Ene!AQ83+Feb!AQ83),IF(Config!$C$6=3,SUM(+Ene!AQ83+Feb!AQ83+Mar!AQ83),IF(Config!$C$6=4,SUM(+Ene!AQ83+Feb!AQ83+Mar!AQ83+Abr!AQ83),IF(Config!$C$6=5,SUM(Ene!AQ83+Feb!AQ83+Mar!AQ83+Abr!AQ83+May!AQ83),IF(Config!$C$6=6,SUM(+Ene!AQ83+Feb!AQ83+Mar!AQ83+Abr!AQ83+May!AQ83+Jun!AQ83),IF(Config!$C$6=7,SUM(Ene!AQ83+Feb!AQ83+Mar!AQ83+Abr!AQ83+May!AQ83+Jun!AQ83+Jul!AQ83),IF(Config!$C$6=8,SUM(+Ene!AQ83+Feb!AQ83+Mar!AQ83+Abr!AQ83+May!AQ83+Jun!AQ83+Jul!AQ83+Ago!AQ83),IF(Config!$C$6=9,SUM(+Ene!AQ83+Feb!AQ83+Mar!AQ83+Abr!AQ83+May!AQ83+Jun!AQ83+Jul!AQ83+Ago!AQ83+Set!AQ83),IF(Config!$C$6=10,SUM(+Ene!AQ83+Feb!AQ83+Mar!AQ83+Abr!AQ83+May!AQ83+Jun!AQ83+Jul!AQ83+Ago!AQ83+Set!AQ83+Oct!AQ83),IF(Config!$C$6=11,SUM(+Ene!AQ83+Feb!AQ83+Mar!AQ83+Abr!AQ83+May!AQ83+Jun!AQ83+Jul!AQ83+Ago!AQ83+Set!AQ83+Oct!AQ83+Nov!AQ83),IF(Config!$C$6=12,SUM(+Ene!AQ83+Feb!AQ83+Mar!AQ83+Abr!AQ83+May!AQ83+Jun!AQ83+Jul!AQ83+Ago!AQ83+Set!AQ83+Oct!AQ83+Nov!AQ83+Dic!AQ83)))))))))))))</f>
        <v>0</v>
      </c>
      <c r="AR83" s="430">
        <f>IF(Config!$C$6=1,SUM(+Ene!AR83),IF(Config!$C$6=2,SUM(+Ene!AR83+Feb!AR83),IF(Config!$C$6=3,SUM(+Ene!AR83+Feb!AR83+Mar!AR83),IF(Config!$C$6=4,SUM(+Ene!AR83+Feb!AR83+Mar!AR83+Abr!AR83),IF(Config!$C$6=5,SUM(Ene!AR83+Feb!AR83+Mar!AR83+Abr!AR83+May!AR83),IF(Config!$C$6=6,SUM(+Ene!AR83+Feb!AR83+Mar!AR83+Abr!AR83+May!AR83+Jun!AR83),IF(Config!$C$6=7,SUM(Ene!AR83+Feb!AR83+Mar!AR83+Abr!AR83+May!AR83+Jun!AR83+Jul!AR83),IF(Config!$C$6=8,SUM(+Ene!AR83+Feb!AR83+Mar!AR83+Abr!AR83+May!AR83+Jun!AR83+Jul!AR83+Ago!AR83),IF(Config!$C$6=9,SUM(+Ene!AR83+Feb!AR83+Mar!AR83+Abr!AR83+May!AR83+Jun!AR83+Jul!AR83+Ago!AR83+Set!AR83),IF(Config!$C$6=10,SUM(+Ene!AR83+Feb!AR83+Mar!AR83+Abr!AR83+May!AR83+Jun!AR83+Jul!AR83+Ago!AR83+Set!AR83+Oct!AR83),IF(Config!$C$6=11,SUM(+Ene!AR83+Feb!AR83+Mar!AR83+Abr!AR83+May!AR83+Jun!AR83+Jul!AR83+Ago!AR83+Set!AR83+Oct!AR83+Nov!AR83),IF(Config!$C$6=12,SUM(+Ene!AR83+Feb!AR83+Mar!AR83+Abr!AR83+May!AR83+Jun!AR83+Jul!AR83+Ago!AR83+Set!AR83+Oct!AR83+Nov!AR83+Dic!AR83)))))))))))))</f>
        <v>0</v>
      </c>
      <c r="AS83" s="430">
        <f>IF(Config!$C$6=1,SUM(+Ene!AS83),IF(Config!$C$6=2,SUM(+Ene!AS83+Feb!AS83),IF(Config!$C$6=3,SUM(+Ene!AS83+Feb!AS83+Mar!AS83),IF(Config!$C$6=4,SUM(+Ene!AS83+Feb!AS83+Mar!AS83+Abr!AS83),IF(Config!$C$6=5,SUM(Ene!AS83+Feb!AS83+Mar!AS83+Abr!AS83+May!AS83),IF(Config!$C$6=6,SUM(+Ene!AS83+Feb!AS83+Mar!AS83+Abr!AS83+May!AS83+Jun!AS83),IF(Config!$C$6=7,SUM(Ene!AS83+Feb!AS83+Mar!AS83+Abr!AS83+May!AS83+Jun!AS83+Jul!AS83),IF(Config!$C$6=8,SUM(+Ene!AS83+Feb!AS83+Mar!AS83+Abr!AS83+May!AS83+Jun!AS83+Jul!AS83+Ago!AS83),IF(Config!$C$6=9,SUM(+Ene!AS83+Feb!AS83+Mar!AS83+Abr!AS83+May!AS83+Jun!AS83+Jul!AS83+Ago!AS83+Set!AS83),IF(Config!$C$6=10,SUM(+Ene!AS83+Feb!AS83+Mar!AS83+Abr!AS83+May!AS83+Jun!AS83+Jul!AS83+Ago!AS83+Set!AS83+Oct!AS83),IF(Config!$C$6=11,SUM(+Ene!AS83+Feb!AS83+Mar!AS83+Abr!AS83+May!AS83+Jun!AS83+Jul!AS83+Ago!AS83+Set!AS83+Oct!AS83+Nov!AS83),IF(Config!$C$6=12,SUM(+Ene!AS83+Feb!AS83+Mar!AS83+Abr!AS83+May!AS83+Jun!AS83+Jul!AS83+Ago!AS83+Set!AS83+Oct!AS83+Nov!AS83+Dic!AS83)))))))))))))</f>
        <v>0</v>
      </c>
      <c r="AT83" s="430">
        <f>IF(Config!$C$6=1,SUM(+Ene!AT83),IF(Config!$C$6=2,SUM(+Ene!AT83+Feb!AT83),IF(Config!$C$6=3,SUM(+Ene!AT83+Feb!AT83+Mar!AT83),IF(Config!$C$6=4,SUM(+Ene!AT83+Feb!AT83+Mar!AT83+Abr!AT83),IF(Config!$C$6=5,SUM(Ene!AT83+Feb!AT83+Mar!AT83+Abr!AT83+May!AT83),IF(Config!$C$6=6,SUM(+Ene!AT83+Feb!AT83+Mar!AT83+Abr!AT83+May!AT83+Jun!AT83),IF(Config!$C$6=7,SUM(Ene!AT83+Feb!AT83+Mar!AT83+Abr!AT83+May!AT83+Jun!AT83+Jul!AT83),IF(Config!$C$6=8,SUM(+Ene!AT83+Feb!AT83+Mar!AT83+Abr!AT83+May!AT83+Jun!AT83+Jul!AT83+Ago!AT83),IF(Config!$C$6=9,SUM(+Ene!AT83+Feb!AT83+Mar!AT83+Abr!AT83+May!AT83+Jun!AT83+Jul!AT83+Ago!AT83+Set!AT83),IF(Config!$C$6=10,SUM(+Ene!AT83+Feb!AT83+Mar!AT83+Abr!AT83+May!AT83+Jun!AT83+Jul!AT83+Ago!AT83+Set!AT83+Oct!AT83),IF(Config!$C$6=11,SUM(+Ene!AT83+Feb!AT83+Mar!AT83+Abr!AT83+May!AT83+Jun!AT83+Jul!AT83+Ago!AT83+Set!AT83+Oct!AT83+Nov!AT83),IF(Config!$C$6=12,SUM(+Ene!AT83+Feb!AT83+Mar!AT83+Abr!AT83+May!AT83+Jun!AT83+Jul!AT83+Ago!AT83+Set!AT83+Oct!AT83+Nov!AT83+Dic!AT83)))))))))))))</f>
        <v>0</v>
      </c>
      <c r="AU83">
        <f t="shared" si="34"/>
        <v>0</v>
      </c>
      <c r="AV83" s="384">
        <f t="shared" si="35"/>
        <v>0</v>
      </c>
      <c r="AW83" s="384">
        <f t="shared" si="36"/>
        <v>0</v>
      </c>
      <c r="AX83" s="384">
        <f t="shared" si="51"/>
        <v>0</v>
      </c>
      <c r="AY83" s="384">
        <f t="shared" si="52"/>
        <v>0</v>
      </c>
      <c r="AZ83" s="384">
        <f t="shared" si="54"/>
        <v>0</v>
      </c>
      <c r="BA83" s="384">
        <f t="shared" si="55"/>
        <v>0</v>
      </c>
      <c r="BB83" s="37">
        <f t="shared" si="59"/>
        <v>0</v>
      </c>
      <c r="BC83" s="384">
        <f t="shared" si="56"/>
        <v>0</v>
      </c>
      <c r="BD83" s="385">
        <f t="shared" si="57"/>
        <v>0</v>
      </c>
      <c r="BE83" s="384">
        <f t="shared" si="58"/>
        <v>0</v>
      </c>
      <c r="BF83" s="54">
        <f t="shared" si="53"/>
        <v>0</v>
      </c>
      <c r="BG83" t="str">
        <f t="shared" si="8"/>
        <v>OK</v>
      </c>
    </row>
    <row r="84" spans="1:59" x14ac:dyDescent="0.25">
      <c r="A84" s="400">
        <v>81</v>
      </c>
      <c r="B84" s="300" t="s">
        <v>559</v>
      </c>
      <c r="C84" s="301" t="s">
        <v>265</v>
      </c>
      <c r="D84" s="430">
        <f>IF(Config!$C$6=1,SUM(+Ene!D84),IF(Config!$C$6=2,SUM(+Ene!D84+Feb!D84),IF(Config!$C$6=3,SUM(+Ene!D84+Feb!D84+Mar!D84),IF(Config!$C$6=4,SUM(+Ene!D84+Feb!D84+Mar!D84+Abr!D84),IF(Config!$C$6=5,SUM(Ene!D84+Feb!D84+Mar!D84+Abr!D84+May!D84),IF(Config!$C$6=6,SUM(+Ene!D84+Feb!D84+Mar!D84+Abr!D84+May!D84+Jun!D84),IF(Config!$C$6=7,SUM(Ene!D84+Feb!D84+Mar!D84+Abr!D84+May!D84+Jun!D84+Jul!D84),IF(Config!$C$6=8,SUM(+Ene!D84+Feb!D84+Mar!D84+Abr!D84+May!D84+Jun!D84+Jul!D84+Ago!D84),IF(Config!$C$6=9,SUM(+Ene!D84+Feb!D84+Mar!D84+Abr!D84+May!D84+Jun!D84+Jul!D84+Ago!D84+Set!D84),IF(Config!$C$6=10,SUM(+Ene!D84+Feb!D84+Mar!D84+Abr!D84+May!D84+Jun!D84+Jul!D84+Ago!D84+Set!D84+Oct!D84),IF(Config!$C$6=11,SUM(+Ene!D84+Feb!D84+Mar!D84+Abr!D84+May!D84+Jun!D84+Jul!D84+Ago!D84+Set!D84+Oct!D84+Nov!D84),IF(Config!$C$6=12,SUM(+Ene!D84+Feb!D84+Mar!D84+Abr!D84+May!D84+Jun!D84+Jul!D84+Ago!D84+Set!D84+Oct!D84+Nov!D84+Dic!D84)))))))))))))</f>
        <v>0</v>
      </c>
      <c r="E84" s="430">
        <f>IF(Config!$C$6=1,SUM(+Ene!E84),IF(Config!$C$6=2,SUM(+Ene!E84+Feb!E84),IF(Config!$C$6=3,SUM(+Ene!E84+Feb!E84+Mar!E84),IF(Config!$C$6=4,SUM(+Ene!E84+Feb!E84+Mar!E84+Abr!E84),IF(Config!$C$6=5,SUM(Ene!E84+Feb!E84+Mar!E84+Abr!E84+May!E84),IF(Config!$C$6=6,SUM(+Ene!E84+Feb!E84+Mar!E84+Abr!E84+May!E84+Jun!E84),IF(Config!$C$6=7,SUM(Ene!E84+Feb!E84+Mar!E84+Abr!E84+May!E84+Jun!E84+Jul!E84),IF(Config!$C$6=8,SUM(+Ene!E84+Feb!E84+Mar!E84+Abr!E84+May!E84+Jun!E84+Jul!E84+Ago!E84),IF(Config!$C$6=9,SUM(+Ene!E84+Feb!E84+Mar!E84+Abr!E84+May!E84+Jun!E84+Jul!E84+Ago!E84+Set!E84),IF(Config!$C$6=10,SUM(+Ene!E84+Feb!E84+Mar!E84+Abr!E84+May!E84+Jun!E84+Jul!E84+Ago!E84+Set!E84+Oct!E84),IF(Config!$C$6=11,SUM(+Ene!E84+Feb!E84+Mar!E84+Abr!E84+May!E84+Jun!E84+Jul!E84+Ago!E84+Set!E84+Oct!E84+Nov!E84),IF(Config!$C$6=12,SUM(+Ene!E84+Feb!E84+Mar!E84+Abr!E84+May!E84+Jun!E84+Jul!E84+Ago!E84+Set!E84+Oct!E84+Nov!E84+Dic!E84)))))))))))))</f>
        <v>0</v>
      </c>
      <c r="F84" s="429">
        <f>IF(Config!$C$6=1,SUM(+Ene!F104),IF(Config!$C$6=2,SUM(+Ene!F104+Feb!F104),IF(Config!$C$6=3,SUM(+Ene!F104+Feb!F104+Mar!F104),IF(Config!$C$6=4,SUM(+Ene!F104+Feb!F104+Mar!F104+Abr!F104),IF(Config!$C$6=5,SUM(Ene!F104+Feb!F104+Mar!F104+Abr!F104+May!F104),IF(Config!$C$6=6,SUM(+Ene!F104+Feb!F104+Mar!F104+Abr!F104+May!F104+Jun!F104),IF(Config!$C$6=7,SUM(Ene!F104+Feb!F104+Mar!F104+Abr!F104+May!F104+Jun!F104+Jul!F104),IF(Config!$C$6=8,SUM(+Ene!F104+Feb!F104+Mar!F104+Abr!F104+May!F104+Jun!F104+Jul!F104+Ago!F104),IF(Config!$C$6=9,SUM(+Ene!F104+Feb!F104+Mar!F104+Abr!F104+May!F104+Jun!F104+Jul!F104+Ago!F104+Set!F104),IF(Config!$C$6=10,SUM(+Ene!F104+Feb!F104+Mar!F104+Abr!F104+May!F104+Jun!F104+Jul!F104+Ago!F104+Set!F104+Oct!F104),IF(Config!$C$6=11,SUM(+Ene!F104+Feb!F104+Mar!F104+Abr!F104+May!F104+Jun!F104+Jul!F104+Ago!F104+Set!F104+Oct!F104+Nov!F104),IF(Config!$C$6=12,SUM(+Ene!F104+Feb!F104+Mar!F104+Abr!F104+May!F104+Jun!F104+Jul!F104+Ago!F104+Set!F104+Oct!F104+Nov!F104+Dic!F104)))))))))))))</f>
        <v>0</v>
      </c>
      <c r="G84" s="430">
        <f>IF(Config!$C$6=1,SUM(+Ene!G84),IF(Config!$C$6=2,SUM(+Ene!G84+Feb!G84),IF(Config!$C$6=3,SUM(+Ene!G84+Feb!G84+Mar!G84),IF(Config!$C$6=4,SUM(+Ene!G84+Feb!G84+Mar!G84+Abr!G84),IF(Config!$C$6=5,SUM(Ene!G84+Feb!G84+Mar!G84+Abr!G84+May!G84),IF(Config!$C$6=6,SUM(+Ene!G84+Feb!G84+Mar!G84+Abr!G84+May!G84+Jun!G84),IF(Config!$C$6=7,SUM(Ene!G84+Feb!G84+Mar!G84+Abr!G84+May!G84+Jun!G84+Jul!G84),IF(Config!$C$6=8,SUM(+Ene!G84+Feb!G84+Mar!G84+Abr!G84+May!G84+Jun!G84+Jul!G84+Ago!G84),IF(Config!$C$6=9,SUM(+Ene!G84+Feb!G84+Mar!G84+Abr!G84+May!G84+Jun!G84+Jul!G84+Ago!G84+Set!G84),IF(Config!$C$6=10,SUM(+Ene!G84+Feb!G84+Mar!G84+Abr!G84+May!G84+Jun!G84+Jul!G84+Ago!G84+Set!G84+Oct!G84),IF(Config!$C$6=11,SUM(+Ene!G84+Feb!G84+Mar!G84+Abr!G84+May!G84+Jun!G84+Jul!G84+Ago!G84+Set!G84+Oct!G84+Nov!G84),IF(Config!$C$6=12,SUM(+Ene!G84+Feb!G84+Mar!G84+Abr!G84+May!G84+Jun!G84+Jul!G84+Ago!G84+Set!G84+Oct!G84+Nov!G84+Dic!G84)))))))))))))</f>
        <v>0</v>
      </c>
      <c r="H84" s="430">
        <f>IF(Config!$C$6=1,SUM(+Ene!H84),IF(Config!$C$6=2,SUM(+Ene!H84+Feb!H84),IF(Config!$C$6=3,SUM(+Ene!H84+Feb!H84+Mar!H84),IF(Config!$C$6=4,SUM(+Ene!H84+Feb!H84+Mar!H84+Abr!H84),IF(Config!$C$6=5,SUM(Ene!H84+Feb!H84+Mar!H84+Abr!H84+May!H84),IF(Config!$C$6=6,SUM(+Ene!H84+Feb!H84+Mar!H84+Abr!H84+May!H84+Jun!H84),IF(Config!$C$6=7,SUM(Ene!H84+Feb!H84+Mar!H84+Abr!H84+May!H84+Jun!H84+Jul!H84),IF(Config!$C$6=8,SUM(+Ene!H84+Feb!H84+Mar!H84+Abr!H84+May!H84+Jun!H84+Jul!H84+Ago!H84),IF(Config!$C$6=9,SUM(+Ene!H84+Feb!H84+Mar!H84+Abr!H84+May!H84+Jun!H84+Jul!H84+Ago!H84+Set!H84),IF(Config!$C$6=10,SUM(+Ene!H84+Feb!H84+Mar!H84+Abr!H84+May!H84+Jun!H84+Jul!H84+Ago!H84+Set!H84+Oct!H84),IF(Config!$C$6=11,SUM(+Ene!H84+Feb!H84+Mar!H84+Abr!H84+May!H84+Jun!H84+Jul!H84+Ago!H84+Set!H84+Oct!H84+Nov!H84),IF(Config!$C$6=12,SUM(+Ene!H84+Feb!H84+Mar!H84+Abr!H84+May!H84+Jun!H84+Jul!H84+Ago!H84+Set!H84+Oct!H84+Nov!H84+Dic!H84)))))))))))))</f>
        <v>0</v>
      </c>
      <c r="I84" s="430">
        <f>IF(Config!$C$6=1,SUM(+Ene!I84),IF(Config!$C$6=2,SUM(+Ene!I84+Feb!I84),IF(Config!$C$6=3,SUM(+Ene!I84+Feb!I84+Mar!I84),IF(Config!$C$6=4,SUM(+Ene!I84+Feb!I84+Mar!I84+Abr!I84),IF(Config!$C$6=5,SUM(Ene!I84+Feb!I84+Mar!I84+Abr!I84+May!I84),IF(Config!$C$6=6,SUM(+Ene!I84+Feb!I84+Mar!I84+Abr!I84+May!I84+Jun!I84),IF(Config!$C$6=7,SUM(Ene!I84+Feb!I84+Mar!I84+Abr!I84+May!I84+Jun!I84+Jul!I84),IF(Config!$C$6=8,SUM(+Ene!I84+Feb!I84+Mar!I84+Abr!I84+May!I84+Jun!I84+Jul!I84+Ago!I84),IF(Config!$C$6=9,SUM(+Ene!I84+Feb!I84+Mar!I84+Abr!I84+May!I84+Jun!I84+Jul!I84+Ago!I84+Set!I84),IF(Config!$C$6=10,SUM(+Ene!I84+Feb!I84+Mar!I84+Abr!I84+May!I84+Jun!I84+Jul!I84+Ago!I84+Set!I84+Oct!I84),IF(Config!$C$6=11,SUM(+Ene!I84+Feb!I84+Mar!I84+Abr!I84+May!I84+Jun!I84+Jul!I84+Ago!I84+Set!I84+Oct!I84+Nov!I84),IF(Config!$C$6=12,SUM(+Ene!I84+Feb!I84+Mar!I84+Abr!I84+May!I84+Jun!I84+Jul!I84+Ago!I84+Set!I84+Oct!I84+Nov!I84+Dic!I84)))))))))))))</f>
        <v>0</v>
      </c>
      <c r="J84" s="430">
        <f>IF(Config!$C$6=1,SUM(+Ene!J84),IF(Config!$C$6=2,SUM(+Ene!J84+Feb!J84),IF(Config!$C$6=3,SUM(+Ene!J84+Feb!J84+Mar!J84),IF(Config!$C$6=4,SUM(+Ene!J84+Feb!J84+Mar!J84+Abr!J84),IF(Config!$C$6=5,SUM(Ene!J84+Feb!J84+Mar!J84+Abr!J84+May!J84),IF(Config!$C$6=6,SUM(+Ene!J84+Feb!J84+Mar!J84+Abr!J84+May!J84+Jun!J84),IF(Config!$C$6=7,SUM(Ene!J84+Feb!J84+Mar!J84+Abr!J84+May!J84+Jun!J84+Jul!J84),IF(Config!$C$6=8,SUM(+Ene!J84+Feb!J84+Mar!J84+Abr!J84+May!J84+Jun!J84+Jul!J84+Ago!J84),IF(Config!$C$6=9,SUM(+Ene!J84+Feb!J84+Mar!J84+Abr!J84+May!J84+Jun!J84+Jul!J84+Ago!J84+Set!J84),IF(Config!$C$6=10,SUM(+Ene!J84+Feb!J84+Mar!J84+Abr!J84+May!J84+Jun!J84+Jul!J84+Ago!J84+Set!J84+Oct!J84),IF(Config!$C$6=11,SUM(+Ene!J84+Feb!J84+Mar!J84+Abr!J84+May!J84+Jun!J84+Jul!J84+Ago!J84+Set!J84+Oct!J84+Nov!J84),IF(Config!$C$6=12,SUM(+Ene!J84+Feb!J84+Mar!J84+Abr!J84+May!J84+Jun!J84+Jul!J84+Ago!J84+Set!J84+Oct!J84+Nov!J84+Dic!J84)))))))))))))</f>
        <v>0</v>
      </c>
      <c r="K84" s="430">
        <f>IF(Config!$C$6=1,SUM(+Ene!K84),IF(Config!$C$6=2,SUM(+Ene!K84+Feb!K84),IF(Config!$C$6=3,SUM(+Ene!K84+Feb!K84+Mar!K84),IF(Config!$C$6=4,SUM(+Ene!K84+Feb!K84+Mar!K84+Abr!K84),IF(Config!$C$6=5,SUM(Ene!K84+Feb!K84+Mar!K84+Abr!K84+May!K84),IF(Config!$C$6=6,SUM(+Ene!K84+Feb!K84+Mar!K84+Abr!K84+May!K84+Jun!K84),IF(Config!$C$6=7,SUM(Ene!K84+Feb!K84+Mar!K84+Abr!K84+May!K84+Jun!K84+Jul!K84),IF(Config!$C$6=8,SUM(+Ene!K84+Feb!K84+Mar!K84+Abr!K84+May!K84+Jun!K84+Jul!K84+Ago!K84),IF(Config!$C$6=9,SUM(+Ene!K84+Feb!K84+Mar!K84+Abr!K84+May!K84+Jun!K84+Jul!K84+Ago!K84+Set!K84),IF(Config!$C$6=10,SUM(+Ene!K84+Feb!K84+Mar!K84+Abr!K84+May!K84+Jun!K84+Jul!K84+Ago!K84+Set!K84+Oct!K84),IF(Config!$C$6=11,SUM(+Ene!K84+Feb!K84+Mar!K84+Abr!K84+May!K84+Jun!K84+Jul!K84+Ago!K84+Set!K84+Oct!K84+Nov!K84),IF(Config!$C$6=12,SUM(+Ene!K84+Feb!K84+Mar!K84+Abr!K84+May!K84+Jun!K84+Jul!K84+Ago!K84+Set!K84+Oct!K84+Nov!K84+Dic!K84)))))))))))))</f>
        <v>0</v>
      </c>
      <c r="L84" s="430">
        <f>IF(Config!$C$6=1,SUM(+Ene!L84),IF(Config!$C$6=2,SUM(+Ene!L84+Feb!L84),IF(Config!$C$6=3,SUM(+Ene!L84+Feb!L84+Mar!L84),IF(Config!$C$6=4,SUM(+Ene!L84+Feb!L84+Mar!L84+Abr!L84),IF(Config!$C$6=5,SUM(Ene!L84+Feb!L84+Mar!L84+Abr!L84+May!L84),IF(Config!$C$6=6,SUM(+Ene!L84+Feb!L84+Mar!L84+Abr!L84+May!L84+Jun!L84),IF(Config!$C$6=7,SUM(Ene!L84+Feb!L84+Mar!L84+Abr!L84+May!L84+Jun!L84+Jul!L84),IF(Config!$C$6=8,SUM(+Ene!L84+Feb!L84+Mar!L84+Abr!L84+May!L84+Jun!L84+Jul!L84+Ago!L84),IF(Config!$C$6=9,SUM(+Ene!L84+Feb!L84+Mar!L84+Abr!L84+May!L84+Jun!L84+Jul!L84+Ago!L84+Set!L84),IF(Config!$C$6=10,SUM(+Ene!L84+Feb!L84+Mar!L84+Abr!L84+May!L84+Jun!L84+Jul!L84+Ago!L84+Set!L84+Oct!L84),IF(Config!$C$6=11,SUM(+Ene!L84+Feb!L84+Mar!L84+Abr!L84+May!L84+Jun!L84+Jul!L84+Ago!L84+Set!L84+Oct!L84+Nov!L84),IF(Config!$C$6=12,SUM(+Ene!L84+Feb!L84+Mar!L84+Abr!L84+May!L84+Jun!L84+Jul!L84+Ago!L84+Set!L84+Oct!L84+Nov!L84+Dic!L84)))))))))))))</f>
        <v>0</v>
      </c>
      <c r="M84" s="430">
        <f>IF(Config!$C$6=1,SUM(+Ene!M84),IF(Config!$C$6=2,SUM(+Ene!M84+Feb!M84),IF(Config!$C$6=3,SUM(+Ene!M84+Feb!M84+Mar!M84),IF(Config!$C$6=4,SUM(+Ene!M84+Feb!M84+Mar!M84+Abr!M84),IF(Config!$C$6=5,SUM(Ene!M84+Feb!M84+Mar!M84+Abr!M84+May!M84),IF(Config!$C$6=6,SUM(+Ene!M84+Feb!M84+Mar!M84+Abr!M84+May!M84+Jun!M84),IF(Config!$C$6=7,SUM(Ene!M84+Feb!M84+Mar!M84+Abr!M84+May!M84+Jun!M84+Jul!M84),IF(Config!$C$6=8,SUM(+Ene!M84+Feb!M84+Mar!M84+Abr!M84+May!M84+Jun!M84+Jul!M84+Ago!M84),IF(Config!$C$6=9,SUM(+Ene!M84+Feb!M84+Mar!M84+Abr!M84+May!M84+Jun!M84+Jul!M84+Ago!M84+Set!M84),IF(Config!$C$6=10,SUM(+Ene!M84+Feb!M84+Mar!M84+Abr!M84+May!M84+Jun!M84+Jul!M84+Ago!M84+Set!M84+Oct!M84),IF(Config!$C$6=11,SUM(+Ene!M84+Feb!M84+Mar!M84+Abr!M84+May!M84+Jun!M84+Jul!M84+Ago!M84+Set!M84+Oct!M84+Nov!M84),IF(Config!$C$6=12,SUM(+Ene!M84+Feb!M84+Mar!M84+Abr!M84+May!M84+Jun!M84+Jul!M84+Ago!M84+Set!M84+Oct!M84+Nov!M84+Dic!M84)))))))))))))</f>
        <v>0</v>
      </c>
      <c r="N84" s="430">
        <f>IF(Config!$C$6=1,SUM(+Ene!N84),IF(Config!$C$6=2,SUM(+Ene!N84+Feb!N84),IF(Config!$C$6=3,SUM(+Ene!N84+Feb!N84+Mar!N84),IF(Config!$C$6=4,SUM(+Ene!N84+Feb!N84+Mar!N84+Abr!N84),IF(Config!$C$6=5,SUM(Ene!N84+Feb!N84+Mar!N84+Abr!N84+May!N84),IF(Config!$C$6=6,SUM(+Ene!N84+Feb!N84+Mar!N84+Abr!N84+May!N84+Jun!N84),IF(Config!$C$6=7,SUM(Ene!N84+Feb!N84+Mar!N84+Abr!N84+May!N84+Jun!N84+Jul!N84),IF(Config!$C$6=8,SUM(+Ene!N84+Feb!N84+Mar!N84+Abr!N84+May!N84+Jun!N84+Jul!N84+Ago!N84),IF(Config!$C$6=9,SUM(+Ene!N84+Feb!N84+Mar!N84+Abr!N84+May!N84+Jun!N84+Jul!N84+Ago!N84+Set!N84),IF(Config!$C$6=10,SUM(+Ene!N84+Feb!N84+Mar!N84+Abr!N84+May!N84+Jun!N84+Jul!N84+Ago!N84+Set!N84+Oct!N84),IF(Config!$C$6=11,SUM(+Ene!N84+Feb!N84+Mar!N84+Abr!N84+May!N84+Jun!N84+Jul!N84+Ago!N84+Set!N84+Oct!N84+Nov!N84),IF(Config!$C$6=12,SUM(+Ene!N84+Feb!N84+Mar!N84+Abr!N84+May!N84+Jun!N84+Jul!N84+Ago!N84+Set!N84+Oct!N84+Nov!N84+Dic!N84)))))))))))))</f>
        <v>0</v>
      </c>
      <c r="O84" s="430">
        <f>IF(Config!$C$6=1,SUM(+Ene!O84),IF(Config!$C$6=2,SUM(+Ene!O84+Feb!O84),IF(Config!$C$6=3,SUM(+Ene!O84+Feb!O84+Mar!O84),IF(Config!$C$6=4,SUM(+Ene!O84+Feb!O84+Mar!O84+Abr!O84),IF(Config!$C$6=5,SUM(Ene!O84+Feb!O84+Mar!O84+Abr!O84+May!O84),IF(Config!$C$6=6,SUM(+Ene!O84+Feb!O84+Mar!O84+Abr!O84+May!O84+Jun!O84),IF(Config!$C$6=7,SUM(Ene!O84+Feb!O84+Mar!O84+Abr!O84+May!O84+Jun!O84+Jul!O84),IF(Config!$C$6=8,SUM(+Ene!O84+Feb!O84+Mar!O84+Abr!O84+May!O84+Jun!O84+Jul!O84+Ago!O84),IF(Config!$C$6=9,SUM(+Ene!O84+Feb!O84+Mar!O84+Abr!O84+May!O84+Jun!O84+Jul!O84+Ago!O84+Set!O84),IF(Config!$C$6=10,SUM(+Ene!O84+Feb!O84+Mar!O84+Abr!O84+May!O84+Jun!O84+Jul!O84+Ago!O84+Set!O84+Oct!O84),IF(Config!$C$6=11,SUM(+Ene!O84+Feb!O84+Mar!O84+Abr!O84+May!O84+Jun!O84+Jul!O84+Ago!O84+Set!O84+Oct!O84+Nov!O84),IF(Config!$C$6=12,SUM(+Ene!O84+Feb!O84+Mar!O84+Abr!O84+May!O84+Jun!O84+Jul!O84+Ago!O84+Set!O84+Oct!O84+Nov!O84+Dic!O84)))))))))))))</f>
        <v>0</v>
      </c>
      <c r="P84" s="430">
        <f>IF(Config!$C$6=1,SUM(+Ene!P84),IF(Config!$C$6=2,SUM(+Ene!P84+Feb!P84),IF(Config!$C$6=3,SUM(+Ene!P84+Feb!P84+Mar!P84),IF(Config!$C$6=4,SUM(+Ene!P84+Feb!P84+Mar!P84+Abr!P84),IF(Config!$C$6=5,SUM(Ene!P84+Feb!P84+Mar!P84+Abr!P84+May!P84),IF(Config!$C$6=6,SUM(+Ene!P84+Feb!P84+Mar!P84+Abr!P84+May!P84+Jun!P84),IF(Config!$C$6=7,SUM(Ene!P84+Feb!P84+Mar!P84+Abr!P84+May!P84+Jun!P84+Jul!P84),IF(Config!$C$6=8,SUM(+Ene!P84+Feb!P84+Mar!P84+Abr!P84+May!P84+Jun!P84+Jul!P84+Ago!P84),IF(Config!$C$6=9,SUM(+Ene!P84+Feb!P84+Mar!P84+Abr!P84+May!P84+Jun!P84+Jul!P84+Ago!P84+Set!P84),IF(Config!$C$6=10,SUM(+Ene!P84+Feb!P84+Mar!P84+Abr!P84+May!P84+Jun!P84+Jul!P84+Ago!P84+Set!P84+Oct!P84),IF(Config!$C$6=11,SUM(+Ene!P84+Feb!P84+Mar!P84+Abr!P84+May!P84+Jun!P84+Jul!P84+Ago!P84+Set!P84+Oct!P84+Nov!P84),IF(Config!$C$6=12,SUM(+Ene!P84+Feb!P84+Mar!P84+Abr!P84+May!P84+Jun!P84+Jul!P84+Ago!P84+Set!P84+Oct!P84+Nov!P84+Dic!P84)))))))))))))</f>
        <v>0</v>
      </c>
      <c r="Q84" s="430">
        <f>IF(Config!$C$6=1,SUM(+Ene!Q84),IF(Config!$C$6=2,SUM(+Ene!Q84+Feb!Q84),IF(Config!$C$6=3,SUM(+Ene!Q84+Feb!Q84+Mar!Q84),IF(Config!$C$6=4,SUM(+Ene!Q84+Feb!Q84+Mar!Q84+Abr!Q84),IF(Config!$C$6=5,SUM(Ene!Q84+Feb!Q84+Mar!Q84+Abr!Q84+May!Q84),IF(Config!$C$6=6,SUM(+Ene!Q84+Feb!Q84+Mar!Q84+Abr!Q84+May!Q84+Jun!Q84),IF(Config!$C$6=7,SUM(Ene!Q84+Feb!Q84+Mar!Q84+Abr!Q84+May!Q84+Jun!Q84+Jul!Q84),IF(Config!$C$6=8,SUM(+Ene!Q84+Feb!Q84+Mar!Q84+Abr!Q84+May!Q84+Jun!Q84+Jul!Q84+Ago!Q84),IF(Config!$C$6=9,SUM(+Ene!Q84+Feb!Q84+Mar!Q84+Abr!Q84+May!Q84+Jun!Q84+Jul!Q84+Ago!Q84+Set!Q84),IF(Config!$C$6=10,SUM(+Ene!Q84+Feb!Q84+Mar!Q84+Abr!Q84+May!Q84+Jun!Q84+Jul!Q84+Ago!Q84+Set!Q84+Oct!Q84),IF(Config!$C$6=11,SUM(+Ene!Q84+Feb!Q84+Mar!Q84+Abr!Q84+May!Q84+Jun!Q84+Jul!Q84+Ago!Q84+Set!Q84+Oct!Q84+Nov!Q84),IF(Config!$C$6=12,SUM(+Ene!Q84+Feb!Q84+Mar!Q84+Abr!Q84+May!Q84+Jun!Q84+Jul!Q84+Ago!Q84+Set!Q84+Oct!Q84+Nov!Q84+Dic!Q84)))))))))))))</f>
        <v>0</v>
      </c>
      <c r="R84" s="430">
        <f>IF(Config!$C$6=1,SUM(+Ene!R84),IF(Config!$C$6=2,SUM(+Ene!R84+Feb!R84),IF(Config!$C$6=3,SUM(+Ene!R84+Feb!R84+Mar!R84),IF(Config!$C$6=4,SUM(+Ene!R84+Feb!R84+Mar!R84+Abr!R84),IF(Config!$C$6=5,SUM(Ene!R84+Feb!R84+Mar!R84+Abr!R84+May!R84),IF(Config!$C$6=6,SUM(+Ene!R84+Feb!R84+Mar!R84+Abr!R84+May!R84+Jun!R84),IF(Config!$C$6=7,SUM(Ene!R84+Feb!R84+Mar!R84+Abr!R84+May!R84+Jun!R84+Jul!R84),IF(Config!$C$6=8,SUM(+Ene!R84+Feb!R84+Mar!R84+Abr!R84+May!R84+Jun!R84+Jul!R84+Ago!R84),IF(Config!$C$6=9,SUM(+Ene!R84+Feb!R84+Mar!R84+Abr!R84+May!R84+Jun!R84+Jul!R84+Ago!R84+Set!R84),IF(Config!$C$6=10,SUM(+Ene!R84+Feb!R84+Mar!R84+Abr!R84+May!R84+Jun!R84+Jul!R84+Ago!R84+Set!R84+Oct!R84),IF(Config!$C$6=11,SUM(+Ene!R84+Feb!R84+Mar!R84+Abr!R84+May!R84+Jun!R84+Jul!R84+Ago!R84+Set!R84+Oct!R84+Nov!R84),IF(Config!$C$6=12,SUM(+Ene!R84+Feb!R84+Mar!R84+Abr!R84+May!R84+Jun!R84+Jul!R84+Ago!R84+Set!R84+Oct!R84+Nov!R84+Dic!R84)))))))))))))</f>
        <v>0</v>
      </c>
      <c r="S84" s="430">
        <f>IF(Config!$C$6=1,SUM(+Ene!S84),IF(Config!$C$6=2,SUM(+Ene!S84+Feb!S84),IF(Config!$C$6=3,SUM(+Ene!S84+Feb!S84+Mar!S84),IF(Config!$C$6=4,SUM(+Ene!S84+Feb!S84+Mar!S84+Abr!S84),IF(Config!$C$6=5,SUM(Ene!S84+Feb!S84+Mar!S84+Abr!S84+May!S84),IF(Config!$C$6=6,SUM(+Ene!S84+Feb!S84+Mar!S84+Abr!S84+May!S84+Jun!S84),IF(Config!$C$6=7,SUM(Ene!S84+Feb!S84+Mar!S84+Abr!S84+May!S84+Jun!S84+Jul!S84),IF(Config!$C$6=8,SUM(+Ene!S84+Feb!S84+Mar!S84+Abr!S84+May!S84+Jun!S84+Jul!S84+Ago!S84),IF(Config!$C$6=9,SUM(+Ene!S84+Feb!S84+Mar!S84+Abr!S84+May!S84+Jun!S84+Jul!S84+Ago!S84+Set!S84),IF(Config!$C$6=10,SUM(+Ene!S84+Feb!S84+Mar!S84+Abr!S84+May!S84+Jun!S84+Jul!S84+Ago!S84+Set!S84+Oct!S84),IF(Config!$C$6=11,SUM(+Ene!S84+Feb!S84+Mar!S84+Abr!S84+May!S84+Jun!S84+Jul!S84+Ago!S84+Set!S84+Oct!S84+Nov!S84),IF(Config!$C$6=12,SUM(+Ene!S84+Feb!S84+Mar!S84+Abr!S84+May!S84+Jun!S84+Jul!S84+Ago!S84+Set!S84+Oct!S84+Nov!S84+Dic!S84)))))))))))))</f>
        <v>0</v>
      </c>
      <c r="T84" s="430">
        <f>IF(Config!$C$6=1,SUM(+Ene!T84),IF(Config!$C$6=2,SUM(+Ene!T84+Feb!T84),IF(Config!$C$6=3,SUM(+Ene!T84+Feb!T84+Mar!T84),IF(Config!$C$6=4,SUM(+Ene!T84+Feb!T84+Mar!T84+Abr!T84),IF(Config!$C$6=5,SUM(Ene!T84+Feb!T84+Mar!T84+Abr!T84+May!T84),IF(Config!$C$6=6,SUM(+Ene!T84+Feb!T84+Mar!T84+Abr!T84+May!T84+Jun!T84),IF(Config!$C$6=7,SUM(Ene!T84+Feb!T84+Mar!T84+Abr!T84+May!T84+Jun!T84+Jul!T84),IF(Config!$C$6=8,SUM(+Ene!T84+Feb!T84+Mar!T84+Abr!T84+May!T84+Jun!T84+Jul!T84+Ago!T84),IF(Config!$C$6=9,SUM(+Ene!T84+Feb!T84+Mar!T84+Abr!T84+May!T84+Jun!T84+Jul!T84+Ago!T84+Set!T84),IF(Config!$C$6=10,SUM(+Ene!T84+Feb!T84+Mar!T84+Abr!T84+May!T84+Jun!T84+Jul!T84+Ago!T84+Set!T84+Oct!T84),IF(Config!$C$6=11,SUM(+Ene!T84+Feb!T84+Mar!T84+Abr!T84+May!T84+Jun!T84+Jul!T84+Ago!T84+Set!T84+Oct!T84+Nov!T84),IF(Config!$C$6=12,SUM(+Ene!T84+Feb!T84+Mar!T84+Abr!T84+May!T84+Jun!T84+Jul!T84+Ago!T84+Set!T84+Oct!T84+Nov!T84+Dic!T84)))))))))))))</f>
        <v>0</v>
      </c>
      <c r="U84" s="430">
        <f>IF(Config!$C$6=1,SUM(+Ene!U84),IF(Config!$C$6=2,SUM(+Ene!U84+Feb!U84),IF(Config!$C$6=3,SUM(+Ene!U84+Feb!U84+Mar!U84),IF(Config!$C$6=4,SUM(+Ene!U84+Feb!U84+Mar!U84+Abr!U84),IF(Config!$C$6=5,SUM(Ene!U84+Feb!U84+Mar!U84+Abr!U84+May!U84),IF(Config!$C$6=6,SUM(+Ene!U84+Feb!U84+Mar!U84+Abr!U84+May!U84+Jun!U84),IF(Config!$C$6=7,SUM(Ene!U84+Feb!U84+Mar!U84+Abr!U84+May!U84+Jun!U84+Jul!U84),IF(Config!$C$6=8,SUM(+Ene!U84+Feb!U84+Mar!U84+Abr!U84+May!U84+Jun!U84+Jul!U84+Ago!U84),IF(Config!$C$6=9,SUM(+Ene!U84+Feb!U84+Mar!U84+Abr!U84+May!U84+Jun!U84+Jul!U84+Ago!U84+Set!U84),IF(Config!$C$6=10,SUM(+Ene!U84+Feb!U84+Mar!U84+Abr!U84+May!U84+Jun!U84+Jul!U84+Ago!U84+Set!U84+Oct!U84),IF(Config!$C$6=11,SUM(+Ene!U84+Feb!U84+Mar!U84+Abr!U84+May!U84+Jun!U84+Jul!U84+Ago!U84+Set!U84+Oct!U84+Nov!U84),IF(Config!$C$6=12,SUM(+Ene!U84+Feb!U84+Mar!U84+Abr!U84+May!U84+Jun!U84+Jul!U84+Ago!U84+Set!U84+Oct!U84+Nov!U84+Dic!U84)))))))))))))</f>
        <v>0</v>
      </c>
      <c r="V84" s="430">
        <f>IF(Config!$C$6=1,SUM(+Ene!V84),IF(Config!$C$6=2,SUM(+Ene!V84+Feb!V84),IF(Config!$C$6=3,SUM(+Ene!V84+Feb!V84+Mar!V84),IF(Config!$C$6=4,SUM(+Ene!V84+Feb!V84+Mar!V84+Abr!V84),IF(Config!$C$6=5,SUM(Ene!V84+Feb!V84+Mar!V84+Abr!V84+May!V84),IF(Config!$C$6=6,SUM(+Ene!V84+Feb!V84+Mar!V84+Abr!V84+May!V84+Jun!V84),IF(Config!$C$6=7,SUM(Ene!V84+Feb!V84+Mar!V84+Abr!V84+May!V84+Jun!V84+Jul!V84),IF(Config!$C$6=8,SUM(+Ene!V84+Feb!V84+Mar!V84+Abr!V84+May!V84+Jun!V84+Jul!V84+Ago!V84),IF(Config!$C$6=9,SUM(+Ene!V84+Feb!V84+Mar!V84+Abr!V84+May!V84+Jun!V84+Jul!V84+Ago!V84+Set!V84),IF(Config!$C$6=10,SUM(+Ene!V84+Feb!V84+Mar!V84+Abr!V84+May!V84+Jun!V84+Jul!V84+Ago!V84+Set!V84+Oct!V84),IF(Config!$C$6=11,SUM(+Ene!V84+Feb!V84+Mar!V84+Abr!V84+May!V84+Jun!V84+Jul!V84+Ago!V84+Set!V84+Oct!V84+Nov!V84),IF(Config!$C$6=12,SUM(+Ene!V84+Feb!V84+Mar!V84+Abr!V84+May!V84+Jun!V84+Jul!V84+Ago!V84+Set!V84+Oct!V84+Nov!V84+Dic!V84)))))))))))))</f>
        <v>0</v>
      </c>
      <c r="W84" s="430">
        <f>IF(Config!$C$6=1,SUM(+Ene!W84),IF(Config!$C$6=2,SUM(+Ene!W84+Feb!W84),IF(Config!$C$6=3,SUM(+Ene!W84+Feb!W84+Mar!W84),IF(Config!$C$6=4,SUM(+Ene!W84+Feb!W84+Mar!W84+Abr!W84),IF(Config!$C$6=5,SUM(Ene!W84+Feb!W84+Mar!W84+Abr!W84+May!W84),IF(Config!$C$6=6,SUM(+Ene!W84+Feb!W84+Mar!W84+Abr!W84+May!W84+Jun!W84),IF(Config!$C$6=7,SUM(Ene!W84+Feb!W84+Mar!W84+Abr!W84+May!W84+Jun!W84+Jul!W84),IF(Config!$C$6=8,SUM(+Ene!W84+Feb!W84+Mar!W84+Abr!W84+May!W84+Jun!W84+Jul!W84+Ago!W84),IF(Config!$C$6=9,SUM(+Ene!W84+Feb!W84+Mar!W84+Abr!W84+May!W84+Jun!W84+Jul!W84+Ago!W84+Set!W84),IF(Config!$C$6=10,SUM(+Ene!W84+Feb!W84+Mar!W84+Abr!W84+May!W84+Jun!W84+Jul!W84+Ago!W84+Set!W84+Oct!W84),IF(Config!$C$6=11,SUM(+Ene!W84+Feb!W84+Mar!W84+Abr!W84+May!W84+Jun!W84+Jul!W84+Ago!W84+Set!W84+Oct!W84+Nov!W84),IF(Config!$C$6=12,SUM(+Ene!W84+Feb!W84+Mar!W84+Abr!W84+May!W84+Jun!W84+Jul!W84+Ago!W84+Set!W84+Oct!W84+Nov!W84+Dic!W84)))))))))))))</f>
        <v>0</v>
      </c>
      <c r="X84" s="430">
        <f>IF(Config!$C$6=1,SUM(+Ene!X84),IF(Config!$C$6=2,SUM(+Ene!X84+Feb!X84),IF(Config!$C$6=3,SUM(+Ene!X84+Feb!X84+Mar!X84),IF(Config!$C$6=4,SUM(+Ene!X84+Feb!X84+Mar!X84+Abr!X84),IF(Config!$C$6=5,SUM(Ene!X84+Feb!X84+Mar!X84+Abr!X84+May!X84),IF(Config!$C$6=6,SUM(+Ene!X84+Feb!X84+Mar!X84+Abr!X84+May!X84+Jun!X84),IF(Config!$C$6=7,SUM(Ene!X84+Feb!X84+Mar!X84+Abr!X84+May!X84+Jun!X84+Jul!X84),IF(Config!$C$6=8,SUM(+Ene!X84+Feb!X84+Mar!X84+Abr!X84+May!X84+Jun!X84+Jul!X84+Ago!X84),IF(Config!$C$6=9,SUM(+Ene!X84+Feb!X84+Mar!X84+Abr!X84+May!X84+Jun!X84+Jul!X84+Ago!X84+Set!X84),IF(Config!$C$6=10,SUM(+Ene!X84+Feb!X84+Mar!X84+Abr!X84+May!X84+Jun!X84+Jul!X84+Ago!X84+Set!X84+Oct!X84),IF(Config!$C$6=11,SUM(+Ene!X84+Feb!X84+Mar!X84+Abr!X84+May!X84+Jun!X84+Jul!X84+Ago!X84+Set!X84+Oct!X84+Nov!X84),IF(Config!$C$6=12,SUM(+Ene!X84+Feb!X84+Mar!X84+Abr!X84+May!X84+Jun!X84+Jul!X84+Ago!X84+Set!X84+Oct!X84+Nov!X84+Dic!X84)))))))))))))</f>
        <v>0</v>
      </c>
      <c r="Y84" s="430">
        <f>IF(Config!$C$6=1,SUM(+Ene!Y84),IF(Config!$C$6=2,SUM(+Ene!Y84+Feb!Y84),IF(Config!$C$6=3,SUM(+Ene!Y84+Feb!Y84+Mar!Y84),IF(Config!$C$6=4,SUM(+Ene!Y84+Feb!Y84+Mar!Y84+Abr!Y84),IF(Config!$C$6=5,SUM(Ene!Y84+Feb!Y84+Mar!Y84+Abr!Y84+May!Y84),IF(Config!$C$6=6,SUM(+Ene!Y84+Feb!Y84+Mar!Y84+Abr!Y84+May!Y84+Jun!Y84),IF(Config!$C$6=7,SUM(Ene!Y84+Feb!Y84+Mar!Y84+Abr!Y84+May!Y84+Jun!Y84+Jul!Y84),IF(Config!$C$6=8,SUM(+Ene!Y84+Feb!Y84+Mar!Y84+Abr!Y84+May!Y84+Jun!Y84+Jul!Y84+Ago!Y84),IF(Config!$C$6=9,SUM(+Ene!Y84+Feb!Y84+Mar!Y84+Abr!Y84+May!Y84+Jun!Y84+Jul!Y84+Ago!Y84+Set!Y84),IF(Config!$C$6=10,SUM(+Ene!Y84+Feb!Y84+Mar!Y84+Abr!Y84+May!Y84+Jun!Y84+Jul!Y84+Ago!Y84+Set!Y84+Oct!Y84),IF(Config!$C$6=11,SUM(+Ene!Y84+Feb!Y84+Mar!Y84+Abr!Y84+May!Y84+Jun!Y84+Jul!Y84+Ago!Y84+Set!Y84+Oct!Y84+Nov!Y84),IF(Config!$C$6=12,SUM(+Ene!Y84+Feb!Y84+Mar!Y84+Abr!Y84+May!Y84+Jun!Y84+Jul!Y84+Ago!Y84+Set!Y84+Oct!Y84+Nov!Y84+Dic!Y84)))))))))))))</f>
        <v>0</v>
      </c>
      <c r="Z84" s="430">
        <f>IF(Config!$C$6=1,SUM(+Ene!Z84),IF(Config!$C$6=2,SUM(+Ene!Z84+Feb!Z84),IF(Config!$C$6=3,SUM(+Ene!Z84+Feb!Z84+Mar!Z84),IF(Config!$C$6=4,SUM(+Ene!Z84+Feb!Z84+Mar!Z84+Abr!Z84),IF(Config!$C$6=5,SUM(Ene!Z84+Feb!Z84+Mar!Z84+Abr!Z84+May!Z84),IF(Config!$C$6=6,SUM(+Ene!Z84+Feb!Z84+Mar!Z84+Abr!Z84+May!Z84+Jun!Z84),IF(Config!$C$6=7,SUM(Ene!Z84+Feb!Z84+Mar!Z84+Abr!Z84+May!Z84+Jun!Z84+Jul!Z84),IF(Config!$C$6=8,SUM(+Ene!Z84+Feb!Z84+Mar!Z84+Abr!Z84+May!Z84+Jun!Z84+Jul!Z84+Ago!Z84),IF(Config!$C$6=9,SUM(+Ene!Z84+Feb!Z84+Mar!Z84+Abr!Z84+May!Z84+Jun!Z84+Jul!Z84+Ago!Z84+Set!Z84),IF(Config!$C$6=10,SUM(+Ene!Z84+Feb!Z84+Mar!Z84+Abr!Z84+May!Z84+Jun!Z84+Jul!Z84+Ago!Z84+Set!Z84+Oct!Z84),IF(Config!$C$6=11,SUM(+Ene!Z84+Feb!Z84+Mar!Z84+Abr!Z84+May!Z84+Jun!Z84+Jul!Z84+Ago!Z84+Set!Z84+Oct!Z84+Nov!Z84),IF(Config!$C$6=12,SUM(+Ene!Z84+Feb!Z84+Mar!Z84+Abr!Z84+May!Z84+Jun!Z84+Jul!Z84+Ago!Z84+Set!Z84+Oct!Z84+Nov!Z84+Dic!Z84)))))))))))))</f>
        <v>0</v>
      </c>
      <c r="AA84" s="430">
        <f>IF(Config!$C$6=1,SUM(+Ene!AA84),IF(Config!$C$6=2,SUM(+Ene!AA84+Feb!AA84),IF(Config!$C$6=3,SUM(+Ene!AA84+Feb!AA84+Mar!AA84),IF(Config!$C$6=4,SUM(+Ene!AA84+Feb!AA84+Mar!AA84+Abr!AA84),IF(Config!$C$6=5,SUM(Ene!AA84+Feb!AA84+Mar!AA84+Abr!AA84+May!AA84),IF(Config!$C$6=6,SUM(+Ene!AA84+Feb!AA84+Mar!AA84+Abr!AA84+May!AA84+Jun!AA84),IF(Config!$C$6=7,SUM(Ene!AA84+Feb!AA84+Mar!AA84+Abr!AA84+May!AA84+Jun!AA84+Jul!AA84),IF(Config!$C$6=8,SUM(+Ene!AA84+Feb!AA84+Mar!AA84+Abr!AA84+May!AA84+Jun!AA84+Jul!AA84+Ago!AA84),IF(Config!$C$6=9,SUM(+Ene!AA84+Feb!AA84+Mar!AA84+Abr!AA84+May!AA84+Jun!AA84+Jul!AA84+Ago!AA84+Set!AA84),IF(Config!$C$6=10,SUM(+Ene!AA84+Feb!AA84+Mar!AA84+Abr!AA84+May!AA84+Jun!AA84+Jul!AA84+Ago!AA84+Set!AA84+Oct!AA84),IF(Config!$C$6=11,SUM(+Ene!AA84+Feb!AA84+Mar!AA84+Abr!AA84+May!AA84+Jun!AA84+Jul!AA84+Ago!AA84+Set!AA84+Oct!AA84+Nov!AA84),IF(Config!$C$6=12,SUM(+Ene!AA84+Feb!AA84+Mar!AA84+Abr!AA84+May!AA84+Jun!AA84+Jul!AA84+Ago!AA84+Set!AA84+Oct!AA84+Nov!AA84+Dic!AA84)))))))))))))</f>
        <v>0</v>
      </c>
      <c r="AB84" s="430">
        <f>IF(Config!$C$6=1,SUM(+Ene!AB84),IF(Config!$C$6=2,SUM(+Ene!AB84+Feb!AB84),IF(Config!$C$6=3,SUM(+Ene!AB84+Feb!AB84+Mar!AB84),IF(Config!$C$6=4,SUM(+Ene!AB84+Feb!AB84+Mar!AB84+Abr!AB84),IF(Config!$C$6=5,SUM(Ene!AB84+Feb!AB84+Mar!AB84+Abr!AB84+May!AB84),IF(Config!$C$6=6,SUM(+Ene!AB84+Feb!AB84+Mar!AB84+Abr!AB84+May!AB84+Jun!AB84),IF(Config!$C$6=7,SUM(Ene!AB84+Feb!AB84+Mar!AB84+Abr!AB84+May!AB84+Jun!AB84+Jul!AB84),IF(Config!$C$6=8,SUM(+Ene!AB84+Feb!AB84+Mar!AB84+Abr!AB84+May!AB84+Jun!AB84+Jul!AB84+Ago!AB84),IF(Config!$C$6=9,SUM(+Ene!AB84+Feb!AB84+Mar!AB84+Abr!AB84+May!AB84+Jun!AB84+Jul!AB84+Ago!AB84+Set!AB84),IF(Config!$C$6=10,SUM(+Ene!AB84+Feb!AB84+Mar!AB84+Abr!AB84+May!AB84+Jun!AB84+Jul!AB84+Ago!AB84+Set!AB84+Oct!AB84),IF(Config!$C$6=11,SUM(+Ene!AB84+Feb!AB84+Mar!AB84+Abr!AB84+May!AB84+Jun!AB84+Jul!AB84+Ago!AB84+Set!AB84+Oct!AB84+Nov!AB84),IF(Config!$C$6=12,SUM(+Ene!AB84+Feb!AB84+Mar!AB84+Abr!AB84+May!AB84+Jun!AB84+Jul!AB84+Ago!AB84+Set!AB84+Oct!AB84+Nov!AB84+Dic!AB84)))))))))))))</f>
        <v>0</v>
      </c>
      <c r="AC84" s="430">
        <f>IF(Config!$C$6=1,SUM(+Ene!AC84),IF(Config!$C$6=2,SUM(+Ene!AC84+Feb!AC84),IF(Config!$C$6=3,SUM(+Ene!AC84+Feb!AC84+Mar!AC84),IF(Config!$C$6=4,SUM(+Ene!AC84+Feb!AC84+Mar!AC84+Abr!AC84),IF(Config!$C$6=5,SUM(Ene!AC84+Feb!AC84+Mar!AC84+Abr!AC84+May!AC84),IF(Config!$C$6=6,SUM(+Ene!AC84+Feb!AC84+Mar!AC84+Abr!AC84+May!AC84+Jun!AC84),IF(Config!$C$6=7,SUM(Ene!AC84+Feb!AC84+Mar!AC84+Abr!AC84+May!AC84+Jun!AC84+Jul!AC84),IF(Config!$C$6=8,SUM(+Ene!AC84+Feb!AC84+Mar!AC84+Abr!AC84+May!AC84+Jun!AC84+Jul!AC84+Ago!AC84),IF(Config!$C$6=9,SUM(+Ene!AC84+Feb!AC84+Mar!AC84+Abr!AC84+May!AC84+Jun!AC84+Jul!AC84+Ago!AC84+Set!AC84),IF(Config!$C$6=10,SUM(+Ene!AC84+Feb!AC84+Mar!AC84+Abr!AC84+May!AC84+Jun!AC84+Jul!AC84+Ago!AC84+Set!AC84+Oct!AC84),IF(Config!$C$6=11,SUM(+Ene!AC84+Feb!AC84+Mar!AC84+Abr!AC84+May!AC84+Jun!AC84+Jul!AC84+Ago!AC84+Set!AC84+Oct!AC84+Nov!AC84),IF(Config!$C$6=12,SUM(+Ene!AC84+Feb!AC84+Mar!AC84+Abr!AC84+May!AC84+Jun!AC84+Jul!AC84+Ago!AC84+Set!AC84+Oct!AC84+Nov!AC84+Dic!AC84)))))))))))))</f>
        <v>0</v>
      </c>
      <c r="AD84" s="430">
        <f>IF(Config!$C$6=1,SUM(+Ene!AD84),IF(Config!$C$6=2,SUM(+Ene!AD84+Feb!AD84),IF(Config!$C$6=3,SUM(+Ene!AD84+Feb!AD84+Mar!AD84),IF(Config!$C$6=4,SUM(+Ene!AD84+Feb!AD84+Mar!AD84+Abr!AD84),IF(Config!$C$6=5,SUM(Ene!AD84+Feb!AD84+Mar!AD84+Abr!AD84+May!AD84),IF(Config!$C$6=6,SUM(+Ene!AD84+Feb!AD84+Mar!AD84+Abr!AD84+May!AD84+Jun!AD84),IF(Config!$C$6=7,SUM(Ene!AD84+Feb!AD84+Mar!AD84+Abr!AD84+May!AD84+Jun!AD84+Jul!AD84),IF(Config!$C$6=8,SUM(+Ene!AD84+Feb!AD84+Mar!AD84+Abr!AD84+May!AD84+Jun!AD84+Jul!AD84+Ago!AD84),IF(Config!$C$6=9,SUM(+Ene!AD84+Feb!AD84+Mar!AD84+Abr!AD84+May!AD84+Jun!AD84+Jul!AD84+Ago!AD84+Set!AD84),IF(Config!$C$6=10,SUM(+Ene!AD84+Feb!AD84+Mar!AD84+Abr!AD84+May!AD84+Jun!AD84+Jul!AD84+Ago!AD84+Set!AD84+Oct!AD84),IF(Config!$C$6=11,SUM(+Ene!AD84+Feb!AD84+Mar!AD84+Abr!AD84+May!AD84+Jun!AD84+Jul!AD84+Ago!AD84+Set!AD84+Oct!AD84+Nov!AD84),IF(Config!$C$6=12,SUM(+Ene!AD84+Feb!AD84+Mar!AD84+Abr!AD84+May!AD84+Jun!AD84+Jul!AD84+Ago!AD84+Set!AD84+Oct!AD84+Nov!AD84+Dic!AD84)))))))))))))</f>
        <v>0</v>
      </c>
      <c r="AE84" s="430">
        <f>IF(Config!$C$6=1,SUM(+Ene!AE84),IF(Config!$C$6=2,SUM(+Ene!AE84+Feb!AE84),IF(Config!$C$6=3,SUM(+Ene!AE84+Feb!AE84+Mar!AE84),IF(Config!$C$6=4,SUM(+Ene!AE84+Feb!AE84+Mar!AE84+Abr!AE84),IF(Config!$C$6=5,SUM(Ene!AE84+Feb!AE84+Mar!AE84+Abr!AE84+May!AE84),IF(Config!$C$6=6,SUM(+Ene!AE84+Feb!AE84+Mar!AE84+Abr!AE84+May!AE84+Jun!AE84),IF(Config!$C$6=7,SUM(Ene!AE84+Feb!AE84+Mar!AE84+Abr!AE84+May!AE84+Jun!AE84+Jul!AE84),IF(Config!$C$6=8,SUM(+Ene!AE84+Feb!AE84+Mar!AE84+Abr!AE84+May!AE84+Jun!AE84+Jul!AE84+Ago!AE84),IF(Config!$C$6=9,SUM(+Ene!AE84+Feb!AE84+Mar!AE84+Abr!AE84+May!AE84+Jun!AE84+Jul!AE84+Ago!AE84+Set!AE84),IF(Config!$C$6=10,SUM(+Ene!AE84+Feb!AE84+Mar!AE84+Abr!AE84+May!AE84+Jun!AE84+Jul!AE84+Ago!AE84+Set!AE84+Oct!AE84),IF(Config!$C$6=11,SUM(+Ene!AE84+Feb!AE84+Mar!AE84+Abr!AE84+May!AE84+Jun!AE84+Jul!AE84+Ago!AE84+Set!AE84+Oct!AE84+Nov!AE84),IF(Config!$C$6=12,SUM(+Ene!AE84+Feb!AE84+Mar!AE84+Abr!AE84+May!AE84+Jun!AE84+Jul!AE84+Ago!AE84+Set!AE84+Oct!AE84+Nov!AE84+Dic!AE84)))))))))))))</f>
        <v>0</v>
      </c>
      <c r="AF84" s="430">
        <f>IF(Config!$C$6=1,SUM(+Ene!AF84),IF(Config!$C$6=2,SUM(+Ene!AF84+Feb!AF84),IF(Config!$C$6=3,SUM(+Ene!AF84+Feb!AF84+Mar!AF84),IF(Config!$C$6=4,SUM(+Ene!AF84+Feb!AF84+Mar!AF84+Abr!AF84),IF(Config!$C$6=5,SUM(Ene!AF84+Feb!AF84+Mar!AF84+Abr!AF84+May!AF84),IF(Config!$C$6=6,SUM(+Ene!AF84+Feb!AF84+Mar!AF84+Abr!AF84+May!AF84+Jun!AF84),IF(Config!$C$6=7,SUM(Ene!AF84+Feb!AF84+Mar!AF84+Abr!AF84+May!AF84+Jun!AF84+Jul!AF84),IF(Config!$C$6=8,SUM(+Ene!AF84+Feb!AF84+Mar!AF84+Abr!AF84+May!AF84+Jun!AF84+Jul!AF84+Ago!AF84),IF(Config!$C$6=9,SUM(+Ene!AF84+Feb!AF84+Mar!AF84+Abr!AF84+May!AF84+Jun!AF84+Jul!AF84+Ago!AF84+Set!AF84),IF(Config!$C$6=10,SUM(+Ene!AF84+Feb!AF84+Mar!AF84+Abr!AF84+May!AF84+Jun!AF84+Jul!AF84+Ago!AF84+Set!AF84+Oct!AF84),IF(Config!$C$6=11,SUM(+Ene!AF84+Feb!AF84+Mar!AF84+Abr!AF84+May!AF84+Jun!AF84+Jul!AF84+Ago!AF84+Set!AF84+Oct!AF84+Nov!AF84),IF(Config!$C$6=12,SUM(+Ene!AF84+Feb!AF84+Mar!AF84+Abr!AF84+May!AF84+Jun!AF84+Jul!AF84+Ago!AF84+Set!AF84+Oct!AF84+Nov!AF84+Dic!AF84)))))))))))))</f>
        <v>0</v>
      </c>
      <c r="AG84" s="430">
        <f>IF(Config!$C$6=1,SUM(+Ene!AG84),IF(Config!$C$6=2,SUM(+Ene!AG84+Feb!AG84),IF(Config!$C$6=3,SUM(+Ene!AG84+Feb!AG84+Mar!AG84),IF(Config!$C$6=4,SUM(+Ene!AG84+Feb!AG84+Mar!AG84+Abr!AG84),IF(Config!$C$6=5,SUM(Ene!AG84+Feb!AG84+Mar!AG84+Abr!AG84+May!AG84),IF(Config!$C$6=6,SUM(+Ene!AG84+Feb!AG84+Mar!AG84+Abr!AG84+May!AG84+Jun!AG84),IF(Config!$C$6=7,SUM(Ene!AG84+Feb!AG84+Mar!AG84+Abr!AG84+May!AG84+Jun!AG84+Jul!AG84),IF(Config!$C$6=8,SUM(+Ene!AG84+Feb!AG84+Mar!AG84+Abr!AG84+May!AG84+Jun!AG84+Jul!AG84+Ago!AG84),IF(Config!$C$6=9,SUM(+Ene!AG84+Feb!AG84+Mar!AG84+Abr!AG84+May!AG84+Jun!AG84+Jul!AG84+Ago!AG84+Set!AG84),IF(Config!$C$6=10,SUM(+Ene!AG84+Feb!AG84+Mar!AG84+Abr!AG84+May!AG84+Jun!AG84+Jul!AG84+Ago!AG84+Set!AG84+Oct!AG84),IF(Config!$C$6=11,SUM(+Ene!AG84+Feb!AG84+Mar!AG84+Abr!AG84+May!AG84+Jun!AG84+Jul!AG84+Ago!AG84+Set!AG84+Oct!AG84+Nov!AG84),IF(Config!$C$6=12,SUM(+Ene!AG84+Feb!AG84+Mar!AG84+Abr!AG84+May!AG84+Jun!AG84+Jul!AG84+Ago!AG84+Set!AG84+Oct!AG84+Nov!AG84+Dic!AG84)))))))))))))</f>
        <v>0</v>
      </c>
      <c r="AH84" s="430">
        <f>IF(Config!$C$6=1,SUM(+Ene!AH84),IF(Config!$C$6=2,SUM(+Ene!AH84+Feb!AH84),IF(Config!$C$6=3,SUM(+Ene!AH84+Feb!AH84+Mar!AH84),IF(Config!$C$6=4,SUM(+Ene!AH84+Feb!AH84+Mar!AH84+Abr!AH84),IF(Config!$C$6=5,SUM(Ene!AH84+Feb!AH84+Mar!AH84+Abr!AH84+May!AH84),IF(Config!$C$6=6,SUM(+Ene!AH84+Feb!AH84+Mar!AH84+Abr!AH84+May!AH84+Jun!AH84),IF(Config!$C$6=7,SUM(Ene!AH84+Feb!AH84+Mar!AH84+Abr!AH84+May!AH84+Jun!AH84+Jul!AH84),IF(Config!$C$6=8,SUM(+Ene!AH84+Feb!AH84+Mar!AH84+Abr!AH84+May!AH84+Jun!AH84+Jul!AH84+Ago!AH84),IF(Config!$C$6=9,SUM(+Ene!AH84+Feb!AH84+Mar!AH84+Abr!AH84+May!AH84+Jun!AH84+Jul!AH84+Ago!AH84+Set!AH84),IF(Config!$C$6=10,SUM(+Ene!AH84+Feb!AH84+Mar!AH84+Abr!AH84+May!AH84+Jun!AH84+Jul!AH84+Ago!AH84+Set!AH84+Oct!AH84),IF(Config!$C$6=11,SUM(+Ene!AH84+Feb!AH84+Mar!AH84+Abr!AH84+May!AH84+Jun!AH84+Jul!AH84+Ago!AH84+Set!AH84+Oct!AH84+Nov!AH84),IF(Config!$C$6=12,SUM(+Ene!AH84+Feb!AH84+Mar!AH84+Abr!AH84+May!AH84+Jun!AH84+Jul!AH84+Ago!AH84+Set!AH84+Oct!AH84+Nov!AH84+Dic!AH84)))))))))))))</f>
        <v>0</v>
      </c>
      <c r="AI84" s="430">
        <f>IF(Config!$C$6=1,SUM(+Ene!AI84),IF(Config!$C$6=2,SUM(+Ene!AI84+Feb!AI84),IF(Config!$C$6=3,SUM(+Ene!AI84+Feb!AI84+Mar!AI84),IF(Config!$C$6=4,SUM(+Ene!AI84+Feb!AI84+Mar!AI84+Abr!AI84),IF(Config!$C$6=5,SUM(Ene!AI84+Feb!AI84+Mar!AI84+Abr!AI84+May!AI84),IF(Config!$C$6=6,SUM(+Ene!AI84+Feb!AI84+Mar!AI84+Abr!AI84+May!AI84+Jun!AI84),IF(Config!$C$6=7,SUM(Ene!AI84+Feb!AI84+Mar!AI84+Abr!AI84+May!AI84+Jun!AI84+Jul!AI84),IF(Config!$C$6=8,SUM(+Ene!AI84+Feb!AI84+Mar!AI84+Abr!AI84+May!AI84+Jun!AI84+Jul!AI84+Ago!AI84),IF(Config!$C$6=9,SUM(+Ene!AI84+Feb!AI84+Mar!AI84+Abr!AI84+May!AI84+Jun!AI84+Jul!AI84+Ago!AI84+Set!AI84),IF(Config!$C$6=10,SUM(+Ene!AI84+Feb!AI84+Mar!AI84+Abr!AI84+May!AI84+Jun!AI84+Jul!AI84+Ago!AI84+Set!AI84+Oct!AI84),IF(Config!$C$6=11,SUM(+Ene!AI84+Feb!AI84+Mar!AI84+Abr!AI84+May!AI84+Jun!AI84+Jul!AI84+Ago!AI84+Set!AI84+Oct!AI84+Nov!AI84),IF(Config!$C$6=12,SUM(+Ene!AI84+Feb!AI84+Mar!AI84+Abr!AI84+May!AI84+Jun!AI84+Jul!AI84+Ago!AI84+Set!AI84+Oct!AI84+Nov!AI84+Dic!AI84)))))))))))))</f>
        <v>0</v>
      </c>
      <c r="AJ84" s="430">
        <f>IF(Config!$C$6=1,SUM(+Ene!AJ84),IF(Config!$C$6=2,SUM(+Ene!AJ84+Feb!AJ84),IF(Config!$C$6=3,SUM(+Ene!AJ84+Feb!AJ84+Mar!AJ84),IF(Config!$C$6=4,SUM(+Ene!AJ84+Feb!AJ84+Mar!AJ84+Abr!AJ84),IF(Config!$C$6=5,SUM(Ene!AJ84+Feb!AJ84+Mar!AJ84+Abr!AJ84+May!AJ84),IF(Config!$C$6=6,SUM(+Ene!AJ84+Feb!AJ84+Mar!AJ84+Abr!AJ84+May!AJ84+Jun!AJ84),IF(Config!$C$6=7,SUM(Ene!AJ84+Feb!AJ84+Mar!AJ84+Abr!AJ84+May!AJ84+Jun!AJ84+Jul!AJ84),IF(Config!$C$6=8,SUM(+Ene!AJ84+Feb!AJ84+Mar!AJ84+Abr!AJ84+May!AJ84+Jun!AJ84+Jul!AJ84+Ago!AJ84),IF(Config!$C$6=9,SUM(+Ene!AJ84+Feb!AJ84+Mar!AJ84+Abr!AJ84+May!AJ84+Jun!AJ84+Jul!AJ84+Ago!AJ84+Set!AJ84),IF(Config!$C$6=10,SUM(+Ene!AJ84+Feb!AJ84+Mar!AJ84+Abr!AJ84+May!AJ84+Jun!AJ84+Jul!AJ84+Ago!AJ84+Set!AJ84+Oct!AJ84),IF(Config!$C$6=11,SUM(+Ene!AJ84+Feb!AJ84+Mar!AJ84+Abr!AJ84+May!AJ84+Jun!AJ84+Jul!AJ84+Ago!AJ84+Set!AJ84+Oct!AJ84+Nov!AJ84),IF(Config!$C$6=12,SUM(+Ene!AJ84+Feb!AJ84+Mar!AJ84+Abr!AJ84+May!AJ84+Jun!AJ84+Jul!AJ84+Ago!AJ84+Set!AJ84+Oct!AJ84+Nov!AJ84+Dic!AJ84)))))))))))))</f>
        <v>0</v>
      </c>
      <c r="AK84" s="430">
        <f>IF(Config!$C$6=1,SUM(+Ene!AK84),IF(Config!$C$6=2,SUM(+Ene!AK84+Feb!AK84),IF(Config!$C$6=3,SUM(+Ene!AK84+Feb!AK84+Mar!AK84),IF(Config!$C$6=4,SUM(+Ene!AK84+Feb!AK84+Mar!AK84+Abr!AK84),IF(Config!$C$6=5,SUM(Ene!AK84+Feb!AK84+Mar!AK84+Abr!AK84+May!AK84),IF(Config!$C$6=6,SUM(+Ene!AK84+Feb!AK84+Mar!AK84+Abr!AK84+May!AK84+Jun!AK84),IF(Config!$C$6=7,SUM(Ene!AK84+Feb!AK84+Mar!AK84+Abr!AK84+May!AK84+Jun!AK84+Jul!AK84),IF(Config!$C$6=8,SUM(+Ene!AK84+Feb!AK84+Mar!AK84+Abr!AK84+May!AK84+Jun!AK84+Jul!AK84+Ago!AK84),IF(Config!$C$6=9,SUM(+Ene!AK84+Feb!AK84+Mar!AK84+Abr!AK84+May!AK84+Jun!AK84+Jul!AK84+Ago!AK84+Set!AK84),IF(Config!$C$6=10,SUM(+Ene!AK84+Feb!AK84+Mar!AK84+Abr!AK84+May!AK84+Jun!AK84+Jul!AK84+Ago!AK84+Set!AK84+Oct!AK84),IF(Config!$C$6=11,SUM(+Ene!AK84+Feb!AK84+Mar!AK84+Abr!AK84+May!AK84+Jun!AK84+Jul!AK84+Ago!AK84+Set!AK84+Oct!AK84+Nov!AK84),IF(Config!$C$6=12,SUM(+Ene!AK84+Feb!AK84+Mar!AK84+Abr!AK84+May!AK84+Jun!AK84+Jul!AK84+Ago!AK84+Set!AK84+Oct!AK84+Nov!AK84+Dic!AK84)))))))))))))</f>
        <v>0</v>
      </c>
      <c r="AL84" s="430">
        <f>IF(Config!$C$6=1,SUM(+Ene!AL84),IF(Config!$C$6=2,SUM(+Ene!AL84+Feb!AL84),IF(Config!$C$6=3,SUM(+Ene!AL84+Feb!AL84+Mar!AL84),IF(Config!$C$6=4,SUM(+Ene!AL84+Feb!AL84+Mar!AL84+Abr!AL84),IF(Config!$C$6=5,SUM(Ene!AL84+Feb!AL84+Mar!AL84+Abr!AL84+May!AL84),IF(Config!$C$6=6,SUM(+Ene!AL84+Feb!AL84+Mar!AL84+Abr!AL84+May!AL84+Jun!AL84),IF(Config!$C$6=7,SUM(Ene!AL84+Feb!AL84+Mar!AL84+Abr!AL84+May!AL84+Jun!AL84+Jul!AL84),IF(Config!$C$6=8,SUM(+Ene!AL84+Feb!AL84+Mar!AL84+Abr!AL84+May!AL84+Jun!AL84+Jul!AL84+Ago!AL84),IF(Config!$C$6=9,SUM(+Ene!AL84+Feb!AL84+Mar!AL84+Abr!AL84+May!AL84+Jun!AL84+Jul!AL84+Ago!AL84+Set!AL84),IF(Config!$C$6=10,SUM(+Ene!AL84+Feb!AL84+Mar!AL84+Abr!AL84+May!AL84+Jun!AL84+Jul!AL84+Ago!AL84+Set!AL84+Oct!AL84),IF(Config!$C$6=11,SUM(+Ene!AL84+Feb!AL84+Mar!AL84+Abr!AL84+May!AL84+Jun!AL84+Jul!AL84+Ago!AL84+Set!AL84+Oct!AL84+Nov!AL84),IF(Config!$C$6=12,SUM(+Ene!AL84+Feb!AL84+Mar!AL84+Abr!AL84+May!AL84+Jun!AL84+Jul!AL84+Ago!AL84+Set!AL84+Oct!AL84+Nov!AL84+Dic!AL84)))))))))))))</f>
        <v>0</v>
      </c>
      <c r="AM84" s="430">
        <f>IF(Config!$C$6=1,SUM(+Ene!AM84),IF(Config!$C$6=2,SUM(+Ene!AM84+Feb!AM84),IF(Config!$C$6=3,SUM(+Ene!AM84+Feb!AM84+Mar!AM84),IF(Config!$C$6=4,SUM(+Ene!AM84+Feb!AM84+Mar!AM84+Abr!AM84),IF(Config!$C$6=5,SUM(Ene!AM84+Feb!AM84+Mar!AM84+Abr!AM84+May!AM84),IF(Config!$C$6=6,SUM(+Ene!AM84+Feb!AM84+Mar!AM84+Abr!AM84+May!AM84+Jun!AM84),IF(Config!$C$6=7,SUM(Ene!AM84+Feb!AM84+Mar!AM84+Abr!AM84+May!AM84+Jun!AM84+Jul!AM84),IF(Config!$C$6=8,SUM(+Ene!AM84+Feb!AM84+Mar!AM84+Abr!AM84+May!AM84+Jun!AM84+Jul!AM84+Ago!AM84),IF(Config!$C$6=9,SUM(+Ene!AM84+Feb!AM84+Mar!AM84+Abr!AM84+May!AM84+Jun!AM84+Jul!AM84+Ago!AM84+Set!AM84),IF(Config!$C$6=10,SUM(+Ene!AM84+Feb!AM84+Mar!AM84+Abr!AM84+May!AM84+Jun!AM84+Jul!AM84+Ago!AM84+Set!AM84+Oct!AM84),IF(Config!$C$6=11,SUM(+Ene!AM84+Feb!AM84+Mar!AM84+Abr!AM84+May!AM84+Jun!AM84+Jul!AM84+Ago!AM84+Set!AM84+Oct!AM84+Nov!AM84),IF(Config!$C$6=12,SUM(+Ene!AM84+Feb!AM84+Mar!AM84+Abr!AM84+May!AM84+Jun!AM84+Jul!AM84+Ago!AM84+Set!AM84+Oct!AM84+Nov!AM84+Dic!AM84)))))))))))))</f>
        <v>0</v>
      </c>
      <c r="AN84" s="430">
        <f>IF(Config!$C$6=1,SUM(+Ene!AN84),IF(Config!$C$6=2,SUM(+Ene!AN84+Feb!AN84),IF(Config!$C$6=3,SUM(+Ene!AN84+Feb!AN84+Mar!AN84),IF(Config!$C$6=4,SUM(+Ene!AN84+Feb!AN84+Mar!AN84+Abr!AN84),IF(Config!$C$6=5,SUM(Ene!AN84+Feb!AN84+Mar!AN84+Abr!AN84+May!AN84),IF(Config!$C$6=6,SUM(+Ene!AN84+Feb!AN84+Mar!AN84+Abr!AN84+May!AN84+Jun!AN84),IF(Config!$C$6=7,SUM(Ene!AN84+Feb!AN84+Mar!AN84+Abr!AN84+May!AN84+Jun!AN84+Jul!AN84),IF(Config!$C$6=8,SUM(+Ene!AN84+Feb!AN84+Mar!AN84+Abr!AN84+May!AN84+Jun!AN84+Jul!AN84+Ago!AN84),IF(Config!$C$6=9,SUM(+Ene!AN84+Feb!AN84+Mar!AN84+Abr!AN84+May!AN84+Jun!AN84+Jul!AN84+Ago!AN84+Set!AN84),IF(Config!$C$6=10,SUM(+Ene!AN84+Feb!AN84+Mar!AN84+Abr!AN84+May!AN84+Jun!AN84+Jul!AN84+Ago!AN84+Set!AN84+Oct!AN84),IF(Config!$C$6=11,SUM(+Ene!AN84+Feb!AN84+Mar!AN84+Abr!AN84+May!AN84+Jun!AN84+Jul!AN84+Ago!AN84+Set!AN84+Oct!AN84+Nov!AN84),IF(Config!$C$6=12,SUM(+Ene!AN84+Feb!AN84+Mar!AN84+Abr!AN84+May!AN84+Jun!AN84+Jul!AN84+Ago!AN84+Set!AN84+Oct!AN84+Nov!AN84+Dic!AN84)))))))))))))</f>
        <v>0</v>
      </c>
      <c r="AO84" s="430">
        <f>IF(Config!$C$6=1,SUM(+Ene!AO84),IF(Config!$C$6=2,SUM(+Ene!AO84+Feb!AO84),IF(Config!$C$6=3,SUM(+Ene!AO84+Feb!AO84+Mar!AO84),IF(Config!$C$6=4,SUM(+Ene!AO84+Feb!AO84+Mar!AO84+Abr!AO84),IF(Config!$C$6=5,SUM(Ene!AO84+Feb!AO84+Mar!AO84+Abr!AO84+May!AO84),IF(Config!$C$6=6,SUM(+Ene!AO84+Feb!AO84+Mar!AO84+Abr!AO84+May!AO84+Jun!AO84),IF(Config!$C$6=7,SUM(Ene!AO84+Feb!AO84+Mar!AO84+Abr!AO84+May!AO84+Jun!AO84+Jul!AO84),IF(Config!$C$6=8,SUM(+Ene!AO84+Feb!AO84+Mar!AO84+Abr!AO84+May!AO84+Jun!AO84+Jul!AO84+Ago!AO84),IF(Config!$C$6=9,SUM(+Ene!AO84+Feb!AO84+Mar!AO84+Abr!AO84+May!AO84+Jun!AO84+Jul!AO84+Ago!AO84+Set!AO84),IF(Config!$C$6=10,SUM(+Ene!AO84+Feb!AO84+Mar!AO84+Abr!AO84+May!AO84+Jun!AO84+Jul!AO84+Ago!AO84+Set!AO84+Oct!AO84),IF(Config!$C$6=11,SUM(+Ene!AO84+Feb!AO84+Mar!AO84+Abr!AO84+May!AO84+Jun!AO84+Jul!AO84+Ago!AO84+Set!AO84+Oct!AO84+Nov!AO84),IF(Config!$C$6=12,SUM(+Ene!AO84+Feb!AO84+Mar!AO84+Abr!AO84+May!AO84+Jun!AO84+Jul!AO84+Ago!AO84+Set!AO84+Oct!AO84+Nov!AO84+Dic!AO84)))))))))))))</f>
        <v>0</v>
      </c>
      <c r="AP84" s="430">
        <f>IF(Config!$C$6=1,SUM(+Ene!AP84),IF(Config!$C$6=2,SUM(+Ene!AP84+Feb!AP84),IF(Config!$C$6=3,SUM(+Ene!AP84+Feb!AP84+Mar!AP84),IF(Config!$C$6=4,SUM(+Ene!AP84+Feb!AP84+Mar!AP84+Abr!AP84),IF(Config!$C$6=5,SUM(Ene!AP84+Feb!AP84+Mar!AP84+Abr!AP84+May!AP84),IF(Config!$C$6=6,SUM(+Ene!AP84+Feb!AP84+Mar!AP84+Abr!AP84+May!AP84+Jun!AP84),IF(Config!$C$6=7,SUM(Ene!AP84+Feb!AP84+Mar!AP84+Abr!AP84+May!AP84+Jun!AP84+Jul!AP84),IF(Config!$C$6=8,SUM(+Ene!AP84+Feb!AP84+Mar!AP84+Abr!AP84+May!AP84+Jun!AP84+Jul!AP84+Ago!AP84),IF(Config!$C$6=9,SUM(+Ene!AP84+Feb!AP84+Mar!AP84+Abr!AP84+May!AP84+Jun!AP84+Jul!AP84+Ago!AP84+Set!AP84),IF(Config!$C$6=10,SUM(+Ene!AP84+Feb!AP84+Mar!AP84+Abr!AP84+May!AP84+Jun!AP84+Jul!AP84+Ago!AP84+Set!AP84+Oct!AP84),IF(Config!$C$6=11,SUM(+Ene!AP84+Feb!AP84+Mar!AP84+Abr!AP84+May!AP84+Jun!AP84+Jul!AP84+Ago!AP84+Set!AP84+Oct!AP84+Nov!AP84),IF(Config!$C$6=12,SUM(+Ene!AP84+Feb!AP84+Mar!AP84+Abr!AP84+May!AP84+Jun!AP84+Jul!AP84+Ago!AP84+Set!AP84+Oct!AP84+Nov!AP84+Dic!AP84)))))))))))))</f>
        <v>0</v>
      </c>
      <c r="AQ84" s="430">
        <f>IF(Config!$C$6=1,SUM(+Ene!AQ84),IF(Config!$C$6=2,SUM(+Ene!AQ84+Feb!AQ84),IF(Config!$C$6=3,SUM(+Ene!AQ84+Feb!AQ84+Mar!AQ84),IF(Config!$C$6=4,SUM(+Ene!AQ84+Feb!AQ84+Mar!AQ84+Abr!AQ84),IF(Config!$C$6=5,SUM(Ene!AQ84+Feb!AQ84+Mar!AQ84+Abr!AQ84+May!AQ84),IF(Config!$C$6=6,SUM(+Ene!AQ84+Feb!AQ84+Mar!AQ84+Abr!AQ84+May!AQ84+Jun!AQ84),IF(Config!$C$6=7,SUM(Ene!AQ84+Feb!AQ84+Mar!AQ84+Abr!AQ84+May!AQ84+Jun!AQ84+Jul!AQ84),IF(Config!$C$6=8,SUM(+Ene!AQ84+Feb!AQ84+Mar!AQ84+Abr!AQ84+May!AQ84+Jun!AQ84+Jul!AQ84+Ago!AQ84),IF(Config!$C$6=9,SUM(+Ene!AQ84+Feb!AQ84+Mar!AQ84+Abr!AQ84+May!AQ84+Jun!AQ84+Jul!AQ84+Ago!AQ84+Set!AQ84),IF(Config!$C$6=10,SUM(+Ene!AQ84+Feb!AQ84+Mar!AQ84+Abr!AQ84+May!AQ84+Jun!AQ84+Jul!AQ84+Ago!AQ84+Set!AQ84+Oct!AQ84),IF(Config!$C$6=11,SUM(+Ene!AQ84+Feb!AQ84+Mar!AQ84+Abr!AQ84+May!AQ84+Jun!AQ84+Jul!AQ84+Ago!AQ84+Set!AQ84+Oct!AQ84+Nov!AQ84),IF(Config!$C$6=12,SUM(+Ene!AQ84+Feb!AQ84+Mar!AQ84+Abr!AQ84+May!AQ84+Jun!AQ84+Jul!AQ84+Ago!AQ84+Set!AQ84+Oct!AQ84+Nov!AQ84+Dic!AQ84)))))))))))))</f>
        <v>0</v>
      </c>
      <c r="AR84" s="430">
        <f>IF(Config!$C$6=1,SUM(+Ene!AR84),IF(Config!$C$6=2,SUM(+Ene!AR84+Feb!AR84),IF(Config!$C$6=3,SUM(+Ene!AR84+Feb!AR84+Mar!AR84),IF(Config!$C$6=4,SUM(+Ene!AR84+Feb!AR84+Mar!AR84+Abr!AR84),IF(Config!$C$6=5,SUM(Ene!AR84+Feb!AR84+Mar!AR84+Abr!AR84+May!AR84),IF(Config!$C$6=6,SUM(+Ene!AR84+Feb!AR84+Mar!AR84+Abr!AR84+May!AR84+Jun!AR84),IF(Config!$C$6=7,SUM(Ene!AR84+Feb!AR84+Mar!AR84+Abr!AR84+May!AR84+Jun!AR84+Jul!AR84),IF(Config!$C$6=8,SUM(+Ene!AR84+Feb!AR84+Mar!AR84+Abr!AR84+May!AR84+Jun!AR84+Jul!AR84+Ago!AR84),IF(Config!$C$6=9,SUM(+Ene!AR84+Feb!AR84+Mar!AR84+Abr!AR84+May!AR84+Jun!AR84+Jul!AR84+Ago!AR84+Set!AR84),IF(Config!$C$6=10,SUM(+Ene!AR84+Feb!AR84+Mar!AR84+Abr!AR84+May!AR84+Jun!AR84+Jul!AR84+Ago!AR84+Set!AR84+Oct!AR84),IF(Config!$C$6=11,SUM(+Ene!AR84+Feb!AR84+Mar!AR84+Abr!AR84+May!AR84+Jun!AR84+Jul!AR84+Ago!AR84+Set!AR84+Oct!AR84+Nov!AR84),IF(Config!$C$6=12,SUM(+Ene!AR84+Feb!AR84+Mar!AR84+Abr!AR84+May!AR84+Jun!AR84+Jul!AR84+Ago!AR84+Set!AR84+Oct!AR84+Nov!AR84+Dic!AR84)))))))))))))</f>
        <v>0</v>
      </c>
      <c r="AS84" s="430">
        <f>IF(Config!$C$6=1,SUM(+Ene!AS84),IF(Config!$C$6=2,SUM(+Ene!AS84+Feb!AS84),IF(Config!$C$6=3,SUM(+Ene!AS84+Feb!AS84+Mar!AS84),IF(Config!$C$6=4,SUM(+Ene!AS84+Feb!AS84+Mar!AS84+Abr!AS84),IF(Config!$C$6=5,SUM(Ene!AS84+Feb!AS84+Mar!AS84+Abr!AS84+May!AS84),IF(Config!$C$6=6,SUM(+Ene!AS84+Feb!AS84+Mar!AS84+Abr!AS84+May!AS84+Jun!AS84),IF(Config!$C$6=7,SUM(Ene!AS84+Feb!AS84+Mar!AS84+Abr!AS84+May!AS84+Jun!AS84+Jul!AS84),IF(Config!$C$6=8,SUM(+Ene!AS84+Feb!AS84+Mar!AS84+Abr!AS84+May!AS84+Jun!AS84+Jul!AS84+Ago!AS84),IF(Config!$C$6=9,SUM(+Ene!AS84+Feb!AS84+Mar!AS84+Abr!AS84+May!AS84+Jun!AS84+Jul!AS84+Ago!AS84+Set!AS84),IF(Config!$C$6=10,SUM(+Ene!AS84+Feb!AS84+Mar!AS84+Abr!AS84+May!AS84+Jun!AS84+Jul!AS84+Ago!AS84+Set!AS84+Oct!AS84),IF(Config!$C$6=11,SUM(+Ene!AS84+Feb!AS84+Mar!AS84+Abr!AS84+May!AS84+Jun!AS84+Jul!AS84+Ago!AS84+Set!AS84+Oct!AS84+Nov!AS84),IF(Config!$C$6=12,SUM(+Ene!AS84+Feb!AS84+Mar!AS84+Abr!AS84+May!AS84+Jun!AS84+Jul!AS84+Ago!AS84+Set!AS84+Oct!AS84+Nov!AS84+Dic!AS84)))))))))))))</f>
        <v>0</v>
      </c>
      <c r="AT84" s="430">
        <f>IF(Config!$C$6=1,SUM(+Ene!AT84),IF(Config!$C$6=2,SUM(+Ene!AT84+Feb!AT84),IF(Config!$C$6=3,SUM(+Ene!AT84+Feb!AT84+Mar!AT84),IF(Config!$C$6=4,SUM(+Ene!AT84+Feb!AT84+Mar!AT84+Abr!AT84),IF(Config!$C$6=5,SUM(Ene!AT84+Feb!AT84+Mar!AT84+Abr!AT84+May!AT84),IF(Config!$C$6=6,SUM(+Ene!AT84+Feb!AT84+Mar!AT84+Abr!AT84+May!AT84+Jun!AT84),IF(Config!$C$6=7,SUM(Ene!AT84+Feb!AT84+Mar!AT84+Abr!AT84+May!AT84+Jun!AT84+Jul!AT84),IF(Config!$C$6=8,SUM(+Ene!AT84+Feb!AT84+Mar!AT84+Abr!AT84+May!AT84+Jun!AT84+Jul!AT84+Ago!AT84),IF(Config!$C$6=9,SUM(+Ene!AT84+Feb!AT84+Mar!AT84+Abr!AT84+May!AT84+Jun!AT84+Jul!AT84+Ago!AT84+Set!AT84),IF(Config!$C$6=10,SUM(+Ene!AT84+Feb!AT84+Mar!AT84+Abr!AT84+May!AT84+Jun!AT84+Jul!AT84+Ago!AT84+Set!AT84+Oct!AT84),IF(Config!$C$6=11,SUM(+Ene!AT84+Feb!AT84+Mar!AT84+Abr!AT84+May!AT84+Jun!AT84+Jul!AT84+Ago!AT84+Set!AT84+Oct!AT84+Nov!AT84),IF(Config!$C$6=12,SUM(+Ene!AT84+Feb!AT84+Mar!AT84+Abr!AT84+May!AT84+Jun!AT84+Jul!AT84+Ago!AT84+Set!AT84+Oct!AT84+Nov!AT84+Dic!AT84)))))))))))))</f>
        <v>0</v>
      </c>
      <c r="AU84">
        <f t="shared" si="34"/>
        <v>0</v>
      </c>
      <c r="AV84" s="384">
        <f t="shared" si="35"/>
        <v>0</v>
      </c>
      <c r="AW84" s="384">
        <f t="shared" si="36"/>
        <v>0</v>
      </c>
      <c r="AX84" s="384">
        <f t="shared" si="51"/>
        <v>0</v>
      </c>
      <c r="AY84" s="384">
        <f t="shared" si="52"/>
        <v>0</v>
      </c>
      <c r="AZ84" s="384">
        <f t="shared" si="54"/>
        <v>0</v>
      </c>
      <c r="BA84" s="384">
        <f t="shared" si="55"/>
        <v>0</v>
      </c>
      <c r="BB84" s="37">
        <f t="shared" si="59"/>
        <v>0</v>
      </c>
      <c r="BC84" s="384">
        <f t="shared" si="56"/>
        <v>0</v>
      </c>
      <c r="BD84" s="385">
        <f t="shared" si="57"/>
        <v>0</v>
      </c>
      <c r="BE84" s="384">
        <f t="shared" si="58"/>
        <v>0</v>
      </c>
      <c r="BF84" s="54">
        <f t="shared" si="53"/>
        <v>0</v>
      </c>
      <c r="BG84" t="str">
        <f t="shared" si="8"/>
        <v>OK</v>
      </c>
    </row>
    <row r="85" spans="1:59" x14ac:dyDescent="0.25">
      <c r="A85" s="400">
        <v>82</v>
      </c>
      <c r="B85" s="300" t="s">
        <v>560</v>
      </c>
      <c r="C85" s="301" t="s">
        <v>563</v>
      </c>
      <c r="D85" s="430">
        <f>IF(Config!$C$6=1,SUM(+Ene!D85),IF(Config!$C$6=2,SUM(+Ene!D85+Feb!D85),IF(Config!$C$6=3,SUM(+Ene!D85+Feb!D85+Mar!D85),IF(Config!$C$6=4,SUM(+Ene!D85+Feb!D85+Mar!D85+Abr!D85),IF(Config!$C$6=5,SUM(Ene!D85+Feb!D85+Mar!D85+Abr!D85+May!D85),IF(Config!$C$6=6,SUM(+Ene!D85+Feb!D85+Mar!D85+Abr!D85+May!D85+Jun!D85),IF(Config!$C$6=7,SUM(Ene!D85+Feb!D85+Mar!D85+Abr!D85+May!D85+Jun!D85+Jul!D85),IF(Config!$C$6=8,SUM(+Ene!D85+Feb!D85+Mar!D85+Abr!D85+May!D85+Jun!D85+Jul!D85+Ago!D85),IF(Config!$C$6=9,SUM(+Ene!D85+Feb!D85+Mar!D85+Abr!D85+May!D85+Jun!D85+Jul!D85+Ago!D85+Set!D85),IF(Config!$C$6=10,SUM(+Ene!D85+Feb!D85+Mar!D85+Abr!D85+May!D85+Jun!D85+Jul!D85+Ago!D85+Set!D85+Oct!D85),IF(Config!$C$6=11,SUM(+Ene!D85+Feb!D85+Mar!D85+Abr!D85+May!D85+Jun!D85+Jul!D85+Ago!D85+Set!D85+Oct!D85+Nov!D85),IF(Config!$C$6=12,SUM(+Ene!D85+Feb!D85+Mar!D85+Abr!D85+May!D85+Jun!D85+Jul!D85+Ago!D85+Set!D85+Oct!D85+Nov!D85+Dic!D85)))))))))))))</f>
        <v>0</v>
      </c>
      <c r="E85" s="430">
        <f>IF(Config!$C$6=1,SUM(+Ene!E85),IF(Config!$C$6=2,SUM(+Ene!E85+Feb!E85),IF(Config!$C$6=3,SUM(+Ene!E85+Feb!E85+Mar!E85),IF(Config!$C$6=4,SUM(+Ene!E85+Feb!E85+Mar!E85+Abr!E85),IF(Config!$C$6=5,SUM(Ene!E85+Feb!E85+Mar!E85+Abr!E85+May!E85),IF(Config!$C$6=6,SUM(+Ene!E85+Feb!E85+Mar!E85+Abr!E85+May!E85+Jun!E85),IF(Config!$C$6=7,SUM(Ene!E85+Feb!E85+Mar!E85+Abr!E85+May!E85+Jun!E85+Jul!E85),IF(Config!$C$6=8,SUM(+Ene!E85+Feb!E85+Mar!E85+Abr!E85+May!E85+Jun!E85+Jul!E85+Ago!E85),IF(Config!$C$6=9,SUM(+Ene!E85+Feb!E85+Mar!E85+Abr!E85+May!E85+Jun!E85+Jul!E85+Ago!E85+Set!E85),IF(Config!$C$6=10,SUM(+Ene!E85+Feb!E85+Mar!E85+Abr!E85+May!E85+Jun!E85+Jul!E85+Ago!E85+Set!E85+Oct!E85),IF(Config!$C$6=11,SUM(+Ene!E85+Feb!E85+Mar!E85+Abr!E85+May!E85+Jun!E85+Jul!E85+Ago!E85+Set!E85+Oct!E85+Nov!E85),IF(Config!$C$6=12,SUM(+Ene!E85+Feb!E85+Mar!E85+Abr!E85+May!E85+Jun!E85+Jul!E85+Ago!E85+Set!E85+Oct!E85+Nov!E85+Dic!E85)))))))))))))</f>
        <v>0</v>
      </c>
      <c r="F85" s="429">
        <f>IF(Config!$C$6=1,SUM(+Ene!F105),IF(Config!$C$6=2,SUM(+Ene!F105+Feb!F105),IF(Config!$C$6=3,SUM(+Ene!F105+Feb!F105+Mar!F105),IF(Config!$C$6=4,SUM(+Ene!F105+Feb!F105+Mar!F105+Abr!F105),IF(Config!$C$6=5,SUM(Ene!F105+Feb!F105+Mar!F105+Abr!F105+May!F105),IF(Config!$C$6=6,SUM(+Ene!F105+Feb!F105+Mar!F105+Abr!F105+May!F105+Jun!F105),IF(Config!$C$6=7,SUM(Ene!F105+Feb!F105+Mar!F105+Abr!F105+May!F105+Jun!F105+Jul!F105),IF(Config!$C$6=8,SUM(+Ene!F105+Feb!F105+Mar!F105+Abr!F105+May!F105+Jun!F105+Jul!F105+Ago!F105),IF(Config!$C$6=9,SUM(+Ene!F105+Feb!F105+Mar!F105+Abr!F105+May!F105+Jun!F105+Jul!F105+Ago!F105+Set!F105),IF(Config!$C$6=10,SUM(+Ene!F105+Feb!F105+Mar!F105+Abr!F105+May!F105+Jun!F105+Jul!F105+Ago!F105+Set!F105+Oct!F105),IF(Config!$C$6=11,SUM(+Ene!F105+Feb!F105+Mar!F105+Abr!F105+May!F105+Jun!F105+Jul!F105+Ago!F105+Set!F105+Oct!F105+Nov!F105),IF(Config!$C$6=12,SUM(+Ene!F105+Feb!F105+Mar!F105+Abr!F105+May!F105+Jun!F105+Jul!F105+Ago!F105+Set!F105+Oct!F105+Nov!F105+Dic!F105)))))))))))))</f>
        <v>0</v>
      </c>
      <c r="G85" s="430">
        <f>IF(Config!$C$6=1,SUM(+Ene!G85),IF(Config!$C$6=2,SUM(+Ene!G85+Feb!G85),IF(Config!$C$6=3,SUM(+Ene!G85+Feb!G85+Mar!G85),IF(Config!$C$6=4,SUM(+Ene!G85+Feb!G85+Mar!G85+Abr!G85),IF(Config!$C$6=5,SUM(Ene!G85+Feb!G85+Mar!G85+Abr!G85+May!G85),IF(Config!$C$6=6,SUM(+Ene!G85+Feb!G85+Mar!G85+Abr!G85+May!G85+Jun!G85),IF(Config!$C$6=7,SUM(Ene!G85+Feb!G85+Mar!G85+Abr!G85+May!G85+Jun!G85+Jul!G85),IF(Config!$C$6=8,SUM(+Ene!G85+Feb!G85+Mar!G85+Abr!G85+May!G85+Jun!G85+Jul!G85+Ago!G85),IF(Config!$C$6=9,SUM(+Ene!G85+Feb!G85+Mar!G85+Abr!G85+May!G85+Jun!G85+Jul!G85+Ago!G85+Set!G85),IF(Config!$C$6=10,SUM(+Ene!G85+Feb!G85+Mar!G85+Abr!G85+May!G85+Jun!G85+Jul!G85+Ago!G85+Set!G85+Oct!G85),IF(Config!$C$6=11,SUM(+Ene!G85+Feb!G85+Mar!G85+Abr!G85+May!G85+Jun!G85+Jul!G85+Ago!G85+Set!G85+Oct!G85+Nov!G85),IF(Config!$C$6=12,SUM(+Ene!G85+Feb!G85+Mar!G85+Abr!G85+May!G85+Jun!G85+Jul!G85+Ago!G85+Set!G85+Oct!G85+Nov!G85+Dic!G85)))))))))))))</f>
        <v>0</v>
      </c>
      <c r="H85" s="430">
        <f>IF(Config!$C$6=1,SUM(+Ene!H85),IF(Config!$C$6=2,SUM(+Ene!H85+Feb!H85),IF(Config!$C$6=3,SUM(+Ene!H85+Feb!H85+Mar!H85),IF(Config!$C$6=4,SUM(+Ene!H85+Feb!H85+Mar!H85+Abr!H85),IF(Config!$C$6=5,SUM(Ene!H85+Feb!H85+Mar!H85+Abr!H85+May!H85),IF(Config!$C$6=6,SUM(+Ene!H85+Feb!H85+Mar!H85+Abr!H85+May!H85+Jun!H85),IF(Config!$C$6=7,SUM(Ene!H85+Feb!H85+Mar!H85+Abr!H85+May!H85+Jun!H85+Jul!H85),IF(Config!$C$6=8,SUM(+Ene!H85+Feb!H85+Mar!H85+Abr!H85+May!H85+Jun!H85+Jul!H85+Ago!H85),IF(Config!$C$6=9,SUM(+Ene!H85+Feb!H85+Mar!H85+Abr!H85+May!H85+Jun!H85+Jul!H85+Ago!H85+Set!H85),IF(Config!$C$6=10,SUM(+Ene!H85+Feb!H85+Mar!H85+Abr!H85+May!H85+Jun!H85+Jul!H85+Ago!H85+Set!H85+Oct!H85),IF(Config!$C$6=11,SUM(+Ene!H85+Feb!H85+Mar!H85+Abr!H85+May!H85+Jun!H85+Jul!H85+Ago!H85+Set!H85+Oct!H85+Nov!H85),IF(Config!$C$6=12,SUM(+Ene!H85+Feb!H85+Mar!H85+Abr!H85+May!H85+Jun!H85+Jul!H85+Ago!H85+Set!H85+Oct!H85+Nov!H85+Dic!H85)))))))))))))</f>
        <v>0</v>
      </c>
      <c r="I85" s="430">
        <f>IF(Config!$C$6=1,SUM(+Ene!I85),IF(Config!$C$6=2,SUM(+Ene!I85+Feb!I85),IF(Config!$C$6=3,SUM(+Ene!I85+Feb!I85+Mar!I85),IF(Config!$C$6=4,SUM(+Ene!I85+Feb!I85+Mar!I85+Abr!I85),IF(Config!$C$6=5,SUM(Ene!I85+Feb!I85+Mar!I85+Abr!I85+May!I85),IF(Config!$C$6=6,SUM(+Ene!I85+Feb!I85+Mar!I85+Abr!I85+May!I85+Jun!I85),IF(Config!$C$6=7,SUM(Ene!I85+Feb!I85+Mar!I85+Abr!I85+May!I85+Jun!I85+Jul!I85),IF(Config!$C$6=8,SUM(+Ene!I85+Feb!I85+Mar!I85+Abr!I85+May!I85+Jun!I85+Jul!I85+Ago!I85),IF(Config!$C$6=9,SUM(+Ene!I85+Feb!I85+Mar!I85+Abr!I85+May!I85+Jun!I85+Jul!I85+Ago!I85+Set!I85),IF(Config!$C$6=10,SUM(+Ene!I85+Feb!I85+Mar!I85+Abr!I85+May!I85+Jun!I85+Jul!I85+Ago!I85+Set!I85+Oct!I85),IF(Config!$C$6=11,SUM(+Ene!I85+Feb!I85+Mar!I85+Abr!I85+May!I85+Jun!I85+Jul!I85+Ago!I85+Set!I85+Oct!I85+Nov!I85),IF(Config!$C$6=12,SUM(+Ene!I85+Feb!I85+Mar!I85+Abr!I85+May!I85+Jun!I85+Jul!I85+Ago!I85+Set!I85+Oct!I85+Nov!I85+Dic!I85)))))))))))))</f>
        <v>0</v>
      </c>
      <c r="J85" s="430">
        <f>IF(Config!$C$6=1,SUM(+Ene!J85),IF(Config!$C$6=2,SUM(+Ene!J85+Feb!J85),IF(Config!$C$6=3,SUM(+Ene!J85+Feb!J85+Mar!J85),IF(Config!$C$6=4,SUM(+Ene!J85+Feb!J85+Mar!J85+Abr!J85),IF(Config!$C$6=5,SUM(Ene!J85+Feb!J85+Mar!J85+Abr!J85+May!J85),IF(Config!$C$6=6,SUM(+Ene!J85+Feb!J85+Mar!J85+Abr!J85+May!J85+Jun!J85),IF(Config!$C$6=7,SUM(Ene!J85+Feb!J85+Mar!J85+Abr!J85+May!J85+Jun!J85+Jul!J85),IF(Config!$C$6=8,SUM(+Ene!J85+Feb!J85+Mar!J85+Abr!J85+May!J85+Jun!J85+Jul!J85+Ago!J85),IF(Config!$C$6=9,SUM(+Ene!J85+Feb!J85+Mar!J85+Abr!J85+May!J85+Jun!J85+Jul!J85+Ago!J85+Set!J85),IF(Config!$C$6=10,SUM(+Ene!J85+Feb!J85+Mar!J85+Abr!J85+May!J85+Jun!J85+Jul!J85+Ago!J85+Set!J85+Oct!J85),IF(Config!$C$6=11,SUM(+Ene!J85+Feb!J85+Mar!J85+Abr!J85+May!J85+Jun!J85+Jul!J85+Ago!J85+Set!J85+Oct!J85+Nov!J85),IF(Config!$C$6=12,SUM(+Ene!J85+Feb!J85+Mar!J85+Abr!J85+May!J85+Jun!J85+Jul!J85+Ago!J85+Set!J85+Oct!J85+Nov!J85+Dic!J85)))))))))))))</f>
        <v>0</v>
      </c>
      <c r="K85" s="430">
        <f>IF(Config!$C$6=1,SUM(+Ene!K85),IF(Config!$C$6=2,SUM(+Ene!K85+Feb!K85),IF(Config!$C$6=3,SUM(+Ene!K85+Feb!K85+Mar!K85),IF(Config!$C$6=4,SUM(+Ene!K85+Feb!K85+Mar!K85+Abr!K85),IF(Config!$C$6=5,SUM(Ene!K85+Feb!K85+Mar!K85+Abr!K85+May!K85),IF(Config!$C$6=6,SUM(+Ene!K85+Feb!K85+Mar!K85+Abr!K85+May!K85+Jun!K85),IF(Config!$C$6=7,SUM(Ene!K85+Feb!K85+Mar!K85+Abr!K85+May!K85+Jun!K85+Jul!K85),IF(Config!$C$6=8,SUM(+Ene!K85+Feb!K85+Mar!K85+Abr!K85+May!K85+Jun!K85+Jul!K85+Ago!K85),IF(Config!$C$6=9,SUM(+Ene!K85+Feb!K85+Mar!K85+Abr!K85+May!K85+Jun!K85+Jul!K85+Ago!K85+Set!K85),IF(Config!$C$6=10,SUM(+Ene!K85+Feb!K85+Mar!K85+Abr!K85+May!K85+Jun!K85+Jul!K85+Ago!K85+Set!K85+Oct!K85),IF(Config!$C$6=11,SUM(+Ene!K85+Feb!K85+Mar!K85+Abr!K85+May!K85+Jun!K85+Jul!K85+Ago!K85+Set!K85+Oct!K85+Nov!K85),IF(Config!$C$6=12,SUM(+Ene!K85+Feb!K85+Mar!K85+Abr!K85+May!K85+Jun!K85+Jul!K85+Ago!K85+Set!K85+Oct!K85+Nov!K85+Dic!K85)))))))))))))</f>
        <v>0</v>
      </c>
      <c r="L85" s="430">
        <f>IF(Config!$C$6=1,SUM(+Ene!L85),IF(Config!$C$6=2,SUM(+Ene!L85+Feb!L85),IF(Config!$C$6=3,SUM(+Ene!L85+Feb!L85+Mar!L85),IF(Config!$C$6=4,SUM(+Ene!L85+Feb!L85+Mar!L85+Abr!L85),IF(Config!$C$6=5,SUM(Ene!L85+Feb!L85+Mar!L85+Abr!L85+May!L85),IF(Config!$C$6=6,SUM(+Ene!L85+Feb!L85+Mar!L85+Abr!L85+May!L85+Jun!L85),IF(Config!$C$6=7,SUM(Ene!L85+Feb!L85+Mar!L85+Abr!L85+May!L85+Jun!L85+Jul!L85),IF(Config!$C$6=8,SUM(+Ene!L85+Feb!L85+Mar!L85+Abr!L85+May!L85+Jun!L85+Jul!L85+Ago!L85),IF(Config!$C$6=9,SUM(+Ene!L85+Feb!L85+Mar!L85+Abr!L85+May!L85+Jun!L85+Jul!L85+Ago!L85+Set!L85),IF(Config!$C$6=10,SUM(+Ene!L85+Feb!L85+Mar!L85+Abr!L85+May!L85+Jun!L85+Jul!L85+Ago!L85+Set!L85+Oct!L85),IF(Config!$C$6=11,SUM(+Ene!L85+Feb!L85+Mar!L85+Abr!L85+May!L85+Jun!L85+Jul!L85+Ago!L85+Set!L85+Oct!L85+Nov!L85),IF(Config!$C$6=12,SUM(+Ene!L85+Feb!L85+Mar!L85+Abr!L85+May!L85+Jun!L85+Jul!L85+Ago!L85+Set!L85+Oct!L85+Nov!L85+Dic!L85)))))))))))))</f>
        <v>0</v>
      </c>
      <c r="M85" s="430">
        <f>IF(Config!$C$6=1,SUM(+Ene!M85),IF(Config!$C$6=2,SUM(+Ene!M85+Feb!M85),IF(Config!$C$6=3,SUM(+Ene!M85+Feb!M85+Mar!M85),IF(Config!$C$6=4,SUM(+Ene!M85+Feb!M85+Mar!M85+Abr!M85),IF(Config!$C$6=5,SUM(Ene!M85+Feb!M85+Mar!M85+Abr!M85+May!M85),IF(Config!$C$6=6,SUM(+Ene!M85+Feb!M85+Mar!M85+Abr!M85+May!M85+Jun!M85),IF(Config!$C$6=7,SUM(Ene!M85+Feb!M85+Mar!M85+Abr!M85+May!M85+Jun!M85+Jul!M85),IF(Config!$C$6=8,SUM(+Ene!M85+Feb!M85+Mar!M85+Abr!M85+May!M85+Jun!M85+Jul!M85+Ago!M85),IF(Config!$C$6=9,SUM(+Ene!M85+Feb!M85+Mar!M85+Abr!M85+May!M85+Jun!M85+Jul!M85+Ago!M85+Set!M85),IF(Config!$C$6=10,SUM(+Ene!M85+Feb!M85+Mar!M85+Abr!M85+May!M85+Jun!M85+Jul!M85+Ago!M85+Set!M85+Oct!M85),IF(Config!$C$6=11,SUM(+Ene!M85+Feb!M85+Mar!M85+Abr!M85+May!M85+Jun!M85+Jul!M85+Ago!M85+Set!M85+Oct!M85+Nov!M85),IF(Config!$C$6=12,SUM(+Ene!M85+Feb!M85+Mar!M85+Abr!M85+May!M85+Jun!M85+Jul!M85+Ago!M85+Set!M85+Oct!M85+Nov!M85+Dic!M85)))))))))))))</f>
        <v>0</v>
      </c>
      <c r="N85" s="430">
        <f>IF(Config!$C$6=1,SUM(+Ene!N85),IF(Config!$C$6=2,SUM(+Ene!N85+Feb!N85),IF(Config!$C$6=3,SUM(+Ene!N85+Feb!N85+Mar!N85),IF(Config!$C$6=4,SUM(+Ene!N85+Feb!N85+Mar!N85+Abr!N85),IF(Config!$C$6=5,SUM(Ene!N85+Feb!N85+Mar!N85+Abr!N85+May!N85),IF(Config!$C$6=6,SUM(+Ene!N85+Feb!N85+Mar!N85+Abr!N85+May!N85+Jun!N85),IF(Config!$C$6=7,SUM(Ene!N85+Feb!N85+Mar!N85+Abr!N85+May!N85+Jun!N85+Jul!N85),IF(Config!$C$6=8,SUM(+Ene!N85+Feb!N85+Mar!N85+Abr!N85+May!N85+Jun!N85+Jul!N85+Ago!N85),IF(Config!$C$6=9,SUM(+Ene!N85+Feb!N85+Mar!N85+Abr!N85+May!N85+Jun!N85+Jul!N85+Ago!N85+Set!N85),IF(Config!$C$6=10,SUM(+Ene!N85+Feb!N85+Mar!N85+Abr!N85+May!N85+Jun!N85+Jul!N85+Ago!N85+Set!N85+Oct!N85),IF(Config!$C$6=11,SUM(+Ene!N85+Feb!N85+Mar!N85+Abr!N85+May!N85+Jun!N85+Jul!N85+Ago!N85+Set!N85+Oct!N85+Nov!N85),IF(Config!$C$6=12,SUM(+Ene!N85+Feb!N85+Mar!N85+Abr!N85+May!N85+Jun!N85+Jul!N85+Ago!N85+Set!N85+Oct!N85+Nov!N85+Dic!N85)))))))))))))</f>
        <v>0</v>
      </c>
      <c r="O85" s="430">
        <f>IF(Config!$C$6=1,SUM(+Ene!O85),IF(Config!$C$6=2,SUM(+Ene!O85+Feb!O85),IF(Config!$C$6=3,SUM(+Ene!O85+Feb!O85+Mar!O85),IF(Config!$C$6=4,SUM(+Ene!O85+Feb!O85+Mar!O85+Abr!O85),IF(Config!$C$6=5,SUM(Ene!O85+Feb!O85+Mar!O85+Abr!O85+May!O85),IF(Config!$C$6=6,SUM(+Ene!O85+Feb!O85+Mar!O85+Abr!O85+May!O85+Jun!O85),IF(Config!$C$6=7,SUM(Ene!O85+Feb!O85+Mar!O85+Abr!O85+May!O85+Jun!O85+Jul!O85),IF(Config!$C$6=8,SUM(+Ene!O85+Feb!O85+Mar!O85+Abr!O85+May!O85+Jun!O85+Jul!O85+Ago!O85),IF(Config!$C$6=9,SUM(+Ene!O85+Feb!O85+Mar!O85+Abr!O85+May!O85+Jun!O85+Jul!O85+Ago!O85+Set!O85),IF(Config!$C$6=10,SUM(+Ene!O85+Feb!O85+Mar!O85+Abr!O85+May!O85+Jun!O85+Jul!O85+Ago!O85+Set!O85+Oct!O85),IF(Config!$C$6=11,SUM(+Ene!O85+Feb!O85+Mar!O85+Abr!O85+May!O85+Jun!O85+Jul!O85+Ago!O85+Set!O85+Oct!O85+Nov!O85),IF(Config!$C$6=12,SUM(+Ene!O85+Feb!O85+Mar!O85+Abr!O85+May!O85+Jun!O85+Jul!O85+Ago!O85+Set!O85+Oct!O85+Nov!O85+Dic!O85)))))))))))))</f>
        <v>0</v>
      </c>
      <c r="P85" s="430">
        <f>IF(Config!$C$6=1,SUM(+Ene!P85),IF(Config!$C$6=2,SUM(+Ene!P85+Feb!P85),IF(Config!$C$6=3,SUM(+Ene!P85+Feb!P85+Mar!P85),IF(Config!$C$6=4,SUM(+Ene!P85+Feb!P85+Mar!P85+Abr!P85),IF(Config!$C$6=5,SUM(Ene!P85+Feb!P85+Mar!P85+Abr!P85+May!P85),IF(Config!$C$6=6,SUM(+Ene!P85+Feb!P85+Mar!P85+Abr!P85+May!P85+Jun!P85),IF(Config!$C$6=7,SUM(Ene!P85+Feb!P85+Mar!P85+Abr!P85+May!P85+Jun!P85+Jul!P85),IF(Config!$C$6=8,SUM(+Ene!P85+Feb!P85+Mar!P85+Abr!P85+May!P85+Jun!P85+Jul!P85+Ago!P85),IF(Config!$C$6=9,SUM(+Ene!P85+Feb!P85+Mar!P85+Abr!P85+May!P85+Jun!P85+Jul!P85+Ago!P85+Set!P85),IF(Config!$C$6=10,SUM(+Ene!P85+Feb!P85+Mar!P85+Abr!P85+May!P85+Jun!P85+Jul!P85+Ago!P85+Set!P85+Oct!P85),IF(Config!$C$6=11,SUM(+Ene!P85+Feb!P85+Mar!P85+Abr!P85+May!P85+Jun!P85+Jul!P85+Ago!P85+Set!P85+Oct!P85+Nov!P85),IF(Config!$C$6=12,SUM(+Ene!P85+Feb!P85+Mar!P85+Abr!P85+May!P85+Jun!P85+Jul!P85+Ago!P85+Set!P85+Oct!P85+Nov!P85+Dic!P85)))))))))))))</f>
        <v>0</v>
      </c>
      <c r="Q85" s="430">
        <f>IF(Config!$C$6=1,SUM(+Ene!Q85),IF(Config!$C$6=2,SUM(+Ene!Q85+Feb!Q85),IF(Config!$C$6=3,SUM(+Ene!Q85+Feb!Q85+Mar!Q85),IF(Config!$C$6=4,SUM(+Ene!Q85+Feb!Q85+Mar!Q85+Abr!Q85),IF(Config!$C$6=5,SUM(Ene!Q85+Feb!Q85+Mar!Q85+Abr!Q85+May!Q85),IF(Config!$C$6=6,SUM(+Ene!Q85+Feb!Q85+Mar!Q85+Abr!Q85+May!Q85+Jun!Q85),IF(Config!$C$6=7,SUM(Ene!Q85+Feb!Q85+Mar!Q85+Abr!Q85+May!Q85+Jun!Q85+Jul!Q85),IF(Config!$C$6=8,SUM(+Ene!Q85+Feb!Q85+Mar!Q85+Abr!Q85+May!Q85+Jun!Q85+Jul!Q85+Ago!Q85),IF(Config!$C$6=9,SUM(+Ene!Q85+Feb!Q85+Mar!Q85+Abr!Q85+May!Q85+Jun!Q85+Jul!Q85+Ago!Q85+Set!Q85),IF(Config!$C$6=10,SUM(+Ene!Q85+Feb!Q85+Mar!Q85+Abr!Q85+May!Q85+Jun!Q85+Jul!Q85+Ago!Q85+Set!Q85+Oct!Q85),IF(Config!$C$6=11,SUM(+Ene!Q85+Feb!Q85+Mar!Q85+Abr!Q85+May!Q85+Jun!Q85+Jul!Q85+Ago!Q85+Set!Q85+Oct!Q85+Nov!Q85),IF(Config!$C$6=12,SUM(+Ene!Q85+Feb!Q85+Mar!Q85+Abr!Q85+May!Q85+Jun!Q85+Jul!Q85+Ago!Q85+Set!Q85+Oct!Q85+Nov!Q85+Dic!Q85)))))))))))))</f>
        <v>0</v>
      </c>
      <c r="R85" s="430">
        <f>IF(Config!$C$6=1,SUM(+Ene!R85),IF(Config!$C$6=2,SUM(+Ene!R85+Feb!R85),IF(Config!$C$6=3,SUM(+Ene!R85+Feb!R85+Mar!R85),IF(Config!$C$6=4,SUM(+Ene!R85+Feb!R85+Mar!R85+Abr!R85),IF(Config!$C$6=5,SUM(Ene!R85+Feb!R85+Mar!R85+Abr!R85+May!R85),IF(Config!$C$6=6,SUM(+Ene!R85+Feb!R85+Mar!R85+Abr!R85+May!R85+Jun!R85),IF(Config!$C$6=7,SUM(Ene!R85+Feb!R85+Mar!R85+Abr!R85+May!R85+Jun!R85+Jul!R85),IF(Config!$C$6=8,SUM(+Ene!R85+Feb!R85+Mar!R85+Abr!R85+May!R85+Jun!R85+Jul!R85+Ago!R85),IF(Config!$C$6=9,SUM(+Ene!R85+Feb!R85+Mar!R85+Abr!R85+May!R85+Jun!R85+Jul!R85+Ago!R85+Set!R85),IF(Config!$C$6=10,SUM(+Ene!R85+Feb!R85+Mar!R85+Abr!R85+May!R85+Jun!R85+Jul!R85+Ago!R85+Set!R85+Oct!R85),IF(Config!$C$6=11,SUM(+Ene!R85+Feb!R85+Mar!R85+Abr!R85+May!R85+Jun!R85+Jul!R85+Ago!R85+Set!R85+Oct!R85+Nov!R85),IF(Config!$C$6=12,SUM(+Ene!R85+Feb!R85+Mar!R85+Abr!R85+May!R85+Jun!R85+Jul!R85+Ago!R85+Set!R85+Oct!R85+Nov!R85+Dic!R85)))))))))))))</f>
        <v>0</v>
      </c>
      <c r="S85" s="430">
        <f>IF(Config!$C$6=1,SUM(+Ene!S85),IF(Config!$C$6=2,SUM(+Ene!S85+Feb!S85),IF(Config!$C$6=3,SUM(+Ene!S85+Feb!S85+Mar!S85),IF(Config!$C$6=4,SUM(+Ene!S85+Feb!S85+Mar!S85+Abr!S85),IF(Config!$C$6=5,SUM(Ene!S85+Feb!S85+Mar!S85+Abr!S85+May!S85),IF(Config!$C$6=6,SUM(+Ene!S85+Feb!S85+Mar!S85+Abr!S85+May!S85+Jun!S85),IF(Config!$C$6=7,SUM(Ene!S85+Feb!S85+Mar!S85+Abr!S85+May!S85+Jun!S85+Jul!S85),IF(Config!$C$6=8,SUM(+Ene!S85+Feb!S85+Mar!S85+Abr!S85+May!S85+Jun!S85+Jul!S85+Ago!S85),IF(Config!$C$6=9,SUM(+Ene!S85+Feb!S85+Mar!S85+Abr!S85+May!S85+Jun!S85+Jul!S85+Ago!S85+Set!S85),IF(Config!$C$6=10,SUM(+Ene!S85+Feb!S85+Mar!S85+Abr!S85+May!S85+Jun!S85+Jul!S85+Ago!S85+Set!S85+Oct!S85),IF(Config!$C$6=11,SUM(+Ene!S85+Feb!S85+Mar!S85+Abr!S85+May!S85+Jun!S85+Jul!S85+Ago!S85+Set!S85+Oct!S85+Nov!S85),IF(Config!$C$6=12,SUM(+Ene!S85+Feb!S85+Mar!S85+Abr!S85+May!S85+Jun!S85+Jul!S85+Ago!S85+Set!S85+Oct!S85+Nov!S85+Dic!S85)))))))))))))</f>
        <v>0</v>
      </c>
      <c r="T85" s="430">
        <f>IF(Config!$C$6=1,SUM(+Ene!T85),IF(Config!$C$6=2,SUM(+Ene!T85+Feb!T85),IF(Config!$C$6=3,SUM(+Ene!T85+Feb!T85+Mar!T85),IF(Config!$C$6=4,SUM(+Ene!T85+Feb!T85+Mar!T85+Abr!T85),IF(Config!$C$6=5,SUM(Ene!T85+Feb!T85+Mar!T85+Abr!T85+May!T85),IF(Config!$C$6=6,SUM(+Ene!T85+Feb!T85+Mar!T85+Abr!T85+May!T85+Jun!T85),IF(Config!$C$6=7,SUM(Ene!T85+Feb!T85+Mar!T85+Abr!T85+May!T85+Jun!T85+Jul!T85),IF(Config!$C$6=8,SUM(+Ene!T85+Feb!T85+Mar!T85+Abr!T85+May!T85+Jun!T85+Jul!T85+Ago!T85),IF(Config!$C$6=9,SUM(+Ene!T85+Feb!T85+Mar!T85+Abr!T85+May!T85+Jun!T85+Jul!T85+Ago!T85+Set!T85),IF(Config!$C$6=10,SUM(+Ene!T85+Feb!T85+Mar!T85+Abr!T85+May!T85+Jun!T85+Jul!T85+Ago!T85+Set!T85+Oct!T85),IF(Config!$C$6=11,SUM(+Ene!T85+Feb!T85+Mar!T85+Abr!T85+May!T85+Jun!T85+Jul!T85+Ago!T85+Set!T85+Oct!T85+Nov!T85),IF(Config!$C$6=12,SUM(+Ene!T85+Feb!T85+Mar!T85+Abr!T85+May!T85+Jun!T85+Jul!T85+Ago!T85+Set!T85+Oct!T85+Nov!T85+Dic!T85)))))))))))))</f>
        <v>0</v>
      </c>
      <c r="U85" s="430">
        <f>IF(Config!$C$6=1,SUM(+Ene!U85),IF(Config!$C$6=2,SUM(+Ene!U85+Feb!U85),IF(Config!$C$6=3,SUM(+Ene!U85+Feb!U85+Mar!U85),IF(Config!$C$6=4,SUM(+Ene!U85+Feb!U85+Mar!U85+Abr!U85),IF(Config!$C$6=5,SUM(Ene!U85+Feb!U85+Mar!U85+Abr!U85+May!U85),IF(Config!$C$6=6,SUM(+Ene!U85+Feb!U85+Mar!U85+Abr!U85+May!U85+Jun!U85),IF(Config!$C$6=7,SUM(Ene!U85+Feb!U85+Mar!U85+Abr!U85+May!U85+Jun!U85+Jul!U85),IF(Config!$C$6=8,SUM(+Ene!U85+Feb!U85+Mar!U85+Abr!U85+May!U85+Jun!U85+Jul!U85+Ago!U85),IF(Config!$C$6=9,SUM(+Ene!U85+Feb!U85+Mar!U85+Abr!U85+May!U85+Jun!U85+Jul!U85+Ago!U85+Set!U85),IF(Config!$C$6=10,SUM(+Ene!U85+Feb!U85+Mar!U85+Abr!U85+May!U85+Jun!U85+Jul!U85+Ago!U85+Set!U85+Oct!U85),IF(Config!$C$6=11,SUM(+Ene!U85+Feb!U85+Mar!U85+Abr!U85+May!U85+Jun!U85+Jul!U85+Ago!U85+Set!U85+Oct!U85+Nov!U85),IF(Config!$C$6=12,SUM(+Ene!U85+Feb!U85+Mar!U85+Abr!U85+May!U85+Jun!U85+Jul!U85+Ago!U85+Set!U85+Oct!U85+Nov!U85+Dic!U85)))))))))))))</f>
        <v>0</v>
      </c>
      <c r="V85" s="430">
        <f>IF(Config!$C$6=1,SUM(+Ene!V85),IF(Config!$C$6=2,SUM(+Ene!V85+Feb!V85),IF(Config!$C$6=3,SUM(+Ene!V85+Feb!V85+Mar!V85),IF(Config!$C$6=4,SUM(+Ene!V85+Feb!V85+Mar!V85+Abr!V85),IF(Config!$C$6=5,SUM(Ene!V85+Feb!V85+Mar!V85+Abr!V85+May!V85),IF(Config!$C$6=6,SUM(+Ene!V85+Feb!V85+Mar!V85+Abr!V85+May!V85+Jun!V85),IF(Config!$C$6=7,SUM(Ene!V85+Feb!V85+Mar!V85+Abr!V85+May!V85+Jun!V85+Jul!V85),IF(Config!$C$6=8,SUM(+Ene!V85+Feb!V85+Mar!V85+Abr!V85+May!V85+Jun!V85+Jul!V85+Ago!V85),IF(Config!$C$6=9,SUM(+Ene!V85+Feb!V85+Mar!V85+Abr!V85+May!V85+Jun!V85+Jul!V85+Ago!V85+Set!V85),IF(Config!$C$6=10,SUM(+Ene!V85+Feb!V85+Mar!V85+Abr!V85+May!V85+Jun!V85+Jul!V85+Ago!V85+Set!V85+Oct!V85),IF(Config!$C$6=11,SUM(+Ene!V85+Feb!V85+Mar!V85+Abr!V85+May!V85+Jun!V85+Jul!V85+Ago!V85+Set!V85+Oct!V85+Nov!V85),IF(Config!$C$6=12,SUM(+Ene!V85+Feb!V85+Mar!V85+Abr!V85+May!V85+Jun!V85+Jul!V85+Ago!V85+Set!V85+Oct!V85+Nov!V85+Dic!V85)))))))))))))</f>
        <v>0</v>
      </c>
      <c r="W85" s="430">
        <f>IF(Config!$C$6=1,SUM(+Ene!W85),IF(Config!$C$6=2,SUM(+Ene!W85+Feb!W85),IF(Config!$C$6=3,SUM(+Ene!W85+Feb!W85+Mar!W85),IF(Config!$C$6=4,SUM(+Ene!W85+Feb!W85+Mar!W85+Abr!W85),IF(Config!$C$6=5,SUM(Ene!W85+Feb!W85+Mar!W85+Abr!W85+May!W85),IF(Config!$C$6=6,SUM(+Ene!W85+Feb!W85+Mar!W85+Abr!W85+May!W85+Jun!W85),IF(Config!$C$6=7,SUM(Ene!W85+Feb!W85+Mar!W85+Abr!W85+May!W85+Jun!W85+Jul!W85),IF(Config!$C$6=8,SUM(+Ene!W85+Feb!W85+Mar!W85+Abr!W85+May!W85+Jun!W85+Jul!W85+Ago!W85),IF(Config!$C$6=9,SUM(+Ene!W85+Feb!W85+Mar!W85+Abr!W85+May!W85+Jun!W85+Jul!W85+Ago!W85+Set!W85),IF(Config!$C$6=10,SUM(+Ene!W85+Feb!W85+Mar!W85+Abr!W85+May!W85+Jun!W85+Jul!W85+Ago!W85+Set!W85+Oct!W85),IF(Config!$C$6=11,SUM(+Ene!W85+Feb!W85+Mar!W85+Abr!W85+May!W85+Jun!W85+Jul!W85+Ago!W85+Set!W85+Oct!W85+Nov!W85),IF(Config!$C$6=12,SUM(+Ene!W85+Feb!W85+Mar!W85+Abr!W85+May!W85+Jun!W85+Jul!W85+Ago!W85+Set!W85+Oct!W85+Nov!W85+Dic!W85)))))))))))))</f>
        <v>0</v>
      </c>
      <c r="X85" s="430">
        <f>IF(Config!$C$6=1,SUM(+Ene!X85),IF(Config!$C$6=2,SUM(+Ene!X85+Feb!X85),IF(Config!$C$6=3,SUM(+Ene!X85+Feb!X85+Mar!X85),IF(Config!$C$6=4,SUM(+Ene!X85+Feb!X85+Mar!X85+Abr!X85),IF(Config!$C$6=5,SUM(Ene!X85+Feb!X85+Mar!X85+Abr!X85+May!X85),IF(Config!$C$6=6,SUM(+Ene!X85+Feb!X85+Mar!X85+Abr!X85+May!X85+Jun!X85),IF(Config!$C$6=7,SUM(Ene!X85+Feb!X85+Mar!X85+Abr!X85+May!X85+Jun!X85+Jul!X85),IF(Config!$C$6=8,SUM(+Ene!X85+Feb!X85+Mar!X85+Abr!X85+May!X85+Jun!X85+Jul!X85+Ago!X85),IF(Config!$C$6=9,SUM(+Ene!X85+Feb!X85+Mar!X85+Abr!X85+May!X85+Jun!X85+Jul!X85+Ago!X85+Set!X85),IF(Config!$C$6=10,SUM(+Ene!X85+Feb!X85+Mar!X85+Abr!X85+May!X85+Jun!X85+Jul!X85+Ago!X85+Set!X85+Oct!X85),IF(Config!$C$6=11,SUM(+Ene!X85+Feb!X85+Mar!X85+Abr!X85+May!X85+Jun!X85+Jul!X85+Ago!X85+Set!X85+Oct!X85+Nov!X85),IF(Config!$C$6=12,SUM(+Ene!X85+Feb!X85+Mar!X85+Abr!X85+May!X85+Jun!X85+Jul!X85+Ago!X85+Set!X85+Oct!X85+Nov!X85+Dic!X85)))))))))))))</f>
        <v>0</v>
      </c>
      <c r="Y85" s="430">
        <f>IF(Config!$C$6=1,SUM(+Ene!Y85),IF(Config!$C$6=2,SUM(+Ene!Y85+Feb!Y85),IF(Config!$C$6=3,SUM(+Ene!Y85+Feb!Y85+Mar!Y85),IF(Config!$C$6=4,SUM(+Ene!Y85+Feb!Y85+Mar!Y85+Abr!Y85),IF(Config!$C$6=5,SUM(Ene!Y85+Feb!Y85+Mar!Y85+Abr!Y85+May!Y85),IF(Config!$C$6=6,SUM(+Ene!Y85+Feb!Y85+Mar!Y85+Abr!Y85+May!Y85+Jun!Y85),IF(Config!$C$6=7,SUM(Ene!Y85+Feb!Y85+Mar!Y85+Abr!Y85+May!Y85+Jun!Y85+Jul!Y85),IF(Config!$C$6=8,SUM(+Ene!Y85+Feb!Y85+Mar!Y85+Abr!Y85+May!Y85+Jun!Y85+Jul!Y85+Ago!Y85),IF(Config!$C$6=9,SUM(+Ene!Y85+Feb!Y85+Mar!Y85+Abr!Y85+May!Y85+Jun!Y85+Jul!Y85+Ago!Y85+Set!Y85),IF(Config!$C$6=10,SUM(+Ene!Y85+Feb!Y85+Mar!Y85+Abr!Y85+May!Y85+Jun!Y85+Jul!Y85+Ago!Y85+Set!Y85+Oct!Y85),IF(Config!$C$6=11,SUM(+Ene!Y85+Feb!Y85+Mar!Y85+Abr!Y85+May!Y85+Jun!Y85+Jul!Y85+Ago!Y85+Set!Y85+Oct!Y85+Nov!Y85),IF(Config!$C$6=12,SUM(+Ene!Y85+Feb!Y85+Mar!Y85+Abr!Y85+May!Y85+Jun!Y85+Jul!Y85+Ago!Y85+Set!Y85+Oct!Y85+Nov!Y85+Dic!Y85)))))))))))))</f>
        <v>0</v>
      </c>
      <c r="Z85" s="430">
        <f>IF(Config!$C$6=1,SUM(+Ene!Z85),IF(Config!$C$6=2,SUM(+Ene!Z85+Feb!Z85),IF(Config!$C$6=3,SUM(+Ene!Z85+Feb!Z85+Mar!Z85),IF(Config!$C$6=4,SUM(+Ene!Z85+Feb!Z85+Mar!Z85+Abr!Z85),IF(Config!$C$6=5,SUM(Ene!Z85+Feb!Z85+Mar!Z85+Abr!Z85+May!Z85),IF(Config!$C$6=6,SUM(+Ene!Z85+Feb!Z85+Mar!Z85+Abr!Z85+May!Z85+Jun!Z85),IF(Config!$C$6=7,SUM(Ene!Z85+Feb!Z85+Mar!Z85+Abr!Z85+May!Z85+Jun!Z85+Jul!Z85),IF(Config!$C$6=8,SUM(+Ene!Z85+Feb!Z85+Mar!Z85+Abr!Z85+May!Z85+Jun!Z85+Jul!Z85+Ago!Z85),IF(Config!$C$6=9,SUM(+Ene!Z85+Feb!Z85+Mar!Z85+Abr!Z85+May!Z85+Jun!Z85+Jul!Z85+Ago!Z85+Set!Z85),IF(Config!$C$6=10,SUM(+Ene!Z85+Feb!Z85+Mar!Z85+Abr!Z85+May!Z85+Jun!Z85+Jul!Z85+Ago!Z85+Set!Z85+Oct!Z85),IF(Config!$C$6=11,SUM(+Ene!Z85+Feb!Z85+Mar!Z85+Abr!Z85+May!Z85+Jun!Z85+Jul!Z85+Ago!Z85+Set!Z85+Oct!Z85+Nov!Z85),IF(Config!$C$6=12,SUM(+Ene!Z85+Feb!Z85+Mar!Z85+Abr!Z85+May!Z85+Jun!Z85+Jul!Z85+Ago!Z85+Set!Z85+Oct!Z85+Nov!Z85+Dic!Z85)))))))))))))</f>
        <v>0</v>
      </c>
      <c r="AA85" s="430">
        <f>IF(Config!$C$6=1,SUM(+Ene!AA85),IF(Config!$C$6=2,SUM(+Ene!AA85+Feb!AA85),IF(Config!$C$6=3,SUM(+Ene!AA85+Feb!AA85+Mar!AA85),IF(Config!$C$6=4,SUM(+Ene!AA85+Feb!AA85+Mar!AA85+Abr!AA85),IF(Config!$C$6=5,SUM(Ene!AA85+Feb!AA85+Mar!AA85+Abr!AA85+May!AA85),IF(Config!$C$6=6,SUM(+Ene!AA85+Feb!AA85+Mar!AA85+Abr!AA85+May!AA85+Jun!AA85),IF(Config!$C$6=7,SUM(Ene!AA85+Feb!AA85+Mar!AA85+Abr!AA85+May!AA85+Jun!AA85+Jul!AA85),IF(Config!$C$6=8,SUM(+Ene!AA85+Feb!AA85+Mar!AA85+Abr!AA85+May!AA85+Jun!AA85+Jul!AA85+Ago!AA85),IF(Config!$C$6=9,SUM(+Ene!AA85+Feb!AA85+Mar!AA85+Abr!AA85+May!AA85+Jun!AA85+Jul!AA85+Ago!AA85+Set!AA85),IF(Config!$C$6=10,SUM(+Ene!AA85+Feb!AA85+Mar!AA85+Abr!AA85+May!AA85+Jun!AA85+Jul!AA85+Ago!AA85+Set!AA85+Oct!AA85),IF(Config!$C$6=11,SUM(+Ene!AA85+Feb!AA85+Mar!AA85+Abr!AA85+May!AA85+Jun!AA85+Jul!AA85+Ago!AA85+Set!AA85+Oct!AA85+Nov!AA85),IF(Config!$C$6=12,SUM(+Ene!AA85+Feb!AA85+Mar!AA85+Abr!AA85+May!AA85+Jun!AA85+Jul!AA85+Ago!AA85+Set!AA85+Oct!AA85+Nov!AA85+Dic!AA85)))))))))))))</f>
        <v>0</v>
      </c>
      <c r="AB85" s="430">
        <f>IF(Config!$C$6=1,SUM(+Ene!AB85),IF(Config!$C$6=2,SUM(+Ene!AB85+Feb!AB85),IF(Config!$C$6=3,SUM(+Ene!AB85+Feb!AB85+Mar!AB85),IF(Config!$C$6=4,SUM(+Ene!AB85+Feb!AB85+Mar!AB85+Abr!AB85),IF(Config!$C$6=5,SUM(Ene!AB85+Feb!AB85+Mar!AB85+Abr!AB85+May!AB85),IF(Config!$C$6=6,SUM(+Ene!AB85+Feb!AB85+Mar!AB85+Abr!AB85+May!AB85+Jun!AB85),IF(Config!$C$6=7,SUM(Ene!AB85+Feb!AB85+Mar!AB85+Abr!AB85+May!AB85+Jun!AB85+Jul!AB85),IF(Config!$C$6=8,SUM(+Ene!AB85+Feb!AB85+Mar!AB85+Abr!AB85+May!AB85+Jun!AB85+Jul!AB85+Ago!AB85),IF(Config!$C$6=9,SUM(+Ene!AB85+Feb!AB85+Mar!AB85+Abr!AB85+May!AB85+Jun!AB85+Jul!AB85+Ago!AB85+Set!AB85),IF(Config!$C$6=10,SUM(+Ene!AB85+Feb!AB85+Mar!AB85+Abr!AB85+May!AB85+Jun!AB85+Jul!AB85+Ago!AB85+Set!AB85+Oct!AB85),IF(Config!$C$6=11,SUM(+Ene!AB85+Feb!AB85+Mar!AB85+Abr!AB85+May!AB85+Jun!AB85+Jul!AB85+Ago!AB85+Set!AB85+Oct!AB85+Nov!AB85),IF(Config!$C$6=12,SUM(+Ene!AB85+Feb!AB85+Mar!AB85+Abr!AB85+May!AB85+Jun!AB85+Jul!AB85+Ago!AB85+Set!AB85+Oct!AB85+Nov!AB85+Dic!AB85)))))))))))))</f>
        <v>0</v>
      </c>
      <c r="AC85" s="430">
        <f>IF(Config!$C$6=1,SUM(+Ene!AC85),IF(Config!$C$6=2,SUM(+Ene!AC85+Feb!AC85),IF(Config!$C$6=3,SUM(+Ene!AC85+Feb!AC85+Mar!AC85),IF(Config!$C$6=4,SUM(+Ene!AC85+Feb!AC85+Mar!AC85+Abr!AC85),IF(Config!$C$6=5,SUM(Ene!AC85+Feb!AC85+Mar!AC85+Abr!AC85+May!AC85),IF(Config!$C$6=6,SUM(+Ene!AC85+Feb!AC85+Mar!AC85+Abr!AC85+May!AC85+Jun!AC85),IF(Config!$C$6=7,SUM(Ene!AC85+Feb!AC85+Mar!AC85+Abr!AC85+May!AC85+Jun!AC85+Jul!AC85),IF(Config!$C$6=8,SUM(+Ene!AC85+Feb!AC85+Mar!AC85+Abr!AC85+May!AC85+Jun!AC85+Jul!AC85+Ago!AC85),IF(Config!$C$6=9,SUM(+Ene!AC85+Feb!AC85+Mar!AC85+Abr!AC85+May!AC85+Jun!AC85+Jul!AC85+Ago!AC85+Set!AC85),IF(Config!$C$6=10,SUM(+Ene!AC85+Feb!AC85+Mar!AC85+Abr!AC85+May!AC85+Jun!AC85+Jul!AC85+Ago!AC85+Set!AC85+Oct!AC85),IF(Config!$C$6=11,SUM(+Ene!AC85+Feb!AC85+Mar!AC85+Abr!AC85+May!AC85+Jun!AC85+Jul!AC85+Ago!AC85+Set!AC85+Oct!AC85+Nov!AC85),IF(Config!$C$6=12,SUM(+Ene!AC85+Feb!AC85+Mar!AC85+Abr!AC85+May!AC85+Jun!AC85+Jul!AC85+Ago!AC85+Set!AC85+Oct!AC85+Nov!AC85+Dic!AC85)))))))))))))</f>
        <v>0</v>
      </c>
      <c r="AD85" s="430">
        <f>IF(Config!$C$6=1,SUM(+Ene!AD85),IF(Config!$C$6=2,SUM(+Ene!AD85+Feb!AD85),IF(Config!$C$6=3,SUM(+Ene!AD85+Feb!AD85+Mar!AD85),IF(Config!$C$6=4,SUM(+Ene!AD85+Feb!AD85+Mar!AD85+Abr!AD85),IF(Config!$C$6=5,SUM(Ene!AD85+Feb!AD85+Mar!AD85+Abr!AD85+May!AD85),IF(Config!$C$6=6,SUM(+Ene!AD85+Feb!AD85+Mar!AD85+Abr!AD85+May!AD85+Jun!AD85),IF(Config!$C$6=7,SUM(Ene!AD85+Feb!AD85+Mar!AD85+Abr!AD85+May!AD85+Jun!AD85+Jul!AD85),IF(Config!$C$6=8,SUM(+Ene!AD85+Feb!AD85+Mar!AD85+Abr!AD85+May!AD85+Jun!AD85+Jul!AD85+Ago!AD85),IF(Config!$C$6=9,SUM(+Ene!AD85+Feb!AD85+Mar!AD85+Abr!AD85+May!AD85+Jun!AD85+Jul!AD85+Ago!AD85+Set!AD85),IF(Config!$C$6=10,SUM(+Ene!AD85+Feb!AD85+Mar!AD85+Abr!AD85+May!AD85+Jun!AD85+Jul!AD85+Ago!AD85+Set!AD85+Oct!AD85),IF(Config!$C$6=11,SUM(+Ene!AD85+Feb!AD85+Mar!AD85+Abr!AD85+May!AD85+Jun!AD85+Jul!AD85+Ago!AD85+Set!AD85+Oct!AD85+Nov!AD85),IF(Config!$C$6=12,SUM(+Ene!AD85+Feb!AD85+Mar!AD85+Abr!AD85+May!AD85+Jun!AD85+Jul!AD85+Ago!AD85+Set!AD85+Oct!AD85+Nov!AD85+Dic!AD85)))))))))))))</f>
        <v>0</v>
      </c>
      <c r="AE85" s="430">
        <f>IF(Config!$C$6=1,SUM(+Ene!AE85),IF(Config!$C$6=2,SUM(+Ene!AE85+Feb!AE85),IF(Config!$C$6=3,SUM(+Ene!AE85+Feb!AE85+Mar!AE85),IF(Config!$C$6=4,SUM(+Ene!AE85+Feb!AE85+Mar!AE85+Abr!AE85),IF(Config!$C$6=5,SUM(Ene!AE85+Feb!AE85+Mar!AE85+Abr!AE85+May!AE85),IF(Config!$C$6=6,SUM(+Ene!AE85+Feb!AE85+Mar!AE85+Abr!AE85+May!AE85+Jun!AE85),IF(Config!$C$6=7,SUM(Ene!AE85+Feb!AE85+Mar!AE85+Abr!AE85+May!AE85+Jun!AE85+Jul!AE85),IF(Config!$C$6=8,SUM(+Ene!AE85+Feb!AE85+Mar!AE85+Abr!AE85+May!AE85+Jun!AE85+Jul!AE85+Ago!AE85),IF(Config!$C$6=9,SUM(+Ene!AE85+Feb!AE85+Mar!AE85+Abr!AE85+May!AE85+Jun!AE85+Jul!AE85+Ago!AE85+Set!AE85),IF(Config!$C$6=10,SUM(+Ene!AE85+Feb!AE85+Mar!AE85+Abr!AE85+May!AE85+Jun!AE85+Jul!AE85+Ago!AE85+Set!AE85+Oct!AE85),IF(Config!$C$6=11,SUM(+Ene!AE85+Feb!AE85+Mar!AE85+Abr!AE85+May!AE85+Jun!AE85+Jul!AE85+Ago!AE85+Set!AE85+Oct!AE85+Nov!AE85),IF(Config!$C$6=12,SUM(+Ene!AE85+Feb!AE85+Mar!AE85+Abr!AE85+May!AE85+Jun!AE85+Jul!AE85+Ago!AE85+Set!AE85+Oct!AE85+Nov!AE85+Dic!AE85)))))))))))))</f>
        <v>0</v>
      </c>
      <c r="AF85" s="430">
        <f>IF(Config!$C$6=1,SUM(+Ene!AF85),IF(Config!$C$6=2,SUM(+Ene!AF85+Feb!AF85),IF(Config!$C$6=3,SUM(+Ene!AF85+Feb!AF85+Mar!AF85),IF(Config!$C$6=4,SUM(+Ene!AF85+Feb!AF85+Mar!AF85+Abr!AF85),IF(Config!$C$6=5,SUM(Ene!AF85+Feb!AF85+Mar!AF85+Abr!AF85+May!AF85),IF(Config!$C$6=6,SUM(+Ene!AF85+Feb!AF85+Mar!AF85+Abr!AF85+May!AF85+Jun!AF85),IF(Config!$C$6=7,SUM(Ene!AF85+Feb!AF85+Mar!AF85+Abr!AF85+May!AF85+Jun!AF85+Jul!AF85),IF(Config!$C$6=8,SUM(+Ene!AF85+Feb!AF85+Mar!AF85+Abr!AF85+May!AF85+Jun!AF85+Jul!AF85+Ago!AF85),IF(Config!$C$6=9,SUM(+Ene!AF85+Feb!AF85+Mar!AF85+Abr!AF85+May!AF85+Jun!AF85+Jul!AF85+Ago!AF85+Set!AF85),IF(Config!$C$6=10,SUM(+Ene!AF85+Feb!AF85+Mar!AF85+Abr!AF85+May!AF85+Jun!AF85+Jul!AF85+Ago!AF85+Set!AF85+Oct!AF85),IF(Config!$C$6=11,SUM(+Ene!AF85+Feb!AF85+Mar!AF85+Abr!AF85+May!AF85+Jun!AF85+Jul!AF85+Ago!AF85+Set!AF85+Oct!AF85+Nov!AF85),IF(Config!$C$6=12,SUM(+Ene!AF85+Feb!AF85+Mar!AF85+Abr!AF85+May!AF85+Jun!AF85+Jul!AF85+Ago!AF85+Set!AF85+Oct!AF85+Nov!AF85+Dic!AF85)))))))))))))</f>
        <v>0</v>
      </c>
      <c r="AG85" s="430">
        <f>IF(Config!$C$6=1,SUM(+Ene!AG85),IF(Config!$C$6=2,SUM(+Ene!AG85+Feb!AG85),IF(Config!$C$6=3,SUM(+Ene!AG85+Feb!AG85+Mar!AG85),IF(Config!$C$6=4,SUM(+Ene!AG85+Feb!AG85+Mar!AG85+Abr!AG85),IF(Config!$C$6=5,SUM(Ene!AG85+Feb!AG85+Mar!AG85+Abr!AG85+May!AG85),IF(Config!$C$6=6,SUM(+Ene!AG85+Feb!AG85+Mar!AG85+Abr!AG85+May!AG85+Jun!AG85),IF(Config!$C$6=7,SUM(Ene!AG85+Feb!AG85+Mar!AG85+Abr!AG85+May!AG85+Jun!AG85+Jul!AG85),IF(Config!$C$6=8,SUM(+Ene!AG85+Feb!AG85+Mar!AG85+Abr!AG85+May!AG85+Jun!AG85+Jul!AG85+Ago!AG85),IF(Config!$C$6=9,SUM(+Ene!AG85+Feb!AG85+Mar!AG85+Abr!AG85+May!AG85+Jun!AG85+Jul!AG85+Ago!AG85+Set!AG85),IF(Config!$C$6=10,SUM(+Ene!AG85+Feb!AG85+Mar!AG85+Abr!AG85+May!AG85+Jun!AG85+Jul!AG85+Ago!AG85+Set!AG85+Oct!AG85),IF(Config!$C$6=11,SUM(+Ene!AG85+Feb!AG85+Mar!AG85+Abr!AG85+May!AG85+Jun!AG85+Jul!AG85+Ago!AG85+Set!AG85+Oct!AG85+Nov!AG85),IF(Config!$C$6=12,SUM(+Ene!AG85+Feb!AG85+Mar!AG85+Abr!AG85+May!AG85+Jun!AG85+Jul!AG85+Ago!AG85+Set!AG85+Oct!AG85+Nov!AG85+Dic!AG85)))))))))))))</f>
        <v>0</v>
      </c>
      <c r="AH85" s="430">
        <f>IF(Config!$C$6=1,SUM(+Ene!AH85),IF(Config!$C$6=2,SUM(+Ene!AH85+Feb!AH85),IF(Config!$C$6=3,SUM(+Ene!AH85+Feb!AH85+Mar!AH85),IF(Config!$C$6=4,SUM(+Ene!AH85+Feb!AH85+Mar!AH85+Abr!AH85),IF(Config!$C$6=5,SUM(Ene!AH85+Feb!AH85+Mar!AH85+Abr!AH85+May!AH85),IF(Config!$C$6=6,SUM(+Ene!AH85+Feb!AH85+Mar!AH85+Abr!AH85+May!AH85+Jun!AH85),IF(Config!$C$6=7,SUM(Ene!AH85+Feb!AH85+Mar!AH85+Abr!AH85+May!AH85+Jun!AH85+Jul!AH85),IF(Config!$C$6=8,SUM(+Ene!AH85+Feb!AH85+Mar!AH85+Abr!AH85+May!AH85+Jun!AH85+Jul!AH85+Ago!AH85),IF(Config!$C$6=9,SUM(+Ene!AH85+Feb!AH85+Mar!AH85+Abr!AH85+May!AH85+Jun!AH85+Jul!AH85+Ago!AH85+Set!AH85),IF(Config!$C$6=10,SUM(+Ene!AH85+Feb!AH85+Mar!AH85+Abr!AH85+May!AH85+Jun!AH85+Jul!AH85+Ago!AH85+Set!AH85+Oct!AH85),IF(Config!$C$6=11,SUM(+Ene!AH85+Feb!AH85+Mar!AH85+Abr!AH85+May!AH85+Jun!AH85+Jul!AH85+Ago!AH85+Set!AH85+Oct!AH85+Nov!AH85),IF(Config!$C$6=12,SUM(+Ene!AH85+Feb!AH85+Mar!AH85+Abr!AH85+May!AH85+Jun!AH85+Jul!AH85+Ago!AH85+Set!AH85+Oct!AH85+Nov!AH85+Dic!AH85)))))))))))))</f>
        <v>0</v>
      </c>
      <c r="AI85" s="430">
        <f>IF(Config!$C$6=1,SUM(+Ene!AI85),IF(Config!$C$6=2,SUM(+Ene!AI85+Feb!AI85),IF(Config!$C$6=3,SUM(+Ene!AI85+Feb!AI85+Mar!AI85),IF(Config!$C$6=4,SUM(+Ene!AI85+Feb!AI85+Mar!AI85+Abr!AI85),IF(Config!$C$6=5,SUM(Ene!AI85+Feb!AI85+Mar!AI85+Abr!AI85+May!AI85),IF(Config!$C$6=6,SUM(+Ene!AI85+Feb!AI85+Mar!AI85+Abr!AI85+May!AI85+Jun!AI85),IF(Config!$C$6=7,SUM(Ene!AI85+Feb!AI85+Mar!AI85+Abr!AI85+May!AI85+Jun!AI85+Jul!AI85),IF(Config!$C$6=8,SUM(+Ene!AI85+Feb!AI85+Mar!AI85+Abr!AI85+May!AI85+Jun!AI85+Jul!AI85+Ago!AI85),IF(Config!$C$6=9,SUM(+Ene!AI85+Feb!AI85+Mar!AI85+Abr!AI85+May!AI85+Jun!AI85+Jul!AI85+Ago!AI85+Set!AI85),IF(Config!$C$6=10,SUM(+Ene!AI85+Feb!AI85+Mar!AI85+Abr!AI85+May!AI85+Jun!AI85+Jul!AI85+Ago!AI85+Set!AI85+Oct!AI85),IF(Config!$C$6=11,SUM(+Ene!AI85+Feb!AI85+Mar!AI85+Abr!AI85+May!AI85+Jun!AI85+Jul!AI85+Ago!AI85+Set!AI85+Oct!AI85+Nov!AI85),IF(Config!$C$6=12,SUM(+Ene!AI85+Feb!AI85+Mar!AI85+Abr!AI85+May!AI85+Jun!AI85+Jul!AI85+Ago!AI85+Set!AI85+Oct!AI85+Nov!AI85+Dic!AI85)))))))))))))</f>
        <v>0</v>
      </c>
      <c r="AJ85" s="430">
        <f>IF(Config!$C$6=1,SUM(+Ene!AJ85),IF(Config!$C$6=2,SUM(+Ene!AJ85+Feb!AJ85),IF(Config!$C$6=3,SUM(+Ene!AJ85+Feb!AJ85+Mar!AJ85),IF(Config!$C$6=4,SUM(+Ene!AJ85+Feb!AJ85+Mar!AJ85+Abr!AJ85),IF(Config!$C$6=5,SUM(Ene!AJ85+Feb!AJ85+Mar!AJ85+Abr!AJ85+May!AJ85),IF(Config!$C$6=6,SUM(+Ene!AJ85+Feb!AJ85+Mar!AJ85+Abr!AJ85+May!AJ85+Jun!AJ85),IF(Config!$C$6=7,SUM(Ene!AJ85+Feb!AJ85+Mar!AJ85+Abr!AJ85+May!AJ85+Jun!AJ85+Jul!AJ85),IF(Config!$C$6=8,SUM(+Ene!AJ85+Feb!AJ85+Mar!AJ85+Abr!AJ85+May!AJ85+Jun!AJ85+Jul!AJ85+Ago!AJ85),IF(Config!$C$6=9,SUM(+Ene!AJ85+Feb!AJ85+Mar!AJ85+Abr!AJ85+May!AJ85+Jun!AJ85+Jul!AJ85+Ago!AJ85+Set!AJ85),IF(Config!$C$6=10,SUM(+Ene!AJ85+Feb!AJ85+Mar!AJ85+Abr!AJ85+May!AJ85+Jun!AJ85+Jul!AJ85+Ago!AJ85+Set!AJ85+Oct!AJ85),IF(Config!$C$6=11,SUM(+Ene!AJ85+Feb!AJ85+Mar!AJ85+Abr!AJ85+May!AJ85+Jun!AJ85+Jul!AJ85+Ago!AJ85+Set!AJ85+Oct!AJ85+Nov!AJ85),IF(Config!$C$6=12,SUM(+Ene!AJ85+Feb!AJ85+Mar!AJ85+Abr!AJ85+May!AJ85+Jun!AJ85+Jul!AJ85+Ago!AJ85+Set!AJ85+Oct!AJ85+Nov!AJ85+Dic!AJ85)))))))))))))</f>
        <v>0</v>
      </c>
      <c r="AK85" s="430">
        <f>IF(Config!$C$6=1,SUM(+Ene!AK85),IF(Config!$C$6=2,SUM(+Ene!AK85+Feb!AK85),IF(Config!$C$6=3,SUM(+Ene!AK85+Feb!AK85+Mar!AK85),IF(Config!$C$6=4,SUM(+Ene!AK85+Feb!AK85+Mar!AK85+Abr!AK85),IF(Config!$C$6=5,SUM(Ene!AK85+Feb!AK85+Mar!AK85+Abr!AK85+May!AK85),IF(Config!$C$6=6,SUM(+Ene!AK85+Feb!AK85+Mar!AK85+Abr!AK85+May!AK85+Jun!AK85),IF(Config!$C$6=7,SUM(Ene!AK85+Feb!AK85+Mar!AK85+Abr!AK85+May!AK85+Jun!AK85+Jul!AK85),IF(Config!$C$6=8,SUM(+Ene!AK85+Feb!AK85+Mar!AK85+Abr!AK85+May!AK85+Jun!AK85+Jul!AK85+Ago!AK85),IF(Config!$C$6=9,SUM(+Ene!AK85+Feb!AK85+Mar!AK85+Abr!AK85+May!AK85+Jun!AK85+Jul!AK85+Ago!AK85+Set!AK85),IF(Config!$C$6=10,SUM(+Ene!AK85+Feb!AK85+Mar!AK85+Abr!AK85+May!AK85+Jun!AK85+Jul!AK85+Ago!AK85+Set!AK85+Oct!AK85),IF(Config!$C$6=11,SUM(+Ene!AK85+Feb!AK85+Mar!AK85+Abr!AK85+May!AK85+Jun!AK85+Jul!AK85+Ago!AK85+Set!AK85+Oct!AK85+Nov!AK85),IF(Config!$C$6=12,SUM(+Ene!AK85+Feb!AK85+Mar!AK85+Abr!AK85+May!AK85+Jun!AK85+Jul!AK85+Ago!AK85+Set!AK85+Oct!AK85+Nov!AK85+Dic!AK85)))))))))))))</f>
        <v>0</v>
      </c>
      <c r="AL85" s="430">
        <f>IF(Config!$C$6=1,SUM(+Ene!AL85),IF(Config!$C$6=2,SUM(+Ene!AL85+Feb!AL85),IF(Config!$C$6=3,SUM(+Ene!AL85+Feb!AL85+Mar!AL85),IF(Config!$C$6=4,SUM(+Ene!AL85+Feb!AL85+Mar!AL85+Abr!AL85),IF(Config!$C$6=5,SUM(Ene!AL85+Feb!AL85+Mar!AL85+Abr!AL85+May!AL85),IF(Config!$C$6=6,SUM(+Ene!AL85+Feb!AL85+Mar!AL85+Abr!AL85+May!AL85+Jun!AL85),IF(Config!$C$6=7,SUM(Ene!AL85+Feb!AL85+Mar!AL85+Abr!AL85+May!AL85+Jun!AL85+Jul!AL85),IF(Config!$C$6=8,SUM(+Ene!AL85+Feb!AL85+Mar!AL85+Abr!AL85+May!AL85+Jun!AL85+Jul!AL85+Ago!AL85),IF(Config!$C$6=9,SUM(+Ene!AL85+Feb!AL85+Mar!AL85+Abr!AL85+May!AL85+Jun!AL85+Jul!AL85+Ago!AL85+Set!AL85),IF(Config!$C$6=10,SUM(+Ene!AL85+Feb!AL85+Mar!AL85+Abr!AL85+May!AL85+Jun!AL85+Jul!AL85+Ago!AL85+Set!AL85+Oct!AL85),IF(Config!$C$6=11,SUM(+Ene!AL85+Feb!AL85+Mar!AL85+Abr!AL85+May!AL85+Jun!AL85+Jul!AL85+Ago!AL85+Set!AL85+Oct!AL85+Nov!AL85),IF(Config!$C$6=12,SUM(+Ene!AL85+Feb!AL85+Mar!AL85+Abr!AL85+May!AL85+Jun!AL85+Jul!AL85+Ago!AL85+Set!AL85+Oct!AL85+Nov!AL85+Dic!AL85)))))))))))))</f>
        <v>0</v>
      </c>
      <c r="AM85" s="430">
        <f>IF(Config!$C$6=1,SUM(+Ene!AM85),IF(Config!$C$6=2,SUM(+Ene!AM85+Feb!AM85),IF(Config!$C$6=3,SUM(+Ene!AM85+Feb!AM85+Mar!AM85),IF(Config!$C$6=4,SUM(+Ene!AM85+Feb!AM85+Mar!AM85+Abr!AM85),IF(Config!$C$6=5,SUM(Ene!AM85+Feb!AM85+Mar!AM85+Abr!AM85+May!AM85),IF(Config!$C$6=6,SUM(+Ene!AM85+Feb!AM85+Mar!AM85+Abr!AM85+May!AM85+Jun!AM85),IF(Config!$C$6=7,SUM(Ene!AM85+Feb!AM85+Mar!AM85+Abr!AM85+May!AM85+Jun!AM85+Jul!AM85),IF(Config!$C$6=8,SUM(+Ene!AM85+Feb!AM85+Mar!AM85+Abr!AM85+May!AM85+Jun!AM85+Jul!AM85+Ago!AM85),IF(Config!$C$6=9,SUM(+Ene!AM85+Feb!AM85+Mar!AM85+Abr!AM85+May!AM85+Jun!AM85+Jul!AM85+Ago!AM85+Set!AM85),IF(Config!$C$6=10,SUM(+Ene!AM85+Feb!AM85+Mar!AM85+Abr!AM85+May!AM85+Jun!AM85+Jul!AM85+Ago!AM85+Set!AM85+Oct!AM85),IF(Config!$C$6=11,SUM(+Ene!AM85+Feb!AM85+Mar!AM85+Abr!AM85+May!AM85+Jun!AM85+Jul!AM85+Ago!AM85+Set!AM85+Oct!AM85+Nov!AM85),IF(Config!$C$6=12,SUM(+Ene!AM85+Feb!AM85+Mar!AM85+Abr!AM85+May!AM85+Jun!AM85+Jul!AM85+Ago!AM85+Set!AM85+Oct!AM85+Nov!AM85+Dic!AM85)))))))))))))</f>
        <v>0</v>
      </c>
      <c r="AN85" s="430">
        <f>IF(Config!$C$6=1,SUM(+Ene!AN85),IF(Config!$C$6=2,SUM(+Ene!AN85+Feb!AN85),IF(Config!$C$6=3,SUM(+Ene!AN85+Feb!AN85+Mar!AN85),IF(Config!$C$6=4,SUM(+Ene!AN85+Feb!AN85+Mar!AN85+Abr!AN85),IF(Config!$C$6=5,SUM(Ene!AN85+Feb!AN85+Mar!AN85+Abr!AN85+May!AN85),IF(Config!$C$6=6,SUM(+Ene!AN85+Feb!AN85+Mar!AN85+Abr!AN85+May!AN85+Jun!AN85),IF(Config!$C$6=7,SUM(Ene!AN85+Feb!AN85+Mar!AN85+Abr!AN85+May!AN85+Jun!AN85+Jul!AN85),IF(Config!$C$6=8,SUM(+Ene!AN85+Feb!AN85+Mar!AN85+Abr!AN85+May!AN85+Jun!AN85+Jul!AN85+Ago!AN85),IF(Config!$C$6=9,SUM(+Ene!AN85+Feb!AN85+Mar!AN85+Abr!AN85+May!AN85+Jun!AN85+Jul!AN85+Ago!AN85+Set!AN85),IF(Config!$C$6=10,SUM(+Ene!AN85+Feb!AN85+Mar!AN85+Abr!AN85+May!AN85+Jun!AN85+Jul!AN85+Ago!AN85+Set!AN85+Oct!AN85),IF(Config!$C$6=11,SUM(+Ene!AN85+Feb!AN85+Mar!AN85+Abr!AN85+May!AN85+Jun!AN85+Jul!AN85+Ago!AN85+Set!AN85+Oct!AN85+Nov!AN85),IF(Config!$C$6=12,SUM(+Ene!AN85+Feb!AN85+Mar!AN85+Abr!AN85+May!AN85+Jun!AN85+Jul!AN85+Ago!AN85+Set!AN85+Oct!AN85+Nov!AN85+Dic!AN85)))))))))))))</f>
        <v>0</v>
      </c>
      <c r="AO85" s="430">
        <f>IF(Config!$C$6=1,SUM(+Ene!AO85),IF(Config!$C$6=2,SUM(+Ene!AO85+Feb!AO85),IF(Config!$C$6=3,SUM(+Ene!AO85+Feb!AO85+Mar!AO85),IF(Config!$C$6=4,SUM(+Ene!AO85+Feb!AO85+Mar!AO85+Abr!AO85),IF(Config!$C$6=5,SUM(Ene!AO85+Feb!AO85+Mar!AO85+Abr!AO85+May!AO85),IF(Config!$C$6=6,SUM(+Ene!AO85+Feb!AO85+Mar!AO85+Abr!AO85+May!AO85+Jun!AO85),IF(Config!$C$6=7,SUM(Ene!AO85+Feb!AO85+Mar!AO85+Abr!AO85+May!AO85+Jun!AO85+Jul!AO85),IF(Config!$C$6=8,SUM(+Ene!AO85+Feb!AO85+Mar!AO85+Abr!AO85+May!AO85+Jun!AO85+Jul!AO85+Ago!AO85),IF(Config!$C$6=9,SUM(+Ene!AO85+Feb!AO85+Mar!AO85+Abr!AO85+May!AO85+Jun!AO85+Jul!AO85+Ago!AO85+Set!AO85),IF(Config!$C$6=10,SUM(+Ene!AO85+Feb!AO85+Mar!AO85+Abr!AO85+May!AO85+Jun!AO85+Jul!AO85+Ago!AO85+Set!AO85+Oct!AO85),IF(Config!$C$6=11,SUM(+Ene!AO85+Feb!AO85+Mar!AO85+Abr!AO85+May!AO85+Jun!AO85+Jul!AO85+Ago!AO85+Set!AO85+Oct!AO85+Nov!AO85),IF(Config!$C$6=12,SUM(+Ene!AO85+Feb!AO85+Mar!AO85+Abr!AO85+May!AO85+Jun!AO85+Jul!AO85+Ago!AO85+Set!AO85+Oct!AO85+Nov!AO85+Dic!AO85)))))))))))))</f>
        <v>0</v>
      </c>
      <c r="AP85" s="430">
        <f>IF(Config!$C$6=1,SUM(+Ene!AP85),IF(Config!$C$6=2,SUM(+Ene!AP85+Feb!AP85),IF(Config!$C$6=3,SUM(+Ene!AP85+Feb!AP85+Mar!AP85),IF(Config!$C$6=4,SUM(+Ene!AP85+Feb!AP85+Mar!AP85+Abr!AP85),IF(Config!$C$6=5,SUM(Ene!AP85+Feb!AP85+Mar!AP85+Abr!AP85+May!AP85),IF(Config!$C$6=6,SUM(+Ene!AP85+Feb!AP85+Mar!AP85+Abr!AP85+May!AP85+Jun!AP85),IF(Config!$C$6=7,SUM(Ene!AP85+Feb!AP85+Mar!AP85+Abr!AP85+May!AP85+Jun!AP85+Jul!AP85),IF(Config!$C$6=8,SUM(+Ene!AP85+Feb!AP85+Mar!AP85+Abr!AP85+May!AP85+Jun!AP85+Jul!AP85+Ago!AP85),IF(Config!$C$6=9,SUM(+Ene!AP85+Feb!AP85+Mar!AP85+Abr!AP85+May!AP85+Jun!AP85+Jul!AP85+Ago!AP85+Set!AP85),IF(Config!$C$6=10,SUM(+Ene!AP85+Feb!AP85+Mar!AP85+Abr!AP85+May!AP85+Jun!AP85+Jul!AP85+Ago!AP85+Set!AP85+Oct!AP85),IF(Config!$C$6=11,SUM(+Ene!AP85+Feb!AP85+Mar!AP85+Abr!AP85+May!AP85+Jun!AP85+Jul!AP85+Ago!AP85+Set!AP85+Oct!AP85+Nov!AP85),IF(Config!$C$6=12,SUM(+Ene!AP85+Feb!AP85+Mar!AP85+Abr!AP85+May!AP85+Jun!AP85+Jul!AP85+Ago!AP85+Set!AP85+Oct!AP85+Nov!AP85+Dic!AP85)))))))))))))</f>
        <v>0</v>
      </c>
      <c r="AQ85" s="430">
        <f>IF(Config!$C$6=1,SUM(+Ene!AQ85),IF(Config!$C$6=2,SUM(+Ene!AQ85+Feb!AQ85),IF(Config!$C$6=3,SUM(+Ene!AQ85+Feb!AQ85+Mar!AQ85),IF(Config!$C$6=4,SUM(+Ene!AQ85+Feb!AQ85+Mar!AQ85+Abr!AQ85),IF(Config!$C$6=5,SUM(Ene!AQ85+Feb!AQ85+Mar!AQ85+Abr!AQ85+May!AQ85),IF(Config!$C$6=6,SUM(+Ene!AQ85+Feb!AQ85+Mar!AQ85+Abr!AQ85+May!AQ85+Jun!AQ85),IF(Config!$C$6=7,SUM(Ene!AQ85+Feb!AQ85+Mar!AQ85+Abr!AQ85+May!AQ85+Jun!AQ85+Jul!AQ85),IF(Config!$C$6=8,SUM(+Ene!AQ85+Feb!AQ85+Mar!AQ85+Abr!AQ85+May!AQ85+Jun!AQ85+Jul!AQ85+Ago!AQ85),IF(Config!$C$6=9,SUM(+Ene!AQ85+Feb!AQ85+Mar!AQ85+Abr!AQ85+May!AQ85+Jun!AQ85+Jul!AQ85+Ago!AQ85+Set!AQ85),IF(Config!$C$6=10,SUM(+Ene!AQ85+Feb!AQ85+Mar!AQ85+Abr!AQ85+May!AQ85+Jun!AQ85+Jul!AQ85+Ago!AQ85+Set!AQ85+Oct!AQ85),IF(Config!$C$6=11,SUM(+Ene!AQ85+Feb!AQ85+Mar!AQ85+Abr!AQ85+May!AQ85+Jun!AQ85+Jul!AQ85+Ago!AQ85+Set!AQ85+Oct!AQ85+Nov!AQ85),IF(Config!$C$6=12,SUM(+Ene!AQ85+Feb!AQ85+Mar!AQ85+Abr!AQ85+May!AQ85+Jun!AQ85+Jul!AQ85+Ago!AQ85+Set!AQ85+Oct!AQ85+Nov!AQ85+Dic!AQ85)))))))))))))</f>
        <v>0</v>
      </c>
      <c r="AR85" s="430">
        <f>IF(Config!$C$6=1,SUM(+Ene!AR85),IF(Config!$C$6=2,SUM(+Ene!AR85+Feb!AR85),IF(Config!$C$6=3,SUM(+Ene!AR85+Feb!AR85+Mar!AR85),IF(Config!$C$6=4,SUM(+Ene!AR85+Feb!AR85+Mar!AR85+Abr!AR85),IF(Config!$C$6=5,SUM(Ene!AR85+Feb!AR85+Mar!AR85+Abr!AR85+May!AR85),IF(Config!$C$6=6,SUM(+Ene!AR85+Feb!AR85+Mar!AR85+Abr!AR85+May!AR85+Jun!AR85),IF(Config!$C$6=7,SUM(Ene!AR85+Feb!AR85+Mar!AR85+Abr!AR85+May!AR85+Jun!AR85+Jul!AR85),IF(Config!$C$6=8,SUM(+Ene!AR85+Feb!AR85+Mar!AR85+Abr!AR85+May!AR85+Jun!AR85+Jul!AR85+Ago!AR85),IF(Config!$C$6=9,SUM(+Ene!AR85+Feb!AR85+Mar!AR85+Abr!AR85+May!AR85+Jun!AR85+Jul!AR85+Ago!AR85+Set!AR85),IF(Config!$C$6=10,SUM(+Ene!AR85+Feb!AR85+Mar!AR85+Abr!AR85+May!AR85+Jun!AR85+Jul!AR85+Ago!AR85+Set!AR85+Oct!AR85),IF(Config!$C$6=11,SUM(+Ene!AR85+Feb!AR85+Mar!AR85+Abr!AR85+May!AR85+Jun!AR85+Jul!AR85+Ago!AR85+Set!AR85+Oct!AR85+Nov!AR85),IF(Config!$C$6=12,SUM(+Ene!AR85+Feb!AR85+Mar!AR85+Abr!AR85+May!AR85+Jun!AR85+Jul!AR85+Ago!AR85+Set!AR85+Oct!AR85+Nov!AR85+Dic!AR85)))))))))))))</f>
        <v>0</v>
      </c>
      <c r="AS85" s="430">
        <f>IF(Config!$C$6=1,SUM(+Ene!AS85),IF(Config!$C$6=2,SUM(+Ene!AS85+Feb!AS85),IF(Config!$C$6=3,SUM(+Ene!AS85+Feb!AS85+Mar!AS85),IF(Config!$C$6=4,SUM(+Ene!AS85+Feb!AS85+Mar!AS85+Abr!AS85),IF(Config!$C$6=5,SUM(Ene!AS85+Feb!AS85+Mar!AS85+Abr!AS85+May!AS85),IF(Config!$C$6=6,SUM(+Ene!AS85+Feb!AS85+Mar!AS85+Abr!AS85+May!AS85+Jun!AS85),IF(Config!$C$6=7,SUM(Ene!AS85+Feb!AS85+Mar!AS85+Abr!AS85+May!AS85+Jun!AS85+Jul!AS85),IF(Config!$C$6=8,SUM(+Ene!AS85+Feb!AS85+Mar!AS85+Abr!AS85+May!AS85+Jun!AS85+Jul!AS85+Ago!AS85),IF(Config!$C$6=9,SUM(+Ene!AS85+Feb!AS85+Mar!AS85+Abr!AS85+May!AS85+Jun!AS85+Jul!AS85+Ago!AS85+Set!AS85),IF(Config!$C$6=10,SUM(+Ene!AS85+Feb!AS85+Mar!AS85+Abr!AS85+May!AS85+Jun!AS85+Jul!AS85+Ago!AS85+Set!AS85+Oct!AS85),IF(Config!$C$6=11,SUM(+Ene!AS85+Feb!AS85+Mar!AS85+Abr!AS85+May!AS85+Jun!AS85+Jul!AS85+Ago!AS85+Set!AS85+Oct!AS85+Nov!AS85),IF(Config!$C$6=12,SUM(+Ene!AS85+Feb!AS85+Mar!AS85+Abr!AS85+May!AS85+Jun!AS85+Jul!AS85+Ago!AS85+Set!AS85+Oct!AS85+Nov!AS85+Dic!AS85)))))))))))))</f>
        <v>0</v>
      </c>
      <c r="AT85" s="430">
        <f>IF(Config!$C$6=1,SUM(+Ene!AT85),IF(Config!$C$6=2,SUM(+Ene!AT85+Feb!AT85),IF(Config!$C$6=3,SUM(+Ene!AT85+Feb!AT85+Mar!AT85),IF(Config!$C$6=4,SUM(+Ene!AT85+Feb!AT85+Mar!AT85+Abr!AT85),IF(Config!$C$6=5,SUM(Ene!AT85+Feb!AT85+Mar!AT85+Abr!AT85+May!AT85),IF(Config!$C$6=6,SUM(+Ene!AT85+Feb!AT85+Mar!AT85+Abr!AT85+May!AT85+Jun!AT85),IF(Config!$C$6=7,SUM(Ene!AT85+Feb!AT85+Mar!AT85+Abr!AT85+May!AT85+Jun!AT85+Jul!AT85),IF(Config!$C$6=8,SUM(+Ene!AT85+Feb!AT85+Mar!AT85+Abr!AT85+May!AT85+Jun!AT85+Jul!AT85+Ago!AT85),IF(Config!$C$6=9,SUM(+Ene!AT85+Feb!AT85+Mar!AT85+Abr!AT85+May!AT85+Jun!AT85+Jul!AT85+Ago!AT85+Set!AT85),IF(Config!$C$6=10,SUM(+Ene!AT85+Feb!AT85+Mar!AT85+Abr!AT85+May!AT85+Jun!AT85+Jul!AT85+Ago!AT85+Set!AT85+Oct!AT85),IF(Config!$C$6=11,SUM(+Ene!AT85+Feb!AT85+Mar!AT85+Abr!AT85+May!AT85+Jun!AT85+Jul!AT85+Ago!AT85+Set!AT85+Oct!AT85+Nov!AT85),IF(Config!$C$6=12,SUM(+Ene!AT85+Feb!AT85+Mar!AT85+Abr!AT85+May!AT85+Jun!AT85+Jul!AT85+Ago!AT85+Set!AT85+Oct!AT85+Nov!AT85+Dic!AT85)))))))))))))</f>
        <v>0</v>
      </c>
      <c r="AU85">
        <f t="shared" si="34"/>
        <v>0</v>
      </c>
      <c r="AV85" s="384">
        <f t="shared" si="35"/>
        <v>0</v>
      </c>
      <c r="AW85" s="384">
        <f t="shared" si="36"/>
        <v>0</v>
      </c>
      <c r="AX85" s="384">
        <f t="shared" si="51"/>
        <v>0</v>
      </c>
      <c r="AY85" s="384">
        <f t="shared" si="52"/>
        <v>0</v>
      </c>
      <c r="AZ85" s="384">
        <f t="shared" si="54"/>
        <v>0</v>
      </c>
      <c r="BA85" s="384">
        <f t="shared" si="55"/>
        <v>0</v>
      </c>
      <c r="BB85" s="37">
        <f t="shared" si="59"/>
        <v>0</v>
      </c>
      <c r="BC85" s="384">
        <f t="shared" si="56"/>
        <v>0</v>
      </c>
      <c r="BD85" s="385">
        <f t="shared" si="57"/>
        <v>0</v>
      </c>
      <c r="BE85" s="384">
        <f t="shared" si="58"/>
        <v>0</v>
      </c>
      <c r="BF85" s="54">
        <f t="shared" si="53"/>
        <v>0</v>
      </c>
      <c r="BG85" t="str">
        <f t="shared" si="8"/>
        <v>OK</v>
      </c>
    </row>
    <row r="86" spans="1:59" x14ac:dyDescent="0.25">
      <c r="A86" s="400">
        <v>83</v>
      </c>
      <c r="B86" s="300" t="s">
        <v>639</v>
      </c>
      <c r="C86" s="301" t="s">
        <v>563</v>
      </c>
      <c r="D86" s="430">
        <f>IF(Config!$C$6=1,SUM(+Ene!D86),IF(Config!$C$6=2,SUM(+Ene!D86+Feb!D86),IF(Config!$C$6=3,SUM(+Ene!D86+Feb!D86+Mar!D86),IF(Config!$C$6=4,SUM(+Ene!D86+Feb!D86+Mar!D86+Abr!D86),IF(Config!$C$6=5,SUM(Ene!D86+Feb!D86+Mar!D86+Abr!D86+May!D86),IF(Config!$C$6=6,SUM(+Ene!D86+Feb!D86+Mar!D86+Abr!D86+May!D86+Jun!D86),IF(Config!$C$6=7,SUM(Ene!D86+Feb!D86+Mar!D86+Abr!D86+May!D86+Jun!D86+Jul!D86),IF(Config!$C$6=8,SUM(+Ene!D86+Feb!D86+Mar!D86+Abr!D86+May!D86+Jun!D86+Jul!D86+Ago!D86),IF(Config!$C$6=9,SUM(+Ene!D86+Feb!D86+Mar!D86+Abr!D86+May!D86+Jun!D86+Jul!D86+Ago!D86+Set!D86),IF(Config!$C$6=10,SUM(+Ene!D86+Feb!D86+Mar!D86+Abr!D86+May!D86+Jun!D86+Jul!D86+Ago!D86+Set!D86+Oct!D86),IF(Config!$C$6=11,SUM(+Ene!D86+Feb!D86+Mar!D86+Abr!D86+May!D86+Jun!D86+Jul!D86+Ago!D86+Set!D86+Oct!D86+Nov!D86),IF(Config!$C$6=12,SUM(+Ene!D86+Feb!D86+Mar!D86+Abr!D86+May!D86+Jun!D86+Jul!D86+Ago!D86+Set!D86+Oct!D86+Nov!D86+Dic!D86)))))))))))))</f>
        <v>0</v>
      </c>
      <c r="E86" s="430">
        <f>IF(Config!$C$6=1,SUM(+Ene!E86),IF(Config!$C$6=2,SUM(+Ene!E86+Feb!E86),IF(Config!$C$6=3,SUM(+Ene!E86+Feb!E86+Mar!E86),IF(Config!$C$6=4,SUM(+Ene!E86+Feb!E86+Mar!E86+Abr!E86),IF(Config!$C$6=5,SUM(Ene!E86+Feb!E86+Mar!E86+Abr!E86+May!E86),IF(Config!$C$6=6,SUM(+Ene!E86+Feb!E86+Mar!E86+Abr!E86+May!E86+Jun!E86),IF(Config!$C$6=7,SUM(Ene!E86+Feb!E86+Mar!E86+Abr!E86+May!E86+Jun!E86+Jul!E86),IF(Config!$C$6=8,SUM(+Ene!E86+Feb!E86+Mar!E86+Abr!E86+May!E86+Jun!E86+Jul!E86+Ago!E86),IF(Config!$C$6=9,SUM(+Ene!E86+Feb!E86+Mar!E86+Abr!E86+May!E86+Jun!E86+Jul!E86+Ago!E86+Set!E86),IF(Config!$C$6=10,SUM(+Ene!E86+Feb!E86+Mar!E86+Abr!E86+May!E86+Jun!E86+Jul!E86+Ago!E86+Set!E86+Oct!E86),IF(Config!$C$6=11,SUM(+Ene!E86+Feb!E86+Mar!E86+Abr!E86+May!E86+Jun!E86+Jul!E86+Ago!E86+Set!E86+Oct!E86+Nov!E86),IF(Config!$C$6=12,SUM(+Ene!E86+Feb!E86+Mar!E86+Abr!E86+May!E86+Jun!E86+Jul!E86+Ago!E86+Set!E86+Oct!E86+Nov!E86+Dic!E86)))))))))))))</f>
        <v>0</v>
      </c>
      <c r="F86" s="429">
        <f>IF(Config!$C$6=1,SUM(+Ene!F106),IF(Config!$C$6=2,SUM(+Ene!F106+Feb!F106),IF(Config!$C$6=3,SUM(+Ene!F106+Feb!F106+Mar!F106),IF(Config!$C$6=4,SUM(+Ene!F106+Feb!F106+Mar!F106+Abr!F106),IF(Config!$C$6=5,SUM(Ene!F106+Feb!F106+Mar!F106+Abr!F106+May!F106),IF(Config!$C$6=6,SUM(+Ene!F106+Feb!F106+Mar!F106+Abr!F106+May!F106+Jun!F106),IF(Config!$C$6=7,SUM(Ene!F106+Feb!F106+Mar!F106+Abr!F106+May!F106+Jun!F106+Jul!F106),IF(Config!$C$6=8,SUM(+Ene!F106+Feb!F106+Mar!F106+Abr!F106+May!F106+Jun!F106+Jul!F106+Ago!F106),IF(Config!$C$6=9,SUM(+Ene!F106+Feb!F106+Mar!F106+Abr!F106+May!F106+Jun!F106+Jul!F106+Ago!F106+Set!F106),IF(Config!$C$6=10,SUM(+Ene!F106+Feb!F106+Mar!F106+Abr!F106+May!F106+Jun!F106+Jul!F106+Ago!F106+Set!F106+Oct!F106),IF(Config!$C$6=11,SUM(+Ene!F106+Feb!F106+Mar!F106+Abr!F106+May!F106+Jun!F106+Jul!F106+Ago!F106+Set!F106+Oct!F106+Nov!F106),IF(Config!$C$6=12,SUM(+Ene!F106+Feb!F106+Mar!F106+Abr!F106+May!F106+Jun!F106+Jul!F106+Ago!F106+Set!F106+Oct!F106+Nov!F106+Dic!F106)))))))))))))</f>
        <v>0</v>
      </c>
      <c r="G86" s="430">
        <f>IF(Config!$C$6=1,SUM(+Ene!G86),IF(Config!$C$6=2,SUM(+Ene!G86+Feb!G86),IF(Config!$C$6=3,SUM(+Ene!G86+Feb!G86+Mar!G86),IF(Config!$C$6=4,SUM(+Ene!G86+Feb!G86+Mar!G86+Abr!G86),IF(Config!$C$6=5,SUM(Ene!G86+Feb!G86+Mar!G86+Abr!G86+May!G86),IF(Config!$C$6=6,SUM(+Ene!G86+Feb!G86+Mar!G86+Abr!G86+May!G86+Jun!G86),IF(Config!$C$6=7,SUM(Ene!G86+Feb!G86+Mar!G86+Abr!G86+May!G86+Jun!G86+Jul!G86),IF(Config!$C$6=8,SUM(+Ene!G86+Feb!G86+Mar!G86+Abr!G86+May!G86+Jun!G86+Jul!G86+Ago!G86),IF(Config!$C$6=9,SUM(+Ene!G86+Feb!G86+Mar!G86+Abr!G86+May!G86+Jun!G86+Jul!G86+Ago!G86+Set!G86),IF(Config!$C$6=10,SUM(+Ene!G86+Feb!G86+Mar!G86+Abr!G86+May!G86+Jun!G86+Jul!G86+Ago!G86+Set!G86+Oct!G86),IF(Config!$C$6=11,SUM(+Ene!G86+Feb!G86+Mar!G86+Abr!G86+May!G86+Jun!G86+Jul!G86+Ago!G86+Set!G86+Oct!G86+Nov!G86),IF(Config!$C$6=12,SUM(+Ene!G86+Feb!G86+Mar!G86+Abr!G86+May!G86+Jun!G86+Jul!G86+Ago!G86+Set!G86+Oct!G86+Nov!G86+Dic!G86)))))))))))))</f>
        <v>0</v>
      </c>
      <c r="H86" s="430">
        <f>IF(Config!$C$6=1,SUM(+Ene!H86),IF(Config!$C$6=2,SUM(+Ene!H86+Feb!H86),IF(Config!$C$6=3,SUM(+Ene!H86+Feb!H86+Mar!H86),IF(Config!$C$6=4,SUM(+Ene!H86+Feb!H86+Mar!H86+Abr!H86),IF(Config!$C$6=5,SUM(Ene!H86+Feb!H86+Mar!H86+Abr!H86+May!H86),IF(Config!$C$6=6,SUM(+Ene!H86+Feb!H86+Mar!H86+Abr!H86+May!H86+Jun!H86),IF(Config!$C$6=7,SUM(Ene!H86+Feb!H86+Mar!H86+Abr!H86+May!H86+Jun!H86+Jul!H86),IF(Config!$C$6=8,SUM(+Ene!H86+Feb!H86+Mar!H86+Abr!H86+May!H86+Jun!H86+Jul!H86+Ago!H86),IF(Config!$C$6=9,SUM(+Ene!H86+Feb!H86+Mar!H86+Abr!H86+May!H86+Jun!H86+Jul!H86+Ago!H86+Set!H86),IF(Config!$C$6=10,SUM(+Ene!H86+Feb!H86+Mar!H86+Abr!H86+May!H86+Jun!H86+Jul!H86+Ago!H86+Set!H86+Oct!H86),IF(Config!$C$6=11,SUM(+Ene!H86+Feb!H86+Mar!H86+Abr!H86+May!H86+Jun!H86+Jul!H86+Ago!H86+Set!H86+Oct!H86+Nov!H86),IF(Config!$C$6=12,SUM(+Ene!H86+Feb!H86+Mar!H86+Abr!H86+May!H86+Jun!H86+Jul!H86+Ago!H86+Set!H86+Oct!H86+Nov!H86+Dic!H86)))))))))))))</f>
        <v>0</v>
      </c>
      <c r="I86" s="430">
        <f>IF(Config!$C$6=1,SUM(+Ene!I86),IF(Config!$C$6=2,SUM(+Ene!I86+Feb!I86),IF(Config!$C$6=3,SUM(+Ene!I86+Feb!I86+Mar!I86),IF(Config!$C$6=4,SUM(+Ene!I86+Feb!I86+Mar!I86+Abr!I86),IF(Config!$C$6=5,SUM(Ene!I86+Feb!I86+Mar!I86+Abr!I86+May!I86),IF(Config!$C$6=6,SUM(+Ene!I86+Feb!I86+Mar!I86+Abr!I86+May!I86+Jun!I86),IF(Config!$C$6=7,SUM(Ene!I86+Feb!I86+Mar!I86+Abr!I86+May!I86+Jun!I86+Jul!I86),IF(Config!$C$6=8,SUM(+Ene!I86+Feb!I86+Mar!I86+Abr!I86+May!I86+Jun!I86+Jul!I86+Ago!I86),IF(Config!$C$6=9,SUM(+Ene!I86+Feb!I86+Mar!I86+Abr!I86+May!I86+Jun!I86+Jul!I86+Ago!I86+Set!I86),IF(Config!$C$6=10,SUM(+Ene!I86+Feb!I86+Mar!I86+Abr!I86+May!I86+Jun!I86+Jul!I86+Ago!I86+Set!I86+Oct!I86),IF(Config!$C$6=11,SUM(+Ene!I86+Feb!I86+Mar!I86+Abr!I86+May!I86+Jun!I86+Jul!I86+Ago!I86+Set!I86+Oct!I86+Nov!I86),IF(Config!$C$6=12,SUM(+Ene!I86+Feb!I86+Mar!I86+Abr!I86+May!I86+Jun!I86+Jul!I86+Ago!I86+Set!I86+Oct!I86+Nov!I86+Dic!I86)))))))))))))</f>
        <v>0</v>
      </c>
      <c r="J86" s="430">
        <f>IF(Config!$C$6=1,SUM(+Ene!J86),IF(Config!$C$6=2,SUM(+Ene!J86+Feb!J86),IF(Config!$C$6=3,SUM(+Ene!J86+Feb!J86+Mar!J86),IF(Config!$C$6=4,SUM(+Ene!J86+Feb!J86+Mar!J86+Abr!J86),IF(Config!$C$6=5,SUM(Ene!J86+Feb!J86+Mar!J86+Abr!J86+May!J86),IF(Config!$C$6=6,SUM(+Ene!J86+Feb!J86+Mar!J86+Abr!J86+May!J86+Jun!J86),IF(Config!$C$6=7,SUM(Ene!J86+Feb!J86+Mar!J86+Abr!J86+May!J86+Jun!J86+Jul!J86),IF(Config!$C$6=8,SUM(+Ene!J86+Feb!J86+Mar!J86+Abr!J86+May!J86+Jun!J86+Jul!J86+Ago!J86),IF(Config!$C$6=9,SUM(+Ene!J86+Feb!J86+Mar!J86+Abr!J86+May!J86+Jun!J86+Jul!J86+Ago!J86+Set!J86),IF(Config!$C$6=10,SUM(+Ene!J86+Feb!J86+Mar!J86+Abr!J86+May!J86+Jun!J86+Jul!J86+Ago!J86+Set!J86+Oct!J86),IF(Config!$C$6=11,SUM(+Ene!J86+Feb!J86+Mar!J86+Abr!J86+May!J86+Jun!J86+Jul!J86+Ago!J86+Set!J86+Oct!J86+Nov!J86),IF(Config!$C$6=12,SUM(+Ene!J86+Feb!J86+Mar!J86+Abr!J86+May!J86+Jun!J86+Jul!J86+Ago!J86+Set!J86+Oct!J86+Nov!J86+Dic!J86)))))))))))))</f>
        <v>0</v>
      </c>
      <c r="K86" s="430">
        <f>IF(Config!$C$6=1,SUM(+Ene!K86),IF(Config!$C$6=2,SUM(+Ene!K86+Feb!K86),IF(Config!$C$6=3,SUM(+Ene!K86+Feb!K86+Mar!K86),IF(Config!$C$6=4,SUM(+Ene!K86+Feb!K86+Mar!K86+Abr!K86),IF(Config!$C$6=5,SUM(Ene!K86+Feb!K86+Mar!K86+Abr!K86+May!K86),IF(Config!$C$6=6,SUM(+Ene!K86+Feb!K86+Mar!K86+Abr!K86+May!K86+Jun!K86),IF(Config!$C$6=7,SUM(Ene!K86+Feb!K86+Mar!K86+Abr!K86+May!K86+Jun!K86+Jul!K86),IF(Config!$C$6=8,SUM(+Ene!K86+Feb!K86+Mar!K86+Abr!K86+May!K86+Jun!K86+Jul!K86+Ago!K86),IF(Config!$C$6=9,SUM(+Ene!K86+Feb!K86+Mar!K86+Abr!K86+May!K86+Jun!K86+Jul!K86+Ago!K86+Set!K86),IF(Config!$C$6=10,SUM(+Ene!K86+Feb!K86+Mar!K86+Abr!K86+May!K86+Jun!K86+Jul!K86+Ago!K86+Set!K86+Oct!K86),IF(Config!$C$6=11,SUM(+Ene!K86+Feb!K86+Mar!K86+Abr!K86+May!K86+Jun!K86+Jul!K86+Ago!K86+Set!K86+Oct!K86+Nov!K86),IF(Config!$C$6=12,SUM(+Ene!K86+Feb!K86+Mar!K86+Abr!K86+May!K86+Jun!K86+Jul!K86+Ago!K86+Set!K86+Oct!K86+Nov!K86+Dic!K86)))))))))))))</f>
        <v>0</v>
      </c>
      <c r="L86" s="430">
        <f>IF(Config!$C$6=1,SUM(+Ene!L86),IF(Config!$C$6=2,SUM(+Ene!L86+Feb!L86),IF(Config!$C$6=3,SUM(+Ene!L86+Feb!L86+Mar!L86),IF(Config!$C$6=4,SUM(+Ene!L86+Feb!L86+Mar!L86+Abr!L86),IF(Config!$C$6=5,SUM(Ene!L86+Feb!L86+Mar!L86+Abr!L86+May!L86),IF(Config!$C$6=6,SUM(+Ene!L86+Feb!L86+Mar!L86+Abr!L86+May!L86+Jun!L86),IF(Config!$C$6=7,SUM(Ene!L86+Feb!L86+Mar!L86+Abr!L86+May!L86+Jun!L86+Jul!L86),IF(Config!$C$6=8,SUM(+Ene!L86+Feb!L86+Mar!L86+Abr!L86+May!L86+Jun!L86+Jul!L86+Ago!L86),IF(Config!$C$6=9,SUM(+Ene!L86+Feb!L86+Mar!L86+Abr!L86+May!L86+Jun!L86+Jul!L86+Ago!L86+Set!L86),IF(Config!$C$6=10,SUM(+Ene!L86+Feb!L86+Mar!L86+Abr!L86+May!L86+Jun!L86+Jul!L86+Ago!L86+Set!L86+Oct!L86),IF(Config!$C$6=11,SUM(+Ene!L86+Feb!L86+Mar!L86+Abr!L86+May!L86+Jun!L86+Jul!L86+Ago!L86+Set!L86+Oct!L86+Nov!L86),IF(Config!$C$6=12,SUM(+Ene!L86+Feb!L86+Mar!L86+Abr!L86+May!L86+Jun!L86+Jul!L86+Ago!L86+Set!L86+Oct!L86+Nov!L86+Dic!L86)))))))))))))</f>
        <v>0</v>
      </c>
      <c r="M86" s="430">
        <f>IF(Config!$C$6=1,SUM(+Ene!M86),IF(Config!$C$6=2,SUM(+Ene!M86+Feb!M86),IF(Config!$C$6=3,SUM(+Ene!M86+Feb!M86+Mar!M86),IF(Config!$C$6=4,SUM(+Ene!M86+Feb!M86+Mar!M86+Abr!M86),IF(Config!$C$6=5,SUM(Ene!M86+Feb!M86+Mar!M86+Abr!M86+May!M86),IF(Config!$C$6=6,SUM(+Ene!M86+Feb!M86+Mar!M86+Abr!M86+May!M86+Jun!M86),IF(Config!$C$6=7,SUM(Ene!M86+Feb!M86+Mar!M86+Abr!M86+May!M86+Jun!M86+Jul!M86),IF(Config!$C$6=8,SUM(+Ene!M86+Feb!M86+Mar!M86+Abr!M86+May!M86+Jun!M86+Jul!M86+Ago!M86),IF(Config!$C$6=9,SUM(+Ene!M86+Feb!M86+Mar!M86+Abr!M86+May!M86+Jun!M86+Jul!M86+Ago!M86+Set!M86),IF(Config!$C$6=10,SUM(+Ene!M86+Feb!M86+Mar!M86+Abr!M86+May!M86+Jun!M86+Jul!M86+Ago!M86+Set!M86+Oct!M86),IF(Config!$C$6=11,SUM(+Ene!M86+Feb!M86+Mar!M86+Abr!M86+May!M86+Jun!M86+Jul!M86+Ago!M86+Set!M86+Oct!M86+Nov!M86),IF(Config!$C$6=12,SUM(+Ene!M86+Feb!M86+Mar!M86+Abr!M86+May!M86+Jun!M86+Jul!M86+Ago!M86+Set!M86+Oct!M86+Nov!M86+Dic!M86)))))))))))))</f>
        <v>0</v>
      </c>
      <c r="N86" s="430">
        <f>IF(Config!$C$6=1,SUM(+Ene!N86),IF(Config!$C$6=2,SUM(+Ene!N86+Feb!N86),IF(Config!$C$6=3,SUM(+Ene!N86+Feb!N86+Mar!N86),IF(Config!$C$6=4,SUM(+Ene!N86+Feb!N86+Mar!N86+Abr!N86),IF(Config!$C$6=5,SUM(Ene!N86+Feb!N86+Mar!N86+Abr!N86+May!N86),IF(Config!$C$6=6,SUM(+Ene!N86+Feb!N86+Mar!N86+Abr!N86+May!N86+Jun!N86),IF(Config!$C$6=7,SUM(Ene!N86+Feb!N86+Mar!N86+Abr!N86+May!N86+Jun!N86+Jul!N86),IF(Config!$C$6=8,SUM(+Ene!N86+Feb!N86+Mar!N86+Abr!N86+May!N86+Jun!N86+Jul!N86+Ago!N86),IF(Config!$C$6=9,SUM(+Ene!N86+Feb!N86+Mar!N86+Abr!N86+May!N86+Jun!N86+Jul!N86+Ago!N86+Set!N86),IF(Config!$C$6=10,SUM(+Ene!N86+Feb!N86+Mar!N86+Abr!N86+May!N86+Jun!N86+Jul!N86+Ago!N86+Set!N86+Oct!N86),IF(Config!$C$6=11,SUM(+Ene!N86+Feb!N86+Mar!N86+Abr!N86+May!N86+Jun!N86+Jul!N86+Ago!N86+Set!N86+Oct!N86+Nov!N86),IF(Config!$C$6=12,SUM(+Ene!N86+Feb!N86+Mar!N86+Abr!N86+May!N86+Jun!N86+Jul!N86+Ago!N86+Set!N86+Oct!N86+Nov!N86+Dic!N86)))))))))))))</f>
        <v>0</v>
      </c>
      <c r="O86" s="430">
        <f>IF(Config!$C$6=1,SUM(+Ene!O86),IF(Config!$C$6=2,SUM(+Ene!O86+Feb!O86),IF(Config!$C$6=3,SUM(+Ene!O86+Feb!O86+Mar!O86),IF(Config!$C$6=4,SUM(+Ene!O86+Feb!O86+Mar!O86+Abr!O86),IF(Config!$C$6=5,SUM(Ene!O86+Feb!O86+Mar!O86+Abr!O86+May!O86),IF(Config!$C$6=6,SUM(+Ene!O86+Feb!O86+Mar!O86+Abr!O86+May!O86+Jun!O86),IF(Config!$C$6=7,SUM(Ene!O86+Feb!O86+Mar!O86+Abr!O86+May!O86+Jun!O86+Jul!O86),IF(Config!$C$6=8,SUM(+Ene!O86+Feb!O86+Mar!O86+Abr!O86+May!O86+Jun!O86+Jul!O86+Ago!O86),IF(Config!$C$6=9,SUM(+Ene!O86+Feb!O86+Mar!O86+Abr!O86+May!O86+Jun!O86+Jul!O86+Ago!O86+Set!O86),IF(Config!$C$6=10,SUM(+Ene!O86+Feb!O86+Mar!O86+Abr!O86+May!O86+Jun!O86+Jul!O86+Ago!O86+Set!O86+Oct!O86),IF(Config!$C$6=11,SUM(+Ene!O86+Feb!O86+Mar!O86+Abr!O86+May!O86+Jun!O86+Jul!O86+Ago!O86+Set!O86+Oct!O86+Nov!O86),IF(Config!$C$6=12,SUM(+Ene!O86+Feb!O86+Mar!O86+Abr!O86+May!O86+Jun!O86+Jul!O86+Ago!O86+Set!O86+Oct!O86+Nov!O86+Dic!O86)))))))))))))</f>
        <v>0</v>
      </c>
      <c r="P86" s="430">
        <f>IF(Config!$C$6=1,SUM(+Ene!P86),IF(Config!$C$6=2,SUM(+Ene!P86+Feb!P86),IF(Config!$C$6=3,SUM(+Ene!P86+Feb!P86+Mar!P86),IF(Config!$C$6=4,SUM(+Ene!P86+Feb!P86+Mar!P86+Abr!P86),IF(Config!$C$6=5,SUM(Ene!P86+Feb!P86+Mar!P86+Abr!P86+May!P86),IF(Config!$C$6=6,SUM(+Ene!P86+Feb!P86+Mar!P86+Abr!P86+May!P86+Jun!P86),IF(Config!$C$6=7,SUM(Ene!P86+Feb!P86+Mar!P86+Abr!P86+May!P86+Jun!P86+Jul!P86),IF(Config!$C$6=8,SUM(+Ene!P86+Feb!P86+Mar!P86+Abr!P86+May!P86+Jun!P86+Jul!P86+Ago!P86),IF(Config!$C$6=9,SUM(+Ene!P86+Feb!P86+Mar!P86+Abr!P86+May!P86+Jun!P86+Jul!P86+Ago!P86+Set!P86),IF(Config!$C$6=10,SUM(+Ene!P86+Feb!P86+Mar!P86+Abr!P86+May!P86+Jun!P86+Jul!P86+Ago!P86+Set!P86+Oct!P86),IF(Config!$C$6=11,SUM(+Ene!P86+Feb!P86+Mar!P86+Abr!P86+May!P86+Jun!P86+Jul!P86+Ago!P86+Set!P86+Oct!P86+Nov!P86),IF(Config!$C$6=12,SUM(+Ene!P86+Feb!P86+Mar!P86+Abr!P86+May!P86+Jun!P86+Jul!P86+Ago!P86+Set!P86+Oct!P86+Nov!P86+Dic!P86)))))))))))))</f>
        <v>0</v>
      </c>
      <c r="Q86" s="430">
        <f>IF(Config!$C$6=1,SUM(+Ene!Q86),IF(Config!$C$6=2,SUM(+Ene!Q86+Feb!Q86),IF(Config!$C$6=3,SUM(+Ene!Q86+Feb!Q86+Mar!Q86),IF(Config!$C$6=4,SUM(+Ene!Q86+Feb!Q86+Mar!Q86+Abr!Q86),IF(Config!$C$6=5,SUM(Ene!Q86+Feb!Q86+Mar!Q86+Abr!Q86+May!Q86),IF(Config!$C$6=6,SUM(+Ene!Q86+Feb!Q86+Mar!Q86+Abr!Q86+May!Q86+Jun!Q86),IF(Config!$C$6=7,SUM(Ene!Q86+Feb!Q86+Mar!Q86+Abr!Q86+May!Q86+Jun!Q86+Jul!Q86),IF(Config!$C$6=8,SUM(+Ene!Q86+Feb!Q86+Mar!Q86+Abr!Q86+May!Q86+Jun!Q86+Jul!Q86+Ago!Q86),IF(Config!$C$6=9,SUM(+Ene!Q86+Feb!Q86+Mar!Q86+Abr!Q86+May!Q86+Jun!Q86+Jul!Q86+Ago!Q86+Set!Q86),IF(Config!$C$6=10,SUM(+Ene!Q86+Feb!Q86+Mar!Q86+Abr!Q86+May!Q86+Jun!Q86+Jul!Q86+Ago!Q86+Set!Q86+Oct!Q86),IF(Config!$C$6=11,SUM(+Ene!Q86+Feb!Q86+Mar!Q86+Abr!Q86+May!Q86+Jun!Q86+Jul!Q86+Ago!Q86+Set!Q86+Oct!Q86+Nov!Q86),IF(Config!$C$6=12,SUM(+Ene!Q86+Feb!Q86+Mar!Q86+Abr!Q86+May!Q86+Jun!Q86+Jul!Q86+Ago!Q86+Set!Q86+Oct!Q86+Nov!Q86+Dic!Q86)))))))))))))</f>
        <v>0</v>
      </c>
      <c r="R86" s="430">
        <f>IF(Config!$C$6=1,SUM(+Ene!R86),IF(Config!$C$6=2,SUM(+Ene!R86+Feb!R86),IF(Config!$C$6=3,SUM(+Ene!R86+Feb!R86+Mar!R86),IF(Config!$C$6=4,SUM(+Ene!R86+Feb!R86+Mar!R86+Abr!R86),IF(Config!$C$6=5,SUM(Ene!R86+Feb!R86+Mar!R86+Abr!R86+May!R86),IF(Config!$C$6=6,SUM(+Ene!R86+Feb!R86+Mar!R86+Abr!R86+May!R86+Jun!R86),IF(Config!$C$6=7,SUM(Ene!R86+Feb!R86+Mar!R86+Abr!R86+May!R86+Jun!R86+Jul!R86),IF(Config!$C$6=8,SUM(+Ene!R86+Feb!R86+Mar!R86+Abr!R86+May!R86+Jun!R86+Jul!R86+Ago!R86),IF(Config!$C$6=9,SUM(+Ene!R86+Feb!R86+Mar!R86+Abr!R86+May!R86+Jun!R86+Jul!R86+Ago!R86+Set!R86),IF(Config!$C$6=10,SUM(+Ene!R86+Feb!R86+Mar!R86+Abr!R86+May!R86+Jun!R86+Jul!R86+Ago!R86+Set!R86+Oct!R86),IF(Config!$C$6=11,SUM(+Ene!R86+Feb!R86+Mar!R86+Abr!R86+May!R86+Jun!R86+Jul!R86+Ago!R86+Set!R86+Oct!R86+Nov!R86),IF(Config!$C$6=12,SUM(+Ene!R86+Feb!R86+Mar!R86+Abr!R86+May!R86+Jun!R86+Jul!R86+Ago!R86+Set!R86+Oct!R86+Nov!R86+Dic!R86)))))))))))))</f>
        <v>0</v>
      </c>
      <c r="S86" s="430">
        <f>IF(Config!$C$6=1,SUM(+Ene!S86),IF(Config!$C$6=2,SUM(+Ene!S86+Feb!S86),IF(Config!$C$6=3,SUM(+Ene!S86+Feb!S86+Mar!S86),IF(Config!$C$6=4,SUM(+Ene!S86+Feb!S86+Mar!S86+Abr!S86),IF(Config!$C$6=5,SUM(Ene!S86+Feb!S86+Mar!S86+Abr!S86+May!S86),IF(Config!$C$6=6,SUM(+Ene!S86+Feb!S86+Mar!S86+Abr!S86+May!S86+Jun!S86),IF(Config!$C$6=7,SUM(Ene!S86+Feb!S86+Mar!S86+Abr!S86+May!S86+Jun!S86+Jul!S86),IF(Config!$C$6=8,SUM(+Ene!S86+Feb!S86+Mar!S86+Abr!S86+May!S86+Jun!S86+Jul!S86+Ago!S86),IF(Config!$C$6=9,SUM(+Ene!S86+Feb!S86+Mar!S86+Abr!S86+May!S86+Jun!S86+Jul!S86+Ago!S86+Set!S86),IF(Config!$C$6=10,SUM(+Ene!S86+Feb!S86+Mar!S86+Abr!S86+May!S86+Jun!S86+Jul!S86+Ago!S86+Set!S86+Oct!S86),IF(Config!$C$6=11,SUM(+Ene!S86+Feb!S86+Mar!S86+Abr!S86+May!S86+Jun!S86+Jul!S86+Ago!S86+Set!S86+Oct!S86+Nov!S86),IF(Config!$C$6=12,SUM(+Ene!S86+Feb!S86+Mar!S86+Abr!S86+May!S86+Jun!S86+Jul!S86+Ago!S86+Set!S86+Oct!S86+Nov!S86+Dic!S86)))))))))))))</f>
        <v>0</v>
      </c>
      <c r="T86" s="430">
        <f>IF(Config!$C$6=1,SUM(+Ene!T86),IF(Config!$C$6=2,SUM(+Ene!T86+Feb!T86),IF(Config!$C$6=3,SUM(+Ene!T86+Feb!T86+Mar!T86),IF(Config!$C$6=4,SUM(+Ene!T86+Feb!T86+Mar!T86+Abr!T86),IF(Config!$C$6=5,SUM(Ene!T86+Feb!T86+Mar!T86+Abr!T86+May!T86),IF(Config!$C$6=6,SUM(+Ene!T86+Feb!T86+Mar!T86+Abr!T86+May!T86+Jun!T86),IF(Config!$C$6=7,SUM(Ene!T86+Feb!T86+Mar!T86+Abr!T86+May!T86+Jun!T86+Jul!T86),IF(Config!$C$6=8,SUM(+Ene!T86+Feb!T86+Mar!T86+Abr!T86+May!T86+Jun!T86+Jul!T86+Ago!T86),IF(Config!$C$6=9,SUM(+Ene!T86+Feb!T86+Mar!T86+Abr!T86+May!T86+Jun!T86+Jul!T86+Ago!T86+Set!T86),IF(Config!$C$6=10,SUM(+Ene!T86+Feb!T86+Mar!T86+Abr!T86+May!T86+Jun!T86+Jul!T86+Ago!T86+Set!T86+Oct!T86),IF(Config!$C$6=11,SUM(+Ene!T86+Feb!T86+Mar!T86+Abr!T86+May!T86+Jun!T86+Jul!T86+Ago!T86+Set!T86+Oct!T86+Nov!T86),IF(Config!$C$6=12,SUM(+Ene!T86+Feb!T86+Mar!T86+Abr!T86+May!T86+Jun!T86+Jul!T86+Ago!T86+Set!T86+Oct!T86+Nov!T86+Dic!T86)))))))))))))</f>
        <v>0</v>
      </c>
      <c r="U86" s="430">
        <f>IF(Config!$C$6=1,SUM(+Ene!U86),IF(Config!$C$6=2,SUM(+Ene!U86+Feb!U86),IF(Config!$C$6=3,SUM(+Ene!U86+Feb!U86+Mar!U86),IF(Config!$C$6=4,SUM(+Ene!U86+Feb!U86+Mar!U86+Abr!U86),IF(Config!$C$6=5,SUM(Ene!U86+Feb!U86+Mar!U86+Abr!U86+May!U86),IF(Config!$C$6=6,SUM(+Ene!U86+Feb!U86+Mar!U86+Abr!U86+May!U86+Jun!U86),IF(Config!$C$6=7,SUM(Ene!U86+Feb!U86+Mar!U86+Abr!U86+May!U86+Jun!U86+Jul!U86),IF(Config!$C$6=8,SUM(+Ene!U86+Feb!U86+Mar!U86+Abr!U86+May!U86+Jun!U86+Jul!U86+Ago!U86),IF(Config!$C$6=9,SUM(+Ene!U86+Feb!U86+Mar!U86+Abr!U86+May!U86+Jun!U86+Jul!U86+Ago!U86+Set!U86),IF(Config!$C$6=10,SUM(+Ene!U86+Feb!U86+Mar!U86+Abr!U86+May!U86+Jun!U86+Jul!U86+Ago!U86+Set!U86+Oct!U86),IF(Config!$C$6=11,SUM(+Ene!U86+Feb!U86+Mar!U86+Abr!U86+May!U86+Jun!U86+Jul!U86+Ago!U86+Set!U86+Oct!U86+Nov!U86),IF(Config!$C$6=12,SUM(+Ene!U86+Feb!U86+Mar!U86+Abr!U86+May!U86+Jun!U86+Jul!U86+Ago!U86+Set!U86+Oct!U86+Nov!U86+Dic!U86)))))))))))))</f>
        <v>0</v>
      </c>
      <c r="V86" s="430">
        <f>IF(Config!$C$6=1,SUM(+Ene!V86),IF(Config!$C$6=2,SUM(+Ene!V86+Feb!V86),IF(Config!$C$6=3,SUM(+Ene!V86+Feb!V86+Mar!V86),IF(Config!$C$6=4,SUM(+Ene!V86+Feb!V86+Mar!V86+Abr!V86),IF(Config!$C$6=5,SUM(Ene!V86+Feb!V86+Mar!V86+Abr!V86+May!V86),IF(Config!$C$6=6,SUM(+Ene!V86+Feb!V86+Mar!V86+Abr!V86+May!V86+Jun!V86),IF(Config!$C$6=7,SUM(Ene!V86+Feb!V86+Mar!V86+Abr!V86+May!V86+Jun!V86+Jul!V86),IF(Config!$C$6=8,SUM(+Ene!V86+Feb!V86+Mar!V86+Abr!V86+May!V86+Jun!V86+Jul!V86+Ago!V86),IF(Config!$C$6=9,SUM(+Ene!V86+Feb!V86+Mar!V86+Abr!V86+May!V86+Jun!V86+Jul!V86+Ago!V86+Set!V86),IF(Config!$C$6=10,SUM(+Ene!V86+Feb!V86+Mar!V86+Abr!V86+May!V86+Jun!V86+Jul!V86+Ago!V86+Set!V86+Oct!V86),IF(Config!$C$6=11,SUM(+Ene!V86+Feb!V86+Mar!V86+Abr!V86+May!V86+Jun!V86+Jul!V86+Ago!V86+Set!V86+Oct!V86+Nov!V86),IF(Config!$C$6=12,SUM(+Ene!V86+Feb!V86+Mar!V86+Abr!V86+May!V86+Jun!V86+Jul!V86+Ago!V86+Set!V86+Oct!V86+Nov!V86+Dic!V86)))))))))))))</f>
        <v>0</v>
      </c>
      <c r="W86" s="430">
        <f>IF(Config!$C$6=1,SUM(+Ene!W86),IF(Config!$C$6=2,SUM(+Ene!W86+Feb!W86),IF(Config!$C$6=3,SUM(+Ene!W86+Feb!W86+Mar!W86),IF(Config!$C$6=4,SUM(+Ene!W86+Feb!W86+Mar!W86+Abr!W86),IF(Config!$C$6=5,SUM(Ene!W86+Feb!W86+Mar!W86+Abr!W86+May!W86),IF(Config!$C$6=6,SUM(+Ene!W86+Feb!W86+Mar!W86+Abr!W86+May!W86+Jun!W86),IF(Config!$C$6=7,SUM(Ene!W86+Feb!W86+Mar!W86+Abr!W86+May!W86+Jun!W86+Jul!W86),IF(Config!$C$6=8,SUM(+Ene!W86+Feb!W86+Mar!W86+Abr!W86+May!W86+Jun!W86+Jul!W86+Ago!W86),IF(Config!$C$6=9,SUM(+Ene!W86+Feb!W86+Mar!W86+Abr!W86+May!W86+Jun!W86+Jul!W86+Ago!W86+Set!W86),IF(Config!$C$6=10,SUM(+Ene!W86+Feb!W86+Mar!W86+Abr!W86+May!W86+Jun!W86+Jul!W86+Ago!W86+Set!W86+Oct!W86),IF(Config!$C$6=11,SUM(+Ene!W86+Feb!W86+Mar!W86+Abr!W86+May!W86+Jun!W86+Jul!W86+Ago!W86+Set!W86+Oct!W86+Nov!W86),IF(Config!$C$6=12,SUM(+Ene!W86+Feb!W86+Mar!W86+Abr!W86+May!W86+Jun!W86+Jul!W86+Ago!W86+Set!W86+Oct!W86+Nov!W86+Dic!W86)))))))))))))</f>
        <v>0</v>
      </c>
      <c r="X86" s="430">
        <f>IF(Config!$C$6=1,SUM(+Ene!X86),IF(Config!$C$6=2,SUM(+Ene!X86+Feb!X86),IF(Config!$C$6=3,SUM(+Ene!X86+Feb!X86+Mar!X86),IF(Config!$C$6=4,SUM(+Ene!X86+Feb!X86+Mar!X86+Abr!X86),IF(Config!$C$6=5,SUM(Ene!X86+Feb!X86+Mar!X86+Abr!X86+May!X86),IF(Config!$C$6=6,SUM(+Ene!X86+Feb!X86+Mar!X86+Abr!X86+May!X86+Jun!X86),IF(Config!$C$6=7,SUM(Ene!X86+Feb!X86+Mar!X86+Abr!X86+May!X86+Jun!X86+Jul!X86),IF(Config!$C$6=8,SUM(+Ene!X86+Feb!X86+Mar!X86+Abr!X86+May!X86+Jun!X86+Jul!X86+Ago!X86),IF(Config!$C$6=9,SUM(+Ene!X86+Feb!X86+Mar!X86+Abr!X86+May!X86+Jun!X86+Jul!X86+Ago!X86+Set!X86),IF(Config!$C$6=10,SUM(+Ene!X86+Feb!X86+Mar!X86+Abr!X86+May!X86+Jun!X86+Jul!X86+Ago!X86+Set!X86+Oct!X86),IF(Config!$C$6=11,SUM(+Ene!X86+Feb!X86+Mar!X86+Abr!X86+May!X86+Jun!X86+Jul!X86+Ago!X86+Set!X86+Oct!X86+Nov!X86),IF(Config!$C$6=12,SUM(+Ene!X86+Feb!X86+Mar!X86+Abr!X86+May!X86+Jun!X86+Jul!X86+Ago!X86+Set!X86+Oct!X86+Nov!X86+Dic!X86)))))))))))))</f>
        <v>0</v>
      </c>
      <c r="Y86" s="430">
        <f>IF(Config!$C$6=1,SUM(+Ene!Y86),IF(Config!$C$6=2,SUM(+Ene!Y86+Feb!Y86),IF(Config!$C$6=3,SUM(+Ene!Y86+Feb!Y86+Mar!Y86),IF(Config!$C$6=4,SUM(+Ene!Y86+Feb!Y86+Mar!Y86+Abr!Y86),IF(Config!$C$6=5,SUM(Ene!Y86+Feb!Y86+Mar!Y86+Abr!Y86+May!Y86),IF(Config!$C$6=6,SUM(+Ene!Y86+Feb!Y86+Mar!Y86+Abr!Y86+May!Y86+Jun!Y86),IF(Config!$C$6=7,SUM(Ene!Y86+Feb!Y86+Mar!Y86+Abr!Y86+May!Y86+Jun!Y86+Jul!Y86),IF(Config!$C$6=8,SUM(+Ene!Y86+Feb!Y86+Mar!Y86+Abr!Y86+May!Y86+Jun!Y86+Jul!Y86+Ago!Y86),IF(Config!$C$6=9,SUM(+Ene!Y86+Feb!Y86+Mar!Y86+Abr!Y86+May!Y86+Jun!Y86+Jul!Y86+Ago!Y86+Set!Y86),IF(Config!$C$6=10,SUM(+Ene!Y86+Feb!Y86+Mar!Y86+Abr!Y86+May!Y86+Jun!Y86+Jul!Y86+Ago!Y86+Set!Y86+Oct!Y86),IF(Config!$C$6=11,SUM(+Ene!Y86+Feb!Y86+Mar!Y86+Abr!Y86+May!Y86+Jun!Y86+Jul!Y86+Ago!Y86+Set!Y86+Oct!Y86+Nov!Y86),IF(Config!$C$6=12,SUM(+Ene!Y86+Feb!Y86+Mar!Y86+Abr!Y86+May!Y86+Jun!Y86+Jul!Y86+Ago!Y86+Set!Y86+Oct!Y86+Nov!Y86+Dic!Y86)))))))))))))</f>
        <v>0</v>
      </c>
      <c r="Z86" s="430">
        <f>IF(Config!$C$6=1,SUM(+Ene!Z86),IF(Config!$C$6=2,SUM(+Ene!Z86+Feb!Z86),IF(Config!$C$6=3,SUM(+Ene!Z86+Feb!Z86+Mar!Z86),IF(Config!$C$6=4,SUM(+Ene!Z86+Feb!Z86+Mar!Z86+Abr!Z86),IF(Config!$C$6=5,SUM(Ene!Z86+Feb!Z86+Mar!Z86+Abr!Z86+May!Z86),IF(Config!$C$6=6,SUM(+Ene!Z86+Feb!Z86+Mar!Z86+Abr!Z86+May!Z86+Jun!Z86),IF(Config!$C$6=7,SUM(Ene!Z86+Feb!Z86+Mar!Z86+Abr!Z86+May!Z86+Jun!Z86+Jul!Z86),IF(Config!$C$6=8,SUM(+Ene!Z86+Feb!Z86+Mar!Z86+Abr!Z86+May!Z86+Jun!Z86+Jul!Z86+Ago!Z86),IF(Config!$C$6=9,SUM(+Ene!Z86+Feb!Z86+Mar!Z86+Abr!Z86+May!Z86+Jun!Z86+Jul!Z86+Ago!Z86+Set!Z86),IF(Config!$C$6=10,SUM(+Ene!Z86+Feb!Z86+Mar!Z86+Abr!Z86+May!Z86+Jun!Z86+Jul!Z86+Ago!Z86+Set!Z86+Oct!Z86),IF(Config!$C$6=11,SUM(+Ene!Z86+Feb!Z86+Mar!Z86+Abr!Z86+May!Z86+Jun!Z86+Jul!Z86+Ago!Z86+Set!Z86+Oct!Z86+Nov!Z86),IF(Config!$C$6=12,SUM(+Ene!Z86+Feb!Z86+Mar!Z86+Abr!Z86+May!Z86+Jun!Z86+Jul!Z86+Ago!Z86+Set!Z86+Oct!Z86+Nov!Z86+Dic!Z86)))))))))))))</f>
        <v>0</v>
      </c>
      <c r="AA86" s="430">
        <f>IF(Config!$C$6=1,SUM(+Ene!AA86),IF(Config!$C$6=2,SUM(+Ene!AA86+Feb!AA86),IF(Config!$C$6=3,SUM(+Ene!AA86+Feb!AA86+Mar!AA86),IF(Config!$C$6=4,SUM(+Ene!AA86+Feb!AA86+Mar!AA86+Abr!AA86),IF(Config!$C$6=5,SUM(Ene!AA86+Feb!AA86+Mar!AA86+Abr!AA86+May!AA86),IF(Config!$C$6=6,SUM(+Ene!AA86+Feb!AA86+Mar!AA86+Abr!AA86+May!AA86+Jun!AA86),IF(Config!$C$6=7,SUM(Ene!AA86+Feb!AA86+Mar!AA86+Abr!AA86+May!AA86+Jun!AA86+Jul!AA86),IF(Config!$C$6=8,SUM(+Ene!AA86+Feb!AA86+Mar!AA86+Abr!AA86+May!AA86+Jun!AA86+Jul!AA86+Ago!AA86),IF(Config!$C$6=9,SUM(+Ene!AA86+Feb!AA86+Mar!AA86+Abr!AA86+May!AA86+Jun!AA86+Jul!AA86+Ago!AA86+Set!AA86),IF(Config!$C$6=10,SUM(+Ene!AA86+Feb!AA86+Mar!AA86+Abr!AA86+May!AA86+Jun!AA86+Jul!AA86+Ago!AA86+Set!AA86+Oct!AA86),IF(Config!$C$6=11,SUM(+Ene!AA86+Feb!AA86+Mar!AA86+Abr!AA86+May!AA86+Jun!AA86+Jul!AA86+Ago!AA86+Set!AA86+Oct!AA86+Nov!AA86),IF(Config!$C$6=12,SUM(+Ene!AA86+Feb!AA86+Mar!AA86+Abr!AA86+May!AA86+Jun!AA86+Jul!AA86+Ago!AA86+Set!AA86+Oct!AA86+Nov!AA86+Dic!AA86)))))))))))))</f>
        <v>0</v>
      </c>
      <c r="AB86" s="430">
        <f>IF(Config!$C$6=1,SUM(+Ene!AB86),IF(Config!$C$6=2,SUM(+Ene!AB86+Feb!AB86),IF(Config!$C$6=3,SUM(+Ene!AB86+Feb!AB86+Mar!AB86),IF(Config!$C$6=4,SUM(+Ene!AB86+Feb!AB86+Mar!AB86+Abr!AB86),IF(Config!$C$6=5,SUM(Ene!AB86+Feb!AB86+Mar!AB86+Abr!AB86+May!AB86),IF(Config!$C$6=6,SUM(+Ene!AB86+Feb!AB86+Mar!AB86+Abr!AB86+May!AB86+Jun!AB86),IF(Config!$C$6=7,SUM(Ene!AB86+Feb!AB86+Mar!AB86+Abr!AB86+May!AB86+Jun!AB86+Jul!AB86),IF(Config!$C$6=8,SUM(+Ene!AB86+Feb!AB86+Mar!AB86+Abr!AB86+May!AB86+Jun!AB86+Jul!AB86+Ago!AB86),IF(Config!$C$6=9,SUM(+Ene!AB86+Feb!AB86+Mar!AB86+Abr!AB86+May!AB86+Jun!AB86+Jul!AB86+Ago!AB86+Set!AB86),IF(Config!$C$6=10,SUM(+Ene!AB86+Feb!AB86+Mar!AB86+Abr!AB86+May!AB86+Jun!AB86+Jul!AB86+Ago!AB86+Set!AB86+Oct!AB86),IF(Config!$C$6=11,SUM(+Ene!AB86+Feb!AB86+Mar!AB86+Abr!AB86+May!AB86+Jun!AB86+Jul!AB86+Ago!AB86+Set!AB86+Oct!AB86+Nov!AB86),IF(Config!$C$6=12,SUM(+Ene!AB86+Feb!AB86+Mar!AB86+Abr!AB86+May!AB86+Jun!AB86+Jul!AB86+Ago!AB86+Set!AB86+Oct!AB86+Nov!AB86+Dic!AB86)))))))))))))</f>
        <v>0</v>
      </c>
      <c r="AC86" s="430">
        <f>IF(Config!$C$6=1,SUM(+Ene!AC86),IF(Config!$C$6=2,SUM(+Ene!AC86+Feb!AC86),IF(Config!$C$6=3,SUM(+Ene!AC86+Feb!AC86+Mar!AC86),IF(Config!$C$6=4,SUM(+Ene!AC86+Feb!AC86+Mar!AC86+Abr!AC86),IF(Config!$C$6=5,SUM(Ene!AC86+Feb!AC86+Mar!AC86+Abr!AC86+May!AC86),IF(Config!$C$6=6,SUM(+Ene!AC86+Feb!AC86+Mar!AC86+Abr!AC86+May!AC86+Jun!AC86),IF(Config!$C$6=7,SUM(Ene!AC86+Feb!AC86+Mar!AC86+Abr!AC86+May!AC86+Jun!AC86+Jul!AC86),IF(Config!$C$6=8,SUM(+Ene!AC86+Feb!AC86+Mar!AC86+Abr!AC86+May!AC86+Jun!AC86+Jul!AC86+Ago!AC86),IF(Config!$C$6=9,SUM(+Ene!AC86+Feb!AC86+Mar!AC86+Abr!AC86+May!AC86+Jun!AC86+Jul!AC86+Ago!AC86+Set!AC86),IF(Config!$C$6=10,SUM(+Ene!AC86+Feb!AC86+Mar!AC86+Abr!AC86+May!AC86+Jun!AC86+Jul!AC86+Ago!AC86+Set!AC86+Oct!AC86),IF(Config!$C$6=11,SUM(+Ene!AC86+Feb!AC86+Mar!AC86+Abr!AC86+May!AC86+Jun!AC86+Jul!AC86+Ago!AC86+Set!AC86+Oct!AC86+Nov!AC86),IF(Config!$C$6=12,SUM(+Ene!AC86+Feb!AC86+Mar!AC86+Abr!AC86+May!AC86+Jun!AC86+Jul!AC86+Ago!AC86+Set!AC86+Oct!AC86+Nov!AC86+Dic!AC86)))))))))))))</f>
        <v>0</v>
      </c>
      <c r="AD86" s="430">
        <f>IF(Config!$C$6=1,SUM(+Ene!AD86),IF(Config!$C$6=2,SUM(+Ene!AD86+Feb!AD86),IF(Config!$C$6=3,SUM(+Ene!AD86+Feb!AD86+Mar!AD86),IF(Config!$C$6=4,SUM(+Ene!AD86+Feb!AD86+Mar!AD86+Abr!AD86),IF(Config!$C$6=5,SUM(Ene!AD86+Feb!AD86+Mar!AD86+Abr!AD86+May!AD86),IF(Config!$C$6=6,SUM(+Ene!AD86+Feb!AD86+Mar!AD86+Abr!AD86+May!AD86+Jun!AD86),IF(Config!$C$6=7,SUM(Ene!AD86+Feb!AD86+Mar!AD86+Abr!AD86+May!AD86+Jun!AD86+Jul!AD86),IF(Config!$C$6=8,SUM(+Ene!AD86+Feb!AD86+Mar!AD86+Abr!AD86+May!AD86+Jun!AD86+Jul!AD86+Ago!AD86),IF(Config!$C$6=9,SUM(+Ene!AD86+Feb!AD86+Mar!AD86+Abr!AD86+May!AD86+Jun!AD86+Jul!AD86+Ago!AD86+Set!AD86),IF(Config!$C$6=10,SUM(+Ene!AD86+Feb!AD86+Mar!AD86+Abr!AD86+May!AD86+Jun!AD86+Jul!AD86+Ago!AD86+Set!AD86+Oct!AD86),IF(Config!$C$6=11,SUM(+Ene!AD86+Feb!AD86+Mar!AD86+Abr!AD86+May!AD86+Jun!AD86+Jul!AD86+Ago!AD86+Set!AD86+Oct!AD86+Nov!AD86),IF(Config!$C$6=12,SUM(+Ene!AD86+Feb!AD86+Mar!AD86+Abr!AD86+May!AD86+Jun!AD86+Jul!AD86+Ago!AD86+Set!AD86+Oct!AD86+Nov!AD86+Dic!AD86)))))))))))))</f>
        <v>0</v>
      </c>
      <c r="AE86" s="430">
        <f>IF(Config!$C$6=1,SUM(+Ene!AE86),IF(Config!$C$6=2,SUM(+Ene!AE86+Feb!AE86),IF(Config!$C$6=3,SUM(+Ene!AE86+Feb!AE86+Mar!AE86),IF(Config!$C$6=4,SUM(+Ene!AE86+Feb!AE86+Mar!AE86+Abr!AE86),IF(Config!$C$6=5,SUM(Ene!AE86+Feb!AE86+Mar!AE86+Abr!AE86+May!AE86),IF(Config!$C$6=6,SUM(+Ene!AE86+Feb!AE86+Mar!AE86+Abr!AE86+May!AE86+Jun!AE86),IF(Config!$C$6=7,SUM(Ene!AE86+Feb!AE86+Mar!AE86+Abr!AE86+May!AE86+Jun!AE86+Jul!AE86),IF(Config!$C$6=8,SUM(+Ene!AE86+Feb!AE86+Mar!AE86+Abr!AE86+May!AE86+Jun!AE86+Jul!AE86+Ago!AE86),IF(Config!$C$6=9,SUM(+Ene!AE86+Feb!AE86+Mar!AE86+Abr!AE86+May!AE86+Jun!AE86+Jul!AE86+Ago!AE86+Set!AE86),IF(Config!$C$6=10,SUM(+Ene!AE86+Feb!AE86+Mar!AE86+Abr!AE86+May!AE86+Jun!AE86+Jul!AE86+Ago!AE86+Set!AE86+Oct!AE86),IF(Config!$C$6=11,SUM(+Ene!AE86+Feb!AE86+Mar!AE86+Abr!AE86+May!AE86+Jun!AE86+Jul!AE86+Ago!AE86+Set!AE86+Oct!AE86+Nov!AE86),IF(Config!$C$6=12,SUM(+Ene!AE86+Feb!AE86+Mar!AE86+Abr!AE86+May!AE86+Jun!AE86+Jul!AE86+Ago!AE86+Set!AE86+Oct!AE86+Nov!AE86+Dic!AE86)))))))))))))</f>
        <v>0</v>
      </c>
      <c r="AF86" s="430">
        <f>IF(Config!$C$6=1,SUM(+Ene!AF86),IF(Config!$C$6=2,SUM(+Ene!AF86+Feb!AF86),IF(Config!$C$6=3,SUM(+Ene!AF86+Feb!AF86+Mar!AF86),IF(Config!$C$6=4,SUM(+Ene!AF86+Feb!AF86+Mar!AF86+Abr!AF86),IF(Config!$C$6=5,SUM(Ene!AF86+Feb!AF86+Mar!AF86+Abr!AF86+May!AF86),IF(Config!$C$6=6,SUM(+Ene!AF86+Feb!AF86+Mar!AF86+Abr!AF86+May!AF86+Jun!AF86),IF(Config!$C$6=7,SUM(Ene!AF86+Feb!AF86+Mar!AF86+Abr!AF86+May!AF86+Jun!AF86+Jul!AF86),IF(Config!$C$6=8,SUM(+Ene!AF86+Feb!AF86+Mar!AF86+Abr!AF86+May!AF86+Jun!AF86+Jul!AF86+Ago!AF86),IF(Config!$C$6=9,SUM(+Ene!AF86+Feb!AF86+Mar!AF86+Abr!AF86+May!AF86+Jun!AF86+Jul!AF86+Ago!AF86+Set!AF86),IF(Config!$C$6=10,SUM(+Ene!AF86+Feb!AF86+Mar!AF86+Abr!AF86+May!AF86+Jun!AF86+Jul!AF86+Ago!AF86+Set!AF86+Oct!AF86),IF(Config!$C$6=11,SUM(+Ene!AF86+Feb!AF86+Mar!AF86+Abr!AF86+May!AF86+Jun!AF86+Jul!AF86+Ago!AF86+Set!AF86+Oct!AF86+Nov!AF86),IF(Config!$C$6=12,SUM(+Ene!AF86+Feb!AF86+Mar!AF86+Abr!AF86+May!AF86+Jun!AF86+Jul!AF86+Ago!AF86+Set!AF86+Oct!AF86+Nov!AF86+Dic!AF86)))))))))))))</f>
        <v>0</v>
      </c>
      <c r="AG86" s="430">
        <f>IF(Config!$C$6=1,SUM(+Ene!AG86),IF(Config!$C$6=2,SUM(+Ene!AG86+Feb!AG86),IF(Config!$C$6=3,SUM(+Ene!AG86+Feb!AG86+Mar!AG86),IF(Config!$C$6=4,SUM(+Ene!AG86+Feb!AG86+Mar!AG86+Abr!AG86),IF(Config!$C$6=5,SUM(Ene!AG86+Feb!AG86+Mar!AG86+Abr!AG86+May!AG86),IF(Config!$C$6=6,SUM(+Ene!AG86+Feb!AG86+Mar!AG86+Abr!AG86+May!AG86+Jun!AG86),IF(Config!$C$6=7,SUM(Ene!AG86+Feb!AG86+Mar!AG86+Abr!AG86+May!AG86+Jun!AG86+Jul!AG86),IF(Config!$C$6=8,SUM(+Ene!AG86+Feb!AG86+Mar!AG86+Abr!AG86+May!AG86+Jun!AG86+Jul!AG86+Ago!AG86),IF(Config!$C$6=9,SUM(+Ene!AG86+Feb!AG86+Mar!AG86+Abr!AG86+May!AG86+Jun!AG86+Jul!AG86+Ago!AG86+Set!AG86),IF(Config!$C$6=10,SUM(+Ene!AG86+Feb!AG86+Mar!AG86+Abr!AG86+May!AG86+Jun!AG86+Jul!AG86+Ago!AG86+Set!AG86+Oct!AG86),IF(Config!$C$6=11,SUM(+Ene!AG86+Feb!AG86+Mar!AG86+Abr!AG86+May!AG86+Jun!AG86+Jul!AG86+Ago!AG86+Set!AG86+Oct!AG86+Nov!AG86),IF(Config!$C$6=12,SUM(+Ene!AG86+Feb!AG86+Mar!AG86+Abr!AG86+May!AG86+Jun!AG86+Jul!AG86+Ago!AG86+Set!AG86+Oct!AG86+Nov!AG86+Dic!AG86)))))))))))))</f>
        <v>0</v>
      </c>
      <c r="AH86" s="430">
        <f>IF(Config!$C$6=1,SUM(+Ene!AH86),IF(Config!$C$6=2,SUM(+Ene!AH86+Feb!AH86),IF(Config!$C$6=3,SUM(+Ene!AH86+Feb!AH86+Mar!AH86),IF(Config!$C$6=4,SUM(+Ene!AH86+Feb!AH86+Mar!AH86+Abr!AH86),IF(Config!$C$6=5,SUM(Ene!AH86+Feb!AH86+Mar!AH86+Abr!AH86+May!AH86),IF(Config!$C$6=6,SUM(+Ene!AH86+Feb!AH86+Mar!AH86+Abr!AH86+May!AH86+Jun!AH86),IF(Config!$C$6=7,SUM(Ene!AH86+Feb!AH86+Mar!AH86+Abr!AH86+May!AH86+Jun!AH86+Jul!AH86),IF(Config!$C$6=8,SUM(+Ene!AH86+Feb!AH86+Mar!AH86+Abr!AH86+May!AH86+Jun!AH86+Jul!AH86+Ago!AH86),IF(Config!$C$6=9,SUM(+Ene!AH86+Feb!AH86+Mar!AH86+Abr!AH86+May!AH86+Jun!AH86+Jul!AH86+Ago!AH86+Set!AH86),IF(Config!$C$6=10,SUM(+Ene!AH86+Feb!AH86+Mar!AH86+Abr!AH86+May!AH86+Jun!AH86+Jul!AH86+Ago!AH86+Set!AH86+Oct!AH86),IF(Config!$C$6=11,SUM(+Ene!AH86+Feb!AH86+Mar!AH86+Abr!AH86+May!AH86+Jun!AH86+Jul!AH86+Ago!AH86+Set!AH86+Oct!AH86+Nov!AH86),IF(Config!$C$6=12,SUM(+Ene!AH86+Feb!AH86+Mar!AH86+Abr!AH86+May!AH86+Jun!AH86+Jul!AH86+Ago!AH86+Set!AH86+Oct!AH86+Nov!AH86+Dic!AH86)))))))))))))</f>
        <v>0</v>
      </c>
      <c r="AI86" s="430">
        <f>IF(Config!$C$6=1,SUM(+Ene!AI86),IF(Config!$C$6=2,SUM(+Ene!AI86+Feb!AI86),IF(Config!$C$6=3,SUM(+Ene!AI86+Feb!AI86+Mar!AI86),IF(Config!$C$6=4,SUM(+Ene!AI86+Feb!AI86+Mar!AI86+Abr!AI86),IF(Config!$C$6=5,SUM(Ene!AI86+Feb!AI86+Mar!AI86+Abr!AI86+May!AI86),IF(Config!$C$6=6,SUM(+Ene!AI86+Feb!AI86+Mar!AI86+Abr!AI86+May!AI86+Jun!AI86),IF(Config!$C$6=7,SUM(Ene!AI86+Feb!AI86+Mar!AI86+Abr!AI86+May!AI86+Jun!AI86+Jul!AI86),IF(Config!$C$6=8,SUM(+Ene!AI86+Feb!AI86+Mar!AI86+Abr!AI86+May!AI86+Jun!AI86+Jul!AI86+Ago!AI86),IF(Config!$C$6=9,SUM(+Ene!AI86+Feb!AI86+Mar!AI86+Abr!AI86+May!AI86+Jun!AI86+Jul!AI86+Ago!AI86+Set!AI86),IF(Config!$C$6=10,SUM(+Ene!AI86+Feb!AI86+Mar!AI86+Abr!AI86+May!AI86+Jun!AI86+Jul!AI86+Ago!AI86+Set!AI86+Oct!AI86),IF(Config!$C$6=11,SUM(+Ene!AI86+Feb!AI86+Mar!AI86+Abr!AI86+May!AI86+Jun!AI86+Jul!AI86+Ago!AI86+Set!AI86+Oct!AI86+Nov!AI86),IF(Config!$C$6=12,SUM(+Ene!AI86+Feb!AI86+Mar!AI86+Abr!AI86+May!AI86+Jun!AI86+Jul!AI86+Ago!AI86+Set!AI86+Oct!AI86+Nov!AI86+Dic!AI86)))))))))))))</f>
        <v>0</v>
      </c>
      <c r="AJ86" s="430">
        <f>IF(Config!$C$6=1,SUM(+Ene!AJ86),IF(Config!$C$6=2,SUM(+Ene!AJ86+Feb!AJ86),IF(Config!$C$6=3,SUM(+Ene!AJ86+Feb!AJ86+Mar!AJ86),IF(Config!$C$6=4,SUM(+Ene!AJ86+Feb!AJ86+Mar!AJ86+Abr!AJ86),IF(Config!$C$6=5,SUM(Ene!AJ86+Feb!AJ86+Mar!AJ86+Abr!AJ86+May!AJ86),IF(Config!$C$6=6,SUM(+Ene!AJ86+Feb!AJ86+Mar!AJ86+Abr!AJ86+May!AJ86+Jun!AJ86),IF(Config!$C$6=7,SUM(Ene!AJ86+Feb!AJ86+Mar!AJ86+Abr!AJ86+May!AJ86+Jun!AJ86+Jul!AJ86),IF(Config!$C$6=8,SUM(+Ene!AJ86+Feb!AJ86+Mar!AJ86+Abr!AJ86+May!AJ86+Jun!AJ86+Jul!AJ86+Ago!AJ86),IF(Config!$C$6=9,SUM(+Ene!AJ86+Feb!AJ86+Mar!AJ86+Abr!AJ86+May!AJ86+Jun!AJ86+Jul!AJ86+Ago!AJ86+Set!AJ86),IF(Config!$C$6=10,SUM(+Ene!AJ86+Feb!AJ86+Mar!AJ86+Abr!AJ86+May!AJ86+Jun!AJ86+Jul!AJ86+Ago!AJ86+Set!AJ86+Oct!AJ86),IF(Config!$C$6=11,SUM(+Ene!AJ86+Feb!AJ86+Mar!AJ86+Abr!AJ86+May!AJ86+Jun!AJ86+Jul!AJ86+Ago!AJ86+Set!AJ86+Oct!AJ86+Nov!AJ86),IF(Config!$C$6=12,SUM(+Ene!AJ86+Feb!AJ86+Mar!AJ86+Abr!AJ86+May!AJ86+Jun!AJ86+Jul!AJ86+Ago!AJ86+Set!AJ86+Oct!AJ86+Nov!AJ86+Dic!AJ86)))))))))))))</f>
        <v>0</v>
      </c>
      <c r="AK86" s="430">
        <f>IF(Config!$C$6=1,SUM(+Ene!AK86),IF(Config!$C$6=2,SUM(+Ene!AK86+Feb!AK86),IF(Config!$C$6=3,SUM(+Ene!AK86+Feb!AK86+Mar!AK86),IF(Config!$C$6=4,SUM(+Ene!AK86+Feb!AK86+Mar!AK86+Abr!AK86),IF(Config!$C$6=5,SUM(Ene!AK86+Feb!AK86+Mar!AK86+Abr!AK86+May!AK86),IF(Config!$C$6=6,SUM(+Ene!AK86+Feb!AK86+Mar!AK86+Abr!AK86+May!AK86+Jun!AK86),IF(Config!$C$6=7,SUM(Ene!AK86+Feb!AK86+Mar!AK86+Abr!AK86+May!AK86+Jun!AK86+Jul!AK86),IF(Config!$C$6=8,SUM(+Ene!AK86+Feb!AK86+Mar!AK86+Abr!AK86+May!AK86+Jun!AK86+Jul!AK86+Ago!AK86),IF(Config!$C$6=9,SUM(+Ene!AK86+Feb!AK86+Mar!AK86+Abr!AK86+May!AK86+Jun!AK86+Jul!AK86+Ago!AK86+Set!AK86),IF(Config!$C$6=10,SUM(+Ene!AK86+Feb!AK86+Mar!AK86+Abr!AK86+May!AK86+Jun!AK86+Jul!AK86+Ago!AK86+Set!AK86+Oct!AK86),IF(Config!$C$6=11,SUM(+Ene!AK86+Feb!AK86+Mar!AK86+Abr!AK86+May!AK86+Jun!AK86+Jul!AK86+Ago!AK86+Set!AK86+Oct!AK86+Nov!AK86),IF(Config!$C$6=12,SUM(+Ene!AK86+Feb!AK86+Mar!AK86+Abr!AK86+May!AK86+Jun!AK86+Jul!AK86+Ago!AK86+Set!AK86+Oct!AK86+Nov!AK86+Dic!AK86)))))))))))))</f>
        <v>0</v>
      </c>
      <c r="AL86" s="430">
        <f>IF(Config!$C$6=1,SUM(+Ene!AL86),IF(Config!$C$6=2,SUM(+Ene!AL86+Feb!AL86),IF(Config!$C$6=3,SUM(+Ene!AL86+Feb!AL86+Mar!AL86),IF(Config!$C$6=4,SUM(+Ene!AL86+Feb!AL86+Mar!AL86+Abr!AL86),IF(Config!$C$6=5,SUM(Ene!AL86+Feb!AL86+Mar!AL86+Abr!AL86+May!AL86),IF(Config!$C$6=6,SUM(+Ene!AL86+Feb!AL86+Mar!AL86+Abr!AL86+May!AL86+Jun!AL86),IF(Config!$C$6=7,SUM(Ene!AL86+Feb!AL86+Mar!AL86+Abr!AL86+May!AL86+Jun!AL86+Jul!AL86),IF(Config!$C$6=8,SUM(+Ene!AL86+Feb!AL86+Mar!AL86+Abr!AL86+May!AL86+Jun!AL86+Jul!AL86+Ago!AL86),IF(Config!$C$6=9,SUM(+Ene!AL86+Feb!AL86+Mar!AL86+Abr!AL86+May!AL86+Jun!AL86+Jul!AL86+Ago!AL86+Set!AL86),IF(Config!$C$6=10,SUM(+Ene!AL86+Feb!AL86+Mar!AL86+Abr!AL86+May!AL86+Jun!AL86+Jul!AL86+Ago!AL86+Set!AL86+Oct!AL86),IF(Config!$C$6=11,SUM(+Ene!AL86+Feb!AL86+Mar!AL86+Abr!AL86+May!AL86+Jun!AL86+Jul!AL86+Ago!AL86+Set!AL86+Oct!AL86+Nov!AL86),IF(Config!$C$6=12,SUM(+Ene!AL86+Feb!AL86+Mar!AL86+Abr!AL86+May!AL86+Jun!AL86+Jul!AL86+Ago!AL86+Set!AL86+Oct!AL86+Nov!AL86+Dic!AL86)))))))))))))</f>
        <v>0</v>
      </c>
      <c r="AM86" s="430">
        <f>IF(Config!$C$6=1,SUM(+Ene!AM86),IF(Config!$C$6=2,SUM(+Ene!AM86+Feb!AM86),IF(Config!$C$6=3,SUM(+Ene!AM86+Feb!AM86+Mar!AM86),IF(Config!$C$6=4,SUM(+Ene!AM86+Feb!AM86+Mar!AM86+Abr!AM86),IF(Config!$C$6=5,SUM(Ene!AM86+Feb!AM86+Mar!AM86+Abr!AM86+May!AM86),IF(Config!$C$6=6,SUM(+Ene!AM86+Feb!AM86+Mar!AM86+Abr!AM86+May!AM86+Jun!AM86),IF(Config!$C$6=7,SUM(Ene!AM86+Feb!AM86+Mar!AM86+Abr!AM86+May!AM86+Jun!AM86+Jul!AM86),IF(Config!$C$6=8,SUM(+Ene!AM86+Feb!AM86+Mar!AM86+Abr!AM86+May!AM86+Jun!AM86+Jul!AM86+Ago!AM86),IF(Config!$C$6=9,SUM(+Ene!AM86+Feb!AM86+Mar!AM86+Abr!AM86+May!AM86+Jun!AM86+Jul!AM86+Ago!AM86+Set!AM86),IF(Config!$C$6=10,SUM(+Ene!AM86+Feb!AM86+Mar!AM86+Abr!AM86+May!AM86+Jun!AM86+Jul!AM86+Ago!AM86+Set!AM86+Oct!AM86),IF(Config!$C$6=11,SUM(+Ene!AM86+Feb!AM86+Mar!AM86+Abr!AM86+May!AM86+Jun!AM86+Jul!AM86+Ago!AM86+Set!AM86+Oct!AM86+Nov!AM86),IF(Config!$C$6=12,SUM(+Ene!AM86+Feb!AM86+Mar!AM86+Abr!AM86+May!AM86+Jun!AM86+Jul!AM86+Ago!AM86+Set!AM86+Oct!AM86+Nov!AM86+Dic!AM86)))))))))))))</f>
        <v>0</v>
      </c>
      <c r="AN86" s="430">
        <f>IF(Config!$C$6=1,SUM(+Ene!AN86),IF(Config!$C$6=2,SUM(+Ene!AN86+Feb!AN86),IF(Config!$C$6=3,SUM(+Ene!AN86+Feb!AN86+Mar!AN86),IF(Config!$C$6=4,SUM(+Ene!AN86+Feb!AN86+Mar!AN86+Abr!AN86),IF(Config!$C$6=5,SUM(Ene!AN86+Feb!AN86+Mar!AN86+Abr!AN86+May!AN86),IF(Config!$C$6=6,SUM(+Ene!AN86+Feb!AN86+Mar!AN86+Abr!AN86+May!AN86+Jun!AN86),IF(Config!$C$6=7,SUM(Ene!AN86+Feb!AN86+Mar!AN86+Abr!AN86+May!AN86+Jun!AN86+Jul!AN86),IF(Config!$C$6=8,SUM(+Ene!AN86+Feb!AN86+Mar!AN86+Abr!AN86+May!AN86+Jun!AN86+Jul!AN86+Ago!AN86),IF(Config!$C$6=9,SUM(+Ene!AN86+Feb!AN86+Mar!AN86+Abr!AN86+May!AN86+Jun!AN86+Jul!AN86+Ago!AN86+Set!AN86),IF(Config!$C$6=10,SUM(+Ene!AN86+Feb!AN86+Mar!AN86+Abr!AN86+May!AN86+Jun!AN86+Jul!AN86+Ago!AN86+Set!AN86+Oct!AN86),IF(Config!$C$6=11,SUM(+Ene!AN86+Feb!AN86+Mar!AN86+Abr!AN86+May!AN86+Jun!AN86+Jul!AN86+Ago!AN86+Set!AN86+Oct!AN86+Nov!AN86),IF(Config!$C$6=12,SUM(+Ene!AN86+Feb!AN86+Mar!AN86+Abr!AN86+May!AN86+Jun!AN86+Jul!AN86+Ago!AN86+Set!AN86+Oct!AN86+Nov!AN86+Dic!AN86)))))))))))))</f>
        <v>0</v>
      </c>
      <c r="AO86" s="430">
        <f>IF(Config!$C$6=1,SUM(+Ene!AO86),IF(Config!$C$6=2,SUM(+Ene!AO86+Feb!AO86),IF(Config!$C$6=3,SUM(+Ene!AO86+Feb!AO86+Mar!AO86),IF(Config!$C$6=4,SUM(+Ene!AO86+Feb!AO86+Mar!AO86+Abr!AO86),IF(Config!$C$6=5,SUM(Ene!AO86+Feb!AO86+Mar!AO86+Abr!AO86+May!AO86),IF(Config!$C$6=6,SUM(+Ene!AO86+Feb!AO86+Mar!AO86+Abr!AO86+May!AO86+Jun!AO86),IF(Config!$C$6=7,SUM(Ene!AO86+Feb!AO86+Mar!AO86+Abr!AO86+May!AO86+Jun!AO86+Jul!AO86),IF(Config!$C$6=8,SUM(+Ene!AO86+Feb!AO86+Mar!AO86+Abr!AO86+May!AO86+Jun!AO86+Jul!AO86+Ago!AO86),IF(Config!$C$6=9,SUM(+Ene!AO86+Feb!AO86+Mar!AO86+Abr!AO86+May!AO86+Jun!AO86+Jul!AO86+Ago!AO86+Set!AO86),IF(Config!$C$6=10,SUM(+Ene!AO86+Feb!AO86+Mar!AO86+Abr!AO86+May!AO86+Jun!AO86+Jul!AO86+Ago!AO86+Set!AO86+Oct!AO86),IF(Config!$C$6=11,SUM(+Ene!AO86+Feb!AO86+Mar!AO86+Abr!AO86+May!AO86+Jun!AO86+Jul!AO86+Ago!AO86+Set!AO86+Oct!AO86+Nov!AO86),IF(Config!$C$6=12,SUM(+Ene!AO86+Feb!AO86+Mar!AO86+Abr!AO86+May!AO86+Jun!AO86+Jul!AO86+Ago!AO86+Set!AO86+Oct!AO86+Nov!AO86+Dic!AO86)))))))))))))</f>
        <v>0</v>
      </c>
      <c r="AP86" s="430">
        <f>IF(Config!$C$6=1,SUM(+Ene!AP86),IF(Config!$C$6=2,SUM(+Ene!AP86+Feb!AP86),IF(Config!$C$6=3,SUM(+Ene!AP86+Feb!AP86+Mar!AP86),IF(Config!$C$6=4,SUM(+Ene!AP86+Feb!AP86+Mar!AP86+Abr!AP86),IF(Config!$C$6=5,SUM(Ene!AP86+Feb!AP86+Mar!AP86+Abr!AP86+May!AP86),IF(Config!$C$6=6,SUM(+Ene!AP86+Feb!AP86+Mar!AP86+Abr!AP86+May!AP86+Jun!AP86),IF(Config!$C$6=7,SUM(Ene!AP86+Feb!AP86+Mar!AP86+Abr!AP86+May!AP86+Jun!AP86+Jul!AP86),IF(Config!$C$6=8,SUM(+Ene!AP86+Feb!AP86+Mar!AP86+Abr!AP86+May!AP86+Jun!AP86+Jul!AP86+Ago!AP86),IF(Config!$C$6=9,SUM(+Ene!AP86+Feb!AP86+Mar!AP86+Abr!AP86+May!AP86+Jun!AP86+Jul!AP86+Ago!AP86+Set!AP86),IF(Config!$C$6=10,SUM(+Ene!AP86+Feb!AP86+Mar!AP86+Abr!AP86+May!AP86+Jun!AP86+Jul!AP86+Ago!AP86+Set!AP86+Oct!AP86),IF(Config!$C$6=11,SUM(+Ene!AP86+Feb!AP86+Mar!AP86+Abr!AP86+May!AP86+Jun!AP86+Jul!AP86+Ago!AP86+Set!AP86+Oct!AP86+Nov!AP86),IF(Config!$C$6=12,SUM(+Ene!AP86+Feb!AP86+Mar!AP86+Abr!AP86+May!AP86+Jun!AP86+Jul!AP86+Ago!AP86+Set!AP86+Oct!AP86+Nov!AP86+Dic!AP86)))))))))))))</f>
        <v>0</v>
      </c>
      <c r="AQ86" s="430">
        <f>IF(Config!$C$6=1,SUM(+Ene!AQ86),IF(Config!$C$6=2,SUM(+Ene!AQ86+Feb!AQ86),IF(Config!$C$6=3,SUM(+Ene!AQ86+Feb!AQ86+Mar!AQ86),IF(Config!$C$6=4,SUM(+Ene!AQ86+Feb!AQ86+Mar!AQ86+Abr!AQ86),IF(Config!$C$6=5,SUM(Ene!AQ86+Feb!AQ86+Mar!AQ86+Abr!AQ86+May!AQ86),IF(Config!$C$6=6,SUM(+Ene!AQ86+Feb!AQ86+Mar!AQ86+Abr!AQ86+May!AQ86+Jun!AQ86),IF(Config!$C$6=7,SUM(Ene!AQ86+Feb!AQ86+Mar!AQ86+Abr!AQ86+May!AQ86+Jun!AQ86+Jul!AQ86),IF(Config!$C$6=8,SUM(+Ene!AQ86+Feb!AQ86+Mar!AQ86+Abr!AQ86+May!AQ86+Jun!AQ86+Jul!AQ86+Ago!AQ86),IF(Config!$C$6=9,SUM(+Ene!AQ86+Feb!AQ86+Mar!AQ86+Abr!AQ86+May!AQ86+Jun!AQ86+Jul!AQ86+Ago!AQ86+Set!AQ86),IF(Config!$C$6=10,SUM(+Ene!AQ86+Feb!AQ86+Mar!AQ86+Abr!AQ86+May!AQ86+Jun!AQ86+Jul!AQ86+Ago!AQ86+Set!AQ86+Oct!AQ86),IF(Config!$C$6=11,SUM(+Ene!AQ86+Feb!AQ86+Mar!AQ86+Abr!AQ86+May!AQ86+Jun!AQ86+Jul!AQ86+Ago!AQ86+Set!AQ86+Oct!AQ86+Nov!AQ86),IF(Config!$C$6=12,SUM(+Ene!AQ86+Feb!AQ86+Mar!AQ86+Abr!AQ86+May!AQ86+Jun!AQ86+Jul!AQ86+Ago!AQ86+Set!AQ86+Oct!AQ86+Nov!AQ86+Dic!AQ86)))))))))))))</f>
        <v>0</v>
      </c>
      <c r="AR86" s="430">
        <f>IF(Config!$C$6=1,SUM(+Ene!AR86),IF(Config!$C$6=2,SUM(+Ene!AR86+Feb!AR86),IF(Config!$C$6=3,SUM(+Ene!AR86+Feb!AR86+Mar!AR86),IF(Config!$C$6=4,SUM(+Ene!AR86+Feb!AR86+Mar!AR86+Abr!AR86),IF(Config!$C$6=5,SUM(Ene!AR86+Feb!AR86+Mar!AR86+Abr!AR86+May!AR86),IF(Config!$C$6=6,SUM(+Ene!AR86+Feb!AR86+Mar!AR86+Abr!AR86+May!AR86+Jun!AR86),IF(Config!$C$6=7,SUM(Ene!AR86+Feb!AR86+Mar!AR86+Abr!AR86+May!AR86+Jun!AR86+Jul!AR86),IF(Config!$C$6=8,SUM(+Ene!AR86+Feb!AR86+Mar!AR86+Abr!AR86+May!AR86+Jun!AR86+Jul!AR86+Ago!AR86),IF(Config!$C$6=9,SUM(+Ene!AR86+Feb!AR86+Mar!AR86+Abr!AR86+May!AR86+Jun!AR86+Jul!AR86+Ago!AR86+Set!AR86),IF(Config!$C$6=10,SUM(+Ene!AR86+Feb!AR86+Mar!AR86+Abr!AR86+May!AR86+Jun!AR86+Jul!AR86+Ago!AR86+Set!AR86+Oct!AR86),IF(Config!$C$6=11,SUM(+Ene!AR86+Feb!AR86+Mar!AR86+Abr!AR86+May!AR86+Jun!AR86+Jul!AR86+Ago!AR86+Set!AR86+Oct!AR86+Nov!AR86),IF(Config!$C$6=12,SUM(+Ene!AR86+Feb!AR86+Mar!AR86+Abr!AR86+May!AR86+Jun!AR86+Jul!AR86+Ago!AR86+Set!AR86+Oct!AR86+Nov!AR86+Dic!AR86)))))))))))))</f>
        <v>0</v>
      </c>
      <c r="AS86" s="430">
        <f>IF(Config!$C$6=1,SUM(+Ene!AS86),IF(Config!$C$6=2,SUM(+Ene!AS86+Feb!AS86),IF(Config!$C$6=3,SUM(+Ene!AS86+Feb!AS86+Mar!AS86),IF(Config!$C$6=4,SUM(+Ene!AS86+Feb!AS86+Mar!AS86+Abr!AS86),IF(Config!$C$6=5,SUM(Ene!AS86+Feb!AS86+Mar!AS86+Abr!AS86+May!AS86),IF(Config!$C$6=6,SUM(+Ene!AS86+Feb!AS86+Mar!AS86+Abr!AS86+May!AS86+Jun!AS86),IF(Config!$C$6=7,SUM(Ene!AS86+Feb!AS86+Mar!AS86+Abr!AS86+May!AS86+Jun!AS86+Jul!AS86),IF(Config!$C$6=8,SUM(+Ene!AS86+Feb!AS86+Mar!AS86+Abr!AS86+May!AS86+Jun!AS86+Jul!AS86+Ago!AS86),IF(Config!$C$6=9,SUM(+Ene!AS86+Feb!AS86+Mar!AS86+Abr!AS86+May!AS86+Jun!AS86+Jul!AS86+Ago!AS86+Set!AS86),IF(Config!$C$6=10,SUM(+Ene!AS86+Feb!AS86+Mar!AS86+Abr!AS86+May!AS86+Jun!AS86+Jul!AS86+Ago!AS86+Set!AS86+Oct!AS86),IF(Config!$C$6=11,SUM(+Ene!AS86+Feb!AS86+Mar!AS86+Abr!AS86+May!AS86+Jun!AS86+Jul!AS86+Ago!AS86+Set!AS86+Oct!AS86+Nov!AS86),IF(Config!$C$6=12,SUM(+Ene!AS86+Feb!AS86+Mar!AS86+Abr!AS86+May!AS86+Jun!AS86+Jul!AS86+Ago!AS86+Set!AS86+Oct!AS86+Nov!AS86+Dic!AS86)))))))))))))</f>
        <v>0</v>
      </c>
      <c r="AT86" s="430">
        <f>IF(Config!$C$6=1,SUM(+Ene!AT86),IF(Config!$C$6=2,SUM(+Ene!AT86+Feb!AT86),IF(Config!$C$6=3,SUM(+Ene!AT86+Feb!AT86+Mar!AT86),IF(Config!$C$6=4,SUM(+Ene!AT86+Feb!AT86+Mar!AT86+Abr!AT86),IF(Config!$C$6=5,SUM(Ene!AT86+Feb!AT86+Mar!AT86+Abr!AT86+May!AT86),IF(Config!$C$6=6,SUM(+Ene!AT86+Feb!AT86+Mar!AT86+Abr!AT86+May!AT86+Jun!AT86),IF(Config!$C$6=7,SUM(Ene!AT86+Feb!AT86+Mar!AT86+Abr!AT86+May!AT86+Jun!AT86+Jul!AT86),IF(Config!$C$6=8,SUM(+Ene!AT86+Feb!AT86+Mar!AT86+Abr!AT86+May!AT86+Jun!AT86+Jul!AT86+Ago!AT86),IF(Config!$C$6=9,SUM(+Ene!AT86+Feb!AT86+Mar!AT86+Abr!AT86+May!AT86+Jun!AT86+Jul!AT86+Ago!AT86+Set!AT86),IF(Config!$C$6=10,SUM(+Ene!AT86+Feb!AT86+Mar!AT86+Abr!AT86+May!AT86+Jun!AT86+Jul!AT86+Ago!AT86+Set!AT86+Oct!AT86),IF(Config!$C$6=11,SUM(+Ene!AT86+Feb!AT86+Mar!AT86+Abr!AT86+May!AT86+Jun!AT86+Jul!AT86+Ago!AT86+Set!AT86+Oct!AT86+Nov!AT86),IF(Config!$C$6=12,SUM(+Ene!AT86+Feb!AT86+Mar!AT86+Abr!AT86+May!AT86+Jun!AT86+Jul!AT86+Ago!AT86+Set!AT86+Oct!AT86+Nov!AT86+Dic!AT86)))))))))))))</f>
        <v>0</v>
      </c>
      <c r="AU86">
        <f t="shared" si="34"/>
        <v>0</v>
      </c>
      <c r="AV86" s="384">
        <f t="shared" si="35"/>
        <v>0</v>
      </c>
      <c r="AW86" s="384">
        <f t="shared" si="36"/>
        <v>0</v>
      </c>
      <c r="AX86" s="384">
        <f t="shared" si="51"/>
        <v>0</v>
      </c>
      <c r="AY86" s="384">
        <f t="shared" si="52"/>
        <v>0</v>
      </c>
      <c r="AZ86" s="384">
        <f t="shared" si="54"/>
        <v>0</v>
      </c>
      <c r="BA86" s="384">
        <f t="shared" si="55"/>
        <v>0</v>
      </c>
      <c r="BB86" s="37">
        <f t="shared" si="59"/>
        <v>0</v>
      </c>
      <c r="BC86" s="384">
        <f t="shared" si="56"/>
        <v>0</v>
      </c>
      <c r="BD86" s="385">
        <f t="shared" si="57"/>
        <v>0</v>
      </c>
      <c r="BE86" s="384">
        <f t="shared" si="58"/>
        <v>0</v>
      </c>
      <c r="BF86" s="54">
        <f t="shared" si="53"/>
        <v>0</v>
      </c>
      <c r="BG86" t="str">
        <f t="shared" si="8"/>
        <v>OK</v>
      </c>
    </row>
    <row r="87" spans="1:59" x14ac:dyDescent="0.25">
      <c r="A87" s="400">
        <v>84</v>
      </c>
      <c r="B87" s="300" t="s">
        <v>640</v>
      </c>
      <c r="C87" s="301" t="s">
        <v>563</v>
      </c>
      <c r="D87" s="430">
        <f>IF(Config!$C$6=1,SUM(+Ene!D87),IF(Config!$C$6=2,SUM(+Ene!D87+Feb!D87),IF(Config!$C$6=3,SUM(+Ene!D87+Feb!D87+Mar!D87),IF(Config!$C$6=4,SUM(+Ene!D87+Feb!D87+Mar!D87+Abr!D87),IF(Config!$C$6=5,SUM(Ene!D87+Feb!D87+Mar!D87+Abr!D87+May!D87),IF(Config!$C$6=6,SUM(+Ene!D87+Feb!D87+Mar!D87+Abr!D87+May!D87+Jun!D87),IF(Config!$C$6=7,SUM(Ene!D87+Feb!D87+Mar!D87+Abr!D87+May!D87+Jun!D87+Jul!D87),IF(Config!$C$6=8,SUM(+Ene!D87+Feb!D87+Mar!D87+Abr!D87+May!D87+Jun!D87+Jul!D87+Ago!D87),IF(Config!$C$6=9,SUM(+Ene!D87+Feb!D87+Mar!D87+Abr!D87+May!D87+Jun!D87+Jul!D87+Ago!D87+Set!D87),IF(Config!$C$6=10,SUM(+Ene!D87+Feb!D87+Mar!D87+Abr!D87+May!D87+Jun!D87+Jul!D87+Ago!D87+Set!D87+Oct!D87),IF(Config!$C$6=11,SUM(+Ene!D87+Feb!D87+Mar!D87+Abr!D87+May!D87+Jun!D87+Jul!D87+Ago!D87+Set!D87+Oct!D87+Nov!D87),IF(Config!$C$6=12,SUM(+Ene!D87+Feb!D87+Mar!D87+Abr!D87+May!D87+Jun!D87+Jul!D87+Ago!D87+Set!D87+Oct!D87+Nov!D87+Dic!D87)))))))))))))</f>
        <v>0</v>
      </c>
      <c r="E87" s="430">
        <f>IF(Config!$C$6=1,SUM(+Ene!E87),IF(Config!$C$6=2,SUM(+Ene!E87+Feb!E87),IF(Config!$C$6=3,SUM(+Ene!E87+Feb!E87+Mar!E87),IF(Config!$C$6=4,SUM(+Ene!E87+Feb!E87+Mar!E87+Abr!E87),IF(Config!$C$6=5,SUM(Ene!E87+Feb!E87+Mar!E87+Abr!E87+May!E87),IF(Config!$C$6=6,SUM(+Ene!E87+Feb!E87+Mar!E87+Abr!E87+May!E87+Jun!E87),IF(Config!$C$6=7,SUM(Ene!E87+Feb!E87+Mar!E87+Abr!E87+May!E87+Jun!E87+Jul!E87),IF(Config!$C$6=8,SUM(+Ene!E87+Feb!E87+Mar!E87+Abr!E87+May!E87+Jun!E87+Jul!E87+Ago!E87),IF(Config!$C$6=9,SUM(+Ene!E87+Feb!E87+Mar!E87+Abr!E87+May!E87+Jun!E87+Jul!E87+Ago!E87+Set!E87),IF(Config!$C$6=10,SUM(+Ene!E87+Feb!E87+Mar!E87+Abr!E87+May!E87+Jun!E87+Jul!E87+Ago!E87+Set!E87+Oct!E87),IF(Config!$C$6=11,SUM(+Ene!E87+Feb!E87+Mar!E87+Abr!E87+May!E87+Jun!E87+Jul!E87+Ago!E87+Set!E87+Oct!E87+Nov!E87),IF(Config!$C$6=12,SUM(+Ene!E87+Feb!E87+Mar!E87+Abr!E87+May!E87+Jun!E87+Jul!E87+Ago!E87+Set!E87+Oct!E87+Nov!E87+Dic!E87)))))))))))))</f>
        <v>0</v>
      </c>
      <c r="F87" s="429">
        <f>IF(Config!$C$6=1,SUM(+Ene!F107),IF(Config!$C$6=2,SUM(+Ene!F107+Feb!F107),IF(Config!$C$6=3,SUM(+Ene!F107+Feb!F107+Mar!F107),IF(Config!$C$6=4,SUM(+Ene!F107+Feb!F107+Mar!F107+Abr!F107),IF(Config!$C$6=5,SUM(Ene!F107+Feb!F107+Mar!F107+Abr!F107+May!F107),IF(Config!$C$6=6,SUM(+Ene!F107+Feb!F107+Mar!F107+Abr!F107+May!F107+Jun!F107),IF(Config!$C$6=7,SUM(Ene!F107+Feb!F107+Mar!F107+Abr!F107+May!F107+Jun!F107+Jul!F107),IF(Config!$C$6=8,SUM(+Ene!F107+Feb!F107+Mar!F107+Abr!F107+May!F107+Jun!F107+Jul!F107+Ago!F107),IF(Config!$C$6=9,SUM(+Ene!F107+Feb!F107+Mar!F107+Abr!F107+May!F107+Jun!F107+Jul!F107+Ago!F107+Set!F107),IF(Config!$C$6=10,SUM(+Ene!F107+Feb!F107+Mar!F107+Abr!F107+May!F107+Jun!F107+Jul!F107+Ago!F107+Set!F107+Oct!F107),IF(Config!$C$6=11,SUM(+Ene!F107+Feb!F107+Mar!F107+Abr!F107+May!F107+Jun!F107+Jul!F107+Ago!F107+Set!F107+Oct!F107+Nov!F107),IF(Config!$C$6=12,SUM(+Ene!F107+Feb!F107+Mar!F107+Abr!F107+May!F107+Jun!F107+Jul!F107+Ago!F107+Set!F107+Oct!F107+Nov!F107+Dic!F107)))))))))))))</f>
        <v>0</v>
      </c>
      <c r="G87" s="430">
        <f>IF(Config!$C$6=1,SUM(+Ene!G87),IF(Config!$C$6=2,SUM(+Ene!G87+Feb!G87),IF(Config!$C$6=3,SUM(+Ene!G87+Feb!G87+Mar!G87),IF(Config!$C$6=4,SUM(+Ene!G87+Feb!G87+Mar!G87+Abr!G87),IF(Config!$C$6=5,SUM(Ene!G87+Feb!G87+Mar!G87+Abr!G87+May!G87),IF(Config!$C$6=6,SUM(+Ene!G87+Feb!G87+Mar!G87+Abr!G87+May!G87+Jun!G87),IF(Config!$C$6=7,SUM(Ene!G87+Feb!G87+Mar!G87+Abr!G87+May!G87+Jun!G87+Jul!G87),IF(Config!$C$6=8,SUM(+Ene!G87+Feb!G87+Mar!G87+Abr!G87+May!G87+Jun!G87+Jul!G87+Ago!G87),IF(Config!$C$6=9,SUM(+Ene!G87+Feb!G87+Mar!G87+Abr!G87+May!G87+Jun!G87+Jul!G87+Ago!G87+Set!G87),IF(Config!$C$6=10,SUM(+Ene!G87+Feb!G87+Mar!G87+Abr!G87+May!G87+Jun!G87+Jul!G87+Ago!G87+Set!G87+Oct!G87),IF(Config!$C$6=11,SUM(+Ene!G87+Feb!G87+Mar!G87+Abr!G87+May!G87+Jun!G87+Jul!G87+Ago!G87+Set!G87+Oct!G87+Nov!G87),IF(Config!$C$6=12,SUM(+Ene!G87+Feb!G87+Mar!G87+Abr!G87+May!G87+Jun!G87+Jul!G87+Ago!G87+Set!G87+Oct!G87+Nov!G87+Dic!G87)))))))))))))</f>
        <v>0</v>
      </c>
      <c r="H87" s="430">
        <f>IF(Config!$C$6=1,SUM(+Ene!H87),IF(Config!$C$6=2,SUM(+Ene!H87+Feb!H87),IF(Config!$C$6=3,SUM(+Ene!H87+Feb!H87+Mar!H87),IF(Config!$C$6=4,SUM(+Ene!H87+Feb!H87+Mar!H87+Abr!H87),IF(Config!$C$6=5,SUM(Ene!H87+Feb!H87+Mar!H87+Abr!H87+May!H87),IF(Config!$C$6=6,SUM(+Ene!H87+Feb!H87+Mar!H87+Abr!H87+May!H87+Jun!H87),IF(Config!$C$6=7,SUM(Ene!H87+Feb!H87+Mar!H87+Abr!H87+May!H87+Jun!H87+Jul!H87),IF(Config!$C$6=8,SUM(+Ene!H87+Feb!H87+Mar!H87+Abr!H87+May!H87+Jun!H87+Jul!H87+Ago!H87),IF(Config!$C$6=9,SUM(+Ene!H87+Feb!H87+Mar!H87+Abr!H87+May!H87+Jun!H87+Jul!H87+Ago!H87+Set!H87),IF(Config!$C$6=10,SUM(+Ene!H87+Feb!H87+Mar!H87+Abr!H87+May!H87+Jun!H87+Jul!H87+Ago!H87+Set!H87+Oct!H87),IF(Config!$C$6=11,SUM(+Ene!H87+Feb!H87+Mar!H87+Abr!H87+May!H87+Jun!H87+Jul!H87+Ago!H87+Set!H87+Oct!H87+Nov!H87),IF(Config!$C$6=12,SUM(+Ene!H87+Feb!H87+Mar!H87+Abr!H87+May!H87+Jun!H87+Jul!H87+Ago!H87+Set!H87+Oct!H87+Nov!H87+Dic!H87)))))))))))))</f>
        <v>0</v>
      </c>
      <c r="I87" s="430">
        <f>IF(Config!$C$6=1,SUM(+Ene!I87),IF(Config!$C$6=2,SUM(+Ene!I87+Feb!I87),IF(Config!$C$6=3,SUM(+Ene!I87+Feb!I87+Mar!I87),IF(Config!$C$6=4,SUM(+Ene!I87+Feb!I87+Mar!I87+Abr!I87),IF(Config!$C$6=5,SUM(Ene!I87+Feb!I87+Mar!I87+Abr!I87+May!I87),IF(Config!$C$6=6,SUM(+Ene!I87+Feb!I87+Mar!I87+Abr!I87+May!I87+Jun!I87),IF(Config!$C$6=7,SUM(Ene!I87+Feb!I87+Mar!I87+Abr!I87+May!I87+Jun!I87+Jul!I87),IF(Config!$C$6=8,SUM(+Ene!I87+Feb!I87+Mar!I87+Abr!I87+May!I87+Jun!I87+Jul!I87+Ago!I87),IF(Config!$C$6=9,SUM(+Ene!I87+Feb!I87+Mar!I87+Abr!I87+May!I87+Jun!I87+Jul!I87+Ago!I87+Set!I87),IF(Config!$C$6=10,SUM(+Ene!I87+Feb!I87+Mar!I87+Abr!I87+May!I87+Jun!I87+Jul!I87+Ago!I87+Set!I87+Oct!I87),IF(Config!$C$6=11,SUM(+Ene!I87+Feb!I87+Mar!I87+Abr!I87+May!I87+Jun!I87+Jul!I87+Ago!I87+Set!I87+Oct!I87+Nov!I87),IF(Config!$C$6=12,SUM(+Ene!I87+Feb!I87+Mar!I87+Abr!I87+May!I87+Jun!I87+Jul!I87+Ago!I87+Set!I87+Oct!I87+Nov!I87+Dic!I87)))))))))))))</f>
        <v>0</v>
      </c>
      <c r="J87" s="430">
        <f>IF(Config!$C$6=1,SUM(+Ene!J87),IF(Config!$C$6=2,SUM(+Ene!J87+Feb!J87),IF(Config!$C$6=3,SUM(+Ene!J87+Feb!J87+Mar!J87),IF(Config!$C$6=4,SUM(+Ene!J87+Feb!J87+Mar!J87+Abr!J87),IF(Config!$C$6=5,SUM(Ene!J87+Feb!J87+Mar!J87+Abr!J87+May!J87),IF(Config!$C$6=6,SUM(+Ene!J87+Feb!J87+Mar!J87+Abr!J87+May!J87+Jun!J87),IF(Config!$C$6=7,SUM(Ene!J87+Feb!J87+Mar!J87+Abr!J87+May!J87+Jun!J87+Jul!J87),IF(Config!$C$6=8,SUM(+Ene!J87+Feb!J87+Mar!J87+Abr!J87+May!J87+Jun!J87+Jul!J87+Ago!J87),IF(Config!$C$6=9,SUM(+Ene!J87+Feb!J87+Mar!J87+Abr!J87+May!J87+Jun!J87+Jul!J87+Ago!J87+Set!J87),IF(Config!$C$6=10,SUM(+Ene!J87+Feb!J87+Mar!J87+Abr!J87+May!J87+Jun!J87+Jul!J87+Ago!J87+Set!J87+Oct!J87),IF(Config!$C$6=11,SUM(+Ene!J87+Feb!J87+Mar!J87+Abr!J87+May!J87+Jun!J87+Jul!J87+Ago!J87+Set!J87+Oct!J87+Nov!J87),IF(Config!$C$6=12,SUM(+Ene!J87+Feb!J87+Mar!J87+Abr!J87+May!J87+Jun!J87+Jul!J87+Ago!J87+Set!J87+Oct!J87+Nov!J87+Dic!J87)))))))))))))</f>
        <v>0</v>
      </c>
      <c r="K87" s="430">
        <f>IF(Config!$C$6=1,SUM(+Ene!K87),IF(Config!$C$6=2,SUM(+Ene!K87+Feb!K87),IF(Config!$C$6=3,SUM(+Ene!K87+Feb!K87+Mar!K87),IF(Config!$C$6=4,SUM(+Ene!K87+Feb!K87+Mar!K87+Abr!K87),IF(Config!$C$6=5,SUM(Ene!K87+Feb!K87+Mar!K87+Abr!K87+May!K87),IF(Config!$C$6=6,SUM(+Ene!K87+Feb!K87+Mar!K87+Abr!K87+May!K87+Jun!K87),IF(Config!$C$6=7,SUM(Ene!K87+Feb!K87+Mar!K87+Abr!K87+May!K87+Jun!K87+Jul!K87),IF(Config!$C$6=8,SUM(+Ene!K87+Feb!K87+Mar!K87+Abr!K87+May!K87+Jun!K87+Jul!K87+Ago!K87),IF(Config!$C$6=9,SUM(+Ene!K87+Feb!K87+Mar!K87+Abr!K87+May!K87+Jun!K87+Jul!K87+Ago!K87+Set!K87),IF(Config!$C$6=10,SUM(+Ene!K87+Feb!K87+Mar!K87+Abr!K87+May!K87+Jun!K87+Jul!K87+Ago!K87+Set!K87+Oct!K87),IF(Config!$C$6=11,SUM(+Ene!K87+Feb!K87+Mar!K87+Abr!K87+May!K87+Jun!K87+Jul!K87+Ago!K87+Set!K87+Oct!K87+Nov!K87),IF(Config!$C$6=12,SUM(+Ene!K87+Feb!K87+Mar!K87+Abr!K87+May!K87+Jun!K87+Jul!K87+Ago!K87+Set!K87+Oct!K87+Nov!K87+Dic!K87)))))))))))))</f>
        <v>0</v>
      </c>
      <c r="L87" s="430">
        <f>IF(Config!$C$6=1,SUM(+Ene!L87),IF(Config!$C$6=2,SUM(+Ene!L87+Feb!L87),IF(Config!$C$6=3,SUM(+Ene!L87+Feb!L87+Mar!L87),IF(Config!$C$6=4,SUM(+Ene!L87+Feb!L87+Mar!L87+Abr!L87),IF(Config!$C$6=5,SUM(Ene!L87+Feb!L87+Mar!L87+Abr!L87+May!L87),IF(Config!$C$6=6,SUM(+Ene!L87+Feb!L87+Mar!L87+Abr!L87+May!L87+Jun!L87),IF(Config!$C$6=7,SUM(Ene!L87+Feb!L87+Mar!L87+Abr!L87+May!L87+Jun!L87+Jul!L87),IF(Config!$C$6=8,SUM(+Ene!L87+Feb!L87+Mar!L87+Abr!L87+May!L87+Jun!L87+Jul!L87+Ago!L87),IF(Config!$C$6=9,SUM(+Ene!L87+Feb!L87+Mar!L87+Abr!L87+May!L87+Jun!L87+Jul!L87+Ago!L87+Set!L87),IF(Config!$C$6=10,SUM(+Ene!L87+Feb!L87+Mar!L87+Abr!L87+May!L87+Jun!L87+Jul!L87+Ago!L87+Set!L87+Oct!L87),IF(Config!$C$6=11,SUM(+Ene!L87+Feb!L87+Mar!L87+Abr!L87+May!L87+Jun!L87+Jul!L87+Ago!L87+Set!L87+Oct!L87+Nov!L87),IF(Config!$C$6=12,SUM(+Ene!L87+Feb!L87+Mar!L87+Abr!L87+May!L87+Jun!L87+Jul!L87+Ago!L87+Set!L87+Oct!L87+Nov!L87+Dic!L87)))))))))))))</f>
        <v>0</v>
      </c>
      <c r="M87" s="430">
        <f>IF(Config!$C$6=1,SUM(+Ene!M87),IF(Config!$C$6=2,SUM(+Ene!M87+Feb!M87),IF(Config!$C$6=3,SUM(+Ene!M87+Feb!M87+Mar!M87),IF(Config!$C$6=4,SUM(+Ene!M87+Feb!M87+Mar!M87+Abr!M87),IF(Config!$C$6=5,SUM(Ene!M87+Feb!M87+Mar!M87+Abr!M87+May!M87),IF(Config!$C$6=6,SUM(+Ene!M87+Feb!M87+Mar!M87+Abr!M87+May!M87+Jun!M87),IF(Config!$C$6=7,SUM(Ene!M87+Feb!M87+Mar!M87+Abr!M87+May!M87+Jun!M87+Jul!M87),IF(Config!$C$6=8,SUM(+Ene!M87+Feb!M87+Mar!M87+Abr!M87+May!M87+Jun!M87+Jul!M87+Ago!M87),IF(Config!$C$6=9,SUM(+Ene!M87+Feb!M87+Mar!M87+Abr!M87+May!M87+Jun!M87+Jul!M87+Ago!M87+Set!M87),IF(Config!$C$6=10,SUM(+Ene!M87+Feb!M87+Mar!M87+Abr!M87+May!M87+Jun!M87+Jul!M87+Ago!M87+Set!M87+Oct!M87),IF(Config!$C$6=11,SUM(+Ene!M87+Feb!M87+Mar!M87+Abr!M87+May!M87+Jun!M87+Jul!M87+Ago!M87+Set!M87+Oct!M87+Nov!M87),IF(Config!$C$6=12,SUM(+Ene!M87+Feb!M87+Mar!M87+Abr!M87+May!M87+Jun!M87+Jul!M87+Ago!M87+Set!M87+Oct!M87+Nov!M87+Dic!M87)))))))))))))</f>
        <v>0</v>
      </c>
      <c r="N87" s="430">
        <f>IF(Config!$C$6=1,SUM(+Ene!N87),IF(Config!$C$6=2,SUM(+Ene!N87+Feb!N87),IF(Config!$C$6=3,SUM(+Ene!N87+Feb!N87+Mar!N87),IF(Config!$C$6=4,SUM(+Ene!N87+Feb!N87+Mar!N87+Abr!N87),IF(Config!$C$6=5,SUM(Ene!N87+Feb!N87+Mar!N87+Abr!N87+May!N87),IF(Config!$C$6=6,SUM(+Ene!N87+Feb!N87+Mar!N87+Abr!N87+May!N87+Jun!N87),IF(Config!$C$6=7,SUM(Ene!N87+Feb!N87+Mar!N87+Abr!N87+May!N87+Jun!N87+Jul!N87),IF(Config!$C$6=8,SUM(+Ene!N87+Feb!N87+Mar!N87+Abr!N87+May!N87+Jun!N87+Jul!N87+Ago!N87),IF(Config!$C$6=9,SUM(+Ene!N87+Feb!N87+Mar!N87+Abr!N87+May!N87+Jun!N87+Jul!N87+Ago!N87+Set!N87),IF(Config!$C$6=10,SUM(+Ene!N87+Feb!N87+Mar!N87+Abr!N87+May!N87+Jun!N87+Jul!N87+Ago!N87+Set!N87+Oct!N87),IF(Config!$C$6=11,SUM(+Ene!N87+Feb!N87+Mar!N87+Abr!N87+May!N87+Jun!N87+Jul!N87+Ago!N87+Set!N87+Oct!N87+Nov!N87),IF(Config!$C$6=12,SUM(+Ene!N87+Feb!N87+Mar!N87+Abr!N87+May!N87+Jun!N87+Jul!N87+Ago!N87+Set!N87+Oct!N87+Nov!N87+Dic!N87)))))))))))))</f>
        <v>0</v>
      </c>
      <c r="O87" s="430">
        <f>IF(Config!$C$6=1,SUM(+Ene!O87),IF(Config!$C$6=2,SUM(+Ene!O87+Feb!O87),IF(Config!$C$6=3,SUM(+Ene!O87+Feb!O87+Mar!O87),IF(Config!$C$6=4,SUM(+Ene!O87+Feb!O87+Mar!O87+Abr!O87),IF(Config!$C$6=5,SUM(Ene!O87+Feb!O87+Mar!O87+Abr!O87+May!O87),IF(Config!$C$6=6,SUM(+Ene!O87+Feb!O87+Mar!O87+Abr!O87+May!O87+Jun!O87),IF(Config!$C$6=7,SUM(Ene!O87+Feb!O87+Mar!O87+Abr!O87+May!O87+Jun!O87+Jul!O87),IF(Config!$C$6=8,SUM(+Ene!O87+Feb!O87+Mar!O87+Abr!O87+May!O87+Jun!O87+Jul!O87+Ago!O87),IF(Config!$C$6=9,SUM(+Ene!O87+Feb!O87+Mar!O87+Abr!O87+May!O87+Jun!O87+Jul!O87+Ago!O87+Set!O87),IF(Config!$C$6=10,SUM(+Ene!O87+Feb!O87+Mar!O87+Abr!O87+May!O87+Jun!O87+Jul!O87+Ago!O87+Set!O87+Oct!O87),IF(Config!$C$6=11,SUM(+Ene!O87+Feb!O87+Mar!O87+Abr!O87+May!O87+Jun!O87+Jul!O87+Ago!O87+Set!O87+Oct!O87+Nov!O87),IF(Config!$C$6=12,SUM(+Ene!O87+Feb!O87+Mar!O87+Abr!O87+May!O87+Jun!O87+Jul!O87+Ago!O87+Set!O87+Oct!O87+Nov!O87+Dic!O87)))))))))))))</f>
        <v>0</v>
      </c>
      <c r="P87" s="430">
        <f>IF(Config!$C$6=1,SUM(+Ene!P87),IF(Config!$C$6=2,SUM(+Ene!P87+Feb!P87),IF(Config!$C$6=3,SUM(+Ene!P87+Feb!P87+Mar!P87),IF(Config!$C$6=4,SUM(+Ene!P87+Feb!P87+Mar!P87+Abr!P87),IF(Config!$C$6=5,SUM(Ene!P87+Feb!P87+Mar!P87+Abr!P87+May!P87),IF(Config!$C$6=6,SUM(+Ene!P87+Feb!P87+Mar!P87+Abr!P87+May!P87+Jun!P87),IF(Config!$C$6=7,SUM(Ene!P87+Feb!P87+Mar!P87+Abr!P87+May!P87+Jun!P87+Jul!P87),IF(Config!$C$6=8,SUM(+Ene!P87+Feb!P87+Mar!P87+Abr!P87+May!P87+Jun!P87+Jul!P87+Ago!P87),IF(Config!$C$6=9,SUM(+Ene!P87+Feb!P87+Mar!P87+Abr!P87+May!P87+Jun!P87+Jul!P87+Ago!P87+Set!P87),IF(Config!$C$6=10,SUM(+Ene!P87+Feb!P87+Mar!P87+Abr!P87+May!P87+Jun!P87+Jul!P87+Ago!P87+Set!P87+Oct!P87),IF(Config!$C$6=11,SUM(+Ene!P87+Feb!P87+Mar!P87+Abr!P87+May!P87+Jun!P87+Jul!P87+Ago!P87+Set!P87+Oct!P87+Nov!P87),IF(Config!$C$6=12,SUM(+Ene!P87+Feb!P87+Mar!P87+Abr!P87+May!P87+Jun!P87+Jul!P87+Ago!P87+Set!P87+Oct!P87+Nov!P87+Dic!P87)))))))))))))</f>
        <v>0</v>
      </c>
      <c r="Q87" s="430">
        <f>IF(Config!$C$6=1,SUM(+Ene!Q87),IF(Config!$C$6=2,SUM(+Ene!Q87+Feb!Q87),IF(Config!$C$6=3,SUM(+Ene!Q87+Feb!Q87+Mar!Q87),IF(Config!$C$6=4,SUM(+Ene!Q87+Feb!Q87+Mar!Q87+Abr!Q87),IF(Config!$C$6=5,SUM(Ene!Q87+Feb!Q87+Mar!Q87+Abr!Q87+May!Q87),IF(Config!$C$6=6,SUM(+Ene!Q87+Feb!Q87+Mar!Q87+Abr!Q87+May!Q87+Jun!Q87),IF(Config!$C$6=7,SUM(Ene!Q87+Feb!Q87+Mar!Q87+Abr!Q87+May!Q87+Jun!Q87+Jul!Q87),IF(Config!$C$6=8,SUM(+Ene!Q87+Feb!Q87+Mar!Q87+Abr!Q87+May!Q87+Jun!Q87+Jul!Q87+Ago!Q87),IF(Config!$C$6=9,SUM(+Ene!Q87+Feb!Q87+Mar!Q87+Abr!Q87+May!Q87+Jun!Q87+Jul!Q87+Ago!Q87+Set!Q87),IF(Config!$C$6=10,SUM(+Ene!Q87+Feb!Q87+Mar!Q87+Abr!Q87+May!Q87+Jun!Q87+Jul!Q87+Ago!Q87+Set!Q87+Oct!Q87),IF(Config!$C$6=11,SUM(+Ene!Q87+Feb!Q87+Mar!Q87+Abr!Q87+May!Q87+Jun!Q87+Jul!Q87+Ago!Q87+Set!Q87+Oct!Q87+Nov!Q87),IF(Config!$C$6=12,SUM(+Ene!Q87+Feb!Q87+Mar!Q87+Abr!Q87+May!Q87+Jun!Q87+Jul!Q87+Ago!Q87+Set!Q87+Oct!Q87+Nov!Q87+Dic!Q87)))))))))))))</f>
        <v>0</v>
      </c>
      <c r="R87" s="430">
        <f>IF(Config!$C$6=1,SUM(+Ene!R87),IF(Config!$C$6=2,SUM(+Ene!R87+Feb!R87),IF(Config!$C$6=3,SUM(+Ene!R87+Feb!R87+Mar!R87),IF(Config!$C$6=4,SUM(+Ene!R87+Feb!R87+Mar!R87+Abr!R87),IF(Config!$C$6=5,SUM(Ene!R87+Feb!R87+Mar!R87+Abr!R87+May!R87),IF(Config!$C$6=6,SUM(+Ene!R87+Feb!R87+Mar!R87+Abr!R87+May!R87+Jun!R87),IF(Config!$C$6=7,SUM(Ene!R87+Feb!R87+Mar!R87+Abr!R87+May!R87+Jun!R87+Jul!R87),IF(Config!$C$6=8,SUM(+Ene!R87+Feb!R87+Mar!R87+Abr!R87+May!R87+Jun!R87+Jul!R87+Ago!R87),IF(Config!$C$6=9,SUM(+Ene!R87+Feb!R87+Mar!R87+Abr!R87+May!R87+Jun!R87+Jul!R87+Ago!R87+Set!R87),IF(Config!$C$6=10,SUM(+Ene!R87+Feb!R87+Mar!R87+Abr!R87+May!R87+Jun!R87+Jul!R87+Ago!R87+Set!R87+Oct!R87),IF(Config!$C$6=11,SUM(+Ene!R87+Feb!R87+Mar!R87+Abr!R87+May!R87+Jun!R87+Jul!R87+Ago!R87+Set!R87+Oct!R87+Nov!R87),IF(Config!$C$6=12,SUM(+Ene!R87+Feb!R87+Mar!R87+Abr!R87+May!R87+Jun!R87+Jul!R87+Ago!R87+Set!R87+Oct!R87+Nov!R87+Dic!R87)))))))))))))</f>
        <v>0</v>
      </c>
      <c r="S87" s="430">
        <f>IF(Config!$C$6=1,SUM(+Ene!S87),IF(Config!$C$6=2,SUM(+Ene!S87+Feb!S87),IF(Config!$C$6=3,SUM(+Ene!S87+Feb!S87+Mar!S87),IF(Config!$C$6=4,SUM(+Ene!S87+Feb!S87+Mar!S87+Abr!S87),IF(Config!$C$6=5,SUM(Ene!S87+Feb!S87+Mar!S87+Abr!S87+May!S87),IF(Config!$C$6=6,SUM(+Ene!S87+Feb!S87+Mar!S87+Abr!S87+May!S87+Jun!S87),IF(Config!$C$6=7,SUM(Ene!S87+Feb!S87+Mar!S87+Abr!S87+May!S87+Jun!S87+Jul!S87),IF(Config!$C$6=8,SUM(+Ene!S87+Feb!S87+Mar!S87+Abr!S87+May!S87+Jun!S87+Jul!S87+Ago!S87),IF(Config!$C$6=9,SUM(+Ene!S87+Feb!S87+Mar!S87+Abr!S87+May!S87+Jun!S87+Jul!S87+Ago!S87+Set!S87),IF(Config!$C$6=10,SUM(+Ene!S87+Feb!S87+Mar!S87+Abr!S87+May!S87+Jun!S87+Jul!S87+Ago!S87+Set!S87+Oct!S87),IF(Config!$C$6=11,SUM(+Ene!S87+Feb!S87+Mar!S87+Abr!S87+May!S87+Jun!S87+Jul!S87+Ago!S87+Set!S87+Oct!S87+Nov!S87),IF(Config!$C$6=12,SUM(+Ene!S87+Feb!S87+Mar!S87+Abr!S87+May!S87+Jun!S87+Jul!S87+Ago!S87+Set!S87+Oct!S87+Nov!S87+Dic!S87)))))))))))))</f>
        <v>0</v>
      </c>
      <c r="T87" s="430">
        <f>IF(Config!$C$6=1,SUM(+Ene!T87),IF(Config!$C$6=2,SUM(+Ene!T87+Feb!T87),IF(Config!$C$6=3,SUM(+Ene!T87+Feb!T87+Mar!T87),IF(Config!$C$6=4,SUM(+Ene!T87+Feb!T87+Mar!T87+Abr!T87),IF(Config!$C$6=5,SUM(Ene!T87+Feb!T87+Mar!T87+Abr!T87+May!T87),IF(Config!$C$6=6,SUM(+Ene!T87+Feb!T87+Mar!T87+Abr!T87+May!T87+Jun!T87),IF(Config!$C$6=7,SUM(Ene!T87+Feb!T87+Mar!T87+Abr!T87+May!T87+Jun!T87+Jul!T87),IF(Config!$C$6=8,SUM(+Ene!T87+Feb!T87+Mar!T87+Abr!T87+May!T87+Jun!T87+Jul!T87+Ago!T87),IF(Config!$C$6=9,SUM(+Ene!T87+Feb!T87+Mar!T87+Abr!T87+May!T87+Jun!T87+Jul!T87+Ago!T87+Set!T87),IF(Config!$C$6=10,SUM(+Ene!T87+Feb!T87+Mar!T87+Abr!T87+May!T87+Jun!T87+Jul!T87+Ago!T87+Set!T87+Oct!T87),IF(Config!$C$6=11,SUM(+Ene!T87+Feb!T87+Mar!T87+Abr!T87+May!T87+Jun!T87+Jul!T87+Ago!T87+Set!T87+Oct!T87+Nov!T87),IF(Config!$C$6=12,SUM(+Ene!T87+Feb!T87+Mar!T87+Abr!T87+May!T87+Jun!T87+Jul!T87+Ago!T87+Set!T87+Oct!T87+Nov!T87+Dic!T87)))))))))))))</f>
        <v>0</v>
      </c>
      <c r="U87" s="430">
        <f>IF(Config!$C$6=1,SUM(+Ene!U87),IF(Config!$C$6=2,SUM(+Ene!U87+Feb!U87),IF(Config!$C$6=3,SUM(+Ene!U87+Feb!U87+Mar!U87),IF(Config!$C$6=4,SUM(+Ene!U87+Feb!U87+Mar!U87+Abr!U87),IF(Config!$C$6=5,SUM(Ene!U87+Feb!U87+Mar!U87+Abr!U87+May!U87),IF(Config!$C$6=6,SUM(+Ene!U87+Feb!U87+Mar!U87+Abr!U87+May!U87+Jun!U87),IF(Config!$C$6=7,SUM(Ene!U87+Feb!U87+Mar!U87+Abr!U87+May!U87+Jun!U87+Jul!U87),IF(Config!$C$6=8,SUM(+Ene!U87+Feb!U87+Mar!U87+Abr!U87+May!U87+Jun!U87+Jul!U87+Ago!U87),IF(Config!$C$6=9,SUM(+Ene!U87+Feb!U87+Mar!U87+Abr!U87+May!U87+Jun!U87+Jul!U87+Ago!U87+Set!U87),IF(Config!$C$6=10,SUM(+Ene!U87+Feb!U87+Mar!U87+Abr!U87+May!U87+Jun!U87+Jul!U87+Ago!U87+Set!U87+Oct!U87),IF(Config!$C$6=11,SUM(+Ene!U87+Feb!U87+Mar!U87+Abr!U87+May!U87+Jun!U87+Jul!U87+Ago!U87+Set!U87+Oct!U87+Nov!U87),IF(Config!$C$6=12,SUM(+Ene!U87+Feb!U87+Mar!U87+Abr!U87+May!U87+Jun!U87+Jul!U87+Ago!U87+Set!U87+Oct!U87+Nov!U87+Dic!U87)))))))))))))</f>
        <v>0</v>
      </c>
      <c r="V87" s="430">
        <f>IF(Config!$C$6=1,SUM(+Ene!V87),IF(Config!$C$6=2,SUM(+Ene!V87+Feb!V87),IF(Config!$C$6=3,SUM(+Ene!V87+Feb!V87+Mar!V87),IF(Config!$C$6=4,SUM(+Ene!V87+Feb!V87+Mar!V87+Abr!V87),IF(Config!$C$6=5,SUM(Ene!V87+Feb!V87+Mar!V87+Abr!V87+May!V87),IF(Config!$C$6=6,SUM(+Ene!V87+Feb!V87+Mar!V87+Abr!V87+May!V87+Jun!V87),IF(Config!$C$6=7,SUM(Ene!V87+Feb!V87+Mar!V87+Abr!V87+May!V87+Jun!V87+Jul!V87),IF(Config!$C$6=8,SUM(+Ene!V87+Feb!V87+Mar!V87+Abr!V87+May!V87+Jun!V87+Jul!V87+Ago!V87),IF(Config!$C$6=9,SUM(+Ene!V87+Feb!V87+Mar!V87+Abr!V87+May!V87+Jun!V87+Jul!V87+Ago!V87+Set!V87),IF(Config!$C$6=10,SUM(+Ene!V87+Feb!V87+Mar!V87+Abr!V87+May!V87+Jun!V87+Jul!V87+Ago!V87+Set!V87+Oct!V87),IF(Config!$C$6=11,SUM(+Ene!V87+Feb!V87+Mar!V87+Abr!V87+May!V87+Jun!V87+Jul!V87+Ago!V87+Set!V87+Oct!V87+Nov!V87),IF(Config!$C$6=12,SUM(+Ene!V87+Feb!V87+Mar!V87+Abr!V87+May!V87+Jun!V87+Jul!V87+Ago!V87+Set!V87+Oct!V87+Nov!V87+Dic!V87)))))))))))))</f>
        <v>0</v>
      </c>
      <c r="W87" s="430">
        <f>IF(Config!$C$6=1,SUM(+Ene!W87),IF(Config!$C$6=2,SUM(+Ene!W87+Feb!W87),IF(Config!$C$6=3,SUM(+Ene!W87+Feb!W87+Mar!W87),IF(Config!$C$6=4,SUM(+Ene!W87+Feb!W87+Mar!W87+Abr!W87),IF(Config!$C$6=5,SUM(Ene!W87+Feb!W87+Mar!W87+Abr!W87+May!W87),IF(Config!$C$6=6,SUM(+Ene!W87+Feb!W87+Mar!W87+Abr!W87+May!W87+Jun!W87),IF(Config!$C$6=7,SUM(Ene!W87+Feb!W87+Mar!W87+Abr!W87+May!W87+Jun!W87+Jul!W87),IF(Config!$C$6=8,SUM(+Ene!W87+Feb!W87+Mar!W87+Abr!W87+May!W87+Jun!W87+Jul!W87+Ago!W87),IF(Config!$C$6=9,SUM(+Ene!W87+Feb!W87+Mar!W87+Abr!W87+May!W87+Jun!W87+Jul!W87+Ago!W87+Set!W87),IF(Config!$C$6=10,SUM(+Ene!W87+Feb!W87+Mar!W87+Abr!W87+May!W87+Jun!W87+Jul!W87+Ago!W87+Set!W87+Oct!W87),IF(Config!$C$6=11,SUM(+Ene!W87+Feb!W87+Mar!W87+Abr!W87+May!W87+Jun!W87+Jul!W87+Ago!W87+Set!W87+Oct!W87+Nov!W87),IF(Config!$C$6=12,SUM(+Ene!W87+Feb!W87+Mar!W87+Abr!W87+May!W87+Jun!W87+Jul!W87+Ago!W87+Set!W87+Oct!W87+Nov!W87+Dic!W87)))))))))))))</f>
        <v>0</v>
      </c>
      <c r="X87" s="430">
        <f>IF(Config!$C$6=1,SUM(+Ene!X87),IF(Config!$C$6=2,SUM(+Ene!X87+Feb!X87),IF(Config!$C$6=3,SUM(+Ene!X87+Feb!X87+Mar!X87),IF(Config!$C$6=4,SUM(+Ene!X87+Feb!X87+Mar!X87+Abr!X87),IF(Config!$C$6=5,SUM(Ene!X87+Feb!X87+Mar!X87+Abr!X87+May!X87),IF(Config!$C$6=6,SUM(+Ene!X87+Feb!X87+Mar!X87+Abr!X87+May!X87+Jun!X87),IF(Config!$C$6=7,SUM(Ene!X87+Feb!X87+Mar!X87+Abr!X87+May!X87+Jun!X87+Jul!X87),IF(Config!$C$6=8,SUM(+Ene!X87+Feb!X87+Mar!X87+Abr!X87+May!X87+Jun!X87+Jul!X87+Ago!X87),IF(Config!$C$6=9,SUM(+Ene!X87+Feb!X87+Mar!X87+Abr!X87+May!X87+Jun!X87+Jul!X87+Ago!X87+Set!X87),IF(Config!$C$6=10,SUM(+Ene!X87+Feb!X87+Mar!X87+Abr!X87+May!X87+Jun!X87+Jul!X87+Ago!X87+Set!X87+Oct!X87),IF(Config!$C$6=11,SUM(+Ene!X87+Feb!X87+Mar!X87+Abr!X87+May!X87+Jun!X87+Jul!X87+Ago!X87+Set!X87+Oct!X87+Nov!X87),IF(Config!$C$6=12,SUM(+Ene!X87+Feb!X87+Mar!X87+Abr!X87+May!X87+Jun!X87+Jul!X87+Ago!X87+Set!X87+Oct!X87+Nov!X87+Dic!X87)))))))))))))</f>
        <v>0</v>
      </c>
      <c r="Y87" s="430">
        <f>IF(Config!$C$6=1,SUM(+Ene!Y87),IF(Config!$C$6=2,SUM(+Ene!Y87+Feb!Y87),IF(Config!$C$6=3,SUM(+Ene!Y87+Feb!Y87+Mar!Y87),IF(Config!$C$6=4,SUM(+Ene!Y87+Feb!Y87+Mar!Y87+Abr!Y87),IF(Config!$C$6=5,SUM(Ene!Y87+Feb!Y87+Mar!Y87+Abr!Y87+May!Y87),IF(Config!$C$6=6,SUM(+Ene!Y87+Feb!Y87+Mar!Y87+Abr!Y87+May!Y87+Jun!Y87),IF(Config!$C$6=7,SUM(Ene!Y87+Feb!Y87+Mar!Y87+Abr!Y87+May!Y87+Jun!Y87+Jul!Y87),IF(Config!$C$6=8,SUM(+Ene!Y87+Feb!Y87+Mar!Y87+Abr!Y87+May!Y87+Jun!Y87+Jul!Y87+Ago!Y87),IF(Config!$C$6=9,SUM(+Ene!Y87+Feb!Y87+Mar!Y87+Abr!Y87+May!Y87+Jun!Y87+Jul!Y87+Ago!Y87+Set!Y87),IF(Config!$C$6=10,SUM(+Ene!Y87+Feb!Y87+Mar!Y87+Abr!Y87+May!Y87+Jun!Y87+Jul!Y87+Ago!Y87+Set!Y87+Oct!Y87),IF(Config!$C$6=11,SUM(+Ene!Y87+Feb!Y87+Mar!Y87+Abr!Y87+May!Y87+Jun!Y87+Jul!Y87+Ago!Y87+Set!Y87+Oct!Y87+Nov!Y87),IF(Config!$C$6=12,SUM(+Ene!Y87+Feb!Y87+Mar!Y87+Abr!Y87+May!Y87+Jun!Y87+Jul!Y87+Ago!Y87+Set!Y87+Oct!Y87+Nov!Y87+Dic!Y87)))))))))))))</f>
        <v>0</v>
      </c>
      <c r="Z87" s="430">
        <f>IF(Config!$C$6=1,SUM(+Ene!Z87),IF(Config!$C$6=2,SUM(+Ene!Z87+Feb!Z87),IF(Config!$C$6=3,SUM(+Ene!Z87+Feb!Z87+Mar!Z87),IF(Config!$C$6=4,SUM(+Ene!Z87+Feb!Z87+Mar!Z87+Abr!Z87),IF(Config!$C$6=5,SUM(Ene!Z87+Feb!Z87+Mar!Z87+Abr!Z87+May!Z87),IF(Config!$C$6=6,SUM(+Ene!Z87+Feb!Z87+Mar!Z87+Abr!Z87+May!Z87+Jun!Z87),IF(Config!$C$6=7,SUM(Ene!Z87+Feb!Z87+Mar!Z87+Abr!Z87+May!Z87+Jun!Z87+Jul!Z87),IF(Config!$C$6=8,SUM(+Ene!Z87+Feb!Z87+Mar!Z87+Abr!Z87+May!Z87+Jun!Z87+Jul!Z87+Ago!Z87),IF(Config!$C$6=9,SUM(+Ene!Z87+Feb!Z87+Mar!Z87+Abr!Z87+May!Z87+Jun!Z87+Jul!Z87+Ago!Z87+Set!Z87),IF(Config!$C$6=10,SUM(+Ene!Z87+Feb!Z87+Mar!Z87+Abr!Z87+May!Z87+Jun!Z87+Jul!Z87+Ago!Z87+Set!Z87+Oct!Z87),IF(Config!$C$6=11,SUM(+Ene!Z87+Feb!Z87+Mar!Z87+Abr!Z87+May!Z87+Jun!Z87+Jul!Z87+Ago!Z87+Set!Z87+Oct!Z87+Nov!Z87),IF(Config!$C$6=12,SUM(+Ene!Z87+Feb!Z87+Mar!Z87+Abr!Z87+May!Z87+Jun!Z87+Jul!Z87+Ago!Z87+Set!Z87+Oct!Z87+Nov!Z87+Dic!Z87)))))))))))))</f>
        <v>0</v>
      </c>
      <c r="AA87" s="430">
        <f>IF(Config!$C$6=1,SUM(+Ene!AA87),IF(Config!$C$6=2,SUM(+Ene!AA87+Feb!AA87),IF(Config!$C$6=3,SUM(+Ene!AA87+Feb!AA87+Mar!AA87),IF(Config!$C$6=4,SUM(+Ene!AA87+Feb!AA87+Mar!AA87+Abr!AA87),IF(Config!$C$6=5,SUM(Ene!AA87+Feb!AA87+Mar!AA87+Abr!AA87+May!AA87),IF(Config!$C$6=6,SUM(+Ene!AA87+Feb!AA87+Mar!AA87+Abr!AA87+May!AA87+Jun!AA87),IF(Config!$C$6=7,SUM(Ene!AA87+Feb!AA87+Mar!AA87+Abr!AA87+May!AA87+Jun!AA87+Jul!AA87),IF(Config!$C$6=8,SUM(+Ene!AA87+Feb!AA87+Mar!AA87+Abr!AA87+May!AA87+Jun!AA87+Jul!AA87+Ago!AA87),IF(Config!$C$6=9,SUM(+Ene!AA87+Feb!AA87+Mar!AA87+Abr!AA87+May!AA87+Jun!AA87+Jul!AA87+Ago!AA87+Set!AA87),IF(Config!$C$6=10,SUM(+Ene!AA87+Feb!AA87+Mar!AA87+Abr!AA87+May!AA87+Jun!AA87+Jul!AA87+Ago!AA87+Set!AA87+Oct!AA87),IF(Config!$C$6=11,SUM(+Ene!AA87+Feb!AA87+Mar!AA87+Abr!AA87+May!AA87+Jun!AA87+Jul!AA87+Ago!AA87+Set!AA87+Oct!AA87+Nov!AA87),IF(Config!$C$6=12,SUM(+Ene!AA87+Feb!AA87+Mar!AA87+Abr!AA87+May!AA87+Jun!AA87+Jul!AA87+Ago!AA87+Set!AA87+Oct!AA87+Nov!AA87+Dic!AA87)))))))))))))</f>
        <v>0</v>
      </c>
      <c r="AB87" s="430">
        <f>IF(Config!$C$6=1,SUM(+Ene!AB87),IF(Config!$C$6=2,SUM(+Ene!AB87+Feb!AB87),IF(Config!$C$6=3,SUM(+Ene!AB87+Feb!AB87+Mar!AB87),IF(Config!$C$6=4,SUM(+Ene!AB87+Feb!AB87+Mar!AB87+Abr!AB87),IF(Config!$C$6=5,SUM(Ene!AB87+Feb!AB87+Mar!AB87+Abr!AB87+May!AB87),IF(Config!$C$6=6,SUM(+Ene!AB87+Feb!AB87+Mar!AB87+Abr!AB87+May!AB87+Jun!AB87),IF(Config!$C$6=7,SUM(Ene!AB87+Feb!AB87+Mar!AB87+Abr!AB87+May!AB87+Jun!AB87+Jul!AB87),IF(Config!$C$6=8,SUM(+Ene!AB87+Feb!AB87+Mar!AB87+Abr!AB87+May!AB87+Jun!AB87+Jul!AB87+Ago!AB87),IF(Config!$C$6=9,SUM(+Ene!AB87+Feb!AB87+Mar!AB87+Abr!AB87+May!AB87+Jun!AB87+Jul!AB87+Ago!AB87+Set!AB87),IF(Config!$C$6=10,SUM(+Ene!AB87+Feb!AB87+Mar!AB87+Abr!AB87+May!AB87+Jun!AB87+Jul!AB87+Ago!AB87+Set!AB87+Oct!AB87),IF(Config!$C$6=11,SUM(+Ene!AB87+Feb!AB87+Mar!AB87+Abr!AB87+May!AB87+Jun!AB87+Jul!AB87+Ago!AB87+Set!AB87+Oct!AB87+Nov!AB87),IF(Config!$C$6=12,SUM(+Ene!AB87+Feb!AB87+Mar!AB87+Abr!AB87+May!AB87+Jun!AB87+Jul!AB87+Ago!AB87+Set!AB87+Oct!AB87+Nov!AB87+Dic!AB87)))))))))))))</f>
        <v>0</v>
      </c>
      <c r="AC87" s="430">
        <f>IF(Config!$C$6=1,SUM(+Ene!AC87),IF(Config!$C$6=2,SUM(+Ene!AC87+Feb!AC87),IF(Config!$C$6=3,SUM(+Ene!AC87+Feb!AC87+Mar!AC87),IF(Config!$C$6=4,SUM(+Ene!AC87+Feb!AC87+Mar!AC87+Abr!AC87),IF(Config!$C$6=5,SUM(Ene!AC87+Feb!AC87+Mar!AC87+Abr!AC87+May!AC87),IF(Config!$C$6=6,SUM(+Ene!AC87+Feb!AC87+Mar!AC87+Abr!AC87+May!AC87+Jun!AC87),IF(Config!$C$6=7,SUM(Ene!AC87+Feb!AC87+Mar!AC87+Abr!AC87+May!AC87+Jun!AC87+Jul!AC87),IF(Config!$C$6=8,SUM(+Ene!AC87+Feb!AC87+Mar!AC87+Abr!AC87+May!AC87+Jun!AC87+Jul!AC87+Ago!AC87),IF(Config!$C$6=9,SUM(+Ene!AC87+Feb!AC87+Mar!AC87+Abr!AC87+May!AC87+Jun!AC87+Jul!AC87+Ago!AC87+Set!AC87),IF(Config!$C$6=10,SUM(+Ene!AC87+Feb!AC87+Mar!AC87+Abr!AC87+May!AC87+Jun!AC87+Jul!AC87+Ago!AC87+Set!AC87+Oct!AC87),IF(Config!$C$6=11,SUM(+Ene!AC87+Feb!AC87+Mar!AC87+Abr!AC87+May!AC87+Jun!AC87+Jul!AC87+Ago!AC87+Set!AC87+Oct!AC87+Nov!AC87),IF(Config!$C$6=12,SUM(+Ene!AC87+Feb!AC87+Mar!AC87+Abr!AC87+May!AC87+Jun!AC87+Jul!AC87+Ago!AC87+Set!AC87+Oct!AC87+Nov!AC87+Dic!AC87)))))))))))))</f>
        <v>0</v>
      </c>
      <c r="AD87" s="430">
        <f>IF(Config!$C$6=1,SUM(+Ene!AD87),IF(Config!$C$6=2,SUM(+Ene!AD87+Feb!AD87),IF(Config!$C$6=3,SUM(+Ene!AD87+Feb!AD87+Mar!AD87),IF(Config!$C$6=4,SUM(+Ene!AD87+Feb!AD87+Mar!AD87+Abr!AD87),IF(Config!$C$6=5,SUM(Ene!AD87+Feb!AD87+Mar!AD87+Abr!AD87+May!AD87),IF(Config!$C$6=6,SUM(+Ene!AD87+Feb!AD87+Mar!AD87+Abr!AD87+May!AD87+Jun!AD87),IF(Config!$C$6=7,SUM(Ene!AD87+Feb!AD87+Mar!AD87+Abr!AD87+May!AD87+Jun!AD87+Jul!AD87),IF(Config!$C$6=8,SUM(+Ene!AD87+Feb!AD87+Mar!AD87+Abr!AD87+May!AD87+Jun!AD87+Jul!AD87+Ago!AD87),IF(Config!$C$6=9,SUM(+Ene!AD87+Feb!AD87+Mar!AD87+Abr!AD87+May!AD87+Jun!AD87+Jul!AD87+Ago!AD87+Set!AD87),IF(Config!$C$6=10,SUM(+Ene!AD87+Feb!AD87+Mar!AD87+Abr!AD87+May!AD87+Jun!AD87+Jul!AD87+Ago!AD87+Set!AD87+Oct!AD87),IF(Config!$C$6=11,SUM(+Ene!AD87+Feb!AD87+Mar!AD87+Abr!AD87+May!AD87+Jun!AD87+Jul!AD87+Ago!AD87+Set!AD87+Oct!AD87+Nov!AD87),IF(Config!$C$6=12,SUM(+Ene!AD87+Feb!AD87+Mar!AD87+Abr!AD87+May!AD87+Jun!AD87+Jul!AD87+Ago!AD87+Set!AD87+Oct!AD87+Nov!AD87+Dic!AD87)))))))))))))</f>
        <v>0</v>
      </c>
      <c r="AE87" s="430">
        <f>IF(Config!$C$6=1,SUM(+Ene!AE87),IF(Config!$C$6=2,SUM(+Ene!AE87+Feb!AE87),IF(Config!$C$6=3,SUM(+Ene!AE87+Feb!AE87+Mar!AE87),IF(Config!$C$6=4,SUM(+Ene!AE87+Feb!AE87+Mar!AE87+Abr!AE87),IF(Config!$C$6=5,SUM(Ene!AE87+Feb!AE87+Mar!AE87+Abr!AE87+May!AE87),IF(Config!$C$6=6,SUM(+Ene!AE87+Feb!AE87+Mar!AE87+Abr!AE87+May!AE87+Jun!AE87),IF(Config!$C$6=7,SUM(Ene!AE87+Feb!AE87+Mar!AE87+Abr!AE87+May!AE87+Jun!AE87+Jul!AE87),IF(Config!$C$6=8,SUM(+Ene!AE87+Feb!AE87+Mar!AE87+Abr!AE87+May!AE87+Jun!AE87+Jul!AE87+Ago!AE87),IF(Config!$C$6=9,SUM(+Ene!AE87+Feb!AE87+Mar!AE87+Abr!AE87+May!AE87+Jun!AE87+Jul!AE87+Ago!AE87+Set!AE87),IF(Config!$C$6=10,SUM(+Ene!AE87+Feb!AE87+Mar!AE87+Abr!AE87+May!AE87+Jun!AE87+Jul!AE87+Ago!AE87+Set!AE87+Oct!AE87),IF(Config!$C$6=11,SUM(+Ene!AE87+Feb!AE87+Mar!AE87+Abr!AE87+May!AE87+Jun!AE87+Jul!AE87+Ago!AE87+Set!AE87+Oct!AE87+Nov!AE87),IF(Config!$C$6=12,SUM(+Ene!AE87+Feb!AE87+Mar!AE87+Abr!AE87+May!AE87+Jun!AE87+Jul!AE87+Ago!AE87+Set!AE87+Oct!AE87+Nov!AE87+Dic!AE87)))))))))))))</f>
        <v>0</v>
      </c>
      <c r="AF87" s="430">
        <f>IF(Config!$C$6=1,SUM(+Ene!AF87),IF(Config!$C$6=2,SUM(+Ene!AF87+Feb!AF87),IF(Config!$C$6=3,SUM(+Ene!AF87+Feb!AF87+Mar!AF87),IF(Config!$C$6=4,SUM(+Ene!AF87+Feb!AF87+Mar!AF87+Abr!AF87),IF(Config!$C$6=5,SUM(Ene!AF87+Feb!AF87+Mar!AF87+Abr!AF87+May!AF87),IF(Config!$C$6=6,SUM(+Ene!AF87+Feb!AF87+Mar!AF87+Abr!AF87+May!AF87+Jun!AF87),IF(Config!$C$6=7,SUM(Ene!AF87+Feb!AF87+Mar!AF87+Abr!AF87+May!AF87+Jun!AF87+Jul!AF87),IF(Config!$C$6=8,SUM(+Ene!AF87+Feb!AF87+Mar!AF87+Abr!AF87+May!AF87+Jun!AF87+Jul!AF87+Ago!AF87),IF(Config!$C$6=9,SUM(+Ene!AF87+Feb!AF87+Mar!AF87+Abr!AF87+May!AF87+Jun!AF87+Jul!AF87+Ago!AF87+Set!AF87),IF(Config!$C$6=10,SUM(+Ene!AF87+Feb!AF87+Mar!AF87+Abr!AF87+May!AF87+Jun!AF87+Jul!AF87+Ago!AF87+Set!AF87+Oct!AF87),IF(Config!$C$6=11,SUM(+Ene!AF87+Feb!AF87+Mar!AF87+Abr!AF87+May!AF87+Jun!AF87+Jul!AF87+Ago!AF87+Set!AF87+Oct!AF87+Nov!AF87),IF(Config!$C$6=12,SUM(+Ene!AF87+Feb!AF87+Mar!AF87+Abr!AF87+May!AF87+Jun!AF87+Jul!AF87+Ago!AF87+Set!AF87+Oct!AF87+Nov!AF87+Dic!AF87)))))))))))))</f>
        <v>0</v>
      </c>
      <c r="AG87" s="430">
        <f>IF(Config!$C$6=1,SUM(+Ene!AG87),IF(Config!$C$6=2,SUM(+Ene!AG87+Feb!AG87),IF(Config!$C$6=3,SUM(+Ene!AG87+Feb!AG87+Mar!AG87),IF(Config!$C$6=4,SUM(+Ene!AG87+Feb!AG87+Mar!AG87+Abr!AG87),IF(Config!$C$6=5,SUM(Ene!AG87+Feb!AG87+Mar!AG87+Abr!AG87+May!AG87),IF(Config!$C$6=6,SUM(+Ene!AG87+Feb!AG87+Mar!AG87+Abr!AG87+May!AG87+Jun!AG87),IF(Config!$C$6=7,SUM(Ene!AG87+Feb!AG87+Mar!AG87+Abr!AG87+May!AG87+Jun!AG87+Jul!AG87),IF(Config!$C$6=8,SUM(+Ene!AG87+Feb!AG87+Mar!AG87+Abr!AG87+May!AG87+Jun!AG87+Jul!AG87+Ago!AG87),IF(Config!$C$6=9,SUM(+Ene!AG87+Feb!AG87+Mar!AG87+Abr!AG87+May!AG87+Jun!AG87+Jul!AG87+Ago!AG87+Set!AG87),IF(Config!$C$6=10,SUM(+Ene!AG87+Feb!AG87+Mar!AG87+Abr!AG87+May!AG87+Jun!AG87+Jul!AG87+Ago!AG87+Set!AG87+Oct!AG87),IF(Config!$C$6=11,SUM(+Ene!AG87+Feb!AG87+Mar!AG87+Abr!AG87+May!AG87+Jun!AG87+Jul!AG87+Ago!AG87+Set!AG87+Oct!AG87+Nov!AG87),IF(Config!$C$6=12,SUM(+Ene!AG87+Feb!AG87+Mar!AG87+Abr!AG87+May!AG87+Jun!AG87+Jul!AG87+Ago!AG87+Set!AG87+Oct!AG87+Nov!AG87+Dic!AG87)))))))))))))</f>
        <v>0</v>
      </c>
      <c r="AH87" s="430">
        <f>IF(Config!$C$6=1,SUM(+Ene!AH87),IF(Config!$C$6=2,SUM(+Ene!AH87+Feb!AH87),IF(Config!$C$6=3,SUM(+Ene!AH87+Feb!AH87+Mar!AH87),IF(Config!$C$6=4,SUM(+Ene!AH87+Feb!AH87+Mar!AH87+Abr!AH87),IF(Config!$C$6=5,SUM(Ene!AH87+Feb!AH87+Mar!AH87+Abr!AH87+May!AH87),IF(Config!$C$6=6,SUM(+Ene!AH87+Feb!AH87+Mar!AH87+Abr!AH87+May!AH87+Jun!AH87),IF(Config!$C$6=7,SUM(Ene!AH87+Feb!AH87+Mar!AH87+Abr!AH87+May!AH87+Jun!AH87+Jul!AH87),IF(Config!$C$6=8,SUM(+Ene!AH87+Feb!AH87+Mar!AH87+Abr!AH87+May!AH87+Jun!AH87+Jul!AH87+Ago!AH87),IF(Config!$C$6=9,SUM(+Ene!AH87+Feb!AH87+Mar!AH87+Abr!AH87+May!AH87+Jun!AH87+Jul!AH87+Ago!AH87+Set!AH87),IF(Config!$C$6=10,SUM(+Ene!AH87+Feb!AH87+Mar!AH87+Abr!AH87+May!AH87+Jun!AH87+Jul!AH87+Ago!AH87+Set!AH87+Oct!AH87),IF(Config!$C$6=11,SUM(+Ene!AH87+Feb!AH87+Mar!AH87+Abr!AH87+May!AH87+Jun!AH87+Jul!AH87+Ago!AH87+Set!AH87+Oct!AH87+Nov!AH87),IF(Config!$C$6=12,SUM(+Ene!AH87+Feb!AH87+Mar!AH87+Abr!AH87+May!AH87+Jun!AH87+Jul!AH87+Ago!AH87+Set!AH87+Oct!AH87+Nov!AH87+Dic!AH87)))))))))))))</f>
        <v>0</v>
      </c>
      <c r="AI87" s="430">
        <f>IF(Config!$C$6=1,SUM(+Ene!AI87),IF(Config!$C$6=2,SUM(+Ene!AI87+Feb!AI87),IF(Config!$C$6=3,SUM(+Ene!AI87+Feb!AI87+Mar!AI87),IF(Config!$C$6=4,SUM(+Ene!AI87+Feb!AI87+Mar!AI87+Abr!AI87),IF(Config!$C$6=5,SUM(Ene!AI87+Feb!AI87+Mar!AI87+Abr!AI87+May!AI87),IF(Config!$C$6=6,SUM(+Ene!AI87+Feb!AI87+Mar!AI87+Abr!AI87+May!AI87+Jun!AI87),IF(Config!$C$6=7,SUM(Ene!AI87+Feb!AI87+Mar!AI87+Abr!AI87+May!AI87+Jun!AI87+Jul!AI87),IF(Config!$C$6=8,SUM(+Ene!AI87+Feb!AI87+Mar!AI87+Abr!AI87+May!AI87+Jun!AI87+Jul!AI87+Ago!AI87),IF(Config!$C$6=9,SUM(+Ene!AI87+Feb!AI87+Mar!AI87+Abr!AI87+May!AI87+Jun!AI87+Jul!AI87+Ago!AI87+Set!AI87),IF(Config!$C$6=10,SUM(+Ene!AI87+Feb!AI87+Mar!AI87+Abr!AI87+May!AI87+Jun!AI87+Jul!AI87+Ago!AI87+Set!AI87+Oct!AI87),IF(Config!$C$6=11,SUM(+Ene!AI87+Feb!AI87+Mar!AI87+Abr!AI87+May!AI87+Jun!AI87+Jul!AI87+Ago!AI87+Set!AI87+Oct!AI87+Nov!AI87),IF(Config!$C$6=12,SUM(+Ene!AI87+Feb!AI87+Mar!AI87+Abr!AI87+May!AI87+Jun!AI87+Jul!AI87+Ago!AI87+Set!AI87+Oct!AI87+Nov!AI87+Dic!AI87)))))))))))))</f>
        <v>0</v>
      </c>
      <c r="AJ87" s="430">
        <f>IF(Config!$C$6=1,SUM(+Ene!AJ87),IF(Config!$C$6=2,SUM(+Ene!AJ87+Feb!AJ87),IF(Config!$C$6=3,SUM(+Ene!AJ87+Feb!AJ87+Mar!AJ87),IF(Config!$C$6=4,SUM(+Ene!AJ87+Feb!AJ87+Mar!AJ87+Abr!AJ87),IF(Config!$C$6=5,SUM(Ene!AJ87+Feb!AJ87+Mar!AJ87+Abr!AJ87+May!AJ87),IF(Config!$C$6=6,SUM(+Ene!AJ87+Feb!AJ87+Mar!AJ87+Abr!AJ87+May!AJ87+Jun!AJ87),IF(Config!$C$6=7,SUM(Ene!AJ87+Feb!AJ87+Mar!AJ87+Abr!AJ87+May!AJ87+Jun!AJ87+Jul!AJ87),IF(Config!$C$6=8,SUM(+Ene!AJ87+Feb!AJ87+Mar!AJ87+Abr!AJ87+May!AJ87+Jun!AJ87+Jul!AJ87+Ago!AJ87),IF(Config!$C$6=9,SUM(+Ene!AJ87+Feb!AJ87+Mar!AJ87+Abr!AJ87+May!AJ87+Jun!AJ87+Jul!AJ87+Ago!AJ87+Set!AJ87),IF(Config!$C$6=10,SUM(+Ene!AJ87+Feb!AJ87+Mar!AJ87+Abr!AJ87+May!AJ87+Jun!AJ87+Jul!AJ87+Ago!AJ87+Set!AJ87+Oct!AJ87),IF(Config!$C$6=11,SUM(+Ene!AJ87+Feb!AJ87+Mar!AJ87+Abr!AJ87+May!AJ87+Jun!AJ87+Jul!AJ87+Ago!AJ87+Set!AJ87+Oct!AJ87+Nov!AJ87),IF(Config!$C$6=12,SUM(+Ene!AJ87+Feb!AJ87+Mar!AJ87+Abr!AJ87+May!AJ87+Jun!AJ87+Jul!AJ87+Ago!AJ87+Set!AJ87+Oct!AJ87+Nov!AJ87+Dic!AJ87)))))))))))))</f>
        <v>0</v>
      </c>
      <c r="AK87" s="430">
        <f>IF(Config!$C$6=1,SUM(+Ene!AK87),IF(Config!$C$6=2,SUM(+Ene!AK87+Feb!AK87),IF(Config!$C$6=3,SUM(+Ene!AK87+Feb!AK87+Mar!AK87),IF(Config!$C$6=4,SUM(+Ene!AK87+Feb!AK87+Mar!AK87+Abr!AK87),IF(Config!$C$6=5,SUM(Ene!AK87+Feb!AK87+Mar!AK87+Abr!AK87+May!AK87),IF(Config!$C$6=6,SUM(+Ene!AK87+Feb!AK87+Mar!AK87+Abr!AK87+May!AK87+Jun!AK87),IF(Config!$C$6=7,SUM(Ene!AK87+Feb!AK87+Mar!AK87+Abr!AK87+May!AK87+Jun!AK87+Jul!AK87),IF(Config!$C$6=8,SUM(+Ene!AK87+Feb!AK87+Mar!AK87+Abr!AK87+May!AK87+Jun!AK87+Jul!AK87+Ago!AK87),IF(Config!$C$6=9,SUM(+Ene!AK87+Feb!AK87+Mar!AK87+Abr!AK87+May!AK87+Jun!AK87+Jul!AK87+Ago!AK87+Set!AK87),IF(Config!$C$6=10,SUM(+Ene!AK87+Feb!AK87+Mar!AK87+Abr!AK87+May!AK87+Jun!AK87+Jul!AK87+Ago!AK87+Set!AK87+Oct!AK87),IF(Config!$C$6=11,SUM(+Ene!AK87+Feb!AK87+Mar!AK87+Abr!AK87+May!AK87+Jun!AK87+Jul!AK87+Ago!AK87+Set!AK87+Oct!AK87+Nov!AK87),IF(Config!$C$6=12,SUM(+Ene!AK87+Feb!AK87+Mar!AK87+Abr!AK87+May!AK87+Jun!AK87+Jul!AK87+Ago!AK87+Set!AK87+Oct!AK87+Nov!AK87+Dic!AK87)))))))))))))</f>
        <v>0</v>
      </c>
      <c r="AL87" s="430">
        <f>IF(Config!$C$6=1,SUM(+Ene!AL87),IF(Config!$C$6=2,SUM(+Ene!AL87+Feb!AL87),IF(Config!$C$6=3,SUM(+Ene!AL87+Feb!AL87+Mar!AL87),IF(Config!$C$6=4,SUM(+Ene!AL87+Feb!AL87+Mar!AL87+Abr!AL87),IF(Config!$C$6=5,SUM(Ene!AL87+Feb!AL87+Mar!AL87+Abr!AL87+May!AL87),IF(Config!$C$6=6,SUM(+Ene!AL87+Feb!AL87+Mar!AL87+Abr!AL87+May!AL87+Jun!AL87),IF(Config!$C$6=7,SUM(Ene!AL87+Feb!AL87+Mar!AL87+Abr!AL87+May!AL87+Jun!AL87+Jul!AL87),IF(Config!$C$6=8,SUM(+Ene!AL87+Feb!AL87+Mar!AL87+Abr!AL87+May!AL87+Jun!AL87+Jul!AL87+Ago!AL87),IF(Config!$C$6=9,SUM(+Ene!AL87+Feb!AL87+Mar!AL87+Abr!AL87+May!AL87+Jun!AL87+Jul!AL87+Ago!AL87+Set!AL87),IF(Config!$C$6=10,SUM(+Ene!AL87+Feb!AL87+Mar!AL87+Abr!AL87+May!AL87+Jun!AL87+Jul!AL87+Ago!AL87+Set!AL87+Oct!AL87),IF(Config!$C$6=11,SUM(+Ene!AL87+Feb!AL87+Mar!AL87+Abr!AL87+May!AL87+Jun!AL87+Jul!AL87+Ago!AL87+Set!AL87+Oct!AL87+Nov!AL87),IF(Config!$C$6=12,SUM(+Ene!AL87+Feb!AL87+Mar!AL87+Abr!AL87+May!AL87+Jun!AL87+Jul!AL87+Ago!AL87+Set!AL87+Oct!AL87+Nov!AL87+Dic!AL87)))))))))))))</f>
        <v>0</v>
      </c>
      <c r="AM87" s="430">
        <f>IF(Config!$C$6=1,SUM(+Ene!AM87),IF(Config!$C$6=2,SUM(+Ene!AM87+Feb!AM87),IF(Config!$C$6=3,SUM(+Ene!AM87+Feb!AM87+Mar!AM87),IF(Config!$C$6=4,SUM(+Ene!AM87+Feb!AM87+Mar!AM87+Abr!AM87),IF(Config!$C$6=5,SUM(Ene!AM87+Feb!AM87+Mar!AM87+Abr!AM87+May!AM87),IF(Config!$C$6=6,SUM(+Ene!AM87+Feb!AM87+Mar!AM87+Abr!AM87+May!AM87+Jun!AM87),IF(Config!$C$6=7,SUM(Ene!AM87+Feb!AM87+Mar!AM87+Abr!AM87+May!AM87+Jun!AM87+Jul!AM87),IF(Config!$C$6=8,SUM(+Ene!AM87+Feb!AM87+Mar!AM87+Abr!AM87+May!AM87+Jun!AM87+Jul!AM87+Ago!AM87),IF(Config!$C$6=9,SUM(+Ene!AM87+Feb!AM87+Mar!AM87+Abr!AM87+May!AM87+Jun!AM87+Jul!AM87+Ago!AM87+Set!AM87),IF(Config!$C$6=10,SUM(+Ene!AM87+Feb!AM87+Mar!AM87+Abr!AM87+May!AM87+Jun!AM87+Jul!AM87+Ago!AM87+Set!AM87+Oct!AM87),IF(Config!$C$6=11,SUM(+Ene!AM87+Feb!AM87+Mar!AM87+Abr!AM87+May!AM87+Jun!AM87+Jul!AM87+Ago!AM87+Set!AM87+Oct!AM87+Nov!AM87),IF(Config!$C$6=12,SUM(+Ene!AM87+Feb!AM87+Mar!AM87+Abr!AM87+May!AM87+Jun!AM87+Jul!AM87+Ago!AM87+Set!AM87+Oct!AM87+Nov!AM87+Dic!AM87)))))))))))))</f>
        <v>0</v>
      </c>
      <c r="AN87" s="430">
        <f>IF(Config!$C$6=1,SUM(+Ene!AN87),IF(Config!$C$6=2,SUM(+Ene!AN87+Feb!AN87),IF(Config!$C$6=3,SUM(+Ene!AN87+Feb!AN87+Mar!AN87),IF(Config!$C$6=4,SUM(+Ene!AN87+Feb!AN87+Mar!AN87+Abr!AN87),IF(Config!$C$6=5,SUM(Ene!AN87+Feb!AN87+Mar!AN87+Abr!AN87+May!AN87),IF(Config!$C$6=6,SUM(+Ene!AN87+Feb!AN87+Mar!AN87+Abr!AN87+May!AN87+Jun!AN87),IF(Config!$C$6=7,SUM(Ene!AN87+Feb!AN87+Mar!AN87+Abr!AN87+May!AN87+Jun!AN87+Jul!AN87),IF(Config!$C$6=8,SUM(+Ene!AN87+Feb!AN87+Mar!AN87+Abr!AN87+May!AN87+Jun!AN87+Jul!AN87+Ago!AN87),IF(Config!$C$6=9,SUM(+Ene!AN87+Feb!AN87+Mar!AN87+Abr!AN87+May!AN87+Jun!AN87+Jul!AN87+Ago!AN87+Set!AN87),IF(Config!$C$6=10,SUM(+Ene!AN87+Feb!AN87+Mar!AN87+Abr!AN87+May!AN87+Jun!AN87+Jul!AN87+Ago!AN87+Set!AN87+Oct!AN87),IF(Config!$C$6=11,SUM(+Ene!AN87+Feb!AN87+Mar!AN87+Abr!AN87+May!AN87+Jun!AN87+Jul!AN87+Ago!AN87+Set!AN87+Oct!AN87+Nov!AN87),IF(Config!$C$6=12,SUM(+Ene!AN87+Feb!AN87+Mar!AN87+Abr!AN87+May!AN87+Jun!AN87+Jul!AN87+Ago!AN87+Set!AN87+Oct!AN87+Nov!AN87+Dic!AN87)))))))))))))</f>
        <v>0</v>
      </c>
      <c r="AO87" s="430">
        <f>IF(Config!$C$6=1,SUM(+Ene!AO87),IF(Config!$C$6=2,SUM(+Ene!AO87+Feb!AO87),IF(Config!$C$6=3,SUM(+Ene!AO87+Feb!AO87+Mar!AO87),IF(Config!$C$6=4,SUM(+Ene!AO87+Feb!AO87+Mar!AO87+Abr!AO87),IF(Config!$C$6=5,SUM(Ene!AO87+Feb!AO87+Mar!AO87+Abr!AO87+May!AO87),IF(Config!$C$6=6,SUM(+Ene!AO87+Feb!AO87+Mar!AO87+Abr!AO87+May!AO87+Jun!AO87),IF(Config!$C$6=7,SUM(Ene!AO87+Feb!AO87+Mar!AO87+Abr!AO87+May!AO87+Jun!AO87+Jul!AO87),IF(Config!$C$6=8,SUM(+Ene!AO87+Feb!AO87+Mar!AO87+Abr!AO87+May!AO87+Jun!AO87+Jul!AO87+Ago!AO87),IF(Config!$C$6=9,SUM(+Ene!AO87+Feb!AO87+Mar!AO87+Abr!AO87+May!AO87+Jun!AO87+Jul!AO87+Ago!AO87+Set!AO87),IF(Config!$C$6=10,SUM(+Ene!AO87+Feb!AO87+Mar!AO87+Abr!AO87+May!AO87+Jun!AO87+Jul!AO87+Ago!AO87+Set!AO87+Oct!AO87),IF(Config!$C$6=11,SUM(+Ene!AO87+Feb!AO87+Mar!AO87+Abr!AO87+May!AO87+Jun!AO87+Jul!AO87+Ago!AO87+Set!AO87+Oct!AO87+Nov!AO87),IF(Config!$C$6=12,SUM(+Ene!AO87+Feb!AO87+Mar!AO87+Abr!AO87+May!AO87+Jun!AO87+Jul!AO87+Ago!AO87+Set!AO87+Oct!AO87+Nov!AO87+Dic!AO87)))))))))))))</f>
        <v>0</v>
      </c>
      <c r="AP87" s="430">
        <f>IF(Config!$C$6=1,SUM(+Ene!AP87),IF(Config!$C$6=2,SUM(+Ene!AP87+Feb!AP87),IF(Config!$C$6=3,SUM(+Ene!AP87+Feb!AP87+Mar!AP87),IF(Config!$C$6=4,SUM(+Ene!AP87+Feb!AP87+Mar!AP87+Abr!AP87),IF(Config!$C$6=5,SUM(Ene!AP87+Feb!AP87+Mar!AP87+Abr!AP87+May!AP87),IF(Config!$C$6=6,SUM(+Ene!AP87+Feb!AP87+Mar!AP87+Abr!AP87+May!AP87+Jun!AP87),IF(Config!$C$6=7,SUM(Ene!AP87+Feb!AP87+Mar!AP87+Abr!AP87+May!AP87+Jun!AP87+Jul!AP87),IF(Config!$C$6=8,SUM(+Ene!AP87+Feb!AP87+Mar!AP87+Abr!AP87+May!AP87+Jun!AP87+Jul!AP87+Ago!AP87),IF(Config!$C$6=9,SUM(+Ene!AP87+Feb!AP87+Mar!AP87+Abr!AP87+May!AP87+Jun!AP87+Jul!AP87+Ago!AP87+Set!AP87),IF(Config!$C$6=10,SUM(+Ene!AP87+Feb!AP87+Mar!AP87+Abr!AP87+May!AP87+Jun!AP87+Jul!AP87+Ago!AP87+Set!AP87+Oct!AP87),IF(Config!$C$6=11,SUM(+Ene!AP87+Feb!AP87+Mar!AP87+Abr!AP87+May!AP87+Jun!AP87+Jul!AP87+Ago!AP87+Set!AP87+Oct!AP87+Nov!AP87),IF(Config!$C$6=12,SUM(+Ene!AP87+Feb!AP87+Mar!AP87+Abr!AP87+May!AP87+Jun!AP87+Jul!AP87+Ago!AP87+Set!AP87+Oct!AP87+Nov!AP87+Dic!AP87)))))))))))))</f>
        <v>0</v>
      </c>
      <c r="AQ87" s="430">
        <f>IF(Config!$C$6=1,SUM(+Ene!AQ87),IF(Config!$C$6=2,SUM(+Ene!AQ87+Feb!AQ87),IF(Config!$C$6=3,SUM(+Ene!AQ87+Feb!AQ87+Mar!AQ87),IF(Config!$C$6=4,SUM(+Ene!AQ87+Feb!AQ87+Mar!AQ87+Abr!AQ87),IF(Config!$C$6=5,SUM(Ene!AQ87+Feb!AQ87+Mar!AQ87+Abr!AQ87+May!AQ87),IF(Config!$C$6=6,SUM(+Ene!AQ87+Feb!AQ87+Mar!AQ87+Abr!AQ87+May!AQ87+Jun!AQ87),IF(Config!$C$6=7,SUM(Ene!AQ87+Feb!AQ87+Mar!AQ87+Abr!AQ87+May!AQ87+Jun!AQ87+Jul!AQ87),IF(Config!$C$6=8,SUM(+Ene!AQ87+Feb!AQ87+Mar!AQ87+Abr!AQ87+May!AQ87+Jun!AQ87+Jul!AQ87+Ago!AQ87),IF(Config!$C$6=9,SUM(+Ene!AQ87+Feb!AQ87+Mar!AQ87+Abr!AQ87+May!AQ87+Jun!AQ87+Jul!AQ87+Ago!AQ87+Set!AQ87),IF(Config!$C$6=10,SUM(+Ene!AQ87+Feb!AQ87+Mar!AQ87+Abr!AQ87+May!AQ87+Jun!AQ87+Jul!AQ87+Ago!AQ87+Set!AQ87+Oct!AQ87),IF(Config!$C$6=11,SUM(+Ene!AQ87+Feb!AQ87+Mar!AQ87+Abr!AQ87+May!AQ87+Jun!AQ87+Jul!AQ87+Ago!AQ87+Set!AQ87+Oct!AQ87+Nov!AQ87),IF(Config!$C$6=12,SUM(+Ene!AQ87+Feb!AQ87+Mar!AQ87+Abr!AQ87+May!AQ87+Jun!AQ87+Jul!AQ87+Ago!AQ87+Set!AQ87+Oct!AQ87+Nov!AQ87+Dic!AQ87)))))))))))))</f>
        <v>0</v>
      </c>
      <c r="AR87" s="430">
        <f>IF(Config!$C$6=1,SUM(+Ene!AR87),IF(Config!$C$6=2,SUM(+Ene!AR87+Feb!AR87),IF(Config!$C$6=3,SUM(+Ene!AR87+Feb!AR87+Mar!AR87),IF(Config!$C$6=4,SUM(+Ene!AR87+Feb!AR87+Mar!AR87+Abr!AR87),IF(Config!$C$6=5,SUM(Ene!AR87+Feb!AR87+Mar!AR87+Abr!AR87+May!AR87),IF(Config!$C$6=6,SUM(+Ene!AR87+Feb!AR87+Mar!AR87+Abr!AR87+May!AR87+Jun!AR87),IF(Config!$C$6=7,SUM(Ene!AR87+Feb!AR87+Mar!AR87+Abr!AR87+May!AR87+Jun!AR87+Jul!AR87),IF(Config!$C$6=8,SUM(+Ene!AR87+Feb!AR87+Mar!AR87+Abr!AR87+May!AR87+Jun!AR87+Jul!AR87+Ago!AR87),IF(Config!$C$6=9,SUM(+Ene!AR87+Feb!AR87+Mar!AR87+Abr!AR87+May!AR87+Jun!AR87+Jul!AR87+Ago!AR87+Set!AR87),IF(Config!$C$6=10,SUM(+Ene!AR87+Feb!AR87+Mar!AR87+Abr!AR87+May!AR87+Jun!AR87+Jul!AR87+Ago!AR87+Set!AR87+Oct!AR87),IF(Config!$C$6=11,SUM(+Ene!AR87+Feb!AR87+Mar!AR87+Abr!AR87+May!AR87+Jun!AR87+Jul!AR87+Ago!AR87+Set!AR87+Oct!AR87+Nov!AR87),IF(Config!$C$6=12,SUM(+Ene!AR87+Feb!AR87+Mar!AR87+Abr!AR87+May!AR87+Jun!AR87+Jul!AR87+Ago!AR87+Set!AR87+Oct!AR87+Nov!AR87+Dic!AR87)))))))))))))</f>
        <v>0</v>
      </c>
      <c r="AS87" s="430">
        <f>IF(Config!$C$6=1,SUM(+Ene!AS87),IF(Config!$C$6=2,SUM(+Ene!AS87+Feb!AS87),IF(Config!$C$6=3,SUM(+Ene!AS87+Feb!AS87+Mar!AS87),IF(Config!$C$6=4,SUM(+Ene!AS87+Feb!AS87+Mar!AS87+Abr!AS87),IF(Config!$C$6=5,SUM(Ene!AS87+Feb!AS87+Mar!AS87+Abr!AS87+May!AS87),IF(Config!$C$6=6,SUM(+Ene!AS87+Feb!AS87+Mar!AS87+Abr!AS87+May!AS87+Jun!AS87),IF(Config!$C$6=7,SUM(Ene!AS87+Feb!AS87+Mar!AS87+Abr!AS87+May!AS87+Jun!AS87+Jul!AS87),IF(Config!$C$6=8,SUM(+Ene!AS87+Feb!AS87+Mar!AS87+Abr!AS87+May!AS87+Jun!AS87+Jul!AS87+Ago!AS87),IF(Config!$C$6=9,SUM(+Ene!AS87+Feb!AS87+Mar!AS87+Abr!AS87+May!AS87+Jun!AS87+Jul!AS87+Ago!AS87+Set!AS87),IF(Config!$C$6=10,SUM(+Ene!AS87+Feb!AS87+Mar!AS87+Abr!AS87+May!AS87+Jun!AS87+Jul!AS87+Ago!AS87+Set!AS87+Oct!AS87),IF(Config!$C$6=11,SUM(+Ene!AS87+Feb!AS87+Mar!AS87+Abr!AS87+May!AS87+Jun!AS87+Jul!AS87+Ago!AS87+Set!AS87+Oct!AS87+Nov!AS87),IF(Config!$C$6=12,SUM(+Ene!AS87+Feb!AS87+Mar!AS87+Abr!AS87+May!AS87+Jun!AS87+Jul!AS87+Ago!AS87+Set!AS87+Oct!AS87+Nov!AS87+Dic!AS87)))))))))))))</f>
        <v>0</v>
      </c>
      <c r="AT87" s="430">
        <f>IF(Config!$C$6=1,SUM(+Ene!AT87),IF(Config!$C$6=2,SUM(+Ene!AT87+Feb!AT87),IF(Config!$C$6=3,SUM(+Ene!AT87+Feb!AT87+Mar!AT87),IF(Config!$C$6=4,SUM(+Ene!AT87+Feb!AT87+Mar!AT87+Abr!AT87),IF(Config!$C$6=5,SUM(Ene!AT87+Feb!AT87+Mar!AT87+Abr!AT87+May!AT87),IF(Config!$C$6=6,SUM(+Ene!AT87+Feb!AT87+Mar!AT87+Abr!AT87+May!AT87+Jun!AT87),IF(Config!$C$6=7,SUM(Ene!AT87+Feb!AT87+Mar!AT87+Abr!AT87+May!AT87+Jun!AT87+Jul!AT87),IF(Config!$C$6=8,SUM(+Ene!AT87+Feb!AT87+Mar!AT87+Abr!AT87+May!AT87+Jun!AT87+Jul!AT87+Ago!AT87),IF(Config!$C$6=9,SUM(+Ene!AT87+Feb!AT87+Mar!AT87+Abr!AT87+May!AT87+Jun!AT87+Jul!AT87+Ago!AT87+Set!AT87),IF(Config!$C$6=10,SUM(+Ene!AT87+Feb!AT87+Mar!AT87+Abr!AT87+May!AT87+Jun!AT87+Jul!AT87+Ago!AT87+Set!AT87+Oct!AT87),IF(Config!$C$6=11,SUM(+Ene!AT87+Feb!AT87+Mar!AT87+Abr!AT87+May!AT87+Jun!AT87+Jul!AT87+Ago!AT87+Set!AT87+Oct!AT87+Nov!AT87),IF(Config!$C$6=12,SUM(+Ene!AT87+Feb!AT87+Mar!AT87+Abr!AT87+May!AT87+Jun!AT87+Jul!AT87+Ago!AT87+Set!AT87+Oct!AT87+Nov!AT87+Dic!AT87)))))))))))))</f>
        <v>0</v>
      </c>
      <c r="AU87">
        <f t="shared" si="34"/>
        <v>0</v>
      </c>
      <c r="AV87" s="384">
        <f t="shared" si="35"/>
        <v>0</v>
      </c>
      <c r="AW87" s="384">
        <f t="shared" si="36"/>
        <v>0</v>
      </c>
      <c r="AX87" s="384">
        <f t="shared" si="51"/>
        <v>0</v>
      </c>
      <c r="AY87" s="384">
        <f t="shared" si="52"/>
        <v>0</v>
      </c>
      <c r="AZ87" s="384">
        <f t="shared" si="54"/>
        <v>0</v>
      </c>
      <c r="BA87" s="384">
        <f t="shared" si="55"/>
        <v>0</v>
      </c>
      <c r="BB87" s="37">
        <f t="shared" si="59"/>
        <v>0</v>
      </c>
      <c r="BC87" s="384">
        <f t="shared" si="56"/>
        <v>0</v>
      </c>
      <c r="BD87" s="385">
        <f t="shared" si="57"/>
        <v>0</v>
      </c>
      <c r="BE87" s="384">
        <f t="shared" si="58"/>
        <v>0</v>
      </c>
      <c r="BF87" s="54">
        <f t="shared" si="53"/>
        <v>0</v>
      </c>
      <c r="BG87" t="str">
        <f t="shared" si="8"/>
        <v>OK</v>
      </c>
    </row>
    <row r="88" spans="1:59" x14ac:dyDescent="0.25">
      <c r="A88" s="400">
        <v>85</v>
      </c>
      <c r="B88" s="300" t="s">
        <v>641</v>
      </c>
      <c r="C88" s="301" t="s">
        <v>563</v>
      </c>
      <c r="D88" s="430">
        <f>IF(Config!$C$6=1,SUM(+Ene!D88),IF(Config!$C$6=2,SUM(+Ene!D88+Feb!D88),IF(Config!$C$6=3,SUM(+Ene!D88+Feb!D88+Mar!D88),IF(Config!$C$6=4,SUM(+Ene!D88+Feb!D88+Mar!D88+Abr!D88),IF(Config!$C$6=5,SUM(Ene!D88+Feb!D88+Mar!D88+Abr!D88+May!D88),IF(Config!$C$6=6,SUM(+Ene!D88+Feb!D88+Mar!D88+Abr!D88+May!D88+Jun!D88),IF(Config!$C$6=7,SUM(Ene!D88+Feb!D88+Mar!D88+Abr!D88+May!D88+Jun!D88+Jul!D88),IF(Config!$C$6=8,SUM(+Ene!D88+Feb!D88+Mar!D88+Abr!D88+May!D88+Jun!D88+Jul!D88+Ago!D88),IF(Config!$C$6=9,SUM(+Ene!D88+Feb!D88+Mar!D88+Abr!D88+May!D88+Jun!D88+Jul!D88+Ago!D88+Set!D88),IF(Config!$C$6=10,SUM(+Ene!D88+Feb!D88+Mar!D88+Abr!D88+May!D88+Jun!D88+Jul!D88+Ago!D88+Set!D88+Oct!D88),IF(Config!$C$6=11,SUM(+Ene!D88+Feb!D88+Mar!D88+Abr!D88+May!D88+Jun!D88+Jul!D88+Ago!D88+Set!D88+Oct!D88+Nov!D88),IF(Config!$C$6=12,SUM(+Ene!D88+Feb!D88+Mar!D88+Abr!D88+May!D88+Jun!D88+Jul!D88+Ago!D88+Set!D88+Oct!D88+Nov!D88+Dic!D88)))))))))))))</f>
        <v>0</v>
      </c>
      <c r="E88" s="430">
        <f>IF(Config!$C$6=1,SUM(+Ene!E88),IF(Config!$C$6=2,SUM(+Ene!E88+Feb!E88),IF(Config!$C$6=3,SUM(+Ene!E88+Feb!E88+Mar!E88),IF(Config!$C$6=4,SUM(+Ene!E88+Feb!E88+Mar!E88+Abr!E88),IF(Config!$C$6=5,SUM(Ene!E88+Feb!E88+Mar!E88+Abr!E88+May!E88),IF(Config!$C$6=6,SUM(+Ene!E88+Feb!E88+Mar!E88+Abr!E88+May!E88+Jun!E88),IF(Config!$C$6=7,SUM(Ene!E88+Feb!E88+Mar!E88+Abr!E88+May!E88+Jun!E88+Jul!E88),IF(Config!$C$6=8,SUM(+Ene!E88+Feb!E88+Mar!E88+Abr!E88+May!E88+Jun!E88+Jul!E88+Ago!E88),IF(Config!$C$6=9,SUM(+Ene!E88+Feb!E88+Mar!E88+Abr!E88+May!E88+Jun!E88+Jul!E88+Ago!E88+Set!E88),IF(Config!$C$6=10,SUM(+Ene!E88+Feb!E88+Mar!E88+Abr!E88+May!E88+Jun!E88+Jul!E88+Ago!E88+Set!E88+Oct!E88),IF(Config!$C$6=11,SUM(+Ene!E88+Feb!E88+Mar!E88+Abr!E88+May!E88+Jun!E88+Jul!E88+Ago!E88+Set!E88+Oct!E88+Nov!E88),IF(Config!$C$6=12,SUM(+Ene!E88+Feb!E88+Mar!E88+Abr!E88+May!E88+Jun!E88+Jul!E88+Ago!E88+Set!E88+Oct!E88+Nov!E88+Dic!E88)))))))))))))</f>
        <v>0</v>
      </c>
      <c r="F88" s="429">
        <f>IF(Config!$C$6=1,SUM(+Ene!F108),IF(Config!$C$6=2,SUM(+Ene!F108+Feb!F108),IF(Config!$C$6=3,SUM(+Ene!F108+Feb!F108+Mar!F108),IF(Config!$C$6=4,SUM(+Ene!F108+Feb!F108+Mar!F108+Abr!F108),IF(Config!$C$6=5,SUM(Ene!F108+Feb!F108+Mar!F108+Abr!F108+May!F108),IF(Config!$C$6=6,SUM(+Ene!F108+Feb!F108+Mar!F108+Abr!F108+May!F108+Jun!F108),IF(Config!$C$6=7,SUM(Ene!F108+Feb!F108+Mar!F108+Abr!F108+May!F108+Jun!F108+Jul!F108),IF(Config!$C$6=8,SUM(+Ene!F108+Feb!F108+Mar!F108+Abr!F108+May!F108+Jun!F108+Jul!F108+Ago!F108),IF(Config!$C$6=9,SUM(+Ene!F108+Feb!F108+Mar!F108+Abr!F108+May!F108+Jun!F108+Jul!F108+Ago!F108+Set!F108),IF(Config!$C$6=10,SUM(+Ene!F108+Feb!F108+Mar!F108+Abr!F108+May!F108+Jun!F108+Jul!F108+Ago!F108+Set!F108+Oct!F108),IF(Config!$C$6=11,SUM(+Ene!F108+Feb!F108+Mar!F108+Abr!F108+May!F108+Jun!F108+Jul!F108+Ago!F108+Set!F108+Oct!F108+Nov!F108),IF(Config!$C$6=12,SUM(+Ene!F108+Feb!F108+Mar!F108+Abr!F108+May!F108+Jun!F108+Jul!F108+Ago!F108+Set!F108+Oct!F108+Nov!F108+Dic!F108)))))))))))))</f>
        <v>0</v>
      </c>
      <c r="G88" s="430">
        <f>IF(Config!$C$6=1,SUM(+Ene!G88),IF(Config!$C$6=2,SUM(+Ene!G88+Feb!G88),IF(Config!$C$6=3,SUM(+Ene!G88+Feb!G88+Mar!G88),IF(Config!$C$6=4,SUM(+Ene!G88+Feb!G88+Mar!G88+Abr!G88),IF(Config!$C$6=5,SUM(Ene!G88+Feb!G88+Mar!G88+Abr!G88+May!G88),IF(Config!$C$6=6,SUM(+Ene!G88+Feb!G88+Mar!G88+Abr!G88+May!G88+Jun!G88),IF(Config!$C$6=7,SUM(Ene!G88+Feb!G88+Mar!G88+Abr!G88+May!G88+Jun!G88+Jul!G88),IF(Config!$C$6=8,SUM(+Ene!G88+Feb!G88+Mar!G88+Abr!G88+May!G88+Jun!G88+Jul!G88+Ago!G88),IF(Config!$C$6=9,SUM(+Ene!G88+Feb!G88+Mar!G88+Abr!G88+May!G88+Jun!G88+Jul!G88+Ago!G88+Set!G88),IF(Config!$C$6=10,SUM(+Ene!G88+Feb!G88+Mar!G88+Abr!G88+May!G88+Jun!G88+Jul!G88+Ago!G88+Set!G88+Oct!G88),IF(Config!$C$6=11,SUM(+Ene!G88+Feb!G88+Mar!G88+Abr!G88+May!G88+Jun!G88+Jul!G88+Ago!G88+Set!G88+Oct!G88+Nov!G88),IF(Config!$C$6=12,SUM(+Ene!G88+Feb!G88+Mar!G88+Abr!G88+May!G88+Jun!G88+Jul!G88+Ago!G88+Set!G88+Oct!G88+Nov!G88+Dic!G88)))))))))))))</f>
        <v>0</v>
      </c>
      <c r="H88" s="430">
        <f>IF(Config!$C$6=1,SUM(+Ene!H88),IF(Config!$C$6=2,SUM(+Ene!H88+Feb!H88),IF(Config!$C$6=3,SUM(+Ene!H88+Feb!H88+Mar!H88),IF(Config!$C$6=4,SUM(+Ene!H88+Feb!H88+Mar!H88+Abr!H88),IF(Config!$C$6=5,SUM(Ene!H88+Feb!H88+Mar!H88+Abr!H88+May!H88),IF(Config!$C$6=6,SUM(+Ene!H88+Feb!H88+Mar!H88+Abr!H88+May!H88+Jun!H88),IF(Config!$C$6=7,SUM(Ene!H88+Feb!H88+Mar!H88+Abr!H88+May!H88+Jun!H88+Jul!H88),IF(Config!$C$6=8,SUM(+Ene!H88+Feb!H88+Mar!H88+Abr!H88+May!H88+Jun!H88+Jul!H88+Ago!H88),IF(Config!$C$6=9,SUM(+Ene!H88+Feb!H88+Mar!H88+Abr!H88+May!H88+Jun!H88+Jul!H88+Ago!H88+Set!H88),IF(Config!$C$6=10,SUM(+Ene!H88+Feb!H88+Mar!H88+Abr!H88+May!H88+Jun!H88+Jul!H88+Ago!H88+Set!H88+Oct!H88),IF(Config!$C$6=11,SUM(+Ene!H88+Feb!H88+Mar!H88+Abr!H88+May!H88+Jun!H88+Jul!H88+Ago!H88+Set!H88+Oct!H88+Nov!H88),IF(Config!$C$6=12,SUM(+Ene!H88+Feb!H88+Mar!H88+Abr!H88+May!H88+Jun!H88+Jul!H88+Ago!H88+Set!H88+Oct!H88+Nov!H88+Dic!H88)))))))))))))</f>
        <v>0</v>
      </c>
      <c r="I88" s="430">
        <f>IF(Config!$C$6=1,SUM(+Ene!I88),IF(Config!$C$6=2,SUM(+Ene!I88+Feb!I88),IF(Config!$C$6=3,SUM(+Ene!I88+Feb!I88+Mar!I88),IF(Config!$C$6=4,SUM(+Ene!I88+Feb!I88+Mar!I88+Abr!I88),IF(Config!$C$6=5,SUM(Ene!I88+Feb!I88+Mar!I88+Abr!I88+May!I88),IF(Config!$C$6=6,SUM(+Ene!I88+Feb!I88+Mar!I88+Abr!I88+May!I88+Jun!I88),IF(Config!$C$6=7,SUM(Ene!I88+Feb!I88+Mar!I88+Abr!I88+May!I88+Jun!I88+Jul!I88),IF(Config!$C$6=8,SUM(+Ene!I88+Feb!I88+Mar!I88+Abr!I88+May!I88+Jun!I88+Jul!I88+Ago!I88),IF(Config!$C$6=9,SUM(+Ene!I88+Feb!I88+Mar!I88+Abr!I88+May!I88+Jun!I88+Jul!I88+Ago!I88+Set!I88),IF(Config!$C$6=10,SUM(+Ene!I88+Feb!I88+Mar!I88+Abr!I88+May!I88+Jun!I88+Jul!I88+Ago!I88+Set!I88+Oct!I88),IF(Config!$C$6=11,SUM(+Ene!I88+Feb!I88+Mar!I88+Abr!I88+May!I88+Jun!I88+Jul!I88+Ago!I88+Set!I88+Oct!I88+Nov!I88),IF(Config!$C$6=12,SUM(+Ene!I88+Feb!I88+Mar!I88+Abr!I88+May!I88+Jun!I88+Jul!I88+Ago!I88+Set!I88+Oct!I88+Nov!I88+Dic!I88)))))))))))))</f>
        <v>0</v>
      </c>
      <c r="J88" s="430">
        <f>IF(Config!$C$6=1,SUM(+Ene!J88),IF(Config!$C$6=2,SUM(+Ene!J88+Feb!J88),IF(Config!$C$6=3,SUM(+Ene!J88+Feb!J88+Mar!J88),IF(Config!$C$6=4,SUM(+Ene!J88+Feb!J88+Mar!J88+Abr!J88),IF(Config!$C$6=5,SUM(Ene!J88+Feb!J88+Mar!J88+Abr!J88+May!J88),IF(Config!$C$6=6,SUM(+Ene!J88+Feb!J88+Mar!J88+Abr!J88+May!J88+Jun!J88),IF(Config!$C$6=7,SUM(Ene!J88+Feb!J88+Mar!J88+Abr!J88+May!J88+Jun!J88+Jul!J88),IF(Config!$C$6=8,SUM(+Ene!J88+Feb!J88+Mar!J88+Abr!J88+May!J88+Jun!J88+Jul!J88+Ago!J88),IF(Config!$C$6=9,SUM(+Ene!J88+Feb!J88+Mar!J88+Abr!J88+May!J88+Jun!J88+Jul!J88+Ago!J88+Set!J88),IF(Config!$C$6=10,SUM(+Ene!J88+Feb!J88+Mar!J88+Abr!J88+May!J88+Jun!J88+Jul!J88+Ago!J88+Set!J88+Oct!J88),IF(Config!$C$6=11,SUM(+Ene!J88+Feb!J88+Mar!J88+Abr!J88+May!J88+Jun!J88+Jul!J88+Ago!J88+Set!J88+Oct!J88+Nov!J88),IF(Config!$C$6=12,SUM(+Ene!J88+Feb!J88+Mar!J88+Abr!J88+May!J88+Jun!J88+Jul!J88+Ago!J88+Set!J88+Oct!J88+Nov!J88+Dic!J88)))))))))))))</f>
        <v>0</v>
      </c>
      <c r="K88" s="430">
        <f>IF(Config!$C$6=1,SUM(+Ene!K88),IF(Config!$C$6=2,SUM(+Ene!K88+Feb!K88),IF(Config!$C$6=3,SUM(+Ene!K88+Feb!K88+Mar!K88),IF(Config!$C$6=4,SUM(+Ene!K88+Feb!K88+Mar!K88+Abr!K88),IF(Config!$C$6=5,SUM(Ene!K88+Feb!K88+Mar!K88+Abr!K88+May!K88),IF(Config!$C$6=6,SUM(+Ene!K88+Feb!K88+Mar!K88+Abr!K88+May!K88+Jun!K88),IF(Config!$C$6=7,SUM(Ene!K88+Feb!K88+Mar!K88+Abr!K88+May!K88+Jun!K88+Jul!K88),IF(Config!$C$6=8,SUM(+Ene!K88+Feb!K88+Mar!K88+Abr!K88+May!K88+Jun!K88+Jul!K88+Ago!K88),IF(Config!$C$6=9,SUM(+Ene!K88+Feb!K88+Mar!K88+Abr!K88+May!K88+Jun!K88+Jul!K88+Ago!K88+Set!K88),IF(Config!$C$6=10,SUM(+Ene!K88+Feb!K88+Mar!K88+Abr!K88+May!K88+Jun!K88+Jul!K88+Ago!K88+Set!K88+Oct!K88),IF(Config!$C$6=11,SUM(+Ene!K88+Feb!K88+Mar!K88+Abr!K88+May!K88+Jun!K88+Jul!K88+Ago!K88+Set!K88+Oct!K88+Nov!K88),IF(Config!$C$6=12,SUM(+Ene!K88+Feb!K88+Mar!K88+Abr!K88+May!K88+Jun!K88+Jul!K88+Ago!K88+Set!K88+Oct!K88+Nov!K88+Dic!K88)))))))))))))</f>
        <v>0</v>
      </c>
      <c r="L88" s="430">
        <f>IF(Config!$C$6=1,SUM(+Ene!L88),IF(Config!$C$6=2,SUM(+Ene!L88+Feb!L88),IF(Config!$C$6=3,SUM(+Ene!L88+Feb!L88+Mar!L88),IF(Config!$C$6=4,SUM(+Ene!L88+Feb!L88+Mar!L88+Abr!L88),IF(Config!$C$6=5,SUM(Ene!L88+Feb!L88+Mar!L88+Abr!L88+May!L88),IF(Config!$C$6=6,SUM(+Ene!L88+Feb!L88+Mar!L88+Abr!L88+May!L88+Jun!L88),IF(Config!$C$6=7,SUM(Ene!L88+Feb!L88+Mar!L88+Abr!L88+May!L88+Jun!L88+Jul!L88),IF(Config!$C$6=8,SUM(+Ene!L88+Feb!L88+Mar!L88+Abr!L88+May!L88+Jun!L88+Jul!L88+Ago!L88),IF(Config!$C$6=9,SUM(+Ene!L88+Feb!L88+Mar!L88+Abr!L88+May!L88+Jun!L88+Jul!L88+Ago!L88+Set!L88),IF(Config!$C$6=10,SUM(+Ene!L88+Feb!L88+Mar!L88+Abr!L88+May!L88+Jun!L88+Jul!L88+Ago!L88+Set!L88+Oct!L88),IF(Config!$C$6=11,SUM(+Ene!L88+Feb!L88+Mar!L88+Abr!L88+May!L88+Jun!L88+Jul!L88+Ago!L88+Set!L88+Oct!L88+Nov!L88),IF(Config!$C$6=12,SUM(+Ene!L88+Feb!L88+Mar!L88+Abr!L88+May!L88+Jun!L88+Jul!L88+Ago!L88+Set!L88+Oct!L88+Nov!L88+Dic!L88)))))))))))))</f>
        <v>0</v>
      </c>
      <c r="M88" s="430">
        <f>IF(Config!$C$6=1,SUM(+Ene!M88),IF(Config!$C$6=2,SUM(+Ene!M88+Feb!M88),IF(Config!$C$6=3,SUM(+Ene!M88+Feb!M88+Mar!M88),IF(Config!$C$6=4,SUM(+Ene!M88+Feb!M88+Mar!M88+Abr!M88),IF(Config!$C$6=5,SUM(Ene!M88+Feb!M88+Mar!M88+Abr!M88+May!M88),IF(Config!$C$6=6,SUM(+Ene!M88+Feb!M88+Mar!M88+Abr!M88+May!M88+Jun!M88),IF(Config!$C$6=7,SUM(Ene!M88+Feb!M88+Mar!M88+Abr!M88+May!M88+Jun!M88+Jul!M88),IF(Config!$C$6=8,SUM(+Ene!M88+Feb!M88+Mar!M88+Abr!M88+May!M88+Jun!M88+Jul!M88+Ago!M88),IF(Config!$C$6=9,SUM(+Ene!M88+Feb!M88+Mar!M88+Abr!M88+May!M88+Jun!M88+Jul!M88+Ago!M88+Set!M88),IF(Config!$C$6=10,SUM(+Ene!M88+Feb!M88+Mar!M88+Abr!M88+May!M88+Jun!M88+Jul!M88+Ago!M88+Set!M88+Oct!M88),IF(Config!$C$6=11,SUM(+Ene!M88+Feb!M88+Mar!M88+Abr!M88+May!M88+Jun!M88+Jul!M88+Ago!M88+Set!M88+Oct!M88+Nov!M88),IF(Config!$C$6=12,SUM(+Ene!M88+Feb!M88+Mar!M88+Abr!M88+May!M88+Jun!M88+Jul!M88+Ago!M88+Set!M88+Oct!M88+Nov!M88+Dic!M88)))))))))))))</f>
        <v>0</v>
      </c>
      <c r="N88" s="430">
        <f>IF(Config!$C$6=1,SUM(+Ene!N88),IF(Config!$C$6=2,SUM(+Ene!N88+Feb!N88),IF(Config!$C$6=3,SUM(+Ene!N88+Feb!N88+Mar!N88),IF(Config!$C$6=4,SUM(+Ene!N88+Feb!N88+Mar!N88+Abr!N88),IF(Config!$C$6=5,SUM(Ene!N88+Feb!N88+Mar!N88+Abr!N88+May!N88),IF(Config!$C$6=6,SUM(+Ene!N88+Feb!N88+Mar!N88+Abr!N88+May!N88+Jun!N88),IF(Config!$C$6=7,SUM(Ene!N88+Feb!N88+Mar!N88+Abr!N88+May!N88+Jun!N88+Jul!N88),IF(Config!$C$6=8,SUM(+Ene!N88+Feb!N88+Mar!N88+Abr!N88+May!N88+Jun!N88+Jul!N88+Ago!N88),IF(Config!$C$6=9,SUM(+Ene!N88+Feb!N88+Mar!N88+Abr!N88+May!N88+Jun!N88+Jul!N88+Ago!N88+Set!N88),IF(Config!$C$6=10,SUM(+Ene!N88+Feb!N88+Mar!N88+Abr!N88+May!N88+Jun!N88+Jul!N88+Ago!N88+Set!N88+Oct!N88),IF(Config!$C$6=11,SUM(+Ene!N88+Feb!N88+Mar!N88+Abr!N88+May!N88+Jun!N88+Jul!N88+Ago!N88+Set!N88+Oct!N88+Nov!N88),IF(Config!$C$6=12,SUM(+Ene!N88+Feb!N88+Mar!N88+Abr!N88+May!N88+Jun!N88+Jul!N88+Ago!N88+Set!N88+Oct!N88+Nov!N88+Dic!N88)))))))))))))</f>
        <v>0</v>
      </c>
      <c r="O88" s="430">
        <f>IF(Config!$C$6=1,SUM(+Ene!O88),IF(Config!$C$6=2,SUM(+Ene!O88+Feb!O88),IF(Config!$C$6=3,SUM(+Ene!O88+Feb!O88+Mar!O88),IF(Config!$C$6=4,SUM(+Ene!O88+Feb!O88+Mar!O88+Abr!O88),IF(Config!$C$6=5,SUM(Ene!O88+Feb!O88+Mar!O88+Abr!O88+May!O88),IF(Config!$C$6=6,SUM(+Ene!O88+Feb!O88+Mar!O88+Abr!O88+May!O88+Jun!O88),IF(Config!$C$6=7,SUM(Ene!O88+Feb!O88+Mar!O88+Abr!O88+May!O88+Jun!O88+Jul!O88),IF(Config!$C$6=8,SUM(+Ene!O88+Feb!O88+Mar!O88+Abr!O88+May!O88+Jun!O88+Jul!O88+Ago!O88),IF(Config!$C$6=9,SUM(+Ene!O88+Feb!O88+Mar!O88+Abr!O88+May!O88+Jun!O88+Jul!O88+Ago!O88+Set!O88),IF(Config!$C$6=10,SUM(+Ene!O88+Feb!O88+Mar!O88+Abr!O88+May!O88+Jun!O88+Jul!O88+Ago!O88+Set!O88+Oct!O88),IF(Config!$C$6=11,SUM(+Ene!O88+Feb!O88+Mar!O88+Abr!O88+May!O88+Jun!O88+Jul!O88+Ago!O88+Set!O88+Oct!O88+Nov!O88),IF(Config!$C$6=12,SUM(+Ene!O88+Feb!O88+Mar!O88+Abr!O88+May!O88+Jun!O88+Jul!O88+Ago!O88+Set!O88+Oct!O88+Nov!O88+Dic!O88)))))))))))))</f>
        <v>0</v>
      </c>
      <c r="P88" s="430">
        <f>IF(Config!$C$6=1,SUM(+Ene!P88),IF(Config!$C$6=2,SUM(+Ene!P88+Feb!P88),IF(Config!$C$6=3,SUM(+Ene!P88+Feb!P88+Mar!P88),IF(Config!$C$6=4,SUM(+Ene!P88+Feb!P88+Mar!P88+Abr!P88),IF(Config!$C$6=5,SUM(Ene!P88+Feb!P88+Mar!P88+Abr!P88+May!P88),IF(Config!$C$6=6,SUM(+Ene!P88+Feb!P88+Mar!P88+Abr!P88+May!P88+Jun!P88),IF(Config!$C$6=7,SUM(Ene!P88+Feb!P88+Mar!P88+Abr!P88+May!P88+Jun!P88+Jul!P88),IF(Config!$C$6=8,SUM(+Ene!P88+Feb!P88+Mar!P88+Abr!P88+May!P88+Jun!P88+Jul!P88+Ago!P88),IF(Config!$C$6=9,SUM(+Ene!P88+Feb!P88+Mar!P88+Abr!P88+May!P88+Jun!P88+Jul!P88+Ago!P88+Set!P88),IF(Config!$C$6=10,SUM(+Ene!P88+Feb!P88+Mar!P88+Abr!P88+May!P88+Jun!P88+Jul!P88+Ago!P88+Set!P88+Oct!P88),IF(Config!$C$6=11,SUM(+Ene!P88+Feb!P88+Mar!P88+Abr!P88+May!P88+Jun!P88+Jul!P88+Ago!P88+Set!P88+Oct!P88+Nov!P88),IF(Config!$C$6=12,SUM(+Ene!P88+Feb!P88+Mar!P88+Abr!P88+May!P88+Jun!P88+Jul!P88+Ago!P88+Set!P88+Oct!P88+Nov!P88+Dic!P88)))))))))))))</f>
        <v>0</v>
      </c>
      <c r="Q88" s="430">
        <f>IF(Config!$C$6=1,SUM(+Ene!Q88),IF(Config!$C$6=2,SUM(+Ene!Q88+Feb!Q88),IF(Config!$C$6=3,SUM(+Ene!Q88+Feb!Q88+Mar!Q88),IF(Config!$C$6=4,SUM(+Ene!Q88+Feb!Q88+Mar!Q88+Abr!Q88),IF(Config!$C$6=5,SUM(Ene!Q88+Feb!Q88+Mar!Q88+Abr!Q88+May!Q88),IF(Config!$C$6=6,SUM(+Ene!Q88+Feb!Q88+Mar!Q88+Abr!Q88+May!Q88+Jun!Q88),IF(Config!$C$6=7,SUM(Ene!Q88+Feb!Q88+Mar!Q88+Abr!Q88+May!Q88+Jun!Q88+Jul!Q88),IF(Config!$C$6=8,SUM(+Ene!Q88+Feb!Q88+Mar!Q88+Abr!Q88+May!Q88+Jun!Q88+Jul!Q88+Ago!Q88),IF(Config!$C$6=9,SUM(+Ene!Q88+Feb!Q88+Mar!Q88+Abr!Q88+May!Q88+Jun!Q88+Jul!Q88+Ago!Q88+Set!Q88),IF(Config!$C$6=10,SUM(+Ene!Q88+Feb!Q88+Mar!Q88+Abr!Q88+May!Q88+Jun!Q88+Jul!Q88+Ago!Q88+Set!Q88+Oct!Q88),IF(Config!$C$6=11,SUM(+Ene!Q88+Feb!Q88+Mar!Q88+Abr!Q88+May!Q88+Jun!Q88+Jul!Q88+Ago!Q88+Set!Q88+Oct!Q88+Nov!Q88),IF(Config!$C$6=12,SUM(+Ene!Q88+Feb!Q88+Mar!Q88+Abr!Q88+May!Q88+Jun!Q88+Jul!Q88+Ago!Q88+Set!Q88+Oct!Q88+Nov!Q88+Dic!Q88)))))))))))))</f>
        <v>0</v>
      </c>
      <c r="R88" s="430">
        <f>IF(Config!$C$6=1,SUM(+Ene!R88),IF(Config!$C$6=2,SUM(+Ene!R88+Feb!R88),IF(Config!$C$6=3,SUM(+Ene!R88+Feb!R88+Mar!R88),IF(Config!$C$6=4,SUM(+Ene!R88+Feb!R88+Mar!R88+Abr!R88),IF(Config!$C$6=5,SUM(Ene!R88+Feb!R88+Mar!R88+Abr!R88+May!R88),IF(Config!$C$6=6,SUM(+Ene!R88+Feb!R88+Mar!R88+Abr!R88+May!R88+Jun!R88),IF(Config!$C$6=7,SUM(Ene!R88+Feb!R88+Mar!R88+Abr!R88+May!R88+Jun!R88+Jul!R88),IF(Config!$C$6=8,SUM(+Ene!R88+Feb!R88+Mar!R88+Abr!R88+May!R88+Jun!R88+Jul!R88+Ago!R88),IF(Config!$C$6=9,SUM(+Ene!R88+Feb!R88+Mar!R88+Abr!R88+May!R88+Jun!R88+Jul!R88+Ago!R88+Set!R88),IF(Config!$C$6=10,SUM(+Ene!R88+Feb!R88+Mar!R88+Abr!R88+May!R88+Jun!R88+Jul!R88+Ago!R88+Set!R88+Oct!R88),IF(Config!$C$6=11,SUM(+Ene!R88+Feb!R88+Mar!R88+Abr!R88+May!R88+Jun!R88+Jul!R88+Ago!R88+Set!R88+Oct!R88+Nov!R88),IF(Config!$C$6=12,SUM(+Ene!R88+Feb!R88+Mar!R88+Abr!R88+May!R88+Jun!R88+Jul!R88+Ago!R88+Set!R88+Oct!R88+Nov!R88+Dic!R88)))))))))))))</f>
        <v>0</v>
      </c>
      <c r="S88" s="430">
        <f>IF(Config!$C$6=1,SUM(+Ene!S88),IF(Config!$C$6=2,SUM(+Ene!S88+Feb!S88),IF(Config!$C$6=3,SUM(+Ene!S88+Feb!S88+Mar!S88),IF(Config!$C$6=4,SUM(+Ene!S88+Feb!S88+Mar!S88+Abr!S88),IF(Config!$C$6=5,SUM(Ene!S88+Feb!S88+Mar!S88+Abr!S88+May!S88),IF(Config!$C$6=6,SUM(+Ene!S88+Feb!S88+Mar!S88+Abr!S88+May!S88+Jun!S88),IF(Config!$C$6=7,SUM(Ene!S88+Feb!S88+Mar!S88+Abr!S88+May!S88+Jun!S88+Jul!S88),IF(Config!$C$6=8,SUM(+Ene!S88+Feb!S88+Mar!S88+Abr!S88+May!S88+Jun!S88+Jul!S88+Ago!S88),IF(Config!$C$6=9,SUM(+Ene!S88+Feb!S88+Mar!S88+Abr!S88+May!S88+Jun!S88+Jul!S88+Ago!S88+Set!S88),IF(Config!$C$6=10,SUM(+Ene!S88+Feb!S88+Mar!S88+Abr!S88+May!S88+Jun!S88+Jul!S88+Ago!S88+Set!S88+Oct!S88),IF(Config!$C$6=11,SUM(+Ene!S88+Feb!S88+Mar!S88+Abr!S88+May!S88+Jun!S88+Jul!S88+Ago!S88+Set!S88+Oct!S88+Nov!S88),IF(Config!$C$6=12,SUM(+Ene!S88+Feb!S88+Mar!S88+Abr!S88+May!S88+Jun!S88+Jul!S88+Ago!S88+Set!S88+Oct!S88+Nov!S88+Dic!S88)))))))))))))</f>
        <v>0</v>
      </c>
      <c r="T88" s="430">
        <f>IF(Config!$C$6=1,SUM(+Ene!T88),IF(Config!$C$6=2,SUM(+Ene!T88+Feb!T88),IF(Config!$C$6=3,SUM(+Ene!T88+Feb!T88+Mar!T88),IF(Config!$C$6=4,SUM(+Ene!T88+Feb!T88+Mar!T88+Abr!T88),IF(Config!$C$6=5,SUM(Ene!T88+Feb!T88+Mar!T88+Abr!T88+May!T88),IF(Config!$C$6=6,SUM(+Ene!T88+Feb!T88+Mar!T88+Abr!T88+May!T88+Jun!T88),IF(Config!$C$6=7,SUM(Ene!T88+Feb!T88+Mar!T88+Abr!T88+May!T88+Jun!T88+Jul!T88),IF(Config!$C$6=8,SUM(+Ene!T88+Feb!T88+Mar!T88+Abr!T88+May!T88+Jun!T88+Jul!T88+Ago!T88),IF(Config!$C$6=9,SUM(+Ene!T88+Feb!T88+Mar!T88+Abr!T88+May!T88+Jun!T88+Jul!T88+Ago!T88+Set!T88),IF(Config!$C$6=10,SUM(+Ene!T88+Feb!T88+Mar!T88+Abr!T88+May!T88+Jun!T88+Jul!T88+Ago!T88+Set!T88+Oct!T88),IF(Config!$C$6=11,SUM(+Ene!T88+Feb!T88+Mar!T88+Abr!T88+May!T88+Jun!T88+Jul!T88+Ago!T88+Set!T88+Oct!T88+Nov!T88),IF(Config!$C$6=12,SUM(+Ene!T88+Feb!T88+Mar!T88+Abr!T88+May!T88+Jun!T88+Jul!T88+Ago!T88+Set!T88+Oct!T88+Nov!T88+Dic!T88)))))))))))))</f>
        <v>0</v>
      </c>
      <c r="U88" s="430">
        <f>IF(Config!$C$6=1,SUM(+Ene!U88),IF(Config!$C$6=2,SUM(+Ene!U88+Feb!U88),IF(Config!$C$6=3,SUM(+Ene!U88+Feb!U88+Mar!U88),IF(Config!$C$6=4,SUM(+Ene!U88+Feb!U88+Mar!U88+Abr!U88),IF(Config!$C$6=5,SUM(Ene!U88+Feb!U88+Mar!U88+Abr!U88+May!U88),IF(Config!$C$6=6,SUM(+Ene!U88+Feb!U88+Mar!U88+Abr!U88+May!U88+Jun!U88),IF(Config!$C$6=7,SUM(Ene!U88+Feb!U88+Mar!U88+Abr!U88+May!U88+Jun!U88+Jul!U88),IF(Config!$C$6=8,SUM(+Ene!U88+Feb!U88+Mar!U88+Abr!U88+May!U88+Jun!U88+Jul!U88+Ago!U88),IF(Config!$C$6=9,SUM(+Ene!U88+Feb!U88+Mar!U88+Abr!U88+May!U88+Jun!U88+Jul!U88+Ago!U88+Set!U88),IF(Config!$C$6=10,SUM(+Ene!U88+Feb!U88+Mar!U88+Abr!U88+May!U88+Jun!U88+Jul!U88+Ago!U88+Set!U88+Oct!U88),IF(Config!$C$6=11,SUM(+Ene!U88+Feb!U88+Mar!U88+Abr!U88+May!U88+Jun!U88+Jul!U88+Ago!U88+Set!U88+Oct!U88+Nov!U88),IF(Config!$C$6=12,SUM(+Ene!U88+Feb!U88+Mar!U88+Abr!U88+May!U88+Jun!U88+Jul!U88+Ago!U88+Set!U88+Oct!U88+Nov!U88+Dic!U88)))))))))))))</f>
        <v>0</v>
      </c>
      <c r="V88" s="430">
        <f>IF(Config!$C$6=1,SUM(+Ene!V88),IF(Config!$C$6=2,SUM(+Ene!V88+Feb!V88),IF(Config!$C$6=3,SUM(+Ene!V88+Feb!V88+Mar!V88),IF(Config!$C$6=4,SUM(+Ene!V88+Feb!V88+Mar!V88+Abr!V88),IF(Config!$C$6=5,SUM(Ene!V88+Feb!V88+Mar!V88+Abr!V88+May!V88),IF(Config!$C$6=6,SUM(+Ene!V88+Feb!V88+Mar!V88+Abr!V88+May!V88+Jun!V88),IF(Config!$C$6=7,SUM(Ene!V88+Feb!V88+Mar!V88+Abr!V88+May!V88+Jun!V88+Jul!V88),IF(Config!$C$6=8,SUM(+Ene!V88+Feb!V88+Mar!V88+Abr!V88+May!V88+Jun!V88+Jul!V88+Ago!V88),IF(Config!$C$6=9,SUM(+Ene!V88+Feb!V88+Mar!V88+Abr!V88+May!V88+Jun!V88+Jul!V88+Ago!V88+Set!V88),IF(Config!$C$6=10,SUM(+Ene!V88+Feb!V88+Mar!V88+Abr!V88+May!V88+Jun!V88+Jul!V88+Ago!V88+Set!V88+Oct!V88),IF(Config!$C$6=11,SUM(+Ene!V88+Feb!V88+Mar!V88+Abr!V88+May!V88+Jun!V88+Jul!V88+Ago!V88+Set!V88+Oct!V88+Nov!V88),IF(Config!$C$6=12,SUM(+Ene!V88+Feb!V88+Mar!V88+Abr!V88+May!V88+Jun!V88+Jul!V88+Ago!V88+Set!V88+Oct!V88+Nov!V88+Dic!V88)))))))))))))</f>
        <v>0</v>
      </c>
      <c r="W88" s="430">
        <f>IF(Config!$C$6=1,SUM(+Ene!W88),IF(Config!$C$6=2,SUM(+Ene!W88+Feb!W88),IF(Config!$C$6=3,SUM(+Ene!W88+Feb!W88+Mar!W88),IF(Config!$C$6=4,SUM(+Ene!W88+Feb!W88+Mar!W88+Abr!W88),IF(Config!$C$6=5,SUM(Ene!W88+Feb!W88+Mar!W88+Abr!W88+May!W88),IF(Config!$C$6=6,SUM(+Ene!W88+Feb!W88+Mar!W88+Abr!W88+May!W88+Jun!W88),IF(Config!$C$6=7,SUM(Ene!W88+Feb!W88+Mar!W88+Abr!W88+May!W88+Jun!W88+Jul!W88),IF(Config!$C$6=8,SUM(+Ene!W88+Feb!W88+Mar!W88+Abr!W88+May!W88+Jun!W88+Jul!W88+Ago!W88),IF(Config!$C$6=9,SUM(+Ene!W88+Feb!W88+Mar!W88+Abr!W88+May!W88+Jun!W88+Jul!W88+Ago!W88+Set!W88),IF(Config!$C$6=10,SUM(+Ene!W88+Feb!W88+Mar!W88+Abr!W88+May!W88+Jun!W88+Jul!W88+Ago!W88+Set!W88+Oct!W88),IF(Config!$C$6=11,SUM(+Ene!W88+Feb!W88+Mar!W88+Abr!W88+May!W88+Jun!W88+Jul!W88+Ago!W88+Set!W88+Oct!W88+Nov!W88),IF(Config!$C$6=12,SUM(+Ene!W88+Feb!W88+Mar!W88+Abr!W88+May!W88+Jun!W88+Jul!W88+Ago!W88+Set!W88+Oct!W88+Nov!W88+Dic!W88)))))))))))))</f>
        <v>0</v>
      </c>
      <c r="X88" s="430">
        <f>IF(Config!$C$6=1,SUM(+Ene!X88),IF(Config!$C$6=2,SUM(+Ene!X88+Feb!X88),IF(Config!$C$6=3,SUM(+Ene!X88+Feb!X88+Mar!X88),IF(Config!$C$6=4,SUM(+Ene!X88+Feb!X88+Mar!X88+Abr!X88),IF(Config!$C$6=5,SUM(Ene!X88+Feb!X88+Mar!X88+Abr!X88+May!X88),IF(Config!$C$6=6,SUM(+Ene!X88+Feb!X88+Mar!X88+Abr!X88+May!X88+Jun!X88),IF(Config!$C$6=7,SUM(Ene!X88+Feb!X88+Mar!X88+Abr!X88+May!X88+Jun!X88+Jul!X88),IF(Config!$C$6=8,SUM(+Ene!X88+Feb!X88+Mar!X88+Abr!X88+May!X88+Jun!X88+Jul!X88+Ago!X88),IF(Config!$C$6=9,SUM(+Ene!X88+Feb!X88+Mar!X88+Abr!X88+May!X88+Jun!X88+Jul!X88+Ago!X88+Set!X88),IF(Config!$C$6=10,SUM(+Ene!X88+Feb!X88+Mar!X88+Abr!X88+May!X88+Jun!X88+Jul!X88+Ago!X88+Set!X88+Oct!X88),IF(Config!$C$6=11,SUM(+Ene!X88+Feb!X88+Mar!X88+Abr!X88+May!X88+Jun!X88+Jul!X88+Ago!X88+Set!X88+Oct!X88+Nov!X88),IF(Config!$C$6=12,SUM(+Ene!X88+Feb!X88+Mar!X88+Abr!X88+May!X88+Jun!X88+Jul!X88+Ago!X88+Set!X88+Oct!X88+Nov!X88+Dic!X88)))))))))))))</f>
        <v>0</v>
      </c>
      <c r="Y88" s="430">
        <f>IF(Config!$C$6=1,SUM(+Ene!Y88),IF(Config!$C$6=2,SUM(+Ene!Y88+Feb!Y88),IF(Config!$C$6=3,SUM(+Ene!Y88+Feb!Y88+Mar!Y88),IF(Config!$C$6=4,SUM(+Ene!Y88+Feb!Y88+Mar!Y88+Abr!Y88),IF(Config!$C$6=5,SUM(Ene!Y88+Feb!Y88+Mar!Y88+Abr!Y88+May!Y88),IF(Config!$C$6=6,SUM(+Ene!Y88+Feb!Y88+Mar!Y88+Abr!Y88+May!Y88+Jun!Y88),IF(Config!$C$6=7,SUM(Ene!Y88+Feb!Y88+Mar!Y88+Abr!Y88+May!Y88+Jun!Y88+Jul!Y88),IF(Config!$C$6=8,SUM(+Ene!Y88+Feb!Y88+Mar!Y88+Abr!Y88+May!Y88+Jun!Y88+Jul!Y88+Ago!Y88),IF(Config!$C$6=9,SUM(+Ene!Y88+Feb!Y88+Mar!Y88+Abr!Y88+May!Y88+Jun!Y88+Jul!Y88+Ago!Y88+Set!Y88),IF(Config!$C$6=10,SUM(+Ene!Y88+Feb!Y88+Mar!Y88+Abr!Y88+May!Y88+Jun!Y88+Jul!Y88+Ago!Y88+Set!Y88+Oct!Y88),IF(Config!$C$6=11,SUM(+Ene!Y88+Feb!Y88+Mar!Y88+Abr!Y88+May!Y88+Jun!Y88+Jul!Y88+Ago!Y88+Set!Y88+Oct!Y88+Nov!Y88),IF(Config!$C$6=12,SUM(+Ene!Y88+Feb!Y88+Mar!Y88+Abr!Y88+May!Y88+Jun!Y88+Jul!Y88+Ago!Y88+Set!Y88+Oct!Y88+Nov!Y88+Dic!Y88)))))))))))))</f>
        <v>0</v>
      </c>
      <c r="Z88" s="430">
        <f>IF(Config!$C$6=1,SUM(+Ene!Z88),IF(Config!$C$6=2,SUM(+Ene!Z88+Feb!Z88),IF(Config!$C$6=3,SUM(+Ene!Z88+Feb!Z88+Mar!Z88),IF(Config!$C$6=4,SUM(+Ene!Z88+Feb!Z88+Mar!Z88+Abr!Z88),IF(Config!$C$6=5,SUM(Ene!Z88+Feb!Z88+Mar!Z88+Abr!Z88+May!Z88),IF(Config!$C$6=6,SUM(+Ene!Z88+Feb!Z88+Mar!Z88+Abr!Z88+May!Z88+Jun!Z88),IF(Config!$C$6=7,SUM(Ene!Z88+Feb!Z88+Mar!Z88+Abr!Z88+May!Z88+Jun!Z88+Jul!Z88),IF(Config!$C$6=8,SUM(+Ene!Z88+Feb!Z88+Mar!Z88+Abr!Z88+May!Z88+Jun!Z88+Jul!Z88+Ago!Z88),IF(Config!$C$6=9,SUM(+Ene!Z88+Feb!Z88+Mar!Z88+Abr!Z88+May!Z88+Jun!Z88+Jul!Z88+Ago!Z88+Set!Z88),IF(Config!$C$6=10,SUM(+Ene!Z88+Feb!Z88+Mar!Z88+Abr!Z88+May!Z88+Jun!Z88+Jul!Z88+Ago!Z88+Set!Z88+Oct!Z88),IF(Config!$C$6=11,SUM(+Ene!Z88+Feb!Z88+Mar!Z88+Abr!Z88+May!Z88+Jun!Z88+Jul!Z88+Ago!Z88+Set!Z88+Oct!Z88+Nov!Z88),IF(Config!$C$6=12,SUM(+Ene!Z88+Feb!Z88+Mar!Z88+Abr!Z88+May!Z88+Jun!Z88+Jul!Z88+Ago!Z88+Set!Z88+Oct!Z88+Nov!Z88+Dic!Z88)))))))))))))</f>
        <v>0</v>
      </c>
      <c r="AA88" s="430">
        <f>IF(Config!$C$6=1,SUM(+Ene!AA88),IF(Config!$C$6=2,SUM(+Ene!AA88+Feb!AA88),IF(Config!$C$6=3,SUM(+Ene!AA88+Feb!AA88+Mar!AA88),IF(Config!$C$6=4,SUM(+Ene!AA88+Feb!AA88+Mar!AA88+Abr!AA88),IF(Config!$C$6=5,SUM(Ene!AA88+Feb!AA88+Mar!AA88+Abr!AA88+May!AA88),IF(Config!$C$6=6,SUM(+Ene!AA88+Feb!AA88+Mar!AA88+Abr!AA88+May!AA88+Jun!AA88),IF(Config!$C$6=7,SUM(Ene!AA88+Feb!AA88+Mar!AA88+Abr!AA88+May!AA88+Jun!AA88+Jul!AA88),IF(Config!$C$6=8,SUM(+Ene!AA88+Feb!AA88+Mar!AA88+Abr!AA88+May!AA88+Jun!AA88+Jul!AA88+Ago!AA88),IF(Config!$C$6=9,SUM(+Ene!AA88+Feb!AA88+Mar!AA88+Abr!AA88+May!AA88+Jun!AA88+Jul!AA88+Ago!AA88+Set!AA88),IF(Config!$C$6=10,SUM(+Ene!AA88+Feb!AA88+Mar!AA88+Abr!AA88+May!AA88+Jun!AA88+Jul!AA88+Ago!AA88+Set!AA88+Oct!AA88),IF(Config!$C$6=11,SUM(+Ene!AA88+Feb!AA88+Mar!AA88+Abr!AA88+May!AA88+Jun!AA88+Jul!AA88+Ago!AA88+Set!AA88+Oct!AA88+Nov!AA88),IF(Config!$C$6=12,SUM(+Ene!AA88+Feb!AA88+Mar!AA88+Abr!AA88+May!AA88+Jun!AA88+Jul!AA88+Ago!AA88+Set!AA88+Oct!AA88+Nov!AA88+Dic!AA88)))))))))))))</f>
        <v>0</v>
      </c>
      <c r="AB88" s="430">
        <f>IF(Config!$C$6=1,SUM(+Ene!AB88),IF(Config!$C$6=2,SUM(+Ene!AB88+Feb!AB88),IF(Config!$C$6=3,SUM(+Ene!AB88+Feb!AB88+Mar!AB88),IF(Config!$C$6=4,SUM(+Ene!AB88+Feb!AB88+Mar!AB88+Abr!AB88),IF(Config!$C$6=5,SUM(Ene!AB88+Feb!AB88+Mar!AB88+Abr!AB88+May!AB88),IF(Config!$C$6=6,SUM(+Ene!AB88+Feb!AB88+Mar!AB88+Abr!AB88+May!AB88+Jun!AB88),IF(Config!$C$6=7,SUM(Ene!AB88+Feb!AB88+Mar!AB88+Abr!AB88+May!AB88+Jun!AB88+Jul!AB88),IF(Config!$C$6=8,SUM(+Ene!AB88+Feb!AB88+Mar!AB88+Abr!AB88+May!AB88+Jun!AB88+Jul!AB88+Ago!AB88),IF(Config!$C$6=9,SUM(+Ene!AB88+Feb!AB88+Mar!AB88+Abr!AB88+May!AB88+Jun!AB88+Jul!AB88+Ago!AB88+Set!AB88),IF(Config!$C$6=10,SUM(+Ene!AB88+Feb!AB88+Mar!AB88+Abr!AB88+May!AB88+Jun!AB88+Jul!AB88+Ago!AB88+Set!AB88+Oct!AB88),IF(Config!$C$6=11,SUM(+Ene!AB88+Feb!AB88+Mar!AB88+Abr!AB88+May!AB88+Jun!AB88+Jul!AB88+Ago!AB88+Set!AB88+Oct!AB88+Nov!AB88),IF(Config!$C$6=12,SUM(+Ene!AB88+Feb!AB88+Mar!AB88+Abr!AB88+May!AB88+Jun!AB88+Jul!AB88+Ago!AB88+Set!AB88+Oct!AB88+Nov!AB88+Dic!AB88)))))))))))))</f>
        <v>0</v>
      </c>
      <c r="AC88" s="430">
        <f>IF(Config!$C$6=1,SUM(+Ene!AC88),IF(Config!$C$6=2,SUM(+Ene!AC88+Feb!AC88),IF(Config!$C$6=3,SUM(+Ene!AC88+Feb!AC88+Mar!AC88),IF(Config!$C$6=4,SUM(+Ene!AC88+Feb!AC88+Mar!AC88+Abr!AC88),IF(Config!$C$6=5,SUM(Ene!AC88+Feb!AC88+Mar!AC88+Abr!AC88+May!AC88),IF(Config!$C$6=6,SUM(+Ene!AC88+Feb!AC88+Mar!AC88+Abr!AC88+May!AC88+Jun!AC88),IF(Config!$C$6=7,SUM(Ene!AC88+Feb!AC88+Mar!AC88+Abr!AC88+May!AC88+Jun!AC88+Jul!AC88),IF(Config!$C$6=8,SUM(+Ene!AC88+Feb!AC88+Mar!AC88+Abr!AC88+May!AC88+Jun!AC88+Jul!AC88+Ago!AC88),IF(Config!$C$6=9,SUM(+Ene!AC88+Feb!AC88+Mar!AC88+Abr!AC88+May!AC88+Jun!AC88+Jul!AC88+Ago!AC88+Set!AC88),IF(Config!$C$6=10,SUM(+Ene!AC88+Feb!AC88+Mar!AC88+Abr!AC88+May!AC88+Jun!AC88+Jul!AC88+Ago!AC88+Set!AC88+Oct!AC88),IF(Config!$C$6=11,SUM(+Ene!AC88+Feb!AC88+Mar!AC88+Abr!AC88+May!AC88+Jun!AC88+Jul!AC88+Ago!AC88+Set!AC88+Oct!AC88+Nov!AC88),IF(Config!$C$6=12,SUM(+Ene!AC88+Feb!AC88+Mar!AC88+Abr!AC88+May!AC88+Jun!AC88+Jul!AC88+Ago!AC88+Set!AC88+Oct!AC88+Nov!AC88+Dic!AC88)))))))))))))</f>
        <v>0</v>
      </c>
      <c r="AD88" s="430">
        <f>IF(Config!$C$6=1,SUM(+Ene!AD88),IF(Config!$C$6=2,SUM(+Ene!AD88+Feb!AD88),IF(Config!$C$6=3,SUM(+Ene!AD88+Feb!AD88+Mar!AD88),IF(Config!$C$6=4,SUM(+Ene!AD88+Feb!AD88+Mar!AD88+Abr!AD88),IF(Config!$C$6=5,SUM(Ene!AD88+Feb!AD88+Mar!AD88+Abr!AD88+May!AD88),IF(Config!$C$6=6,SUM(+Ene!AD88+Feb!AD88+Mar!AD88+Abr!AD88+May!AD88+Jun!AD88),IF(Config!$C$6=7,SUM(Ene!AD88+Feb!AD88+Mar!AD88+Abr!AD88+May!AD88+Jun!AD88+Jul!AD88),IF(Config!$C$6=8,SUM(+Ene!AD88+Feb!AD88+Mar!AD88+Abr!AD88+May!AD88+Jun!AD88+Jul!AD88+Ago!AD88),IF(Config!$C$6=9,SUM(+Ene!AD88+Feb!AD88+Mar!AD88+Abr!AD88+May!AD88+Jun!AD88+Jul!AD88+Ago!AD88+Set!AD88),IF(Config!$C$6=10,SUM(+Ene!AD88+Feb!AD88+Mar!AD88+Abr!AD88+May!AD88+Jun!AD88+Jul!AD88+Ago!AD88+Set!AD88+Oct!AD88),IF(Config!$C$6=11,SUM(+Ene!AD88+Feb!AD88+Mar!AD88+Abr!AD88+May!AD88+Jun!AD88+Jul!AD88+Ago!AD88+Set!AD88+Oct!AD88+Nov!AD88),IF(Config!$C$6=12,SUM(+Ene!AD88+Feb!AD88+Mar!AD88+Abr!AD88+May!AD88+Jun!AD88+Jul!AD88+Ago!AD88+Set!AD88+Oct!AD88+Nov!AD88+Dic!AD88)))))))))))))</f>
        <v>0</v>
      </c>
      <c r="AE88" s="430">
        <f>IF(Config!$C$6=1,SUM(+Ene!AE88),IF(Config!$C$6=2,SUM(+Ene!AE88+Feb!AE88),IF(Config!$C$6=3,SUM(+Ene!AE88+Feb!AE88+Mar!AE88),IF(Config!$C$6=4,SUM(+Ene!AE88+Feb!AE88+Mar!AE88+Abr!AE88),IF(Config!$C$6=5,SUM(Ene!AE88+Feb!AE88+Mar!AE88+Abr!AE88+May!AE88),IF(Config!$C$6=6,SUM(+Ene!AE88+Feb!AE88+Mar!AE88+Abr!AE88+May!AE88+Jun!AE88),IF(Config!$C$6=7,SUM(Ene!AE88+Feb!AE88+Mar!AE88+Abr!AE88+May!AE88+Jun!AE88+Jul!AE88),IF(Config!$C$6=8,SUM(+Ene!AE88+Feb!AE88+Mar!AE88+Abr!AE88+May!AE88+Jun!AE88+Jul!AE88+Ago!AE88),IF(Config!$C$6=9,SUM(+Ene!AE88+Feb!AE88+Mar!AE88+Abr!AE88+May!AE88+Jun!AE88+Jul!AE88+Ago!AE88+Set!AE88),IF(Config!$C$6=10,SUM(+Ene!AE88+Feb!AE88+Mar!AE88+Abr!AE88+May!AE88+Jun!AE88+Jul!AE88+Ago!AE88+Set!AE88+Oct!AE88),IF(Config!$C$6=11,SUM(+Ene!AE88+Feb!AE88+Mar!AE88+Abr!AE88+May!AE88+Jun!AE88+Jul!AE88+Ago!AE88+Set!AE88+Oct!AE88+Nov!AE88),IF(Config!$C$6=12,SUM(+Ene!AE88+Feb!AE88+Mar!AE88+Abr!AE88+May!AE88+Jun!AE88+Jul!AE88+Ago!AE88+Set!AE88+Oct!AE88+Nov!AE88+Dic!AE88)))))))))))))</f>
        <v>0</v>
      </c>
      <c r="AF88" s="430">
        <f>IF(Config!$C$6=1,SUM(+Ene!AF88),IF(Config!$C$6=2,SUM(+Ene!AF88+Feb!AF88),IF(Config!$C$6=3,SUM(+Ene!AF88+Feb!AF88+Mar!AF88),IF(Config!$C$6=4,SUM(+Ene!AF88+Feb!AF88+Mar!AF88+Abr!AF88),IF(Config!$C$6=5,SUM(Ene!AF88+Feb!AF88+Mar!AF88+Abr!AF88+May!AF88),IF(Config!$C$6=6,SUM(+Ene!AF88+Feb!AF88+Mar!AF88+Abr!AF88+May!AF88+Jun!AF88),IF(Config!$C$6=7,SUM(Ene!AF88+Feb!AF88+Mar!AF88+Abr!AF88+May!AF88+Jun!AF88+Jul!AF88),IF(Config!$C$6=8,SUM(+Ene!AF88+Feb!AF88+Mar!AF88+Abr!AF88+May!AF88+Jun!AF88+Jul!AF88+Ago!AF88),IF(Config!$C$6=9,SUM(+Ene!AF88+Feb!AF88+Mar!AF88+Abr!AF88+May!AF88+Jun!AF88+Jul!AF88+Ago!AF88+Set!AF88),IF(Config!$C$6=10,SUM(+Ene!AF88+Feb!AF88+Mar!AF88+Abr!AF88+May!AF88+Jun!AF88+Jul!AF88+Ago!AF88+Set!AF88+Oct!AF88),IF(Config!$C$6=11,SUM(+Ene!AF88+Feb!AF88+Mar!AF88+Abr!AF88+May!AF88+Jun!AF88+Jul!AF88+Ago!AF88+Set!AF88+Oct!AF88+Nov!AF88),IF(Config!$C$6=12,SUM(+Ene!AF88+Feb!AF88+Mar!AF88+Abr!AF88+May!AF88+Jun!AF88+Jul!AF88+Ago!AF88+Set!AF88+Oct!AF88+Nov!AF88+Dic!AF88)))))))))))))</f>
        <v>0</v>
      </c>
      <c r="AG88" s="430">
        <f>IF(Config!$C$6=1,SUM(+Ene!AG88),IF(Config!$C$6=2,SUM(+Ene!AG88+Feb!AG88),IF(Config!$C$6=3,SUM(+Ene!AG88+Feb!AG88+Mar!AG88),IF(Config!$C$6=4,SUM(+Ene!AG88+Feb!AG88+Mar!AG88+Abr!AG88),IF(Config!$C$6=5,SUM(Ene!AG88+Feb!AG88+Mar!AG88+Abr!AG88+May!AG88),IF(Config!$C$6=6,SUM(+Ene!AG88+Feb!AG88+Mar!AG88+Abr!AG88+May!AG88+Jun!AG88),IF(Config!$C$6=7,SUM(Ene!AG88+Feb!AG88+Mar!AG88+Abr!AG88+May!AG88+Jun!AG88+Jul!AG88),IF(Config!$C$6=8,SUM(+Ene!AG88+Feb!AG88+Mar!AG88+Abr!AG88+May!AG88+Jun!AG88+Jul!AG88+Ago!AG88),IF(Config!$C$6=9,SUM(+Ene!AG88+Feb!AG88+Mar!AG88+Abr!AG88+May!AG88+Jun!AG88+Jul!AG88+Ago!AG88+Set!AG88),IF(Config!$C$6=10,SUM(+Ene!AG88+Feb!AG88+Mar!AG88+Abr!AG88+May!AG88+Jun!AG88+Jul!AG88+Ago!AG88+Set!AG88+Oct!AG88),IF(Config!$C$6=11,SUM(+Ene!AG88+Feb!AG88+Mar!AG88+Abr!AG88+May!AG88+Jun!AG88+Jul!AG88+Ago!AG88+Set!AG88+Oct!AG88+Nov!AG88),IF(Config!$C$6=12,SUM(+Ene!AG88+Feb!AG88+Mar!AG88+Abr!AG88+May!AG88+Jun!AG88+Jul!AG88+Ago!AG88+Set!AG88+Oct!AG88+Nov!AG88+Dic!AG88)))))))))))))</f>
        <v>0</v>
      </c>
      <c r="AH88" s="430">
        <f>IF(Config!$C$6=1,SUM(+Ene!AH88),IF(Config!$C$6=2,SUM(+Ene!AH88+Feb!AH88),IF(Config!$C$6=3,SUM(+Ene!AH88+Feb!AH88+Mar!AH88),IF(Config!$C$6=4,SUM(+Ene!AH88+Feb!AH88+Mar!AH88+Abr!AH88),IF(Config!$C$6=5,SUM(Ene!AH88+Feb!AH88+Mar!AH88+Abr!AH88+May!AH88),IF(Config!$C$6=6,SUM(+Ene!AH88+Feb!AH88+Mar!AH88+Abr!AH88+May!AH88+Jun!AH88),IF(Config!$C$6=7,SUM(Ene!AH88+Feb!AH88+Mar!AH88+Abr!AH88+May!AH88+Jun!AH88+Jul!AH88),IF(Config!$C$6=8,SUM(+Ene!AH88+Feb!AH88+Mar!AH88+Abr!AH88+May!AH88+Jun!AH88+Jul!AH88+Ago!AH88),IF(Config!$C$6=9,SUM(+Ene!AH88+Feb!AH88+Mar!AH88+Abr!AH88+May!AH88+Jun!AH88+Jul!AH88+Ago!AH88+Set!AH88),IF(Config!$C$6=10,SUM(+Ene!AH88+Feb!AH88+Mar!AH88+Abr!AH88+May!AH88+Jun!AH88+Jul!AH88+Ago!AH88+Set!AH88+Oct!AH88),IF(Config!$C$6=11,SUM(+Ene!AH88+Feb!AH88+Mar!AH88+Abr!AH88+May!AH88+Jun!AH88+Jul!AH88+Ago!AH88+Set!AH88+Oct!AH88+Nov!AH88),IF(Config!$C$6=12,SUM(+Ene!AH88+Feb!AH88+Mar!AH88+Abr!AH88+May!AH88+Jun!AH88+Jul!AH88+Ago!AH88+Set!AH88+Oct!AH88+Nov!AH88+Dic!AH88)))))))))))))</f>
        <v>0</v>
      </c>
      <c r="AI88" s="430">
        <f>IF(Config!$C$6=1,SUM(+Ene!AI88),IF(Config!$C$6=2,SUM(+Ene!AI88+Feb!AI88),IF(Config!$C$6=3,SUM(+Ene!AI88+Feb!AI88+Mar!AI88),IF(Config!$C$6=4,SUM(+Ene!AI88+Feb!AI88+Mar!AI88+Abr!AI88),IF(Config!$C$6=5,SUM(Ene!AI88+Feb!AI88+Mar!AI88+Abr!AI88+May!AI88),IF(Config!$C$6=6,SUM(+Ene!AI88+Feb!AI88+Mar!AI88+Abr!AI88+May!AI88+Jun!AI88),IF(Config!$C$6=7,SUM(Ene!AI88+Feb!AI88+Mar!AI88+Abr!AI88+May!AI88+Jun!AI88+Jul!AI88),IF(Config!$C$6=8,SUM(+Ene!AI88+Feb!AI88+Mar!AI88+Abr!AI88+May!AI88+Jun!AI88+Jul!AI88+Ago!AI88),IF(Config!$C$6=9,SUM(+Ene!AI88+Feb!AI88+Mar!AI88+Abr!AI88+May!AI88+Jun!AI88+Jul!AI88+Ago!AI88+Set!AI88),IF(Config!$C$6=10,SUM(+Ene!AI88+Feb!AI88+Mar!AI88+Abr!AI88+May!AI88+Jun!AI88+Jul!AI88+Ago!AI88+Set!AI88+Oct!AI88),IF(Config!$C$6=11,SUM(+Ene!AI88+Feb!AI88+Mar!AI88+Abr!AI88+May!AI88+Jun!AI88+Jul!AI88+Ago!AI88+Set!AI88+Oct!AI88+Nov!AI88),IF(Config!$C$6=12,SUM(+Ene!AI88+Feb!AI88+Mar!AI88+Abr!AI88+May!AI88+Jun!AI88+Jul!AI88+Ago!AI88+Set!AI88+Oct!AI88+Nov!AI88+Dic!AI88)))))))))))))</f>
        <v>0</v>
      </c>
      <c r="AJ88" s="430">
        <f>IF(Config!$C$6=1,SUM(+Ene!AJ88),IF(Config!$C$6=2,SUM(+Ene!AJ88+Feb!AJ88),IF(Config!$C$6=3,SUM(+Ene!AJ88+Feb!AJ88+Mar!AJ88),IF(Config!$C$6=4,SUM(+Ene!AJ88+Feb!AJ88+Mar!AJ88+Abr!AJ88),IF(Config!$C$6=5,SUM(Ene!AJ88+Feb!AJ88+Mar!AJ88+Abr!AJ88+May!AJ88),IF(Config!$C$6=6,SUM(+Ene!AJ88+Feb!AJ88+Mar!AJ88+Abr!AJ88+May!AJ88+Jun!AJ88),IF(Config!$C$6=7,SUM(Ene!AJ88+Feb!AJ88+Mar!AJ88+Abr!AJ88+May!AJ88+Jun!AJ88+Jul!AJ88),IF(Config!$C$6=8,SUM(+Ene!AJ88+Feb!AJ88+Mar!AJ88+Abr!AJ88+May!AJ88+Jun!AJ88+Jul!AJ88+Ago!AJ88),IF(Config!$C$6=9,SUM(+Ene!AJ88+Feb!AJ88+Mar!AJ88+Abr!AJ88+May!AJ88+Jun!AJ88+Jul!AJ88+Ago!AJ88+Set!AJ88),IF(Config!$C$6=10,SUM(+Ene!AJ88+Feb!AJ88+Mar!AJ88+Abr!AJ88+May!AJ88+Jun!AJ88+Jul!AJ88+Ago!AJ88+Set!AJ88+Oct!AJ88),IF(Config!$C$6=11,SUM(+Ene!AJ88+Feb!AJ88+Mar!AJ88+Abr!AJ88+May!AJ88+Jun!AJ88+Jul!AJ88+Ago!AJ88+Set!AJ88+Oct!AJ88+Nov!AJ88),IF(Config!$C$6=12,SUM(+Ene!AJ88+Feb!AJ88+Mar!AJ88+Abr!AJ88+May!AJ88+Jun!AJ88+Jul!AJ88+Ago!AJ88+Set!AJ88+Oct!AJ88+Nov!AJ88+Dic!AJ88)))))))))))))</f>
        <v>0</v>
      </c>
      <c r="AK88" s="430">
        <f>IF(Config!$C$6=1,SUM(+Ene!AK88),IF(Config!$C$6=2,SUM(+Ene!AK88+Feb!AK88),IF(Config!$C$6=3,SUM(+Ene!AK88+Feb!AK88+Mar!AK88),IF(Config!$C$6=4,SUM(+Ene!AK88+Feb!AK88+Mar!AK88+Abr!AK88),IF(Config!$C$6=5,SUM(Ene!AK88+Feb!AK88+Mar!AK88+Abr!AK88+May!AK88),IF(Config!$C$6=6,SUM(+Ene!AK88+Feb!AK88+Mar!AK88+Abr!AK88+May!AK88+Jun!AK88),IF(Config!$C$6=7,SUM(Ene!AK88+Feb!AK88+Mar!AK88+Abr!AK88+May!AK88+Jun!AK88+Jul!AK88),IF(Config!$C$6=8,SUM(+Ene!AK88+Feb!AK88+Mar!AK88+Abr!AK88+May!AK88+Jun!AK88+Jul!AK88+Ago!AK88),IF(Config!$C$6=9,SUM(+Ene!AK88+Feb!AK88+Mar!AK88+Abr!AK88+May!AK88+Jun!AK88+Jul!AK88+Ago!AK88+Set!AK88),IF(Config!$C$6=10,SUM(+Ene!AK88+Feb!AK88+Mar!AK88+Abr!AK88+May!AK88+Jun!AK88+Jul!AK88+Ago!AK88+Set!AK88+Oct!AK88),IF(Config!$C$6=11,SUM(+Ene!AK88+Feb!AK88+Mar!AK88+Abr!AK88+May!AK88+Jun!AK88+Jul!AK88+Ago!AK88+Set!AK88+Oct!AK88+Nov!AK88),IF(Config!$C$6=12,SUM(+Ene!AK88+Feb!AK88+Mar!AK88+Abr!AK88+May!AK88+Jun!AK88+Jul!AK88+Ago!AK88+Set!AK88+Oct!AK88+Nov!AK88+Dic!AK88)))))))))))))</f>
        <v>0</v>
      </c>
      <c r="AL88" s="430">
        <f>IF(Config!$C$6=1,SUM(+Ene!AL88),IF(Config!$C$6=2,SUM(+Ene!AL88+Feb!AL88),IF(Config!$C$6=3,SUM(+Ene!AL88+Feb!AL88+Mar!AL88),IF(Config!$C$6=4,SUM(+Ene!AL88+Feb!AL88+Mar!AL88+Abr!AL88),IF(Config!$C$6=5,SUM(Ene!AL88+Feb!AL88+Mar!AL88+Abr!AL88+May!AL88),IF(Config!$C$6=6,SUM(+Ene!AL88+Feb!AL88+Mar!AL88+Abr!AL88+May!AL88+Jun!AL88),IF(Config!$C$6=7,SUM(Ene!AL88+Feb!AL88+Mar!AL88+Abr!AL88+May!AL88+Jun!AL88+Jul!AL88),IF(Config!$C$6=8,SUM(+Ene!AL88+Feb!AL88+Mar!AL88+Abr!AL88+May!AL88+Jun!AL88+Jul!AL88+Ago!AL88),IF(Config!$C$6=9,SUM(+Ene!AL88+Feb!AL88+Mar!AL88+Abr!AL88+May!AL88+Jun!AL88+Jul!AL88+Ago!AL88+Set!AL88),IF(Config!$C$6=10,SUM(+Ene!AL88+Feb!AL88+Mar!AL88+Abr!AL88+May!AL88+Jun!AL88+Jul!AL88+Ago!AL88+Set!AL88+Oct!AL88),IF(Config!$C$6=11,SUM(+Ene!AL88+Feb!AL88+Mar!AL88+Abr!AL88+May!AL88+Jun!AL88+Jul!AL88+Ago!AL88+Set!AL88+Oct!AL88+Nov!AL88),IF(Config!$C$6=12,SUM(+Ene!AL88+Feb!AL88+Mar!AL88+Abr!AL88+May!AL88+Jun!AL88+Jul!AL88+Ago!AL88+Set!AL88+Oct!AL88+Nov!AL88+Dic!AL88)))))))))))))</f>
        <v>0</v>
      </c>
      <c r="AM88" s="430">
        <f>IF(Config!$C$6=1,SUM(+Ene!AM88),IF(Config!$C$6=2,SUM(+Ene!AM88+Feb!AM88),IF(Config!$C$6=3,SUM(+Ene!AM88+Feb!AM88+Mar!AM88),IF(Config!$C$6=4,SUM(+Ene!AM88+Feb!AM88+Mar!AM88+Abr!AM88),IF(Config!$C$6=5,SUM(Ene!AM88+Feb!AM88+Mar!AM88+Abr!AM88+May!AM88),IF(Config!$C$6=6,SUM(+Ene!AM88+Feb!AM88+Mar!AM88+Abr!AM88+May!AM88+Jun!AM88),IF(Config!$C$6=7,SUM(Ene!AM88+Feb!AM88+Mar!AM88+Abr!AM88+May!AM88+Jun!AM88+Jul!AM88),IF(Config!$C$6=8,SUM(+Ene!AM88+Feb!AM88+Mar!AM88+Abr!AM88+May!AM88+Jun!AM88+Jul!AM88+Ago!AM88),IF(Config!$C$6=9,SUM(+Ene!AM88+Feb!AM88+Mar!AM88+Abr!AM88+May!AM88+Jun!AM88+Jul!AM88+Ago!AM88+Set!AM88),IF(Config!$C$6=10,SUM(+Ene!AM88+Feb!AM88+Mar!AM88+Abr!AM88+May!AM88+Jun!AM88+Jul!AM88+Ago!AM88+Set!AM88+Oct!AM88),IF(Config!$C$6=11,SUM(+Ene!AM88+Feb!AM88+Mar!AM88+Abr!AM88+May!AM88+Jun!AM88+Jul!AM88+Ago!AM88+Set!AM88+Oct!AM88+Nov!AM88),IF(Config!$C$6=12,SUM(+Ene!AM88+Feb!AM88+Mar!AM88+Abr!AM88+May!AM88+Jun!AM88+Jul!AM88+Ago!AM88+Set!AM88+Oct!AM88+Nov!AM88+Dic!AM88)))))))))))))</f>
        <v>0</v>
      </c>
      <c r="AN88" s="430">
        <f>IF(Config!$C$6=1,SUM(+Ene!AN88),IF(Config!$C$6=2,SUM(+Ene!AN88+Feb!AN88),IF(Config!$C$6=3,SUM(+Ene!AN88+Feb!AN88+Mar!AN88),IF(Config!$C$6=4,SUM(+Ene!AN88+Feb!AN88+Mar!AN88+Abr!AN88),IF(Config!$C$6=5,SUM(Ene!AN88+Feb!AN88+Mar!AN88+Abr!AN88+May!AN88),IF(Config!$C$6=6,SUM(+Ene!AN88+Feb!AN88+Mar!AN88+Abr!AN88+May!AN88+Jun!AN88),IF(Config!$C$6=7,SUM(Ene!AN88+Feb!AN88+Mar!AN88+Abr!AN88+May!AN88+Jun!AN88+Jul!AN88),IF(Config!$C$6=8,SUM(+Ene!AN88+Feb!AN88+Mar!AN88+Abr!AN88+May!AN88+Jun!AN88+Jul!AN88+Ago!AN88),IF(Config!$C$6=9,SUM(+Ene!AN88+Feb!AN88+Mar!AN88+Abr!AN88+May!AN88+Jun!AN88+Jul!AN88+Ago!AN88+Set!AN88),IF(Config!$C$6=10,SUM(+Ene!AN88+Feb!AN88+Mar!AN88+Abr!AN88+May!AN88+Jun!AN88+Jul!AN88+Ago!AN88+Set!AN88+Oct!AN88),IF(Config!$C$6=11,SUM(+Ene!AN88+Feb!AN88+Mar!AN88+Abr!AN88+May!AN88+Jun!AN88+Jul!AN88+Ago!AN88+Set!AN88+Oct!AN88+Nov!AN88),IF(Config!$C$6=12,SUM(+Ene!AN88+Feb!AN88+Mar!AN88+Abr!AN88+May!AN88+Jun!AN88+Jul!AN88+Ago!AN88+Set!AN88+Oct!AN88+Nov!AN88+Dic!AN88)))))))))))))</f>
        <v>0</v>
      </c>
      <c r="AO88" s="430">
        <f>IF(Config!$C$6=1,SUM(+Ene!AO88),IF(Config!$C$6=2,SUM(+Ene!AO88+Feb!AO88),IF(Config!$C$6=3,SUM(+Ene!AO88+Feb!AO88+Mar!AO88),IF(Config!$C$6=4,SUM(+Ene!AO88+Feb!AO88+Mar!AO88+Abr!AO88),IF(Config!$C$6=5,SUM(Ene!AO88+Feb!AO88+Mar!AO88+Abr!AO88+May!AO88),IF(Config!$C$6=6,SUM(+Ene!AO88+Feb!AO88+Mar!AO88+Abr!AO88+May!AO88+Jun!AO88),IF(Config!$C$6=7,SUM(Ene!AO88+Feb!AO88+Mar!AO88+Abr!AO88+May!AO88+Jun!AO88+Jul!AO88),IF(Config!$C$6=8,SUM(+Ene!AO88+Feb!AO88+Mar!AO88+Abr!AO88+May!AO88+Jun!AO88+Jul!AO88+Ago!AO88),IF(Config!$C$6=9,SUM(+Ene!AO88+Feb!AO88+Mar!AO88+Abr!AO88+May!AO88+Jun!AO88+Jul!AO88+Ago!AO88+Set!AO88),IF(Config!$C$6=10,SUM(+Ene!AO88+Feb!AO88+Mar!AO88+Abr!AO88+May!AO88+Jun!AO88+Jul!AO88+Ago!AO88+Set!AO88+Oct!AO88),IF(Config!$C$6=11,SUM(+Ene!AO88+Feb!AO88+Mar!AO88+Abr!AO88+May!AO88+Jun!AO88+Jul!AO88+Ago!AO88+Set!AO88+Oct!AO88+Nov!AO88),IF(Config!$C$6=12,SUM(+Ene!AO88+Feb!AO88+Mar!AO88+Abr!AO88+May!AO88+Jun!AO88+Jul!AO88+Ago!AO88+Set!AO88+Oct!AO88+Nov!AO88+Dic!AO88)))))))))))))</f>
        <v>0</v>
      </c>
      <c r="AP88" s="430">
        <f>IF(Config!$C$6=1,SUM(+Ene!AP88),IF(Config!$C$6=2,SUM(+Ene!AP88+Feb!AP88),IF(Config!$C$6=3,SUM(+Ene!AP88+Feb!AP88+Mar!AP88),IF(Config!$C$6=4,SUM(+Ene!AP88+Feb!AP88+Mar!AP88+Abr!AP88),IF(Config!$C$6=5,SUM(Ene!AP88+Feb!AP88+Mar!AP88+Abr!AP88+May!AP88),IF(Config!$C$6=6,SUM(+Ene!AP88+Feb!AP88+Mar!AP88+Abr!AP88+May!AP88+Jun!AP88),IF(Config!$C$6=7,SUM(Ene!AP88+Feb!AP88+Mar!AP88+Abr!AP88+May!AP88+Jun!AP88+Jul!AP88),IF(Config!$C$6=8,SUM(+Ene!AP88+Feb!AP88+Mar!AP88+Abr!AP88+May!AP88+Jun!AP88+Jul!AP88+Ago!AP88),IF(Config!$C$6=9,SUM(+Ene!AP88+Feb!AP88+Mar!AP88+Abr!AP88+May!AP88+Jun!AP88+Jul!AP88+Ago!AP88+Set!AP88),IF(Config!$C$6=10,SUM(+Ene!AP88+Feb!AP88+Mar!AP88+Abr!AP88+May!AP88+Jun!AP88+Jul!AP88+Ago!AP88+Set!AP88+Oct!AP88),IF(Config!$C$6=11,SUM(+Ene!AP88+Feb!AP88+Mar!AP88+Abr!AP88+May!AP88+Jun!AP88+Jul!AP88+Ago!AP88+Set!AP88+Oct!AP88+Nov!AP88),IF(Config!$C$6=12,SUM(+Ene!AP88+Feb!AP88+Mar!AP88+Abr!AP88+May!AP88+Jun!AP88+Jul!AP88+Ago!AP88+Set!AP88+Oct!AP88+Nov!AP88+Dic!AP88)))))))))))))</f>
        <v>0</v>
      </c>
      <c r="AQ88" s="430">
        <f>IF(Config!$C$6=1,SUM(+Ene!AQ88),IF(Config!$C$6=2,SUM(+Ene!AQ88+Feb!AQ88),IF(Config!$C$6=3,SUM(+Ene!AQ88+Feb!AQ88+Mar!AQ88),IF(Config!$C$6=4,SUM(+Ene!AQ88+Feb!AQ88+Mar!AQ88+Abr!AQ88),IF(Config!$C$6=5,SUM(Ene!AQ88+Feb!AQ88+Mar!AQ88+Abr!AQ88+May!AQ88),IF(Config!$C$6=6,SUM(+Ene!AQ88+Feb!AQ88+Mar!AQ88+Abr!AQ88+May!AQ88+Jun!AQ88),IF(Config!$C$6=7,SUM(Ene!AQ88+Feb!AQ88+Mar!AQ88+Abr!AQ88+May!AQ88+Jun!AQ88+Jul!AQ88),IF(Config!$C$6=8,SUM(+Ene!AQ88+Feb!AQ88+Mar!AQ88+Abr!AQ88+May!AQ88+Jun!AQ88+Jul!AQ88+Ago!AQ88),IF(Config!$C$6=9,SUM(+Ene!AQ88+Feb!AQ88+Mar!AQ88+Abr!AQ88+May!AQ88+Jun!AQ88+Jul!AQ88+Ago!AQ88+Set!AQ88),IF(Config!$C$6=10,SUM(+Ene!AQ88+Feb!AQ88+Mar!AQ88+Abr!AQ88+May!AQ88+Jun!AQ88+Jul!AQ88+Ago!AQ88+Set!AQ88+Oct!AQ88),IF(Config!$C$6=11,SUM(+Ene!AQ88+Feb!AQ88+Mar!AQ88+Abr!AQ88+May!AQ88+Jun!AQ88+Jul!AQ88+Ago!AQ88+Set!AQ88+Oct!AQ88+Nov!AQ88),IF(Config!$C$6=12,SUM(+Ene!AQ88+Feb!AQ88+Mar!AQ88+Abr!AQ88+May!AQ88+Jun!AQ88+Jul!AQ88+Ago!AQ88+Set!AQ88+Oct!AQ88+Nov!AQ88+Dic!AQ88)))))))))))))</f>
        <v>0</v>
      </c>
      <c r="AR88" s="430">
        <f>IF(Config!$C$6=1,SUM(+Ene!AR88),IF(Config!$C$6=2,SUM(+Ene!AR88+Feb!AR88),IF(Config!$C$6=3,SUM(+Ene!AR88+Feb!AR88+Mar!AR88),IF(Config!$C$6=4,SUM(+Ene!AR88+Feb!AR88+Mar!AR88+Abr!AR88),IF(Config!$C$6=5,SUM(Ene!AR88+Feb!AR88+Mar!AR88+Abr!AR88+May!AR88),IF(Config!$C$6=6,SUM(+Ene!AR88+Feb!AR88+Mar!AR88+Abr!AR88+May!AR88+Jun!AR88),IF(Config!$C$6=7,SUM(Ene!AR88+Feb!AR88+Mar!AR88+Abr!AR88+May!AR88+Jun!AR88+Jul!AR88),IF(Config!$C$6=8,SUM(+Ene!AR88+Feb!AR88+Mar!AR88+Abr!AR88+May!AR88+Jun!AR88+Jul!AR88+Ago!AR88),IF(Config!$C$6=9,SUM(+Ene!AR88+Feb!AR88+Mar!AR88+Abr!AR88+May!AR88+Jun!AR88+Jul!AR88+Ago!AR88+Set!AR88),IF(Config!$C$6=10,SUM(+Ene!AR88+Feb!AR88+Mar!AR88+Abr!AR88+May!AR88+Jun!AR88+Jul!AR88+Ago!AR88+Set!AR88+Oct!AR88),IF(Config!$C$6=11,SUM(+Ene!AR88+Feb!AR88+Mar!AR88+Abr!AR88+May!AR88+Jun!AR88+Jul!AR88+Ago!AR88+Set!AR88+Oct!AR88+Nov!AR88),IF(Config!$C$6=12,SUM(+Ene!AR88+Feb!AR88+Mar!AR88+Abr!AR88+May!AR88+Jun!AR88+Jul!AR88+Ago!AR88+Set!AR88+Oct!AR88+Nov!AR88+Dic!AR88)))))))))))))</f>
        <v>0</v>
      </c>
      <c r="AS88" s="430">
        <f>IF(Config!$C$6=1,SUM(+Ene!AS88),IF(Config!$C$6=2,SUM(+Ene!AS88+Feb!AS88),IF(Config!$C$6=3,SUM(+Ene!AS88+Feb!AS88+Mar!AS88),IF(Config!$C$6=4,SUM(+Ene!AS88+Feb!AS88+Mar!AS88+Abr!AS88),IF(Config!$C$6=5,SUM(Ene!AS88+Feb!AS88+Mar!AS88+Abr!AS88+May!AS88),IF(Config!$C$6=6,SUM(+Ene!AS88+Feb!AS88+Mar!AS88+Abr!AS88+May!AS88+Jun!AS88),IF(Config!$C$6=7,SUM(Ene!AS88+Feb!AS88+Mar!AS88+Abr!AS88+May!AS88+Jun!AS88+Jul!AS88),IF(Config!$C$6=8,SUM(+Ene!AS88+Feb!AS88+Mar!AS88+Abr!AS88+May!AS88+Jun!AS88+Jul!AS88+Ago!AS88),IF(Config!$C$6=9,SUM(+Ene!AS88+Feb!AS88+Mar!AS88+Abr!AS88+May!AS88+Jun!AS88+Jul!AS88+Ago!AS88+Set!AS88),IF(Config!$C$6=10,SUM(+Ene!AS88+Feb!AS88+Mar!AS88+Abr!AS88+May!AS88+Jun!AS88+Jul!AS88+Ago!AS88+Set!AS88+Oct!AS88),IF(Config!$C$6=11,SUM(+Ene!AS88+Feb!AS88+Mar!AS88+Abr!AS88+May!AS88+Jun!AS88+Jul!AS88+Ago!AS88+Set!AS88+Oct!AS88+Nov!AS88),IF(Config!$C$6=12,SUM(+Ene!AS88+Feb!AS88+Mar!AS88+Abr!AS88+May!AS88+Jun!AS88+Jul!AS88+Ago!AS88+Set!AS88+Oct!AS88+Nov!AS88+Dic!AS88)))))))))))))</f>
        <v>0</v>
      </c>
      <c r="AT88" s="430">
        <f>IF(Config!$C$6=1,SUM(+Ene!AT88),IF(Config!$C$6=2,SUM(+Ene!AT88+Feb!AT88),IF(Config!$C$6=3,SUM(+Ene!AT88+Feb!AT88+Mar!AT88),IF(Config!$C$6=4,SUM(+Ene!AT88+Feb!AT88+Mar!AT88+Abr!AT88),IF(Config!$C$6=5,SUM(Ene!AT88+Feb!AT88+Mar!AT88+Abr!AT88+May!AT88),IF(Config!$C$6=6,SUM(+Ene!AT88+Feb!AT88+Mar!AT88+Abr!AT88+May!AT88+Jun!AT88),IF(Config!$C$6=7,SUM(Ene!AT88+Feb!AT88+Mar!AT88+Abr!AT88+May!AT88+Jun!AT88+Jul!AT88),IF(Config!$C$6=8,SUM(+Ene!AT88+Feb!AT88+Mar!AT88+Abr!AT88+May!AT88+Jun!AT88+Jul!AT88+Ago!AT88),IF(Config!$C$6=9,SUM(+Ene!AT88+Feb!AT88+Mar!AT88+Abr!AT88+May!AT88+Jun!AT88+Jul!AT88+Ago!AT88+Set!AT88),IF(Config!$C$6=10,SUM(+Ene!AT88+Feb!AT88+Mar!AT88+Abr!AT88+May!AT88+Jun!AT88+Jul!AT88+Ago!AT88+Set!AT88+Oct!AT88),IF(Config!$C$6=11,SUM(+Ene!AT88+Feb!AT88+Mar!AT88+Abr!AT88+May!AT88+Jun!AT88+Jul!AT88+Ago!AT88+Set!AT88+Oct!AT88+Nov!AT88),IF(Config!$C$6=12,SUM(+Ene!AT88+Feb!AT88+Mar!AT88+Abr!AT88+May!AT88+Jun!AT88+Jul!AT88+Ago!AT88+Set!AT88+Oct!AT88+Nov!AT88+Dic!AT88)))))))))))))</f>
        <v>0</v>
      </c>
      <c r="AU88">
        <f t="shared" si="34"/>
        <v>0</v>
      </c>
      <c r="AV88" s="384">
        <f t="shared" si="35"/>
        <v>0</v>
      </c>
      <c r="AW88" s="384">
        <f t="shared" si="36"/>
        <v>0</v>
      </c>
      <c r="AX88" s="384">
        <f t="shared" si="51"/>
        <v>0</v>
      </c>
      <c r="AY88" s="384">
        <f t="shared" si="52"/>
        <v>0</v>
      </c>
      <c r="AZ88" s="384">
        <f t="shared" si="54"/>
        <v>0</v>
      </c>
      <c r="BA88" s="384">
        <f t="shared" si="55"/>
        <v>0</v>
      </c>
      <c r="BB88" s="37">
        <f t="shared" si="59"/>
        <v>0</v>
      </c>
      <c r="BC88" s="384">
        <f t="shared" si="56"/>
        <v>0</v>
      </c>
      <c r="BD88" s="385">
        <f t="shared" si="57"/>
        <v>0</v>
      </c>
      <c r="BE88" s="384">
        <f t="shared" si="58"/>
        <v>0</v>
      </c>
      <c r="BF88" s="54">
        <f t="shared" si="53"/>
        <v>0</v>
      </c>
      <c r="BG88" t="str">
        <f t="shared" si="8"/>
        <v>OK</v>
      </c>
    </row>
    <row r="89" spans="1:59" x14ac:dyDescent="0.25">
      <c r="A89" s="400">
        <v>86</v>
      </c>
      <c r="B89" s="392" t="str">
        <f>METAS!B85</f>
        <v>PORCENTAJE DE RECIEN NACIDOS CON BAJO PESO AL NACER</v>
      </c>
      <c r="C89" s="387" t="str">
        <f>METAS!D85</f>
        <v>DIT</v>
      </c>
      <c r="D89" s="394">
        <f>IF(Config!$C$6=1,SUM(+Ene!D89),IF(Config!$C$6=2,SUM(+Ene!D89+Feb!D89),IF(Config!$C$6=3,SUM(+Ene!D89+Feb!D89+Mar!D89),IF(Config!$C$6=4,SUM(+Ene!D89+Feb!D89+Mar!D89+Abr!D89),IF(Config!$C$6=5,SUM(Ene!D89+Feb!D89+Mar!D89+Abr!D89+May!D89),IF(Config!$C$6=6,SUM(+Ene!D89+Feb!D89+Mar!D89+Abr!D89+May!D89+Jun!D89),IF(Config!$C$6=7,SUM(Ene!D89+Feb!D89+Mar!D89+Abr!D89+May!D89+Jun!D89+Jul!D89),IF(Config!$C$6=8,SUM(+Ene!D89+Feb!D89+Mar!D89+Abr!D89+May!D89+Jun!D89+Jul!D89+Ago!D89),IF(Config!$C$6=9,SUM(+Ene!D89+Feb!D89+Mar!D89+Abr!D89+May!D89+Jun!D89+Jul!D89+Ago!D89+Set!D89),IF(Config!$C$6=10,SUM(+Ene!D89+Feb!D89+Mar!D89+Abr!D89+May!D89+Jun!D89+Jul!D89+Ago!D89+Set!D89+Oct!D89),IF(Config!$C$6=11,SUM(+Ene!D89+Feb!D89+Mar!D89+Abr!D89+May!D89+Jun!D89+Jul!D89+Ago!D89+Set!D89+Oct!D89+Nov!D89),IF(Config!$C$6=12,SUM(+Ene!D89+Feb!D89+Mar!D89+Abr!D89+May!D89+Jun!D89+Jul!D89+Ago!D89+Set!D89+Oct!D89+Nov!D89+Dic!D89)))))))))))))</f>
        <v>0</v>
      </c>
      <c r="E89" s="394">
        <f>IF(Config!$C$6=1,SUM(+Ene!E89),IF(Config!$C$6=2,SUM(+Ene!E89+Feb!E89),IF(Config!$C$6=3,SUM(+Ene!E89+Feb!E89+Mar!E89),IF(Config!$C$6=4,SUM(+Ene!E89+Feb!E89+Mar!E89+Abr!E89),IF(Config!$C$6=5,SUM(Ene!E89+Feb!E89+Mar!E89+Abr!E89+May!E89),IF(Config!$C$6=6,SUM(+Ene!E89+Feb!E89+Mar!E89+Abr!E89+May!E89+Jun!E89),IF(Config!$C$6=7,SUM(Ene!E89+Feb!E89+Mar!E89+Abr!E89+May!E89+Jun!E89+Jul!E89),IF(Config!$C$6=8,SUM(+Ene!E89+Feb!E89+Mar!E89+Abr!E89+May!E89+Jun!E89+Jul!E89+Ago!E89),IF(Config!$C$6=9,SUM(+Ene!E89+Feb!E89+Mar!E89+Abr!E89+May!E89+Jun!E89+Jul!E89+Ago!E89+Set!E89),IF(Config!$C$6=10,SUM(+Ene!E89+Feb!E89+Mar!E89+Abr!E89+May!E89+Jun!E89+Jul!E89+Ago!E89+Set!E89+Oct!E89),IF(Config!$C$6=11,SUM(+Ene!E89+Feb!E89+Mar!E89+Abr!E89+May!E89+Jun!E89+Jul!E89+Ago!E89+Set!E89+Oct!E89+Nov!E89),IF(Config!$C$6=12,SUM(+Ene!E89+Feb!E89+Mar!E89+Abr!E89+May!E89+Jun!E89+Jul!E89+Ago!E89+Set!E89+Oct!E89+Nov!E89+Dic!E89)))))))))))))</f>
        <v>0</v>
      </c>
      <c r="F89" s="429">
        <f>IF(Config!$C$6=1,SUM(+Ene!F109),IF(Config!$C$6=2,SUM(+Ene!F109+Feb!F109),IF(Config!$C$6=3,SUM(+Ene!F109+Feb!F109+Mar!F109),IF(Config!$C$6=4,SUM(+Ene!F109+Feb!F109+Mar!F109+Abr!F109),IF(Config!$C$6=5,SUM(Ene!F109+Feb!F109+Mar!F109+Abr!F109+May!F109),IF(Config!$C$6=6,SUM(+Ene!F109+Feb!F109+Mar!F109+Abr!F109+May!F109+Jun!F109),IF(Config!$C$6=7,SUM(Ene!F109+Feb!F109+Mar!F109+Abr!F109+May!F109+Jun!F109+Jul!F109),IF(Config!$C$6=8,SUM(+Ene!F109+Feb!F109+Mar!F109+Abr!F109+May!F109+Jun!F109+Jul!F109+Ago!F109),IF(Config!$C$6=9,SUM(+Ene!F109+Feb!F109+Mar!F109+Abr!F109+May!F109+Jun!F109+Jul!F109+Ago!F109+Set!F109),IF(Config!$C$6=10,SUM(+Ene!F109+Feb!F109+Mar!F109+Abr!F109+May!F109+Jun!F109+Jul!F109+Ago!F109+Set!F109+Oct!F109),IF(Config!$C$6=11,SUM(+Ene!F109+Feb!F109+Mar!F109+Abr!F109+May!F109+Jun!F109+Jul!F109+Ago!F109+Set!F109+Oct!F109+Nov!F109),IF(Config!$C$6=12,SUM(+Ene!F109+Feb!F109+Mar!F109+Abr!F109+May!F109+Jun!F109+Jul!F109+Ago!F109+Set!F109+Oct!F109+Nov!F109+Dic!F109)))))))))))))</f>
        <v>0</v>
      </c>
      <c r="G89" s="394">
        <f>IF(Config!$C$6=1,SUM(+Ene!G89),IF(Config!$C$6=2,SUM(+Ene!G89+Feb!G89),IF(Config!$C$6=3,SUM(+Ene!G89+Feb!G89+Mar!G89),IF(Config!$C$6=4,SUM(+Ene!G89+Feb!G89+Mar!G89+Abr!G89),IF(Config!$C$6=5,SUM(Ene!G89+Feb!G89+Mar!G89+Abr!G89+May!G89),IF(Config!$C$6=6,SUM(+Ene!G89+Feb!G89+Mar!G89+Abr!G89+May!G89+Jun!G89),IF(Config!$C$6=7,SUM(Ene!G89+Feb!G89+Mar!G89+Abr!G89+May!G89+Jun!G89+Jul!G89),IF(Config!$C$6=8,SUM(+Ene!G89+Feb!G89+Mar!G89+Abr!G89+May!G89+Jun!G89+Jul!G89+Ago!G89),IF(Config!$C$6=9,SUM(+Ene!G89+Feb!G89+Mar!G89+Abr!G89+May!G89+Jun!G89+Jul!G89+Ago!G89+Set!G89),IF(Config!$C$6=10,SUM(+Ene!G89+Feb!G89+Mar!G89+Abr!G89+May!G89+Jun!G89+Jul!G89+Ago!G89+Set!G89+Oct!G89),IF(Config!$C$6=11,SUM(+Ene!G89+Feb!G89+Mar!G89+Abr!G89+May!G89+Jun!G89+Jul!G89+Ago!G89+Set!G89+Oct!G89+Nov!G89),IF(Config!$C$6=12,SUM(+Ene!G89+Feb!G89+Mar!G89+Abr!G89+May!G89+Jun!G89+Jul!G89+Ago!G89+Set!G89+Oct!G89+Nov!G89+Dic!G89)))))))))))))</f>
        <v>0</v>
      </c>
      <c r="H89" s="394">
        <f>IF(Config!$C$6=1,SUM(+Ene!H89),IF(Config!$C$6=2,SUM(+Ene!H89+Feb!H89),IF(Config!$C$6=3,SUM(+Ene!H89+Feb!H89+Mar!H89),IF(Config!$C$6=4,SUM(+Ene!H89+Feb!H89+Mar!H89+Abr!H89),IF(Config!$C$6=5,SUM(Ene!H89+Feb!H89+Mar!H89+Abr!H89+May!H89),IF(Config!$C$6=6,SUM(+Ene!H89+Feb!H89+Mar!H89+Abr!H89+May!H89+Jun!H89),IF(Config!$C$6=7,SUM(Ene!H89+Feb!H89+Mar!H89+Abr!H89+May!H89+Jun!H89+Jul!H89),IF(Config!$C$6=8,SUM(+Ene!H89+Feb!H89+Mar!H89+Abr!H89+May!H89+Jun!H89+Jul!H89+Ago!H89),IF(Config!$C$6=9,SUM(+Ene!H89+Feb!H89+Mar!H89+Abr!H89+May!H89+Jun!H89+Jul!H89+Ago!H89+Set!H89),IF(Config!$C$6=10,SUM(+Ene!H89+Feb!H89+Mar!H89+Abr!H89+May!H89+Jun!H89+Jul!H89+Ago!H89+Set!H89+Oct!H89),IF(Config!$C$6=11,SUM(+Ene!H89+Feb!H89+Mar!H89+Abr!H89+May!H89+Jun!H89+Jul!H89+Ago!H89+Set!H89+Oct!H89+Nov!H89),IF(Config!$C$6=12,SUM(+Ene!H89+Feb!H89+Mar!H89+Abr!H89+May!H89+Jun!H89+Jul!H89+Ago!H89+Set!H89+Oct!H89+Nov!H89+Dic!H89)))))))))))))</f>
        <v>0</v>
      </c>
      <c r="I89" s="394">
        <f>IF(Config!$C$6=1,SUM(+Ene!I89),IF(Config!$C$6=2,SUM(+Ene!I89+Feb!I89),IF(Config!$C$6=3,SUM(+Ene!I89+Feb!I89+Mar!I89),IF(Config!$C$6=4,SUM(+Ene!I89+Feb!I89+Mar!I89+Abr!I89),IF(Config!$C$6=5,SUM(Ene!I89+Feb!I89+Mar!I89+Abr!I89+May!I89),IF(Config!$C$6=6,SUM(+Ene!I89+Feb!I89+Mar!I89+Abr!I89+May!I89+Jun!I89),IF(Config!$C$6=7,SUM(Ene!I89+Feb!I89+Mar!I89+Abr!I89+May!I89+Jun!I89+Jul!I89),IF(Config!$C$6=8,SUM(+Ene!I89+Feb!I89+Mar!I89+Abr!I89+May!I89+Jun!I89+Jul!I89+Ago!I89),IF(Config!$C$6=9,SUM(+Ene!I89+Feb!I89+Mar!I89+Abr!I89+May!I89+Jun!I89+Jul!I89+Ago!I89+Set!I89),IF(Config!$C$6=10,SUM(+Ene!I89+Feb!I89+Mar!I89+Abr!I89+May!I89+Jun!I89+Jul!I89+Ago!I89+Set!I89+Oct!I89),IF(Config!$C$6=11,SUM(+Ene!I89+Feb!I89+Mar!I89+Abr!I89+May!I89+Jun!I89+Jul!I89+Ago!I89+Set!I89+Oct!I89+Nov!I89),IF(Config!$C$6=12,SUM(+Ene!I89+Feb!I89+Mar!I89+Abr!I89+May!I89+Jun!I89+Jul!I89+Ago!I89+Set!I89+Oct!I89+Nov!I89+Dic!I89)))))))))))))</f>
        <v>0</v>
      </c>
      <c r="J89" s="394">
        <f>IF(Config!$C$6=1,SUM(+Ene!J89),IF(Config!$C$6=2,SUM(+Ene!J89+Feb!J89),IF(Config!$C$6=3,SUM(+Ene!J89+Feb!J89+Mar!J89),IF(Config!$C$6=4,SUM(+Ene!J89+Feb!J89+Mar!J89+Abr!J89),IF(Config!$C$6=5,SUM(Ene!J89+Feb!J89+Mar!J89+Abr!J89+May!J89),IF(Config!$C$6=6,SUM(+Ene!J89+Feb!J89+Mar!J89+Abr!J89+May!J89+Jun!J89),IF(Config!$C$6=7,SUM(Ene!J89+Feb!J89+Mar!J89+Abr!J89+May!J89+Jun!J89+Jul!J89),IF(Config!$C$6=8,SUM(+Ene!J89+Feb!J89+Mar!J89+Abr!J89+May!J89+Jun!J89+Jul!J89+Ago!J89),IF(Config!$C$6=9,SUM(+Ene!J89+Feb!J89+Mar!J89+Abr!J89+May!J89+Jun!J89+Jul!J89+Ago!J89+Set!J89),IF(Config!$C$6=10,SUM(+Ene!J89+Feb!J89+Mar!J89+Abr!J89+May!J89+Jun!J89+Jul!J89+Ago!J89+Set!J89+Oct!J89),IF(Config!$C$6=11,SUM(+Ene!J89+Feb!J89+Mar!J89+Abr!J89+May!J89+Jun!J89+Jul!J89+Ago!J89+Set!J89+Oct!J89+Nov!J89),IF(Config!$C$6=12,SUM(+Ene!J89+Feb!J89+Mar!J89+Abr!J89+May!J89+Jun!J89+Jul!J89+Ago!J89+Set!J89+Oct!J89+Nov!J89+Dic!J89)))))))))))))</f>
        <v>0</v>
      </c>
      <c r="K89" s="394">
        <f>IF(Config!$C$6=1,SUM(+Ene!K89),IF(Config!$C$6=2,SUM(+Ene!K89+Feb!K89),IF(Config!$C$6=3,SUM(+Ene!K89+Feb!K89+Mar!K89),IF(Config!$C$6=4,SUM(+Ene!K89+Feb!K89+Mar!K89+Abr!K89),IF(Config!$C$6=5,SUM(Ene!K89+Feb!K89+Mar!K89+Abr!K89+May!K89),IF(Config!$C$6=6,SUM(+Ene!K89+Feb!K89+Mar!K89+Abr!K89+May!K89+Jun!K89),IF(Config!$C$6=7,SUM(Ene!K89+Feb!K89+Mar!K89+Abr!K89+May!K89+Jun!K89+Jul!K89),IF(Config!$C$6=8,SUM(+Ene!K89+Feb!K89+Mar!K89+Abr!K89+May!K89+Jun!K89+Jul!K89+Ago!K89),IF(Config!$C$6=9,SUM(+Ene!K89+Feb!K89+Mar!K89+Abr!K89+May!K89+Jun!K89+Jul!K89+Ago!K89+Set!K89),IF(Config!$C$6=10,SUM(+Ene!K89+Feb!K89+Mar!K89+Abr!K89+May!K89+Jun!K89+Jul!K89+Ago!K89+Set!K89+Oct!K89),IF(Config!$C$6=11,SUM(+Ene!K89+Feb!K89+Mar!K89+Abr!K89+May!K89+Jun!K89+Jul!K89+Ago!K89+Set!K89+Oct!K89+Nov!K89),IF(Config!$C$6=12,SUM(+Ene!K89+Feb!K89+Mar!K89+Abr!K89+May!K89+Jun!K89+Jul!K89+Ago!K89+Set!K89+Oct!K89+Nov!K89+Dic!K89)))))))))))))</f>
        <v>0</v>
      </c>
      <c r="L89" s="394">
        <f>IF(Config!$C$6=1,SUM(+Ene!L89),IF(Config!$C$6=2,SUM(+Ene!L89+Feb!L89),IF(Config!$C$6=3,SUM(+Ene!L89+Feb!L89+Mar!L89),IF(Config!$C$6=4,SUM(+Ene!L89+Feb!L89+Mar!L89+Abr!L89),IF(Config!$C$6=5,SUM(Ene!L89+Feb!L89+Mar!L89+Abr!L89+May!L89),IF(Config!$C$6=6,SUM(+Ene!L89+Feb!L89+Mar!L89+Abr!L89+May!L89+Jun!L89),IF(Config!$C$6=7,SUM(Ene!L89+Feb!L89+Mar!L89+Abr!L89+May!L89+Jun!L89+Jul!L89),IF(Config!$C$6=8,SUM(+Ene!L89+Feb!L89+Mar!L89+Abr!L89+May!L89+Jun!L89+Jul!L89+Ago!L89),IF(Config!$C$6=9,SUM(+Ene!L89+Feb!L89+Mar!L89+Abr!L89+May!L89+Jun!L89+Jul!L89+Ago!L89+Set!L89),IF(Config!$C$6=10,SUM(+Ene!L89+Feb!L89+Mar!L89+Abr!L89+May!L89+Jun!L89+Jul!L89+Ago!L89+Set!L89+Oct!L89),IF(Config!$C$6=11,SUM(+Ene!L89+Feb!L89+Mar!L89+Abr!L89+May!L89+Jun!L89+Jul!L89+Ago!L89+Set!L89+Oct!L89+Nov!L89),IF(Config!$C$6=12,SUM(+Ene!L89+Feb!L89+Mar!L89+Abr!L89+May!L89+Jun!L89+Jul!L89+Ago!L89+Set!L89+Oct!L89+Nov!L89+Dic!L89)))))))))))))</f>
        <v>0</v>
      </c>
      <c r="M89" s="394">
        <f>IF(Config!$C$6=1,SUM(+Ene!M89),IF(Config!$C$6=2,SUM(+Ene!M89+Feb!M89),IF(Config!$C$6=3,SUM(+Ene!M89+Feb!M89+Mar!M89),IF(Config!$C$6=4,SUM(+Ene!M89+Feb!M89+Mar!M89+Abr!M89),IF(Config!$C$6=5,SUM(Ene!M89+Feb!M89+Mar!M89+Abr!M89+May!M89),IF(Config!$C$6=6,SUM(+Ene!M89+Feb!M89+Mar!M89+Abr!M89+May!M89+Jun!M89),IF(Config!$C$6=7,SUM(Ene!M89+Feb!M89+Mar!M89+Abr!M89+May!M89+Jun!M89+Jul!M89),IF(Config!$C$6=8,SUM(+Ene!M89+Feb!M89+Mar!M89+Abr!M89+May!M89+Jun!M89+Jul!M89+Ago!M89),IF(Config!$C$6=9,SUM(+Ene!M89+Feb!M89+Mar!M89+Abr!M89+May!M89+Jun!M89+Jul!M89+Ago!M89+Set!M89),IF(Config!$C$6=10,SUM(+Ene!M89+Feb!M89+Mar!M89+Abr!M89+May!M89+Jun!M89+Jul!M89+Ago!M89+Set!M89+Oct!M89),IF(Config!$C$6=11,SUM(+Ene!M89+Feb!M89+Mar!M89+Abr!M89+May!M89+Jun!M89+Jul!M89+Ago!M89+Set!M89+Oct!M89+Nov!M89),IF(Config!$C$6=12,SUM(+Ene!M89+Feb!M89+Mar!M89+Abr!M89+May!M89+Jun!M89+Jul!M89+Ago!M89+Set!M89+Oct!M89+Nov!M89+Dic!M89)))))))))))))</f>
        <v>0</v>
      </c>
      <c r="N89" s="394">
        <f>IF(Config!$C$6=1,SUM(+Ene!N89),IF(Config!$C$6=2,SUM(+Ene!N89+Feb!N89),IF(Config!$C$6=3,SUM(+Ene!N89+Feb!N89+Mar!N89),IF(Config!$C$6=4,SUM(+Ene!N89+Feb!N89+Mar!N89+Abr!N89),IF(Config!$C$6=5,SUM(Ene!N89+Feb!N89+Mar!N89+Abr!N89+May!N89),IF(Config!$C$6=6,SUM(+Ene!N89+Feb!N89+Mar!N89+Abr!N89+May!N89+Jun!N89),IF(Config!$C$6=7,SUM(Ene!N89+Feb!N89+Mar!N89+Abr!N89+May!N89+Jun!N89+Jul!N89),IF(Config!$C$6=8,SUM(+Ene!N89+Feb!N89+Mar!N89+Abr!N89+May!N89+Jun!N89+Jul!N89+Ago!N89),IF(Config!$C$6=9,SUM(+Ene!N89+Feb!N89+Mar!N89+Abr!N89+May!N89+Jun!N89+Jul!N89+Ago!N89+Set!N89),IF(Config!$C$6=10,SUM(+Ene!N89+Feb!N89+Mar!N89+Abr!N89+May!N89+Jun!N89+Jul!N89+Ago!N89+Set!N89+Oct!N89),IF(Config!$C$6=11,SUM(+Ene!N89+Feb!N89+Mar!N89+Abr!N89+May!N89+Jun!N89+Jul!N89+Ago!N89+Set!N89+Oct!N89+Nov!N89),IF(Config!$C$6=12,SUM(+Ene!N89+Feb!N89+Mar!N89+Abr!N89+May!N89+Jun!N89+Jul!N89+Ago!N89+Set!N89+Oct!N89+Nov!N89+Dic!N89)))))))))))))</f>
        <v>0</v>
      </c>
      <c r="O89" s="394">
        <f>IF(Config!$C$6=1,SUM(+Ene!O89),IF(Config!$C$6=2,SUM(+Ene!O89+Feb!O89),IF(Config!$C$6=3,SUM(+Ene!O89+Feb!O89+Mar!O89),IF(Config!$C$6=4,SUM(+Ene!O89+Feb!O89+Mar!O89+Abr!O89),IF(Config!$C$6=5,SUM(Ene!O89+Feb!O89+Mar!O89+Abr!O89+May!O89),IF(Config!$C$6=6,SUM(+Ene!O89+Feb!O89+Mar!O89+Abr!O89+May!O89+Jun!O89),IF(Config!$C$6=7,SUM(Ene!O89+Feb!O89+Mar!O89+Abr!O89+May!O89+Jun!O89+Jul!O89),IF(Config!$C$6=8,SUM(+Ene!O89+Feb!O89+Mar!O89+Abr!O89+May!O89+Jun!O89+Jul!O89+Ago!O89),IF(Config!$C$6=9,SUM(+Ene!O89+Feb!O89+Mar!O89+Abr!O89+May!O89+Jun!O89+Jul!O89+Ago!O89+Set!O89),IF(Config!$C$6=10,SUM(+Ene!O89+Feb!O89+Mar!O89+Abr!O89+May!O89+Jun!O89+Jul!O89+Ago!O89+Set!O89+Oct!O89),IF(Config!$C$6=11,SUM(+Ene!O89+Feb!O89+Mar!O89+Abr!O89+May!O89+Jun!O89+Jul!O89+Ago!O89+Set!O89+Oct!O89+Nov!O89),IF(Config!$C$6=12,SUM(+Ene!O89+Feb!O89+Mar!O89+Abr!O89+May!O89+Jun!O89+Jul!O89+Ago!O89+Set!O89+Oct!O89+Nov!O89+Dic!O89)))))))))))))</f>
        <v>0</v>
      </c>
      <c r="P89" s="394">
        <f>IF(Config!$C$6=1,SUM(+Ene!P89),IF(Config!$C$6=2,SUM(+Ene!P89+Feb!P89),IF(Config!$C$6=3,SUM(+Ene!P89+Feb!P89+Mar!P89),IF(Config!$C$6=4,SUM(+Ene!P89+Feb!P89+Mar!P89+Abr!P89),IF(Config!$C$6=5,SUM(Ene!P89+Feb!P89+Mar!P89+Abr!P89+May!P89),IF(Config!$C$6=6,SUM(+Ene!P89+Feb!P89+Mar!P89+Abr!P89+May!P89+Jun!P89),IF(Config!$C$6=7,SUM(Ene!P89+Feb!P89+Mar!P89+Abr!P89+May!P89+Jun!P89+Jul!P89),IF(Config!$C$6=8,SUM(+Ene!P89+Feb!P89+Mar!P89+Abr!P89+May!P89+Jun!P89+Jul!P89+Ago!P89),IF(Config!$C$6=9,SUM(+Ene!P89+Feb!P89+Mar!P89+Abr!P89+May!P89+Jun!P89+Jul!P89+Ago!P89+Set!P89),IF(Config!$C$6=10,SUM(+Ene!P89+Feb!P89+Mar!P89+Abr!P89+May!P89+Jun!P89+Jul!P89+Ago!P89+Set!P89+Oct!P89),IF(Config!$C$6=11,SUM(+Ene!P89+Feb!P89+Mar!P89+Abr!P89+May!P89+Jun!P89+Jul!P89+Ago!P89+Set!P89+Oct!P89+Nov!P89),IF(Config!$C$6=12,SUM(+Ene!P89+Feb!P89+Mar!P89+Abr!P89+May!P89+Jun!P89+Jul!P89+Ago!P89+Set!P89+Oct!P89+Nov!P89+Dic!P89)))))))))))))</f>
        <v>0</v>
      </c>
      <c r="Q89" s="394">
        <f>IF(Config!$C$6=1,SUM(+Ene!Q89),IF(Config!$C$6=2,SUM(+Ene!Q89+Feb!Q89),IF(Config!$C$6=3,SUM(+Ene!Q89+Feb!Q89+Mar!Q89),IF(Config!$C$6=4,SUM(+Ene!Q89+Feb!Q89+Mar!Q89+Abr!Q89),IF(Config!$C$6=5,SUM(Ene!Q89+Feb!Q89+Mar!Q89+Abr!Q89+May!Q89),IF(Config!$C$6=6,SUM(+Ene!Q89+Feb!Q89+Mar!Q89+Abr!Q89+May!Q89+Jun!Q89),IF(Config!$C$6=7,SUM(Ene!Q89+Feb!Q89+Mar!Q89+Abr!Q89+May!Q89+Jun!Q89+Jul!Q89),IF(Config!$C$6=8,SUM(+Ene!Q89+Feb!Q89+Mar!Q89+Abr!Q89+May!Q89+Jun!Q89+Jul!Q89+Ago!Q89),IF(Config!$C$6=9,SUM(+Ene!Q89+Feb!Q89+Mar!Q89+Abr!Q89+May!Q89+Jun!Q89+Jul!Q89+Ago!Q89+Set!Q89),IF(Config!$C$6=10,SUM(+Ene!Q89+Feb!Q89+Mar!Q89+Abr!Q89+May!Q89+Jun!Q89+Jul!Q89+Ago!Q89+Set!Q89+Oct!Q89),IF(Config!$C$6=11,SUM(+Ene!Q89+Feb!Q89+Mar!Q89+Abr!Q89+May!Q89+Jun!Q89+Jul!Q89+Ago!Q89+Set!Q89+Oct!Q89+Nov!Q89),IF(Config!$C$6=12,SUM(+Ene!Q89+Feb!Q89+Mar!Q89+Abr!Q89+May!Q89+Jun!Q89+Jul!Q89+Ago!Q89+Set!Q89+Oct!Q89+Nov!Q89+Dic!Q89)))))))))))))</f>
        <v>0</v>
      </c>
      <c r="R89" s="394">
        <f>IF(Config!$C$6=1,SUM(+Ene!R89),IF(Config!$C$6=2,SUM(+Ene!R89+Feb!R89),IF(Config!$C$6=3,SUM(+Ene!R89+Feb!R89+Mar!R89),IF(Config!$C$6=4,SUM(+Ene!R89+Feb!R89+Mar!R89+Abr!R89),IF(Config!$C$6=5,SUM(Ene!R89+Feb!R89+Mar!R89+Abr!R89+May!R89),IF(Config!$C$6=6,SUM(+Ene!R89+Feb!R89+Mar!R89+Abr!R89+May!R89+Jun!R89),IF(Config!$C$6=7,SUM(Ene!R89+Feb!R89+Mar!R89+Abr!R89+May!R89+Jun!R89+Jul!R89),IF(Config!$C$6=8,SUM(+Ene!R89+Feb!R89+Mar!R89+Abr!R89+May!R89+Jun!R89+Jul!R89+Ago!R89),IF(Config!$C$6=9,SUM(+Ene!R89+Feb!R89+Mar!R89+Abr!R89+May!R89+Jun!R89+Jul!R89+Ago!R89+Set!R89),IF(Config!$C$6=10,SUM(+Ene!R89+Feb!R89+Mar!R89+Abr!R89+May!R89+Jun!R89+Jul!R89+Ago!R89+Set!R89+Oct!R89),IF(Config!$C$6=11,SUM(+Ene!R89+Feb!R89+Mar!R89+Abr!R89+May!R89+Jun!R89+Jul!R89+Ago!R89+Set!R89+Oct!R89+Nov!R89),IF(Config!$C$6=12,SUM(+Ene!R89+Feb!R89+Mar!R89+Abr!R89+May!R89+Jun!R89+Jul!R89+Ago!R89+Set!R89+Oct!R89+Nov!R89+Dic!R89)))))))))))))</f>
        <v>0</v>
      </c>
      <c r="S89" s="394">
        <f>IF(Config!$C$6=1,SUM(+Ene!S89),IF(Config!$C$6=2,SUM(+Ene!S89+Feb!S89),IF(Config!$C$6=3,SUM(+Ene!S89+Feb!S89+Mar!S89),IF(Config!$C$6=4,SUM(+Ene!S89+Feb!S89+Mar!S89+Abr!S89),IF(Config!$C$6=5,SUM(Ene!S89+Feb!S89+Mar!S89+Abr!S89+May!S89),IF(Config!$C$6=6,SUM(+Ene!S89+Feb!S89+Mar!S89+Abr!S89+May!S89+Jun!S89),IF(Config!$C$6=7,SUM(Ene!S89+Feb!S89+Mar!S89+Abr!S89+May!S89+Jun!S89+Jul!S89),IF(Config!$C$6=8,SUM(+Ene!S89+Feb!S89+Mar!S89+Abr!S89+May!S89+Jun!S89+Jul!S89+Ago!S89),IF(Config!$C$6=9,SUM(+Ene!S89+Feb!S89+Mar!S89+Abr!S89+May!S89+Jun!S89+Jul!S89+Ago!S89+Set!S89),IF(Config!$C$6=10,SUM(+Ene!S89+Feb!S89+Mar!S89+Abr!S89+May!S89+Jun!S89+Jul!S89+Ago!S89+Set!S89+Oct!S89),IF(Config!$C$6=11,SUM(+Ene!S89+Feb!S89+Mar!S89+Abr!S89+May!S89+Jun!S89+Jul!S89+Ago!S89+Set!S89+Oct!S89+Nov!S89),IF(Config!$C$6=12,SUM(+Ene!S89+Feb!S89+Mar!S89+Abr!S89+May!S89+Jun!S89+Jul!S89+Ago!S89+Set!S89+Oct!S89+Nov!S89+Dic!S89)))))))))))))</f>
        <v>0</v>
      </c>
      <c r="T89" s="394">
        <f>IF(Config!$C$6=1,SUM(+Ene!T89),IF(Config!$C$6=2,SUM(+Ene!T89+Feb!T89),IF(Config!$C$6=3,SUM(+Ene!T89+Feb!T89+Mar!T89),IF(Config!$C$6=4,SUM(+Ene!T89+Feb!T89+Mar!T89+Abr!T89),IF(Config!$C$6=5,SUM(Ene!T89+Feb!T89+Mar!T89+Abr!T89+May!T89),IF(Config!$C$6=6,SUM(+Ene!T89+Feb!T89+Mar!T89+Abr!T89+May!T89+Jun!T89),IF(Config!$C$6=7,SUM(Ene!T89+Feb!T89+Mar!T89+Abr!T89+May!T89+Jun!T89+Jul!T89),IF(Config!$C$6=8,SUM(+Ene!T89+Feb!T89+Mar!T89+Abr!T89+May!T89+Jun!T89+Jul!T89+Ago!T89),IF(Config!$C$6=9,SUM(+Ene!T89+Feb!T89+Mar!T89+Abr!T89+May!T89+Jun!T89+Jul!T89+Ago!T89+Set!T89),IF(Config!$C$6=10,SUM(+Ene!T89+Feb!T89+Mar!T89+Abr!T89+May!T89+Jun!T89+Jul!T89+Ago!T89+Set!T89+Oct!T89),IF(Config!$C$6=11,SUM(+Ene!T89+Feb!T89+Mar!T89+Abr!T89+May!T89+Jun!T89+Jul!T89+Ago!T89+Set!T89+Oct!T89+Nov!T89),IF(Config!$C$6=12,SUM(+Ene!T89+Feb!T89+Mar!T89+Abr!T89+May!T89+Jun!T89+Jul!T89+Ago!T89+Set!T89+Oct!T89+Nov!T89+Dic!T89)))))))))))))</f>
        <v>0</v>
      </c>
      <c r="U89" s="394">
        <f>IF(Config!$C$6=1,SUM(+Ene!U89),IF(Config!$C$6=2,SUM(+Ene!U89+Feb!U89),IF(Config!$C$6=3,SUM(+Ene!U89+Feb!U89+Mar!U89),IF(Config!$C$6=4,SUM(+Ene!U89+Feb!U89+Mar!U89+Abr!U89),IF(Config!$C$6=5,SUM(Ene!U89+Feb!U89+Mar!U89+Abr!U89+May!U89),IF(Config!$C$6=6,SUM(+Ene!U89+Feb!U89+Mar!U89+Abr!U89+May!U89+Jun!U89),IF(Config!$C$6=7,SUM(Ene!U89+Feb!U89+Mar!U89+Abr!U89+May!U89+Jun!U89+Jul!U89),IF(Config!$C$6=8,SUM(+Ene!U89+Feb!U89+Mar!U89+Abr!U89+May!U89+Jun!U89+Jul!U89+Ago!U89),IF(Config!$C$6=9,SUM(+Ene!U89+Feb!U89+Mar!U89+Abr!U89+May!U89+Jun!U89+Jul!U89+Ago!U89+Set!U89),IF(Config!$C$6=10,SUM(+Ene!U89+Feb!U89+Mar!U89+Abr!U89+May!U89+Jun!U89+Jul!U89+Ago!U89+Set!U89+Oct!U89),IF(Config!$C$6=11,SUM(+Ene!U89+Feb!U89+Mar!U89+Abr!U89+May!U89+Jun!U89+Jul!U89+Ago!U89+Set!U89+Oct!U89+Nov!U89),IF(Config!$C$6=12,SUM(+Ene!U89+Feb!U89+Mar!U89+Abr!U89+May!U89+Jun!U89+Jul!U89+Ago!U89+Set!U89+Oct!U89+Nov!U89+Dic!U89)))))))))))))</f>
        <v>0</v>
      </c>
      <c r="V89" s="394">
        <f>IF(Config!$C$6=1,SUM(+Ene!V89),IF(Config!$C$6=2,SUM(+Ene!V89+Feb!V89),IF(Config!$C$6=3,SUM(+Ene!V89+Feb!V89+Mar!V89),IF(Config!$C$6=4,SUM(+Ene!V89+Feb!V89+Mar!V89+Abr!V89),IF(Config!$C$6=5,SUM(Ene!V89+Feb!V89+Mar!V89+Abr!V89+May!V89),IF(Config!$C$6=6,SUM(+Ene!V89+Feb!V89+Mar!V89+Abr!V89+May!V89+Jun!V89),IF(Config!$C$6=7,SUM(Ene!V89+Feb!V89+Mar!V89+Abr!V89+May!V89+Jun!V89+Jul!V89),IF(Config!$C$6=8,SUM(+Ene!V89+Feb!V89+Mar!V89+Abr!V89+May!V89+Jun!V89+Jul!V89+Ago!V89),IF(Config!$C$6=9,SUM(+Ene!V89+Feb!V89+Mar!V89+Abr!V89+May!V89+Jun!V89+Jul!V89+Ago!V89+Set!V89),IF(Config!$C$6=10,SUM(+Ene!V89+Feb!V89+Mar!V89+Abr!V89+May!V89+Jun!V89+Jul!V89+Ago!V89+Set!V89+Oct!V89),IF(Config!$C$6=11,SUM(+Ene!V89+Feb!V89+Mar!V89+Abr!V89+May!V89+Jun!V89+Jul!V89+Ago!V89+Set!V89+Oct!V89+Nov!V89),IF(Config!$C$6=12,SUM(+Ene!V89+Feb!V89+Mar!V89+Abr!V89+May!V89+Jun!V89+Jul!V89+Ago!V89+Set!V89+Oct!V89+Nov!V89+Dic!V89)))))))))))))</f>
        <v>0</v>
      </c>
      <c r="W89" s="394">
        <f>IF(Config!$C$6=1,SUM(+Ene!W89),IF(Config!$C$6=2,SUM(+Ene!W89+Feb!W89),IF(Config!$C$6=3,SUM(+Ene!W89+Feb!W89+Mar!W89),IF(Config!$C$6=4,SUM(+Ene!W89+Feb!W89+Mar!W89+Abr!W89),IF(Config!$C$6=5,SUM(Ene!W89+Feb!W89+Mar!W89+Abr!W89+May!W89),IF(Config!$C$6=6,SUM(+Ene!W89+Feb!W89+Mar!W89+Abr!W89+May!W89+Jun!W89),IF(Config!$C$6=7,SUM(Ene!W89+Feb!W89+Mar!W89+Abr!W89+May!W89+Jun!W89+Jul!W89),IF(Config!$C$6=8,SUM(+Ene!W89+Feb!W89+Mar!W89+Abr!W89+May!W89+Jun!W89+Jul!W89+Ago!W89),IF(Config!$C$6=9,SUM(+Ene!W89+Feb!W89+Mar!W89+Abr!W89+May!W89+Jun!W89+Jul!W89+Ago!W89+Set!W89),IF(Config!$C$6=10,SUM(+Ene!W89+Feb!W89+Mar!W89+Abr!W89+May!W89+Jun!W89+Jul!W89+Ago!W89+Set!W89+Oct!W89),IF(Config!$C$6=11,SUM(+Ene!W89+Feb!W89+Mar!W89+Abr!W89+May!W89+Jun!W89+Jul!W89+Ago!W89+Set!W89+Oct!W89+Nov!W89),IF(Config!$C$6=12,SUM(+Ene!W89+Feb!W89+Mar!W89+Abr!W89+May!W89+Jun!W89+Jul!W89+Ago!W89+Set!W89+Oct!W89+Nov!W89+Dic!W89)))))))))))))</f>
        <v>0</v>
      </c>
      <c r="X89" s="394">
        <f>IF(Config!$C$6=1,SUM(+Ene!X89),IF(Config!$C$6=2,SUM(+Ene!X89+Feb!X89),IF(Config!$C$6=3,SUM(+Ene!X89+Feb!X89+Mar!X89),IF(Config!$C$6=4,SUM(+Ene!X89+Feb!X89+Mar!X89+Abr!X89),IF(Config!$C$6=5,SUM(Ene!X89+Feb!X89+Mar!X89+Abr!X89+May!X89),IF(Config!$C$6=6,SUM(+Ene!X89+Feb!X89+Mar!X89+Abr!X89+May!X89+Jun!X89),IF(Config!$C$6=7,SUM(Ene!X89+Feb!X89+Mar!X89+Abr!X89+May!X89+Jun!X89+Jul!X89),IF(Config!$C$6=8,SUM(+Ene!X89+Feb!X89+Mar!X89+Abr!X89+May!X89+Jun!X89+Jul!X89+Ago!X89),IF(Config!$C$6=9,SUM(+Ene!X89+Feb!X89+Mar!X89+Abr!X89+May!X89+Jun!X89+Jul!X89+Ago!X89+Set!X89),IF(Config!$C$6=10,SUM(+Ene!X89+Feb!X89+Mar!X89+Abr!X89+May!X89+Jun!X89+Jul!X89+Ago!X89+Set!X89+Oct!X89),IF(Config!$C$6=11,SUM(+Ene!X89+Feb!X89+Mar!X89+Abr!X89+May!X89+Jun!X89+Jul!X89+Ago!X89+Set!X89+Oct!X89+Nov!X89),IF(Config!$C$6=12,SUM(+Ene!X89+Feb!X89+Mar!X89+Abr!X89+May!X89+Jun!X89+Jul!X89+Ago!X89+Set!X89+Oct!X89+Nov!X89+Dic!X89)))))))))))))</f>
        <v>0</v>
      </c>
      <c r="Y89" s="394">
        <f>IF(Config!$C$6=1,SUM(+Ene!Y89),IF(Config!$C$6=2,SUM(+Ene!Y89+Feb!Y89),IF(Config!$C$6=3,SUM(+Ene!Y89+Feb!Y89+Mar!Y89),IF(Config!$C$6=4,SUM(+Ene!Y89+Feb!Y89+Mar!Y89+Abr!Y89),IF(Config!$C$6=5,SUM(Ene!Y89+Feb!Y89+Mar!Y89+Abr!Y89+May!Y89),IF(Config!$C$6=6,SUM(+Ene!Y89+Feb!Y89+Mar!Y89+Abr!Y89+May!Y89+Jun!Y89),IF(Config!$C$6=7,SUM(Ene!Y89+Feb!Y89+Mar!Y89+Abr!Y89+May!Y89+Jun!Y89+Jul!Y89),IF(Config!$C$6=8,SUM(+Ene!Y89+Feb!Y89+Mar!Y89+Abr!Y89+May!Y89+Jun!Y89+Jul!Y89+Ago!Y89),IF(Config!$C$6=9,SUM(+Ene!Y89+Feb!Y89+Mar!Y89+Abr!Y89+May!Y89+Jun!Y89+Jul!Y89+Ago!Y89+Set!Y89),IF(Config!$C$6=10,SUM(+Ene!Y89+Feb!Y89+Mar!Y89+Abr!Y89+May!Y89+Jun!Y89+Jul!Y89+Ago!Y89+Set!Y89+Oct!Y89),IF(Config!$C$6=11,SUM(+Ene!Y89+Feb!Y89+Mar!Y89+Abr!Y89+May!Y89+Jun!Y89+Jul!Y89+Ago!Y89+Set!Y89+Oct!Y89+Nov!Y89),IF(Config!$C$6=12,SUM(+Ene!Y89+Feb!Y89+Mar!Y89+Abr!Y89+May!Y89+Jun!Y89+Jul!Y89+Ago!Y89+Set!Y89+Oct!Y89+Nov!Y89+Dic!Y89)))))))))))))</f>
        <v>0</v>
      </c>
      <c r="Z89" s="394">
        <f>IF(Config!$C$6=1,SUM(+Ene!Z89),IF(Config!$C$6=2,SUM(+Ene!Z89+Feb!Z89),IF(Config!$C$6=3,SUM(+Ene!Z89+Feb!Z89+Mar!Z89),IF(Config!$C$6=4,SUM(+Ene!Z89+Feb!Z89+Mar!Z89+Abr!Z89),IF(Config!$C$6=5,SUM(Ene!Z89+Feb!Z89+Mar!Z89+Abr!Z89+May!Z89),IF(Config!$C$6=6,SUM(+Ene!Z89+Feb!Z89+Mar!Z89+Abr!Z89+May!Z89+Jun!Z89),IF(Config!$C$6=7,SUM(Ene!Z89+Feb!Z89+Mar!Z89+Abr!Z89+May!Z89+Jun!Z89+Jul!Z89),IF(Config!$C$6=8,SUM(+Ene!Z89+Feb!Z89+Mar!Z89+Abr!Z89+May!Z89+Jun!Z89+Jul!Z89+Ago!Z89),IF(Config!$C$6=9,SUM(+Ene!Z89+Feb!Z89+Mar!Z89+Abr!Z89+May!Z89+Jun!Z89+Jul!Z89+Ago!Z89+Set!Z89),IF(Config!$C$6=10,SUM(+Ene!Z89+Feb!Z89+Mar!Z89+Abr!Z89+May!Z89+Jun!Z89+Jul!Z89+Ago!Z89+Set!Z89+Oct!Z89),IF(Config!$C$6=11,SUM(+Ene!Z89+Feb!Z89+Mar!Z89+Abr!Z89+May!Z89+Jun!Z89+Jul!Z89+Ago!Z89+Set!Z89+Oct!Z89+Nov!Z89),IF(Config!$C$6=12,SUM(+Ene!Z89+Feb!Z89+Mar!Z89+Abr!Z89+May!Z89+Jun!Z89+Jul!Z89+Ago!Z89+Set!Z89+Oct!Z89+Nov!Z89+Dic!Z89)))))))))))))</f>
        <v>0</v>
      </c>
      <c r="AA89" s="394">
        <f>IF(Config!$C$6=1,SUM(+Ene!AA89),IF(Config!$C$6=2,SUM(+Ene!AA89+Feb!AA89),IF(Config!$C$6=3,SUM(+Ene!AA89+Feb!AA89+Mar!AA89),IF(Config!$C$6=4,SUM(+Ene!AA89+Feb!AA89+Mar!AA89+Abr!AA89),IF(Config!$C$6=5,SUM(Ene!AA89+Feb!AA89+Mar!AA89+Abr!AA89+May!AA89),IF(Config!$C$6=6,SUM(+Ene!AA89+Feb!AA89+Mar!AA89+Abr!AA89+May!AA89+Jun!AA89),IF(Config!$C$6=7,SUM(Ene!AA89+Feb!AA89+Mar!AA89+Abr!AA89+May!AA89+Jun!AA89+Jul!AA89),IF(Config!$C$6=8,SUM(+Ene!AA89+Feb!AA89+Mar!AA89+Abr!AA89+May!AA89+Jun!AA89+Jul!AA89+Ago!AA89),IF(Config!$C$6=9,SUM(+Ene!AA89+Feb!AA89+Mar!AA89+Abr!AA89+May!AA89+Jun!AA89+Jul!AA89+Ago!AA89+Set!AA89),IF(Config!$C$6=10,SUM(+Ene!AA89+Feb!AA89+Mar!AA89+Abr!AA89+May!AA89+Jun!AA89+Jul!AA89+Ago!AA89+Set!AA89+Oct!AA89),IF(Config!$C$6=11,SUM(+Ene!AA89+Feb!AA89+Mar!AA89+Abr!AA89+May!AA89+Jun!AA89+Jul!AA89+Ago!AA89+Set!AA89+Oct!AA89+Nov!AA89),IF(Config!$C$6=12,SUM(+Ene!AA89+Feb!AA89+Mar!AA89+Abr!AA89+May!AA89+Jun!AA89+Jul!AA89+Ago!AA89+Set!AA89+Oct!AA89+Nov!AA89+Dic!AA89)))))))))))))</f>
        <v>0</v>
      </c>
      <c r="AB89" s="394">
        <f>IF(Config!$C$6=1,SUM(+Ene!AB89),IF(Config!$C$6=2,SUM(+Ene!AB89+Feb!AB89),IF(Config!$C$6=3,SUM(+Ene!AB89+Feb!AB89+Mar!AB89),IF(Config!$C$6=4,SUM(+Ene!AB89+Feb!AB89+Mar!AB89+Abr!AB89),IF(Config!$C$6=5,SUM(Ene!AB89+Feb!AB89+Mar!AB89+Abr!AB89+May!AB89),IF(Config!$C$6=6,SUM(+Ene!AB89+Feb!AB89+Mar!AB89+Abr!AB89+May!AB89+Jun!AB89),IF(Config!$C$6=7,SUM(Ene!AB89+Feb!AB89+Mar!AB89+Abr!AB89+May!AB89+Jun!AB89+Jul!AB89),IF(Config!$C$6=8,SUM(+Ene!AB89+Feb!AB89+Mar!AB89+Abr!AB89+May!AB89+Jun!AB89+Jul!AB89+Ago!AB89),IF(Config!$C$6=9,SUM(+Ene!AB89+Feb!AB89+Mar!AB89+Abr!AB89+May!AB89+Jun!AB89+Jul!AB89+Ago!AB89+Set!AB89),IF(Config!$C$6=10,SUM(+Ene!AB89+Feb!AB89+Mar!AB89+Abr!AB89+May!AB89+Jun!AB89+Jul!AB89+Ago!AB89+Set!AB89+Oct!AB89),IF(Config!$C$6=11,SUM(+Ene!AB89+Feb!AB89+Mar!AB89+Abr!AB89+May!AB89+Jun!AB89+Jul!AB89+Ago!AB89+Set!AB89+Oct!AB89+Nov!AB89),IF(Config!$C$6=12,SUM(+Ene!AB89+Feb!AB89+Mar!AB89+Abr!AB89+May!AB89+Jun!AB89+Jul!AB89+Ago!AB89+Set!AB89+Oct!AB89+Nov!AB89+Dic!AB89)))))))))))))</f>
        <v>0</v>
      </c>
      <c r="AC89" s="394">
        <f>IF(Config!$C$6=1,SUM(+Ene!AC89),IF(Config!$C$6=2,SUM(+Ene!AC89+Feb!AC89),IF(Config!$C$6=3,SUM(+Ene!AC89+Feb!AC89+Mar!AC89),IF(Config!$C$6=4,SUM(+Ene!AC89+Feb!AC89+Mar!AC89+Abr!AC89),IF(Config!$C$6=5,SUM(Ene!AC89+Feb!AC89+Mar!AC89+Abr!AC89+May!AC89),IF(Config!$C$6=6,SUM(+Ene!AC89+Feb!AC89+Mar!AC89+Abr!AC89+May!AC89+Jun!AC89),IF(Config!$C$6=7,SUM(Ene!AC89+Feb!AC89+Mar!AC89+Abr!AC89+May!AC89+Jun!AC89+Jul!AC89),IF(Config!$C$6=8,SUM(+Ene!AC89+Feb!AC89+Mar!AC89+Abr!AC89+May!AC89+Jun!AC89+Jul!AC89+Ago!AC89),IF(Config!$C$6=9,SUM(+Ene!AC89+Feb!AC89+Mar!AC89+Abr!AC89+May!AC89+Jun!AC89+Jul!AC89+Ago!AC89+Set!AC89),IF(Config!$C$6=10,SUM(+Ene!AC89+Feb!AC89+Mar!AC89+Abr!AC89+May!AC89+Jun!AC89+Jul!AC89+Ago!AC89+Set!AC89+Oct!AC89),IF(Config!$C$6=11,SUM(+Ene!AC89+Feb!AC89+Mar!AC89+Abr!AC89+May!AC89+Jun!AC89+Jul!AC89+Ago!AC89+Set!AC89+Oct!AC89+Nov!AC89),IF(Config!$C$6=12,SUM(+Ene!AC89+Feb!AC89+Mar!AC89+Abr!AC89+May!AC89+Jun!AC89+Jul!AC89+Ago!AC89+Set!AC89+Oct!AC89+Nov!AC89+Dic!AC89)))))))))))))</f>
        <v>0</v>
      </c>
      <c r="AD89" s="394">
        <f>IF(Config!$C$6=1,SUM(+Ene!AD89),IF(Config!$C$6=2,SUM(+Ene!AD89+Feb!AD89),IF(Config!$C$6=3,SUM(+Ene!AD89+Feb!AD89+Mar!AD89),IF(Config!$C$6=4,SUM(+Ene!AD89+Feb!AD89+Mar!AD89+Abr!AD89),IF(Config!$C$6=5,SUM(Ene!AD89+Feb!AD89+Mar!AD89+Abr!AD89+May!AD89),IF(Config!$C$6=6,SUM(+Ene!AD89+Feb!AD89+Mar!AD89+Abr!AD89+May!AD89+Jun!AD89),IF(Config!$C$6=7,SUM(Ene!AD89+Feb!AD89+Mar!AD89+Abr!AD89+May!AD89+Jun!AD89+Jul!AD89),IF(Config!$C$6=8,SUM(+Ene!AD89+Feb!AD89+Mar!AD89+Abr!AD89+May!AD89+Jun!AD89+Jul!AD89+Ago!AD89),IF(Config!$C$6=9,SUM(+Ene!AD89+Feb!AD89+Mar!AD89+Abr!AD89+May!AD89+Jun!AD89+Jul!AD89+Ago!AD89+Set!AD89),IF(Config!$C$6=10,SUM(+Ene!AD89+Feb!AD89+Mar!AD89+Abr!AD89+May!AD89+Jun!AD89+Jul!AD89+Ago!AD89+Set!AD89+Oct!AD89),IF(Config!$C$6=11,SUM(+Ene!AD89+Feb!AD89+Mar!AD89+Abr!AD89+May!AD89+Jun!AD89+Jul!AD89+Ago!AD89+Set!AD89+Oct!AD89+Nov!AD89),IF(Config!$C$6=12,SUM(+Ene!AD89+Feb!AD89+Mar!AD89+Abr!AD89+May!AD89+Jun!AD89+Jul!AD89+Ago!AD89+Set!AD89+Oct!AD89+Nov!AD89+Dic!AD89)))))))))))))</f>
        <v>0</v>
      </c>
      <c r="AE89" s="394">
        <f>IF(Config!$C$6=1,SUM(+Ene!AE89),IF(Config!$C$6=2,SUM(+Ene!AE89+Feb!AE89),IF(Config!$C$6=3,SUM(+Ene!AE89+Feb!AE89+Mar!AE89),IF(Config!$C$6=4,SUM(+Ene!AE89+Feb!AE89+Mar!AE89+Abr!AE89),IF(Config!$C$6=5,SUM(Ene!AE89+Feb!AE89+Mar!AE89+Abr!AE89+May!AE89),IF(Config!$C$6=6,SUM(+Ene!AE89+Feb!AE89+Mar!AE89+Abr!AE89+May!AE89+Jun!AE89),IF(Config!$C$6=7,SUM(Ene!AE89+Feb!AE89+Mar!AE89+Abr!AE89+May!AE89+Jun!AE89+Jul!AE89),IF(Config!$C$6=8,SUM(+Ene!AE89+Feb!AE89+Mar!AE89+Abr!AE89+May!AE89+Jun!AE89+Jul!AE89+Ago!AE89),IF(Config!$C$6=9,SUM(+Ene!AE89+Feb!AE89+Mar!AE89+Abr!AE89+May!AE89+Jun!AE89+Jul!AE89+Ago!AE89+Set!AE89),IF(Config!$C$6=10,SUM(+Ene!AE89+Feb!AE89+Mar!AE89+Abr!AE89+May!AE89+Jun!AE89+Jul!AE89+Ago!AE89+Set!AE89+Oct!AE89),IF(Config!$C$6=11,SUM(+Ene!AE89+Feb!AE89+Mar!AE89+Abr!AE89+May!AE89+Jun!AE89+Jul!AE89+Ago!AE89+Set!AE89+Oct!AE89+Nov!AE89),IF(Config!$C$6=12,SUM(+Ene!AE89+Feb!AE89+Mar!AE89+Abr!AE89+May!AE89+Jun!AE89+Jul!AE89+Ago!AE89+Set!AE89+Oct!AE89+Nov!AE89+Dic!AE89)))))))))))))</f>
        <v>0</v>
      </c>
      <c r="AF89" s="394">
        <f>IF(Config!$C$6=1,SUM(+Ene!AF89),IF(Config!$C$6=2,SUM(+Ene!AF89+Feb!AF89),IF(Config!$C$6=3,SUM(+Ene!AF89+Feb!AF89+Mar!AF89),IF(Config!$C$6=4,SUM(+Ene!AF89+Feb!AF89+Mar!AF89+Abr!AF89),IF(Config!$C$6=5,SUM(Ene!AF89+Feb!AF89+Mar!AF89+Abr!AF89+May!AF89),IF(Config!$C$6=6,SUM(+Ene!AF89+Feb!AF89+Mar!AF89+Abr!AF89+May!AF89+Jun!AF89),IF(Config!$C$6=7,SUM(Ene!AF89+Feb!AF89+Mar!AF89+Abr!AF89+May!AF89+Jun!AF89+Jul!AF89),IF(Config!$C$6=8,SUM(+Ene!AF89+Feb!AF89+Mar!AF89+Abr!AF89+May!AF89+Jun!AF89+Jul!AF89+Ago!AF89),IF(Config!$C$6=9,SUM(+Ene!AF89+Feb!AF89+Mar!AF89+Abr!AF89+May!AF89+Jun!AF89+Jul!AF89+Ago!AF89+Set!AF89),IF(Config!$C$6=10,SUM(+Ene!AF89+Feb!AF89+Mar!AF89+Abr!AF89+May!AF89+Jun!AF89+Jul!AF89+Ago!AF89+Set!AF89+Oct!AF89),IF(Config!$C$6=11,SUM(+Ene!AF89+Feb!AF89+Mar!AF89+Abr!AF89+May!AF89+Jun!AF89+Jul!AF89+Ago!AF89+Set!AF89+Oct!AF89+Nov!AF89),IF(Config!$C$6=12,SUM(+Ene!AF89+Feb!AF89+Mar!AF89+Abr!AF89+May!AF89+Jun!AF89+Jul!AF89+Ago!AF89+Set!AF89+Oct!AF89+Nov!AF89+Dic!AF89)))))))))))))</f>
        <v>0</v>
      </c>
      <c r="AG89" s="394">
        <f>IF(Config!$C$6=1,SUM(+Ene!AG89),IF(Config!$C$6=2,SUM(+Ene!AG89+Feb!AG89),IF(Config!$C$6=3,SUM(+Ene!AG89+Feb!AG89+Mar!AG89),IF(Config!$C$6=4,SUM(+Ene!AG89+Feb!AG89+Mar!AG89+Abr!AG89),IF(Config!$C$6=5,SUM(Ene!AG89+Feb!AG89+Mar!AG89+Abr!AG89+May!AG89),IF(Config!$C$6=6,SUM(+Ene!AG89+Feb!AG89+Mar!AG89+Abr!AG89+May!AG89+Jun!AG89),IF(Config!$C$6=7,SUM(Ene!AG89+Feb!AG89+Mar!AG89+Abr!AG89+May!AG89+Jun!AG89+Jul!AG89),IF(Config!$C$6=8,SUM(+Ene!AG89+Feb!AG89+Mar!AG89+Abr!AG89+May!AG89+Jun!AG89+Jul!AG89+Ago!AG89),IF(Config!$C$6=9,SUM(+Ene!AG89+Feb!AG89+Mar!AG89+Abr!AG89+May!AG89+Jun!AG89+Jul!AG89+Ago!AG89+Set!AG89),IF(Config!$C$6=10,SUM(+Ene!AG89+Feb!AG89+Mar!AG89+Abr!AG89+May!AG89+Jun!AG89+Jul!AG89+Ago!AG89+Set!AG89+Oct!AG89),IF(Config!$C$6=11,SUM(+Ene!AG89+Feb!AG89+Mar!AG89+Abr!AG89+May!AG89+Jun!AG89+Jul!AG89+Ago!AG89+Set!AG89+Oct!AG89+Nov!AG89),IF(Config!$C$6=12,SUM(+Ene!AG89+Feb!AG89+Mar!AG89+Abr!AG89+May!AG89+Jun!AG89+Jul!AG89+Ago!AG89+Set!AG89+Oct!AG89+Nov!AG89+Dic!AG89)))))))))))))</f>
        <v>0</v>
      </c>
      <c r="AH89" s="394">
        <f>IF(Config!$C$6=1,SUM(+Ene!AH89),IF(Config!$C$6=2,SUM(+Ene!AH89+Feb!AH89),IF(Config!$C$6=3,SUM(+Ene!AH89+Feb!AH89+Mar!AH89),IF(Config!$C$6=4,SUM(+Ene!AH89+Feb!AH89+Mar!AH89+Abr!AH89),IF(Config!$C$6=5,SUM(Ene!AH89+Feb!AH89+Mar!AH89+Abr!AH89+May!AH89),IF(Config!$C$6=6,SUM(+Ene!AH89+Feb!AH89+Mar!AH89+Abr!AH89+May!AH89+Jun!AH89),IF(Config!$C$6=7,SUM(Ene!AH89+Feb!AH89+Mar!AH89+Abr!AH89+May!AH89+Jun!AH89+Jul!AH89),IF(Config!$C$6=8,SUM(+Ene!AH89+Feb!AH89+Mar!AH89+Abr!AH89+May!AH89+Jun!AH89+Jul!AH89+Ago!AH89),IF(Config!$C$6=9,SUM(+Ene!AH89+Feb!AH89+Mar!AH89+Abr!AH89+May!AH89+Jun!AH89+Jul!AH89+Ago!AH89+Set!AH89),IF(Config!$C$6=10,SUM(+Ene!AH89+Feb!AH89+Mar!AH89+Abr!AH89+May!AH89+Jun!AH89+Jul!AH89+Ago!AH89+Set!AH89+Oct!AH89),IF(Config!$C$6=11,SUM(+Ene!AH89+Feb!AH89+Mar!AH89+Abr!AH89+May!AH89+Jun!AH89+Jul!AH89+Ago!AH89+Set!AH89+Oct!AH89+Nov!AH89),IF(Config!$C$6=12,SUM(+Ene!AH89+Feb!AH89+Mar!AH89+Abr!AH89+May!AH89+Jun!AH89+Jul!AH89+Ago!AH89+Set!AH89+Oct!AH89+Nov!AH89+Dic!AH89)))))))))))))</f>
        <v>0</v>
      </c>
      <c r="AI89" s="394">
        <f>IF(Config!$C$6=1,SUM(+Ene!AI89),IF(Config!$C$6=2,SUM(+Ene!AI89+Feb!AI89),IF(Config!$C$6=3,SUM(+Ene!AI89+Feb!AI89+Mar!AI89),IF(Config!$C$6=4,SUM(+Ene!AI89+Feb!AI89+Mar!AI89+Abr!AI89),IF(Config!$C$6=5,SUM(Ene!AI89+Feb!AI89+Mar!AI89+Abr!AI89+May!AI89),IF(Config!$C$6=6,SUM(+Ene!AI89+Feb!AI89+Mar!AI89+Abr!AI89+May!AI89+Jun!AI89),IF(Config!$C$6=7,SUM(Ene!AI89+Feb!AI89+Mar!AI89+Abr!AI89+May!AI89+Jun!AI89+Jul!AI89),IF(Config!$C$6=8,SUM(+Ene!AI89+Feb!AI89+Mar!AI89+Abr!AI89+May!AI89+Jun!AI89+Jul!AI89+Ago!AI89),IF(Config!$C$6=9,SUM(+Ene!AI89+Feb!AI89+Mar!AI89+Abr!AI89+May!AI89+Jun!AI89+Jul!AI89+Ago!AI89+Set!AI89),IF(Config!$C$6=10,SUM(+Ene!AI89+Feb!AI89+Mar!AI89+Abr!AI89+May!AI89+Jun!AI89+Jul!AI89+Ago!AI89+Set!AI89+Oct!AI89),IF(Config!$C$6=11,SUM(+Ene!AI89+Feb!AI89+Mar!AI89+Abr!AI89+May!AI89+Jun!AI89+Jul!AI89+Ago!AI89+Set!AI89+Oct!AI89+Nov!AI89),IF(Config!$C$6=12,SUM(+Ene!AI89+Feb!AI89+Mar!AI89+Abr!AI89+May!AI89+Jun!AI89+Jul!AI89+Ago!AI89+Set!AI89+Oct!AI89+Nov!AI89+Dic!AI89)))))))))))))</f>
        <v>0</v>
      </c>
      <c r="AJ89" s="394">
        <f>IF(Config!$C$6=1,SUM(+Ene!AJ89),IF(Config!$C$6=2,SUM(+Ene!AJ89+Feb!AJ89),IF(Config!$C$6=3,SUM(+Ene!AJ89+Feb!AJ89+Mar!AJ89),IF(Config!$C$6=4,SUM(+Ene!AJ89+Feb!AJ89+Mar!AJ89+Abr!AJ89),IF(Config!$C$6=5,SUM(Ene!AJ89+Feb!AJ89+Mar!AJ89+Abr!AJ89+May!AJ89),IF(Config!$C$6=6,SUM(+Ene!AJ89+Feb!AJ89+Mar!AJ89+Abr!AJ89+May!AJ89+Jun!AJ89),IF(Config!$C$6=7,SUM(Ene!AJ89+Feb!AJ89+Mar!AJ89+Abr!AJ89+May!AJ89+Jun!AJ89+Jul!AJ89),IF(Config!$C$6=8,SUM(+Ene!AJ89+Feb!AJ89+Mar!AJ89+Abr!AJ89+May!AJ89+Jun!AJ89+Jul!AJ89+Ago!AJ89),IF(Config!$C$6=9,SUM(+Ene!AJ89+Feb!AJ89+Mar!AJ89+Abr!AJ89+May!AJ89+Jun!AJ89+Jul!AJ89+Ago!AJ89+Set!AJ89),IF(Config!$C$6=10,SUM(+Ene!AJ89+Feb!AJ89+Mar!AJ89+Abr!AJ89+May!AJ89+Jun!AJ89+Jul!AJ89+Ago!AJ89+Set!AJ89+Oct!AJ89),IF(Config!$C$6=11,SUM(+Ene!AJ89+Feb!AJ89+Mar!AJ89+Abr!AJ89+May!AJ89+Jun!AJ89+Jul!AJ89+Ago!AJ89+Set!AJ89+Oct!AJ89+Nov!AJ89),IF(Config!$C$6=12,SUM(+Ene!AJ89+Feb!AJ89+Mar!AJ89+Abr!AJ89+May!AJ89+Jun!AJ89+Jul!AJ89+Ago!AJ89+Set!AJ89+Oct!AJ89+Nov!AJ89+Dic!AJ89)))))))))))))</f>
        <v>0</v>
      </c>
      <c r="AK89" s="394">
        <f>IF(Config!$C$6=1,SUM(+Ene!AK89),IF(Config!$C$6=2,SUM(+Ene!AK89+Feb!AK89),IF(Config!$C$6=3,SUM(+Ene!AK89+Feb!AK89+Mar!AK89),IF(Config!$C$6=4,SUM(+Ene!AK89+Feb!AK89+Mar!AK89+Abr!AK89),IF(Config!$C$6=5,SUM(Ene!AK89+Feb!AK89+Mar!AK89+Abr!AK89+May!AK89),IF(Config!$C$6=6,SUM(+Ene!AK89+Feb!AK89+Mar!AK89+Abr!AK89+May!AK89+Jun!AK89),IF(Config!$C$6=7,SUM(Ene!AK89+Feb!AK89+Mar!AK89+Abr!AK89+May!AK89+Jun!AK89+Jul!AK89),IF(Config!$C$6=8,SUM(+Ene!AK89+Feb!AK89+Mar!AK89+Abr!AK89+May!AK89+Jun!AK89+Jul!AK89+Ago!AK89),IF(Config!$C$6=9,SUM(+Ene!AK89+Feb!AK89+Mar!AK89+Abr!AK89+May!AK89+Jun!AK89+Jul!AK89+Ago!AK89+Set!AK89),IF(Config!$C$6=10,SUM(+Ene!AK89+Feb!AK89+Mar!AK89+Abr!AK89+May!AK89+Jun!AK89+Jul!AK89+Ago!AK89+Set!AK89+Oct!AK89),IF(Config!$C$6=11,SUM(+Ene!AK89+Feb!AK89+Mar!AK89+Abr!AK89+May!AK89+Jun!AK89+Jul!AK89+Ago!AK89+Set!AK89+Oct!AK89+Nov!AK89),IF(Config!$C$6=12,SUM(+Ene!AK89+Feb!AK89+Mar!AK89+Abr!AK89+May!AK89+Jun!AK89+Jul!AK89+Ago!AK89+Set!AK89+Oct!AK89+Nov!AK89+Dic!AK89)))))))))))))</f>
        <v>0</v>
      </c>
      <c r="AL89" s="394">
        <f>IF(Config!$C$6=1,SUM(+Ene!AL89),IF(Config!$C$6=2,SUM(+Ene!AL89+Feb!AL89),IF(Config!$C$6=3,SUM(+Ene!AL89+Feb!AL89+Mar!AL89),IF(Config!$C$6=4,SUM(+Ene!AL89+Feb!AL89+Mar!AL89+Abr!AL89),IF(Config!$C$6=5,SUM(Ene!AL89+Feb!AL89+Mar!AL89+Abr!AL89+May!AL89),IF(Config!$C$6=6,SUM(+Ene!AL89+Feb!AL89+Mar!AL89+Abr!AL89+May!AL89+Jun!AL89),IF(Config!$C$6=7,SUM(Ene!AL89+Feb!AL89+Mar!AL89+Abr!AL89+May!AL89+Jun!AL89+Jul!AL89),IF(Config!$C$6=8,SUM(+Ene!AL89+Feb!AL89+Mar!AL89+Abr!AL89+May!AL89+Jun!AL89+Jul!AL89+Ago!AL89),IF(Config!$C$6=9,SUM(+Ene!AL89+Feb!AL89+Mar!AL89+Abr!AL89+May!AL89+Jun!AL89+Jul!AL89+Ago!AL89+Set!AL89),IF(Config!$C$6=10,SUM(+Ene!AL89+Feb!AL89+Mar!AL89+Abr!AL89+May!AL89+Jun!AL89+Jul!AL89+Ago!AL89+Set!AL89+Oct!AL89),IF(Config!$C$6=11,SUM(+Ene!AL89+Feb!AL89+Mar!AL89+Abr!AL89+May!AL89+Jun!AL89+Jul!AL89+Ago!AL89+Set!AL89+Oct!AL89+Nov!AL89),IF(Config!$C$6=12,SUM(+Ene!AL89+Feb!AL89+Mar!AL89+Abr!AL89+May!AL89+Jun!AL89+Jul!AL89+Ago!AL89+Set!AL89+Oct!AL89+Nov!AL89+Dic!AL89)))))))))))))</f>
        <v>0</v>
      </c>
      <c r="AM89" s="394">
        <f>IF(Config!$C$6=1,SUM(+Ene!AM89),IF(Config!$C$6=2,SUM(+Ene!AM89+Feb!AM89),IF(Config!$C$6=3,SUM(+Ene!AM89+Feb!AM89+Mar!AM89),IF(Config!$C$6=4,SUM(+Ene!AM89+Feb!AM89+Mar!AM89+Abr!AM89),IF(Config!$C$6=5,SUM(Ene!AM89+Feb!AM89+Mar!AM89+Abr!AM89+May!AM89),IF(Config!$C$6=6,SUM(+Ene!AM89+Feb!AM89+Mar!AM89+Abr!AM89+May!AM89+Jun!AM89),IF(Config!$C$6=7,SUM(Ene!AM89+Feb!AM89+Mar!AM89+Abr!AM89+May!AM89+Jun!AM89+Jul!AM89),IF(Config!$C$6=8,SUM(+Ene!AM89+Feb!AM89+Mar!AM89+Abr!AM89+May!AM89+Jun!AM89+Jul!AM89+Ago!AM89),IF(Config!$C$6=9,SUM(+Ene!AM89+Feb!AM89+Mar!AM89+Abr!AM89+May!AM89+Jun!AM89+Jul!AM89+Ago!AM89+Set!AM89),IF(Config!$C$6=10,SUM(+Ene!AM89+Feb!AM89+Mar!AM89+Abr!AM89+May!AM89+Jun!AM89+Jul!AM89+Ago!AM89+Set!AM89+Oct!AM89),IF(Config!$C$6=11,SUM(+Ene!AM89+Feb!AM89+Mar!AM89+Abr!AM89+May!AM89+Jun!AM89+Jul!AM89+Ago!AM89+Set!AM89+Oct!AM89+Nov!AM89),IF(Config!$C$6=12,SUM(+Ene!AM89+Feb!AM89+Mar!AM89+Abr!AM89+May!AM89+Jun!AM89+Jul!AM89+Ago!AM89+Set!AM89+Oct!AM89+Nov!AM89+Dic!AM89)))))))))))))</f>
        <v>0</v>
      </c>
      <c r="AN89" s="394">
        <f>IF(Config!$C$6=1,SUM(+Ene!AN89),IF(Config!$C$6=2,SUM(+Ene!AN89+Feb!AN89),IF(Config!$C$6=3,SUM(+Ene!AN89+Feb!AN89+Mar!AN89),IF(Config!$C$6=4,SUM(+Ene!AN89+Feb!AN89+Mar!AN89+Abr!AN89),IF(Config!$C$6=5,SUM(Ene!AN89+Feb!AN89+Mar!AN89+Abr!AN89+May!AN89),IF(Config!$C$6=6,SUM(+Ene!AN89+Feb!AN89+Mar!AN89+Abr!AN89+May!AN89+Jun!AN89),IF(Config!$C$6=7,SUM(Ene!AN89+Feb!AN89+Mar!AN89+Abr!AN89+May!AN89+Jun!AN89+Jul!AN89),IF(Config!$C$6=8,SUM(+Ene!AN89+Feb!AN89+Mar!AN89+Abr!AN89+May!AN89+Jun!AN89+Jul!AN89+Ago!AN89),IF(Config!$C$6=9,SUM(+Ene!AN89+Feb!AN89+Mar!AN89+Abr!AN89+May!AN89+Jun!AN89+Jul!AN89+Ago!AN89+Set!AN89),IF(Config!$C$6=10,SUM(+Ene!AN89+Feb!AN89+Mar!AN89+Abr!AN89+May!AN89+Jun!AN89+Jul!AN89+Ago!AN89+Set!AN89+Oct!AN89),IF(Config!$C$6=11,SUM(+Ene!AN89+Feb!AN89+Mar!AN89+Abr!AN89+May!AN89+Jun!AN89+Jul!AN89+Ago!AN89+Set!AN89+Oct!AN89+Nov!AN89),IF(Config!$C$6=12,SUM(+Ene!AN89+Feb!AN89+Mar!AN89+Abr!AN89+May!AN89+Jun!AN89+Jul!AN89+Ago!AN89+Set!AN89+Oct!AN89+Nov!AN89+Dic!AN89)))))))))))))</f>
        <v>0</v>
      </c>
      <c r="AO89" s="394">
        <f>IF(Config!$C$6=1,SUM(+Ene!AO89),IF(Config!$C$6=2,SUM(+Ene!AO89+Feb!AO89),IF(Config!$C$6=3,SUM(+Ene!AO89+Feb!AO89+Mar!AO89),IF(Config!$C$6=4,SUM(+Ene!AO89+Feb!AO89+Mar!AO89+Abr!AO89),IF(Config!$C$6=5,SUM(Ene!AO89+Feb!AO89+Mar!AO89+Abr!AO89+May!AO89),IF(Config!$C$6=6,SUM(+Ene!AO89+Feb!AO89+Mar!AO89+Abr!AO89+May!AO89+Jun!AO89),IF(Config!$C$6=7,SUM(Ene!AO89+Feb!AO89+Mar!AO89+Abr!AO89+May!AO89+Jun!AO89+Jul!AO89),IF(Config!$C$6=8,SUM(+Ene!AO89+Feb!AO89+Mar!AO89+Abr!AO89+May!AO89+Jun!AO89+Jul!AO89+Ago!AO89),IF(Config!$C$6=9,SUM(+Ene!AO89+Feb!AO89+Mar!AO89+Abr!AO89+May!AO89+Jun!AO89+Jul!AO89+Ago!AO89+Set!AO89),IF(Config!$C$6=10,SUM(+Ene!AO89+Feb!AO89+Mar!AO89+Abr!AO89+May!AO89+Jun!AO89+Jul!AO89+Ago!AO89+Set!AO89+Oct!AO89),IF(Config!$C$6=11,SUM(+Ene!AO89+Feb!AO89+Mar!AO89+Abr!AO89+May!AO89+Jun!AO89+Jul!AO89+Ago!AO89+Set!AO89+Oct!AO89+Nov!AO89),IF(Config!$C$6=12,SUM(+Ene!AO89+Feb!AO89+Mar!AO89+Abr!AO89+May!AO89+Jun!AO89+Jul!AO89+Ago!AO89+Set!AO89+Oct!AO89+Nov!AO89+Dic!AO89)))))))))))))</f>
        <v>0</v>
      </c>
      <c r="AP89" s="394">
        <f>IF(Config!$C$6=1,SUM(+Ene!AP89),IF(Config!$C$6=2,SUM(+Ene!AP89+Feb!AP89),IF(Config!$C$6=3,SUM(+Ene!AP89+Feb!AP89+Mar!AP89),IF(Config!$C$6=4,SUM(+Ene!AP89+Feb!AP89+Mar!AP89+Abr!AP89),IF(Config!$C$6=5,SUM(Ene!AP89+Feb!AP89+Mar!AP89+Abr!AP89+May!AP89),IF(Config!$C$6=6,SUM(+Ene!AP89+Feb!AP89+Mar!AP89+Abr!AP89+May!AP89+Jun!AP89),IF(Config!$C$6=7,SUM(Ene!AP89+Feb!AP89+Mar!AP89+Abr!AP89+May!AP89+Jun!AP89+Jul!AP89),IF(Config!$C$6=8,SUM(+Ene!AP89+Feb!AP89+Mar!AP89+Abr!AP89+May!AP89+Jun!AP89+Jul!AP89+Ago!AP89),IF(Config!$C$6=9,SUM(+Ene!AP89+Feb!AP89+Mar!AP89+Abr!AP89+May!AP89+Jun!AP89+Jul!AP89+Ago!AP89+Set!AP89),IF(Config!$C$6=10,SUM(+Ene!AP89+Feb!AP89+Mar!AP89+Abr!AP89+May!AP89+Jun!AP89+Jul!AP89+Ago!AP89+Set!AP89+Oct!AP89),IF(Config!$C$6=11,SUM(+Ene!AP89+Feb!AP89+Mar!AP89+Abr!AP89+May!AP89+Jun!AP89+Jul!AP89+Ago!AP89+Set!AP89+Oct!AP89+Nov!AP89),IF(Config!$C$6=12,SUM(+Ene!AP89+Feb!AP89+Mar!AP89+Abr!AP89+May!AP89+Jun!AP89+Jul!AP89+Ago!AP89+Set!AP89+Oct!AP89+Nov!AP89+Dic!AP89)))))))))))))</f>
        <v>0</v>
      </c>
      <c r="AQ89" s="394">
        <f>IF(Config!$C$6=1,SUM(+Ene!AQ89),IF(Config!$C$6=2,SUM(+Ene!AQ89+Feb!AQ89),IF(Config!$C$6=3,SUM(+Ene!AQ89+Feb!AQ89+Mar!AQ89),IF(Config!$C$6=4,SUM(+Ene!AQ89+Feb!AQ89+Mar!AQ89+Abr!AQ89),IF(Config!$C$6=5,SUM(Ene!AQ89+Feb!AQ89+Mar!AQ89+Abr!AQ89+May!AQ89),IF(Config!$C$6=6,SUM(+Ene!AQ89+Feb!AQ89+Mar!AQ89+Abr!AQ89+May!AQ89+Jun!AQ89),IF(Config!$C$6=7,SUM(Ene!AQ89+Feb!AQ89+Mar!AQ89+Abr!AQ89+May!AQ89+Jun!AQ89+Jul!AQ89),IF(Config!$C$6=8,SUM(+Ene!AQ89+Feb!AQ89+Mar!AQ89+Abr!AQ89+May!AQ89+Jun!AQ89+Jul!AQ89+Ago!AQ89),IF(Config!$C$6=9,SUM(+Ene!AQ89+Feb!AQ89+Mar!AQ89+Abr!AQ89+May!AQ89+Jun!AQ89+Jul!AQ89+Ago!AQ89+Set!AQ89),IF(Config!$C$6=10,SUM(+Ene!AQ89+Feb!AQ89+Mar!AQ89+Abr!AQ89+May!AQ89+Jun!AQ89+Jul!AQ89+Ago!AQ89+Set!AQ89+Oct!AQ89),IF(Config!$C$6=11,SUM(+Ene!AQ89+Feb!AQ89+Mar!AQ89+Abr!AQ89+May!AQ89+Jun!AQ89+Jul!AQ89+Ago!AQ89+Set!AQ89+Oct!AQ89+Nov!AQ89),IF(Config!$C$6=12,SUM(+Ene!AQ89+Feb!AQ89+Mar!AQ89+Abr!AQ89+May!AQ89+Jun!AQ89+Jul!AQ89+Ago!AQ89+Set!AQ89+Oct!AQ89+Nov!AQ89+Dic!AQ89)))))))))))))</f>
        <v>0</v>
      </c>
      <c r="AR89" s="394">
        <f>IF(Config!$C$6=1,SUM(+Ene!AR89),IF(Config!$C$6=2,SUM(+Ene!AR89+Feb!AR89),IF(Config!$C$6=3,SUM(+Ene!AR89+Feb!AR89+Mar!AR89),IF(Config!$C$6=4,SUM(+Ene!AR89+Feb!AR89+Mar!AR89+Abr!AR89),IF(Config!$C$6=5,SUM(Ene!AR89+Feb!AR89+Mar!AR89+Abr!AR89+May!AR89),IF(Config!$C$6=6,SUM(+Ene!AR89+Feb!AR89+Mar!AR89+Abr!AR89+May!AR89+Jun!AR89),IF(Config!$C$6=7,SUM(Ene!AR89+Feb!AR89+Mar!AR89+Abr!AR89+May!AR89+Jun!AR89+Jul!AR89),IF(Config!$C$6=8,SUM(+Ene!AR89+Feb!AR89+Mar!AR89+Abr!AR89+May!AR89+Jun!AR89+Jul!AR89+Ago!AR89),IF(Config!$C$6=9,SUM(+Ene!AR89+Feb!AR89+Mar!AR89+Abr!AR89+May!AR89+Jun!AR89+Jul!AR89+Ago!AR89+Set!AR89),IF(Config!$C$6=10,SUM(+Ene!AR89+Feb!AR89+Mar!AR89+Abr!AR89+May!AR89+Jun!AR89+Jul!AR89+Ago!AR89+Set!AR89+Oct!AR89),IF(Config!$C$6=11,SUM(+Ene!AR89+Feb!AR89+Mar!AR89+Abr!AR89+May!AR89+Jun!AR89+Jul!AR89+Ago!AR89+Set!AR89+Oct!AR89+Nov!AR89),IF(Config!$C$6=12,SUM(+Ene!AR89+Feb!AR89+Mar!AR89+Abr!AR89+May!AR89+Jun!AR89+Jul!AR89+Ago!AR89+Set!AR89+Oct!AR89+Nov!AR89+Dic!AR89)))))))))))))</f>
        <v>0</v>
      </c>
      <c r="AS89" s="394">
        <f>IF(Config!$C$6=1,SUM(+Ene!AS89),IF(Config!$C$6=2,SUM(+Ene!AS89+Feb!AS89),IF(Config!$C$6=3,SUM(+Ene!AS89+Feb!AS89+Mar!AS89),IF(Config!$C$6=4,SUM(+Ene!AS89+Feb!AS89+Mar!AS89+Abr!AS89),IF(Config!$C$6=5,SUM(Ene!AS89+Feb!AS89+Mar!AS89+Abr!AS89+May!AS89),IF(Config!$C$6=6,SUM(+Ene!AS89+Feb!AS89+Mar!AS89+Abr!AS89+May!AS89+Jun!AS89),IF(Config!$C$6=7,SUM(Ene!AS89+Feb!AS89+Mar!AS89+Abr!AS89+May!AS89+Jun!AS89+Jul!AS89),IF(Config!$C$6=8,SUM(+Ene!AS89+Feb!AS89+Mar!AS89+Abr!AS89+May!AS89+Jun!AS89+Jul!AS89+Ago!AS89),IF(Config!$C$6=9,SUM(+Ene!AS89+Feb!AS89+Mar!AS89+Abr!AS89+May!AS89+Jun!AS89+Jul!AS89+Ago!AS89+Set!AS89),IF(Config!$C$6=10,SUM(+Ene!AS89+Feb!AS89+Mar!AS89+Abr!AS89+May!AS89+Jun!AS89+Jul!AS89+Ago!AS89+Set!AS89+Oct!AS89),IF(Config!$C$6=11,SUM(+Ene!AS89+Feb!AS89+Mar!AS89+Abr!AS89+May!AS89+Jun!AS89+Jul!AS89+Ago!AS89+Set!AS89+Oct!AS89+Nov!AS89),IF(Config!$C$6=12,SUM(+Ene!AS89+Feb!AS89+Mar!AS89+Abr!AS89+May!AS89+Jun!AS89+Jul!AS89+Ago!AS89+Set!AS89+Oct!AS89+Nov!AS89+Dic!AS89)))))))))))))</f>
        <v>0</v>
      </c>
      <c r="AT89" s="394">
        <f>IF(Config!$C$6=1,SUM(+Ene!AT89),IF(Config!$C$6=2,SUM(+Ene!AT89+Feb!AT89),IF(Config!$C$6=3,SUM(+Ene!AT89+Feb!AT89+Mar!AT89),IF(Config!$C$6=4,SUM(+Ene!AT89+Feb!AT89+Mar!AT89+Abr!AT89),IF(Config!$C$6=5,SUM(Ene!AT89+Feb!AT89+Mar!AT89+Abr!AT89+May!AT89),IF(Config!$C$6=6,SUM(+Ene!AT89+Feb!AT89+Mar!AT89+Abr!AT89+May!AT89+Jun!AT89),IF(Config!$C$6=7,SUM(Ene!AT89+Feb!AT89+Mar!AT89+Abr!AT89+May!AT89+Jun!AT89+Jul!AT89),IF(Config!$C$6=8,SUM(+Ene!AT89+Feb!AT89+Mar!AT89+Abr!AT89+May!AT89+Jun!AT89+Jul!AT89+Ago!AT89),IF(Config!$C$6=9,SUM(+Ene!AT89+Feb!AT89+Mar!AT89+Abr!AT89+May!AT89+Jun!AT89+Jul!AT89+Ago!AT89+Set!AT89),IF(Config!$C$6=10,SUM(+Ene!AT89+Feb!AT89+Mar!AT89+Abr!AT89+May!AT89+Jun!AT89+Jul!AT89+Ago!AT89+Set!AT89+Oct!AT89),IF(Config!$C$6=11,SUM(+Ene!AT89+Feb!AT89+Mar!AT89+Abr!AT89+May!AT89+Jun!AT89+Jul!AT89+Ago!AT89+Set!AT89+Oct!AT89+Nov!AT89),IF(Config!$C$6=12,SUM(+Ene!AT89+Feb!AT89+Mar!AT89+Abr!AT89+May!AT89+Jun!AT89+Jul!AT89+Ago!AT89+Set!AT89+Oct!AT89+Nov!AT89+Dic!AT89)))))))))))))</f>
        <v>0</v>
      </c>
      <c r="AU89">
        <f t="shared" si="34"/>
        <v>0</v>
      </c>
      <c r="AV89" s="394">
        <f t="shared" ref="AV89:AV111" si="60">SUM(D89)</f>
        <v>0</v>
      </c>
      <c r="AW89" s="394">
        <f t="shared" ref="AW89:AW111" si="61">+E89</f>
        <v>0</v>
      </c>
      <c r="AX89" s="394">
        <f t="shared" ref="AX89" si="62">+SUM(G89:P89)</f>
        <v>0</v>
      </c>
      <c r="AY89" s="394">
        <f t="shared" ref="AY89" si="63">+SUM(Q89:S89)</f>
        <v>0</v>
      </c>
      <c r="AZ89" s="394">
        <f t="shared" ref="AZ89" si="64">+SUM(T89:W89)</f>
        <v>0</v>
      </c>
      <c r="BA89" s="394">
        <f t="shared" ref="BA89" si="65">+SUM(X89:AC89)</f>
        <v>0</v>
      </c>
      <c r="BB89" s="37">
        <f t="shared" si="59"/>
        <v>0</v>
      </c>
      <c r="BC89" s="394">
        <f t="shared" ref="BC89" si="66">+SUM(AJ89:AL89)</f>
        <v>0</v>
      </c>
      <c r="BD89" s="394">
        <f t="shared" ref="BD89" si="67">+SUM(AM89:AP89)</f>
        <v>0</v>
      </c>
      <c r="BE89" s="394">
        <f t="shared" ref="BE89" si="68">+SUM(AQ89:AT89)</f>
        <v>0</v>
      </c>
      <c r="BF89" s="54">
        <f t="shared" ref="BF89:BF127" si="69">SUM(AV89:BE89)</f>
        <v>0</v>
      </c>
      <c r="BG89" t="str">
        <f t="shared" si="8"/>
        <v>OK</v>
      </c>
    </row>
    <row r="90" spans="1:59" x14ac:dyDescent="0.25">
      <c r="A90" s="400">
        <v>87</v>
      </c>
      <c r="B90" s="392" t="str">
        <f>METAS!B86</f>
        <v>PORCENTAJE DE RECIEN NACIDOS CON PREMATURIDAD</v>
      </c>
      <c r="C90" s="387" t="str">
        <f>METAS!D86</f>
        <v>DIT</v>
      </c>
      <c r="D90" s="394">
        <f>IF(Config!$C$6=1,SUM(+Ene!D90),IF(Config!$C$6=2,SUM(+Ene!D90+Feb!D90),IF(Config!$C$6=3,SUM(+Ene!D90+Feb!D90+Mar!D90),IF(Config!$C$6=4,SUM(+Ene!D90+Feb!D90+Mar!D90+Abr!D90),IF(Config!$C$6=5,SUM(Ene!D90+Feb!D90+Mar!D90+Abr!D90+May!D90),IF(Config!$C$6=6,SUM(+Ene!D90+Feb!D90+Mar!D90+Abr!D90+May!D90+Jun!D90),IF(Config!$C$6=7,SUM(Ene!D90+Feb!D90+Mar!D90+Abr!D90+May!D90+Jun!D90+Jul!D90),IF(Config!$C$6=8,SUM(+Ene!D90+Feb!D90+Mar!D90+Abr!D90+May!D90+Jun!D90+Jul!D90+Ago!D90),IF(Config!$C$6=9,SUM(+Ene!D90+Feb!D90+Mar!D90+Abr!D90+May!D90+Jun!D90+Jul!D90+Ago!D90+Set!D90),IF(Config!$C$6=10,SUM(+Ene!D90+Feb!D90+Mar!D90+Abr!D90+May!D90+Jun!D90+Jul!D90+Ago!D90+Set!D90+Oct!D90),IF(Config!$C$6=11,SUM(+Ene!D90+Feb!D90+Mar!D90+Abr!D90+May!D90+Jun!D90+Jul!D90+Ago!D90+Set!D90+Oct!D90+Nov!D90),IF(Config!$C$6=12,SUM(+Ene!D90+Feb!D90+Mar!D90+Abr!D90+May!D90+Jun!D90+Jul!D90+Ago!D90+Set!D90+Oct!D90+Nov!D90+Dic!D90)))))))))))))</f>
        <v>0</v>
      </c>
      <c r="E90" s="394">
        <f>IF(Config!$C$6=1,SUM(+Ene!E90),IF(Config!$C$6=2,SUM(+Ene!E90+Feb!E90),IF(Config!$C$6=3,SUM(+Ene!E90+Feb!E90+Mar!E90),IF(Config!$C$6=4,SUM(+Ene!E90+Feb!E90+Mar!E90+Abr!E90),IF(Config!$C$6=5,SUM(Ene!E90+Feb!E90+Mar!E90+Abr!E90+May!E90),IF(Config!$C$6=6,SUM(+Ene!E90+Feb!E90+Mar!E90+Abr!E90+May!E90+Jun!E90),IF(Config!$C$6=7,SUM(Ene!E90+Feb!E90+Mar!E90+Abr!E90+May!E90+Jun!E90+Jul!E90),IF(Config!$C$6=8,SUM(+Ene!E90+Feb!E90+Mar!E90+Abr!E90+May!E90+Jun!E90+Jul!E90+Ago!E90),IF(Config!$C$6=9,SUM(+Ene!E90+Feb!E90+Mar!E90+Abr!E90+May!E90+Jun!E90+Jul!E90+Ago!E90+Set!E90),IF(Config!$C$6=10,SUM(+Ene!E90+Feb!E90+Mar!E90+Abr!E90+May!E90+Jun!E90+Jul!E90+Ago!E90+Set!E90+Oct!E90),IF(Config!$C$6=11,SUM(+Ene!E90+Feb!E90+Mar!E90+Abr!E90+May!E90+Jun!E90+Jul!E90+Ago!E90+Set!E90+Oct!E90+Nov!E90),IF(Config!$C$6=12,SUM(+Ene!E90+Feb!E90+Mar!E90+Abr!E90+May!E90+Jun!E90+Jul!E90+Ago!E90+Set!E90+Oct!E90+Nov!E90+Dic!E90)))))))))))))</f>
        <v>0</v>
      </c>
      <c r="F90" s="429">
        <f>IF(Config!$C$6=1,SUM(+Ene!F110),IF(Config!$C$6=2,SUM(+Ene!F110+Feb!F110),IF(Config!$C$6=3,SUM(+Ene!F110+Feb!F110+Mar!F110),IF(Config!$C$6=4,SUM(+Ene!F110+Feb!F110+Mar!F110+Abr!F110),IF(Config!$C$6=5,SUM(Ene!F110+Feb!F110+Mar!F110+Abr!F110+May!F110),IF(Config!$C$6=6,SUM(+Ene!F110+Feb!F110+Mar!F110+Abr!F110+May!F110+Jun!F110),IF(Config!$C$6=7,SUM(Ene!F110+Feb!F110+Mar!F110+Abr!F110+May!F110+Jun!F110+Jul!F110),IF(Config!$C$6=8,SUM(+Ene!F110+Feb!F110+Mar!F110+Abr!F110+May!F110+Jun!F110+Jul!F110+Ago!F110),IF(Config!$C$6=9,SUM(+Ene!F110+Feb!F110+Mar!F110+Abr!F110+May!F110+Jun!F110+Jul!F110+Ago!F110+Set!F110),IF(Config!$C$6=10,SUM(+Ene!F110+Feb!F110+Mar!F110+Abr!F110+May!F110+Jun!F110+Jul!F110+Ago!F110+Set!F110+Oct!F110),IF(Config!$C$6=11,SUM(+Ene!F110+Feb!F110+Mar!F110+Abr!F110+May!F110+Jun!F110+Jul!F110+Ago!F110+Set!F110+Oct!F110+Nov!F110),IF(Config!$C$6=12,SUM(+Ene!F110+Feb!F110+Mar!F110+Abr!F110+May!F110+Jun!F110+Jul!F110+Ago!F110+Set!F110+Oct!F110+Nov!F110+Dic!F110)))))))))))))</f>
        <v>0</v>
      </c>
      <c r="G90" s="394">
        <f>IF(Config!$C$6=1,SUM(+Ene!G90),IF(Config!$C$6=2,SUM(+Ene!G90+Feb!G90),IF(Config!$C$6=3,SUM(+Ene!G90+Feb!G90+Mar!G90),IF(Config!$C$6=4,SUM(+Ene!G90+Feb!G90+Mar!G90+Abr!G90),IF(Config!$C$6=5,SUM(Ene!G90+Feb!G90+Mar!G90+Abr!G90+May!G90),IF(Config!$C$6=6,SUM(+Ene!G90+Feb!G90+Mar!G90+Abr!G90+May!G90+Jun!G90),IF(Config!$C$6=7,SUM(Ene!G90+Feb!G90+Mar!G90+Abr!G90+May!G90+Jun!G90+Jul!G90),IF(Config!$C$6=8,SUM(+Ene!G90+Feb!G90+Mar!G90+Abr!G90+May!G90+Jun!G90+Jul!G90+Ago!G90),IF(Config!$C$6=9,SUM(+Ene!G90+Feb!G90+Mar!G90+Abr!G90+May!G90+Jun!G90+Jul!G90+Ago!G90+Set!G90),IF(Config!$C$6=10,SUM(+Ene!G90+Feb!G90+Mar!G90+Abr!G90+May!G90+Jun!G90+Jul!G90+Ago!G90+Set!G90+Oct!G90),IF(Config!$C$6=11,SUM(+Ene!G90+Feb!G90+Mar!G90+Abr!G90+May!G90+Jun!G90+Jul!G90+Ago!G90+Set!G90+Oct!G90+Nov!G90),IF(Config!$C$6=12,SUM(+Ene!G90+Feb!G90+Mar!G90+Abr!G90+May!G90+Jun!G90+Jul!G90+Ago!G90+Set!G90+Oct!G90+Nov!G90+Dic!G90)))))))))))))</f>
        <v>0</v>
      </c>
      <c r="H90" s="394">
        <f>IF(Config!$C$6=1,SUM(+Ene!H90),IF(Config!$C$6=2,SUM(+Ene!H90+Feb!H90),IF(Config!$C$6=3,SUM(+Ene!H90+Feb!H90+Mar!H90),IF(Config!$C$6=4,SUM(+Ene!H90+Feb!H90+Mar!H90+Abr!H90),IF(Config!$C$6=5,SUM(Ene!H90+Feb!H90+Mar!H90+Abr!H90+May!H90),IF(Config!$C$6=6,SUM(+Ene!H90+Feb!H90+Mar!H90+Abr!H90+May!H90+Jun!H90),IF(Config!$C$6=7,SUM(Ene!H90+Feb!H90+Mar!H90+Abr!H90+May!H90+Jun!H90+Jul!H90),IF(Config!$C$6=8,SUM(+Ene!H90+Feb!H90+Mar!H90+Abr!H90+May!H90+Jun!H90+Jul!H90+Ago!H90),IF(Config!$C$6=9,SUM(+Ene!H90+Feb!H90+Mar!H90+Abr!H90+May!H90+Jun!H90+Jul!H90+Ago!H90+Set!H90),IF(Config!$C$6=10,SUM(+Ene!H90+Feb!H90+Mar!H90+Abr!H90+May!H90+Jun!H90+Jul!H90+Ago!H90+Set!H90+Oct!H90),IF(Config!$C$6=11,SUM(+Ene!H90+Feb!H90+Mar!H90+Abr!H90+May!H90+Jun!H90+Jul!H90+Ago!H90+Set!H90+Oct!H90+Nov!H90),IF(Config!$C$6=12,SUM(+Ene!H90+Feb!H90+Mar!H90+Abr!H90+May!H90+Jun!H90+Jul!H90+Ago!H90+Set!H90+Oct!H90+Nov!H90+Dic!H90)))))))))))))</f>
        <v>0</v>
      </c>
      <c r="I90" s="394">
        <f>IF(Config!$C$6=1,SUM(+Ene!I90),IF(Config!$C$6=2,SUM(+Ene!I90+Feb!I90),IF(Config!$C$6=3,SUM(+Ene!I90+Feb!I90+Mar!I90),IF(Config!$C$6=4,SUM(+Ene!I90+Feb!I90+Mar!I90+Abr!I90),IF(Config!$C$6=5,SUM(Ene!I90+Feb!I90+Mar!I90+Abr!I90+May!I90),IF(Config!$C$6=6,SUM(+Ene!I90+Feb!I90+Mar!I90+Abr!I90+May!I90+Jun!I90),IF(Config!$C$6=7,SUM(Ene!I90+Feb!I90+Mar!I90+Abr!I90+May!I90+Jun!I90+Jul!I90),IF(Config!$C$6=8,SUM(+Ene!I90+Feb!I90+Mar!I90+Abr!I90+May!I90+Jun!I90+Jul!I90+Ago!I90),IF(Config!$C$6=9,SUM(+Ene!I90+Feb!I90+Mar!I90+Abr!I90+May!I90+Jun!I90+Jul!I90+Ago!I90+Set!I90),IF(Config!$C$6=10,SUM(+Ene!I90+Feb!I90+Mar!I90+Abr!I90+May!I90+Jun!I90+Jul!I90+Ago!I90+Set!I90+Oct!I90),IF(Config!$C$6=11,SUM(+Ene!I90+Feb!I90+Mar!I90+Abr!I90+May!I90+Jun!I90+Jul!I90+Ago!I90+Set!I90+Oct!I90+Nov!I90),IF(Config!$C$6=12,SUM(+Ene!I90+Feb!I90+Mar!I90+Abr!I90+May!I90+Jun!I90+Jul!I90+Ago!I90+Set!I90+Oct!I90+Nov!I90+Dic!I90)))))))))))))</f>
        <v>0</v>
      </c>
      <c r="J90" s="394">
        <f>IF(Config!$C$6=1,SUM(+Ene!J90),IF(Config!$C$6=2,SUM(+Ene!J90+Feb!J90),IF(Config!$C$6=3,SUM(+Ene!J90+Feb!J90+Mar!J90),IF(Config!$C$6=4,SUM(+Ene!J90+Feb!J90+Mar!J90+Abr!J90),IF(Config!$C$6=5,SUM(Ene!J90+Feb!J90+Mar!J90+Abr!J90+May!J90),IF(Config!$C$6=6,SUM(+Ene!J90+Feb!J90+Mar!J90+Abr!J90+May!J90+Jun!J90),IF(Config!$C$6=7,SUM(Ene!J90+Feb!J90+Mar!J90+Abr!J90+May!J90+Jun!J90+Jul!J90),IF(Config!$C$6=8,SUM(+Ene!J90+Feb!J90+Mar!J90+Abr!J90+May!J90+Jun!J90+Jul!J90+Ago!J90),IF(Config!$C$6=9,SUM(+Ene!J90+Feb!J90+Mar!J90+Abr!J90+May!J90+Jun!J90+Jul!J90+Ago!J90+Set!J90),IF(Config!$C$6=10,SUM(+Ene!J90+Feb!J90+Mar!J90+Abr!J90+May!J90+Jun!J90+Jul!J90+Ago!J90+Set!J90+Oct!J90),IF(Config!$C$6=11,SUM(+Ene!J90+Feb!J90+Mar!J90+Abr!J90+May!J90+Jun!J90+Jul!J90+Ago!J90+Set!J90+Oct!J90+Nov!J90),IF(Config!$C$6=12,SUM(+Ene!J90+Feb!J90+Mar!J90+Abr!J90+May!J90+Jun!J90+Jul!J90+Ago!J90+Set!J90+Oct!J90+Nov!J90+Dic!J90)))))))))))))</f>
        <v>0</v>
      </c>
      <c r="K90" s="394">
        <f>IF(Config!$C$6=1,SUM(+Ene!K90),IF(Config!$C$6=2,SUM(+Ene!K90+Feb!K90),IF(Config!$C$6=3,SUM(+Ene!K90+Feb!K90+Mar!K90),IF(Config!$C$6=4,SUM(+Ene!K90+Feb!K90+Mar!K90+Abr!K90),IF(Config!$C$6=5,SUM(Ene!K90+Feb!K90+Mar!K90+Abr!K90+May!K90),IF(Config!$C$6=6,SUM(+Ene!K90+Feb!K90+Mar!K90+Abr!K90+May!K90+Jun!K90),IF(Config!$C$6=7,SUM(Ene!K90+Feb!K90+Mar!K90+Abr!K90+May!K90+Jun!K90+Jul!K90),IF(Config!$C$6=8,SUM(+Ene!K90+Feb!K90+Mar!K90+Abr!K90+May!K90+Jun!K90+Jul!K90+Ago!K90),IF(Config!$C$6=9,SUM(+Ene!K90+Feb!K90+Mar!K90+Abr!K90+May!K90+Jun!K90+Jul!K90+Ago!K90+Set!K90),IF(Config!$C$6=10,SUM(+Ene!K90+Feb!K90+Mar!K90+Abr!K90+May!K90+Jun!K90+Jul!K90+Ago!K90+Set!K90+Oct!K90),IF(Config!$C$6=11,SUM(+Ene!K90+Feb!K90+Mar!K90+Abr!K90+May!K90+Jun!K90+Jul!K90+Ago!K90+Set!K90+Oct!K90+Nov!K90),IF(Config!$C$6=12,SUM(+Ene!K90+Feb!K90+Mar!K90+Abr!K90+May!K90+Jun!K90+Jul!K90+Ago!K90+Set!K90+Oct!K90+Nov!K90+Dic!K90)))))))))))))</f>
        <v>0</v>
      </c>
      <c r="L90" s="394">
        <f>IF(Config!$C$6=1,SUM(+Ene!L90),IF(Config!$C$6=2,SUM(+Ene!L90+Feb!L90),IF(Config!$C$6=3,SUM(+Ene!L90+Feb!L90+Mar!L90),IF(Config!$C$6=4,SUM(+Ene!L90+Feb!L90+Mar!L90+Abr!L90),IF(Config!$C$6=5,SUM(Ene!L90+Feb!L90+Mar!L90+Abr!L90+May!L90),IF(Config!$C$6=6,SUM(+Ene!L90+Feb!L90+Mar!L90+Abr!L90+May!L90+Jun!L90),IF(Config!$C$6=7,SUM(Ene!L90+Feb!L90+Mar!L90+Abr!L90+May!L90+Jun!L90+Jul!L90),IF(Config!$C$6=8,SUM(+Ene!L90+Feb!L90+Mar!L90+Abr!L90+May!L90+Jun!L90+Jul!L90+Ago!L90),IF(Config!$C$6=9,SUM(+Ene!L90+Feb!L90+Mar!L90+Abr!L90+May!L90+Jun!L90+Jul!L90+Ago!L90+Set!L90),IF(Config!$C$6=10,SUM(+Ene!L90+Feb!L90+Mar!L90+Abr!L90+May!L90+Jun!L90+Jul!L90+Ago!L90+Set!L90+Oct!L90),IF(Config!$C$6=11,SUM(+Ene!L90+Feb!L90+Mar!L90+Abr!L90+May!L90+Jun!L90+Jul!L90+Ago!L90+Set!L90+Oct!L90+Nov!L90),IF(Config!$C$6=12,SUM(+Ene!L90+Feb!L90+Mar!L90+Abr!L90+May!L90+Jun!L90+Jul!L90+Ago!L90+Set!L90+Oct!L90+Nov!L90+Dic!L90)))))))))))))</f>
        <v>0</v>
      </c>
      <c r="M90" s="394">
        <f>IF(Config!$C$6=1,SUM(+Ene!M90),IF(Config!$C$6=2,SUM(+Ene!M90+Feb!M90),IF(Config!$C$6=3,SUM(+Ene!M90+Feb!M90+Mar!M90),IF(Config!$C$6=4,SUM(+Ene!M90+Feb!M90+Mar!M90+Abr!M90),IF(Config!$C$6=5,SUM(Ene!M90+Feb!M90+Mar!M90+Abr!M90+May!M90),IF(Config!$C$6=6,SUM(+Ene!M90+Feb!M90+Mar!M90+Abr!M90+May!M90+Jun!M90),IF(Config!$C$6=7,SUM(Ene!M90+Feb!M90+Mar!M90+Abr!M90+May!M90+Jun!M90+Jul!M90),IF(Config!$C$6=8,SUM(+Ene!M90+Feb!M90+Mar!M90+Abr!M90+May!M90+Jun!M90+Jul!M90+Ago!M90),IF(Config!$C$6=9,SUM(+Ene!M90+Feb!M90+Mar!M90+Abr!M90+May!M90+Jun!M90+Jul!M90+Ago!M90+Set!M90),IF(Config!$C$6=10,SUM(+Ene!M90+Feb!M90+Mar!M90+Abr!M90+May!M90+Jun!M90+Jul!M90+Ago!M90+Set!M90+Oct!M90),IF(Config!$C$6=11,SUM(+Ene!M90+Feb!M90+Mar!M90+Abr!M90+May!M90+Jun!M90+Jul!M90+Ago!M90+Set!M90+Oct!M90+Nov!M90),IF(Config!$C$6=12,SUM(+Ene!M90+Feb!M90+Mar!M90+Abr!M90+May!M90+Jun!M90+Jul!M90+Ago!M90+Set!M90+Oct!M90+Nov!M90+Dic!M90)))))))))))))</f>
        <v>0</v>
      </c>
      <c r="N90" s="394">
        <f>IF(Config!$C$6=1,SUM(+Ene!N90),IF(Config!$C$6=2,SUM(+Ene!N90+Feb!N90),IF(Config!$C$6=3,SUM(+Ene!N90+Feb!N90+Mar!N90),IF(Config!$C$6=4,SUM(+Ene!N90+Feb!N90+Mar!N90+Abr!N90),IF(Config!$C$6=5,SUM(Ene!N90+Feb!N90+Mar!N90+Abr!N90+May!N90),IF(Config!$C$6=6,SUM(+Ene!N90+Feb!N90+Mar!N90+Abr!N90+May!N90+Jun!N90),IF(Config!$C$6=7,SUM(Ene!N90+Feb!N90+Mar!N90+Abr!N90+May!N90+Jun!N90+Jul!N90),IF(Config!$C$6=8,SUM(+Ene!N90+Feb!N90+Mar!N90+Abr!N90+May!N90+Jun!N90+Jul!N90+Ago!N90),IF(Config!$C$6=9,SUM(+Ene!N90+Feb!N90+Mar!N90+Abr!N90+May!N90+Jun!N90+Jul!N90+Ago!N90+Set!N90),IF(Config!$C$6=10,SUM(+Ene!N90+Feb!N90+Mar!N90+Abr!N90+May!N90+Jun!N90+Jul!N90+Ago!N90+Set!N90+Oct!N90),IF(Config!$C$6=11,SUM(+Ene!N90+Feb!N90+Mar!N90+Abr!N90+May!N90+Jun!N90+Jul!N90+Ago!N90+Set!N90+Oct!N90+Nov!N90),IF(Config!$C$6=12,SUM(+Ene!N90+Feb!N90+Mar!N90+Abr!N90+May!N90+Jun!N90+Jul!N90+Ago!N90+Set!N90+Oct!N90+Nov!N90+Dic!N90)))))))))))))</f>
        <v>0</v>
      </c>
      <c r="O90" s="394">
        <f>IF(Config!$C$6=1,SUM(+Ene!O90),IF(Config!$C$6=2,SUM(+Ene!O90+Feb!O90),IF(Config!$C$6=3,SUM(+Ene!O90+Feb!O90+Mar!O90),IF(Config!$C$6=4,SUM(+Ene!O90+Feb!O90+Mar!O90+Abr!O90),IF(Config!$C$6=5,SUM(Ene!O90+Feb!O90+Mar!O90+Abr!O90+May!O90),IF(Config!$C$6=6,SUM(+Ene!O90+Feb!O90+Mar!O90+Abr!O90+May!O90+Jun!O90),IF(Config!$C$6=7,SUM(Ene!O90+Feb!O90+Mar!O90+Abr!O90+May!O90+Jun!O90+Jul!O90),IF(Config!$C$6=8,SUM(+Ene!O90+Feb!O90+Mar!O90+Abr!O90+May!O90+Jun!O90+Jul!O90+Ago!O90),IF(Config!$C$6=9,SUM(+Ene!O90+Feb!O90+Mar!O90+Abr!O90+May!O90+Jun!O90+Jul!O90+Ago!O90+Set!O90),IF(Config!$C$6=10,SUM(+Ene!O90+Feb!O90+Mar!O90+Abr!O90+May!O90+Jun!O90+Jul!O90+Ago!O90+Set!O90+Oct!O90),IF(Config!$C$6=11,SUM(+Ene!O90+Feb!O90+Mar!O90+Abr!O90+May!O90+Jun!O90+Jul!O90+Ago!O90+Set!O90+Oct!O90+Nov!O90),IF(Config!$C$6=12,SUM(+Ene!O90+Feb!O90+Mar!O90+Abr!O90+May!O90+Jun!O90+Jul!O90+Ago!O90+Set!O90+Oct!O90+Nov!O90+Dic!O90)))))))))))))</f>
        <v>0</v>
      </c>
      <c r="P90" s="394">
        <f>IF(Config!$C$6=1,SUM(+Ene!P90),IF(Config!$C$6=2,SUM(+Ene!P90+Feb!P90),IF(Config!$C$6=3,SUM(+Ene!P90+Feb!P90+Mar!P90),IF(Config!$C$6=4,SUM(+Ene!P90+Feb!P90+Mar!P90+Abr!P90),IF(Config!$C$6=5,SUM(Ene!P90+Feb!P90+Mar!P90+Abr!P90+May!P90),IF(Config!$C$6=6,SUM(+Ene!P90+Feb!P90+Mar!P90+Abr!P90+May!P90+Jun!P90),IF(Config!$C$6=7,SUM(Ene!P90+Feb!P90+Mar!P90+Abr!P90+May!P90+Jun!P90+Jul!P90),IF(Config!$C$6=8,SUM(+Ene!P90+Feb!P90+Mar!P90+Abr!P90+May!P90+Jun!P90+Jul!P90+Ago!P90),IF(Config!$C$6=9,SUM(+Ene!P90+Feb!P90+Mar!P90+Abr!P90+May!P90+Jun!P90+Jul!P90+Ago!P90+Set!P90),IF(Config!$C$6=10,SUM(+Ene!P90+Feb!P90+Mar!P90+Abr!P90+May!P90+Jun!P90+Jul!P90+Ago!P90+Set!P90+Oct!P90),IF(Config!$C$6=11,SUM(+Ene!P90+Feb!P90+Mar!P90+Abr!P90+May!P90+Jun!P90+Jul!P90+Ago!P90+Set!P90+Oct!P90+Nov!P90),IF(Config!$C$6=12,SUM(+Ene!P90+Feb!P90+Mar!P90+Abr!P90+May!P90+Jun!P90+Jul!P90+Ago!P90+Set!P90+Oct!P90+Nov!P90+Dic!P90)))))))))))))</f>
        <v>0</v>
      </c>
      <c r="Q90" s="394">
        <f>IF(Config!$C$6=1,SUM(+Ene!Q90),IF(Config!$C$6=2,SUM(+Ene!Q90+Feb!Q90),IF(Config!$C$6=3,SUM(+Ene!Q90+Feb!Q90+Mar!Q90),IF(Config!$C$6=4,SUM(+Ene!Q90+Feb!Q90+Mar!Q90+Abr!Q90),IF(Config!$C$6=5,SUM(Ene!Q90+Feb!Q90+Mar!Q90+Abr!Q90+May!Q90),IF(Config!$C$6=6,SUM(+Ene!Q90+Feb!Q90+Mar!Q90+Abr!Q90+May!Q90+Jun!Q90),IF(Config!$C$6=7,SUM(Ene!Q90+Feb!Q90+Mar!Q90+Abr!Q90+May!Q90+Jun!Q90+Jul!Q90),IF(Config!$C$6=8,SUM(+Ene!Q90+Feb!Q90+Mar!Q90+Abr!Q90+May!Q90+Jun!Q90+Jul!Q90+Ago!Q90),IF(Config!$C$6=9,SUM(+Ene!Q90+Feb!Q90+Mar!Q90+Abr!Q90+May!Q90+Jun!Q90+Jul!Q90+Ago!Q90+Set!Q90),IF(Config!$C$6=10,SUM(+Ene!Q90+Feb!Q90+Mar!Q90+Abr!Q90+May!Q90+Jun!Q90+Jul!Q90+Ago!Q90+Set!Q90+Oct!Q90),IF(Config!$C$6=11,SUM(+Ene!Q90+Feb!Q90+Mar!Q90+Abr!Q90+May!Q90+Jun!Q90+Jul!Q90+Ago!Q90+Set!Q90+Oct!Q90+Nov!Q90),IF(Config!$C$6=12,SUM(+Ene!Q90+Feb!Q90+Mar!Q90+Abr!Q90+May!Q90+Jun!Q90+Jul!Q90+Ago!Q90+Set!Q90+Oct!Q90+Nov!Q90+Dic!Q90)))))))))))))</f>
        <v>0</v>
      </c>
      <c r="R90" s="394">
        <f>IF(Config!$C$6=1,SUM(+Ene!R90),IF(Config!$C$6=2,SUM(+Ene!R90+Feb!R90),IF(Config!$C$6=3,SUM(+Ene!R90+Feb!R90+Mar!R90),IF(Config!$C$6=4,SUM(+Ene!R90+Feb!R90+Mar!R90+Abr!R90),IF(Config!$C$6=5,SUM(Ene!R90+Feb!R90+Mar!R90+Abr!R90+May!R90),IF(Config!$C$6=6,SUM(+Ene!R90+Feb!R90+Mar!R90+Abr!R90+May!R90+Jun!R90),IF(Config!$C$6=7,SUM(Ene!R90+Feb!R90+Mar!R90+Abr!R90+May!R90+Jun!R90+Jul!R90),IF(Config!$C$6=8,SUM(+Ene!R90+Feb!R90+Mar!R90+Abr!R90+May!R90+Jun!R90+Jul!R90+Ago!R90),IF(Config!$C$6=9,SUM(+Ene!R90+Feb!R90+Mar!R90+Abr!R90+May!R90+Jun!R90+Jul!R90+Ago!R90+Set!R90),IF(Config!$C$6=10,SUM(+Ene!R90+Feb!R90+Mar!R90+Abr!R90+May!R90+Jun!R90+Jul!R90+Ago!R90+Set!R90+Oct!R90),IF(Config!$C$6=11,SUM(+Ene!R90+Feb!R90+Mar!R90+Abr!R90+May!R90+Jun!R90+Jul!R90+Ago!R90+Set!R90+Oct!R90+Nov!R90),IF(Config!$C$6=12,SUM(+Ene!R90+Feb!R90+Mar!R90+Abr!R90+May!R90+Jun!R90+Jul!R90+Ago!R90+Set!R90+Oct!R90+Nov!R90+Dic!R90)))))))))))))</f>
        <v>0</v>
      </c>
      <c r="S90" s="394">
        <f>IF(Config!$C$6=1,SUM(+Ene!S90),IF(Config!$C$6=2,SUM(+Ene!S90+Feb!S90),IF(Config!$C$6=3,SUM(+Ene!S90+Feb!S90+Mar!S90),IF(Config!$C$6=4,SUM(+Ene!S90+Feb!S90+Mar!S90+Abr!S90),IF(Config!$C$6=5,SUM(Ene!S90+Feb!S90+Mar!S90+Abr!S90+May!S90),IF(Config!$C$6=6,SUM(+Ene!S90+Feb!S90+Mar!S90+Abr!S90+May!S90+Jun!S90),IF(Config!$C$6=7,SUM(Ene!S90+Feb!S90+Mar!S90+Abr!S90+May!S90+Jun!S90+Jul!S90),IF(Config!$C$6=8,SUM(+Ene!S90+Feb!S90+Mar!S90+Abr!S90+May!S90+Jun!S90+Jul!S90+Ago!S90),IF(Config!$C$6=9,SUM(+Ene!S90+Feb!S90+Mar!S90+Abr!S90+May!S90+Jun!S90+Jul!S90+Ago!S90+Set!S90),IF(Config!$C$6=10,SUM(+Ene!S90+Feb!S90+Mar!S90+Abr!S90+May!S90+Jun!S90+Jul!S90+Ago!S90+Set!S90+Oct!S90),IF(Config!$C$6=11,SUM(+Ene!S90+Feb!S90+Mar!S90+Abr!S90+May!S90+Jun!S90+Jul!S90+Ago!S90+Set!S90+Oct!S90+Nov!S90),IF(Config!$C$6=12,SUM(+Ene!S90+Feb!S90+Mar!S90+Abr!S90+May!S90+Jun!S90+Jul!S90+Ago!S90+Set!S90+Oct!S90+Nov!S90+Dic!S90)))))))))))))</f>
        <v>0</v>
      </c>
      <c r="T90" s="394">
        <f>IF(Config!$C$6=1,SUM(+Ene!T90),IF(Config!$C$6=2,SUM(+Ene!T90+Feb!T90),IF(Config!$C$6=3,SUM(+Ene!T90+Feb!T90+Mar!T90),IF(Config!$C$6=4,SUM(+Ene!T90+Feb!T90+Mar!T90+Abr!T90),IF(Config!$C$6=5,SUM(Ene!T90+Feb!T90+Mar!T90+Abr!T90+May!T90),IF(Config!$C$6=6,SUM(+Ene!T90+Feb!T90+Mar!T90+Abr!T90+May!T90+Jun!T90),IF(Config!$C$6=7,SUM(Ene!T90+Feb!T90+Mar!T90+Abr!T90+May!T90+Jun!T90+Jul!T90),IF(Config!$C$6=8,SUM(+Ene!T90+Feb!T90+Mar!T90+Abr!T90+May!T90+Jun!T90+Jul!T90+Ago!T90),IF(Config!$C$6=9,SUM(+Ene!T90+Feb!T90+Mar!T90+Abr!T90+May!T90+Jun!T90+Jul!T90+Ago!T90+Set!T90),IF(Config!$C$6=10,SUM(+Ene!T90+Feb!T90+Mar!T90+Abr!T90+May!T90+Jun!T90+Jul!T90+Ago!T90+Set!T90+Oct!T90),IF(Config!$C$6=11,SUM(+Ene!T90+Feb!T90+Mar!T90+Abr!T90+May!T90+Jun!T90+Jul!T90+Ago!T90+Set!T90+Oct!T90+Nov!T90),IF(Config!$C$6=12,SUM(+Ene!T90+Feb!T90+Mar!T90+Abr!T90+May!T90+Jun!T90+Jul!T90+Ago!T90+Set!T90+Oct!T90+Nov!T90+Dic!T90)))))))))))))</f>
        <v>0</v>
      </c>
      <c r="U90" s="394">
        <f>IF(Config!$C$6=1,SUM(+Ene!U90),IF(Config!$C$6=2,SUM(+Ene!U90+Feb!U90),IF(Config!$C$6=3,SUM(+Ene!U90+Feb!U90+Mar!U90),IF(Config!$C$6=4,SUM(+Ene!U90+Feb!U90+Mar!U90+Abr!U90),IF(Config!$C$6=5,SUM(Ene!U90+Feb!U90+Mar!U90+Abr!U90+May!U90),IF(Config!$C$6=6,SUM(+Ene!U90+Feb!U90+Mar!U90+Abr!U90+May!U90+Jun!U90),IF(Config!$C$6=7,SUM(Ene!U90+Feb!U90+Mar!U90+Abr!U90+May!U90+Jun!U90+Jul!U90),IF(Config!$C$6=8,SUM(+Ene!U90+Feb!U90+Mar!U90+Abr!U90+May!U90+Jun!U90+Jul!U90+Ago!U90),IF(Config!$C$6=9,SUM(+Ene!U90+Feb!U90+Mar!U90+Abr!U90+May!U90+Jun!U90+Jul!U90+Ago!U90+Set!U90),IF(Config!$C$6=10,SUM(+Ene!U90+Feb!U90+Mar!U90+Abr!U90+May!U90+Jun!U90+Jul!U90+Ago!U90+Set!U90+Oct!U90),IF(Config!$C$6=11,SUM(+Ene!U90+Feb!U90+Mar!U90+Abr!U90+May!U90+Jun!U90+Jul!U90+Ago!U90+Set!U90+Oct!U90+Nov!U90),IF(Config!$C$6=12,SUM(+Ene!U90+Feb!U90+Mar!U90+Abr!U90+May!U90+Jun!U90+Jul!U90+Ago!U90+Set!U90+Oct!U90+Nov!U90+Dic!U90)))))))))))))</f>
        <v>0</v>
      </c>
      <c r="V90" s="394">
        <f>IF(Config!$C$6=1,SUM(+Ene!V90),IF(Config!$C$6=2,SUM(+Ene!V90+Feb!V90),IF(Config!$C$6=3,SUM(+Ene!V90+Feb!V90+Mar!V90),IF(Config!$C$6=4,SUM(+Ene!V90+Feb!V90+Mar!V90+Abr!V90),IF(Config!$C$6=5,SUM(Ene!V90+Feb!V90+Mar!V90+Abr!V90+May!V90),IF(Config!$C$6=6,SUM(+Ene!V90+Feb!V90+Mar!V90+Abr!V90+May!V90+Jun!V90),IF(Config!$C$6=7,SUM(Ene!V90+Feb!V90+Mar!V90+Abr!V90+May!V90+Jun!V90+Jul!V90),IF(Config!$C$6=8,SUM(+Ene!V90+Feb!V90+Mar!V90+Abr!V90+May!V90+Jun!V90+Jul!V90+Ago!V90),IF(Config!$C$6=9,SUM(+Ene!V90+Feb!V90+Mar!V90+Abr!V90+May!V90+Jun!V90+Jul!V90+Ago!V90+Set!V90),IF(Config!$C$6=10,SUM(+Ene!V90+Feb!V90+Mar!V90+Abr!V90+May!V90+Jun!V90+Jul!V90+Ago!V90+Set!V90+Oct!V90),IF(Config!$C$6=11,SUM(+Ene!V90+Feb!V90+Mar!V90+Abr!V90+May!V90+Jun!V90+Jul!V90+Ago!V90+Set!V90+Oct!V90+Nov!V90),IF(Config!$C$6=12,SUM(+Ene!V90+Feb!V90+Mar!V90+Abr!V90+May!V90+Jun!V90+Jul!V90+Ago!V90+Set!V90+Oct!V90+Nov!V90+Dic!V90)))))))))))))</f>
        <v>0</v>
      </c>
      <c r="W90" s="394">
        <f>IF(Config!$C$6=1,SUM(+Ene!W90),IF(Config!$C$6=2,SUM(+Ene!W90+Feb!W90),IF(Config!$C$6=3,SUM(+Ene!W90+Feb!W90+Mar!W90),IF(Config!$C$6=4,SUM(+Ene!W90+Feb!W90+Mar!W90+Abr!W90),IF(Config!$C$6=5,SUM(Ene!W90+Feb!W90+Mar!W90+Abr!W90+May!W90),IF(Config!$C$6=6,SUM(+Ene!W90+Feb!W90+Mar!W90+Abr!W90+May!W90+Jun!W90),IF(Config!$C$6=7,SUM(Ene!W90+Feb!W90+Mar!W90+Abr!W90+May!W90+Jun!W90+Jul!W90),IF(Config!$C$6=8,SUM(+Ene!W90+Feb!W90+Mar!W90+Abr!W90+May!W90+Jun!W90+Jul!W90+Ago!W90),IF(Config!$C$6=9,SUM(+Ene!W90+Feb!W90+Mar!W90+Abr!W90+May!W90+Jun!W90+Jul!W90+Ago!W90+Set!W90),IF(Config!$C$6=10,SUM(+Ene!W90+Feb!W90+Mar!W90+Abr!W90+May!W90+Jun!W90+Jul!W90+Ago!W90+Set!W90+Oct!W90),IF(Config!$C$6=11,SUM(+Ene!W90+Feb!W90+Mar!W90+Abr!W90+May!W90+Jun!W90+Jul!W90+Ago!W90+Set!W90+Oct!W90+Nov!W90),IF(Config!$C$6=12,SUM(+Ene!W90+Feb!W90+Mar!W90+Abr!W90+May!W90+Jun!W90+Jul!W90+Ago!W90+Set!W90+Oct!W90+Nov!W90+Dic!W90)))))))))))))</f>
        <v>0</v>
      </c>
      <c r="X90" s="394">
        <f>IF(Config!$C$6=1,SUM(+Ene!X90),IF(Config!$C$6=2,SUM(+Ene!X90+Feb!X90),IF(Config!$C$6=3,SUM(+Ene!X90+Feb!X90+Mar!X90),IF(Config!$C$6=4,SUM(+Ene!X90+Feb!X90+Mar!X90+Abr!X90),IF(Config!$C$6=5,SUM(Ene!X90+Feb!X90+Mar!X90+Abr!X90+May!X90),IF(Config!$C$6=6,SUM(+Ene!X90+Feb!X90+Mar!X90+Abr!X90+May!X90+Jun!X90),IF(Config!$C$6=7,SUM(Ene!X90+Feb!X90+Mar!X90+Abr!X90+May!X90+Jun!X90+Jul!X90),IF(Config!$C$6=8,SUM(+Ene!X90+Feb!X90+Mar!X90+Abr!X90+May!X90+Jun!X90+Jul!X90+Ago!X90),IF(Config!$C$6=9,SUM(+Ene!X90+Feb!X90+Mar!X90+Abr!X90+May!X90+Jun!X90+Jul!X90+Ago!X90+Set!X90),IF(Config!$C$6=10,SUM(+Ene!X90+Feb!X90+Mar!X90+Abr!X90+May!X90+Jun!X90+Jul!X90+Ago!X90+Set!X90+Oct!X90),IF(Config!$C$6=11,SUM(+Ene!X90+Feb!X90+Mar!X90+Abr!X90+May!X90+Jun!X90+Jul!X90+Ago!X90+Set!X90+Oct!X90+Nov!X90),IF(Config!$C$6=12,SUM(+Ene!X90+Feb!X90+Mar!X90+Abr!X90+May!X90+Jun!X90+Jul!X90+Ago!X90+Set!X90+Oct!X90+Nov!X90+Dic!X90)))))))))))))</f>
        <v>0</v>
      </c>
      <c r="Y90" s="394">
        <f>IF(Config!$C$6=1,SUM(+Ene!Y90),IF(Config!$C$6=2,SUM(+Ene!Y90+Feb!Y90),IF(Config!$C$6=3,SUM(+Ene!Y90+Feb!Y90+Mar!Y90),IF(Config!$C$6=4,SUM(+Ene!Y90+Feb!Y90+Mar!Y90+Abr!Y90),IF(Config!$C$6=5,SUM(Ene!Y90+Feb!Y90+Mar!Y90+Abr!Y90+May!Y90),IF(Config!$C$6=6,SUM(+Ene!Y90+Feb!Y90+Mar!Y90+Abr!Y90+May!Y90+Jun!Y90),IF(Config!$C$6=7,SUM(Ene!Y90+Feb!Y90+Mar!Y90+Abr!Y90+May!Y90+Jun!Y90+Jul!Y90),IF(Config!$C$6=8,SUM(+Ene!Y90+Feb!Y90+Mar!Y90+Abr!Y90+May!Y90+Jun!Y90+Jul!Y90+Ago!Y90),IF(Config!$C$6=9,SUM(+Ene!Y90+Feb!Y90+Mar!Y90+Abr!Y90+May!Y90+Jun!Y90+Jul!Y90+Ago!Y90+Set!Y90),IF(Config!$C$6=10,SUM(+Ene!Y90+Feb!Y90+Mar!Y90+Abr!Y90+May!Y90+Jun!Y90+Jul!Y90+Ago!Y90+Set!Y90+Oct!Y90),IF(Config!$C$6=11,SUM(+Ene!Y90+Feb!Y90+Mar!Y90+Abr!Y90+May!Y90+Jun!Y90+Jul!Y90+Ago!Y90+Set!Y90+Oct!Y90+Nov!Y90),IF(Config!$C$6=12,SUM(+Ene!Y90+Feb!Y90+Mar!Y90+Abr!Y90+May!Y90+Jun!Y90+Jul!Y90+Ago!Y90+Set!Y90+Oct!Y90+Nov!Y90+Dic!Y90)))))))))))))</f>
        <v>0</v>
      </c>
      <c r="Z90" s="394">
        <f>IF(Config!$C$6=1,SUM(+Ene!Z90),IF(Config!$C$6=2,SUM(+Ene!Z90+Feb!Z90),IF(Config!$C$6=3,SUM(+Ene!Z90+Feb!Z90+Mar!Z90),IF(Config!$C$6=4,SUM(+Ene!Z90+Feb!Z90+Mar!Z90+Abr!Z90),IF(Config!$C$6=5,SUM(Ene!Z90+Feb!Z90+Mar!Z90+Abr!Z90+May!Z90),IF(Config!$C$6=6,SUM(+Ene!Z90+Feb!Z90+Mar!Z90+Abr!Z90+May!Z90+Jun!Z90),IF(Config!$C$6=7,SUM(Ene!Z90+Feb!Z90+Mar!Z90+Abr!Z90+May!Z90+Jun!Z90+Jul!Z90),IF(Config!$C$6=8,SUM(+Ene!Z90+Feb!Z90+Mar!Z90+Abr!Z90+May!Z90+Jun!Z90+Jul!Z90+Ago!Z90),IF(Config!$C$6=9,SUM(+Ene!Z90+Feb!Z90+Mar!Z90+Abr!Z90+May!Z90+Jun!Z90+Jul!Z90+Ago!Z90+Set!Z90),IF(Config!$C$6=10,SUM(+Ene!Z90+Feb!Z90+Mar!Z90+Abr!Z90+May!Z90+Jun!Z90+Jul!Z90+Ago!Z90+Set!Z90+Oct!Z90),IF(Config!$C$6=11,SUM(+Ene!Z90+Feb!Z90+Mar!Z90+Abr!Z90+May!Z90+Jun!Z90+Jul!Z90+Ago!Z90+Set!Z90+Oct!Z90+Nov!Z90),IF(Config!$C$6=12,SUM(+Ene!Z90+Feb!Z90+Mar!Z90+Abr!Z90+May!Z90+Jun!Z90+Jul!Z90+Ago!Z90+Set!Z90+Oct!Z90+Nov!Z90+Dic!Z90)))))))))))))</f>
        <v>0</v>
      </c>
      <c r="AA90" s="394">
        <f>IF(Config!$C$6=1,SUM(+Ene!AA90),IF(Config!$C$6=2,SUM(+Ene!AA90+Feb!AA90),IF(Config!$C$6=3,SUM(+Ene!AA90+Feb!AA90+Mar!AA90),IF(Config!$C$6=4,SUM(+Ene!AA90+Feb!AA90+Mar!AA90+Abr!AA90),IF(Config!$C$6=5,SUM(Ene!AA90+Feb!AA90+Mar!AA90+Abr!AA90+May!AA90),IF(Config!$C$6=6,SUM(+Ene!AA90+Feb!AA90+Mar!AA90+Abr!AA90+May!AA90+Jun!AA90),IF(Config!$C$6=7,SUM(Ene!AA90+Feb!AA90+Mar!AA90+Abr!AA90+May!AA90+Jun!AA90+Jul!AA90),IF(Config!$C$6=8,SUM(+Ene!AA90+Feb!AA90+Mar!AA90+Abr!AA90+May!AA90+Jun!AA90+Jul!AA90+Ago!AA90),IF(Config!$C$6=9,SUM(+Ene!AA90+Feb!AA90+Mar!AA90+Abr!AA90+May!AA90+Jun!AA90+Jul!AA90+Ago!AA90+Set!AA90),IF(Config!$C$6=10,SUM(+Ene!AA90+Feb!AA90+Mar!AA90+Abr!AA90+May!AA90+Jun!AA90+Jul!AA90+Ago!AA90+Set!AA90+Oct!AA90),IF(Config!$C$6=11,SUM(+Ene!AA90+Feb!AA90+Mar!AA90+Abr!AA90+May!AA90+Jun!AA90+Jul!AA90+Ago!AA90+Set!AA90+Oct!AA90+Nov!AA90),IF(Config!$C$6=12,SUM(+Ene!AA90+Feb!AA90+Mar!AA90+Abr!AA90+May!AA90+Jun!AA90+Jul!AA90+Ago!AA90+Set!AA90+Oct!AA90+Nov!AA90+Dic!AA90)))))))))))))</f>
        <v>0</v>
      </c>
      <c r="AB90" s="394">
        <f>IF(Config!$C$6=1,SUM(+Ene!AB90),IF(Config!$C$6=2,SUM(+Ene!AB90+Feb!AB90),IF(Config!$C$6=3,SUM(+Ene!AB90+Feb!AB90+Mar!AB90),IF(Config!$C$6=4,SUM(+Ene!AB90+Feb!AB90+Mar!AB90+Abr!AB90),IF(Config!$C$6=5,SUM(Ene!AB90+Feb!AB90+Mar!AB90+Abr!AB90+May!AB90),IF(Config!$C$6=6,SUM(+Ene!AB90+Feb!AB90+Mar!AB90+Abr!AB90+May!AB90+Jun!AB90),IF(Config!$C$6=7,SUM(Ene!AB90+Feb!AB90+Mar!AB90+Abr!AB90+May!AB90+Jun!AB90+Jul!AB90),IF(Config!$C$6=8,SUM(+Ene!AB90+Feb!AB90+Mar!AB90+Abr!AB90+May!AB90+Jun!AB90+Jul!AB90+Ago!AB90),IF(Config!$C$6=9,SUM(+Ene!AB90+Feb!AB90+Mar!AB90+Abr!AB90+May!AB90+Jun!AB90+Jul!AB90+Ago!AB90+Set!AB90),IF(Config!$C$6=10,SUM(+Ene!AB90+Feb!AB90+Mar!AB90+Abr!AB90+May!AB90+Jun!AB90+Jul!AB90+Ago!AB90+Set!AB90+Oct!AB90),IF(Config!$C$6=11,SUM(+Ene!AB90+Feb!AB90+Mar!AB90+Abr!AB90+May!AB90+Jun!AB90+Jul!AB90+Ago!AB90+Set!AB90+Oct!AB90+Nov!AB90),IF(Config!$C$6=12,SUM(+Ene!AB90+Feb!AB90+Mar!AB90+Abr!AB90+May!AB90+Jun!AB90+Jul!AB90+Ago!AB90+Set!AB90+Oct!AB90+Nov!AB90+Dic!AB90)))))))))))))</f>
        <v>0</v>
      </c>
      <c r="AC90" s="394">
        <f>IF(Config!$C$6=1,SUM(+Ene!AC90),IF(Config!$C$6=2,SUM(+Ene!AC90+Feb!AC90),IF(Config!$C$6=3,SUM(+Ene!AC90+Feb!AC90+Mar!AC90),IF(Config!$C$6=4,SUM(+Ene!AC90+Feb!AC90+Mar!AC90+Abr!AC90),IF(Config!$C$6=5,SUM(Ene!AC90+Feb!AC90+Mar!AC90+Abr!AC90+May!AC90),IF(Config!$C$6=6,SUM(+Ene!AC90+Feb!AC90+Mar!AC90+Abr!AC90+May!AC90+Jun!AC90),IF(Config!$C$6=7,SUM(Ene!AC90+Feb!AC90+Mar!AC90+Abr!AC90+May!AC90+Jun!AC90+Jul!AC90),IF(Config!$C$6=8,SUM(+Ene!AC90+Feb!AC90+Mar!AC90+Abr!AC90+May!AC90+Jun!AC90+Jul!AC90+Ago!AC90),IF(Config!$C$6=9,SUM(+Ene!AC90+Feb!AC90+Mar!AC90+Abr!AC90+May!AC90+Jun!AC90+Jul!AC90+Ago!AC90+Set!AC90),IF(Config!$C$6=10,SUM(+Ene!AC90+Feb!AC90+Mar!AC90+Abr!AC90+May!AC90+Jun!AC90+Jul!AC90+Ago!AC90+Set!AC90+Oct!AC90),IF(Config!$C$6=11,SUM(+Ene!AC90+Feb!AC90+Mar!AC90+Abr!AC90+May!AC90+Jun!AC90+Jul!AC90+Ago!AC90+Set!AC90+Oct!AC90+Nov!AC90),IF(Config!$C$6=12,SUM(+Ene!AC90+Feb!AC90+Mar!AC90+Abr!AC90+May!AC90+Jun!AC90+Jul!AC90+Ago!AC90+Set!AC90+Oct!AC90+Nov!AC90+Dic!AC90)))))))))))))</f>
        <v>0</v>
      </c>
      <c r="AD90" s="394">
        <f>IF(Config!$C$6=1,SUM(+Ene!AD90),IF(Config!$C$6=2,SUM(+Ene!AD90+Feb!AD90),IF(Config!$C$6=3,SUM(+Ene!AD90+Feb!AD90+Mar!AD90),IF(Config!$C$6=4,SUM(+Ene!AD90+Feb!AD90+Mar!AD90+Abr!AD90),IF(Config!$C$6=5,SUM(Ene!AD90+Feb!AD90+Mar!AD90+Abr!AD90+May!AD90),IF(Config!$C$6=6,SUM(+Ene!AD90+Feb!AD90+Mar!AD90+Abr!AD90+May!AD90+Jun!AD90),IF(Config!$C$6=7,SUM(Ene!AD90+Feb!AD90+Mar!AD90+Abr!AD90+May!AD90+Jun!AD90+Jul!AD90),IF(Config!$C$6=8,SUM(+Ene!AD90+Feb!AD90+Mar!AD90+Abr!AD90+May!AD90+Jun!AD90+Jul!AD90+Ago!AD90),IF(Config!$C$6=9,SUM(+Ene!AD90+Feb!AD90+Mar!AD90+Abr!AD90+May!AD90+Jun!AD90+Jul!AD90+Ago!AD90+Set!AD90),IF(Config!$C$6=10,SUM(+Ene!AD90+Feb!AD90+Mar!AD90+Abr!AD90+May!AD90+Jun!AD90+Jul!AD90+Ago!AD90+Set!AD90+Oct!AD90),IF(Config!$C$6=11,SUM(+Ene!AD90+Feb!AD90+Mar!AD90+Abr!AD90+May!AD90+Jun!AD90+Jul!AD90+Ago!AD90+Set!AD90+Oct!AD90+Nov!AD90),IF(Config!$C$6=12,SUM(+Ene!AD90+Feb!AD90+Mar!AD90+Abr!AD90+May!AD90+Jun!AD90+Jul!AD90+Ago!AD90+Set!AD90+Oct!AD90+Nov!AD90+Dic!AD90)))))))))))))</f>
        <v>0</v>
      </c>
      <c r="AE90" s="394">
        <f>IF(Config!$C$6=1,SUM(+Ene!AE90),IF(Config!$C$6=2,SUM(+Ene!AE90+Feb!AE90),IF(Config!$C$6=3,SUM(+Ene!AE90+Feb!AE90+Mar!AE90),IF(Config!$C$6=4,SUM(+Ene!AE90+Feb!AE90+Mar!AE90+Abr!AE90),IF(Config!$C$6=5,SUM(Ene!AE90+Feb!AE90+Mar!AE90+Abr!AE90+May!AE90),IF(Config!$C$6=6,SUM(+Ene!AE90+Feb!AE90+Mar!AE90+Abr!AE90+May!AE90+Jun!AE90),IF(Config!$C$6=7,SUM(Ene!AE90+Feb!AE90+Mar!AE90+Abr!AE90+May!AE90+Jun!AE90+Jul!AE90),IF(Config!$C$6=8,SUM(+Ene!AE90+Feb!AE90+Mar!AE90+Abr!AE90+May!AE90+Jun!AE90+Jul!AE90+Ago!AE90),IF(Config!$C$6=9,SUM(+Ene!AE90+Feb!AE90+Mar!AE90+Abr!AE90+May!AE90+Jun!AE90+Jul!AE90+Ago!AE90+Set!AE90),IF(Config!$C$6=10,SUM(+Ene!AE90+Feb!AE90+Mar!AE90+Abr!AE90+May!AE90+Jun!AE90+Jul!AE90+Ago!AE90+Set!AE90+Oct!AE90),IF(Config!$C$6=11,SUM(+Ene!AE90+Feb!AE90+Mar!AE90+Abr!AE90+May!AE90+Jun!AE90+Jul!AE90+Ago!AE90+Set!AE90+Oct!AE90+Nov!AE90),IF(Config!$C$6=12,SUM(+Ene!AE90+Feb!AE90+Mar!AE90+Abr!AE90+May!AE90+Jun!AE90+Jul!AE90+Ago!AE90+Set!AE90+Oct!AE90+Nov!AE90+Dic!AE90)))))))))))))</f>
        <v>0</v>
      </c>
      <c r="AF90" s="394">
        <f>IF(Config!$C$6=1,SUM(+Ene!AF90),IF(Config!$C$6=2,SUM(+Ene!AF90+Feb!AF90),IF(Config!$C$6=3,SUM(+Ene!AF90+Feb!AF90+Mar!AF90),IF(Config!$C$6=4,SUM(+Ene!AF90+Feb!AF90+Mar!AF90+Abr!AF90),IF(Config!$C$6=5,SUM(Ene!AF90+Feb!AF90+Mar!AF90+Abr!AF90+May!AF90),IF(Config!$C$6=6,SUM(+Ene!AF90+Feb!AF90+Mar!AF90+Abr!AF90+May!AF90+Jun!AF90),IF(Config!$C$6=7,SUM(Ene!AF90+Feb!AF90+Mar!AF90+Abr!AF90+May!AF90+Jun!AF90+Jul!AF90),IF(Config!$C$6=8,SUM(+Ene!AF90+Feb!AF90+Mar!AF90+Abr!AF90+May!AF90+Jun!AF90+Jul!AF90+Ago!AF90),IF(Config!$C$6=9,SUM(+Ene!AF90+Feb!AF90+Mar!AF90+Abr!AF90+May!AF90+Jun!AF90+Jul!AF90+Ago!AF90+Set!AF90),IF(Config!$C$6=10,SUM(+Ene!AF90+Feb!AF90+Mar!AF90+Abr!AF90+May!AF90+Jun!AF90+Jul!AF90+Ago!AF90+Set!AF90+Oct!AF90),IF(Config!$C$6=11,SUM(+Ene!AF90+Feb!AF90+Mar!AF90+Abr!AF90+May!AF90+Jun!AF90+Jul!AF90+Ago!AF90+Set!AF90+Oct!AF90+Nov!AF90),IF(Config!$C$6=12,SUM(+Ene!AF90+Feb!AF90+Mar!AF90+Abr!AF90+May!AF90+Jun!AF90+Jul!AF90+Ago!AF90+Set!AF90+Oct!AF90+Nov!AF90+Dic!AF90)))))))))))))</f>
        <v>0</v>
      </c>
      <c r="AG90" s="394">
        <f>IF(Config!$C$6=1,SUM(+Ene!AG90),IF(Config!$C$6=2,SUM(+Ene!AG90+Feb!AG90),IF(Config!$C$6=3,SUM(+Ene!AG90+Feb!AG90+Mar!AG90),IF(Config!$C$6=4,SUM(+Ene!AG90+Feb!AG90+Mar!AG90+Abr!AG90),IF(Config!$C$6=5,SUM(Ene!AG90+Feb!AG90+Mar!AG90+Abr!AG90+May!AG90),IF(Config!$C$6=6,SUM(+Ene!AG90+Feb!AG90+Mar!AG90+Abr!AG90+May!AG90+Jun!AG90),IF(Config!$C$6=7,SUM(Ene!AG90+Feb!AG90+Mar!AG90+Abr!AG90+May!AG90+Jun!AG90+Jul!AG90),IF(Config!$C$6=8,SUM(+Ene!AG90+Feb!AG90+Mar!AG90+Abr!AG90+May!AG90+Jun!AG90+Jul!AG90+Ago!AG90),IF(Config!$C$6=9,SUM(+Ene!AG90+Feb!AG90+Mar!AG90+Abr!AG90+May!AG90+Jun!AG90+Jul!AG90+Ago!AG90+Set!AG90),IF(Config!$C$6=10,SUM(+Ene!AG90+Feb!AG90+Mar!AG90+Abr!AG90+May!AG90+Jun!AG90+Jul!AG90+Ago!AG90+Set!AG90+Oct!AG90),IF(Config!$C$6=11,SUM(+Ene!AG90+Feb!AG90+Mar!AG90+Abr!AG90+May!AG90+Jun!AG90+Jul!AG90+Ago!AG90+Set!AG90+Oct!AG90+Nov!AG90),IF(Config!$C$6=12,SUM(+Ene!AG90+Feb!AG90+Mar!AG90+Abr!AG90+May!AG90+Jun!AG90+Jul!AG90+Ago!AG90+Set!AG90+Oct!AG90+Nov!AG90+Dic!AG90)))))))))))))</f>
        <v>0</v>
      </c>
      <c r="AH90" s="394">
        <f>IF(Config!$C$6=1,SUM(+Ene!AH90),IF(Config!$C$6=2,SUM(+Ene!AH90+Feb!AH90),IF(Config!$C$6=3,SUM(+Ene!AH90+Feb!AH90+Mar!AH90),IF(Config!$C$6=4,SUM(+Ene!AH90+Feb!AH90+Mar!AH90+Abr!AH90),IF(Config!$C$6=5,SUM(Ene!AH90+Feb!AH90+Mar!AH90+Abr!AH90+May!AH90),IF(Config!$C$6=6,SUM(+Ene!AH90+Feb!AH90+Mar!AH90+Abr!AH90+May!AH90+Jun!AH90),IF(Config!$C$6=7,SUM(Ene!AH90+Feb!AH90+Mar!AH90+Abr!AH90+May!AH90+Jun!AH90+Jul!AH90),IF(Config!$C$6=8,SUM(+Ene!AH90+Feb!AH90+Mar!AH90+Abr!AH90+May!AH90+Jun!AH90+Jul!AH90+Ago!AH90),IF(Config!$C$6=9,SUM(+Ene!AH90+Feb!AH90+Mar!AH90+Abr!AH90+May!AH90+Jun!AH90+Jul!AH90+Ago!AH90+Set!AH90),IF(Config!$C$6=10,SUM(+Ene!AH90+Feb!AH90+Mar!AH90+Abr!AH90+May!AH90+Jun!AH90+Jul!AH90+Ago!AH90+Set!AH90+Oct!AH90),IF(Config!$C$6=11,SUM(+Ene!AH90+Feb!AH90+Mar!AH90+Abr!AH90+May!AH90+Jun!AH90+Jul!AH90+Ago!AH90+Set!AH90+Oct!AH90+Nov!AH90),IF(Config!$C$6=12,SUM(+Ene!AH90+Feb!AH90+Mar!AH90+Abr!AH90+May!AH90+Jun!AH90+Jul!AH90+Ago!AH90+Set!AH90+Oct!AH90+Nov!AH90+Dic!AH90)))))))))))))</f>
        <v>0</v>
      </c>
      <c r="AI90" s="394">
        <f>IF(Config!$C$6=1,SUM(+Ene!AI90),IF(Config!$C$6=2,SUM(+Ene!AI90+Feb!AI90),IF(Config!$C$6=3,SUM(+Ene!AI90+Feb!AI90+Mar!AI90),IF(Config!$C$6=4,SUM(+Ene!AI90+Feb!AI90+Mar!AI90+Abr!AI90),IF(Config!$C$6=5,SUM(Ene!AI90+Feb!AI90+Mar!AI90+Abr!AI90+May!AI90),IF(Config!$C$6=6,SUM(+Ene!AI90+Feb!AI90+Mar!AI90+Abr!AI90+May!AI90+Jun!AI90),IF(Config!$C$6=7,SUM(Ene!AI90+Feb!AI90+Mar!AI90+Abr!AI90+May!AI90+Jun!AI90+Jul!AI90),IF(Config!$C$6=8,SUM(+Ene!AI90+Feb!AI90+Mar!AI90+Abr!AI90+May!AI90+Jun!AI90+Jul!AI90+Ago!AI90),IF(Config!$C$6=9,SUM(+Ene!AI90+Feb!AI90+Mar!AI90+Abr!AI90+May!AI90+Jun!AI90+Jul!AI90+Ago!AI90+Set!AI90),IF(Config!$C$6=10,SUM(+Ene!AI90+Feb!AI90+Mar!AI90+Abr!AI90+May!AI90+Jun!AI90+Jul!AI90+Ago!AI90+Set!AI90+Oct!AI90),IF(Config!$C$6=11,SUM(+Ene!AI90+Feb!AI90+Mar!AI90+Abr!AI90+May!AI90+Jun!AI90+Jul!AI90+Ago!AI90+Set!AI90+Oct!AI90+Nov!AI90),IF(Config!$C$6=12,SUM(+Ene!AI90+Feb!AI90+Mar!AI90+Abr!AI90+May!AI90+Jun!AI90+Jul!AI90+Ago!AI90+Set!AI90+Oct!AI90+Nov!AI90+Dic!AI90)))))))))))))</f>
        <v>0</v>
      </c>
      <c r="AJ90" s="394">
        <f>IF(Config!$C$6=1,SUM(+Ene!AJ90),IF(Config!$C$6=2,SUM(+Ene!AJ90+Feb!AJ90),IF(Config!$C$6=3,SUM(+Ene!AJ90+Feb!AJ90+Mar!AJ90),IF(Config!$C$6=4,SUM(+Ene!AJ90+Feb!AJ90+Mar!AJ90+Abr!AJ90),IF(Config!$C$6=5,SUM(Ene!AJ90+Feb!AJ90+Mar!AJ90+Abr!AJ90+May!AJ90),IF(Config!$C$6=6,SUM(+Ene!AJ90+Feb!AJ90+Mar!AJ90+Abr!AJ90+May!AJ90+Jun!AJ90),IF(Config!$C$6=7,SUM(Ene!AJ90+Feb!AJ90+Mar!AJ90+Abr!AJ90+May!AJ90+Jun!AJ90+Jul!AJ90),IF(Config!$C$6=8,SUM(+Ene!AJ90+Feb!AJ90+Mar!AJ90+Abr!AJ90+May!AJ90+Jun!AJ90+Jul!AJ90+Ago!AJ90),IF(Config!$C$6=9,SUM(+Ene!AJ90+Feb!AJ90+Mar!AJ90+Abr!AJ90+May!AJ90+Jun!AJ90+Jul!AJ90+Ago!AJ90+Set!AJ90),IF(Config!$C$6=10,SUM(+Ene!AJ90+Feb!AJ90+Mar!AJ90+Abr!AJ90+May!AJ90+Jun!AJ90+Jul!AJ90+Ago!AJ90+Set!AJ90+Oct!AJ90),IF(Config!$C$6=11,SUM(+Ene!AJ90+Feb!AJ90+Mar!AJ90+Abr!AJ90+May!AJ90+Jun!AJ90+Jul!AJ90+Ago!AJ90+Set!AJ90+Oct!AJ90+Nov!AJ90),IF(Config!$C$6=12,SUM(+Ene!AJ90+Feb!AJ90+Mar!AJ90+Abr!AJ90+May!AJ90+Jun!AJ90+Jul!AJ90+Ago!AJ90+Set!AJ90+Oct!AJ90+Nov!AJ90+Dic!AJ90)))))))))))))</f>
        <v>0</v>
      </c>
      <c r="AK90" s="394">
        <f>IF(Config!$C$6=1,SUM(+Ene!AK90),IF(Config!$C$6=2,SUM(+Ene!AK90+Feb!AK90),IF(Config!$C$6=3,SUM(+Ene!AK90+Feb!AK90+Mar!AK90),IF(Config!$C$6=4,SUM(+Ene!AK90+Feb!AK90+Mar!AK90+Abr!AK90),IF(Config!$C$6=5,SUM(Ene!AK90+Feb!AK90+Mar!AK90+Abr!AK90+May!AK90),IF(Config!$C$6=6,SUM(+Ene!AK90+Feb!AK90+Mar!AK90+Abr!AK90+May!AK90+Jun!AK90),IF(Config!$C$6=7,SUM(Ene!AK90+Feb!AK90+Mar!AK90+Abr!AK90+May!AK90+Jun!AK90+Jul!AK90),IF(Config!$C$6=8,SUM(+Ene!AK90+Feb!AK90+Mar!AK90+Abr!AK90+May!AK90+Jun!AK90+Jul!AK90+Ago!AK90),IF(Config!$C$6=9,SUM(+Ene!AK90+Feb!AK90+Mar!AK90+Abr!AK90+May!AK90+Jun!AK90+Jul!AK90+Ago!AK90+Set!AK90),IF(Config!$C$6=10,SUM(+Ene!AK90+Feb!AK90+Mar!AK90+Abr!AK90+May!AK90+Jun!AK90+Jul!AK90+Ago!AK90+Set!AK90+Oct!AK90),IF(Config!$C$6=11,SUM(+Ene!AK90+Feb!AK90+Mar!AK90+Abr!AK90+May!AK90+Jun!AK90+Jul!AK90+Ago!AK90+Set!AK90+Oct!AK90+Nov!AK90),IF(Config!$C$6=12,SUM(+Ene!AK90+Feb!AK90+Mar!AK90+Abr!AK90+May!AK90+Jun!AK90+Jul!AK90+Ago!AK90+Set!AK90+Oct!AK90+Nov!AK90+Dic!AK90)))))))))))))</f>
        <v>0</v>
      </c>
      <c r="AL90" s="394">
        <f>IF(Config!$C$6=1,SUM(+Ene!AL90),IF(Config!$C$6=2,SUM(+Ene!AL90+Feb!AL90),IF(Config!$C$6=3,SUM(+Ene!AL90+Feb!AL90+Mar!AL90),IF(Config!$C$6=4,SUM(+Ene!AL90+Feb!AL90+Mar!AL90+Abr!AL90),IF(Config!$C$6=5,SUM(Ene!AL90+Feb!AL90+Mar!AL90+Abr!AL90+May!AL90),IF(Config!$C$6=6,SUM(+Ene!AL90+Feb!AL90+Mar!AL90+Abr!AL90+May!AL90+Jun!AL90),IF(Config!$C$6=7,SUM(Ene!AL90+Feb!AL90+Mar!AL90+Abr!AL90+May!AL90+Jun!AL90+Jul!AL90),IF(Config!$C$6=8,SUM(+Ene!AL90+Feb!AL90+Mar!AL90+Abr!AL90+May!AL90+Jun!AL90+Jul!AL90+Ago!AL90),IF(Config!$C$6=9,SUM(+Ene!AL90+Feb!AL90+Mar!AL90+Abr!AL90+May!AL90+Jun!AL90+Jul!AL90+Ago!AL90+Set!AL90),IF(Config!$C$6=10,SUM(+Ene!AL90+Feb!AL90+Mar!AL90+Abr!AL90+May!AL90+Jun!AL90+Jul!AL90+Ago!AL90+Set!AL90+Oct!AL90),IF(Config!$C$6=11,SUM(+Ene!AL90+Feb!AL90+Mar!AL90+Abr!AL90+May!AL90+Jun!AL90+Jul!AL90+Ago!AL90+Set!AL90+Oct!AL90+Nov!AL90),IF(Config!$C$6=12,SUM(+Ene!AL90+Feb!AL90+Mar!AL90+Abr!AL90+May!AL90+Jun!AL90+Jul!AL90+Ago!AL90+Set!AL90+Oct!AL90+Nov!AL90+Dic!AL90)))))))))))))</f>
        <v>0</v>
      </c>
      <c r="AM90" s="394">
        <f>IF(Config!$C$6=1,SUM(+Ene!AM90),IF(Config!$C$6=2,SUM(+Ene!AM90+Feb!AM90),IF(Config!$C$6=3,SUM(+Ene!AM90+Feb!AM90+Mar!AM90),IF(Config!$C$6=4,SUM(+Ene!AM90+Feb!AM90+Mar!AM90+Abr!AM90),IF(Config!$C$6=5,SUM(Ene!AM90+Feb!AM90+Mar!AM90+Abr!AM90+May!AM90),IF(Config!$C$6=6,SUM(+Ene!AM90+Feb!AM90+Mar!AM90+Abr!AM90+May!AM90+Jun!AM90),IF(Config!$C$6=7,SUM(Ene!AM90+Feb!AM90+Mar!AM90+Abr!AM90+May!AM90+Jun!AM90+Jul!AM90),IF(Config!$C$6=8,SUM(+Ene!AM90+Feb!AM90+Mar!AM90+Abr!AM90+May!AM90+Jun!AM90+Jul!AM90+Ago!AM90),IF(Config!$C$6=9,SUM(+Ene!AM90+Feb!AM90+Mar!AM90+Abr!AM90+May!AM90+Jun!AM90+Jul!AM90+Ago!AM90+Set!AM90),IF(Config!$C$6=10,SUM(+Ene!AM90+Feb!AM90+Mar!AM90+Abr!AM90+May!AM90+Jun!AM90+Jul!AM90+Ago!AM90+Set!AM90+Oct!AM90),IF(Config!$C$6=11,SUM(+Ene!AM90+Feb!AM90+Mar!AM90+Abr!AM90+May!AM90+Jun!AM90+Jul!AM90+Ago!AM90+Set!AM90+Oct!AM90+Nov!AM90),IF(Config!$C$6=12,SUM(+Ene!AM90+Feb!AM90+Mar!AM90+Abr!AM90+May!AM90+Jun!AM90+Jul!AM90+Ago!AM90+Set!AM90+Oct!AM90+Nov!AM90+Dic!AM90)))))))))))))</f>
        <v>0</v>
      </c>
      <c r="AN90" s="394">
        <f>IF(Config!$C$6=1,SUM(+Ene!AN90),IF(Config!$C$6=2,SUM(+Ene!AN90+Feb!AN90),IF(Config!$C$6=3,SUM(+Ene!AN90+Feb!AN90+Mar!AN90),IF(Config!$C$6=4,SUM(+Ene!AN90+Feb!AN90+Mar!AN90+Abr!AN90),IF(Config!$C$6=5,SUM(Ene!AN90+Feb!AN90+Mar!AN90+Abr!AN90+May!AN90),IF(Config!$C$6=6,SUM(+Ene!AN90+Feb!AN90+Mar!AN90+Abr!AN90+May!AN90+Jun!AN90),IF(Config!$C$6=7,SUM(Ene!AN90+Feb!AN90+Mar!AN90+Abr!AN90+May!AN90+Jun!AN90+Jul!AN90),IF(Config!$C$6=8,SUM(+Ene!AN90+Feb!AN90+Mar!AN90+Abr!AN90+May!AN90+Jun!AN90+Jul!AN90+Ago!AN90),IF(Config!$C$6=9,SUM(+Ene!AN90+Feb!AN90+Mar!AN90+Abr!AN90+May!AN90+Jun!AN90+Jul!AN90+Ago!AN90+Set!AN90),IF(Config!$C$6=10,SUM(+Ene!AN90+Feb!AN90+Mar!AN90+Abr!AN90+May!AN90+Jun!AN90+Jul!AN90+Ago!AN90+Set!AN90+Oct!AN90),IF(Config!$C$6=11,SUM(+Ene!AN90+Feb!AN90+Mar!AN90+Abr!AN90+May!AN90+Jun!AN90+Jul!AN90+Ago!AN90+Set!AN90+Oct!AN90+Nov!AN90),IF(Config!$C$6=12,SUM(+Ene!AN90+Feb!AN90+Mar!AN90+Abr!AN90+May!AN90+Jun!AN90+Jul!AN90+Ago!AN90+Set!AN90+Oct!AN90+Nov!AN90+Dic!AN90)))))))))))))</f>
        <v>0</v>
      </c>
      <c r="AO90" s="394">
        <f>IF(Config!$C$6=1,SUM(+Ene!AO90),IF(Config!$C$6=2,SUM(+Ene!AO90+Feb!AO90),IF(Config!$C$6=3,SUM(+Ene!AO90+Feb!AO90+Mar!AO90),IF(Config!$C$6=4,SUM(+Ene!AO90+Feb!AO90+Mar!AO90+Abr!AO90),IF(Config!$C$6=5,SUM(Ene!AO90+Feb!AO90+Mar!AO90+Abr!AO90+May!AO90),IF(Config!$C$6=6,SUM(+Ene!AO90+Feb!AO90+Mar!AO90+Abr!AO90+May!AO90+Jun!AO90),IF(Config!$C$6=7,SUM(Ene!AO90+Feb!AO90+Mar!AO90+Abr!AO90+May!AO90+Jun!AO90+Jul!AO90),IF(Config!$C$6=8,SUM(+Ene!AO90+Feb!AO90+Mar!AO90+Abr!AO90+May!AO90+Jun!AO90+Jul!AO90+Ago!AO90),IF(Config!$C$6=9,SUM(+Ene!AO90+Feb!AO90+Mar!AO90+Abr!AO90+May!AO90+Jun!AO90+Jul!AO90+Ago!AO90+Set!AO90),IF(Config!$C$6=10,SUM(+Ene!AO90+Feb!AO90+Mar!AO90+Abr!AO90+May!AO90+Jun!AO90+Jul!AO90+Ago!AO90+Set!AO90+Oct!AO90),IF(Config!$C$6=11,SUM(+Ene!AO90+Feb!AO90+Mar!AO90+Abr!AO90+May!AO90+Jun!AO90+Jul!AO90+Ago!AO90+Set!AO90+Oct!AO90+Nov!AO90),IF(Config!$C$6=12,SUM(+Ene!AO90+Feb!AO90+Mar!AO90+Abr!AO90+May!AO90+Jun!AO90+Jul!AO90+Ago!AO90+Set!AO90+Oct!AO90+Nov!AO90+Dic!AO90)))))))))))))</f>
        <v>0</v>
      </c>
      <c r="AP90" s="394">
        <f>IF(Config!$C$6=1,SUM(+Ene!AP90),IF(Config!$C$6=2,SUM(+Ene!AP90+Feb!AP90),IF(Config!$C$6=3,SUM(+Ene!AP90+Feb!AP90+Mar!AP90),IF(Config!$C$6=4,SUM(+Ene!AP90+Feb!AP90+Mar!AP90+Abr!AP90),IF(Config!$C$6=5,SUM(Ene!AP90+Feb!AP90+Mar!AP90+Abr!AP90+May!AP90),IF(Config!$C$6=6,SUM(+Ene!AP90+Feb!AP90+Mar!AP90+Abr!AP90+May!AP90+Jun!AP90),IF(Config!$C$6=7,SUM(Ene!AP90+Feb!AP90+Mar!AP90+Abr!AP90+May!AP90+Jun!AP90+Jul!AP90),IF(Config!$C$6=8,SUM(+Ene!AP90+Feb!AP90+Mar!AP90+Abr!AP90+May!AP90+Jun!AP90+Jul!AP90+Ago!AP90),IF(Config!$C$6=9,SUM(+Ene!AP90+Feb!AP90+Mar!AP90+Abr!AP90+May!AP90+Jun!AP90+Jul!AP90+Ago!AP90+Set!AP90),IF(Config!$C$6=10,SUM(+Ene!AP90+Feb!AP90+Mar!AP90+Abr!AP90+May!AP90+Jun!AP90+Jul!AP90+Ago!AP90+Set!AP90+Oct!AP90),IF(Config!$C$6=11,SUM(+Ene!AP90+Feb!AP90+Mar!AP90+Abr!AP90+May!AP90+Jun!AP90+Jul!AP90+Ago!AP90+Set!AP90+Oct!AP90+Nov!AP90),IF(Config!$C$6=12,SUM(+Ene!AP90+Feb!AP90+Mar!AP90+Abr!AP90+May!AP90+Jun!AP90+Jul!AP90+Ago!AP90+Set!AP90+Oct!AP90+Nov!AP90+Dic!AP90)))))))))))))</f>
        <v>0</v>
      </c>
      <c r="AQ90" s="394">
        <f>IF(Config!$C$6=1,SUM(+Ene!AQ90),IF(Config!$C$6=2,SUM(+Ene!AQ90+Feb!AQ90),IF(Config!$C$6=3,SUM(+Ene!AQ90+Feb!AQ90+Mar!AQ90),IF(Config!$C$6=4,SUM(+Ene!AQ90+Feb!AQ90+Mar!AQ90+Abr!AQ90),IF(Config!$C$6=5,SUM(Ene!AQ90+Feb!AQ90+Mar!AQ90+Abr!AQ90+May!AQ90),IF(Config!$C$6=6,SUM(+Ene!AQ90+Feb!AQ90+Mar!AQ90+Abr!AQ90+May!AQ90+Jun!AQ90),IF(Config!$C$6=7,SUM(Ene!AQ90+Feb!AQ90+Mar!AQ90+Abr!AQ90+May!AQ90+Jun!AQ90+Jul!AQ90),IF(Config!$C$6=8,SUM(+Ene!AQ90+Feb!AQ90+Mar!AQ90+Abr!AQ90+May!AQ90+Jun!AQ90+Jul!AQ90+Ago!AQ90),IF(Config!$C$6=9,SUM(+Ene!AQ90+Feb!AQ90+Mar!AQ90+Abr!AQ90+May!AQ90+Jun!AQ90+Jul!AQ90+Ago!AQ90+Set!AQ90),IF(Config!$C$6=10,SUM(+Ene!AQ90+Feb!AQ90+Mar!AQ90+Abr!AQ90+May!AQ90+Jun!AQ90+Jul!AQ90+Ago!AQ90+Set!AQ90+Oct!AQ90),IF(Config!$C$6=11,SUM(+Ene!AQ90+Feb!AQ90+Mar!AQ90+Abr!AQ90+May!AQ90+Jun!AQ90+Jul!AQ90+Ago!AQ90+Set!AQ90+Oct!AQ90+Nov!AQ90),IF(Config!$C$6=12,SUM(+Ene!AQ90+Feb!AQ90+Mar!AQ90+Abr!AQ90+May!AQ90+Jun!AQ90+Jul!AQ90+Ago!AQ90+Set!AQ90+Oct!AQ90+Nov!AQ90+Dic!AQ90)))))))))))))</f>
        <v>0</v>
      </c>
      <c r="AR90" s="394">
        <f>IF(Config!$C$6=1,SUM(+Ene!AR90),IF(Config!$C$6=2,SUM(+Ene!AR90+Feb!AR90),IF(Config!$C$6=3,SUM(+Ene!AR90+Feb!AR90+Mar!AR90),IF(Config!$C$6=4,SUM(+Ene!AR90+Feb!AR90+Mar!AR90+Abr!AR90),IF(Config!$C$6=5,SUM(Ene!AR90+Feb!AR90+Mar!AR90+Abr!AR90+May!AR90),IF(Config!$C$6=6,SUM(+Ene!AR90+Feb!AR90+Mar!AR90+Abr!AR90+May!AR90+Jun!AR90),IF(Config!$C$6=7,SUM(Ene!AR90+Feb!AR90+Mar!AR90+Abr!AR90+May!AR90+Jun!AR90+Jul!AR90),IF(Config!$C$6=8,SUM(+Ene!AR90+Feb!AR90+Mar!AR90+Abr!AR90+May!AR90+Jun!AR90+Jul!AR90+Ago!AR90),IF(Config!$C$6=9,SUM(+Ene!AR90+Feb!AR90+Mar!AR90+Abr!AR90+May!AR90+Jun!AR90+Jul!AR90+Ago!AR90+Set!AR90),IF(Config!$C$6=10,SUM(+Ene!AR90+Feb!AR90+Mar!AR90+Abr!AR90+May!AR90+Jun!AR90+Jul!AR90+Ago!AR90+Set!AR90+Oct!AR90),IF(Config!$C$6=11,SUM(+Ene!AR90+Feb!AR90+Mar!AR90+Abr!AR90+May!AR90+Jun!AR90+Jul!AR90+Ago!AR90+Set!AR90+Oct!AR90+Nov!AR90),IF(Config!$C$6=12,SUM(+Ene!AR90+Feb!AR90+Mar!AR90+Abr!AR90+May!AR90+Jun!AR90+Jul!AR90+Ago!AR90+Set!AR90+Oct!AR90+Nov!AR90+Dic!AR90)))))))))))))</f>
        <v>0</v>
      </c>
      <c r="AS90" s="394">
        <f>IF(Config!$C$6=1,SUM(+Ene!AS90),IF(Config!$C$6=2,SUM(+Ene!AS90+Feb!AS90),IF(Config!$C$6=3,SUM(+Ene!AS90+Feb!AS90+Mar!AS90),IF(Config!$C$6=4,SUM(+Ene!AS90+Feb!AS90+Mar!AS90+Abr!AS90),IF(Config!$C$6=5,SUM(Ene!AS90+Feb!AS90+Mar!AS90+Abr!AS90+May!AS90),IF(Config!$C$6=6,SUM(+Ene!AS90+Feb!AS90+Mar!AS90+Abr!AS90+May!AS90+Jun!AS90),IF(Config!$C$6=7,SUM(Ene!AS90+Feb!AS90+Mar!AS90+Abr!AS90+May!AS90+Jun!AS90+Jul!AS90),IF(Config!$C$6=8,SUM(+Ene!AS90+Feb!AS90+Mar!AS90+Abr!AS90+May!AS90+Jun!AS90+Jul!AS90+Ago!AS90),IF(Config!$C$6=9,SUM(+Ene!AS90+Feb!AS90+Mar!AS90+Abr!AS90+May!AS90+Jun!AS90+Jul!AS90+Ago!AS90+Set!AS90),IF(Config!$C$6=10,SUM(+Ene!AS90+Feb!AS90+Mar!AS90+Abr!AS90+May!AS90+Jun!AS90+Jul!AS90+Ago!AS90+Set!AS90+Oct!AS90),IF(Config!$C$6=11,SUM(+Ene!AS90+Feb!AS90+Mar!AS90+Abr!AS90+May!AS90+Jun!AS90+Jul!AS90+Ago!AS90+Set!AS90+Oct!AS90+Nov!AS90),IF(Config!$C$6=12,SUM(+Ene!AS90+Feb!AS90+Mar!AS90+Abr!AS90+May!AS90+Jun!AS90+Jul!AS90+Ago!AS90+Set!AS90+Oct!AS90+Nov!AS90+Dic!AS90)))))))))))))</f>
        <v>0</v>
      </c>
      <c r="AT90" s="394">
        <f>IF(Config!$C$6=1,SUM(+Ene!AT90),IF(Config!$C$6=2,SUM(+Ene!AT90+Feb!AT90),IF(Config!$C$6=3,SUM(+Ene!AT90+Feb!AT90+Mar!AT90),IF(Config!$C$6=4,SUM(+Ene!AT90+Feb!AT90+Mar!AT90+Abr!AT90),IF(Config!$C$6=5,SUM(Ene!AT90+Feb!AT90+Mar!AT90+Abr!AT90+May!AT90),IF(Config!$C$6=6,SUM(+Ene!AT90+Feb!AT90+Mar!AT90+Abr!AT90+May!AT90+Jun!AT90),IF(Config!$C$6=7,SUM(Ene!AT90+Feb!AT90+Mar!AT90+Abr!AT90+May!AT90+Jun!AT90+Jul!AT90),IF(Config!$C$6=8,SUM(+Ene!AT90+Feb!AT90+Mar!AT90+Abr!AT90+May!AT90+Jun!AT90+Jul!AT90+Ago!AT90),IF(Config!$C$6=9,SUM(+Ene!AT90+Feb!AT90+Mar!AT90+Abr!AT90+May!AT90+Jun!AT90+Jul!AT90+Ago!AT90+Set!AT90),IF(Config!$C$6=10,SUM(+Ene!AT90+Feb!AT90+Mar!AT90+Abr!AT90+May!AT90+Jun!AT90+Jul!AT90+Ago!AT90+Set!AT90+Oct!AT90),IF(Config!$C$6=11,SUM(+Ene!AT90+Feb!AT90+Mar!AT90+Abr!AT90+May!AT90+Jun!AT90+Jul!AT90+Ago!AT90+Set!AT90+Oct!AT90+Nov!AT90),IF(Config!$C$6=12,SUM(+Ene!AT90+Feb!AT90+Mar!AT90+Abr!AT90+May!AT90+Jun!AT90+Jul!AT90+Ago!AT90+Set!AT90+Oct!AT90+Nov!AT90+Dic!AT90)))))))))))))</f>
        <v>0</v>
      </c>
      <c r="AU90">
        <f t="shared" si="34"/>
        <v>0</v>
      </c>
      <c r="AV90" s="394">
        <f t="shared" ref="AV90:AV110" si="70">SUM(D90)</f>
        <v>0</v>
      </c>
      <c r="AW90" s="394">
        <f t="shared" ref="AW90:AW110" si="71">+E90</f>
        <v>0</v>
      </c>
      <c r="AX90" s="394">
        <f t="shared" ref="AX90:AX110" si="72">+SUM(G90:P90)</f>
        <v>0</v>
      </c>
      <c r="AY90" s="394">
        <f t="shared" ref="AY90:AY110" si="73">+SUM(Q90:S90)</f>
        <v>0</v>
      </c>
      <c r="AZ90" s="394">
        <f t="shared" ref="AZ90:AZ110" si="74">+SUM(T90:W90)</f>
        <v>0</v>
      </c>
      <c r="BA90" s="394">
        <f t="shared" ref="BA90:BA110" si="75">+SUM(X90:AC90)</f>
        <v>0</v>
      </c>
      <c r="BB90" s="37">
        <f t="shared" si="59"/>
        <v>0</v>
      </c>
      <c r="BC90" s="394">
        <f t="shared" ref="BC90:BC110" si="76">+SUM(AJ90:AL90)</f>
        <v>0</v>
      </c>
      <c r="BD90" s="394">
        <f t="shared" ref="BD90:BD110" si="77">+SUM(AM90:AP90)</f>
        <v>0</v>
      </c>
      <c r="BE90" s="394">
        <f t="shared" ref="BE90:BE110" si="78">+SUM(AQ90:AT90)</f>
        <v>0</v>
      </c>
      <c r="BF90" s="54">
        <f t="shared" si="69"/>
        <v>0</v>
      </c>
      <c r="BG90" t="str">
        <f t="shared" si="8"/>
        <v>OK</v>
      </c>
    </row>
    <row r="91" spans="1:59" x14ac:dyDescent="0.25">
      <c r="A91" s="400">
        <v>88</v>
      </c>
      <c r="B91" s="392" t="str">
        <f>METAS!B87</f>
        <v>PORCENTAJE RECIÉN NACIDO CON CONTROLES CRED COMPLETO</v>
      </c>
      <c r="C91" s="387" t="str">
        <f>METAS!D87</f>
        <v>DIT</v>
      </c>
      <c r="D91" s="394">
        <f>IF(Config!$C$6=1,SUM(+Ene!D91),IF(Config!$C$6=2,SUM(+Ene!D91+Feb!D91),IF(Config!$C$6=3,SUM(+Ene!D91+Feb!D91+Mar!D91),IF(Config!$C$6=4,SUM(+Ene!D91+Feb!D91+Mar!D91+Abr!D91),IF(Config!$C$6=5,SUM(Ene!D91+Feb!D91+Mar!D91+Abr!D91+May!D91),IF(Config!$C$6=6,SUM(+Ene!D91+Feb!D91+Mar!D91+Abr!D91+May!D91+Jun!D91),IF(Config!$C$6=7,SUM(Ene!D91+Feb!D91+Mar!D91+Abr!D91+May!D91+Jun!D91+Jul!D91),IF(Config!$C$6=8,SUM(+Ene!D91+Feb!D91+Mar!D91+Abr!D91+May!D91+Jun!D91+Jul!D91+Ago!D91),IF(Config!$C$6=9,SUM(+Ene!D91+Feb!D91+Mar!D91+Abr!D91+May!D91+Jun!D91+Jul!D91+Ago!D91+Set!D91),IF(Config!$C$6=10,SUM(+Ene!D91+Feb!D91+Mar!D91+Abr!D91+May!D91+Jun!D91+Jul!D91+Ago!D91+Set!D91+Oct!D91),IF(Config!$C$6=11,SUM(+Ene!D91+Feb!D91+Mar!D91+Abr!D91+May!D91+Jun!D91+Jul!D91+Ago!D91+Set!D91+Oct!D91+Nov!D91),IF(Config!$C$6=12,SUM(+Ene!D91+Feb!D91+Mar!D91+Abr!D91+May!D91+Jun!D91+Jul!D91+Ago!D91+Set!D91+Oct!D91+Nov!D91+Dic!D91)))))))))))))</f>
        <v>0</v>
      </c>
      <c r="E91" s="394">
        <f>IF(Config!$C$6=1,SUM(+Ene!E91),IF(Config!$C$6=2,SUM(+Ene!E91+Feb!E91),IF(Config!$C$6=3,SUM(+Ene!E91+Feb!E91+Mar!E91),IF(Config!$C$6=4,SUM(+Ene!E91+Feb!E91+Mar!E91+Abr!E91),IF(Config!$C$6=5,SUM(Ene!E91+Feb!E91+Mar!E91+Abr!E91+May!E91),IF(Config!$C$6=6,SUM(+Ene!E91+Feb!E91+Mar!E91+Abr!E91+May!E91+Jun!E91),IF(Config!$C$6=7,SUM(Ene!E91+Feb!E91+Mar!E91+Abr!E91+May!E91+Jun!E91+Jul!E91),IF(Config!$C$6=8,SUM(+Ene!E91+Feb!E91+Mar!E91+Abr!E91+May!E91+Jun!E91+Jul!E91+Ago!E91),IF(Config!$C$6=9,SUM(+Ene!E91+Feb!E91+Mar!E91+Abr!E91+May!E91+Jun!E91+Jul!E91+Ago!E91+Set!E91),IF(Config!$C$6=10,SUM(+Ene!E91+Feb!E91+Mar!E91+Abr!E91+May!E91+Jun!E91+Jul!E91+Ago!E91+Set!E91+Oct!E91),IF(Config!$C$6=11,SUM(+Ene!E91+Feb!E91+Mar!E91+Abr!E91+May!E91+Jun!E91+Jul!E91+Ago!E91+Set!E91+Oct!E91+Nov!E91),IF(Config!$C$6=12,SUM(+Ene!E91+Feb!E91+Mar!E91+Abr!E91+May!E91+Jun!E91+Jul!E91+Ago!E91+Set!E91+Oct!E91+Nov!E91+Dic!E91)))))))))))))</f>
        <v>0</v>
      </c>
      <c r="F91" s="429">
        <f>IF(Config!$C$6=1,SUM(+Ene!F111),IF(Config!$C$6=2,SUM(+Ene!F111+Feb!F111),IF(Config!$C$6=3,SUM(+Ene!F111+Feb!F111+Mar!F111),IF(Config!$C$6=4,SUM(+Ene!F111+Feb!F111+Mar!F111+Abr!F111),IF(Config!$C$6=5,SUM(Ene!F111+Feb!F111+Mar!F111+Abr!F111+May!F111),IF(Config!$C$6=6,SUM(+Ene!F111+Feb!F111+Mar!F111+Abr!F111+May!F111+Jun!F111),IF(Config!$C$6=7,SUM(Ene!F111+Feb!F111+Mar!F111+Abr!F111+May!F111+Jun!F111+Jul!F111),IF(Config!$C$6=8,SUM(+Ene!F111+Feb!F111+Mar!F111+Abr!F111+May!F111+Jun!F111+Jul!F111+Ago!F111),IF(Config!$C$6=9,SUM(+Ene!F111+Feb!F111+Mar!F111+Abr!F111+May!F111+Jun!F111+Jul!F111+Ago!F111+Set!F111),IF(Config!$C$6=10,SUM(+Ene!F111+Feb!F111+Mar!F111+Abr!F111+May!F111+Jun!F111+Jul!F111+Ago!F111+Set!F111+Oct!F111),IF(Config!$C$6=11,SUM(+Ene!F111+Feb!F111+Mar!F111+Abr!F111+May!F111+Jun!F111+Jul!F111+Ago!F111+Set!F111+Oct!F111+Nov!F111),IF(Config!$C$6=12,SUM(+Ene!F111+Feb!F111+Mar!F111+Abr!F111+May!F111+Jun!F111+Jul!F111+Ago!F111+Set!F111+Oct!F111+Nov!F111+Dic!F111)))))))))))))</f>
        <v>0</v>
      </c>
      <c r="G91" s="394">
        <f>IF(Config!$C$6=1,SUM(+Ene!G91),IF(Config!$C$6=2,SUM(+Ene!G91+Feb!G91),IF(Config!$C$6=3,SUM(+Ene!G91+Feb!G91+Mar!G91),IF(Config!$C$6=4,SUM(+Ene!G91+Feb!G91+Mar!G91+Abr!G91),IF(Config!$C$6=5,SUM(Ene!G91+Feb!G91+Mar!G91+Abr!G91+May!G91),IF(Config!$C$6=6,SUM(+Ene!G91+Feb!G91+Mar!G91+Abr!G91+May!G91+Jun!G91),IF(Config!$C$6=7,SUM(Ene!G91+Feb!G91+Mar!G91+Abr!G91+May!G91+Jun!G91+Jul!G91),IF(Config!$C$6=8,SUM(+Ene!G91+Feb!G91+Mar!G91+Abr!G91+May!G91+Jun!G91+Jul!G91+Ago!G91),IF(Config!$C$6=9,SUM(+Ene!G91+Feb!G91+Mar!G91+Abr!G91+May!G91+Jun!G91+Jul!G91+Ago!G91+Set!G91),IF(Config!$C$6=10,SUM(+Ene!G91+Feb!G91+Mar!G91+Abr!G91+May!G91+Jun!G91+Jul!G91+Ago!G91+Set!G91+Oct!G91),IF(Config!$C$6=11,SUM(+Ene!G91+Feb!G91+Mar!G91+Abr!G91+May!G91+Jun!G91+Jul!G91+Ago!G91+Set!G91+Oct!G91+Nov!G91),IF(Config!$C$6=12,SUM(+Ene!G91+Feb!G91+Mar!G91+Abr!G91+May!G91+Jun!G91+Jul!G91+Ago!G91+Set!G91+Oct!G91+Nov!G91+Dic!G91)))))))))))))</f>
        <v>0</v>
      </c>
      <c r="H91" s="394">
        <f>IF(Config!$C$6=1,SUM(+Ene!H91),IF(Config!$C$6=2,SUM(+Ene!H91+Feb!H91),IF(Config!$C$6=3,SUM(+Ene!H91+Feb!H91+Mar!H91),IF(Config!$C$6=4,SUM(+Ene!H91+Feb!H91+Mar!H91+Abr!H91),IF(Config!$C$6=5,SUM(Ene!H91+Feb!H91+Mar!H91+Abr!H91+May!H91),IF(Config!$C$6=6,SUM(+Ene!H91+Feb!H91+Mar!H91+Abr!H91+May!H91+Jun!H91),IF(Config!$C$6=7,SUM(Ene!H91+Feb!H91+Mar!H91+Abr!H91+May!H91+Jun!H91+Jul!H91),IF(Config!$C$6=8,SUM(+Ene!H91+Feb!H91+Mar!H91+Abr!H91+May!H91+Jun!H91+Jul!H91+Ago!H91),IF(Config!$C$6=9,SUM(+Ene!H91+Feb!H91+Mar!H91+Abr!H91+May!H91+Jun!H91+Jul!H91+Ago!H91+Set!H91),IF(Config!$C$6=10,SUM(+Ene!H91+Feb!H91+Mar!H91+Abr!H91+May!H91+Jun!H91+Jul!H91+Ago!H91+Set!H91+Oct!H91),IF(Config!$C$6=11,SUM(+Ene!H91+Feb!H91+Mar!H91+Abr!H91+May!H91+Jun!H91+Jul!H91+Ago!H91+Set!H91+Oct!H91+Nov!H91),IF(Config!$C$6=12,SUM(+Ene!H91+Feb!H91+Mar!H91+Abr!H91+May!H91+Jun!H91+Jul!H91+Ago!H91+Set!H91+Oct!H91+Nov!H91+Dic!H91)))))))))))))</f>
        <v>0</v>
      </c>
      <c r="I91" s="394">
        <f>IF(Config!$C$6=1,SUM(+Ene!I91),IF(Config!$C$6=2,SUM(+Ene!I91+Feb!I91),IF(Config!$C$6=3,SUM(+Ene!I91+Feb!I91+Mar!I91),IF(Config!$C$6=4,SUM(+Ene!I91+Feb!I91+Mar!I91+Abr!I91),IF(Config!$C$6=5,SUM(Ene!I91+Feb!I91+Mar!I91+Abr!I91+May!I91),IF(Config!$C$6=6,SUM(+Ene!I91+Feb!I91+Mar!I91+Abr!I91+May!I91+Jun!I91),IF(Config!$C$6=7,SUM(Ene!I91+Feb!I91+Mar!I91+Abr!I91+May!I91+Jun!I91+Jul!I91),IF(Config!$C$6=8,SUM(+Ene!I91+Feb!I91+Mar!I91+Abr!I91+May!I91+Jun!I91+Jul!I91+Ago!I91),IF(Config!$C$6=9,SUM(+Ene!I91+Feb!I91+Mar!I91+Abr!I91+May!I91+Jun!I91+Jul!I91+Ago!I91+Set!I91),IF(Config!$C$6=10,SUM(+Ene!I91+Feb!I91+Mar!I91+Abr!I91+May!I91+Jun!I91+Jul!I91+Ago!I91+Set!I91+Oct!I91),IF(Config!$C$6=11,SUM(+Ene!I91+Feb!I91+Mar!I91+Abr!I91+May!I91+Jun!I91+Jul!I91+Ago!I91+Set!I91+Oct!I91+Nov!I91),IF(Config!$C$6=12,SUM(+Ene!I91+Feb!I91+Mar!I91+Abr!I91+May!I91+Jun!I91+Jul!I91+Ago!I91+Set!I91+Oct!I91+Nov!I91+Dic!I91)))))))))))))</f>
        <v>0</v>
      </c>
      <c r="J91" s="394">
        <f>IF(Config!$C$6=1,SUM(+Ene!J91),IF(Config!$C$6=2,SUM(+Ene!J91+Feb!J91),IF(Config!$C$6=3,SUM(+Ene!J91+Feb!J91+Mar!J91),IF(Config!$C$6=4,SUM(+Ene!J91+Feb!J91+Mar!J91+Abr!J91),IF(Config!$C$6=5,SUM(Ene!J91+Feb!J91+Mar!J91+Abr!J91+May!J91),IF(Config!$C$6=6,SUM(+Ene!J91+Feb!J91+Mar!J91+Abr!J91+May!J91+Jun!J91),IF(Config!$C$6=7,SUM(Ene!J91+Feb!J91+Mar!J91+Abr!J91+May!J91+Jun!J91+Jul!J91),IF(Config!$C$6=8,SUM(+Ene!J91+Feb!J91+Mar!J91+Abr!J91+May!J91+Jun!J91+Jul!J91+Ago!J91),IF(Config!$C$6=9,SUM(+Ene!J91+Feb!J91+Mar!J91+Abr!J91+May!J91+Jun!J91+Jul!J91+Ago!J91+Set!J91),IF(Config!$C$6=10,SUM(+Ene!J91+Feb!J91+Mar!J91+Abr!J91+May!J91+Jun!J91+Jul!J91+Ago!J91+Set!J91+Oct!J91),IF(Config!$C$6=11,SUM(+Ene!J91+Feb!J91+Mar!J91+Abr!J91+May!J91+Jun!J91+Jul!J91+Ago!J91+Set!J91+Oct!J91+Nov!J91),IF(Config!$C$6=12,SUM(+Ene!J91+Feb!J91+Mar!J91+Abr!J91+May!J91+Jun!J91+Jul!J91+Ago!J91+Set!J91+Oct!J91+Nov!J91+Dic!J91)))))))))))))</f>
        <v>0</v>
      </c>
      <c r="K91" s="394">
        <f>IF(Config!$C$6=1,SUM(+Ene!K91),IF(Config!$C$6=2,SUM(+Ene!K91+Feb!K91),IF(Config!$C$6=3,SUM(+Ene!K91+Feb!K91+Mar!K91),IF(Config!$C$6=4,SUM(+Ene!K91+Feb!K91+Mar!K91+Abr!K91),IF(Config!$C$6=5,SUM(Ene!K91+Feb!K91+Mar!K91+Abr!K91+May!K91),IF(Config!$C$6=6,SUM(+Ene!K91+Feb!K91+Mar!K91+Abr!K91+May!K91+Jun!K91),IF(Config!$C$6=7,SUM(Ene!K91+Feb!K91+Mar!K91+Abr!K91+May!K91+Jun!K91+Jul!K91),IF(Config!$C$6=8,SUM(+Ene!K91+Feb!K91+Mar!K91+Abr!K91+May!K91+Jun!K91+Jul!K91+Ago!K91),IF(Config!$C$6=9,SUM(+Ene!K91+Feb!K91+Mar!K91+Abr!K91+May!K91+Jun!K91+Jul!K91+Ago!K91+Set!K91),IF(Config!$C$6=10,SUM(+Ene!K91+Feb!K91+Mar!K91+Abr!K91+May!K91+Jun!K91+Jul!K91+Ago!K91+Set!K91+Oct!K91),IF(Config!$C$6=11,SUM(+Ene!K91+Feb!K91+Mar!K91+Abr!K91+May!K91+Jun!K91+Jul!K91+Ago!K91+Set!K91+Oct!K91+Nov!K91),IF(Config!$C$6=12,SUM(+Ene!K91+Feb!K91+Mar!K91+Abr!K91+May!K91+Jun!K91+Jul!K91+Ago!K91+Set!K91+Oct!K91+Nov!K91+Dic!K91)))))))))))))</f>
        <v>0</v>
      </c>
      <c r="L91" s="394">
        <f>IF(Config!$C$6=1,SUM(+Ene!L91),IF(Config!$C$6=2,SUM(+Ene!L91+Feb!L91),IF(Config!$C$6=3,SUM(+Ene!L91+Feb!L91+Mar!L91),IF(Config!$C$6=4,SUM(+Ene!L91+Feb!L91+Mar!L91+Abr!L91),IF(Config!$C$6=5,SUM(Ene!L91+Feb!L91+Mar!L91+Abr!L91+May!L91),IF(Config!$C$6=6,SUM(+Ene!L91+Feb!L91+Mar!L91+Abr!L91+May!L91+Jun!L91),IF(Config!$C$6=7,SUM(Ene!L91+Feb!L91+Mar!L91+Abr!L91+May!L91+Jun!L91+Jul!L91),IF(Config!$C$6=8,SUM(+Ene!L91+Feb!L91+Mar!L91+Abr!L91+May!L91+Jun!L91+Jul!L91+Ago!L91),IF(Config!$C$6=9,SUM(+Ene!L91+Feb!L91+Mar!L91+Abr!L91+May!L91+Jun!L91+Jul!L91+Ago!L91+Set!L91),IF(Config!$C$6=10,SUM(+Ene!L91+Feb!L91+Mar!L91+Abr!L91+May!L91+Jun!L91+Jul!L91+Ago!L91+Set!L91+Oct!L91),IF(Config!$C$6=11,SUM(+Ene!L91+Feb!L91+Mar!L91+Abr!L91+May!L91+Jun!L91+Jul!L91+Ago!L91+Set!L91+Oct!L91+Nov!L91),IF(Config!$C$6=12,SUM(+Ene!L91+Feb!L91+Mar!L91+Abr!L91+May!L91+Jun!L91+Jul!L91+Ago!L91+Set!L91+Oct!L91+Nov!L91+Dic!L91)))))))))))))</f>
        <v>0</v>
      </c>
      <c r="M91" s="394">
        <f>IF(Config!$C$6=1,SUM(+Ene!M91),IF(Config!$C$6=2,SUM(+Ene!M91+Feb!M91),IF(Config!$C$6=3,SUM(+Ene!M91+Feb!M91+Mar!M91),IF(Config!$C$6=4,SUM(+Ene!M91+Feb!M91+Mar!M91+Abr!M91),IF(Config!$C$6=5,SUM(Ene!M91+Feb!M91+Mar!M91+Abr!M91+May!M91),IF(Config!$C$6=6,SUM(+Ene!M91+Feb!M91+Mar!M91+Abr!M91+May!M91+Jun!M91),IF(Config!$C$6=7,SUM(Ene!M91+Feb!M91+Mar!M91+Abr!M91+May!M91+Jun!M91+Jul!M91),IF(Config!$C$6=8,SUM(+Ene!M91+Feb!M91+Mar!M91+Abr!M91+May!M91+Jun!M91+Jul!M91+Ago!M91),IF(Config!$C$6=9,SUM(+Ene!M91+Feb!M91+Mar!M91+Abr!M91+May!M91+Jun!M91+Jul!M91+Ago!M91+Set!M91),IF(Config!$C$6=10,SUM(+Ene!M91+Feb!M91+Mar!M91+Abr!M91+May!M91+Jun!M91+Jul!M91+Ago!M91+Set!M91+Oct!M91),IF(Config!$C$6=11,SUM(+Ene!M91+Feb!M91+Mar!M91+Abr!M91+May!M91+Jun!M91+Jul!M91+Ago!M91+Set!M91+Oct!M91+Nov!M91),IF(Config!$C$6=12,SUM(+Ene!M91+Feb!M91+Mar!M91+Abr!M91+May!M91+Jun!M91+Jul!M91+Ago!M91+Set!M91+Oct!M91+Nov!M91+Dic!M91)))))))))))))</f>
        <v>0</v>
      </c>
      <c r="N91" s="394">
        <f>IF(Config!$C$6=1,SUM(+Ene!N91),IF(Config!$C$6=2,SUM(+Ene!N91+Feb!N91),IF(Config!$C$6=3,SUM(+Ene!N91+Feb!N91+Mar!N91),IF(Config!$C$6=4,SUM(+Ene!N91+Feb!N91+Mar!N91+Abr!N91),IF(Config!$C$6=5,SUM(Ene!N91+Feb!N91+Mar!N91+Abr!N91+May!N91),IF(Config!$C$6=6,SUM(+Ene!N91+Feb!N91+Mar!N91+Abr!N91+May!N91+Jun!N91),IF(Config!$C$6=7,SUM(Ene!N91+Feb!N91+Mar!N91+Abr!N91+May!N91+Jun!N91+Jul!N91),IF(Config!$C$6=8,SUM(+Ene!N91+Feb!N91+Mar!N91+Abr!N91+May!N91+Jun!N91+Jul!N91+Ago!N91),IF(Config!$C$6=9,SUM(+Ene!N91+Feb!N91+Mar!N91+Abr!N91+May!N91+Jun!N91+Jul!N91+Ago!N91+Set!N91),IF(Config!$C$6=10,SUM(+Ene!N91+Feb!N91+Mar!N91+Abr!N91+May!N91+Jun!N91+Jul!N91+Ago!N91+Set!N91+Oct!N91),IF(Config!$C$6=11,SUM(+Ene!N91+Feb!N91+Mar!N91+Abr!N91+May!N91+Jun!N91+Jul!N91+Ago!N91+Set!N91+Oct!N91+Nov!N91),IF(Config!$C$6=12,SUM(+Ene!N91+Feb!N91+Mar!N91+Abr!N91+May!N91+Jun!N91+Jul!N91+Ago!N91+Set!N91+Oct!N91+Nov!N91+Dic!N91)))))))))))))</f>
        <v>0</v>
      </c>
      <c r="O91" s="394">
        <f>IF(Config!$C$6=1,SUM(+Ene!O91),IF(Config!$C$6=2,SUM(+Ene!O91+Feb!O91),IF(Config!$C$6=3,SUM(+Ene!O91+Feb!O91+Mar!O91),IF(Config!$C$6=4,SUM(+Ene!O91+Feb!O91+Mar!O91+Abr!O91),IF(Config!$C$6=5,SUM(Ene!O91+Feb!O91+Mar!O91+Abr!O91+May!O91),IF(Config!$C$6=6,SUM(+Ene!O91+Feb!O91+Mar!O91+Abr!O91+May!O91+Jun!O91),IF(Config!$C$6=7,SUM(Ene!O91+Feb!O91+Mar!O91+Abr!O91+May!O91+Jun!O91+Jul!O91),IF(Config!$C$6=8,SUM(+Ene!O91+Feb!O91+Mar!O91+Abr!O91+May!O91+Jun!O91+Jul!O91+Ago!O91),IF(Config!$C$6=9,SUM(+Ene!O91+Feb!O91+Mar!O91+Abr!O91+May!O91+Jun!O91+Jul!O91+Ago!O91+Set!O91),IF(Config!$C$6=10,SUM(+Ene!O91+Feb!O91+Mar!O91+Abr!O91+May!O91+Jun!O91+Jul!O91+Ago!O91+Set!O91+Oct!O91),IF(Config!$C$6=11,SUM(+Ene!O91+Feb!O91+Mar!O91+Abr!O91+May!O91+Jun!O91+Jul!O91+Ago!O91+Set!O91+Oct!O91+Nov!O91),IF(Config!$C$6=12,SUM(+Ene!O91+Feb!O91+Mar!O91+Abr!O91+May!O91+Jun!O91+Jul!O91+Ago!O91+Set!O91+Oct!O91+Nov!O91+Dic!O91)))))))))))))</f>
        <v>0</v>
      </c>
      <c r="P91" s="394">
        <f>IF(Config!$C$6=1,SUM(+Ene!P91),IF(Config!$C$6=2,SUM(+Ene!P91+Feb!P91),IF(Config!$C$6=3,SUM(+Ene!P91+Feb!P91+Mar!P91),IF(Config!$C$6=4,SUM(+Ene!P91+Feb!P91+Mar!P91+Abr!P91),IF(Config!$C$6=5,SUM(Ene!P91+Feb!P91+Mar!P91+Abr!P91+May!P91),IF(Config!$C$6=6,SUM(+Ene!P91+Feb!P91+Mar!P91+Abr!P91+May!P91+Jun!P91),IF(Config!$C$6=7,SUM(Ene!P91+Feb!P91+Mar!P91+Abr!P91+May!P91+Jun!P91+Jul!P91),IF(Config!$C$6=8,SUM(+Ene!P91+Feb!P91+Mar!P91+Abr!P91+May!P91+Jun!P91+Jul!P91+Ago!P91),IF(Config!$C$6=9,SUM(+Ene!P91+Feb!P91+Mar!P91+Abr!P91+May!P91+Jun!P91+Jul!P91+Ago!P91+Set!P91),IF(Config!$C$6=10,SUM(+Ene!P91+Feb!P91+Mar!P91+Abr!P91+May!P91+Jun!P91+Jul!P91+Ago!P91+Set!P91+Oct!P91),IF(Config!$C$6=11,SUM(+Ene!P91+Feb!P91+Mar!P91+Abr!P91+May!P91+Jun!P91+Jul!P91+Ago!P91+Set!P91+Oct!P91+Nov!P91),IF(Config!$C$6=12,SUM(+Ene!P91+Feb!P91+Mar!P91+Abr!P91+May!P91+Jun!P91+Jul!P91+Ago!P91+Set!P91+Oct!P91+Nov!P91+Dic!P91)))))))))))))</f>
        <v>0</v>
      </c>
      <c r="Q91" s="394">
        <f>IF(Config!$C$6=1,SUM(+Ene!Q91),IF(Config!$C$6=2,SUM(+Ene!Q91+Feb!Q91),IF(Config!$C$6=3,SUM(+Ene!Q91+Feb!Q91+Mar!Q91),IF(Config!$C$6=4,SUM(+Ene!Q91+Feb!Q91+Mar!Q91+Abr!Q91),IF(Config!$C$6=5,SUM(Ene!Q91+Feb!Q91+Mar!Q91+Abr!Q91+May!Q91),IF(Config!$C$6=6,SUM(+Ene!Q91+Feb!Q91+Mar!Q91+Abr!Q91+May!Q91+Jun!Q91),IF(Config!$C$6=7,SUM(Ene!Q91+Feb!Q91+Mar!Q91+Abr!Q91+May!Q91+Jun!Q91+Jul!Q91),IF(Config!$C$6=8,SUM(+Ene!Q91+Feb!Q91+Mar!Q91+Abr!Q91+May!Q91+Jun!Q91+Jul!Q91+Ago!Q91),IF(Config!$C$6=9,SUM(+Ene!Q91+Feb!Q91+Mar!Q91+Abr!Q91+May!Q91+Jun!Q91+Jul!Q91+Ago!Q91+Set!Q91),IF(Config!$C$6=10,SUM(+Ene!Q91+Feb!Q91+Mar!Q91+Abr!Q91+May!Q91+Jun!Q91+Jul!Q91+Ago!Q91+Set!Q91+Oct!Q91),IF(Config!$C$6=11,SUM(+Ene!Q91+Feb!Q91+Mar!Q91+Abr!Q91+May!Q91+Jun!Q91+Jul!Q91+Ago!Q91+Set!Q91+Oct!Q91+Nov!Q91),IF(Config!$C$6=12,SUM(+Ene!Q91+Feb!Q91+Mar!Q91+Abr!Q91+May!Q91+Jun!Q91+Jul!Q91+Ago!Q91+Set!Q91+Oct!Q91+Nov!Q91+Dic!Q91)))))))))))))</f>
        <v>0</v>
      </c>
      <c r="R91" s="394">
        <f>IF(Config!$C$6=1,SUM(+Ene!R91),IF(Config!$C$6=2,SUM(+Ene!R91+Feb!R91),IF(Config!$C$6=3,SUM(+Ene!R91+Feb!R91+Mar!R91),IF(Config!$C$6=4,SUM(+Ene!R91+Feb!R91+Mar!R91+Abr!R91),IF(Config!$C$6=5,SUM(Ene!R91+Feb!R91+Mar!R91+Abr!R91+May!R91),IF(Config!$C$6=6,SUM(+Ene!R91+Feb!R91+Mar!R91+Abr!R91+May!R91+Jun!R91),IF(Config!$C$6=7,SUM(Ene!R91+Feb!R91+Mar!R91+Abr!R91+May!R91+Jun!R91+Jul!R91),IF(Config!$C$6=8,SUM(+Ene!R91+Feb!R91+Mar!R91+Abr!R91+May!R91+Jun!R91+Jul!R91+Ago!R91),IF(Config!$C$6=9,SUM(+Ene!R91+Feb!R91+Mar!R91+Abr!R91+May!R91+Jun!R91+Jul!R91+Ago!R91+Set!R91),IF(Config!$C$6=10,SUM(+Ene!R91+Feb!R91+Mar!R91+Abr!R91+May!R91+Jun!R91+Jul!R91+Ago!R91+Set!R91+Oct!R91),IF(Config!$C$6=11,SUM(+Ene!R91+Feb!R91+Mar!R91+Abr!R91+May!R91+Jun!R91+Jul!R91+Ago!R91+Set!R91+Oct!R91+Nov!R91),IF(Config!$C$6=12,SUM(+Ene!R91+Feb!R91+Mar!R91+Abr!R91+May!R91+Jun!R91+Jul!R91+Ago!R91+Set!R91+Oct!R91+Nov!R91+Dic!R91)))))))))))))</f>
        <v>0</v>
      </c>
      <c r="S91" s="394">
        <f>IF(Config!$C$6=1,SUM(+Ene!S91),IF(Config!$C$6=2,SUM(+Ene!S91+Feb!S91),IF(Config!$C$6=3,SUM(+Ene!S91+Feb!S91+Mar!S91),IF(Config!$C$6=4,SUM(+Ene!S91+Feb!S91+Mar!S91+Abr!S91),IF(Config!$C$6=5,SUM(Ene!S91+Feb!S91+Mar!S91+Abr!S91+May!S91),IF(Config!$C$6=6,SUM(+Ene!S91+Feb!S91+Mar!S91+Abr!S91+May!S91+Jun!S91),IF(Config!$C$6=7,SUM(Ene!S91+Feb!S91+Mar!S91+Abr!S91+May!S91+Jun!S91+Jul!S91),IF(Config!$C$6=8,SUM(+Ene!S91+Feb!S91+Mar!S91+Abr!S91+May!S91+Jun!S91+Jul!S91+Ago!S91),IF(Config!$C$6=9,SUM(+Ene!S91+Feb!S91+Mar!S91+Abr!S91+May!S91+Jun!S91+Jul!S91+Ago!S91+Set!S91),IF(Config!$C$6=10,SUM(+Ene!S91+Feb!S91+Mar!S91+Abr!S91+May!S91+Jun!S91+Jul!S91+Ago!S91+Set!S91+Oct!S91),IF(Config!$C$6=11,SUM(+Ene!S91+Feb!S91+Mar!S91+Abr!S91+May!S91+Jun!S91+Jul!S91+Ago!S91+Set!S91+Oct!S91+Nov!S91),IF(Config!$C$6=12,SUM(+Ene!S91+Feb!S91+Mar!S91+Abr!S91+May!S91+Jun!S91+Jul!S91+Ago!S91+Set!S91+Oct!S91+Nov!S91+Dic!S91)))))))))))))</f>
        <v>0</v>
      </c>
      <c r="T91" s="394">
        <f>IF(Config!$C$6=1,SUM(+Ene!T91),IF(Config!$C$6=2,SUM(+Ene!T91+Feb!T91),IF(Config!$C$6=3,SUM(+Ene!T91+Feb!T91+Mar!T91),IF(Config!$C$6=4,SUM(+Ene!T91+Feb!T91+Mar!T91+Abr!T91),IF(Config!$C$6=5,SUM(Ene!T91+Feb!T91+Mar!T91+Abr!T91+May!T91),IF(Config!$C$6=6,SUM(+Ene!T91+Feb!T91+Mar!T91+Abr!T91+May!T91+Jun!T91),IF(Config!$C$6=7,SUM(Ene!T91+Feb!T91+Mar!T91+Abr!T91+May!T91+Jun!T91+Jul!T91),IF(Config!$C$6=8,SUM(+Ene!T91+Feb!T91+Mar!T91+Abr!T91+May!T91+Jun!T91+Jul!T91+Ago!T91),IF(Config!$C$6=9,SUM(+Ene!T91+Feb!T91+Mar!T91+Abr!T91+May!T91+Jun!T91+Jul!T91+Ago!T91+Set!T91),IF(Config!$C$6=10,SUM(+Ene!T91+Feb!T91+Mar!T91+Abr!T91+May!T91+Jun!T91+Jul!T91+Ago!T91+Set!T91+Oct!T91),IF(Config!$C$6=11,SUM(+Ene!T91+Feb!T91+Mar!T91+Abr!T91+May!T91+Jun!T91+Jul!T91+Ago!T91+Set!T91+Oct!T91+Nov!T91),IF(Config!$C$6=12,SUM(+Ene!T91+Feb!T91+Mar!T91+Abr!T91+May!T91+Jun!T91+Jul!T91+Ago!T91+Set!T91+Oct!T91+Nov!T91+Dic!T91)))))))))))))</f>
        <v>0</v>
      </c>
      <c r="U91" s="394">
        <f>IF(Config!$C$6=1,SUM(+Ene!U91),IF(Config!$C$6=2,SUM(+Ene!U91+Feb!U91),IF(Config!$C$6=3,SUM(+Ene!U91+Feb!U91+Mar!U91),IF(Config!$C$6=4,SUM(+Ene!U91+Feb!U91+Mar!U91+Abr!U91),IF(Config!$C$6=5,SUM(Ene!U91+Feb!U91+Mar!U91+Abr!U91+May!U91),IF(Config!$C$6=6,SUM(+Ene!U91+Feb!U91+Mar!U91+Abr!U91+May!U91+Jun!U91),IF(Config!$C$6=7,SUM(Ene!U91+Feb!U91+Mar!U91+Abr!U91+May!U91+Jun!U91+Jul!U91),IF(Config!$C$6=8,SUM(+Ene!U91+Feb!U91+Mar!U91+Abr!U91+May!U91+Jun!U91+Jul!U91+Ago!U91),IF(Config!$C$6=9,SUM(+Ene!U91+Feb!U91+Mar!U91+Abr!U91+May!U91+Jun!U91+Jul!U91+Ago!U91+Set!U91),IF(Config!$C$6=10,SUM(+Ene!U91+Feb!U91+Mar!U91+Abr!U91+May!U91+Jun!U91+Jul!U91+Ago!U91+Set!U91+Oct!U91),IF(Config!$C$6=11,SUM(+Ene!U91+Feb!U91+Mar!U91+Abr!U91+May!U91+Jun!U91+Jul!U91+Ago!U91+Set!U91+Oct!U91+Nov!U91),IF(Config!$C$6=12,SUM(+Ene!U91+Feb!U91+Mar!U91+Abr!U91+May!U91+Jun!U91+Jul!U91+Ago!U91+Set!U91+Oct!U91+Nov!U91+Dic!U91)))))))))))))</f>
        <v>0</v>
      </c>
      <c r="V91" s="394">
        <f>IF(Config!$C$6=1,SUM(+Ene!V91),IF(Config!$C$6=2,SUM(+Ene!V91+Feb!V91),IF(Config!$C$6=3,SUM(+Ene!V91+Feb!V91+Mar!V91),IF(Config!$C$6=4,SUM(+Ene!V91+Feb!V91+Mar!V91+Abr!V91),IF(Config!$C$6=5,SUM(Ene!V91+Feb!V91+Mar!V91+Abr!V91+May!V91),IF(Config!$C$6=6,SUM(+Ene!V91+Feb!V91+Mar!V91+Abr!V91+May!V91+Jun!V91),IF(Config!$C$6=7,SUM(Ene!V91+Feb!V91+Mar!V91+Abr!V91+May!V91+Jun!V91+Jul!V91),IF(Config!$C$6=8,SUM(+Ene!V91+Feb!V91+Mar!V91+Abr!V91+May!V91+Jun!V91+Jul!V91+Ago!V91),IF(Config!$C$6=9,SUM(+Ene!V91+Feb!V91+Mar!V91+Abr!V91+May!V91+Jun!V91+Jul!V91+Ago!V91+Set!V91),IF(Config!$C$6=10,SUM(+Ene!V91+Feb!V91+Mar!V91+Abr!V91+May!V91+Jun!V91+Jul!V91+Ago!V91+Set!V91+Oct!V91),IF(Config!$C$6=11,SUM(+Ene!V91+Feb!V91+Mar!V91+Abr!V91+May!V91+Jun!V91+Jul!V91+Ago!V91+Set!V91+Oct!V91+Nov!V91),IF(Config!$C$6=12,SUM(+Ene!V91+Feb!V91+Mar!V91+Abr!V91+May!V91+Jun!V91+Jul!V91+Ago!V91+Set!V91+Oct!V91+Nov!V91+Dic!V91)))))))))))))</f>
        <v>0</v>
      </c>
      <c r="W91" s="394">
        <f>IF(Config!$C$6=1,SUM(+Ene!W91),IF(Config!$C$6=2,SUM(+Ene!W91+Feb!W91),IF(Config!$C$6=3,SUM(+Ene!W91+Feb!W91+Mar!W91),IF(Config!$C$6=4,SUM(+Ene!W91+Feb!W91+Mar!W91+Abr!W91),IF(Config!$C$6=5,SUM(Ene!W91+Feb!W91+Mar!W91+Abr!W91+May!W91),IF(Config!$C$6=6,SUM(+Ene!W91+Feb!W91+Mar!W91+Abr!W91+May!W91+Jun!W91),IF(Config!$C$6=7,SUM(Ene!W91+Feb!W91+Mar!W91+Abr!W91+May!W91+Jun!W91+Jul!W91),IF(Config!$C$6=8,SUM(+Ene!W91+Feb!W91+Mar!W91+Abr!W91+May!W91+Jun!W91+Jul!W91+Ago!W91),IF(Config!$C$6=9,SUM(+Ene!W91+Feb!W91+Mar!W91+Abr!W91+May!W91+Jun!W91+Jul!W91+Ago!W91+Set!W91),IF(Config!$C$6=10,SUM(+Ene!W91+Feb!W91+Mar!W91+Abr!W91+May!W91+Jun!W91+Jul!W91+Ago!W91+Set!W91+Oct!W91),IF(Config!$C$6=11,SUM(+Ene!W91+Feb!W91+Mar!W91+Abr!W91+May!W91+Jun!W91+Jul!W91+Ago!W91+Set!W91+Oct!W91+Nov!W91),IF(Config!$C$6=12,SUM(+Ene!W91+Feb!W91+Mar!W91+Abr!W91+May!W91+Jun!W91+Jul!W91+Ago!W91+Set!W91+Oct!W91+Nov!W91+Dic!W91)))))))))))))</f>
        <v>0</v>
      </c>
      <c r="X91" s="394">
        <f>IF(Config!$C$6=1,SUM(+Ene!X91),IF(Config!$C$6=2,SUM(+Ene!X91+Feb!X91),IF(Config!$C$6=3,SUM(+Ene!X91+Feb!X91+Mar!X91),IF(Config!$C$6=4,SUM(+Ene!X91+Feb!X91+Mar!X91+Abr!X91),IF(Config!$C$6=5,SUM(Ene!X91+Feb!X91+Mar!X91+Abr!X91+May!X91),IF(Config!$C$6=6,SUM(+Ene!X91+Feb!X91+Mar!X91+Abr!X91+May!X91+Jun!X91),IF(Config!$C$6=7,SUM(Ene!X91+Feb!X91+Mar!X91+Abr!X91+May!X91+Jun!X91+Jul!X91),IF(Config!$C$6=8,SUM(+Ene!X91+Feb!X91+Mar!X91+Abr!X91+May!X91+Jun!X91+Jul!X91+Ago!X91),IF(Config!$C$6=9,SUM(+Ene!X91+Feb!X91+Mar!X91+Abr!X91+May!X91+Jun!X91+Jul!X91+Ago!X91+Set!X91),IF(Config!$C$6=10,SUM(+Ene!X91+Feb!X91+Mar!X91+Abr!X91+May!X91+Jun!X91+Jul!X91+Ago!X91+Set!X91+Oct!X91),IF(Config!$C$6=11,SUM(+Ene!X91+Feb!X91+Mar!X91+Abr!X91+May!X91+Jun!X91+Jul!X91+Ago!X91+Set!X91+Oct!X91+Nov!X91),IF(Config!$C$6=12,SUM(+Ene!X91+Feb!X91+Mar!X91+Abr!X91+May!X91+Jun!X91+Jul!X91+Ago!X91+Set!X91+Oct!X91+Nov!X91+Dic!X91)))))))))))))</f>
        <v>0</v>
      </c>
      <c r="Y91" s="394">
        <f>IF(Config!$C$6=1,SUM(+Ene!Y91),IF(Config!$C$6=2,SUM(+Ene!Y91+Feb!Y91),IF(Config!$C$6=3,SUM(+Ene!Y91+Feb!Y91+Mar!Y91),IF(Config!$C$6=4,SUM(+Ene!Y91+Feb!Y91+Mar!Y91+Abr!Y91),IF(Config!$C$6=5,SUM(Ene!Y91+Feb!Y91+Mar!Y91+Abr!Y91+May!Y91),IF(Config!$C$6=6,SUM(+Ene!Y91+Feb!Y91+Mar!Y91+Abr!Y91+May!Y91+Jun!Y91),IF(Config!$C$6=7,SUM(Ene!Y91+Feb!Y91+Mar!Y91+Abr!Y91+May!Y91+Jun!Y91+Jul!Y91),IF(Config!$C$6=8,SUM(+Ene!Y91+Feb!Y91+Mar!Y91+Abr!Y91+May!Y91+Jun!Y91+Jul!Y91+Ago!Y91),IF(Config!$C$6=9,SUM(+Ene!Y91+Feb!Y91+Mar!Y91+Abr!Y91+May!Y91+Jun!Y91+Jul!Y91+Ago!Y91+Set!Y91),IF(Config!$C$6=10,SUM(+Ene!Y91+Feb!Y91+Mar!Y91+Abr!Y91+May!Y91+Jun!Y91+Jul!Y91+Ago!Y91+Set!Y91+Oct!Y91),IF(Config!$C$6=11,SUM(+Ene!Y91+Feb!Y91+Mar!Y91+Abr!Y91+May!Y91+Jun!Y91+Jul!Y91+Ago!Y91+Set!Y91+Oct!Y91+Nov!Y91),IF(Config!$C$6=12,SUM(+Ene!Y91+Feb!Y91+Mar!Y91+Abr!Y91+May!Y91+Jun!Y91+Jul!Y91+Ago!Y91+Set!Y91+Oct!Y91+Nov!Y91+Dic!Y91)))))))))))))</f>
        <v>0</v>
      </c>
      <c r="Z91" s="394">
        <f>IF(Config!$C$6=1,SUM(+Ene!Z91),IF(Config!$C$6=2,SUM(+Ene!Z91+Feb!Z91),IF(Config!$C$6=3,SUM(+Ene!Z91+Feb!Z91+Mar!Z91),IF(Config!$C$6=4,SUM(+Ene!Z91+Feb!Z91+Mar!Z91+Abr!Z91),IF(Config!$C$6=5,SUM(Ene!Z91+Feb!Z91+Mar!Z91+Abr!Z91+May!Z91),IF(Config!$C$6=6,SUM(+Ene!Z91+Feb!Z91+Mar!Z91+Abr!Z91+May!Z91+Jun!Z91),IF(Config!$C$6=7,SUM(Ene!Z91+Feb!Z91+Mar!Z91+Abr!Z91+May!Z91+Jun!Z91+Jul!Z91),IF(Config!$C$6=8,SUM(+Ene!Z91+Feb!Z91+Mar!Z91+Abr!Z91+May!Z91+Jun!Z91+Jul!Z91+Ago!Z91),IF(Config!$C$6=9,SUM(+Ene!Z91+Feb!Z91+Mar!Z91+Abr!Z91+May!Z91+Jun!Z91+Jul!Z91+Ago!Z91+Set!Z91),IF(Config!$C$6=10,SUM(+Ene!Z91+Feb!Z91+Mar!Z91+Abr!Z91+May!Z91+Jun!Z91+Jul!Z91+Ago!Z91+Set!Z91+Oct!Z91),IF(Config!$C$6=11,SUM(+Ene!Z91+Feb!Z91+Mar!Z91+Abr!Z91+May!Z91+Jun!Z91+Jul!Z91+Ago!Z91+Set!Z91+Oct!Z91+Nov!Z91),IF(Config!$C$6=12,SUM(+Ene!Z91+Feb!Z91+Mar!Z91+Abr!Z91+May!Z91+Jun!Z91+Jul!Z91+Ago!Z91+Set!Z91+Oct!Z91+Nov!Z91+Dic!Z91)))))))))))))</f>
        <v>0</v>
      </c>
      <c r="AA91" s="394">
        <f>IF(Config!$C$6=1,SUM(+Ene!AA91),IF(Config!$C$6=2,SUM(+Ene!AA91+Feb!AA91),IF(Config!$C$6=3,SUM(+Ene!AA91+Feb!AA91+Mar!AA91),IF(Config!$C$6=4,SUM(+Ene!AA91+Feb!AA91+Mar!AA91+Abr!AA91),IF(Config!$C$6=5,SUM(Ene!AA91+Feb!AA91+Mar!AA91+Abr!AA91+May!AA91),IF(Config!$C$6=6,SUM(+Ene!AA91+Feb!AA91+Mar!AA91+Abr!AA91+May!AA91+Jun!AA91),IF(Config!$C$6=7,SUM(Ene!AA91+Feb!AA91+Mar!AA91+Abr!AA91+May!AA91+Jun!AA91+Jul!AA91),IF(Config!$C$6=8,SUM(+Ene!AA91+Feb!AA91+Mar!AA91+Abr!AA91+May!AA91+Jun!AA91+Jul!AA91+Ago!AA91),IF(Config!$C$6=9,SUM(+Ene!AA91+Feb!AA91+Mar!AA91+Abr!AA91+May!AA91+Jun!AA91+Jul!AA91+Ago!AA91+Set!AA91),IF(Config!$C$6=10,SUM(+Ene!AA91+Feb!AA91+Mar!AA91+Abr!AA91+May!AA91+Jun!AA91+Jul!AA91+Ago!AA91+Set!AA91+Oct!AA91),IF(Config!$C$6=11,SUM(+Ene!AA91+Feb!AA91+Mar!AA91+Abr!AA91+May!AA91+Jun!AA91+Jul!AA91+Ago!AA91+Set!AA91+Oct!AA91+Nov!AA91),IF(Config!$C$6=12,SUM(+Ene!AA91+Feb!AA91+Mar!AA91+Abr!AA91+May!AA91+Jun!AA91+Jul!AA91+Ago!AA91+Set!AA91+Oct!AA91+Nov!AA91+Dic!AA91)))))))))))))</f>
        <v>0</v>
      </c>
      <c r="AB91" s="394">
        <f>IF(Config!$C$6=1,SUM(+Ene!AB91),IF(Config!$C$6=2,SUM(+Ene!AB91+Feb!AB91),IF(Config!$C$6=3,SUM(+Ene!AB91+Feb!AB91+Mar!AB91),IF(Config!$C$6=4,SUM(+Ene!AB91+Feb!AB91+Mar!AB91+Abr!AB91),IF(Config!$C$6=5,SUM(Ene!AB91+Feb!AB91+Mar!AB91+Abr!AB91+May!AB91),IF(Config!$C$6=6,SUM(+Ene!AB91+Feb!AB91+Mar!AB91+Abr!AB91+May!AB91+Jun!AB91),IF(Config!$C$6=7,SUM(Ene!AB91+Feb!AB91+Mar!AB91+Abr!AB91+May!AB91+Jun!AB91+Jul!AB91),IF(Config!$C$6=8,SUM(+Ene!AB91+Feb!AB91+Mar!AB91+Abr!AB91+May!AB91+Jun!AB91+Jul!AB91+Ago!AB91),IF(Config!$C$6=9,SUM(+Ene!AB91+Feb!AB91+Mar!AB91+Abr!AB91+May!AB91+Jun!AB91+Jul!AB91+Ago!AB91+Set!AB91),IF(Config!$C$6=10,SUM(+Ene!AB91+Feb!AB91+Mar!AB91+Abr!AB91+May!AB91+Jun!AB91+Jul!AB91+Ago!AB91+Set!AB91+Oct!AB91),IF(Config!$C$6=11,SUM(+Ene!AB91+Feb!AB91+Mar!AB91+Abr!AB91+May!AB91+Jun!AB91+Jul!AB91+Ago!AB91+Set!AB91+Oct!AB91+Nov!AB91),IF(Config!$C$6=12,SUM(+Ene!AB91+Feb!AB91+Mar!AB91+Abr!AB91+May!AB91+Jun!AB91+Jul!AB91+Ago!AB91+Set!AB91+Oct!AB91+Nov!AB91+Dic!AB91)))))))))))))</f>
        <v>0</v>
      </c>
      <c r="AC91" s="394">
        <f>IF(Config!$C$6=1,SUM(+Ene!AC91),IF(Config!$C$6=2,SUM(+Ene!AC91+Feb!AC91),IF(Config!$C$6=3,SUM(+Ene!AC91+Feb!AC91+Mar!AC91),IF(Config!$C$6=4,SUM(+Ene!AC91+Feb!AC91+Mar!AC91+Abr!AC91),IF(Config!$C$6=5,SUM(Ene!AC91+Feb!AC91+Mar!AC91+Abr!AC91+May!AC91),IF(Config!$C$6=6,SUM(+Ene!AC91+Feb!AC91+Mar!AC91+Abr!AC91+May!AC91+Jun!AC91),IF(Config!$C$6=7,SUM(Ene!AC91+Feb!AC91+Mar!AC91+Abr!AC91+May!AC91+Jun!AC91+Jul!AC91),IF(Config!$C$6=8,SUM(+Ene!AC91+Feb!AC91+Mar!AC91+Abr!AC91+May!AC91+Jun!AC91+Jul!AC91+Ago!AC91),IF(Config!$C$6=9,SUM(+Ene!AC91+Feb!AC91+Mar!AC91+Abr!AC91+May!AC91+Jun!AC91+Jul!AC91+Ago!AC91+Set!AC91),IF(Config!$C$6=10,SUM(+Ene!AC91+Feb!AC91+Mar!AC91+Abr!AC91+May!AC91+Jun!AC91+Jul!AC91+Ago!AC91+Set!AC91+Oct!AC91),IF(Config!$C$6=11,SUM(+Ene!AC91+Feb!AC91+Mar!AC91+Abr!AC91+May!AC91+Jun!AC91+Jul!AC91+Ago!AC91+Set!AC91+Oct!AC91+Nov!AC91),IF(Config!$C$6=12,SUM(+Ene!AC91+Feb!AC91+Mar!AC91+Abr!AC91+May!AC91+Jun!AC91+Jul!AC91+Ago!AC91+Set!AC91+Oct!AC91+Nov!AC91+Dic!AC91)))))))))))))</f>
        <v>0</v>
      </c>
      <c r="AD91" s="394">
        <f>IF(Config!$C$6=1,SUM(+Ene!AD91),IF(Config!$C$6=2,SUM(+Ene!AD91+Feb!AD91),IF(Config!$C$6=3,SUM(+Ene!AD91+Feb!AD91+Mar!AD91),IF(Config!$C$6=4,SUM(+Ene!AD91+Feb!AD91+Mar!AD91+Abr!AD91),IF(Config!$C$6=5,SUM(Ene!AD91+Feb!AD91+Mar!AD91+Abr!AD91+May!AD91),IF(Config!$C$6=6,SUM(+Ene!AD91+Feb!AD91+Mar!AD91+Abr!AD91+May!AD91+Jun!AD91),IF(Config!$C$6=7,SUM(Ene!AD91+Feb!AD91+Mar!AD91+Abr!AD91+May!AD91+Jun!AD91+Jul!AD91),IF(Config!$C$6=8,SUM(+Ene!AD91+Feb!AD91+Mar!AD91+Abr!AD91+May!AD91+Jun!AD91+Jul!AD91+Ago!AD91),IF(Config!$C$6=9,SUM(+Ene!AD91+Feb!AD91+Mar!AD91+Abr!AD91+May!AD91+Jun!AD91+Jul!AD91+Ago!AD91+Set!AD91),IF(Config!$C$6=10,SUM(+Ene!AD91+Feb!AD91+Mar!AD91+Abr!AD91+May!AD91+Jun!AD91+Jul!AD91+Ago!AD91+Set!AD91+Oct!AD91),IF(Config!$C$6=11,SUM(+Ene!AD91+Feb!AD91+Mar!AD91+Abr!AD91+May!AD91+Jun!AD91+Jul!AD91+Ago!AD91+Set!AD91+Oct!AD91+Nov!AD91),IF(Config!$C$6=12,SUM(+Ene!AD91+Feb!AD91+Mar!AD91+Abr!AD91+May!AD91+Jun!AD91+Jul!AD91+Ago!AD91+Set!AD91+Oct!AD91+Nov!AD91+Dic!AD91)))))))))))))</f>
        <v>0</v>
      </c>
      <c r="AE91" s="394">
        <f>IF(Config!$C$6=1,SUM(+Ene!AE91),IF(Config!$C$6=2,SUM(+Ene!AE91+Feb!AE91),IF(Config!$C$6=3,SUM(+Ene!AE91+Feb!AE91+Mar!AE91),IF(Config!$C$6=4,SUM(+Ene!AE91+Feb!AE91+Mar!AE91+Abr!AE91),IF(Config!$C$6=5,SUM(Ene!AE91+Feb!AE91+Mar!AE91+Abr!AE91+May!AE91),IF(Config!$C$6=6,SUM(+Ene!AE91+Feb!AE91+Mar!AE91+Abr!AE91+May!AE91+Jun!AE91),IF(Config!$C$6=7,SUM(Ene!AE91+Feb!AE91+Mar!AE91+Abr!AE91+May!AE91+Jun!AE91+Jul!AE91),IF(Config!$C$6=8,SUM(+Ene!AE91+Feb!AE91+Mar!AE91+Abr!AE91+May!AE91+Jun!AE91+Jul!AE91+Ago!AE91),IF(Config!$C$6=9,SUM(+Ene!AE91+Feb!AE91+Mar!AE91+Abr!AE91+May!AE91+Jun!AE91+Jul!AE91+Ago!AE91+Set!AE91),IF(Config!$C$6=10,SUM(+Ene!AE91+Feb!AE91+Mar!AE91+Abr!AE91+May!AE91+Jun!AE91+Jul!AE91+Ago!AE91+Set!AE91+Oct!AE91),IF(Config!$C$6=11,SUM(+Ene!AE91+Feb!AE91+Mar!AE91+Abr!AE91+May!AE91+Jun!AE91+Jul!AE91+Ago!AE91+Set!AE91+Oct!AE91+Nov!AE91),IF(Config!$C$6=12,SUM(+Ene!AE91+Feb!AE91+Mar!AE91+Abr!AE91+May!AE91+Jun!AE91+Jul!AE91+Ago!AE91+Set!AE91+Oct!AE91+Nov!AE91+Dic!AE91)))))))))))))</f>
        <v>0</v>
      </c>
      <c r="AF91" s="394">
        <f>IF(Config!$C$6=1,SUM(+Ene!AF91),IF(Config!$C$6=2,SUM(+Ene!AF91+Feb!AF91),IF(Config!$C$6=3,SUM(+Ene!AF91+Feb!AF91+Mar!AF91),IF(Config!$C$6=4,SUM(+Ene!AF91+Feb!AF91+Mar!AF91+Abr!AF91),IF(Config!$C$6=5,SUM(Ene!AF91+Feb!AF91+Mar!AF91+Abr!AF91+May!AF91),IF(Config!$C$6=6,SUM(+Ene!AF91+Feb!AF91+Mar!AF91+Abr!AF91+May!AF91+Jun!AF91),IF(Config!$C$6=7,SUM(Ene!AF91+Feb!AF91+Mar!AF91+Abr!AF91+May!AF91+Jun!AF91+Jul!AF91),IF(Config!$C$6=8,SUM(+Ene!AF91+Feb!AF91+Mar!AF91+Abr!AF91+May!AF91+Jun!AF91+Jul!AF91+Ago!AF91),IF(Config!$C$6=9,SUM(+Ene!AF91+Feb!AF91+Mar!AF91+Abr!AF91+May!AF91+Jun!AF91+Jul!AF91+Ago!AF91+Set!AF91),IF(Config!$C$6=10,SUM(+Ene!AF91+Feb!AF91+Mar!AF91+Abr!AF91+May!AF91+Jun!AF91+Jul!AF91+Ago!AF91+Set!AF91+Oct!AF91),IF(Config!$C$6=11,SUM(+Ene!AF91+Feb!AF91+Mar!AF91+Abr!AF91+May!AF91+Jun!AF91+Jul!AF91+Ago!AF91+Set!AF91+Oct!AF91+Nov!AF91),IF(Config!$C$6=12,SUM(+Ene!AF91+Feb!AF91+Mar!AF91+Abr!AF91+May!AF91+Jun!AF91+Jul!AF91+Ago!AF91+Set!AF91+Oct!AF91+Nov!AF91+Dic!AF91)))))))))))))</f>
        <v>0</v>
      </c>
      <c r="AG91" s="394">
        <f>IF(Config!$C$6=1,SUM(+Ene!AG91),IF(Config!$C$6=2,SUM(+Ene!AG91+Feb!AG91),IF(Config!$C$6=3,SUM(+Ene!AG91+Feb!AG91+Mar!AG91),IF(Config!$C$6=4,SUM(+Ene!AG91+Feb!AG91+Mar!AG91+Abr!AG91),IF(Config!$C$6=5,SUM(Ene!AG91+Feb!AG91+Mar!AG91+Abr!AG91+May!AG91),IF(Config!$C$6=6,SUM(+Ene!AG91+Feb!AG91+Mar!AG91+Abr!AG91+May!AG91+Jun!AG91),IF(Config!$C$6=7,SUM(Ene!AG91+Feb!AG91+Mar!AG91+Abr!AG91+May!AG91+Jun!AG91+Jul!AG91),IF(Config!$C$6=8,SUM(+Ene!AG91+Feb!AG91+Mar!AG91+Abr!AG91+May!AG91+Jun!AG91+Jul!AG91+Ago!AG91),IF(Config!$C$6=9,SUM(+Ene!AG91+Feb!AG91+Mar!AG91+Abr!AG91+May!AG91+Jun!AG91+Jul!AG91+Ago!AG91+Set!AG91),IF(Config!$C$6=10,SUM(+Ene!AG91+Feb!AG91+Mar!AG91+Abr!AG91+May!AG91+Jun!AG91+Jul!AG91+Ago!AG91+Set!AG91+Oct!AG91),IF(Config!$C$6=11,SUM(+Ene!AG91+Feb!AG91+Mar!AG91+Abr!AG91+May!AG91+Jun!AG91+Jul!AG91+Ago!AG91+Set!AG91+Oct!AG91+Nov!AG91),IF(Config!$C$6=12,SUM(+Ene!AG91+Feb!AG91+Mar!AG91+Abr!AG91+May!AG91+Jun!AG91+Jul!AG91+Ago!AG91+Set!AG91+Oct!AG91+Nov!AG91+Dic!AG91)))))))))))))</f>
        <v>0</v>
      </c>
      <c r="AH91" s="394">
        <f>IF(Config!$C$6=1,SUM(+Ene!AH91),IF(Config!$C$6=2,SUM(+Ene!AH91+Feb!AH91),IF(Config!$C$6=3,SUM(+Ene!AH91+Feb!AH91+Mar!AH91),IF(Config!$C$6=4,SUM(+Ene!AH91+Feb!AH91+Mar!AH91+Abr!AH91),IF(Config!$C$6=5,SUM(Ene!AH91+Feb!AH91+Mar!AH91+Abr!AH91+May!AH91),IF(Config!$C$6=6,SUM(+Ene!AH91+Feb!AH91+Mar!AH91+Abr!AH91+May!AH91+Jun!AH91),IF(Config!$C$6=7,SUM(Ene!AH91+Feb!AH91+Mar!AH91+Abr!AH91+May!AH91+Jun!AH91+Jul!AH91),IF(Config!$C$6=8,SUM(+Ene!AH91+Feb!AH91+Mar!AH91+Abr!AH91+May!AH91+Jun!AH91+Jul!AH91+Ago!AH91),IF(Config!$C$6=9,SUM(+Ene!AH91+Feb!AH91+Mar!AH91+Abr!AH91+May!AH91+Jun!AH91+Jul!AH91+Ago!AH91+Set!AH91),IF(Config!$C$6=10,SUM(+Ene!AH91+Feb!AH91+Mar!AH91+Abr!AH91+May!AH91+Jun!AH91+Jul!AH91+Ago!AH91+Set!AH91+Oct!AH91),IF(Config!$C$6=11,SUM(+Ene!AH91+Feb!AH91+Mar!AH91+Abr!AH91+May!AH91+Jun!AH91+Jul!AH91+Ago!AH91+Set!AH91+Oct!AH91+Nov!AH91),IF(Config!$C$6=12,SUM(+Ene!AH91+Feb!AH91+Mar!AH91+Abr!AH91+May!AH91+Jun!AH91+Jul!AH91+Ago!AH91+Set!AH91+Oct!AH91+Nov!AH91+Dic!AH91)))))))))))))</f>
        <v>0</v>
      </c>
      <c r="AI91" s="394">
        <f>IF(Config!$C$6=1,SUM(+Ene!AI91),IF(Config!$C$6=2,SUM(+Ene!AI91+Feb!AI91),IF(Config!$C$6=3,SUM(+Ene!AI91+Feb!AI91+Mar!AI91),IF(Config!$C$6=4,SUM(+Ene!AI91+Feb!AI91+Mar!AI91+Abr!AI91),IF(Config!$C$6=5,SUM(Ene!AI91+Feb!AI91+Mar!AI91+Abr!AI91+May!AI91),IF(Config!$C$6=6,SUM(+Ene!AI91+Feb!AI91+Mar!AI91+Abr!AI91+May!AI91+Jun!AI91),IF(Config!$C$6=7,SUM(Ene!AI91+Feb!AI91+Mar!AI91+Abr!AI91+May!AI91+Jun!AI91+Jul!AI91),IF(Config!$C$6=8,SUM(+Ene!AI91+Feb!AI91+Mar!AI91+Abr!AI91+May!AI91+Jun!AI91+Jul!AI91+Ago!AI91),IF(Config!$C$6=9,SUM(+Ene!AI91+Feb!AI91+Mar!AI91+Abr!AI91+May!AI91+Jun!AI91+Jul!AI91+Ago!AI91+Set!AI91),IF(Config!$C$6=10,SUM(+Ene!AI91+Feb!AI91+Mar!AI91+Abr!AI91+May!AI91+Jun!AI91+Jul!AI91+Ago!AI91+Set!AI91+Oct!AI91),IF(Config!$C$6=11,SUM(+Ene!AI91+Feb!AI91+Mar!AI91+Abr!AI91+May!AI91+Jun!AI91+Jul!AI91+Ago!AI91+Set!AI91+Oct!AI91+Nov!AI91),IF(Config!$C$6=12,SUM(+Ene!AI91+Feb!AI91+Mar!AI91+Abr!AI91+May!AI91+Jun!AI91+Jul!AI91+Ago!AI91+Set!AI91+Oct!AI91+Nov!AI91+Dic!AI91)))))))))))))</f>
        <v>0</v>
      </c>
      <c r="AJ91" s="394">
        <f>IF(Config!$C$6=1,SUM(+Ene!AJ91),IF(Config!$C$6=2,SUM(+Ene!AJ91+Feb!AJ91),IF(Config!$C$6=3,SUM(+Ene!AJ91+Feb!AJ91+Mar!AJ91),IF(Config!$C$6=4,SUM(+Ene!AJ91+Feb!AJ91+Mar!AJ91+Abr!AJ91),IF(Config!$C$6=5,SUM(Ene!AJ91+Feb!AJ91+Mar!AJ91+Abr!AJ91+May!AJ91),IF(Config!$C$6=6,SUM(+Ene!AJ91+Feb!AJ91+Mar!AJ91+Abr!AJ91+May!AJ91+Jun!AJ91),IF(Config!$C$6=7,SUM(Ene!AJ91+Feb!AJ91+Mar!AJ91+Abr!AJ91+May!AJ91+Jun!AJ91+Jul!AJ91),IF(Config!$C$6=8,SUM(+Ene!AJ91+Feb!AJ91+Mar!AJ91+Abr!AJ91+May!AJ91+Jun!AJ91+Jul!AJ91+Ago!AJ91),IF(Config!$C$6=9,SUM(+Ene!AJ91+Feb!AJ91+Mar!AJ91+Abr!AJ91+May!AJ91+Jun!AJ91+Jul!AJ91+Ago!AJ91+Set!AJ91),IF(Config!$C$6=10,SUM(+Ene!AJ91+Feb!AJ91+Mar!AJ91+Abr!AJ91+May!AJ91+Jun!AJ91+Jul!AJ91+Ago!AJ91+Set!AJ91+Oct!AJ91),IF(Config!$C$6=11,SUM(+Ene!AJ91+Feb!AJ91+Mar!AJ91+Abr!AJ91+May!AJ91+Jun!AJ91+Jul!AJ91+Ago!AJ91+Set!AJ91+Oct!AJ91+Nov!AJ91),IF(Config!$C$6=12,SUM(+Ene!AJ91+Feb!AJ91+Mar!AJ91+Abr!AJ91+May!AJ91+Jun!AJ91+Jul!AJ91+Ago!AJ91+Set!AJ91+Oct!AJ91+Nov!AJ91+Dic!AJ91)))))))))))))</f>
        <v>0</v>
      </c>
      <c r="AK91" s="394">
        <f>IF(Config!$C$6=1,SUM(+Ene!AK91),IF(Config!$C$6=2,SUM(+Ene!AK91+Feb!AK91),IF(Config!$C$6=3,SUM(+Ene!AK91+Feb!AK91+Mar!AK91),IF(Config!$C$6=4,SUM(+Ene!AK91+Feb!AK91+Mar!AK91+Abr!AK91),IF(Config!$C$6=5,SUM(Ene!AK91+Feb!AK91+Mar!AK91+Abr!AK91+May!AK91),IF(Config!$C$6=6,SUM(+Ene!AK91+Feb!AK91+Mar!AK91+Abr!AK91+May!AK91+Jun!AK91),IF(Config!$C$6=7,SUM(Ene!AK91+Feb!AK91+Mar!AK91+Abr!AK91+May!AK91+Jun!AK91+Jul!AK91),IF(Config!$C$6=8,SUM(+Ene!AK91+Feb!AK91+Mar!AK91+Abr!AK91+May!AK91+Jun!AK91+Jul!AK91+Ago!AK91),IF(Config!$C$6=9,SUM(+Ene!AK91+Feb!AK91+Mar!AK91+Abr!AK91+May!AK91+Jun!AK91+Jul!AK91+Ago!AK91+Set!AK91),IF(Config!$C$6=10,SUM(+Ene!AK91+Feb!AK91+Mar!AK91+Abr!AK91+May!AK91+Jun!AK91+Jul!AK91+Ago!AK91+Set!AK91+Oct!AK91),IF(Config!$C$6=11,SUM(+Ene!AK91+Feb!AK91+Mar!AK91+Abr!AK91+May!AK91+Jun!AK91+Jul!AK91+Ago!AK91+Set!AK91+Oct!AK91+Nov!AK91),IF(Config!$C$6=12,SUM(+Ene!AK91+Feb!AK91+Mar!AK91+Abr!AK91+May!AK91+Jun!AK91+Jul!AK91+Ago!AK91+Set!AK91+Oct!AK91+Nov!AK91+Dic!AK91)))))))))))))</f>
        <v>0</v>
      </c>
      <c r="AL91" s="394">
        <f>IF(Config!$C$6=1,SUM(+Ene!AL91),IF(Config!$C$6=2,SUM(+Ene!AL91+Feb!AL91),IF(Config!$C$6=3,SUM(+Ene!AL91+Feb!AL91+Mar!AL91),IF(Config!$C$6=4,SUM(+Ene!AL91+Feb!AL91+Mar!AL91+Abr!AL91),IF(Config!$C$6=5,SUM(Ene!AL91+Feb!AL91+Mar!AL91+Abr!AL91+May!AL91),IF(Config!$C$6=6,SUM(+Ene!AL91+Feb!AL91+Mar!AL91+Abr!AL91+May!AL91+Jun!AL91),IF(Config!$C$6=7,SUM(Ene!AL91+Feb!AL91+Mar!AL91+Abr!AL91+May!AL91+Jun!AL91+Jul!AL91),IF(Config!$C$6=8,SUM(+Ene!AL91+Feb!AL91+Mar!AL91+Abr!AL91+May!AL91+Jun!AL91+Jul!AL91+Ago!AL91),IF(Config!$C$6=9,SUM(+Ene!AL91+Feb!AL91+Mar!AL91+Abr!AL91+May!AL91+Jun!AL91+Jul!AL91+Ago!AL91+Set!AL91),IF(Config!$C$6=10,SUM(+Ene!AL91+Feb!AL91+Mar!AL91+Abr!AL91+May!AL91+Jun!AL91+Jul!AL91+Ago!AL91+Set!AL91+Oct!AL91),IF(Config!$C$6=11,SUM(+Ene!AL91+Feb!AL91+Mar!AL91+Abr!AL91+May!AL91+Jun!AL91+Jul!AL91+Ago!AL91+Set!AL91+Oct!AL91+Nov!AL91),IF(Config!$C$6=12,SUM(+Ene!AL91+Feb!AL91+Mar!AL91+Abr!AL91+May!AL91+Jun!AL91+Jul!AL91+Ago!AL91+Set!AL91+Oct!AL91+Nov!AL91+Dic!AL91)))))))))))))</f>
        <v>0</v>
      </c>
      <c r="AM91" s="394">
        <f>IF(Config!$C$6=1,SUM(+Ene!AM91),IF(Config!$C$6=2,SUM(+Ene!AM91+Feb!AM91),IF(Config!$C$6=3,SUM(+Ene!AM91+Feb!AM91+Mar!AM91),IF(Config!$C$6=4,SUM(+Ene!AM91+Feb!AM91+Mar!AM91+Abr!AM91),IF(Config!$C$6=5,SUM(Ene!AM91+Feb!AM91+Mar!AM91+Abr!AM91+May!AM91),IF(Config!$C$6=6,SUM(+Ene!AM91+Feb!AM91+Mar!AM91+Abr!AM91+May!AM91+Jun!AM91),IF(Config!$C$6=7,SUM(Ene!AM91+Feb!AM91+Mar!AM91+Abr!AM91+May!AM91+Jun!AM91+Jul!AM91),IF(Config!$C$6=8,SUM(+Ene!AM91+Feb!AM91+Mar!AM91+Abr!AM91+May!AM91+Jun!AM91+Jul!AM91+Ago!AM91),IF(Config!$C$6=9,SUM(+Ene!AM91+Feb!AM91+Mar!AM91+Abr!AM91+May!AM91+Jun!AM91+Jul!AM91+Ago!AM91+Set!AM91),IF(Config!$C$6=10,SUM(+Ene!AM91+Feb!AM91+Mar!AM91+Abr!AM91+May!AM91+Jun!AM91+Jul!AM91+Ago!AM91+Set!AM91+Oct!AM91),IF(Config!$C$6=11,SUM(+Ene!AM91+Feb!AM91+Mar!AM91+Abr!AM91+May!AM91+Jun!AM91+Jul!AM91+Ago!AM91+Set!AM91+Oct!AM91+Nov!AM91),IF(Config!$C$6=12,SUM(+Ene!AM91+Feb!AM91+Mar!AM91+Abr!AM91+May!AM91+Jun!AM91+Jul!AM91+Ago!AM91+Set!AM91+Oct!AM91+Nov!AM91+Dic!AM91)))))))))))))</f>
        <v>0</v>
      </c>
      <c r="AN91" s="394">
        <f>IF(Config!$C$6=1,SUM(+Ene!AN91),IF(Config!$C$6=2,SUM(+Ene!AN91+Feb!AN91),IF(Config!$C$6=3,SUM(+Ene!AN91+Feb!AN91+Mar!AN91),IF(Config!$C$6=4,SUM(+Ene!AN91+Feb!AN91+Mar!AN91+Abr!AN91),IF(Config!$C$6=5,SUM(Ene!AN91+Feb!AN91+Mar!AN91+Abr!AN91+May!AN91),IF(Config!$C$6=6,SUM(+Ene!AN91+Feb!AN91+Mar!AN91+Abr!AN91+May!AN91+Jun!AN91),IF(Config!$C$6=7,SUM(Ene!AN91+Feb!AN91+Mar!AN91+Abr!AN91+May!AN91+Jun!AN91+Jul!AN91),IF(Config!$C$6=8,SUM(+Ene!AN91+Feb!AN91+Mar!AN91+Abr!AN91+May!AN91+Jun!AN91+Jul!AN91+Ago!AN91),IF(Config!$C$6=9,SUM(+Ene!AN91+Feb!AN91+Mar!AN91+Abr!AN91+May!AN91+Jun!AN91+Jul!AN91+Ago!AN91+Set!AN91),IF(Config!$C$6=10,SUM(+Ene!AN91+Feb!AN91+Mar!AN91+Abr!AN91+May!AN91+Jun!AN91+Jul!AN91+Ago!AN91+Set!AN91+Oct!AN91),IF(Config!$C$6=11,SUM(+Ene!AN91+Feb!AN91+Mar!AN91+Abr!AN91+May!AN91+Jun!AN91+Jul!AN91+Ago!AN91+Set!AN91+Oct!AN91+Nov!AN91),IF(Config!$C$6=12,SUM(+Ene!AN91+Feb!AN91+Mar!AN91+Abr!AN91+May!AN91+Jun!AN91+Jul!AN91+Ago!AN91+Set!AN91+Oct!AN91+Nov!AN91+Dic!AN91)))))))))))))</f>
        <v>0</v>
      </c>
      <c r="AO91" s="394">
        <f>IF(Config!$C$6=1,SUM(+Ene!AO91),IF(Config!$C$6=2,SUM(+Ene!AO91+Feb!AO91),IF(Config!$C$6=3,SUM(+Ene!AO91+Feb!AO91+Mar!AO91),IF(Config!$C$6=4,SUM(+Ene!AO91+Feb!AO91+Mar!AO91+Abr!AO91),IF(Config!$C$6=5,SUM(Ene!AO91+Feb!AO91+Mar!AO91+Abr!AO91+May!AO91),IF(Config!$C$6=6,SUM(+Ene!AO91+Feb!AO91+Mar!AO91+Abr!AO91+May!AO91+Jun!AO91),IF(Config!$C$6=7,SUM(Ene!AO91+Feb!AO91+Mar!AO91+Abr!AO91+May!AO91+Jun!AO91+Jul!AO91),IF(Config!$C$6=8,SUM(+Ene!AO91+Feb!AO91+Mar!AO91+Abr!AO91+May!AO91+Jun!AO91+Jul!AO91+Ago!AO91),IF(Config!$C$6=9,SUM(+Ene!AO91+Feb!AO91+Mar!AO91+Abr!AO91+May!AO91+Jun!AO91+Jul!AO91+Ago!AO91+Set!AO91),IF(Config!$C$6=10,SUM(+Ene!AO91+Feb!AO91+Mar!AO91+Abr!AO91+May!AO91+Jun!AO91+Jul!AO91+Ago!AO91+Set!AO91+Oct!AO91),IF(Config!$C$6=11,SUM(+Ene!AO91+Feb!AO91+Mar!AO91+Abr!AO91+May!AO91+Jun!AO91+Jul!AO91+Ago!AO91+Set!AO91+Oct!AO91+Nov!AO91),IF(Config!$C$6=12,SUM(+Ene!AO91+Feb!AO91+Mar!AO91+Abr!AO91+May!AO91+Jun!AO91+Jul!AO91+Ago!AO91+Set!AO91+Oct!AO91+Nov!AO91+Dic!AO91)))))))))))))</f>
        <v>0</v>
      </c>
      <c r="AP91" s="394">
        <f>IF(Config!$C$6=1,SUM(+Ene!AP91),IF(Config!$C$6=2,SUM(+Ene!AP91+Feb!AP91),IF(Config!$C$6=3,SUM(+Ene!AP91+Feb!AP91+Mar!AP91),IF(Config!$C$6=4,SUM(+Ene!AP91+Feb!AP91+Mar!AP91+Abr!AP91),IF(Config!$C$6=5,SUM(Ene!AP91+Feb!AP91+Mar!AP91+Abr!AP91+May!AP91),IF(Config!$C$6=6,SUM(+Ene!AP91+Feb!AP91+Mar!AP91+Abr!AP91+May!AP91+Jun!AP91),IF(Config!$C$6=7,SUM(Ene!AP91+Feb!AP91+Mar!AP91+Abr!AP91+May!AP91+Jun!AP91+Jul!AP91),IF(Config!$C$6=8,SUM(+Ene!AP91+Feb!AP91+Mar!AP91+Abr!AP91+May!AP91+Jun!AP91+Jul!AP91+Ago!AP91),IF(Config!$C$6=9,SUM(+Ene!AP91+Feb!AP91+Mar!AP91+Abr!AP91+May!AP91+Jun!AP91+Jul!AP91+Ago!AP91+Set!AP91),IF(Config!$C$6=10,SUM(+Ene!AP91+Feb!AP91+Mar!AP91+Abr!AP91+May!AP91+Jun!AP91+Jul!AP91+Ago!AP91+Set!AP91+Oct!AP91),IF(Config!$C$6=11,SUM(+Ene!AP91+Feb!AP91+Mar!AP91+Abr!AP91+May!AP91+Jun!AP91+Jul!AP91+Ago!AP91+Set!AP91+Oct!AP91+Nov!AP91),IF(Config!$C$6=12,SUM(+Ene!AP91+Feb!AP91+Mar!AP91+Abr!AP91+May!AP91+Jun!AP91+Jul!AP91+Ago!AP91+Set!AP91+Oct!AP91+Nov!AP91+Dic!AP91)))))))))))))</f>
        <v>0</v>
      </c>
      <c r="AQ91" s="394">
        <f>IF(Config!$C$6=1,SUM(+Ene!AQ91),IF(Config!$C$6=2,SUM(+Ene!AQ91+Feb!AQ91),IF(Config!$C$6=3,SUM(+Ene!AQ91+Feb!AQ91+Mar!AQ91),IF(Config!$C$6=4,SUM(+Ene!AQ91+Feb!AQ91+Mar!AQ91+Abr!AQ91),IF(Config!$C$6=5,SUM(Ene!AQ91+Feb!AQ91+Mar!AQ91+Abr!AQ91+May!AQ91),IF(Config!$C$6=6,SUM(+Ene!AQ91+Feb!AQ91+Mar!AQ91+Abr!AQ91+May!AQ91+Jun!AQ91),IF(Config!$C$6=7,SUM(Ene!AQ91+Feb!AQ91+Mar!AQ91+Abr!AQ91+May!AQ91+Jun!AQ91+Jul!AQ91),IF(Config!$C$6=8,SUM(+Ene!AQ91+Feb!AQ91+Mar!AQ91+Abr!AQ91+May!AQ91+Jun!AQ91+Jul!AQ91+Ago!AQ91),IF(Config!$C$6=9,SUM(+Ene!AQ91+Feb!AQ91+Mar!AQ91+Abr!AQ91+May!AQ91+Jun!AQ91+Jul!AQ91+Ago!AQ91+Set!AQ91),IF(Config!$C$6=10,SUM(+Ene!AQ91+Feb!AQ91+Mar!AQ91+Abr!AQ91+May!AQ91+Jun!AQ91+Jul!AQ91+Ago!AQ91+Set!AQ91+Oct!AQ91),IF(Config!$C$6=11,SUM(+Ene!AQ91+Feb!AQ91+Mar!AQ91+Abr!AQ91+May!AQ91+Jun!AQ91+Jul!AQ91+Ago!AQ91+Set!AQ91+Oct!AQ91+Nov!AQ91),IF(Config!$C$6=12,SUM(+Ene!AQ91+Feb!AQ91+Mar!AQ91+Abr!AQ91+May!AQ91+Jun!AQ91+Jul!AQ91+Ago!AQ91+Set!AQ91+Oct!AQ91+Nov!AQ91+Dic!AQ91)))))))))))))</f>
        <v>0</v>
      </c>
      <c r="AR91" s="394">
        <f>IF(Config!$C$6=1,SUM(+Ene!AR91),IF(Config!$C$6=2,SUM(+Ene!AR91+Feb!AR91),IF(Config!$C$6=3,SUM(+Ene!AR91+Feb!AR91+Mar!AR91),IF(Config!$C$6=4,SUM(+Ene!AR91+Feb!AR91+Mar!AR91+Abr!AR91),IF(Config!$C$6=5,SUM(Ene!AR91+Feb!AR91+Mar!AR91+Abr!AR91+May!AR91),IF(Config!$C$6=6,SUM(+Ene!AR91+Feb!AR91+Mar!AR91+Abr!AR91+May!AR91+Jun!AR91),IF(Config!$C$6=7,SUM(Ene!AR91+Feb!AR91+Mar!AR91+Abr!AR91+May!AR91+Jun!AR91+Jul!AR91),IF(Config!$C$6=8,SUM(+Ene!AR91+Feb!AR91+Mar!AR91+Abr!AR91+May!AR91+Jun!AR91+Jul!AR91+Ago!AR91),IF(Config!$C$6=9,SUM(+Ene!AR91+Feb!AR91+Mar!AR91+Abr!AR91+May!AR91+Jun!AR91+Jul!AR91+Ago!AR91+Set!AR91),IF(Config!$C$6=10,SUM(+Ene!AR91+Feb!AR91+Mar!AR91+Abr!AR91+May!AR91+Jun!AR91+Jul!AR91+Ago!AR91+Set!AR91+Oct!AR91),IF(Config!$C$6=11,SUM(+Ene!AR91+Feb!AR91+Mar!AR91+Abr!AR91+May!AR91+Jun!AR91+Jul!AR91+Ago!AR91+Set!AR91+Oct!AR91+Nov!AR91),IF(Config!$C$6=12,SUM(+Ene!AR91+Feb!AR91+Mar!AR91+Abr!AR91+May!AR91+Jun!AR91+Jul!AR91+Ago!AR91+Set!AR91+Oct!AR91+Nov!AR91+Dic!AR91)))))))))))))</f>
        <v>0</v>
      </c>
      <c r="AS91" s="394">
        <f>IF(Config!$C$6=1,SUM(+Ene!AS91),IF(Config!$C$6=2,SUM(+Ene!AS91+Feb!AS91),IF(Config!$C$6=3,SUM(+Ene!AS91+Feb!AS91+Mar!AS91),IF(Config!$C$6=4,SUM(+Ene!AS91+Feb!AS91+Mar!AS91+Abr!AS91),IF(Config!$C$6=5,SUM(Ene!AS91+Feb!AS91+Mar!AS91+Abr!AS91+May!AS91),IF(Config!$C$6=6,SUM(+Ene!AS91+Feb!AS91+Mar!AS91+Abr!AS91+May!AS91+Jun!AS91),IF(Config!$C$6=7,SUM(Ene!AS91+Feb!AS91+Mar!AS91+Abr!AS91+May!AS91+Jun!AS91+Jul!AS91),IF(Config!$C$6=8,SUM(+Ene!AS91+Feb!AS91+Mar!AS91+Abr!AS91+May!AS91+Jun!AS91+Jul!AS91+Ago!AS91),IF(Config!$C$6=9,SUM(+Ene!AS91+Feb!AS91+Mar!AS91+Abr!AS91+May!AS91+Jun!AS91+Jul!AS91+Ago!AS91+Set!AS91),IF(Config!$C$6=10,SUM(+Ene!AS91+Feb!AS91+Mar!AS91+Abr!AS91+May!AS91+Jun!AS91+Jul!AS91+Ago!AS91+Set!AS91+Oct!AS91),IF(Config!$C$6=11,SUM(+Ene!AS91+Feb!AS91+Mar!AS91+Abr!AS91+May!AS91+Jun!AS91+Jul!AS91+Ago!AS91+Set!AS91+Oct!AS91+Nov!AS91),IF(Config!$C$6=12,SUM(+Ene!AS91+Feb!AS91+Mar!AS91+Abr!AS91+May!AS91+Jun!AS91+Jul!AS91+Ago!AS91+Set!AS91+Oct!AS91+Nov!AS91+Dic!AS91)))))))))))))</f>
        <v>0</v>
      </c>
      <c r="AT91" s="394">
        <f>IF(Config!$C$6=1,SUM(+Ene!AT91),IF(Config!$C$6=2,SUM(+Ene!AT91+Feb!AT91),IF(Config!$C$6=3,SUM(+Ene!AT91+Feb!AT91+Mar!AT91),IF(Config!$C$6=4,SUM(+Ene!AT91+Feb!AT91+Mar!AT91+Abr!AT91),IF(Config!$C$6=5,SUM(Ene!AT91+Feb!AT91+Mar!AT91+Abr!AT91+May!AT91),IF(Config!$C$6=6,SUM(+Ene!AT91+Feb!AT91+Mar!AT91+Abr!AT91+May!AT91+Jun!AT91),IF(Config!$C$6=7,SUM(Ene!AT91+Feb!AT91+Mar!AT91+Abr!AT91+May!AT91+Jun!AT91+Jul!AT91),IF(Config!$C$6=8,SUM(+Ene!AT91+Feb!AT91+Mar!AT91+Abr!AT91+May!AT91+Jun!AT91+Jul!AT91+Ago!AT91),IF(Config!$C$6=9,SUM(+Ene!AT91+Feb!AT91+Mar!AT91+Abr!AT91+May!AT91+Jun!AT91+Jul!AT91+Ago!AT91+Set!AT91),IF(Config!$C$6=10,SUM(+Ene!AT91+Feb!AT91+Mar!AT91+Abr!AT91+May!AT91+Jun!AT91+Jul!AT91+Ago!AT91+Set!AT91+Oct!AT91),IF(Config!$C$6=11,SUM(+Ene!AT91+Feb!AT91+Mar!AT91+Abr!AT91+May!AT91+Jun!AT91+Jul!AT91+Ago!AT91+Set!AT91+Oct!AT91+Nov!AT91),IF(Config!$C$6=12,SUM(+Ene!AT91+Feb!AT91+Mar!AT91+Abr!AT91+May!AT91+Jun!AT91+Jul!AT91+Ago!AT91+Set!AT91+Oct!AT91+Nov!AT91+Dic!AT91)))))))))))))</f>
        <v>0</v>
      </c>
      <c r="AU91">
        <f t="shared" si="34"/>
        <v>0</v>
      </c>
      <c r="AV91" s="394">
        <f t="shared" si="70"/>
        <v>0</v>
      </c>
      <c r="AW91" s="394">
        <f t="shared" si="71"/>
        <v>0</v>
      </c>
      <c r="AX91" s="394">
        <f t="shared" si="72"/>
        <v>0</v>
      </c>
      <c r="AY91" s="394">
        <f t="shared" si="73"/>
        <v>0</v>
      </c>
      <c r="AZ91" s="394">
        <f t="shared" si="74"/>
        <v>0</v>
      </c>
      <c r="BA91" s="394">
        <f t="shared" si="75"/>
        <v>0</v>
      </c>
      <c r="BB91" s="37">
        <f t="shared" si="59"/>
        <v>0</v>
      </c>
      <c r="BC91" s="394">
        <f t="shared" si="76"/>
        <v>0</v>
      </c>
      <c r="BD91" s="394">
        <f t="shared" si="77"/>
        <v>0</v>
      </c>
      <c r="BE91" s="394">
        <f t="shared" si="78"/>
        <v>0</v>
      </c>
      <c r="BF91" s="54">
        <f t="shared" si="69"/>
        <v>0</v>
      </c>
      <c r="BG91" t="str">
        <f t="shared" si="8"/>
        <v>OK</v>
      </c>
    </row>
    <row r="92" spans="1:59" x14ac:dyDescent="0.25">
      <c r="A92" s="400">
        <v>89</v>
      </c>
      <c r="B92" s="392" t="str">
        <f>METAS!B88</f>
        <v>PORCENTAJE NIÑO  &lt; 1 AÑO CON CRED    COMPLETO PARA SU EDAD</v>
      </c>
      <c r="C92" s="387" t="str">
        <f>METAS!D88</f>
        <v>DIT</v>
      </c>
      <c r="D92" s="394">
        <f>IF(Config!$C$6=1,SUM(+Ene!D92),IF(Config!$C$6=2,SUM(+Ene!D92+Feb!D92),IF(Config!$C$6=3,SUM(+Ene!D92+Feb!D92+Mar!D92),IF(Config!$C$6=4,SUM(+Ene!D92+Feb!D92+Mar!D92+Abr!D92),IF(Config!$C$6=5,SUM(Ene!D92+Feb!D92+Mar!D92+Abr!D92+May!D92),IF(Config!$C$6=6,SUM(+Ene!D92+Feb!D92+Mar!D92+Abr!D92+May!D92+Jun!D92),IF(Config!$C$6=7,SUM(Ene!D92+Feb!D92+Mar!D92+Abr!D92+May!D92+Jun!D92+Jul!D92),IF(Config!$C$6=8,SUM(+Ene!D92+Feb!D92+Mar!D92+Abr!D92+May!D92+Jun!D92+Jul!D92+Ago!D92),IF(Config!$C$6=9,SUM(+Ene!D92+Feb!D92+Mar!D92+Abr!D92+May!D92+Jun!D92+Jul!D92+Ago!D92+Set!D92),IF(Config!$C$6=10,SUM(+Ene!D92+Feb!D92+Mar!D92+Abr!D92+May!D92+Jun!D92+Jul!D92+Ago!D92+Set!D92+Oct!D92),IF(Config!$C$6=11,SUM(+Ene!D92+Feb!D92+Mar!D92+Abr!D92+May!D92+Jun!D92+Jul!D92+Ago!D92+Set!D92+Oct!D92+Nov!D92),IF(Config!$C$6=12,SUM(+Ene!D92+Feb!D92+Mar!D92+Abr!D92+May!D92+Jun!D92+Jul!D92+Ago!D92+Set!D92+Oct!D92+Nov!D92+Dic!D92)))))))))))))</f>
        <v>0</v>
      </c>
      <c r="E92" s="394">
        <f>IF(Config!$C$6=1,SUM(+Ene!E92),IF(Config!$C$6=2,SUM(+Ene!E92+Feb!E92),IF(Config!$C$6=3,SUM(+Ene!E92+Feb!E92+Mar!E92),IF(Config!$C$6=4,SUM(+Ene!E92+Feb!E92+Mar!E92+Abr!E92),IF(Config!$C$6=5,SUM(Ene!E92+Feb!E92+Mar!E92+Abr!E92+May!E92),IF(Config!$C$6=6,SUM(+Ene!E92+Feb!E92+Mar!E92+Abr!E92+May!E92+Jun!E92),IF(Config!$C$6=7,SUM(Ene!E92+Feb!E92+Mar!E92+Abr!E92+May!E92+Jun!E92+Jul!E92),IF(Config!$C$6=8,SUM(+Ene!E92+Feb!E92+Mar!E92+Abr!E92+May!E92+Jun!E92+Jul!E92+Ago!E92),IF(Config!$C$6=9,SUM(+Ene!E92+Feb!E92+Mar!E92+Abr!E92+May!E92+Jun!E92+Jul!E92+Ago!E92+Set!E92),IF(Config!$C$6=10,SUM(+Ene!E92+Feb!E92+Mar!E92+Abr!E92+May!E92+Jun!E92+Jul!E92+Ago!E92+Set!E92+Oct!E92),IF(Config!$C$6=11,SUM(+Ene!E92+Feb!E92+Mar!E92+Abr!E92+May!E92+Jun!E92+Jul!E92+Ago!E92+Set!E92+Oct!E92+Nov!E92),IF(Config!$C$6=12,SUM(+Ene!E92+Feb!E92+Mar!E92+Abr!E92+May!E92+Jun!E92+Jul!E92+Ago!E92+Set!E92+Oct!E92+Nov!E92+Dic!E92)))))))))))))</f>
        <v>0</v>
      </c>
      <c r="F92" s="429">
        <f>IF(Config!$C$6=1,SUM(+Ene!F112),IF(Config!$C$6=2,SUM(+Ene!F112+Feb!F112),IF(Config!$C$6=3,SUM(+Ene!F112+Feb!F112+Mar!F112),IF(Config!$C$6=4,SUM(+Ene!F112+Feb!F112+Mar!F112+Abr!F112),IF(Config!$C$6=5,SUM(Ene!F112+Feb!F112+Mar!F112+Abr!F112+May!F112),IF(Config!$C$6=6,SUM(+Ene!F112+Feb!F112+Mar!F112+Abr!F112+May!F112+Jun!F112),IF(Config!$C$6=7,SUM(Ene!F112+Feb!F112+Mar!F112+Abr!F112+May!F112+Jun!F112+Jul!F112),IF(Config!$C$6=8,SUM(+Ene!F112+Feb!F112+Mar!F112+Abr!F112+May!F112+Jun!F112+Jul!F112+Ago!F112),IF(Config!$C$6=9,SUM(+Ene!F112+Feb!F112+Mar!F112+Abr!F112+May!F112+Jun!F112+Jul!F112+Ago!F112+Set!F112),IF(Config!$C$6=10,SUM(+Ene!F112+Feb!F112+Mar!F112+Abr!F112+May!F112+Jun!F112+Jul!F112+Ago!F112+Set!F112+Oct!F112),IF(Config!$C$6=11,SUM(+Ene!F112+Feb!F112+Mar!F112+Abr!F112+May!F112+Jun!F112+Jul!F112+Ago!F112+Set!F112+Oct!F112+Nov!F112),IF(Config!$C$6=12,SUM(+Ene!F112+Feb!F112+Mar!F112+Abr!F112+May!F112+Jun!F112+Jul!F112+Ago!F112+Set!F112+Oct!F112+Nov!F112+Dic!F112)))))))))))))</f>
        <v>0</v>
      </c>
      <c r="G92" s="394">
        <f>IF(Config!$C$6=1,SUM(+Ene!G92),IF(Config!$C$6=2,SUM(+Ene!G92+Feb!G92),IF(Config!$C$6=3,SUM(+Ene!G92+Feb!G92+Mar!G92),IF(Config!$C$6=4,SUM(+Ene!G92+Feb!G92+Mar!G92+Abr!G92),IF(Config!$C$6=5,SUM(Ene!G92+Feb!G92+Mar!G92+Abr!G92+May!G92),IF(Config!$C$6=6,SUM(+Ene!G92+Feb!G92+Mar!G92+Abr!G92+May!G92+Jun!G92),IF(Config!$C$6=7,SUM(Ene!G92+Feb!G92+Mar!G92+Abr!G92+May!G92+Jun!G92+Jul!G92),IF(Config!$C$6=8,SUM(+Ene!G92+Feb!G92+Mar!G92+Abr!G92+May!G92+Jun!G92+Jul!G92+Ago!G92),IF(Config!$C$6=9,SUM(+Ene!G92+Feb!G92+Mar!G92+Abr!G92+May!G92+Jun!G92+Jul!G92+Ago!G92+Set!G92),IF(Config!$C$6=10,SUM(+Ene!G92+Feb!G92+Mar!G92+Abr!G92+May!G92+Jun!G92+Jul!G92+Ago!G92+Set!G92+Oct!G92),IF(Config!$C$6=11,SUM(+Ene!G92+Feb!G92+Mar!G92+Abr!G92+May!G92+Jun!G92+Jul!G92+Ago!G92+Set!G92+Oct!G92+Nov!G92),IF(Config!$C$6=12,SUM(+Ene!G92+Feb!G92+Mar!G92+Abr!G92+May!G92+Jun!G92+Jul!G92+Ago!G92+Set!G92+Oct!G92+Nov!G92+Dic!G92)))))))))))))</f>
        <v>0</v>
      </c>
      <c r="H92" s="394">
        <f>IF(Config!$C$6=1,SUM(+Ene!H92),IF(Config!$C$6=2,SUM(+Ene!H92+Feb!H92),IF(Config!$C$6=3,SUM(+Ene!H92+Feb!H92+Mar!H92),IF(Config!$C$6=4,SUM(+Ene!H92+Feb!H92+Mar!H92+Abr!H92),IF(Config!$C$6=5,SUM(Ene!H92+Feb!H92+Mar!H92+Abr!H92+May!H92),IF(Config!$C$6=6,SUM(+Ene!H92+Feb!H92+Mar!H92+Abr!H92+May!H92+Jun!H92),IF(Config!$C$6=7,SUM(Ene!H92+Feb!H92+Mar!H92+Abr!H92+May!H92+Jun!H92+Jul!H92),IF(Config!$C$6=8,SUM(+Ene!H92+Feb!H92+Mar!H92+Abr!H92+May!H92+Jun!H92+Jul!H92+Ago!H92),IF(Config!$C$6=9,SUM(+Ene!H92+Feb!H92+Mar!H92+Abr!H92+May!H92+Jun!H92+Jul!H92+Ago!H92+Set!H92),IF(Config!$C$6=10,SUM(+Ene!H92+Feb!H92+Mar!H92+Abr!H92+May!H92+Jun!H92+Jul!H92+Ago!H92+Set!H92+Oct!H92),IF(Config!$C$6=11,SUM(+Ene!H92+Feb!H92+Mar!H92+Abr!H92+May!H92+Jun!H92+Jul!H92+Ago!H92+Set!H92+Oct!H92+Nov!H92),IF(Config!$C$6=12,SUM(+Ene!H92+Feb!H92+Mar!H92+Abr!H92+May!H92+Jun!H92+Jul!H92+Ago!H92+Set!H92+Oct!H92+Nov!H92+Dic!H92)))))))))))))</f>
        <v>0</v>
      </c>
      <c r="I92" s="394">
        <f>IF(Config!$C$6=1,SUM(+Ene!I92),IF(Config!$C$6=2,SUM(+Ene!I92+Feb!I92),IF(Config!$C$6=3,SUM(+Ene!I92+Feb!I92+Mar!I92),IF(Config!$C$6=4,SUM(+Ene!I92+Feb!I92+Mar!I92+Abr!I92),IF(Config!$C$6=5,SUM(Ene!I92+Feb!I92+Mar!I92+Abr!I92+May!I92),IF(Config!$C$6=6,SUM(+Ene!I92+Feb!I92+Mar!I92+Abr!I92+May!I92+Jun!I92),IF(Config!$C$6=7,SUM(Ene!I92+Feb!I92+Mar!I92+Abr!I92+May!I92+Jun!I92+Jul!I92),IF(Config!$C$6=8,SUM(+Ene!I92+Feb!I92+Mar!I92+Abr!I92+May!I92+Jun!I92+Jul!I92+Ago!I92),IF(Config!$C$6=9,SUM(+Ene!I92+Feb!I92+Mar!I92+Abr!I92+May!I92+Jun!I92+Jul!I92+Ago!I92+Set!I92),IF(Config!$C$6=10,SUM(+Ene!I92+Feb!I92+Mar!I92+Abr!I92+May!I92+Jun!I92+Jul!I92+Ago!I92+Set!I92+Oct!I92),IF(Config!$C$6=11,SUM(+Ene!I92+Feb!I92+Mar!I92+Abr!I92+May!I92+Jun!I92+Jul!I92+Ago!I92+Set!I92+Oct!I92+Nov!I92),IF(Config!$C$6=12,SUM(+Ene!I92+Feb!I92+Mar!I92+Abr!I92+May!I92+Jun!I92+Jul!I92+Ago!I92+Set!I92+Oct!I92+Nov!I92+Dic!I92)))))))))))))</f>
        <v>0</v>
      </c>
      <c r="J92" s="394">
        <f>IF(Config!$C$6=1,SUM(+Ene!J92),IF(Config!$C$6=2,SUM(+Ene!J92+Feb!J92),IF(Config!$C$6=3,SUM(+Ene!J92+Feb!J92+Mar!J92),IF(Config!$C$6=4,SUM(+Ene!J92+Feb!J92+Mar!J92+Abr!J92),IF(Config!$C$6=5,SUM(Ene!J92+Feb!J92+Mar!J92+Abr!J92+May!J92),IF(Config!$C$6=6,SUM(+Ene!J92+Feb!J92+Mar!J92+Abr!J92+May!J92+Jun!J92),IF(Config!$C$6=7,SUM(Ene!J92+Feb!J92+Mar!J92+Abr!J92+May!J92+Jun!J92+Jul!J92),IF(Config!$C$6=8,SUM(+Ene!J92+Feb!J92+Mar!J92+Abr!J92+May!J92+Jun!J92+Jul!J92+Ago!J92),IF(Config!$C$6=9,SUM(+Ene!J92+Feb!J92+Mar!J92+Abr!J92+May!J92+Jun!J92+Jul!J92+Ago!J92+Set!J92),IF(Config!$C$6=10,SUM(+Ene!J92+Feb!J92+Mar!J92+Abr!J92+May!J92+Jun!J92+Jul!J92+Ago!J92+Set!J92+Oct!J92),IF(Config!$C$6=11,SUM(+Ene!J92+Feb!J92+Mar!J92+Abr!J92+May!J92+Jun!J92+Jul!J92+Ago!J92+Set!J92+Oct!J92+Nov!J92),IF(Config!$C$6=12,SUM(+Ene!J92+Feb!J92+Mar!J92+Abr!J92+May!J92+Jun!J92+Jul!J92+Ago!J92+Set!J92+Oct!J92+Nov!J92+Dic!J92)))))))))))))</f>
        <v>0</v>
      </c>
      <c r="K92" s="394">
        <f>IF(Config!$C$6=1,SUM(+Ene!K92),IF(Config!$C$6=2,SUM(+Ene!K92+Feb!K92),IF(Config!$C$6=3,SUM(+Ene!K92+Feb!K92+Mar!K92),IF(Config!$C$6=4,SUM(+Ene!K92+Feb!K92+Mar!K92+Abr!K92),IF(Config!$C$6=5,SUM(Ene!K92+Feb!K92+Mar!K92+Abr!K92+May!K92),IF(Config!$C$6=6,SUM(+Ene!K92+Feb!K92+Mar!K92+Abr!K92+May!K92+Jun!K92),IF(Config!$C$6=7,SUM(Ene!K92+Feb!K92+Mar!K92+Abr!K92+May!K92+Jun!K92+Jul!K92),IF(Config!$C$6=8,SUM(+Ene!K92+Feb!K92+Mar!K92+Abr!K92+May!K92+Jun!K92+Jul!K92+Ago!K92),IF(Config!$C$6=9,SUM(+Ene!K92+Feb!K92+Mar!K92+Abr!K92+May!K92+Jun!K92+Jul!K92+Ago!K92+Set!K92),IF(Config!$C$6=10,SUM(+Ene!K92+Feb!K92+Mar!K92+Abr!K92+May!K92+Jun!K92+Jul!K92+Ago!K92+Set!K92+Oct!K92),IF(Config!$C$6=11,SUM(+Ene!K92+Feb!K92+Mar!K92+Abr!K92+May!K92+Jun!K92+Jul!K92+Ago!K92+Set!K92+Oct!K92+Nov!K92),IF(Config!$C$6=12,SUM(+Ene!K92+Feb!K92+Mar!K92+Abr!K92+May!K92+Jun!K92+Jul!K92+Ago!K92+Set!K92+Oct!K92+Nov!K92+Dic!K92)))))))))))))</f>
        <v>0</v>
      </c>
      <c r="L92" s="394">
        <f>IF(Config!$C$6=1,SUM(+Ene!L92),IF(Config!$C$6=2,SUM(+Ene!L92+Feb!L92),IF(Config!$C$6=3,SUM(+Ene!L92+Feb!L92+Mar!L92),IF(Config!$C$6=4,SUM(+Ene!L92+Feb!L92+Mar!L92+Abr!L92),IF(Config!$C$6=5,SUM(Ene!L92+Feb!L92+Mar!L92+Abr!L92+May!L92),IF(Config!$C$6=6,SUM(+Ene!L92+Feb!L92+Mar!L92+Abr!L92+May!L92+Jun!L92),IF(Config!$C$6=7,SUM(Ene!L92+Feb!L92+Mar!L92+Abr!L92+May!L92+Jun!L92+Jul!L92),IF(Config!$C$6=8,SUM(+Ene!L92+Feb!L92+Mar!L92+Abr!L92+May!L92+Jun!L92+Jul!L92+Ago!L92),IF(Config!$C$6=9,SUM(+Ene!L92+Feb!L92+Mar!L92+Abr!L92+May!L92+Jun!L92+Jul!L92+Ago!L92+Set!L92),IF(Config!$C$6=10,SUM(+Ene!L92+Feb!L92+Mar!L92+Abr!L92+May!L92+Jun!L92+Jul!L92+Ago!L92+Set!L92+Oct!L92),IF(Config!$C$6=11,SUM(+Ene!L92+Feb!L92+Mar!L92+Abr!L92+May!L92+Jun!L92+Jul!L92+Ago!L92+Set!L92+Oct!L92+Nov!L92),IF(Config!$C$6=12,SUM(+Ene!L92+Feb!L92+Mar!L92+Abr!L92+May!L92+Jun!L92+Jul!L92+Ago!L92+Set!L92+Oct!L92+Nov!L92+Dic!L92)))))))))))))</f>
        <v>0</v>
      </c>
      <c r="M92" s="394">
        <f>IF(Config!$C$6=1,SUM(+Ene!M92),IF(Config!$C$6=2,SUM(+Ene!M92+Feb!M92),IF(Config!$C$6=3,SUM(+Ene!M92+Feb!M92+Mar!M92),IF(Config!$C$6=4,SUM(+Ene!M92+Feb!M92+Mar!M92+Abr!M92),IF(Config!$C$6=5,SUM(Ene!M92+Feb!M92+Mar!M92+Abr!M92+May!M92),IF(Config!$C$6=6,SUM(+Ene!M92+Feb!M92+Mar!M92+Abr!M92+May!M92+Jun!M92),IF(Config!$C$6=7,SUM(Ene!M92+Feb!M92+Mar!M92+Abr!M92+May!M92+Jun!M92+Jul!M92),IF(Config!$C$6=8,SUM(+Ene!M92+Feb!M92+Mar!M92+Abr!M92+May!M92+Jun!M92+Jul!M92+Ago!M92),IF(Config!$C$6=9,SUM(+Ene!M92+Feb!M92+Mar!M92+Abr!M92+May!M92+Jun!M92+Jul!M92+Ago!M92+Set!M92),IF(Config!$C$6=10,SUM(+Ene!M92+Feb!M92+Mar!M92+Abr!M92+May!M92+Jun!M92+Jul!M92+Ago!M92+Set!M92+Oct!M92),IF(Config!$C$6=11,SUM(+Ene!M92+Feb!M92+Mar!M92+Abr!M92+May!M92+Jun!M92+Jul!M92+Ago!M92+Set!M92+Oct!M92+Nov!M92),IF(Config!$C$6=12,SUM(+Ene!M92+Feb!M92+Mar!M92+Abr!M92+May!M92+Jun!M92+Jul!M92+Ago!M92+Set!M92+Oct!M92+Nov!M92+Dic!M92)))))))))))))</f>
        <v>0</v>
      </c>
      <c r="N92" s="394">
        <f>IF(Config!$C$6=1,SUM(+Ene!N92),IF(Config!$C$6=2,SUM(+Ene!N92+Feb!N92),IF(Config!$C$6=3,SUM(+Ene!N92+Feb!N92+Mar!N92),IF(Config!$C$6=4,SUM(+Ene!N92+Feb!N92+Mar!N92+Abr!N92),IF(Config!$C$6=5,SUM(Ene!N92+Feb!N92+Mar!N92+Abr!N92+May!N92),IF(Config!$C$6=6,SUM(+Ene!N92+Feb!N92+Mar!N92+Abr!N92+May!N92+Jun!N92),IF(Config!$C$6=7,SUM(Ene!N92+Feb!N92+Mar!N92+Abr!N92+May!N92+Jun!N92+Jul!N92),IF(Config!$C$6=8,SUM(+Ene!N92+Feb!N92+Mar!N92+Abr!N92+May!N92+Jun!N92+Jul!N92+Ago!N92),IF(Config!$C$6=9,SUM(+Ene!N92+Feb!N92+Mar!N92+Abr!N92+May!N92+Jun!N92+Jul!N92+Ago!N92+Set!N92),IF(Config!$C$6=10,SUM(+Ene!N92+Feb!N92+Mar!N92+Abr!N92+May!N92+Jun!N92+Jul!N92+Ago!N92+Set!N92+Oct!N92),IF(Config!$C$6=11,SUM(+Ene!N92+Feb!N92+Mar!N92+Abr!N92+May!N92+Jun!N92+Jul!N92+Ago!N92+Set!N92+Oct!N92+Nov!N92),IF(Config!$C$6=12,SUM(+Ene!N92+Feb!N92+Mar!N92+Abr!N92+May!N92+Jun!N92+Jul!N92+Ago!N92+Set!N92+Oct!N92+Nov!N92+Dic!N92)))))))))))))</f>
        <v>0</v>
      </c>
      <c r="O92" s="394">
        <f>IF(Config!$C$6=1,SUM(+Ene!O92),IF(Config!$C$6=2,SUM(+Ene!O92+Feb!O92),IF(Config!$C$6=3,SUM(+Ene!O92+Feb!O92+Mar!O92),IF(Config!$C$6=4,SUM(+Ene!O92+Feb!O92+Mar!O92+Abr!O92),IF(Config!$C$6=5,SUM(Ene!O92+Feb!O92+Mar!O92+Abr!O92+May!O92),IF(Config!$C$6=6,SUM(+Ene!O92+Feb!O92+Mar!O92+Abr!O92+May!O92+Jun!O92),IF(Config!$C$6=7,SUM(Ene!O92+Feb!O92+Mar!O92+Abr!O92+May!O92+Jun!O92+Jul!O92),IF(Config!$C$6=8,SUM(+Ene!O92+Feb!O92+Mar!O92+Abr!O92+May!O92+Jun!O92+Jul!O92+Ago!O92),IF(Config!$C$6=9,SUM(+Ene!O92+Feb!O92+Mar!O92+Abr!O92+May!O92+Jun!O92+Jul!O92+Ago!O92+Set!O92),IF(Config!$C$6=10,SUM(+Ene!O92+Feb!O92+Mar!O92+Abr!O92+May!O92+Jun!O92+Jul!O92+Ago!O92+Set!O92+Oct!O92),IF(Config!$C$6=11,SUM(+Ene!O92+Feb!O92+Mar!O92+Abr!O92+May!O92+Jun!O92+Jul!O92+Ago!O92+Set!O92+Oct!O92+Nov!O92),IF(Config!$C$6=12,SUM(+Ene!O92+Feb!O92+Mar!O92+Abr!O92+May!O92+Jun!O92+Jul!O92+Ago!O92+Set!O92+Oct!O92+Nov!O92+Dic!O92)))))))))))))</f>
        <v>0</v>
      </c>
      <c r="P92" s="394">
        <f>IF(Config!$C$6=1,SUM(+Ene!P92),IF(Config!$C$6=2,SUM(+Ene!P92+Feb!P92),IF(Config!$C$6=3,SUM(+Ene!P92+Feb!P92+Mar!P92),IF(Config!$C$6=4,SUM(+Ene!P92+Feb!P92+Mar!P92+Abr!P92),IF(Config!$C$6=5,SUM(Ene!P92+Feb!P92+Mar!P92+Abr!P92+May!P92),IF(Config!$C$6=6,SUM(+Ene!P92+Feb!P92+Mar!P92+Abr!P92+May!P92+Jun!P92),IF(Config!$C$6=7,SUM(Ene!P92+Feb!P92+Mar!P92+Abr!P92+May!P92+Jun!P92+Jul!P92),IF(Config!$C$6=8,SUM(+Ene!P92+Feb!P92+Mar!P92+Abr!P92+May!P92+Jun!P92+Jul!P92+Ago!P92),IF(Config!$C$6=9,SUM(+Ene!P92+Feb!P92+Mar!P92+Abr!P92+May!P92+Jun!P92+Jul!P92+Ago!P92+Set!P92),IF(Config!$C$6=10,SUM(+Ene!P92+Feb!P92+Mar!P92+Abr!P92+May!P92+Jun!P92+Jul!P92+Ago!P92+Set!P92+Oct!P92),IF(Config!$C$6=11,SUM(+Ene!P92+Feb!P92+Mar!P92+Abr!P92+May!P92+Jun!P92+Jul!P92+Ago!P92+Set!P92+Oct!P92+Nov!P92),IF(Config!$C$6=12,SUM(+Ene!P92+Feb!P92+Mar!P92+Abr!P92+May!P92+Jun!P92+Jul!P92+Ago!P92+Set!P92+Oct!P92+Nov!P92+Dic!P92)))))))))))))</f>
        <v>0</v>
      </c>
      <c r="Q92" s="394">
        <f>IF(Config!$C$6=1,SUM(+Ene!Q92),IF(Config!$C$6=2,SUM(+Ene!Q92+Feb!Q92),IF(Config!$C$6=3,SUM(+Ene!Q92+Feb!Q92+Mar!Q92),IF(Config!$C$6=4,SUM(+Ene!Q92+Feb!Q92+Mar!Q92+Abr!Q92),IF(Config!$C$6=5,SUM(Ene!Q92+Feb!Q92+Mar!Q92+Abr!Q92+May!Q92),IF(Config!$C$6=6,SUM(+Ene!Q92+Feb!Q92+Mar!Q92+Abr!Q92+May!Q92+Jun!Q92),IF(Config!$C$6=7,SUM(Ene!Q92+Feb!Q92+Mar!Q92+Abr!Q92+May!Q92+Jun!Q92+Jul!Q92),IF(Config!$C$6=8,SUM(+Ene!Q92+Feb!Q92+Mar!Q92+Abr!Q92+May!Q92+Jun!Q92+Jul!Q92+Ago!Q92),IF(Config!$C$6=9,SUM(+Ene!Q92+Feb!Q92+Mar!Q92+Abr!Q92+May!Q92+Jun!Q92+Jul!Q92+Ago!Q92+Set!Q92),IF(Config!$C$6=10,SUM(+Ene!Q92+Feb!Q92+Mar!Q92+Abr!Q92+May!Q92+Jun!Q92+Jul!Q92+Ago!Q92+Set!Q92+Oct!Q92),IF(Config!$C$6=11,SUM(+Ene!Q92+Feb!Q92+Mar!Q92+Abr!Q92+May!Q92+Jun!Q92+Jul!Q92+Ago!Q92+Set!Q92+Oct!Q92+Nov!Q92),IF(Config!$C$6=12,SUM(+Ene!Q92+Feb!Q92+Mar!Q92+Abr!Q92+May!Q92+Jun!Q92+Jul!Q92+Ago!Q92+Set!Q92+Oct!Q92+Nov!Q92+Dic!Q92)))))))))))))</f>
        <v>0</v>
      </c>
      <c r="R92" s="394">
        <f>IF(Config!$C$6=1,SUM(+Ene!R92),IF(Config!$C$6=2,SUM(+Ene!R92+Feb!R92),IF(Config!$C$6=3,SUM(+Ene!R92+Feb!R92+Mar!R92),IF(Config!$C$6=4,SUM(+Ene!R92+Feb!R92+Mar!R92+Abr!R92),IF(Config!$C$6=5,SUM(Ene!R92+Feb!R92+Mar!R92+Abr!R92+May!R92),IF(Config!$C$6=6,SUM(+Ene!R92+Feb!R92+Mar!R92+Abr!R92+May!R92+Jun!R92),IF(Config!$C$6=7,SUM(Ene!R92+Feb!R92+Mar!R92+Abr!R92+May!R92+Jun!R92+Jul!R92),IF(Config!$C$6=8,SUM(+Ene!R92+Feb!R92+Mar!R92+Abr!R92+May!R92+Jun!R92+Jul!R92+Ago!R92),IF(Config!$C$6=9,SUM(+Ene!R92+Feb!R92+Mar!R92+Abr!R92+May!R92+Jun!R92+Jul!R92+Ago!R92+Set!R92),IF(Config!$C$6=10,SUM(+Ene!R92+Feb!R92+Mar!R92+Abr!R92+May!R92+Jun!R92+Jul!R92+Ago!R92+Set!R92+Oct!R92),IF(Config!$C$6=11,SUM(+Ene!R92+Feb!R92+Mar!R92+Abr!R92+May!R92+Jun!R92+Jul!R92+Ago!R92+Set!R92+Oct!R92+Nov!R92),IF(Config!$C$6=12,SUM(+Ene!R92+Feb!R92+Mar!R92+Abr!R92+May!R92+Jun!R92+Jul!R92+Ago!R92+Set!R92+Oct!R92+Nov!R92+Dic!R92)))))))))))))</f>
        <v>0</v>
      </c>
      <c r="S92" s="394">
        <f>IF(Config!$C$6=1,SUM(+Ene!S92),IF(Config!$C$6=2,SUM(+Ene!S92+Feb!S92),IF(Config!$C$6=3,SUM(+Ene!S92+Feb!S92+Mar!S92),IF(Config!$C$6=4,SUM(+Ene!S92+Feb!S92+Mar!S92+Abr!S92),IF(Config!$C$6=5,SUM(Ene!S92+Feb!S92+Mar!S92+Abr!S92+May!S92),IF(Config!$C$6=6,SUM(+Ene!S92+Feb!S92+Mar!S92+Abr!S92+May!S92+Jun!S92),IF(Config!$C$6=7,SUM(Ene!S92+Feb!S92+Mar!S92+Abr!S92+May!S92+Jun!S92+Jul!S92),IF(Config!$C$6=8,SUM(+Ene!S92+Feb!S92+Mar!S92+Abr!S92+May!S92+Jun!S92+Jul!S92+Ago!S92),IF(Config!$C$6=9,SUM(+Ene!S92+Feb!S92+Mar!S92+Abr!S92+May!S92+Jun!S92+Jul!S92+Ago!S92+Set!S92),IF(Config!$C$6=10,SUM(+Ene!S92+Feb!S92+Mar!S92+Abr!S92+May!S92+Jun!S92+Jul!S92+Ago!S92+Set!S92+Oct!S92),IF(Config!$C$6=11,SUM(+Ene!S92+Feb!S92+Mar!S92+Abr!S92+May!S92+Jun!S92+Jul!S92+Ago!S92+Set!S92+Oct!S92+Nov!S92),IF(Config!$C$6=12,SUM(+Ene!S92+Feb!S92+Mar!S92+Abr!S92+May!S92+Jun!S92+Jul!S92+Ago!S92+Set!S92+Oct!S92+Nov!S92+Dic!S92)))))))))))))</f>
        <v>0</v>
      </c>
      <c r="T92" s="394">
        <f>IF(Config!$C$6=1,SUM(+Ene!T92),IF(Config!$C$6=2,SUM(+Ene!T92+Feb!T92),IF(Config!$C$6=3,SUM(+Ene!T92+Feb!T92+Mar!T92),IF(Config!$C$6=4,SUM(+Ene!T92+Feb!T92+Mar!T92+Abr!T92),IF(Config!$C$6=5,SUM(Ene!T92+Feb!T92+Mar!T92+Abr!T92+May!T92),IF(Config!$C$6=6,SUM(+Ene!T92+Feb!T92+Mar!T92+Abr!T92+May!T92+Jun!T92),IF(Config!$C$6=7,SUM(Ene!T92+Feb!T92+Mar!T92+Abr!T92+May!T92+Jun!T92+Jul!T92),IF(Config!$C$6=8,SUM(+Ene!T92+Feb!T92+Mar!T92+Abr!T92+May!T92+Jun!T92+Jul!T92+Ago!T92),IF(Config!$C$6=9,SUM(+Ene!T92+Feb!T92+Mar!T92+Abr!T92+May!T92+Jun!T92+Jul!T92+Ago!T92+Set!T92),IF(Config!$C$6=10,SUM(+Ene!T92+Feb!T92+Mar!T92+Abr!T92+May!T92+Jun!T92+Jul!T92+Ago!T92+Set!T92+Oct!T92),IF(Config!$C$6=11,SUM(+Ene!T92+Feb!T92+Mar!T92+Abr!T92+May!T92+Jun!T92+Jul!T92+Ago!T92+Set!T92+Oct!T92+Nov!T92),IF(Config!$C$6=12,SUM(+Ene!T92+Feb!T92+Mar!T92+Abr!T92+May!T92+Jun!T92+Jul!T92+Ago!T92+Set!T92+Oct!T92+Nov!T92+Dic!T92)))))))))))))</f>
        <v>0</v>
      </c>
      <c r="U92" s="394">
        <f>IF(Config!$C$6=1,SUM(+Ene!U92),IF(Config!$C$6=2,SUM(+Ene!U92+Feb!U92),IF(Config!$C$6=3,SUM(+Ene!U92+Feb!U92+Mar!U92),IF(Config!$C$6=4,SUM(+Ene!U92+Feb!U92+Mar!U92+Abr!U92),IF(Config!$C$6=5,SUM(Ene!U92+Feb!U92+Mar!U92+Abr!U92+May!U92),IF(Config!$C$6=6,SUM(+Ene!U92+Feb!U92+Mar!U92+Abr!U92+May!U92+Jun!U92),IF(Config!$C$6=7,SUM(Ene!U92+Feb!U92+Mar!U92+Abr!U92+May!U92+Jun!U92+Jul!U92),IF(Config!$C$6=8,SUM(+Ene!U92+Feb!U92+Mar!U92+Abr!U92+May!U92+Jun!U92+Jul!U92+Ago!U92),IF(Config!$C$6=9,SUM(+Ene!U92+Feb!U92+Mar!U92+Abr!U92+May!U92+Jun!U92+Jul!U92+Ago!U92+Set!U92),IF(Config!$C$6=10,SUM(+Ene!U92+Feb!U92+Mar!U92+Abr!U92+May!U92+Jun!U92+Jul!U92+Ago!U92+Set!U92+Oct!U92),IF(Config!$C$6=11,SUM(+Ene!U92+Feb!U92+Mar!U92+Abr!U92+May!U92+Jun!U92+Jul!U92+Ago!U92+Set!U92+Oct!U92+Nov!U92),IF(Config!$C$6=12,SUM(+Ene!U92+Feb!U92+Mar!U92+Abr!U92+May!U92+Jun!U92+Jul!U92+Ago!U92+Set!U92+Oct!U92+Nov!U92+Dic!U92)))))))))))))</f>
        <v>0</v>
      </c>
      <c r="V92" s="394">
        <f>IF(Config!$C$6=1,SUM(+Ene!V92),IF(Config!$C$6=2,SUM(+Ene!V92+Feb!V92),IF(Config!$C$6=3,SUM(+Ene!V92+Feb!V92+Mar!V92),IF(Config!$C$6=4,SUM(+Ene!V92+Feb!V92+Mar!V92+Abr!V92),IF(Config!$C$6=5,SUM(Ene!V92+Feb!V92+Mar!V92+Abr!V92+May!V92),IF(Config!$C$6=6,SUM(+Ene!V92+Feb!V92+Mar!V92+Abr!V92+May!V92+Jun!V92),IF(Config!$C$6=7,SUM(Ene!V92+Feb!V92+Mar!V92+Abr!V92+May!V92+Jun!V92+Jul!V92),IF(Config!$C$6=8,SUM(+Ene!V92+Feb!V92+Mar!V92+Abr!V92+May!V92+Jun!V92+Jul!V92+Ago!V92),IF(Config!$C$6=9,SUM(+Ene!V92+Feb!V92+Mar!V92+Abr!V92+May!V92+Jun!V92+Jul!V92+Ago!V92+Set!V92),IF(Config!$C$6=10,SUM(+Ene!V92+Feb!V92+Mar!V92+Abr!V92+May!V92+Jun!V92+Jul!V92+Ago!V92+Set!V92+Oct!V92),IF(Config!$C$6=11,SUM(+Ene!V92+Feb!V92+Mar!V92+Abr!V92+May!V92+Jun!V92+Jul!V92+Ago!V92+Set!V92+Oct!V92+Nov!V92),IF(Config!$C$6=12,SUM(+Ene!V92+Feb!V92+Mar!V92+Abr!V92+May!V92+Jun!V92+Jul!V92+Ago!V92+Set!V92+Oct!V92+Nov!V92+Dic!V92)))))))))))))</f>
        <v>0</v>
      </c>
      <c r="W92" s="394">
        <f>IF(Config!$C$6=1,SUM(+Ene!W92),IF(Config!$C$6=2,SUM(+Ene!W92+Feb!W92),IF(Config!$C$6=3,SUM(+Ene!W92+Feb!W92+Mar!W92),IF(Config!$C$6=4,SUM(+Ene!W92+Feb!W92+Mar!W92+Abr!W92),IF(Config!$C$6=5,SUM(Ene!W92+Feb!W92+Mar!W92+Abr!W92+May!W92),IF(Config!$C$6=6,SUM(+Ene!W92+Feb!W92+Mar!W92+Abr!W92+May!W92+Jun!W92),IF(Config!$C$6=7,SUM(Ene!W92+Feb!W92+Mar!W92+Abr!W92+May!W92+Jun!W92+Jul!W92),IF(Config!$C$6=8,SUM(+Ene!W92+Feb!W92+Mar!W92+Abr!W92+May!W92+Jun!W92+Jul!W92+Ago!W92),IF(Config!$C$6=9,SUM(+Ene!W92+Feb!W92+Mar!W92+Abr!W92+May!W92+Jun!W92+Jul!W92+Ago!W92+Set!W92),IF(Config!$C$6=10,SUM(+Ene!W92+Feb!W92+Mar!W92+Abr!W92+May!W92+Jun!W92+Jul!W92+Ago!W92+Set!W92+Oct!W92),IF(Config!$C$6=11,SUM(+Ene!W92+Feb!W92+Mar!W92+Abr!W92+May!W92+Jun!W92+Jul!W92+Ago!W92+Set!W92+Oct!W92+Nov!W92),IF(Config!$C$6=12,SUM(+Ene!W92+Feb!W92+Mar!W92+Abr!W92+May!W92+Jun!W92+Jul!W92+Ago!W92+Set!W92+Oct!W92+Nov!W92+Dic!W92)))))))))))))</f>
        <v>0</v>
      </c>
      <c r="X92" s="394">
        <f>IF(Config!$C$6=1,SUM(+Ene!X92),IF(Config!$C$6=2,SUM(+Ene!X92+Feb!X92),IF(Config!$C$6=3,SUM(+Ene!X92+Feb!X92+Mar!X92),IF(Config!$C$6=4,SUM(+Ene!X92+Feb!X92+Mar!X92+Abr!X92),IF(Config!$C$6=5,SUM(Ene!X92+Feb!X92+Mar!X92+Abr!X92+May!X92),IF(Config!$C$6=6,SUM(+Ene!X92+Feb!X92+Mar!X92+Abr!X92+May!X92+Jun!X92),IF(Config!$C$6=7,SUM(Ene!X92+Feb!X92+Mar!X92+Abr!X92+May!X92+Jun!X92+Jul!X92),IF(Config!$C$6=8,SUM(+Ene!X92+Feb!X92+Mar!X92+Abr!X92+May!X92+Jun!X92+Jul!X92+Ago!X92),IF(Config!$C$6=9,SUM(+Ene!X92+Feb!X92+Mar!X92+Abr!X92+May!X92+Jun!X92+Jul!X92+Ago!X92+Set!X92),IF(Config!$C$6=10,SUM(+Ene!X92+Feb!X92+Mar!X92+Abr!X92+May!X92+Jun!X92+Jul!X92+Ago!X92+Set!X92+Oct!X92),IF(Config!$C$6=11,SUM(+Ene!X92+Feb!X92+Mar!X92+Abr!X92+May!X92+Jun!X92+Jul!X92+Ago!X92+Set!X92+Oct!X92+Nov!X92),IF(Config!$C$6=12,SUM(+Ene!X92+Feb!X92+Mar!X92+Abr!X92+May!X92+Jun!X92+Jul!X92+Ago!X92+Set!X92+Oct!X92+Nov!X92+Dic!X92)))))))))))))</f>
        <v>0</v>
      </c>
      <c r="Y92" s="394">
        <f>IF(Config!$C$6=1,SUM(+Ene!Y92),IF(Config!$C$6=2,SUM(+Ene!Y92+Feb!Y92),IF(Config!$C$6=3,SUM(+Ene!Y92+Feb!Y92+Mar!Y92),IF(Config!$C$6=4,SUM(+Ene!Y92+Feb!Y92+Mar!Y92+Abr!Y92),IF(Config!$C$6=5,SUM(Ene!Y92+Feb!Y92+Mar!Y92+Abr!Y92+May!Y92),IF(Config!$C$6=6,SUM(+Ene!Y92+Feb!Y92+Mar!Y92+Abr!Y92+May!Y92+Jun!Y92),IF(Config!$C$6=7,SUM(Ene!Y92+Feb!Y92+Mar!Y92+Abr!Y92+May!Y92+Jun!Y92+Jul!Y92),IF(Config!$C$6=8,SUM(+Ene!Y92+Feb!Y92+Mar!Y92+Abr!Y92+May!Y92+Jun!Y92+Jul!Y92+Ago!Y92),IF(Config!$C$6=9,SUM(+Ene!Y92+Feb!Y92+Mar!Y92+Abr!Y92+May!Y92+Jun!Y92+Jul!Y92+Ago!Y92+Set!Y92),IF(Config!$C$6=10,SUM(+Ene!Y92+Feb!Y92+Mar!Y92+Abr!Y92+May!Y92+Jun!Y92+Jul!Y92+Ago!Y92+Set!Y92+Oct!Y92),IF(Config!$C$6=11,SUM(+Ene!Y92+Feb!Y92+Mar!Y92+Abr!Y92+May!Y92+Jun!Y92+Jul!Y92+Ago!Y92+Set!Y92+Oct!Y92+Nov!Y92),IF(Config!$C$6=12,SUM(+Ene!Y92+Feb!Y92+Mar!Y92+Abr!Y92+May!Y92+Jun!Y92+Jul!Y92+Ago!Y92+Set!Y92+Oct!Y92+Nov!Y92+Dic!Y92)))))))))))))</f>
        <v>0</v>
      </c>
      <c r="Z92" s="394">
        <f>IF(Config!$C$6=1,SUM(+Ene!Z92),IF(Config!$C$6=2,SUM(+Ene!Z92+Feb!Z92),IF(Config!$C$6=3,SUM(+Ene!Z92+Feb!Z92+Mar!Z92),IF(Config!$C$6=4,SUM(+Ene!Z92+Feb!Z92+Mar!Z92+Abr!Z92),IF(Config!$C$6=5,SUM(Ene!Z92+Feb!Z92+Mar!Z92+Abr!Z92+May!Z92),IF(Config!$C$6=6,SUM(+Ene!Z92+Feb!Z92+Mar!Z92+Abr!Z92+May!Z92+Jun!Z92),IF(Config!$C$6=7,SUM(Ene!Z92+Feb!Z92+Mar!Z92+Abr!Z92+May!Z92+Jun!Z92+Jul!Z92),IF(Config!$C$6=8,SUM(+Ene!Z92+Feb!Z92+Mar!Z92+Abr!Z92+May!Z92+Jun!Z92+Jul!Z92+Ago!Z92),IF(Config!$C$6=9,SUM(+Ene!Z92+Feb!Z92+Mar!Z92+Abr!Z92+May!Z92+Jun!Z92+Jul!Z92+Ago!Z92+Set!Z92),IF(Config!$C$6=10,SUM(+Ene!Z92+Feb!Z92+Mar!Z92+Abr!Z92+May!Z92+Jun!Z92+Jul!Z92+Ago!Z92+Set!Z92+Oct!Z92),IF(Config!$C$6=11,SUM(+Ene!Z92+Feb!Z92+Mar!Z92+Abr!Z92+May!Z92+Jun!Z92+Jul!Z92+Ago!Z92+Set!Z92+Oct!Z92+Nov!Z92),IF(Config!$C$6=12,SUM(+Ene!Z92+Feb!Z92+Mar!Z92+Abr!Z92+May!Z92+Jun!Z92+Jul!Z92+Ago!Z92+Set!Z92+Oct!Z92+Nov!Z92+Dic!Z92)))))))))))))</f>
        <v>0</v>
      </c>
      <c r="AA92" s="394">
        <f>IF(Config!$C$6=1,SUM(+Ene!AA92),IF(Config!$C$6=2,SUM(+Ene!AA92+Feb!AA92),IF(Config!$C$6=3,SUM(+Ene!AA92+Feb!AA92+Mar!AA92),IF(Config!$C$6=4,SUM(+Ene!AA92+Feb!AA92+Mar!AA92+Abr!AA92),IF(Config!$C$6=5,SUM(Ene!AA92+Feb!AA92+Mar!AA92+Abr!AA92+May!AA92),IF(Config!$C$6=6,SUM(+Ene!AA92+Feb!AA92+Mar!AA92+Abr!AA92+May!AA92+Jun!AA92),IF(Config!$C$6=7,SUM(Ene!AA92+Feb!AA92+Mar!AA92+Abr!AA92+May!AA92+Jun!AA92+Jul!AA92),IF(Config!$C$6=8,SUM(+Ene!AA92+Feb!AA92+Mar!AA92+Abr!AA92+May!AA92+Jun!AA92+Jul!AA92+Ago!AA92),IF(Config!$C$6=9,SUM(+Ene!AA92+Feb!AA92+Mar!AA92+Abr!AA92+May!AA92+Jun!AA92+Jul!AA92+Ago!AA92+Set!AA92),IF(Config!$C$6=10,SUM(+Ene!AA92+Feb!AA92+Mar!AA92+Abr!AA92+May!AA92+Jun!AA92+Jul!AA92+Ago!AA92+Set!AA92+Oct!AA92),IF(Config!$C$6=11,SUM(+Ene!AA92+Feb!AA92+Mar!AA92+Abr!AA92+May!AA92+Jun!AA92+Jul!AA92+Ago!AA92+Set!AA92+Oct!AA92+Nov!AA92),IF(Config!$C$6=12,SUM(+Ene!AA92+Feb!AA92+Mar!AA92+Abr!AA92+May!AA92+Jun!AA92+Jul!AA92+Ago!AA92+Set!AA92+Oct!AA92+Nov!AA92+Dic!AA92)))))))))))))</f>
        <v>0</v>
      </c>
      <c r="AB92" s="394">
        <f>IF(Config!$C$6=1,SUM(+Ene!AB92),IF(Config!$C$6=2,SUM(+Ene!AB92+Feb!AB92),IF(Config!$C$6=3,SUM(+Ene!AB92+Feb!AB92+Mar!AB92),IF(Config!$C$6=4,SUM(+Ene!AB92+Feb!AB92+Mar!AB92+Abr!AB92),IF(Config!$C$6=5,SUM(Ene!AB92+Feb!AB92+Mar!AB92+Abr!AB92+May!AB92),IF(Config!$C$6=6,SUM(+Ene!AB92+Feb!AB92+Mar!AB92+Abr!AB92+May!AB92+Jun!AB92),IF(Config!$C$6=7,SUM(Ene!AB92+Feb!AB92+Mar!AB92+Abr!AB92+May!AB92+Jun!AB92+Jul!AB92),IF(Config!$C$6=8,SUM(+Ene!AB92+Feb!AB92+Mar!AB92+Abr!AB92+May!AB92+Jun!AB92+Jul!AB92+Ago!AB92),IF(Config!$C$6=9,SUM(+Ene!AB92+Feb!AB92+Mar!AB92+Abr!AB92+May!AB92+Jun!AB92+Jul!AB92+Ago!AB92+Set!AB92),IF(Config!$C$6=10,SUM(+Ene!AB92+Feb!AB92+Mar!AB92+Abr!AB92+May!AB92+Jun!AB92+Jul!AB92+Ago!AB92+Set!AB92+Oct!AB92),IF(Config!$C$6=11,SUM(+Ene!AB92+Feb!AB92+Mar!AB92+Abr!AB92+May!AB92+Jun!AB92+Jul!AB92+Ago!AB92+Set!AB92+Oct!AB92+Nov!AB92),IF(Config!$C$6=12,SUM(+Ene!AB92+Feb!AB92+Mar!AB92+Abr!AB92+May!AB92+Jun!AB92+Jul!AB92+Ago!AB92+Set!AB92+Oct!AB92+Nov!AB92+Dic!AB92)))))))))))))</f>
        <v>0</v>
      </c>
      <c r="AC92" s="394">
        <f>IF(Config!$C$6=1,SUM(+Ene!AC92),IF(Config!$C$6=2,SUM(+Ene!AC92+Feb!AC92),IF(Config!$C$6=3,SUM(+Ene!AC92+Feb!AC92+Mar!AC92),IF(Config!$C$6=4,SUM(+Ene!AC92+Feb!AC92+Mar!AC92+Abr!AC92),IF(Config!$C$6=5,SUM(Ene!AC92+Feb!AC92+Mar!AC92+Abr!AC92+May!AC92),IF(Config!$C$6=6,SUM(+Ene!AC92+Feb!AC92+Mar!AC92+Abr!AC92+May!AC92+Jun!AC92),IF(Config!$C$6=7,SUM(Ene!AC92+Feb!AC92+Mar!AC92+Abr!AC92+May!AC92+Jun!AC92+Jul!AC92),IF(Config!$C$6=8,SUM(+Ene!AC92+Feb!AC92+Mar!AC92+Abr!AC92+May!AC92+Jun!AC92+Jul!AC92+Ago!AC92),IF(Config!$C$6=9,SUM(+Ene!AC92+Feb!AC92+Mar!AC92+Abr!AC92+May!AC92+Jun!AC92+Jul!AC92+Ago!AC92+Set!AC92),IF(Config!$C$6=10,SUM(+Ene!AC92+Feb!AC92+Mar!AC92+Abr!AC92+May!AC92+Jun!AC92+Jul!AC92+Ago!AC92+Set!AC92+Oct!AC92),IF(Config!$C$6=11,SUM(+Ene!AC92+Feb!AC92+Mar!AC92+Abr!AC92+May!AC92+Jun!AC92+Jul!AC92+Ago!AC92+Set!AC92+Oct!AC92+Nov!AC92),IF(Config!$C$6=12,SUM(+Ene!AC92+Feb!AC92+Mar!AC92+Abr!AC92+May!AC92+Jun!AC92+Jul!AC92+Ago!AC92+Set!AC92+Oct!AC92+Nov!AC92+Dic!AC92)))))))))))))</f>
        <v>0</v>
      </c>
      <c r="AD92" s="394">
        <f>IF(Config!$C$6=1,SUM(+Ene!AD92),IF(Config!$C$6=2,SUM(+Ene!AD92+Feb!AD92),IF(Config!$C$6=3,SUM(+Ene!AD92+Feb!AD92+Mar!AD92),IF(Config!$C$6=4,SUM(+Ene!AD92+Feb!AD92+Mar!AD92+Abr!AD92),IF(Config!$C$6=5,SUM(Ene!AD92+Feb!AD92+Mar!AD92+Abr!AD92+May!AD92),IF(Config!$C$6=6,SUM(+Ene!AD92+Feb!AD92+Mar!AD92+Abr!AD92+May!AD92+Jun!AD92),IF(Config!$C$6=7,SUM(Ene!AD92+Feb!AD92+Mar!AD92+Abr!AD92+May!AD92+Jun!AD92+Jul!AD92),IF(Config!$C$6=8,SUM(+Ene!AD92+Feb!AD92+Mar!AD92+Abr!AD92+May!AD92+Jun!AD92+Jul!AD92+Ago!AD92),IF(Config!$C$6=9,SUM(+Ene!AD92+Feb!AD92+Mar!AD92+Abr!AD92+May!AD92+Jun!AD92+Jul!AD92+Ago!AD92+Set!AD92),IF(Config!$C$6=10,SUM(+Ene!AD92+Feb!AD92+Mar!AD92+Abr!AD92+May!AD92+Jun!AD92+Jul!AD92+Ago!AD92+Set!AD92+Oct!AD92),IF(Config!$C$6=11,SUM(+Ene!AD92+Feb!AD92+Mar!AD92+Abr!AD92+May!AD92+Jun!AD92+Jul!AD92+Ago!AD92+Set!AD92+Oct!AD92+Nov!AD92),IF(Config!$C$6=12,SUM(+Ene!AD92+Feb!AD92+Mar!AD92+Abr!AD92+May!AD92+Jun!AD92+Jul!AD92+Ago!AD92+Set!AD92+Oct!AD92+Nov!AD92+Dic!AD92)))))))))))))</f>
        <v>0</v>
      </c>
      <c r="AE92" s="394">
        <f>IF(Config!$C$6=1,SUM(+Ene!AE92),IF(Config!$C$6=2,SUM(+Ene!AE92+Feb!AE92),IF(Config!$C$6=3,SUM(+Ene!AE92+Feb!AE92+Mar!AE92),IF(Config!$C$6=4,SUM(+Ene!AE92+Feb!AE92+Mar!AE92+Abr!AE92),IF(Config!$C$6=5,SUM(Ene!AE92+Feb!AE92+Mar!AE92+Abr!AE92+May!AE92),IF(Config!$C$6=6,SUM(+Ene!AE92+Feb!AE92+Mar!AE92+Abr!AE92+May!AE92+Jun!AE92),IF(Config!$C$6=7,SUM(Ene!AE92+Feb!AE92+Mar!AE92+Abr!AE92+May!AE92+Jun!AE92+Jul!AE92),IF(Config!$C$6=8,SUM(+Ene!AE92+Feb!AE92+Mar!AE92+Abr!AE92+May!AE92+Jun!AE92+Jul!AE92+Ago!AE92),IF(Config!$C$6=9,SUM(+Ene!AE92+Feb!AE92+Mar!AE92+Abr!AE92+May!AE92+Jun!AE92+Jul!AE92+Ago!AE92+Set!AE92),IF(Config!$C$6=10,SUM(+Ene!AE92+Feb!AE92+Mar!AE92+Abr!AE92+May!AE92+Jun!AE92+Jul!AE92+Ago!AE92+Set!AE92+Oct!AE92),IF(Config!$C$6=11,SUM(+Ene!AE92+Feb!AE92+Mar!AE92+Abr!AE92+May!AE92+Jun!AE92+Jul!AE92+Ago!AE92+Set!AE92+Oct!AE92+Nov!AE92),IF(Config!$C$6=12,SUM(+Ene!AE92+Feb!AE92+Mar!AE92+Abr!AE92+May!AE92+Jun!AE92+Jul!AE92+Ago!AE92+Set!AE92+Oct!AE92+Nov!AE92+Dic!AE92)))))))))))))</f>
        <v>0</v>
      </c>
      <c r="AF92" s="394">
        <f>IF(Config!$C$6=1,SUM(+Ene!AF92),IF(Config!$C$6=2,SUM(+Ene!AF92+Feb!AF92),IF(Config!$C$6=3,SUM(+Ene!AF92+Feb!AF92+Mar!AF92),IF(Config!$C$6=4,SUM(+Ene!AF92+Feb!AF92+Mar!AF92+Abr!AF92),IF(Config!$C$6=5,SUM(Ene!AF92+Feb!AF92+Mar!AF92+Abr!AF92+May!AF92),IF(Config!$C$6=6,SUM(+Ene!AF92+Feb!AF92+Mar!AF92+Abr!AF92+May!AF92+Jun!AF92),IF(Config!$C$6=7,SUM(Ene!AF92+Feb!AF92+Mar!AF92+Abr!AF92+May!AF92+Jun!AF92+Jul!AF92),IF(Config!$C$6=8,SUM(+Ene!AF92+Feb!AF92+Mar!AF92+Abr!AF92+May!AF92+Jun!AF92+Jul!AF92+Ago!AF92),IF(Config!$C$6=9,SUM(+Ene!AF92+Feb!AF92+Mar!AF92+Abr!AF92+May!AF92+Jun!AF92+Jul!AF92+Ago!AF92+Set!AF92),IF(Config!$C$6=10,SUM(+Ene!AF92+Feb!AF92+Mar!AF92+Abr!AF92+May!AF92+Jun!AF92+Jul!AF92+Ago!AF92+Set!AF92+Oct!AF92),IF(Config!$C$6=11,SUM(+Ene!AF92+Feb!AF92+Mar!AF92+Abr!AF92+May!AF92+Jun!AF92+Jul!AF92+Ago!AF92+Set!AF92+Oct!AF92+Nov!AF92),IF(Config!$C$6=12,SUM(+Ene!AF92+Feb!AF92+Mar!AF92+Abr!AF92+May!AF92+Jun!AF92+Jul!AF92+Ago!AF92+Set!AF92+Oct!AF92+Nov!AF92+Dic!AF92)))))))))))))</f>
        <v>0</v>
      </c>
      <c r="AG92" s="394">
        <f>IF(Config!$C$6=1,SUM(+Ene!AG92),IF(Config!$C$6=2,SUM(+Ene!AG92+Feb!AG92),IF(Config!$C$6=3,SUM(+Ene!AG92+Feb!AG92+Mar!AG92),IF(Config!$C$6=4,SUM(+Ene!AG92+Feb!AG92+Mar!AG92+Abr!AG92),IF(Config!$C$6=5,SUM(Ene!AG92+Feb!AG92+Mar!AG92+Abr!AG92+May!AG92),IF(Config!$C$6=6,SUM(+Ene!AG92+Feb!AG92+Mar!AG92+Abr!AG92+May!AG92+Jun!AG92),IF(Config!$C$6=7,SUM(Ene!AG92+Feb!AG92+Mar!AG92+Abr!AG92+May!AG92+Jun!AG92+Jul!AG92),IF(Config!$C$6=8,SUM(+Ene!AG92+Feb!AG92+Mar!AG92+Abr!AG92+May!AG92+Jun!AG92+Jul!AG92+Ago!AG92),IF(Config!$C$6=9,SUM(+Ene!AG92+Feb!AG92+Mar!AG92+Abr!AG92+May!AG92+Jun!AG92+Jul!AG92+Ago!AG92+Set!AG92),IF(Config!$C$6=10,SUM(+Ene!AG92+Feb!AG92+Mar!AG92+Abr!AG92+May!AG92+Jun!AG92+Jul!AG92+Ago!AG92+Set!AG92+Oct!AG92),IF(Config!$C$6=11,SUM(+Ene!AG92+Feb!AG92+Mar!AG92+Abr!AG92+May!AG92+Jun!AG92+Jul!AG92+Ago!AG92+Set!AG92+Oct!AG92+Nov!AG92),IF(Config!$C$6=12,SUM(+Ene!AG92+Feb!AG92+Mar!AG92+Abr!AG92+May!AG92+Jun!AG92+Jul!AG92+Ago!AG92+Set!AG92+Oct!AG92+Nov!AG92+Dic!AG92)))))))))))))</f>
        <v>0</v>
      </c>
      <c r="AH92" s="394">
        <f>IF(Config!$C$6=1,SUM(+Ene!AH92),IF(Config!$C$6=2,SUM(+Ene!AH92+Feb!AH92),IF(Config!$C$6=3,SUM(+Ene!AH92+Feb!AH92+Mar!AH92),IF(Config!$C$6=4,SUM(+Ene!AH92+Feb!AH92+Mar!AH92+Abr!AH92),IF(Config!$C$6=5,SUM(Ene!AH92+Feb!AH92+Mar!AH92+Abr!AH92+May!AH92),IF(Config!$C$6=6,SUM(+Ene!AH92+Feb!AH92+Mar!AH92+Abr!AH92+May!AH92+Jun!AH92),IF(Config!$C$6=7,SUM(Ene!AH92+Feb!AH92+Mar!AH92+Abr!AH92+May!AH92+Jun!AH92+Jul!AH92),IF(Config!$C$6=8,SUM(+Ene!AH92+Feb!AH92+Mar!AH92+Abr!AH92+May!AH92+Jun!AH92+Jul!AH92+Ago!AH92),IF(Config!$C$6=9,SUM(+Ene!AH92+Feb!AH92+Mar!AH92+Abr!AH92+May!AH92+Jun!AH92+Jul!AH92+Ago!AH92+Set!AH92),IF(Config!$C$6=10,SUM(+Ene!AH92+Feb!AH92+Mar!AH92+Abr!AH92+May!AH92+Jun!AH92+Jul!AH92+Ago!AH92+Set!AH92+Oct!AH92),IF(Config!$C$6=11,SUM(+Ene!AH92+Feb!AH92+Mar!AH92+Abr!AH92+May!AH92+Jun!AH92+Jul!AH92+Ago!AH92+Set!AH92+Oct!AH92+Nov!AH92),IF(Config!$C$6=12,SUM(+Ene!AH92+Feb!AH92+Mar!AH92+Abr!AH92+May!AH92+Jun!AH92+Jul!AH92+Ago!AH92+Set!AH92+Oct!AH92+Nov!AH92+Dic!AH92)))))))))))))</f>
        <v>0</v>
      </c>
      <c r="AI92" s="394">
        <f>IF(Config!$C$6=1,SUM(+Ene!AI92),IF(Config!$C$6=2,SUM(+Ene!AI92+Feb!AI92),IF(Config!$C$6=3,SUM(+Ene!AI92+Feb!AI92+Mar!AI92),IF(Config!$C$6=4,SUM(+Ene!AI92+Feb!AI92+Mar!AI92+Abr!AI92),IF(Config!$C$6=5,SUM(Ene!AI92+Feb!AI92+Mar!AI92+Abr!AI92+May!AI92),IF(Config!$C$6=6,SUM(+Ene!AI92+Feb!AI92+Mar!AI92+Abr!AI92+May!AI92+Jun!AI92),IF(Config!$C$6=7,SUM(Ene!AI92+Feb!AI92+Mar!AI92+Abr!AI92+May!AI92+Jun!AI92+Jul!AI92),IF(Config!$C$6=8,SUM(+Ene!AI92+Feb!AI92+Mar!AI92+Abr!AI92+May!AI92+Jun!AI92+Jul!AI92+Ago!AI92),IF(Config!$C$6=9,SUM(+Ene!AI92+Feb!AI92+Mar!AI92+Abr!AI92+May!AI92+Jun!AI92+Jul!AI92+Ago!AI92+Set!AI92),IF(Config!$C$6=10,SUM(+Ene!AI92+Feb!AI92+Mar!AI92+Abr!AI92+May!AI92+Jun!AI92+Jul!AI92+Ago!AI92+Set!AI92+Oct!AI92),IF(Config!$C$6=11,SUM(+Ene!AI92+Feb!AI92+Mar!AI92+Abr!AI92+May!AI92+Jun!AI92+Jul!AI92+Ago!AI92+Set!AI92+Oct!AI92+Nov!AI92),IF(Config!$C$6=12,SUM(+Ene!AI92+Feb!AI92+Mar!AI92+Abr!AI92+May!AI92+Jun!AI92+Jul!AI92+Ago!AI92+Set!AI92+Oct!AI92+Nov!AI92+Dic!AI92)))))))))))))</f>
        <v>0</v>
      </c>
      <c r="AJ92" s="394">
        <f>IF(Config!$C$6=1,SUM(+Ene!AJ92),IF(Config!$C$6=2,SUM(+Ene!AJ92+Feb!AJ92),IF(Config!$C$6=3,SUM(+Ene!AJ92+Feb!AJ92+Mar!AJ92),IF(Config!$C$6=4,SUM(+Ene!AJ92+Feb!AJ92+Mar!AJ92+Abr!AJ92),IF(Config!$C$6=5,SUM(Ene!AJ92+Feb!AJ92+Mar!AJ92+Abr!AJ92+May!AJ92),IF(Config!$C$6=6,SUM(+Ene!AJ92+Feb!AJ92+Mar!AJ92+Abr!AJ92+May!AJ92+Jun!AJ92),IF(Config!$C$6=7,SUM(Ene!AJ92+Feb!AJ92+Mar!AJ92+Abr!AJ92+May!AJ92+Jun!AJ92+Jul!AJ92),IF(Config!$C$6=8,SUM(+Ene!AJ92+Feb!AJ92+Mar!AJ92+Abr!AJ92+May!AJ92+Jun!AJ92+Jul!AJ92+Ago!AJ92),IF(Config!$C$6=9,SUM(+Ene!AJ92+Feb!AJ92+Mar!AJ92+Abr!AJ92+May!AJ92+Jun!AJ92+Jul!AJ92+Ago!AJ92+Set!AJ92),IF(Config!$C$6=10,SUM(+Ene!AJ92+Feb!AJ92+Mar!AJ92+Abr!AJ92+May!AJ92+Jun!AJ92+Jul!AJ92+Ago!AJ92+Set!AJ92+Oct!AJ92),IF(Config!$C$6=11,SUM(+Ene!AJ92+Feb!AJ92+Mar!AJ92+Abr!AJ92+May!AJ92+Jun!AJ92+Jul!AJ92+Ago!AJ92+Set!AJ92+Oct!AJ92+Nov!AJ92),IF(Config!$C$6=12,SUM(+Ene!AJ92+Feb!AJ92+Mar!AJ92+Abr!AJ92+May!AJ92+Jun!AJ92+Jul!AJ92+Ago!AJ92+Set!AJ92+Oct!AJ92+Nov!AJ92+Dic!AJ92)))))))))))))</f>
        <v>0</v>
      </c>
      <c r="AK92" s="394">
        <f>IF(Config!$C$6=1,SUM(+Ene!AK92),IF(Config!$C$6=2,SUM(+Ene!AK92+Feb!AK92),IF(Config!$C$6=3,SUM(+Ene!AK92+Feb!AK92+Mar!AK92),IF(Config!$C$6=4,SUM(+Ene!AK92+Feb!AK92+Mar!AK92+Abr!AK92),IF(Config!$C$6=5,SUM(Ene!AK92+Feb!AK92+Mar!AK92+Abr!AK92+May!AK92),IF(Config!$C$6=6,SUM(+Ene!AK92+Feb!AK92+Mar!AK92+Abr!AK92+May!AK92+Jun!AK92),IF(Config!$C$6=7,SUM(Ene!AK92+Feb!AK92+Mar!AK92+Abr!AK92+May!AK92+Jun!AK92+Jul!AK92),IF(Config!$C$6=8,SUM(+Ene!AK92+Feb!AK92+Mar!AK92+Abr!AK92+May!AK92+Jun!AK92+Jul!AK92+Ago!AK92),IF(Config!$C$6=9,SUM(+Ene!AK92+Feb!AK92+Mar!AK92+Abr!AK92+May!AK92+Jun!AK92+Jul!AK92+Ago!AK92+Set!AK92),IF(Config!$C$6=10,SUM(+Ene!AK92+Feb!AK92+Mar!AK92+Abr!AK92+May!AK92+Jun!AK92+Jul!AK92+Ago!AK92+Set!AK92+Oct!AK92),IF(Config!$C$6=11,SUM(+Ene!AK92+Feb!AK92+Mar!AK92+Abr!AK92+May!AK92+Jun!AK92+Jul!AK92+Ago!AK92+Set!AK92+Oct!AK92+Nov!AK92),IF(Config!$C$6=12,SUM(+Ene!AK92+Feb!AK92+Mar!AK92+Abr!AK92+May!AK92+Jun!AK92+Jul!AK92+Ago!AK92+Set!AK92+Oct!AK92+Nov!AK92+Dic!AK92)))))))))))))</f>
        <v>0</v>
      </c>
      <c r="AL92" s="394">
        <f>IF(Config!$C$6=1,SUM(+Ene!AL92),IF(Config!$C$6=2,SUM(+Ene!AL92+Feb!AL92),IF(Config!$C$6=3,SUM(+Ene!AL92+Feb!AL92+Mar!AL92),IF(Config!$C$6=4,SUM(+Ene!AL92+Feb!AL92+Mar!AL92+Abr!AL92),IF(Config!$C$6=5,SUM(Ene!AL92+Feb!AL92+Mar!AL92+Abr!AL92+May!AL92),IF(Config!$C$6=6,SUM(+Ene!AL92+Feb!AL92+Mar!AL92+Abr!AL92+May!AL92+Jun!AL92),IF(Config!$C$6=7,SUM(Ene!AL92+Feb!AL92+Mar!AL92+Abr!AL92+May!AL92+Jun!AL92+Jul!AL92),IF(Config!$C$6=8,SUM(+Ene!AL92+Feb!AL92+Mar!AL92+Abr!AL92+May!AL92+Jun!AL92+Jul!AL92+Ago!AL92),IF(Config!$C$6=9,SUM(+Ene!AL92+Feb!AL92+Mar!AL92+Abr!AL92+May!AL92+Jun!AL92+Jul!AL92+Ago!AL92+Set!AL92),IF(Config!$C$6=10,SUM(+Ene!AL92+Feb!AL92+Mar!AL92+Abr!AL92+May!AL92+Jun!AL92+Jul!AL92+Ago!AL92+Set!AL92+Oct!AL92),IF(Config!$C$6=11,SUM(+Ene!AL92+Feb!AL92+Mar!AL92+Abr!AL92+May!AL92+Jun!AL92+Jul!AL92+Ago!AL92+Set!AL92+Oct!AL92+Nov!AL92),IF(Config!$C$6=12,SUM(+Ene!AL92+Feb!AL92+Mar!AL92+Abr!AL92+May!AL92+Jun!AL92+Jul!AL92+Ago!AL92+Set!AL92+Oct!AL92+Nov!AL92+Dic!AL92)))))))))))))</f>
        <v>0</v>
      </c>
      <c r="AM92" s="394">
        <f>IF(Config!$C$6=1,SUM(+Ene!AM92),IF(Config!$C$6=2,SUM(+Ene!AM92+Feb!AM92),IF(Config!$C$6=3,SUM(+Ene!AM92+Feb!AM92+Mar!AM92),IF(Config!$C$6=4,SUM(+Ene!AM92+Feb!AM92+Mar!AM92+Abr!AM92),IF(Config!$C$6=5,SUM(Ene!AM92+Feb!AM92+Mar!AM92+Abr!AM92+May!AM92),IF(Config!$C$6=6,SUM(+Ene!AM92+Feb!AM92+Mar!AM92+Abr!AM92+May!AM92+Jun!AM92),IF(Config!$C$6=7,SUM(Ene!AM92+Feb!AM92+Mar!AM92+Abr!AM92+May!AM92+Jun!AM92+Jul!AM92),IF(Config!$C$6=8,SUM(+Ene!AM92+Feb!AM92+Mar!AM92+Abr!AM92+May!AM92+Jun!AM92+Jul!AM92+Ago!AM92),IF(Config!$C$6=9,SUM(+Ene!AM92+Feb!AM92+Mar!AM92+Abr!AM92+May!AM92+Jun!AM92+Jul!AM92+Ago!AM92+Set!AM92),IF(Config!$C$6=10,SUM(+Ene!AM92+Feb!AM92+Mar!AM92+Abr!AM92+May!AM92+Jun!AM92+Jul!AM92+Ago!AM92+Set!AM92+Oct!AM92),IF(Config!$C$6=11,SUM(+Ene!AM92+Feb!AM92+Mar!AM92+Abr!AM92+May!AM92+Jun!AM92+Jul!AM92+Ago!AM92+Set!AM92+Oct!AM92+Nov!AM92),IF(Config!$C$6=12,SUM(+Ene!AM92+Feb!AM92+Mar!AM92+Abr!AM92+May!AM92+Jun!AM92+Jul!AM92+Ago!AM92+Set!AM92+Oct!AM92+Nov!AM92+Dic!AM92)))))))))))))</f>
        <v>0</v>
      </c>
      <c r="AN92" s="394">
        <f>IF(Config!$C$6=1,SUM(+Ene!AN92),IF(Config!$C$6=2,SUM(+Ene!AN92+Feb!AN92),IF(Config!$C$6=3,SUM(+Ene!AN92+Feb!AN92+Mar!AN92),IF(Config!$C$6=4,SUM(+Ene!AN92+Feb!AN92+Mar!AN92+Abr!AN92),IF(Config!$C$6=5,SUM(Ene!AN92+Feb!AN92+Mar!AN92+Abr!AN92+May!AN92),IF(Config!$C$6=6,SUM(+Ene!AN92+Feb!AN92+Mar!AN92+Abr!AN92+May!AN92+Jun!AN92),IF(Config!$C$6=7,SUM(Ene!AN92+Feb!AN92+Mar!AN92+Abr!AN92+May!AN92+Jun!AN92+Jul!AN92),IF(Config!$C$6=8,SUM(+Ene!AN92+Feb!AN92+Mar!AN92+Abr!AN92+May!AN92+Jun!AN92+Jul!AN92+Ago!AN92),IF(Config!$C$6=9,SUM(+Ene!AN92+Feb!AN92+Mar!AN92+Abr!AN92+May!AN92+Jun!AN92+Jul!AN92+Ago!AN92+Set!AN92),IF(Config!$C$6=10,SUM(+Ene!AN92+Feb!AN92+Mar!AN92+Abr!AN92+May!AN92+Jun!AN92+Jul!AN92+Ago!AN92+Set!AN92+Oct!AN92),IF(Config!$C$6=11,SUM(+Ene!AN92+Feb!AN92+Mar!AN92+Abr!AN92+May!AN92+Jun!AN92+Jul!AN92+Ago!AN92+Set!AN92+Oct!AN92+Nov!AN92),IF(Config!$C$6=12,SUM(+Ene!AN92+Feb!AN92+Mar!AN92+Abr!AN92+May!AN92+Jun!AN92+Jul!AN92+Ago!AN92+Set!AN92+Oct!AN92+Nov!AN92+Dic!AN92)))))))))))))</f>
        <v>0</v>
      </c>
      <c r="AO92" s="394">
        <f>IF(Config!$C$6=1,SUM(+Ene!AO92),IF(Config!$C$6=2,SUM(+Ene!AO92+Feb!AO92),IF(Config!$C$6=3,SUM(+Ene!AO92+Feb!AO92+Mar!AO92),IF(Config!$C$6=4,SUM(+Ene!AO92+Feb!AO92+Mar!AO92+Abr!AO92),IF(Config!$C$6=5,SUM(Ene!AO92+Feb!AO92+Mar!AO92+Abr!AO92+May!AO92),IF(Config!$C$6=6,SUM(+Ene!AO92+Feb!AO92+Mar!AO92+Abr!AO92+May!AO92+Jun!AO92),IF(Config!$C$6=7,SUM(Ene!AO92+Feb!AO92+Mar!AO92+Abr!AO92+May!AO92+Jun!AO92+Jul!AO92),IF(Config!$C$6=8,SUM(+Ene!AO92+Feb!AO92+Mar!AO92+Abr!AO92+May!AO92+Jun!AO92+Jul!AO92+Ago!AO92),IF(Config!$C$6=9,SUM(+Ene!AO92+Feb!AO92+Mar!AO92+Abr!AO92+May!AO92+Jun!AO92+Jul!AO92+Ago!AO92+Set!AO92),IF(Config!$C$6=10,SUM(+Ene!AO92+Feb!AO92+Mar!AO92+Abr!AO92+May!AO92+Jun!AO92+Jul!AO92+Ago!AO92+Set!AO92+Oct!AO92),IF(Config!$C$6=11,SUM(+Ene!AO92+Feb!AO92+Mar!AO92+Abr!AO92+May!AO92+Jun!AO92+Jul!AO92+Ago!AO92+Set!AO92+Oct!AO92+Nov!AO92),IF(Config!$C$6=12,SUM(+Ene!AO92+Feb!AO92+Mar!AO92+Abr!AO92+May!AO92+Jun!AO92+Jul!AO92+Ago!AO92+Set!AO92+Oct!AO92+Nov!AO92+Dic!AO92)))))))))))))</f>
        <v>0</v>
      </c>
      <c r="AP92" s="394">
        <f>IF(Config!$C$6=1,SUM(+Ene!AP92),IF(Config!$C$6=2,SUM(+Ene!AP92+Feb!AP92),IF(Config!$C$6=3,SUM(+Ene!AP92+Feb!AP92+Mar!AP92),IF(Config!$C$6=4,SUM(+Ene!AP92+Feb!AP92+Mar!AP92+Abr!AP92),IF(Config!$C$6=5,SUM(Ene!AP92+Feb!AP92+Mar!AP92+Abr!AP92+May!AP92),IF(Config!$C$6=6,SUM(+Ene!AP92+Feb!AP92+Mar!AP92+Abr!AP92+May!AP92+Jun!AP92),IF(Config!$C$6=7,SUM(Ene!AP92+Feb!AP92+Mar!AP92+Abr!AP92+May!AP92+Jun!AP92+Jul!AP92),IF(Config!$C$6=8,SUM(+Ene!AP92+Feb!AP92+Mar!AP92+Abr!AP92+May!AP92+Jun!AP92+Jul!AP92+Ago!AP92),IF(Config!$C$6=9,SUM(+Ene!AP92+Feb!AP92+Mar!AP92+Abr!AP92+May!AP92+Jun!AP92+Jul!AP92+Ago!AP92+Set!AP92),IF(Config!$C$6=10,SUM(+Ene!AP92+Feb!AP92+Mar!AP92+Abr!AP92+May!AP92+Jun!AP92+Jul!AP92+Ago!AP92+Set!AP92+Oct!AP92),IF(Config!$C$6=11,SUM(+Ene!AP92+Feb!AP92+Mar!AP92+Abr!AP92+May!AP92+Jun!AP92+Jul!AP92+Ago!AP92+Set!AP92+Oct!AP92+Nov!AP92),IF(Config!$C$6=12,SUM(+Ene!AP92+Feb!AP92+Mar!AP92+Abr!AP92+May!AP92+Jun!AP92+Jul!AP92+Ago!AP92+Set!AP92+Oct!AP92+Nov!AP92+Dic!AP92)))))))))))))</f>
        <v>0</v>
      </c>
      <c r="AQ92" s="394">
        <f>IF(Config!$C$6=1,SUM(+Ene!AQ92),IF(Config!$C$6=2,SUM(+Ene!AQ92+Feb!AQ92),IF(Config!$C$6=3,SUM(+Ene!AQ92+Feb!AQ92+Mar!AQ92),IF(Config!$C$6=4,SUM(+Ene!AQ92+Feb!AQ92+Mar!AQ92+Abr!AQ92),IF(Config!$C$6=5,SUM(Ene!AQ92+Feb!AQ92+Mar!AQ92+Abr!AQ92+May!AQ92),IF(Config!$C$6=6,SUM(+Ene!AQ92+Feb!AQ92+Mar!AQ92+Abr!AQ92+May!AQ92+Jun!AQ92),IF(Config!$C$6=7,SUM(Ene!AQ92+Feb!AQ92+Mar!AQ92+Abr!AQ92+May!AQ92+Jun!AQ92+Jul!AQ92),IF(Config!$C$6=8,SUM(+Ene!AQ92+Feb!AQ92+Mar!AQ92+Abr!AQ92+May!AQ92+Jun!AQ92+Jul!AQ92+Ago!AQ92),IF(Config!$C$6=9,SUM(+Ene!AQ92+Feb!AQ92+Mar!AQ92+Abr!AQ92+May!AQ92+Jun!AQ92+Jul!AQ92+Ago!AQ92+Set!AQ92),IF(Config!$C$6=10,SUM(+Ene!AQ92+Feb!AQ92+Mar!AQ92+Abr!AQ92+May!AQ92+Jun!AQ92+Jul!AQ92+Ago!AQ92+Set!AQ92+Oct!AQ92),IF(Config!$C$6=11,SUM(+Ene!AQ92+Feb!AQ92+Mar!AQ92+Abr!AQ92+May!AQ92+Jun!AQ92+Jul!AQ92+Ago!AQ92+Set!AQ92+Oct!AQ92+Nov!AQ92),IF(Config!$C$6=12,SUM(+Ene!AQ92+Feb!AQ92+Mar!AQ92+Abr!AQ92+May!AQ92+Jun!AQ92+Jul!AQ92+Ago!AQ92+Set!AQ92+Oct!AQ92+Nov!AQ92+Dic!AQ92)))))))))))))</f>
        <v>0</v>
      </c>
      <c r="AR92" s="394">
        <f>IF(Config!$C$6=1,SUM(+Ene!AR92),IF(Config!$C$6=2,SUM(+Ene!AR92+Feb!AR92),IF(Config!$C$6=3,SUM(+Ene!AR92+Feb!AR92+Mar!AR92),IF(Config!$C$6=4,SUM(+Ene!AR92+Feb!AR92+Mar!AR92+Abr!AR92),IF(Config!$C$6=5,SUM(Ene!AR92+Feb!AR92+Mar!AR92+Abr!AR92+May!AR92),IF(Config!$C$6=6,SUM(+Ene!AR92+Feb!AR92+Mar!AR92+Abr!AR92+May!AR92+Jun!AR92),IF(Config!$C$6=7,SUM(Ene!AR92+Feb!AR92+Mar!AR92+Abr!AR92+May!AR92+Jun!AR92+Jul!AR92),IF(Config!$C$6=8,SUM(+Ene!AR92+Feb!AR92+Mar!AR92+Abr!AR92+May!AR92+Jun!AR92+Jul!AR92+Ago!AR92),IF(Config!$C$6=9,SUM(+Ene!AR92+Feb!AR92+Mar!AR92+Abr!AR92+May!AR92+Jun!AR92+Jul!AR92+Ago!AR92+Set!AR92),IF(Config!$C$6=10,SUM(+Ene!AR92+Feb!AR92+Mar!AR92+Abr!AR92+May!AR92+Jun!AR92+Jul!AR92+Ago!AR92+Set!AR92+Oct!AR92),IF(Config!$C$6=11,SUM(+Ene!AR92+Feb!AR92+Mar!AR92+Abr!AR92+May!AR92+Jun!AR92+Jul!AR92+Ago!AR92+Set!AR92+Oct!AR92+Nov!AR92),IF(Config!$C$6=12,SUM(+Ene!AR92+Feb!AR92+Mar!AR92+Abr!AR92+May!AR92+Jun!AR92+Jul!AR92+Ago!AR92+Set!AR92+Oct!AR92+Nov!AR92+Dic!AR92)))))))))))))</f>
        <v>0</v>
      </c>
      <c r="AS92" s="394">
        <f>IF(Config!$C$6=1,SUM(+Ene!AS92),IF(Config!$C$6=2,SUM(+Ene!AS92+Feb!AS92),IF(Config!$C$6=3,SUM(+Ene!AS92+Feb!AS92+Mar!AS92),IF(Config!$C$6=4,SUM(+Ene!AS92+Feb!AS92+Mar!AS92+Abr!AS92),IF(Config!$C$6=5,SUM(Ene!AS92+Feb!AS92+Mar!AS92+Abr!AS92+May!AS92),IF(Config!$C$6=6,SUM(+Ene!AS92+Feb!AS92+Mar!AS92+Abr!AS92+May!AS92+Jun!AS92),IF(Config!$C$6=7,SUM(Ene!AS92+Feb!AS92+Mar!AS92+Abr!AS92+May!AS92+Jun!AS92+Jul!AS92),IF(Config!$C$6=8,SUM(+Ene!AS92+Feb!AS92+Mar!AS92+Abr!AS92+May!AS92+Jun!AS92+Jul!AS92+Ago!AS92),IF(Config!$C$6=9,SUM(+Ene!AS92+Feb!AS92+Mar!AS92+Abr!AS92+May!AS92+Jun!AS92+Jul!AS92+Ago!AS92+Set!AS92),IF(Config!$C$6=10,SUM(+Ene!AS92+Feb!AS92+Mar!AS92+Abr!AS92+May!AS92+Jun!AS92+Jul!AS92+Ago!AS92+Set!AS92+Oct!AS92),IF(Config!$C$6=11,SUM(+Ene!AS92+Feb!AS92+Mar!AS92+Abr!AS92+May!AS92+Jun!AS92+Jul!AS92+Ago!AS92+Set!AS92+Oct!AS92+Nov!AS92),IF(Config!$C$6=12,SUM(+Ene!AS92+Feb!AS92+Mar!AS92+Abr!AS92+May!AS92+Jun!AS92+Jul!AS92+Ago!AS92+Set!AS92+Oct!AS92+Nov!AS92+Dic!AS92)))))))))))))</f>
        <v>0</v>
      </c>
      <c r="AT92" s="394">
        <f>IF(Config!$C$6=1,SUM(+Ene!AT92),IF(Config!$C$6=2,SUM(+Ene!AT92+Feb!AT92),IF(Config!$C$6=3,SUM(+Ene!AT92+Feb!AT92+Mar!AT92),IF(Config!$C$6=4,SUM(+Ene!AT92+Feb!AT92+Mar!AT92+Abr!AT92),IF(Config!$C$6=5,SUM(Ene!AT92+Feb!AT92+Mar!AT92+Abr!AT92+May!AT92),IF(Config!$C$6=6,SUM(+Ene!AT92+Feb!AT92+Mar!AT92+Abr!AT92+May!AT92+Jun!AT92),IF(Config!$C$6=7,SUM(Ene!AT92+Feb!AT92+Mar!AT92+Abr!AT92+May!AT92+Jun!AT92+Jul!AT92),IF(Config!$C$6=8,SUM(+Ene!AT92+Feb!AT92+Mar!AT92+Abr!AT92+May!AT92+Jun!AT92+Jul!AT92+Ago!AT92),IF(Config!$C$6=9,SUM(+Ene!AT92+Feb!AT92+Mar!AT92+Abr!AT92+May!AT92+Jun!AT92+Jul!AT92+Ago!AT92+Set!AT92),IF(Config!$C$6=10,SUM(+Ene!AT92+Feb!AT92+Mar!AT92+Abr!AT92+May!AT92+Jun!AT92+Jul!AT92+Ago!AT92+Set!AT92+Oct!AT92),IF(Config!$C$6=11,SUM(+Ene!AT92+Feb!AT92+Mar!AT92+Abr!AT92+May!AT92+Jun!AT92+Jul!AT92+Ago!AT92+Set!AT92+Oct!AT92+Nov!AT92),IF(Config!$C$6=12,SUM(+Ene!AT92+Feb!AT92+Mar!AT92+Abr!AT92+May!AT92+Jun!AT92+Jul!AT92+Ago!AT92+Set!AT92+Oct!AT92+Nov!AT92+Dic!AT92)))))))))))))</f>
        <v>0</v>
      </c>
      <c r="AU92">
        <f t="shared" ref="AU92:AU142" si="79">+SUM(D92:AT92)</f>
        <v>0</v>
      </c>
      <c r="AV92" s="394">
        <f t="shared" si="70"/>
        <v>0</v>
      </c>
      <c r="AW92" s="394">
        <f t="shared" si="71"/>
        <v>0</v>
      </c>
      <c r="AX92" s="394">
        <f t="shared" si="72"/>
        <v>0</v>
      </c>
      <c r="AY92" s="394">
        <f t="shared" si="73"/>
        <v>0</v>
      </c>
      <c r="AZ92" s="394">
        <f t="shared" si="74"/>
        <v>0</v>
      </c>
      <c r="BA92" s="394">
        <f t="shared" si="75"/>
        <v>0</v>
      </c>
      <c r="BB92" s="37">
        <f t="shared" si="59"/>
        <v>0</v>
      </c>
      <c r="BC92" s="394">
        <f t="shared" si="76"/>
        <v>0</v>
      </c>
      <c r="BD92" s="394">
        <f t="shared" si="77"/>
        <v>0</v>
      </c>
      <c r="BE92" s="394">
        <f t="shared" si="78"/>
        <v>0</v>
      </c>
      <c r="BF92" s="54">
        <f t="shared" si="69"/>
        <v>0</v>
      </c>
      <c r="BG92" t="str">
        <f t="shared" ref="BG92:BG142" si="80">IF(BF92=AU92,"OK","ERROR FORMULA")</f>
        <v>OK</v>
      </c>
    </row>
    <row r="93" spans="1:59" x14ac:dyDescent="0.25">
      <c r="A93" s="400">
        <v>90</v>
      </c>
      <c r="B93" s="392" t="str">
        <f>METAS!B89</f>
        <v>PORCENTAJE NIÑOS MENORES DE 36 MESES CON CONTROLES CRED COMPLETO  PARA SU EDAD</v>
      </c>
      <c r="C93" s="387" t="str">
        <f>METAS!D89</f>
        <v>DIT</v>
      </c>
      <c r="D93" s="394">
        <f>IF(Config!$C$6=1,SUM(+Ene!D93),IF(Config!$C$6=2,SUM(+Ene!D93+Feb!D93),IF(Config!$C$6=3,SUM(+Ene!D93+Feb!D93+Mar!D93),IF(Config!$C$6=4,SUM(+Ene!D93+Feb!D93+Mar!D93+Abr!D93),IF(Config!$C$6=5,SUM(Ene!D93+Feb!D93+Mar!D93+Abr!D93+May!D93),IF(Config!$C$6=6,SUM(+Ene!D93+Feb!D93+Mar!D93+Abr!D93+May!D93+Jun!D93),IF(Config!$C$6=7,SUM(Ene!D93+Feb!D93+Mar!D93+Abr!D93+May!D93+Jun!D93+Jul!D93),IF(Config!$C$6=8,SUM(+Ene!D93+Feb!D93+Mar!D93+Abr!D93+May!D93+Jun!D93+Jul!D93+Ago!D93),IF(Config!$C$6=9,SUM(+Ene!D93+Feb!D93+Mar!D93+Abr!D93+May!D93+Jun!D93+Jul!D93+Ago!D93+Set!D93),IF(Config!$C$6=10,SUM(+Ene!D93+Feb!D93+Mar!D93+Abr!D93+May!D93+Jun!D93+Jul!D93+Ago!D93+Set!D93+Oct!D93),IF(Config!$C$6=11,SUM(+Ene!D93+Feb!D93+Mar!D93+Abr!D93+May!D93+Jun!D93+Jul!D93+Ago!D93+Set!D93+Oct!D93+Nov!D93),IF(Config!$C$6=12,SUM(+Ene!D93+Feb!D93+Mar!D93+Abr!D93+May!D93+Jun!D93+Jul!D93+Ago!D93+Set!D93+Oct!D93+Nov!D93+Dic!D93)))))))))))))</f>
        <v>0</v>
      </c>
      <c r="E93" s="394">
        <f>IF(Config!$C$6=1,SUM(+Ene!E93),IF(Config!$C$6=2,SUM(+Ene!E93+Feb!E93),IF(Config!$C$6=3,SUM(+Ene!E93+Feb!E93+Mar!E93),IF(Config!$C$6=4,SUM(+Ene!E93+Feb!E93+Mar!E93+Abr!E93),IF(Config!$C$6=5,SUM(Ene!E93+Feb!E93+Mar!E93+Abr!E93+May!E93),IF(Config!$C$6=6,SUM(+Ene!E93+Feb!E93+Mar!E93+Abr!E93+May!E93+Jun!E93),IF(Config!$C$6=7,SUM(Ene!E93+Feb!E93+Mar!E93+Abr!E93+May!E93+Jun!E93+Jul!E93),IF(Config!$C$6=8,SUM(+Ene!E93+Feb!E93+Mar!E93+Abr!E93+May!E93+Jun!E93+Jul!E93+Ago!E93),IF(Config!$C$6=9,SUM(+Ene!E93+Feb!E93+Mar!E93+Abr!E93+May!E93+Jun!E93+Jul!E93+Ago!E93+Set!E93),IF(Config!$C$6=10,SUM(+Ene!E93+Feb!E93+Mar!E93+Abr!E93+May!E93+Jun!E93+Jul!E93+Ago!E93+Set!E93+Oct!E93),IF(Config!$C$6=11,SUM(+Ene!E93+Feb!E93+Mar!E93+Abr!E93+May!E93+Jun!E93+Jul!E93+Ago!E93+Set!E93+Oct!E93+Nov!E93),IF(Config!$C$6=12,SUM(+Ene!E93+Feb!E93+Mar!E93+Abr!E93+May!E93+Jun!E93+Jul!E93+Ago!E93+Set!E93+Oct!E93+Nov!E93+Dic!E93)))))))))))))</f>
        <v>0</v>
      </c>
      <c r="F93" s="429">
        <f>IF(Config!$C$6=1,SUM(+Ene!F113),IF(Config!$C$6=2,SUM(+Ene!F113+Feb!F113),IF(Config!$C$6=3,SUM(+Ene!F113+Feb!F113+Mar!F113),IF(Config!$C$6=4,SUM(+Ene!F113+Feb!F113+Mar!F113+Abr!F113),IF(Config!$C$6=5,SUM(Ene!F113+Feb!F113+Mar!F113+Abr!F113+May!F113),IF(Config!$C$6=6,SUM(+Ene!F113+Feb!F113+Mar!F113+Abr!F113+May!F113+Jun!F113),IF(Config!$C$6=7,SUM(Ene!F113+Feb!F113+Mar!F113+Abr!F113+May!F113+Jun!F113+Jul!F113),IF(Config!$C$6=8,SUM(+Ene!F113+Feb!F113+Mar!F113+Abr!F113+May!F113+Jun!F113+Jul!F113+Ago!F113),IF(Config!$C$6=9,SUM(+Ene!F113+Feb!F113+Mar!F113+Abr!F113+May!F113+Jun!F113+Jul!F113+Ago!F113+Set!F113),IF(Config!$C$6=10,SUM(+Ene!F113+Feb!F113+Mar!F113+Abr!F113+May!F113+Jun!F113+Jul!F113+Ago!F113+Set!F113+Oct!F113),IF(Config!$C$6=11,SUM(+Ene!F113+Feb!F113+Mar!F113+Abr!F113+May!F113+Jun!F113+Jul!F113+Ago!F113+Set!F113+Oct!F113+Nov!F113),IF(Config!$C$6=12,SUM(+Ene!F113+Feb!F113+Mar!F113+Abr!F113+May!F113+Jun!F113+Jul!F113+Ago!F113+Set!F113+Oct!F113+Nov!F113+Dic!F113)))))))))))))</f>
        <v>0</v>
      </c>
      <c r="G93" s="394">
        <f>IF(Config!$C$6=1,SUM(+Ene!G93),IF(Config!$C$6=2,SUM(+Ene!G93+Feb!G93),IF(Config!$C$6=3,SUM(+Ene!G93+Feb!G93+Mar!G93),IF(Config!$C$6=4,SUM(+Ene!G93+Feb!G93+Mar!G93+Abr!G93),IF(Config!$C$6=5,SUM(Ene!G93+Feb!G93+Mar!G93+Abr!G93+May!G93),IF(Config!$C$6=6,SUM(+Ene!G93+Feb!G93+Mar!G93+Abr!G93+May!G93+Jun!G93),IF(Config!$C$6=7,SUM(Ene!G93+Feb!G93+Mar!G93+Abr!G93+May!G93+Jun!G93+Jul!G93),IF(Config!$C$6=8,SUM(+Ene!G93+Feb!G93+Mar!G93+Abr!G93+May!G93+Jun!G93+Jul!G93+Ago!G93),IF(Config!$C$6=9,SUM(+Ene!G93+Feb!G93+Mar!G93+Abr!G93+May!G93+Jun!G93+Jul!G93+Ago!G93+Set!G93),IF(Config!$C$6=10,SUM(+Ene!G93+Feb!G93+Mar!G93+Abr!G93+May!G93+Jun!G93+Jul!G93+Ago!G93+Set!G93+Oct!G93),IF(Config!$C$6=11,SUM(+Ene!G93+Feb!G93+Mar!G93+Abr!G93+May!G93+Jun!G93+Jul!G93+Ago!G93+Set!G93+Oct!G93+Nov!G93),IF(Config!$C$6=12,SUM(+Ene!G93+Feb!G93+Mar!G93+Abr!G93+May!G93+Jun!G93+Jul!G93+Ago!G93+Set!G93+Oct!G93+Nov!G93+Dic!G93)))))))))))))</f>
        <v>0</v>
      </c>
      <c r="H93" s="394">
        <f>IF(Config!$C$6=1,SUM(+Ene!H93),IF(Config!$C$6=2,SUM(+Ene!H93+Feb!H93),IF(Config!$C$6=3,SUM(+Ene!H93+Feb!H93+Mar!H93),IF(Config!$C$6=4,SUM(+Ene!H93+Feb!H93+Mar!H93+Abr!H93),IF(Config!$C$6=5,SUM(Ene!H93+Feb!H93+Mar!H93+Abr!H93+May!H93),IF(Config!$C$6=6,SUM(+Ene!H93+Feb!H93+Mar!H93+Abr!H93+May!H93+Jun!H93),IF(Config!$C$6=7,SUM(Ene!H93+Feb!H93+Mar!H93+Abr!H93+May!H93+Jun!H93+Jul!H93),IF(Config!$C$6=8,SUM(+Ene!H93+Feb!H93+Mar!H93+Abr!H93+May!H93+Jun!H93+Jul!H93+Ago!H93),IF(Config!$C$6=9,SUM(+Ene!H93+Feb!H93+Mar!H93+Abr!H93+May!H93+Jun!H93+Jul!H93+Ago!H93+Set!H93),IF(Config!$C$6=10,SUM(+Ene!H93+Feb!H93+Mar!H93+Abr!H93+May!H93+Jun!H93+Jul!H93+Ago!H93+Set!H93+Oct!H93),IF(Config!$C$6=11,SUM(+Ene!H93+Feb!H93+Mar!H93+Abr!H93+May!H93+Jun!H93+Jul!H93+Ago!H93+Set!H93+Oct!H93+Nov!H93),IF(Config!$C$6=12,SUM(+Ene!H93+Feb!H93+Mar!H93+Abr!H93+May!H93+Jun!H93+Jul!H93+Ago!H93+Set!H93+Oct!H93+Nov!H93+Dic!H93)))))))))))))</f>
        <v>0</v>
      </c>
      <c r="I93" s="394">
        <f>IF(Config!$C$6=1,SUM(+Ene!I93),IF(Config!$C$6=2,SUM(+Ene!I93+Feb!I93),IF(Config!$C$6=3,SUM(+Ene!I93+Feb!I93+Mar!I93),IF(Config!$C$6=4,SUM(+Ene!I93+Feb!I93+Mar!I93+Abr!I93),IF(Config!$C$6=5,SUM(Ene!I93+Feb!I93+Mar!I93+Abr!I93+May!I93),IF(Config!$C$6=6,SUM(+Ene!I93+Feb!I93+Mar!I93+Abr!I93+May!I93+Jun!I93),IF(Config!$C$6=7,SUM(Ene!I93+Feb!I93+Mar!I93+Abr!I93+May!I93+Jun!I93+Jul!I93),IF(Config!$C$6=8,SUM(+Ene!I93+Feb!I93+Mar!I93+Abr!I93+May!I93+Jun!I93+Jul!I93+Ago!I93),IF(Config!$C$6=9,SUM(+Ene!I93+Feb!I93+Mar!I93+Abr!I93+May!I93+Jun!I93+Jul!I93+Ago!I93+Set!I93),IF(Config!$C$6=10,SUM(+Ene!I93+Feb!I93+Mar!I93+Abr!I93+May!I93+Jun!I93+Jul!I93+Ago!I93+Set!I93+Oct!I93),IF(Config!$C$6=11,SUM(+Ene!I93+Feb!I93+Mar!I93+Abr!I93+May!I93+Jun!I93+Jul!I93+Ago!I93+Set!I93+Oct!I93+Nov!I93),IF(Config!$C$6=12,SUM(+Ene!I93+Feb!I93+Mar!I93+Abr!I93+May!I93+Jun!I93+Jul!I93+Ago!I93+Set!I93+Oct!I93+Nov!I93+Dic!I93)))))))))))))</f>
        <v>0</v>
      </c>
      <c r="J93" s="394">
        <f>IF(Config!$C$6=1,SUM(+Ene!J93),IF(Config!$C$6=2,SUM(+Ene!J93+Feb!J93),IF(Config!$C$6=3,SUM(+Ene!J93+Feb!J93+Mar!J93),IF(Config!$C$6=4,SUM(+Ene!J93+Feb!J93+Mar!J93+Abr!J93),IF(Config!$C$6=5,SUM(Ene!J93+Feb!J93+Mar!J93+Abr!J93+May!J93),IF(Config!$C$6=6,SUM(+Ene!J93+Feb!J93+Mar!J93+Abr!J93+May!J93+Jun!J93),IF(Config!$C$6=7,SUM(Ene!J93+Feb!J93+Mar!J93+Abr!J93+May!J93+Jun!J93+Jul!J93),IF(Config!$C$6=8,SUM(+Ene!J93+Feb!J93+Mar!J93+Abr!J93+May!J93+Jun!J93+Jul!J93+Ago!J93),IF(Config!$C$6=9,SUM(+Ene!J93+Feb!J93+Mar!J93+Abr!J93+May!J93+Jun!J93+Jul!J93+Ago!J93+Set!J93),IF(Config!$C$6=10,SUM(+Ene!J93+Feb!J93+Mar!J93+Abr!J93+May!J93+Jun!J93+Jul!J93+Ago!J93+Set!J93+Oct!J93),IF(Config!$C$6=11,SUM(+Ene!J93+Feb!J93+Mar!J93+Abr!J93+May!J93+Jun!J93+Jul!J93+Ago!J93+Set!J93+Oct!J93+Nov!J93),IF(Config!$C$6=12,SUM(+Ene!J93+Feb!J93+Mar!J93+Abr!J93+May!J93+Jun!J93+Jul!J93+Ago!J93+Set!J93+Oct!J93+Nov!J93+Dic!J93)))))))))))))</f>
        <v>0</v>
      </c>
      <c r="K93" s="394">
        <f>IF(Config!$C$6=1,SUM(+Ene!K93),IF(Config!$C$6=2,SUM(+Ene!K93+Feb!K93),IF(Config!$C$6=3,SUM(+Ene!K93+Feb!K93+Mar!K93),IF(Config!$C$6=4,SUM(+Ene!K93+Feb!K93+Mar!K93+Abr!K93),IF(Config!$C$6=5,SUM(Ene!K93+Feb!K93+Mar!K93+Abr!K93+May!K93),IF(Config!$C$6=6,SUM(+Ene!K93+Feb!K93+Mar!K93+Abr!K93+May!K93+Jun!K93),IF(Config!$C$6=7,SUM(Ene!K93+Feb!K93+Mar!K93+Abr!K93+May!K93+Jun!K93+Jul!K93),IF(Config!$C$6=8,SUM(+Ene!K93+Feb!K93+Mar!K93+Abr!K93+May!K93+Jun!K93+Jul!K93+Ago!K93),IF(Config!$C$6=9,SUM(+Ene!K93+Feb!K93+Mar!K93+Abr!K93+May!K93+Jun!K93+Jul!K93+Ago!K93+Set!K93),IF(Config!$C$6=10,SUM(+Ene!K93+Feb!K93+Mar!K93+Abr!K93+May!K93+Jun!K93+Jul!K93+Ago!K93+Set!K93+Oct!K93),IF(Config!$C$6=11,SUM(+Ene!K93+Feb!K93+Mar!K93+Abr!K93+May!K93+Jun!K93+Jul!K93+Ago!K93+Set!K93+Oct!K93+Nov!K93),IF(Config!$C$6=12,SUM(+Ene!K93+Feb!K93+Mar!K93+Abr!K93+May!K93+Jun!K93+Jul!K93+Ago!K93+Set!K93+Oct!K93+Nov!K93+Dic!K93)))))))))))))</f>
        <v>0</v>
      </c>
      <c r="L93" s="394">
        <f>IF(Config!$C$6=1,SUM(+Ene!L93),IF(Config!$C$6=2,SUM(+Ene!L93+Feb!L93),IF(Config!$C$6=3,SUM(+Ene!L93+Feb!L93+Mar!L93),IF(Config!$C$6=4,SUM(+Ene!L93+Feb!L93+Mar!L93+Abr!L93),IF(Config!$C$6=5,SUM(Ene!L93+Feb!L93+Mar!L93+Abr!L93+May!L93),IF(Config!$C$6=6,SUM(+Ene!L93+Feb!L93+Mar!L93+Abr!L93+May!L93+Jun!L93),IF(Config!$C$6=7,SUM(Ene!L93+Feb!L93+Mar!L93+Abr!L93+May!L93+Jun!L93+Jul!L93),IF(Config!$C$6=8,SUM(+Ene!L93+Feb!L93+Mar!L93+Abr!L93+May!L93+Jun!L93+Jul!L93+Ago!L93),IF(Config!$C$6=9,SUM(+Ene!L93+Feb!L93+Mar!L93+Abr!L93+May!L93+Jun!L93+Jul!L93+Ago!L93+Set!L93),IF(Config!$C$6=10,SUM(+Ene!L93+Feb!L93+Mar!L93+Abr!L93+May!L93+Jun!L93+Jul!L93+Ago!L93+Set!L93+Oct!L93),IF(Config!$C$6=11,SUM(+Ene!L93+Feb!L93+Mar!L93+Abr!L93+May!L93+Jun!L93+Jul!L93+Ago!L93+Set!L93+Oct!L93+Nov!L93),IF(Config!$C$6=12,SUM(+Ene!L93+Feb!L93+Mar!L93+Abr!L93+May!L93+Jun!L93+Jul!L93+Ago!L93+Set!L93+Oct!L93+Nov!L93+Dic!L93)))))))))))))</f>
        <v>0</v>
      </c>
      <c r="M93" s="394">
        <f>IF(Config!$C$6=1,SUM(+Ene!M93),IF(Config!$C$6=2,SUM(+Ene!M93+Feb!M93),IF(Config!$C$6=3,SUM(+Ene!M93+Feb!M93+Mar!M93),IF(Config!$C$6=4,SUM(+Ene!M93+Feb!M93+Mar!M93+Abr!M93),IF(Config!$C$6=5,SUM(Ene!M93+Feb!M93+Mar!M93+Abr!M93+May!M93),IF(Config!$C$6=6,SUM(+Ene!M93+Feb!M93+Mar!M93+Abr!M93+May!M93+Jun!M93),IF(Config!$C$6=7,SUM(Ene!M93+Feb!M93+Mar!M93+Abr!M93+May!M93+Jun!M93+Jul!M93),IF(Config!$C$6=8,SUM(+Ene!M93+Feb!M93+Mar!M93+Abr!M93+May!M93+Jun!M93+Jul!M93+Ago!M93),IF(Config!$C$6=9,SUM(+Ene!M93+Feb!M93+Mar!M93+Abr!M93+May!M93+Jun!M93+Jul!M93+Ago!M93+Set!M93),IF(Config!$C$6=10,SUM(+Ene!M93+Feb!M93+Mar!M93+Abr!M93+May!M93+Jun!M93+Jul!M93+Ago!M93+Set!M93+Oct!M93),IF(Config!$C$6=11,SUM(+Ene!M93+Feb!M93+Mar!M93+Abr!M93+May!M93+Jun!M93+Jul!M93+Ago!M93+Set!M93+Oct!M93+Nov!M93),IF(Config!$C$6=12,SUM(+Ene!M93+Feb!M93+Mar!M93+Abr!M93+May!M93+Jun!M93+Jul!M93+Ago!M93+Set!M93+Oct!M93+Nov!M93+Dic!M93)))))))))))))</f>
        <v>0</v>
      </c>
      <c r="N93" s="394">
        <f>IF(Config!$C$6=1,SUM(+Ene!N93),IF(Config!$C$6=2,SUM(+Ene!N93+Feb!N93),IF(Config!$C$6=3,SUM(+Ene!N93+Feb!N93+Mar!N93),IF(Config!$C$6=4,SUM(+Ene!N93+Feb!N93+Mar!N93+Abr!N93),IF(Config!$C$6=5,SUM(Ene!N93+Feb!N93+Mar!N93+Abr!N93+May!N93),IF(Config!$C$6=6,SUM(+Ene!N93+Feb!N93+Mar!N93+Abr!N93+May!N93+Jun!N93),IF(Config!$C$6=7,SUM(Ene!N93+Feb!N93+Mar!N93+Abr!N93+May!N93+Jun!N93+Jul!N93),IF(Config!$C$6=8,SUM(+Ene!N93+Feb!N93+Mar!N93+Abr!N93+May!N93+Jun!N93+Jul!N93+Ago!N93),IF(Config!$C$6=9,SUM(+Ene!N93+Feb!N93+Mar!N93+Abr!N93+May!N93+Jun!N93+Jul!N93+Ago!N93+Set!N93),IF(Config!$C$6=10,SUM(+Ene!N93+Feb!N93+Mar!N93+Abr!N93+May!N93+Jun!N93+Jul!N93+Ago!N93+Set!N93+Oct!N93),IF(Config!$C$6=11,SUM(+Ene!N93+Feb!N93+Mar!N93+Abr!N93+May!N93+Jun!N93+Jul!N93+Ago!N93+Set!N93+Oct!N93+Nov!N93),IF(Config!$C$6=12,SUM(+Ene!N93+Feb!N93+Mar!N93+Abr!N93+May!N93+Jun!N93+Jul!N93+Ago!N93+Set!N93+Oct!N93+Nov!N93+Dic!N93)))))))))))))</f>
        <v>0</v>
      </c>
      <c r="O93" s="394">
        <f>IF(Config!$C$6=1,SUM(+Ene!O93),IF(Config!$C$6=2,SUM(+Ene!O93+Feb!O93),IF(Config!$C$6=3,SUM(+Ene!O93+Feb!O93+Mar!O93),IF(Config!$C$6=4,SUM(+Ene!O93+Feb!O93+Mar!O93+Abr!O93),IF(Config!$C$6=5,SUM(Ene!O93+Feb!O93+Mar!O93+Abr!O93+May!O93),IF(Config!$C$6=6,SUM(+Ene!O93+Feb!O93+Mar!O93+Abr!O93+May!O93+Jun!O93),IF(Config!$C$6=7,SUM(Ene!O93+Feb!O93+Mar!O93+Abr!O93+May!O93+Jun!O93+Jul!O93),IF(Config!$C$6=8,SUM(+Ene!O93+Feb!O93+Mar!O93+Abr!O93+May!O93+Jun!O93+Jul!O93+Ago!O93),IF(Config!$C$6=9,SUM(+Ene!O93+Feb!O93+Mar!O93+Abr!O93+May!O93+Jun!O93+Jul!O93+Ago!O93+Set!O93),IF(Config!$C$6=10,SUM(+Ene!O93+Feb!O93+Mar!O93+Abr!O93+May!O93+Jun!O93+Jul!O93+Ago!O93+Set!O93+Oct!O93),IF(Config!$C$6=11,SUM(+Ene!O93+Feb!O93+Mar!O93+Abr!O93+May!O93+Jun!O93+Jul!O93+Ago!O93+Set!O93+Oct!O93+Nov!O93),IF(Config!$C$6=12,SUM(+Ene!O93+Feb!O93+Mar!O93+Abr!O93+May!O93+Jun!O93+Jul!O93+Ago!O93+Set!O93+Oct!O93+Nov!O93+Dic!O93)))))))))))))</f>
        <v>0</v>
      </c>
      <c r="P93" s="394">
        <f>IF(Config!$C$6=1,SUM(+Ene!P93),IF(Config!$C$6=2,SUM(+Ene!P93+Feb!P93),IF(Config!$C$6=3,SUM(+Ene!P93+Feb!P93+Mar!P93),IF(Config!$C$6=4,SUM(+Ene!P93+Feb!P93+Mar!P93+Abr!P93),IF(Config!$C$6=5,SUM(Ene!P93+Feb!P93+Mar!P93+Abr!P93+May!P93),IF(Config!$C$6=6,SUM(+Ene!P93+Feb!P93+Mar!P93+Abr!P93+May!P93+Jun!P93),IF(Config!$C$6=7,SUM(Ene!P93+Feb!P93+Mar!P93+Abr!P93+May!P93+Jun!P93+Jul!P93),IF(Config!$C$6=8,SUM(+Ene!P93+Feb!P93+Mar!P93+Abr!P93+May!P93+Jun!P93+Jul!P93+Ago!P93),IF(Config!$C$6=9,SUM(+Ene!P93+Feb!P93+Mar!P93+Abr!P93+May!P93+Jun!P93+Jul!P93+Ago!P93+Set!P93),IF(Config!$C$6=10,SUM(+Ene!P93+Feb!P93+Mar!P93+Abr!P93+May!P93+Jun!P93+Jul!P93+Ago!P93+Set!P93+Oct!P93),IF(Config!$C$6=11,SUM(+Ene!P93+Feb!P93+Mar!P93+Abr!P93+May!P93+Jun!P93+Jul!P93+Ago!P93+Set!P93+Oct!P93+Nov!P93),IF(Config!$C$6=12,SUM(+Ene!P93+Feb!P93+Mar!P93+Abr!P93+May!P93+Jun!P93+Jul!P93+Ago!P93+Set!P93+Oct!P93+Nov!P93+Dic!P93)))))))))))))</f>
        <v>0</v>
      </c>
      <c r="Q93" s="394">
        <f>IF(Config!$C$6=1,SUM(+Ene!Q93),IF(Config!$C$6=2,SUM(+Ene!Q93+Feb!Q93),IF(Config!$C$6=3,SUM(+Ene!Q93+Feb!Q93+Mar!Q93),IF(Config!$C$6=4,SUM(+Ene!Q93+Feb!Q93+Mar!Q93+Abr!Q93),IF(Config!$C$6=5,SUM(Ene!Q93+Feb!Q93+Mar!Q93+Abr!Q93+May!Q93),IF(Config!$C$6=6,SUM(+Ene!Q93+Feb!Q93+Mar!Q93+Abr!Q93+May!Q93+Jun!Q93),IF(Config!$C$6=7,SUM(Ene!Q93+Feb!Q93+Mar!Q93+Abr!Q93+May!Q93+Jun!Q93+Jul!Q93),IF(Config!$C$6=8,SUM(+Ene!Q93+Feb!Q93+Mar!Q93+Abr!Q93+May!Q93+Jun!Q93+Jul!Q93+Ago!Q93),IF(Config!$C$6=9,SUM(+Ene!Q93+Feb!Q93+Mar!Q93+Abr!Q93+May!Q93+Jun!Q93+Jul!Q93+Ago!Q93+Set!Q93),IF(Config!$C$6=10,SUM(+Ene!Q93+Feb!Q93+Mar!Q93+Abr!Q93+May!Q93+Jun!Q93+Jul!Q93+Ago!Q93+Set!Q93+Oct!Q93),IF(Config!$C$6=11,SUM(+Ene!Q93+Feb!Q93+Mar!Q93+Abr!Q93+May!Q93+Jun!Q93+Jul!Q93+Ago!Q93+Set!Q93+Oct!Q93+Nov!Q93),IF(Config!$C$6=12,SUM(+Ene!Q93+Feb!Q93+Mar!Q93+Abr!Q93+May!Q93+Jun!Q93+Jul!Q93+Ago!Q93+Set!Q93+Oct!Q93+Nov!Q93+Dic!Q93)))))))))))))</f>
        <v>0</v>
      </c>
      <c r="R93" s="394">
        <f>IF(Config!$C$6=1,SUM(+Ene!R93),IF(Config!$C$6=2,SUM(+Ene!R93+Feb!R93),IF(Config!$C$6=3,SUM(+Ene!R93+Feb!R93+Mar!R93),IF(Config!$C$6=4,SUM(+Ene!R93+Feb!R93+Mar!R93+Abr!R93),IF(Config!$C$6=5,SUM(Ene!R93+Feb!R93+Mar!R93+Abr!R93+May!R93),IF(Config!$C$6=6,SUM(+Ene!R93+Feb!R93+Mar!R93+Abr!R93+May!R93+Jun!R93),IF(Config!$C$6=7,SUM(Ene!R93+Feb!R93+Mar!R93+Abr!R93+May!R93+Jun!R93+Jul!R93),IF(Config!$C$6=8,SUM(+Ene!R93+Feb!R93+Mar!R93+Abr!R93+May!R93+Jun!R93+Jul!R93+Ago!R93),IF(Config!$C$6=9,SUM(+Ene!R93+Feb!R93+Mar!R93+Abr!R93+May!R93+Jun!R93+Jul!R93+Ago!R93+Set!R93),IF(Config!$C$6=10,SUM(+Ene!R93+Feb!R93+Mar!R93+Abr!R93+May!R93+Jun!R93+Jul!R93+Ago!R93+Set!R93+Oct!R93),IF(Config!$C$6=11,SUM(+Ene!R93+Feb!R93+Mar!R93+Abr!R93+May!R93+Jun!R93+Jul!R93+Ago!R93+Set!R93+Oct!R93+Nov!R93),IF(Config!$C$6=12,SUM(+Ene!R93+Feb!R93+Mar!R93+Abr!R93+May!R93+Jun!R93+Jul!R93+Ago!R93+Set!R93+Oct!R93+Nov!R93+Dic!R93)))))))))))))</f>
        <v>0</v>
      </c>
      <c r="S93" s="394">
        <f>IF(Config!$C$6=1,SUM(+Ene!S93),IF(Config!$C$6=2,SUM(+Ene!S93+Feb!S93),IF(Config!$C$6=3,SUM(+Ene!S93+Feb!S93+Mar!S93),IF(Config!$C$6=4,SUM(+Ene!S93+Feb!S93+Mar!S93+Abr!S93),IF(Config!$C$6=5,SUM(Ene!S93+Feb!S93+Mar!S93+Abr!S93+May!S93),IF(Config!$C$6=6,SUM(+Ene!S93+Feb!S93+Mar!S93+Abr!S93+May!S93+Jun!S93),IF(Config!$C$6=7,SUM(Ene!S93+Feb!S93+Mar!S93+Abr!S93+May!S93+Jun!S93+Jul!S93),IF(Config!$C$6=8,SUM(+Ene!S93+Feb!S93+Mar!S93+Abr!S93+May!S93+Jun!S93+Jul!S93+Ago!S93),IF(Config!$C$6=9,SUM(+Ene!S93+Feb!S93+Mar!S93+Abr!S93+May!S93+Jun!S93+Jul!S93+Ago!S93+Set!S93),IF(Config!$C$6=10,SUM(+Ene!S93+Feb!S93+Mar!S93+Abr!S93+May!S93+Jun!S93+Jul!S93+Ago!S93+Set!S93+Oct!S93),IF(Config!$C$6=11,SUM(+Ene!S93+Feb!S93+Mar!S93+Abr!S93+May!S93+Jun!S93+Jul!S93+Ago!S93+Set!S93+Oct!S93+Nov!S93),IF(Config!$C$6=12,SUM(+Ene!S93+Feb!S93+Mar!S93+Abr!S93+May!S93+Jun!S93+Jul!S93+Ago!S93+Set!S93+Oct!S93+Nov!S93+Dic!S93)))))))))))))</f>
        <v>0</v>
      </c>
      <c r="T93" s="394">
        <f>IF(Config!$C$6=1,SUM(+Ene!T93),IF(Config!$C$6=2,SUM(+Ene!T93+Feb!T93),IF(Config!$C$6=3,SUM(+Ene!T93+Feb!T93+Mar!T93),IF(Config!$C$6=4,SUM(+Ene!T93+Feb!T93+Mar!T93+Abr!T93),IF(Config!$C$6=5,SUM(Ene!T93+Feb!T93+Mar!T93+Abr!T93+May!T93),IF(Config!$C$6=6,SUM(+Ene!T93+Feb!T93+Mar!T93+Abr!T93+May!T93+Jun!T93),IF(Config!$C$6=7,SUM(Ene!T93+Feb!T93+Mar!T93+Abr!T93+May!T93+Jun!T93+Jul!T93),IF(Config!$C$6=8,SUM(+Ene!T93+Feb!T93+Mar!T93+Abr!T93+May!T93+Jun!T93+Jul!T93+Ago!T93),IF(Config!$C$6=9,SUM(+Ene!T93+Feb!T93+Mar!T93+Abr!T93+May!T93+Jun!T93+Jul!T93+Ago!T93+Set!T93),IF(Config!$C$6=10,SUM(+Ene!T93+Feb!T93+Mar!T93+Abr!T93+May!T93+Jun!T93+Jul!T93+Ago!T93+Set!T93+Oct!T93),IF(Config!$C$6=11,SUM(+Ene!T93+Feb!T93+Mar!T93+Abr!T93+May!T93+Jun!T93+Jul!T93+Ago!T93+Set!T93+Oct!T93+Nov!T93),IF(Config!$C$6=12,SUM(+Ene!T93+Feb!T93+Mar!T93+Abr!T93+May!T93+Jun!T93+Jul!T93+Ago!T93+Set!T93+Oct!T93+Nov!T93+Dic!T93)))))))))))))</f>
        <v>0</v>
      </c>
      <c r="U93" s="394">
        <f>IF(Config!$C$6=1,SUM(+Ene!U93),IF(Config!$C$6=2,SUM(+Ene!U93+Feb!U93),IF(Config!$C$6=3,SUM(+Ene!U93+Feb!U93+Mar!U93),IF(Config!$C$6=4,SUM(+Ene!U93+Feb!U93+Mar!U93+Abr!U93),IF(Config!$C$6=5,SUM(Ene!U93+Feb!U93+Mar!U93+Abr!U93+May!U93),IF(Config!$C$6=6,SUM(+Ene!U93+Feb!U93+Mar!U93+Abr!U93+May!U93+Jun!U93),IF(Config!$C$6=7,SUM(Ene!U93+Feb!U93+Mar!U93+Abr!U93+May!U93+Jun!U93+Jul!U93),IF(Config!$C$6=8,SUM(+Ene!U93+Feb!U93+Mar!U93+Abr!U93+May!U93+Jun!U93+Jul!U93+Ago!U93),IF(Config!$C$6=9,SUM(+Ene!U93+Feb!U93+Mar!U93+Abr!U93+May!U93+Jun!U93+Jul!U93+Ago!U93+Set!U93),IF(Config!$C$6=10,SUM(+Ene!U93+Feb!U93+Mar!U93+Abr!U93+May!U93+Jun!U93+Jul!U93+Ago!U93+Set!U93+Oct!U93),IF(Config!$C$6=11,SUM(+Ene!U93+Feb!U93+Mar!U93+Abr!U93+May!U93+Jun!U93+Jul!U93+Ago!U93+Set!U93+Oct!U93+Nov!U93),IF(Config!$C$6=12,SUM(+Ene!U93+Feb!U93+Mar!U93+Abr!U93+May!U93+Jun!U93+Jul!U93+Ago!U93+Set!U93+Oct!U93+Nov!U93+Dic!U93)))))))))))))</f>
        <v>0</v>
      </c>
      <c r="V93" s="394">
        <f>IF(Config!$C$6=1,SUM(+Ene!V93),IF(Config!$C$6=2,SUM(+Ene!V93+Feb!V93),IF(Config!$C$6=3,SUM(+Ene!V93+Feb!V93+Mar!V93),IF(Config!$C$6=4,SUM(+Ene!V93+Feb!V93+Mar!V93+Abr!V93),IF(Config!$C$6=5,SUM(Ene!V93+Feb!V93+Mar!V93+Abr!V93+May!V93),IF(Config!$C$6=6,SUM(+Ene!V93+Feb!V93+Mar!V93+Abr!V93+May!V93+Jun!V93),IF(Config!$C$6=7,SUM(Ene!V93+Feb!V93+Mar!V93+Abr!V93+May!V93+Jun!V93+Jul!V93),IF(Config!$C$6=8,SUM(+Ene!V93+Feb!V93+Mar!V93+Abr!V93+May!V93+Jun!V93+Jul!V93+Ago!V93),IF(Config!$C$6=9,SUM(+Ene!V93+Feb!V93+Mar!V93+Abr!V93+May!V93+Jun!V93+Jul!V93+Ago!V93+Set!V93),IF(Config!$C$6=10,SUM(+Ene!V93+Feb!V93+Mar!V93+Abr!V93+May!V93+Jun!V93+Jul!V93+Ago!V93+Set!V93+Oct!V93),IF(Config!$C$6=11,SUM(+Ene!V93+Feb!V93+Mar!V93+Abr!V93+May!V93+Jun!V93+Jul!V93+Ago!V93+Set!V93+Oct!V93+Nov!V93),IF(Config!$C$6=12,SUM(+Ene!V93+Feb!V93+Mar!V93+Abr!V93+May!V93+Jun!V93+Jul!V93+Ago!V93+Set!V93+Oct!V93+Nov!V93+Dic!V93)))))))))))))</f>
        <v>0</v>
      </c>
      <c r="W93" s="394">
        <f>IF(Config!$C$6=1,SUM(+Ene!W93),IF(Config!$C$6=2,SUM(+Ene!W93+Feb!W93),IF(Config!$C$6=3,SUM(+Ene!W93+Feb!W93+Mar!W93),IF(Config!$C$6=4,SUM(+Ene!W93+Feb!W93+Mar!W93+Abr!W93),IF(Config!$C$6=5,SUM(Ene!W93+Feb!W93+Mar!W93+Abr!W93+May!W93),IF(Config!$C$6=6,SUM(+Ene!W93+Feb!W93+Mar!W93+Abr!W93+May!W93+Jun!W93),IF(Config!$C$6=7,SUM(Ene!W93+Feb!W93+Mar!W93+Abr!W93+May!W93+Jun!W93+Jul!W93),IF(Config!$C$6=8,SUM(+Ene!W93+Feb!W93+Mar!W93+Abr!W93+May!W93+Jun!W93+Jul!W93+Ago!W93),IF(Config!$C$6=9,SUM(+Ene!W93+Feb!W93+Mar!W93+Abr!W93+May!W93+Jun!W93+Jul!W93+Ago!W93+Set!W93),IF(Config!$C$6=10,SUM(+Ene!W93+Feb!W93+Mar!W93+Abr!W93+May!W93+Jun!W93+Jul!W93+Ago!W93+Set!W93+Oct!W93),IF(Config!$C$6=11,SUM(+Ene!W93+Feb!W93+Mar!W93+Abr!W93+May!W93+Jun!W93+Jul!W93+Ago!W93+Set!W93+Oct!W93+Nov!W93),IF(Config!$C$6=12,SUM(+Ene!W93+Feb!W93+Mar!W93+Abr!W93+May!W93+Jun!W93+Jul!W93+Ago!W93+Set!W93+Oct!W93+Nov!W93+Dic!W93)))))))))))))</f>
        <v>0</v>
      </c>
      <c r="X93" s="394">
        <f>IF(Config!$C$6=1,SUM(+Ene!X93),IF(Config!$C$6=2,SUM(+Ene!X93+Feb!X93),IF(Config!$C$6=3,SUM(+Ene!X93+Feb!X93+Mar!X93),IF(Config!$C$6=4,SUM(+Ene!X93+Feb!X93+Mar!X93+Abr!X93),IF(Config!$C$6=5,SUM(Ene!X93+Feb!X93+Mar!X93+Abr!X93+May!X93),IF(Config!$C$6=6,SUM(+Ene!X93+Feb!X93+Mar!X93+Abr!X93+May!X93+Jun!X93),IF(Config!$C$6=7,SUM(Ene!X93+Feb!X93+Mar!X93+Abr!X93+May!X93+Jun!X93+Jul!X93),IF(Config!$C$6=8,SUM(+Ene!X93+Feb!X93+Mar!X93+Abr!X93+May!X93+Jun!X93+Jul!X93+Ago!X93),IF(Config!$C$6=9,SUM(+Ene!X93+Feb!X93+Mar!X93+Abr!X93+May!X93+Jun!X93+Jul!X93+Ago!X93+Set!X93),IF(Config!$C$6=10,SUM(+Ene!X93+Feb!X93+Mar!X93+Abr!X93+May!X93+Jun!X93+Jul!X93+Ago!X93+Set!X93+Oct!X93),IF(Config!$C$6=11,SUM(+Ene!X93+Feb!X93+Mar!X93+Abr!X93+May!X93+Jun!X93+Jul!X93+Ago!X93+Set!X93+Oct!X93+Nov!X93),IF(Config!$C$6=12,SUM(+Ene!X93+Feb!X93+Mar!X93+Abr!X93+May!X93+Jun!X93+Jul!X93+Ago!X93+Set!X93+Oct!X93+Nov!X93+Dic!X93)))))))))))))</f>
        <v>0</v>
      </c>
      <c r="Y93" s="394">
        <f>IF(Config!$C$6=1,SUM(+Ene!Y93),IF(Config!$C$6=2,SUM(+Ene!Y93+Feb!Y93),IF(Config!$C$6=3,SUM(+Ene!Y93+Feb!Y93+Mar!Y93),IF(Config!$C$6=4,SUM(+Ene!Y93+Feb!Y93+Mar!Y93+Abr!Y93),IF(Config!$C$6=5,SUM(Ene!Y93+Feb!Y93+Mar!Y93+Abr!Y93+May!Y93),IF(Config!$C$6=6,SUM(+Ene!Y93+Feb!Y93+Mar!Y93+Abr!Y93+May!Y93+Jun!Y93),IF(Config!$C$6=7,SUM(Ene!Y93+Feb!Y93+Mar!Y93+Abr!Y93+May!Y93+Jun!Y93+Jul!Y93),IF(Config!$C$6=8,SUM(+Ene!Y93+Feb!Y93+Mar!Y93+Abr!Y93+May!Y93+Jun!Y93+Jul!Y93+Ago!Y93),IF(Config!$C$6=9,SUM(+Ene!Y93+Feb!Y93+Mar!Y93+Abr!Y93+May!Y93+Jun!Y93+Jul!Y93+Ago!Y93+Set!Y93),IF(Config!$C$6=10,SUM(+Ene!Y93+Feb!Y93+Mar!Y93+Abr!Y93+May!Y93+Jun!Y93+Jul!Y93+Ago!Y93+Set!Y93+Oct!Y93),IF(Config!$C$6=11,SUM(+Ene!Y93+Feb!Y93+Mar!Y93+Abr!Y93+May!Y93+Jun!Y93+Jul!Y93+Ago!Y93+Set!Y93+Oct!Y93+Nov!Y93),IF(Config!$C$6=12,SUM(+Ene!Y93+Feb!Y93+Mar!Y93+Abr!Y93+May!Y93+Jun!Y93+Jul!Y93+Ago!Y93+Set!Y93+Oct!Y93+Nov!Y93+Dic!Y93)))))))))))))</f>
        <v>0</v>
      </c>
      <c r="Z93" s="394">
        <f>IF(Config!$C$6=1,SUM(+Ene!Z93),IF(Config!$C$6=2,SUM(+Ene!Z93+Feb!Z93),IF(Config!$C$6=3,SUM(+Ene!Z93+Feb!Z93+Mar!Z93),IF(Config!$C$6=4,SUM(+Ene!Z93+Feb!Z93+Mar!Z93+Abr!Z93),IF(Config!$C$6=5,SUM(Ene!Z93+Feb!Z93+Mar!Z93+Abr!Z93+May!Z93),IF(Config!$C$6=6,SUM(+Ene!Z93+Feb!Z93+Mar!Z93+Abr!Z93+May!Z93+Jun!Z93),IF(Config!$C$6=7,SUM(Ene!Z93+Feb!Z93+Mar!Z93+Abr!Z93+May!Z93+Jun!Z93+Jul!Z93),IF(Config!$C$6=8,SUM(+Ene!Z93+Feb!Z93+Mar!Z93+Abr!Z93+May!Z93+Jun!Z93+Jul!Z93+Ago!Z93),IF(Config!$C$6=9,SUM(+Ene!Z93+Feb!Z93+Mar!Z93+Abr!Z93+May!Z93+Jun!Z93+Jul!Z93+Ago!Z93+Set!Z93),IF(Config!$C$6=10,SUM(+Ene!Z93+Feb!Z93+Mar!Z93+Abr!Z93+May!Z93+Jun!Z93+Jul!Z93+Ago!Z93+Set!Z93+Oct!Z93),IF(Config!$C$6=11,SUM(+Ene!Z93+Feb!Z93+Mar!Z93+Abr!Z93+May!Z93+Jun!Z93+Jul!Z93+Ago!Z93+Set!Z93+Oct!Z93+Nov!Z93),IF(Config!$C$6=12,SUM(+Ene!Z93+Feb!Z93+Mar!Z93+Abr!Z93+May!Z93+Jun!Z93+Jul!Z93+Ago!Z93+Set!Z93+Oct!Z93+Nov!Z93+Dic!Z93)))))))))))))</f>
        <v>0</v>
      </c>
      <c r="AA93" s="394">
        <f>IF(Config!$C$6=1,SUM(+Ene!AA93),IF(Config!$C$6=2,SUM(+Ene!AA93+Feb!AA93),IF(Config!$C$6=3,SUM(+Ene!AA93+Feb!AA93+Mar!AA93),IF(Config!$C$6=4,SUM(+Ene!AA93+Feb!AA93+Mar!AA93+Abr!AA93),IF(Config!$C$6=5,SUM(Ene!AA93+Feb!AA93+Mar!AA93+Abr!AA93+May!AA93),IF(Config!$C$6=6,SUM(+Ene!AA93+Feb!AA93+Mar!AA93+Abr!AA93+May!AA93+Jun!AA93),IF(Config!$C$6=7,SUM(Ene!AA93+Feb!AA93+Mar!AA93+Abr!AA93+May!AA93+Jun!AA93+Jul!AA93),IF(Config!$C$6=8,SUM(+Ene!AA93+Feb!AA93+Mar!AA93+Abr!AA93+May!AA93+Jun!AA93+Jul!AA93+Ago!AA93),IF(Config!$C$6=9,SUM(+Ene!AA93+Feb!AA93+Mar!AA93+Abr!AA93+May!AA93+Jun!AA93+Jul!AA93+Ago!AA93+Set!AA93),IF(Config!$C$6=10,SUM(+Ene!AA93+Feb!AA93+Mar!AA93+Abr!AA93+May!AA93+Jun!AA93+Jul!AA93+Ago!AA93+Set!AA93+Oct!AA93),IF(Config!$C$6=11,SUM(+Ene!AA93+Feb!AA93+Mar!AA93+Abr!AA93+May!AA93+Jun!AA93+Jul!AA93+Ago!AA93+Set!AA93+Oct!AA93+Nov!AA93),IF(Config!$C$6=12,SUM(+Ene!AA93+Feb!AA93+Mar!AA93+Abr!AA93+May!AA93+Jun!AA93+Jul!AA93+Ago!AA93+Set!AA93+Oct!AA93+Nov!AA93+Dic!AA93)))))))))))))</f>
        <v>0</v>
      </c>
      <c r="AB93" s="394">
        <f>IF(Config!$C$6=1,SUM(+Ene!AB93),IF(Config!$C$6=2,SUM(+Ene!AB93+Feb!AB93),IF(Config!$C$6=3,SUM(+Ene!AB93+Feb!AB93+Mar!AB93),IF(Config!$C$6=4,SUM(+Ene!AB93+Feb!AB93+Mar!AB93+Abr!AB93),IF(Config!$C$6=5,SUM(Ene!AB93+Feb!AB93+Mar!AB93+Abr!AB93+May!AB93),IF(Config!$C$6=6,SUM(+Ene!AB93+Feb!AB93+Mar!AB93+Abr!AB93+May!AB93+Jun!AB93),IF(Config!$C$6=7,SUM(Ene!AB93+Feb!AB93+Mar!AB93+Abr!AB93+May!AB93+Jun!AB93+Jul!AB93),IF(Config!$C$6=8,SUM(+Ene!AB93+Feb!AB93+Mar!AB93+Abr!AB93+May!AB93+Jun!AB93+Jul!AB93+Ago!AB93),IF(Config!$C$6=9,SUM(+Ene!AB93+Feb!AB93+Mar!AB93+Abr!AB93+May!AB93+Jun!AB93+Jul!AB93+Ago!AB93+Set!AB93),IF(Config!$C$6=10,SUM(+Ene!AB93+Feb!AB93+Mar!AB93+Abr!AB93+May!AB93+Jun!AB93+Jul!AB93+Ago!AB93+Set!AB93+Oct!AB93),IF(Config!$C$6=11,SUM(+Ene!AB93+Feb!AB93+Mar!AB93+Abr!AB93+May!AB93+Jun!AB93+Jul!AB93+Ago!AB93+Set!AB93+Oct!AB93+Nov!AB93),IF(Config!$C$6=12,SUM(+Ene!AB93+Feb!AB93+Mar!AB93+Abr!AB93+May!AB93+Jun!AB93+Jul!AB93+Ago!AB93+Set!AB93+Oct!AB93+Nov!AB93+Dic!AB93)))))))))))))</f>
        <v>0</v>
      </c>
      <c r="AC93" s="394">
        <f>IF(Config!$C$6=1,SUM(+Ene!AC93),IF(Config!$C$6=2,SUM(+Ene!AC93+Feb!AC93),IF(Config!$C$6=3,SUM(+Ene!AC93+Feb!AC93+Mar!AC93),IF(Config!$C$6=4,SUM(+Ene!AC93+Feb!AC93+Mar!AC93+Abr!AC93),IF(Config!$C$6=5,SUM(Ene!AC93+Feb!AC93+Mar!AC93+Abr!AC93+May!AC93),IF(Config!$C$6=6,SUM(+Ene!AC93+Feb!AC93+Mar!AC93+Abr!AC93+May!AC93+Jun!AC93),IF(Config!$C$6=7,SUM(Ene!AC93+Feb!AC93+Mar!AC93+Abr!AC93+May!AC93+Jun!AC93+Jul!AC93),IF(Config!$C$6=8,SUM(+Ene!AC93+Feb!AC93+Mar!AC93+Abr!AC93+May!AC93+Jun!AC93+Jul!AC93+Ago!AC93),IF(Config!$C$6=9,SUM(+Ene!AC93+Feb!AC93+Mar!AC93+Abr!AC93+May!AC93+Jun!AC93+Jul!AC93+Ago!AC93+Set!AC93),IF(Config!$C$6=10,SUM(+Ene!AC93+Feb!AC93+Mar!AC93+Abr!AC93+May!AC93+Jun!AC93+Jul!AC93+Ago!AC93+Set!AC93+Oct!AC93),IF(Config!$C$6=11,SUM(+Ene!AC93+Feb!AC93+Mar!AC93+Abr!AC93+May!AC93+Jun!AC93+Jul!AC93+Ago!AC93+Set!AC93+Oct!AC93+Nov!AC93),IF(Config!$C$6=12,SUM(+Ene!AC93+Feb!AC93+Mar!AC93+Abr!AC93+May!AC93+Jun!AC93+Jul!AC93+Ago!AC93+Set!AC93+Oct!AC93+Nov!AC93+Dic!AC93)))))))))))))</f>
        <v>0</v>
      </c>
      <c r="AD93" s="394">
        <f>IF(Config!$C$6=1,SUM(+Ene!AD93),IF(Config!$C$6=2,SUM(+Ene!AD93+Feb!AD93),IF(Config!$C$6=3,SUM(+Ene!AD93+Feb!AD93+Mar!AD93),IF(Config!$C$6=4,SUM(+Ene!AD93+Feb!AD93+Mar!AD93+Abr!AD93),IF(Config!$C$6=5,SUM(Ene!AD93+Feb!AD93+Mar!AD93+Abr!AD93+May!AD93),IF(Config!$C$6=6,SUM(+Ene!AD93+Feb!AD93+Mar!AD93+Abr!AD93+May!AD93+Jun!AD93),IF(Config!$C$6=7,SUM(Ene!AD93+Feb!AD93+Mar!AD93+Abr!AD93+May!AD93+Jun!AD93+Jul!AD93),IF(Config!$C$6=8,SUM(+Ene!AD93+Feb!AD93+Mar!AD93+Abr!AD93+May!AD93+Jun!AD93+Jul!AD93+Ago!AD93),IF(Config!$C$6=9,SUM(+Ene!AD93+Feb!AD93+Mar!AD93+Abr!AD93+May!AD93+Jun!AD93+Jul!AD93+Ago!AD93+Set!AD93),IF(Config!$C$6=10,SUM(+Ene!AD93+Feb!AD93+Mar!AD93+Abr!AD93+May!AD93+Jun!AD93+Jul!AD93+Ago!AD93+Set!AD93+Oct!AD93),IF(Config!$C$6=11,SUM(+Ene!AD93+Feb!AD93+Mar!AD93+Abr!AD93+May!AD93+Jun!AD93+Jul!AD93+Ago!AD93+Set!AD93+Oct!AD93+Nov!AD93),IF(Config!$C$6=12,SUM(+Ene!AD93+Feb!AD93+Mar!AD93+Abr!AD93+May!AD93+Jun!AD93+Jul!AD93+Ago!AD93+Set!AD93+Oct!AD93+Nov!AD93+Dic!AD93)))))))))))))</f>
        <v>0</v>
      </c>
      <c r="AE93" s="394">
        <f>IF(Config!$C$6=1,SUM(+Ene!AE93),IF(Config!$C$6=2,SUM(+Ene!AE93+Feb!AE93),IF(Config!$C$6=3,SUM(+Ene!AE93+Feb!AE93+Mar!AE93),IF(Config!$C$6=4,SUM(+Ene!AE93+Feb!AE93+Mar!AE93+Abr!AE93),IF(Config!$C$6=5,SUM(Ene!AE93+Feb!AE93+Mar!AE93+Abr!AE93+May!AE93),IF(Config!$C$6=6,SUM(+Ene!AE93+Feb!AE93+Mar!AE93+Abr!AE93+May!AE93+Jun!AE93),IF(Config!$C$6=7,SUM(Ene!AE93+Feb!AE93+Mar!AE93+Abr!AE93+May!AE93+Jun!AE93+Jul!AE93),IF(Config!$C$6=8,SUM(+Ene!AE93+Feb!AE93+Mar!AE93+Abr!AE93+May!AE93+Jun!AE93+Jul!AE93+Ago!AE93),IF(Config!$C$6=9,SUM(+Ene!AE93+Feb!AE93+Mar!AE93+Abr!AE93+May!AE93+Jun!AE93+Jul!AE93+Ago!AE93+Set!AE93),IF(Config!$C$6=10,SUM(+Ene!AE93+Feb!AE93+Mar!AE93+Abr!AE93+May!AE93+Jun!AE93+Jul!AE93+Ago!AE93+Set!AE93+Oct!AE93),IF(Config!$C$6=11,SUM(+Ene!AE93+Feb!AE93+Mar!AE93+Abr!AE93+May!AE93+Jun!AE93+Jul!AE93+Ago!AE93+Set!AE93+Oct!AE93+Nov!AE93),IF(Config!$C$6=12,SUM(+Ene!AE93+Feb!AE93+Mar!AE93+Abr!AE93+May!AE93+Jun!AE93+Jul!AE93+Ago!AE93+Set!AE93+Oct!AE93+Nov!AE93+Dic!AE93)))))))))))))</f>
        <v>0</v>
      </c>
      <c r="AF93" s="394">
        <f>IF(Config!$C$6=1,SUM(+Ene!AF93),IF(Config!$C$6=2,SUM(+Ene!AF93+Feb!AF93),IF(Config!$C$6=3,SUM(+Ene!AF93+Feb!AF93+Mar!AF93),IF(Config!$C$6=4,SUM(+Ene!AF93+Feb!AF93+Mar!AF93+Abr!AF93),IF(Config!$C$6=5,SUM(Ene!AF93+Feb!AF93+Mar!AF93+Abr!AF93+May!AF93),IF(Config!$C$6=6,SUM(+Ene!AF93+Feb!AF93+Mar!AF93+Abr!AF93+May!AF93+Jun!AF93),IF(Config!$C$6=7,SUM(Ene!AF93+Feb!AF93+Mar!AF93+Abr!AF93+May!AF93+Jun!AF93+Jul!AF93),IF(Config!$C$6=8,SUM(+Ene!AF93+Feb!AF93+Mar!AF93+Abr!AF93+May!AF93+Jun!AF93+Jul!AF93+Ago!AF93),IF(Config!$C$6=9,SUM(+Ene!AF93+Feb!AF93+Mar!AF93+Abr!AF93+May!AF93+Jun!AF93+Jul!AF93+Ago!AF93+Set!AF93),IF(Config!$C$6=10,SUM(+Ene!AF93+Feb!AF93+Mar!AF93+Abr!AF93+May!AF93+Jun!AF93+Jul!AF93+Ago!AF93+Set!AF93+Oct!AF93),IF(Config!$C$6=11,SUM(+Ene!AF93+Feb!AF93+Mar!AF93+Abr!AF93+May!AF93+Jun!AF93+Jul!AF93+Ago!AF93+Set!AF93+Oct!AF93+Nov!AF93),IF(Config!$C$6=12,SUM(+Ene!AF93+Feb!AF93+Mar!AF93+Abr!AF93+May!AF93+Jun!AF93+Jul!AF93+Ago!AF93+Set!AF93+Oct!AF93+Nov!AF93+Dic!AF93)))))))))))))</f>
        <v>0</v>
      </c>
      <c r="AG93" s="394">
        <f>IF(Config!$C$6=1,SUM(+Ene!AG93),IF(Config!$C$6=2,SUM(+Ene!AG93+Feb!AG93),IF(Config!$C$6=3,SUM(+Ene!AG93+Feb!AG93+Mar!AG93),IF(Config!$C$6=4,SUM(+Ene!AG93+Feb!AG93+Mar!AG93+Abr!AG93),IF(Config!$C$6=5,SUM(Ene!AG93+Feb!AG93+Mar!AG93+Abr!AG93+May!AG93),IF(Config!$C$6=6,SUM(+Ene!AG93+Feb!AG93+Mar!AG93+Abr!AG93+May!AG93+Jun!AG93),IF(Config!$C$6=7,SUM(Ene!AG93+Feb!AG93+Mar!AG93+Abr!AG93+May!AG93+Jun!AG93+Jul!AG93),IF(Config!$C$6=8,SUM(+Ene!AG93+Feb!AG93+Mar!AG93+Abr!AG93+May!AG93+Jun!AG93+Jul!AG93+Ago!AG93),IF(Config!$C$6=9,SUM(+Ene!AG93+Feb!AG93+Mar!AG93+Abr!AG93+May!AG93+Jun!AG93+Jul!AG93+Ago!AG93+Set!AG93),IF(Config!$C$6=10,SUM(+Ene!AG93+Feb!AG93+Mar!AG93+Abr!AG93+May!AG93+Jun!AG93+Jul!AG93+Ago!AG93+Set!AG93+Oct!AG93),IF(Config!$C$6=11,SUM(+Ene!AG93+Feb!AG93+Mar!AG93+Abr!AG93+May!AG93+Jun!AG93+Jul!AG93+Ago!AG93+Set!AG93+Oct!AG93+Nov!AG93),IF(Config!$C$6=12,SUM(+Ene!AG93+Feb!AG93+Mar!AG93+Abr!AG93+May!AG93+Jun!AG93+Jul!AG93+Ago!AG93+Set!AG93+Oct!AG93+Nov!AG93+Dic!AG93)))))))))))))</f>
        <v>0</v>
      </c>
      <c r="AH93" s="394">
        <f>IF(Config!$C$6=1,SUM(+Ene!AH93),IF(Config!$C$6=2,SUM(+Ene!AH93+Feb!AH93),IF(Config!$C$6=3,SUM(+Ene!AH93+Feb!AH93+Mar!AH93),IF(Config!$C$6=4,SUM(+Ene!AH93+Feb!AH93+Mar!AH93+Abr!AH93),IF(Config!$C$6=5,SUM(Ene!AH93+Feb!AH93+Mar!AH93+Abr!AH93+May!AH93),IF(Config!$C$6=6,SUM(+Ene!AH93+Feb!AH93+Mar!AH93+Abr!AH93+May!AH93+Jun!AH93),IF(Config!$C$6=7,SUM(Ene!AH93+Feb!AH93+Mar!AH93+Abr!AH93+May!AH93+Jun!AH93+Jul!AH93),IF(Config!$C$6=8,SUM(+Ene!AH93+Feb!AH93+Mar!AH93+Abr!AH93+May!AH93+Jun!AH93+Jul!AH93+Ago!AH93),IF(Config!$C$6=9,SUM(+Ene!AH93+Feb!AH93+Mar!AH93+Abr!AH93+May!AH93+Jun!AH93+Jul!AH93+Ago!AH93+Set!AH93),IF(Config!$C$6=10,SUM(+Ene!AH93+Feb!AH93+Mar!AH93+Abr!AH93+May!AH93+Jun!AH93+Jul!AH93+Ago!AH93+Set!AH93+Oct!AH93),IF(Config!$C$6=11,SUM(+Ene!AH93+Feb!AH93+Mar!AH93+Abr!AH93+May!AH93+Jun!AH93+Jul!AH93+Ago!AH93+Set!AH93+Oct!AH93+Nov!AH93),IF(Config!$C$6=12,SUM(+Ene!AH93+Feb!AH93+Mar!AH93+Abr!AH93+May!AH93+Jun!AH93+Jul!AH93+Ago!AH93+Set!AH93+Oct!AH93+Nov!AH93+Dic!AH93)))))))))))))</f>
        <v>0</v>
      </c>
      <c r="AI93" s="394">
        <f>IF(Config!$C$6=1,SUM(+Ene!AI93),IF(Config!$C$6=2,SUM(+Ene!AI93+Feb!AI93),IF(Config!$C$6=3,SUM(+Ene!AI93+Feb!AI93+Mar!AI93),IF(Config!$C$6=4,SUM(+Ene!AI93+Feb!AI93+Mar!AI93+Abr!AI93),IF(Config!$C$6=5,SUM(Ene!AI93+Feb!AI93+Mar!AI93+Abr!AI93+May!AI93),IF(Config!$C$6=6,SUM(+Ene!AI93+Feb!AI93+Mar!AI93+Abr!AI93+May!AI93+Jun!AI93),IF(Config!$C$6=7,SUM(Ene!AI93+Feb!AI93+Mar!AI93+Abr!AI93+May!AI93+Jun!AI93+Jul!AI93),IF(Config!$C$6=8,SUM(+Ene!AI93+Feb!AI93+Mar!AI93+Abr!AI93+May!AI93+Jun!AI93+Jul!AI93+Ago!AI93),IF(Config!$C$6=9,SUM(+Ene!AI93+Feb!AI93+Mar!AI93+Abr!AI93+May!AI93+Jun!AI93+Jul!AI93+Ago!AI93+Set!AI93),IF(Config!$C$6=10,SUM(+Ene!AI93+Feb!AI93+Mar!AI93+Abr!AI93+May!AI93+Jun!AI93+Jul!AI93+Ago!AI93+Set!AI93+Oct!AI93),IF(Config!$C$6=11,SUM(+Ene!AI93+Feb!AI93+Mar!AI93+Abr!AI93+May!AI93+Jun!AI93+Jul!AI93+Ago!AI93+Set!AI93+Oct!AI93+Nov!AI93),IF(Config!$C$6=12,SUM(+Ene!AI93+Feb!AI93+Mar!AI93+Abr!AI93+May!AI93+Jun!AI93+Jul!AI93+Ago!AI93+Set!AI93+Oct!AI93+Nov!AI93+Dic!AI93)))))))))))))</f>
        <v>0</v>
      </c>
      <c r="AJ93" s="394">
        <f>IF(Config!$C$6=1,SUM(+Ene!AJ93),IF(Config!$C$6=2,SUM(+Ene!AJ93+Feb!AJ93),IF(Config!$C$6=3,SUM(+Ene!AJ93+Feb!AJ93+Mar!AJ93),IF(Config!$C$6=4,SUM(+Ene!AJ93+Feb!AJ93+Mar!AJ93+Abr!AJ93),IF(Config!$C$6=5,SUM(Ene!AJ93+Feb!AJ93+Mar!AJ93+Abr!AJ93+May!AJ93),IF(Config!$C$6=6,SUM(+Ene!AJ93+Feb!AJ93+Mar!AJ93+Abr!AJ93+May!AJ93+Jun!AJ93),IF(Config!$C$6=7,SUM(Ene!AJ93+Feb!AJ93+Mar!AJ93+Abr!AJ93+May!AJ93+Jun!AJ93+Jul!AJ93),IF(Config!$C$6=8,SUM(+Ene!AJ93+Feb!AJ93+Mar!AJ93+Abr!AJ93+May!AJ93+Jun!AJ93+Jul!AJ93+Ago!AJ93),IF(Config!$C$6=9,SUM(+Ene!AJ93+Feb!AJ93+Mar!AJ93+Abr!AJ93+May!AJ93+Jun!AJ93+Jul!AJ93+Ago!AJ93+Set!AJ93),IF(Config!$C$6=10,SUM(+Ene!AJ93+Feb!AJ93+Mar!AJ93+Abr!AJ93+May!AJ93+Jun!AJ93+Jul!AJ93+Ago!AJ93+Set!AJ93+Oct!AJ93),IF(Config!$C$6=11,SUM(+Ene!AJ93+Feb!AJ93+Mar!AJ93+Abr!AJ93+May!AJ93+Jun!AJ93+Jul!AJ93+Ago!AJ93+Set!AJ93+Oct!AJ93+Nov!AJ93),IF(Config!$C$6=12,SUM(+Ene!AJ93+Feb!AJ93+Mar!AJ93+Abr!AJ93+May!AJ93+Jun!AJ93+Jul!AJ93+Ago!AJ93+Set!AJ93+Oct!AJ93+Nov!AJ93+Dic!AJ93)))))))))))))</f>
        <v>0</v>
      </c>
      <c r="AK93" s="394">
        <f>IF(Config!$C$6=1,SUM(+Ene!AK93),IF(Config!$C$6=2,SUM(+Ene!AK93+Feb!AK93),IF(Config!$C$6=3,SUM(+Ene!AK93+Feb!AK93+Mar!AK93),IF(Config!$C$6=4,SUM(+Ene!AK93+Feb!AK93+Mar!AK93+Abr!AK93),IF(Config!$C$6=5,SUM(Ene!AK93+Feb!AK93+Mar!AK93+Abr!AK93+May!AK93),IF(Config!$C$6=6,SUM(+Ene!AK93+Feb!AK93+Mar!AK93+Abr!AK93+May!AK93+Jun!AK93),IF(Config!$C$6=7,SUM(Ene!AK93+Feb!AK93+Mar!AK93+Abr!AK93+May!AK93+Jun!AK93+Jul!AK93),IF(Config!$C$6=8,SUM(+Ene!AK93+Feb!AK93+Mar!AK93+Abr!AK93+May!AK93+Jun!AK93+Jul!AK93+Ago!AK93),IF(Config!$C$6=9,SUM(+Ene!AK93+Feb!AK93+Mar!AK93+Abr!AK93+May!AK93+Jun!AK93+Jul!AK93+Ago!AK93+Set!AK93),IF(Config!$C$6=10,SUM(+Ene!AK93+Feb!AK93+Mar!AK93+Abr!AK93+May!AK93+Jun!AK93+Jul!AK93+Ago!AK93+Set!AK93+Oct!AK93),IF(Config!$C$6=11,SUM(+Ene!AK93+Feb!AK93+Mar!AK93+Abr!AK93+May!AK93+Jun!AK93+Jul!AK93+Ago!AK93+Set!AK93+Oct!AK93+Nov!AK93),IF(Config!$C$6=12,SUM(+Ene!AK93+Feb!AK93+Mar!AK93+Abr!AK93+May!AK93+Jun!AK93+Jul!AK93+Ago!AK93+Set!AK93+Oct!AK93+Nov!AK93+Dic!AK93)))))))))))))</f>
        <v>0</v>
      </c>
      <c r="AL93" s="394">
        <f>IF(Config!$C$6=1,SUM(+Ene!AL93),IF(Config!$C$6=2,SUM(+Ene!AL93+Feb!AL93),IF(Config!$C$6=3,SUM(+Ene!AL93+Feb!AL93+Mar!AL93),IF(Config!$C$6=4,SUM(+Ene!AL93+Feb!AL93+Mar!AL93+Abr!AL93),IF(Config!$C$6=5,SUM(Ene!AL93+Feb!AL93+Mar!AL93+Abr!AL93+May!AL93),IF(Config!$C$6=6,SUM(+Ene!AL93+Feb!AL93+Mar!AL93+Abr!AL93+May!AL93+Jun!AL93),IF(Config!$C$6=7,SUM(Ene!AL93+Feb!AL93+Mar!AL93+Abr!AL93+May!AL93+Jun!AL93+Jul!AL93),IF(Config!$C$6=8,SUM(+Ene!AL93+Feb!AL93+Mar!AL93+Abr!AL93+May!AL93+Jun!AL93+Jul!AL93+Ago!AL93),IF(Config!$C$6=9,SUM(+Ene!AL93+Feb!AL93+Mar!AL93+Abr!AL93+May!AL93+Jun!AL93+Jul!AL93+Ago!AL93+Set!AL93),IF(Config!$C$6=10,SUM(+Ene!AL93+Feb!AL93+Mar!AL93+Abr!AL93+May!AL93+Jun!AL93+Jul!AL93+Ago!AL93+Set!AL93+Oct!AL93),IF(Config!$C$6=11,SUM(+Ene!AL93+Feb!AL93+Mar!AL93+Abr!AL93+May!AL93+Jun!AL93+Jul!AL93+Ago!AL93+Set!AL93+Oct!AL93+Nov!AL93),IF(Config!$C$6=12,SUM(+Ene!AL93+Feb!AL93+Mar!AL93+Abr!AL93+May!AL93+Jun!AL93+Jul!AL93+Ago!AL93+Set!AL93+Oct!AL93+Nov!AL93+Dic!AL93)))))))))))))</f>
        <v>0</v>
      </c>
      <c r="AM93" s="394">
        <f>IF(Config!$C$6=1,SUM(+Ene!AM93),IF(Config!$C$6=2,SUM(+Ene!AM93+Feb!AM93),IF(Config!$C$6=3,SUM(+Ene!AM93+Feb!AM93+Mar!AM93),IF(Config!$C$6=4,SUM(+Ene!AM93+Feb!AM93+Mar!AM93+Abr!AM93),IF(Config!$C$6=5,SUM(Ene!AM93+Feb!AM93+Mar!AM93+Abr!AM93+May!AM93),IF(Config!$C$6=6,SUM(+Ene!AM93+Feb!AM93+Mar!AM93+Abr!AM93+May!AM93+Jun!AM93),IF(Config!$C$6=7,SUM(Ene!AM93+Feb!AM93+Mar!AM93+Abr!AM93+May!AM93+Jun!AM93+Jul!AM93),IF(Config!$C$6=8,SUM(+Ene!AM93+Feb!AM93+Mar!AM93+Abr!AM93+May!AM93+Jun!AM93+Jul!AM93+Ago!AM93),IF(Config!$C$6=9,SUM(+Ene!AM93+Feb!AM93+Mar!AM93+Abr!AM93+May!AM93+Jun!AM93+Jul!AM93+Ago!AM93+Set!AM93),IF(Config!$C$6=10,SUM(+Ene!AM93+Feb!AM93+Mar!AM93+Abr!AM93+May!AM93+Jun!AM93+Jul!AM93+Ago!AM93+Set!AM93+Oct!AM93),IF(Config!$C$6=11,SUM(+Ene!AM93+Feb!AM93+Mar!AM93+Abr!AM93+May!AM93+Jun!AM93+Jul!AM93+Ago!AM93+Set!AM93+Oct!AM93+Nov!AM93),IF(Config!$C$6=12,SUM(+Ene!AM93+Feb!AM93+Mar!AM93+Abr!AM93+May!AM93+Jun!AM93+Jul!AM93+Ago!AM93+Set!AM93+Oct!AM93+Nov!AM93+Dic!AM93)))))))))))))</f>
        <v>0</v>
      </c>
      <c r="AN93" s="394">
        <f>IF(Config!$C$6=1,SUM(+Ene!AN93),IF(Config!$C$6=2,SUM(+Ene!AN93+Feb!AN93),IF(Config!$C$6=3,SUM(+Ene!AN93+Feb!AN93+Mar!AN93),IF(Config!$C$6=4,SUM(+Ene!AN93+Feb!AN93+Mar!AN93+Abr!AN93),IF(Config!$C$6=5,SUM(Ene!AN93+Feb!AN93+Mar!AN93+Abr!AN93+May!AN93),IF(Config!$C$6=6,SUM(+Ene!AN93+Feb!AN93+Mar!AN93+Abr!AN93+May!AN93+Jun!AN93),IF(Config!$C$6=7,SUM(Ene!AN93+Feb!AN93+Mar!AN93+Abr!AN93+May!AN93+Jun!AN93+Jul!AN93),IF(Config!$C$6=8,SUM(+Ene!AN93+Feb!AN93+Mar!AN93+Abr!AN93+May!AN93+Jun!AN93+Jul!AN93+Ago!AN93),IF(Config!$C$6=9,SUM(+Ene!AN93+Feb!AN93+Mar!AN93+Abr!AN93+May!AN93+Jun!AN93+Jul!AN93+Ago!AN93+Set!AN93),IF(Config!$C$6=10,SUM(+Ene!AN93+Feb!AN93+Mar!AN93+Abr!AN93+May!AN93+Jun!AN93+Jul!AN93+Ago!AN93+Set!AN93+Oct!AN93),IF(Config!$C$6=11,SUM(+Ene!AN93+Feb!AN93+Mar!AN93+Abr!AN93+May!AN93+Jun!AN93+Jul!AN93+Ago!AN93+Set!AN93+Oct!AN93+Nov!AN93),IF(Config!$C$6=12,SUM(+Ene!AN93+Feb!AN93+Mar!AN93+Abr!AN93+May!AN93+Jun!AN93+Jul!AN93+Ago!AN93+Set!AN93+Oct!AN93+Nov!AN93+Dic!AN93)))))))))))))</f>
        <v>0</v>
      </c>
      <c r="AO93" s="394">
        <f>IF(Config!$C$6=1,SUM(+Ene!AO93),IF(Config!$C$6=2,SUM(+Ene!AO93+Feb!AO93),IF(Config!$C$6=3,SUM(+Ene!AO93+Feb!AO93+Mar!AO93),IF(Config!$C$6=4,SUM(+Ene!AO93+Feb!AO93+Mar!AO93+Abr!AO93),IF(Config!$C$6=5,SUM(Ene!AO93+Feb!AO93+Mar!AO93+Abr!AO93+May!AO93),IF(Config!$C$6=6,SUM(+Ene!AO93+Feb!AO93+Mar!AO93+Abr!AO93+May!AO93+Jun!AO93),IF(Config!$C$6=7,SUM(Ene!AO93+Feb!AO93+Mar!AO93+Abr!AO93+May!AO93+Jun!AO93+Jul!AO93),IF(Config!$C$6=8,SUM(+Ene!AO93+Feb!AO93+Mar!AO93+Abr!AO93+May!AO93+Jun!AO93+Jul!AO93+Ago!AO93),IF(Config!$C$6=9,SUM(+Ene!AO93+Feb!AO93+Mar!AO93+Abr!AO93+May!AO93+Jun!AO93+Jul!AO93+Ago!AO93+Set!AO93),IF(Config!$C$6=10,SUM(+Ene!AO93+Feb!AO93+Mar!AO93+Abr!AO93+May!AO93+Jun!AO93+Jul!AO93+Ago!AO93+Set!AO93+Oct!AO93),IF(Config!$C$6=11,SUM(+Ene!AO93+Feb!AO93+Mar!AO93+Abr!AO93+May!AO93+Jun!AO93+Jul!AO93+Ago!AO93+Set!AO93+Oct!AO93+Nov!AO93),IF(Config!$C$6=12,SUM(+Ene!AO93+Feb!AO93+Mar!AO93+Abr!AO93+May!AO93+Jun!AO93+Jul!AO93+Ago!AO93+Set!AO93+Oct!AO93+Nov!AO93+Dic!AO93)))))))))))))</f>
        <v>0</v>
      </c>
      <c r="AP93" s="394">
        <f>IF(Config!$C$6=1,SUM(+Ene!AP93),IF(Config!$C$6=2,SUM(+Ene!AP93+Feb!AP93),IF(Config!$C$6=3,SUM(+Ene!AP93+Feb!AP93+Mar!AP93),IF(Config!$C$6=4,SUM(+Ene!AP93+Feb!AP93+Mar!AP93+Abr!AP93),IF(Config!$C$6=5,SUM(Ene!AP93+Feb!AP93+Mar!AP93+Abr!AP93+May!AP93),IF(Config!$C$6=6,SUM(+Ene!AP93+Feb!AP93+Mar!AP93+Abr!AP93+May!AP93+Jun!AP93),IF(Config!$C$6=7,SUM(Ene!AP93+Feb!AP93+Mar!AP93+Abr!AP93+May!AP93+Jun!AP93+Jul!AP93),IF(Config!$C$6=8,SUM(+Ene!AP93+Feb!AP93+Mar!AP93+Abr!AP93+May!AP93+Jun!AP93+Jul!AP93+Ago!AP93),IF(Config!$C$6=9,SUM(+Ene!AP93+Feb!AP93+Mar!AP93+Abr!AP93+May!AP93+Jun!AP93+Jul!AP93+Ago!AP93+Set!AP93),IF(Config!$C$6=10,SUM(+Ene!AP93+Feb!AP93+Mar!AP93+Abr!AP93+May!AP93+Jun!AP93+Jul!AP93+Ago!AP93+Set!AP93+Oct!AP93),IF(Config!$C$6=11,SUM(+Ene!AP93+Feb!AP93+Mar!AP93+Abr!AP93+May!AP93+Jun!AP93+Jul!AP93+Ago!AP93+Set!AP93+Oct!AP93+Nov!AP93),IF(Config!$C$6=12,SUM(+Ene!AP93+Feb!AP93+Mar!AP93+Abr!AP93+May!AP93+Jun!AP93+Jul!AP93+Ago!AP93+Set!AP93+Oct!AP93+Nov!AP93+Dic!AP93)))))))))))))</f>
        <v>0</v>
      </c>
      <c r="AQ93" s="394">
        <f>IF(Config!$C$6=1,SUM(+Ene!AQ93),IF(Config!$C$6=2,SUM(+Ene!AQ93+Feb!AQ93),IF(Config!$C$6=3,SUM(+Ene!AQ93+Feb!AQ93+Mar!AQ93),IF(Config!$C$6=4,SUM(+Ene!AQ93+Feb!AQ93+Mar!AQ93+Abr!AQ93),IF(Config!$C$6=5,SUM(Ene!AQ93+Feb!AQ93+Mar!AQ93+Abr!AQ93+May!AQ93),IF(Config!$C$6=6,SUM(+Ene!AQ93+Feb!AQ93+Mar!AQ93+Abr!AQ93+May!AQ93+Jun!AQ93),IF(Config!$C$6=7,SUM(Ene!AQ93+Feb!AQ93+Mar!AQ93+Abr!AQ93+May!AQ93+Jun!AQ93+Jul!AQ93),IF(Config!$C$6=8,SUM(+Ene!AQ93+Feb!AQ93+Mar!AQ93+Abr!AQ93+May!AQ93+Jun!AQ93+Jul!AQ93+Ago!AQ93),IF(Config!$C$6=9,SUM(+Ene!AQ93+Feb!AQ93+Mar!AQ93+Abr!AQ93+May!AQ93+Jun!AQ93+Jul!AQ93+Ago!AQ93+Set!AQ93),IF(Config!$C$6=10,SUM(+Ene!AQ93+Feb!AQ93+Mar!AQ93+Abr!AQ93+May!AQ93+Jun!AQ93+Jul!AQ93+Ago!AQ93+Set!AQ93+Oct!AQ93),IF(Config!$C$6=11,SUM(+Ene!AQ93+Feb!AQ93+Mar!AQ93+Abr!AQ93+May!AQ93+Jun!AQ93+Jul!AQ93+Ago!AQ93+Set!AQ93+Oct!AQ93+Nov!AQ93),IF(Config!$C$6=12,SUM(+Ene!AQ93+Feb!AQ93+Mar!AQ93+Abr!AQ93+May!AQ93+Jun!AQ93+Jul!AQ93+Ago!AQ93+Set!AQ93+Oct!AQ93+Nov!AQ93+Dic!AQ93)))))))))))))</f>
        <v>0</v>
      </c>
      <c r="AR93" s="394">
        <f>IF(Config!$C$6=1,SUM(+Ene!AR93),IF(Config!$C$6=2,SUM(+Ene!AR93+Feb!AR93),IF(Config!$C$6=3,SUM(+Ene!AR93+Feb!AR93+Mar!AR93),IF(Config!$C$6=4,SUM(+Ene!AR93+Feb!AR93+Mar!AR93+Abr!AR93),IF(Config!$C$6=5,SUM(Ene!AR93+Feb!AR93+Mar!AR93+Abr!AR93+May!AR93),IF(Config!$C$6=6,SUM(+Ene!AR93+Feb!AR93+Mar!AR93+Abr!AR93+May!AR93+Jun!AR93),IF(Config!$C$6=7,SUM(Ene!AR93+Feb!AR93+Mar!AR93+Abr!AR93+May!AR93+Jun!AR93+Jul!AR93),IF(Config!$C$6=8,SUM(+Ene!AR93+Feb!AR93+Mar!AR93+Abr!AR93+May!AR93+Jun!AR93+Jul!AR93+Ago!AR93),IF(Config!$C$6=9,SUM(+Ene!AR93+Feb!AR93+Mar!AR93+Abr!AR93+May!AR93+Jun!AR93+Jul!AR93+Ago!AR93+Set!AR93),IF(Config!$C$6=10,SUM(+Ene!AR93+Feb!AR93+Mar!AR93+Abr!AR93+May!AR93+Jun!AR93+Jul!AR93+Ago!AR93+Set!AR93+Oct!AR93),IF(Config!$C$6=11,SUM(+Ene!AR93+Feb!AR93+Mar!AR93+Abr!AR93+May!AR93+Jun!AR93+Jul!AR93+Ago!AR93+Set!AR93+Oct!AR93+Nov!AR93),IF(Config!$C$6=12,SUM(+Ene!AR93+Feb!AR93+Mar!AR93+Abr!AR93+May!AR93+Jun!AR93+Jul!AR93+Ago!AR93+Set!AR93+Oct!AR93+Nov!AR93+Dic!AR93)))))))))))))</f>
        <v>0</v>
      </c>
      <c r="AS93" s="394">
        <f>IF(Config!$C$6=1,SUM(+Ene!AS93),IF(Config!$C$6=2,SUM(+Ene!AS93+Feb!AS93),IF(Config!$C$6=3,SUM(+Ene!AS93+Feb!AS93+Mar!AS93),IF(Config!$C$6=4,SUM(+Ene!AS93+Feb!AS93+Mar!AS93+Abr!AS93),IF(Config!$C$6=5,SUM(Ene!AS93+Feb!AS93+Mar!AS93+Abr!AS93+May!AS93),IF(Config!$C$6=6,SUM(+Ene!AS93+Feb!AS93+Mar!AS93+Abr!AS93+May!AS93+Jun!AS93),IF(Config!$C$6=7,SUM(Ene!AS93+Feb!AS93+Mar!AS93+Abr!AS93+May!AS93+Jun!AS93+Jul!AS93),IF(Config!$C$6=8,SUM(+Ene!AS93+Feb!AS93+Mar!AS93+Abr!AS93+May!AS93+Jun!AS93+Jul!AS93+Ago!AS93),IF(Config!$C$6=9,SUM(+Ene!AS93+Feb!AS93+Mar!AS93+Abr!AS93+May!AS93+Jun!AS93+Jul!AS93+Ago!AS93+Set!AS93),IF(Config!$C$6=10,SUM(+Ene!AS93+Feb!AS93+Mar!AS93+Abr!AS93+May!AS93+Jun!AS93+Jul!AS93+Ago!AS93+Set!AS93+Oct!AS93),IF(Config!$C$6=11,SUM(+Ene!AS93+Feb!AS93+Mar!AS93+Abr!AS93+May!AS93+Jun!AS93+Jul!AS93+Ago!AS93+Set!AS93+Oct!AS93+Nov!AS93),IF(Config!$C$6=12,SUM(+Ene!AS93+Feb!AS93+Mar!AS93+Abr!AS93+May!AS93+Jun!AS93+Jul!AS93+Ago!AS93+Set!AS93+Oct!AS93+Nov!AS93+Dic!AS93)))))))))))))</f>
        <v>0</v>
      </c>
      <c r="AT93" s="394">
        <f>IF(Config!$C$6=1,SUM(+Ene!AT93),IF(Config!$C$6=2,SUM(+Ene!AT93+Feb!AT93),IF(Config!$C$6=3,SUM(+Ene!AT93+Feb!AT93+Mar!AT93),IF(Config!$C$6=4,SUM(+Ene!AT93+Feb!AT93+Mar!AT93+Abr!AT93),IF(Config!$C$6=5,SUM(Ene!AT93+Feb!AT93+Mar!AT93+Abr!AT93+May!AT93),IF(Config!$C$6=6,SUM(+Ene!AT93+Feb!AT93+Mar!AT93+Abr!AT93+May!AT93+Jun!AT93),IF(Config!$C$6=7,SUM(Ene!AT93+Feb!AT93+Mar!AT93+Abr!AT93+May!AT93+Jun!AT93+Jul!AT93),IF(Config!$C$6=8,SUM(+Ene!AT93+Feb!AT93+Mar!AT93+Abr!AT93+May!AT93+Jun!AT93+Jul!AT93+Ago!AT93),IF(Config!$C$6=9,SUM(+Ene!AT93+Feb!AT93+Mar!AT93+Abr!AT93+May!AT93+Jun!AT93+Jul!AT93+Ago!AT93+Set!AT93),IF(Config!$C$6=10,SUM(+Ene!AT93+Feb!AT93+Mar!AT93+Abr!AT93+May!AT93+Jun!AT93+Jul!AT93+Ago!AT93+Set!AT93+Oct!AT93),IF(Config!$C$6=11,SUM(+Ene!AT93+Feb!AT93+Mar!AT93+Abr!AT93+May!AT93+Jun!AT93+Jul!AT93+Ago!AT93+Set!AT93+Oct!AT93+Nov!AT93),IF(Config!$C$6=12,SUM(+Ene!AT93+Feb!AT93+Mar!AT93+Abr!AT93+May!AT93+Jun!AT93+Jul!AT93+Ago!AT93+Set!AT93+Oct!AT93+Nov!AT93+Dic!AT93)))))))))))))</f>
        <v>0</v>
      </c>
      <c r="AU93">
        <f t="shared" si="79"/>
        <v>0</v>
      </c>
      <c r="AV93" s="394">
        <f t="shared" si="70"/>
        <v>0</v>
      </c>
      <c r="AW93" s="394">
        <f t="shared" si="71"/>
        <v>0</v>
      </c>
      <c r="AX93" s="394">
        <f t="shared" si="72"/>
        <v>0</v>
      </c>
      <c r="AY93" s="394">
        <f t="shared" si="73"/>
        <v>0</v>
      </c>
      <c r="AZ93" s="394">
        <f t="shared" si="74"/>
        <v>0</v>
      </c>
      <c r="BA93" s="394">
        <f t="shared" si="75"/>
        <v>0</v>
      </c>
      <c r="BB93" s="37">
        <f t="shared" si="59"/>
        <v>0</v>
      </c>
      <c r="BC93" s="394">
        <f t="shared" si="76"/>
        <v>0</v>
      </c>
      <c r="BD93" s="394">
        <f t="shared" si="77"/>
        <v>0</v>
      </c>
      <c r="BE93" s="394">
        <f t="shared" si="78"/>
        <v>0</v>
      </c>
      <c r="BF93" s="54">
        <f t="shared" si="69"/>
        <v>0</v>
      </c>
      <c r="BG93" t="str">
        <f t="shared" si="80"/>
        <v>OK</v>
      </c>
    </row>
    <row r="94" spans="1:59" x14ac:dyDescent="0.25">
      <c r="A94" s="400">
        <v>91</v>
      </c>
      <c r="B94" s="392" t="str">
        <f>METAS!B90</f>
        <v>PORCENTAJE NIÑOS DE 1 Y 2 AÑOS CON TEST DE GRAHAM Y EXAMEN SERIADO</v>
      </c>
      <c r="C94" s="387" t="str">
        <f>METAS!D90</f>
        <v>DIT</v>
      </c>
      <c r="D94" s="394">
        <f>IF(Config!$C$6=1,SUM(+Ene!D94),IF(Config!$C$6=2,SUM(+Ene!D94+Feb!D94),IF(Config!$C$6=3,SUM(+Ene!D94+Feb!D94+Mar!D94),IF(Config!$C$6=4,SUM(+Ene!D94+Feb!D94+Mar!D94+Abr!D94),IF(Config!$C$6=5,SUM(Ene!D94+Feb!D94+Mar!D94+Abr!D94+May!D94),IF(Config!$C$6=6,SUM(+Ene!D94+Feb!D94+Mar!D94+Abr!D94+May!D94+Jun!D94),IF(Config!$C$6=7,SUM(Ene!D94+Feb!D94+Mar!D94+Abr!D94+May!D94+Jun!D94+Jul!D94),IF(Config!$C$6=8,SUM(+Ene!D94+Feb!D94+Mar!D94+Abr!D94+May!D94+Jun!D94+Jul!D94+Ago!D94),IF(Config!$C$6=9,SUM(+Ene!D94+Feb!D94+Mar!D94+Abr!D94+May!D94+Jun!D94+Jul!D94+Ago!D94+Set!D94),IF(Config!$C$6=10,SUM(+Ene!D94+Feb!D94+Mar!D94+Abr!D94+May!D94+Jun!D94+Jul!D94+Ago!D94+Set!D94+Oct!D94),IF(Config!$C$6=11,SUM(+Ene!D94+Feb!D94+Mar!D94+Abr!D94+May!D94+Jun!D94+Jul!D94+Ago!D94+Set!D94+Oct!D94+Nov!D94),IF(Config!$C$6=12,SUM(+Ene!D94+Feb!D94+Mar!D94+Abr!D94+May!D94+Jun!D94+Jul!D94+Ago!D94+Set!D94+Oct!D94+Nov!D94+Dic!D94)))))))))))))</f>
        <v>0</v>
      </c>
      <c r="E94" s="394">
        <f>IF(Config!$C$6=1,SUM(+Ene!E94),IF(Config!$C$6=2,SUM(+Ene!E94+Feb!E94),IF(Config!$C$6=3,SUM(+Ene!E94+Feb!E94+Mar!E94),IF(Config!$C$6=4,SUM(+Ene!E94+Feb!E94+Mar!E94+Abr!E94),IF(Config!$C$6=5,SUM(Ene!E94+Feb!E94+Mar!E94+Abr!E94+May!E94),IF(Config!$C$6=6,SUM(+Ene!E94+Feb!E94+Mar!E94+Abr!E94+May!E94+Jun!E94),IF(Config!$C$6=7,SUM(Ene!E94+Feb!E94+Mar!E94+Abr!E94+May!E94+Jun!E94+Jul!E94),IF(Config!$C$6=8,SUM(+Ene!E94+Feb!E94+Mar!E94+Abr!E94+May!E94+Jun!E94+Jul!E94+Ago!E94),IF(Config!$C$6=9,SUM(+Ene!E94+Feb!E94+Mar!E94+Abr!E94+May!E94+Jun!E94+Jul!E94+Ago!E94+Set!E94),IF(Config!$C$6=10,SUM(+Ene!E94+Feb!E94+Mar!E94+Abr!E94+May!E94+Jun!E94+Jul!E94+Ago!E94+Set!E94+Oct!E94),IF(Config!$C$6=11,SUM(+Ene!E94+Feb!E94+Mar!E94+Abr!E94+May!E94+Jun!E94+Jul!E94+Ago!E94+Set!E94+Oct!E94+Nov!E94),IF(Config!$C$6=12,SUM(+Ene!E94+Feb!E94+Mar!E94+Abr!E94+May!E94+Jun!E94+Jul!E94+Ago!E94+Set!E94+Oct!E94+Nov!E94+Dic!E94)))))))))))))</f>
        <v>0</v>
      </c>
      <c r="F94" s="429">
        <f>IF(Config!$C$6=1,SUM(+Ene!F114),IF(Config!$C$6=2,SUM(+Ene!F114+Feb!F114),IF(Config!$C$6=3,SUM(+Ene!F114+Feb!F114+Mar!F114),IF(Config!$C$6=4,SUM(+Ene!F114+Feb!F114+Mar!F114+Abr!F114),IF(Config!$C$6=5,SUM(Ene!F114+Feb!F114+Mar!F114+Abr!F114+May!F114),IF(Config!$C$6=6,SUM(+Ene!F114+Feb!F114+Mar!F114+Abr!F114+May!F114+Jun!F114),IF(Config!$C$6=7,SUM(Ene!F114+Feb!F114+Mar!F114+Abr!F114+May!F114+Jun!F114+Jul!F114),IF(Config!$C$6=8,SUM(+Ene!F114+Feb!F114+Mar!F114+Abr!F114+May!F114+Jun!F114+Jul!F114+Ago!F114),IF(Config!$C$6=9,SUM(+Ene!F114+Feb!F114+Mar!F114+Abr!F114+May!F114+Jun!F114+Jul!F114+Ago!F114+Set!F114),IF(Config!$C$6=10,SUM(+Ene!F114+Feb!F114+Mar!F114+Abr!F114+May!F114+Jun!F114+Jul!F114+Ago!F114+Set!F114+Oct!F114),IF(Config!$C$6=11,SUM(+Ene!F114+Feb!F114+Mar!F114+Abr!F114+May!F114+Jun!F114+Jul!F114+Ago!F114+Set!F114+Oct!F114+Nov!F114),IF(Config!$C$6=12,SUM(+Ene!F114+Feb!F114+Mar!F114+Abr!F114+May!F114+Jun!F114+Jul!F114+Ago!F114+Set!F114+Oct!F114+Nov!F114+Dic!F114)))))))))))))</f>
        <v>0</v>
      </c>
      <c r="G94" s="394">
        <f>IF(Config!$C$6=1,SUM(+Ene!G94),IF(Config!$C$6=2,SUM(+Ene!G94+Feb!G94),IF(Config!$C$6=3,SUM(+Ene!G94+Feb!G94+Mar!G94),IF(Config!$C$6=4,SUM(+Ene!G94+Feb!G94+Mar!G94+Abr!G94),IF(Config!$C$6=5,SUM(Ene!G94+Feb!G94+Mar!G94+Abr!G94+May!G94),IF(Config!$C$6=6,SUM(+Ene!G94+Feb!G94+Mar!G94+Abr!G94+May!G94+Jun!G94),IF(Config!$C$6=7,SUM(Ene!G94+Feb!G94+Mar!G94+Abr!G94+May!G94+Jun!G94+Jul!G94),IF(Config!$C$6=8,SUM(+Ene!G94+Feb!G94+Mar!G94+Abr!G94+May!G94+Jun!G94+Jul!G94+Ago!G94),IF(Config!$C$6=9,SUM(+Ene!G94+Feb!G94+Mar!G94+Abr!G94+May!G94+Jun!G94+Jul!G94+Ago!G94+Set!G94),IF(Config!$C$6=10,SUM(+Ene!G94+Feb!G94+Mar!G94+Abr!G94+May!G94+Jun!G94+Jul!G94+Ago!G94+Set!G94+Oct!G94),IF(Config!$C$6=11,SUM(+Ene!G94+Feb!G94+Mar!G94+Abr!G94+May!G94+Jun!G94+Jul!G94+Ago!G94+Set!G94+Oct!G94+Nov!G94),IF(Config!$C$6=12,SUM(+Ene!G94+Feb!G94+Mar!G94+Abr!G94+May!G94+Jun!G94+Jul!G94+Ago!G94+Set!G94+Oct!G94+Nov!G94+Dic!G94)))))))))))))</f>
        <v>0</v>
      </c>
      <c r="H94" s="394">
        <f>IF(Config!$C$6=1,SUM(+Ene!H94),IF(Config!$C$6=2,SUM(+Ene!H94+Feb!H94),IF(Config!$C$6=3,SUM(+Ene!H94+Feb!H94+Mar!H94),IF(Config!$C$6=4,SUM(+Ene!H94+Feb!H94+Mar!H94+Abr!H94),IF(Config!$C$6=5,SUM(Ene!H94+Feb!H94+Mar!H94+Abr!H94+May!H94),IF(Config!$C$6=6,SUM(+Ene!H94+Feb!H94+Mar!H94+Abr!H94+May!H94+Jun!H94),IF(Config!$C$6=7,SUM(Ene!H94+Feb!H94+Mar!H94+Abr!H94+May!H94+Jun!H94+Jul!H94),IF(Config!$C$6=8,SUM(+Ene!H94+Feb!H94+Mar!H94+Abr!H94+May!H94+Jun!H94+Jul!H94+Ago!H94),IF(Config!$C$6=9,SUM(+Ene!H94+Feb!H94+Mar!H94+Abr!H94+May!H94+Jun!H94+Jul!H94+Ago!H94+Set!H94),IF(Config!$C$6=10,SUM(+Ene!H94+Feb!H94+Mar!H94+Abr!H94+May!H94+Jun!H94+Jul!H94+Ago!H94+Set!H94+Oct!H94),IF(Config!$C$6=11,SUM(+Ene!H94+Feb!H94+Mar!H94+Abr!H94+May!H94+Jun!H94+Jul!H94+Ago!H94+Set!H94+Oct!H94+Nov!H94),IF(Config!$C$6=12,SUM(+Ene!H94+Feb!H94+Mar!H94+Abr!H94+May!H94+Jun!H94+Jul!H94+Ago!H94+Set!H94+Oct!H94+Nov!H94+Dic!H94)))))))))))))</f>
        <v>0</v>
      </c>
      <c r="I94" s="394">
        <f>IF(Config!$C$6=1,SUM(+Ene!I94),IF(Config!$C$6=2,SUM(+Ene!I94+Feb!I94),IF(Config!$C$6=3,SUM(+Ene!I94+Feb!I94+Mar!I94),IF(Config!$C$6=4,SUM(+Ene!I94+Feb!I94+Mar!I94+Abr!I94),IF(Config!$C$6=5,SUM(Ene!I94+Feb!I94+Mar!I94+Abr!I94+May!I94),IF(Config!$C$6=6,SUM(+Ene!I94+Feb!I94+Mar!I94+Abr!I94+May!I94+Jun!I94),IF(Config!$C$6=7,SUM(Ene!I94+Feb!I94+Mar!I94+Abr!I94+May!I94+Jun!I94+Jul!I94),IF(Config!$C$6=8,SUM(+Ene!I94+Feb!I94+Mar!I94+Abr!I94+May!I94+Jun!I94+Jul!I94+Ago!I94),IF(Config!$C$6=9,SUM(+Ene!I94+Feb!I94+Mar!I94+Abr!I94+May!I94+Jun!I94+Jul!I94+Ago!I94+Set!I94),IF(Config!$C$6=10,SUM(+Ene!I94+Feb!I94+Mar!I94+Abr!I94+May!I94+Jun!I94+Jul!I94+Ago!I94+Set!I94+Oct!I94),IF(Config!$C$6=11,SUM(+Ene!I94+Feb!I94+Mar!I94+Abr!I94+May!I94+Jun!I94+Jul!I94+Ago!I94+Set!I94+Oct!I94+Nov!I94),IF(Config!$C$6=12,SUM(+Ene!I94+Feb!I94+Mar!I94+Abr!I94+May!I94+Jun!I94+Jul!I94+Ago!I94+Set!I94+Oct!I94+Nov!I94+Dic!I94)))))))))))))</f>
        <v>0</v>
      </c>
      <c r="J94" s="394">
        <f>IF(Config!$C$6=1,SUM(+Ene!J94),IF(Config!$C$6=2,SUM(+Ene!J94+Feb!J94),IF(Config!$C$6=3,SUM(+Ene!J94+Feb!J94+Mar!J94),IF(Config!$C$6=4,SUM(+Ene!J94+Feb!J94+Mar!J94+Abr!J94),IF(Config!$C$6=5,SUM(Ene!J94+Feb!J94+Mar!J94+Abr!J94+May!J94),IF(Config!$C$6=6,SUM(+Ene!J94+Feb!J94+Mar!J94+Abr!J94+May!J94+Jun!J94),IF(Config!$C$6=7,SUM(Ene!J94+Feb!J94+Mar!J94+Abr!J94+May!J94+Jun!J94+Jul!J94),IF(Config!$C$6=8,SUM(+Ene!J94+Feb!J94+Mar!J94+Abr!J94+May!J94+Jun!J94+Jul!J94+Ago!J94),IF(Config!$C$6=9,SUM(+Ene!J94+Feb!J94+Mar!J94+Abr!J94+May!J94+Jun!J94+Jul!J94+Ago!J94+Set!J94),IF(Config!$C$6=10,SUM(+Ene!J94+Feb!J94+Mar!J94+Abr!J94+May!J94+Jun!J94+Jul!J94+Ago!J94+Set!J94+Oct!J94),IF(Config!$C$6=11,SUM(+Ene!J94+Feb!J94+Mar!J94+Abr!J94+May!J94+Jun!J94+Jul!J94+Ago!J94+Set!J94+Oct!J94+Nov!J94),IF(Config!$C$6=12,SUM(+Ene!J94+Feb!J94+Mar!J94+Abr!J94+May!J94+Jun!J94+Jul!J94+Ago!J94+Set!J94+Oct!J94+Nov!J94+Dic!J94)))))))))))))</f>
        <v>0</v>
      </c>
      <c r="K94" s="394">
        <f>IF(Config!$C$6=1,SUM(+Ene!K94),IF(Config!$C$6=2,SUM(+Ene!K94+Feb!K94),IF(Config!$C$6=3,SUM(+Ene!K94+Feb!K94+Mar!K94),IF(Config!$C$6=4,SUM(+Ene!K94+Feb!K94+Mar!K94+Abr!K94),IF(Config!$C$6=5,SUM(Ene!K94+Feb!K94+Mar!K94+Abr!K94+May!K94),IF(Config!$C$6=6,SUM(+Ene!K94+Feb!K94+Mar!K94+Abr!K94+May!K94+Jun!K94),IF(Config!$C$6=7,SUM(Ene!K94+Feb!K94+Mar!K94+Abr!K94+May!K94+Jun!K94+Jul!K94),IF(Config!$C$6=8,SUM(+Ene!K94+Feb!K94+Mar!K94+Abr!K94+May!K94+Jun!K94+Jul!K94+Ago!K94),IF(Config!$C$6=9,SUM(+Ene!K94+Feb!K94+Mar!K94+Abr!K94+May!K94+Jun!K94+Jul!K94+Ago!K94+Set!K94),IF(Config!$C$6=10,SUM(+Ene!K94+Feb!K94+Mar!K94+Abr!K94+May!K94+Jun!K94+Jul!K94+Ago!K94+Set!K94+Oct!K94),IF(Config!$C$6=11,SUM(+Ene!K94+Feb!K94+Mar!K94+Abr!K94+May!K94+Jun!K94+Jul!K94+Ago!K94+Set!K94+Oct!K94+Nov!K94),IF(Config!$C$6=12,SUM(+Ene!K94+Feb!K94+Mar!K94+Abr!K94+May!K94+Jun!K94+Jul!K94+Ago!K94+Set!K94+Oct!K94+Nov!K94+Dic!K94)))))))))))))</f>
        <v>0</v>
      </c>
      <c r="L94" s="394">
        <f>IF(Config!$C$6=1,SUM(+Ene!L94),IF(Config!$C$6=2,SUM(+Ene!L94+Feb!L94),IF(Config!$C$6=3,SUM(+Ene!L94+Feb!L94+Mar!L94),IF(Config!$C$6=4,SUM(+Ene!L94+Feb!L94+Mar!L94+Abr!L94),IF(Config!$C$6=5,SUM(Ene!L94+Feb!L94+Mar!L94+Abr!L94+May!L94),IF(Config!$C$6=6,SUM(+Ene!L94+Feb!L94+Mar!L94+Abr!L94+May!L94+Jun!L94),IF(Config!$C$6=7,SUM(Ene!L94+Feb!L94+Mar!L94+Abr!L94+May!L94+Jun!L94+Jul!L94),IF(Config!$C$6=8,SUM(+Ene!L94+Feb!L94+Mar!L94+Abr!L94+May!L94+Jun!L94+Jul!L94+Ago!L94),IF(Config!$C$6=9,SUM(+Ene!L94+Feb!L94+Mar!L94+Abr!L94+May!L94+Jun!L94+Jul!L94+Ago!L94+Set!L94),IF(Config!$C$6=10,SUM(+Ene!L94+Feb!L94+Mar!L94+Abr!L94+May!L94+Jun!L94+Jul!L94+Ago!L94+Set!L94+Oct!L94),IF(Config!$C$6=11,SUM(+Ene!L94+Feb!L94+Mar!L94+Abr!L94+May!L94+Jun!L94+Jul!L94+Ago!L94+Set!L94+Oct!L94+Nov!L94),IF(Config!$C$6=12,SUM(+Ene!L94+Feb!L94+Mar!L94+Abr!L94+May!L94+Jun!L94+Jul!L94+Ago!L94+Set!L94+Oct!L94+Nov!L94+Dic!L94)))))))))))))</f>
        <v>0</v>
      </c>
      <c r="M94" s="394">
        <f>IF(Config!$C$6=1,SUM(+Ene!M94),IF(Config!$C$6=2,SUM(+Ene!M94+Feb!M94),IF(Config!$C$6=3,SUM(+Ene!M94+Feb!M94+Mar!M94),IF(Config!$C$6=4,SUM(+Ene!M94+Feb!M94+Mar!M94+Abr!M94),IF(Config!$C$6=5,SUM(Ene!M94+Feb!M94+Mar!M94+Abr!M94+May!M94),IF(Config!$C$6=6,SUM(+Ene!M94+Feb!M94+Mar!M94+Abr!M94+May!M94+Jun!M94),IF(Config!$C$6=7,SUM(Ene!M94+Feb!M94+Mar!M94+Abr!M94+May!M94+Jun!M94+Jul!M94),IF(Config!$C$6=8,SUM(+Ene!M94+Feb!M94+Mar!M94+Abr!M94+May!M94+Jun!M94+Jul!M94+Ago!M94),IF(Config!$C$6=9,SUM(+Ene!M94+Feb!M94+Mar!M94+Abr!M94+May!M94+Jun!M94+Jul!M94+Ago!M94+Set!M94),IF(Config!$C$6=10,SUM(+Ene!M94+Feb!M94+Mar!M94+Abr!M94+May!M94+Jun!M94+Jul!M94+Ago!M94+Set!M94+Oct!M94),IF(Config!$C$6=11,SUM(+Ene!M94+Feb!M94+Mar!M94+Abr!M94+May!M94+Jun!M94+Jul!M94+Ago!M94+Set!M94+Oct!M94+Nov!M94),IF(Config!$C$6=12,SUM(+Ene!M94+Feb!M94+Mar!M94+Abr!M94+May!M94+Jun!M94+Jul!M94+Ago!M94+Set!M94+Oct!M94+Nov!M94+Dic!M94)))))))))))))</f>
        <v>0</v>
      </c>
      <c r="N94" s="394">
        <f>IF(Config!$C$6=1,SUM(+Ene!N94),IF(Config!$C$6=2,SUM(+Ene!N94+Feb!N94),IF(Config!$C$6=3,SUM(+Ene!N94+Feb!N94+Mar!N94),IF(Config!$C$6=4,SUM(+Ene!N94+Feb!N94+Mar!N94+Abr!N94),IF(Config!$C$6=5,SUM(Ene!N94+Feb!N94+Mar!N94+Abr!N94+May!N94),IF(Config!$C$6=6,SUM(+Ene!N94+Feb!N94+Mar!N94+Abr!N94+May!N94+Jun!N94),IF(Config!$C$6=7,SUM(Ene!N94+Feb!N94+Mar!N94+Abr!N94+May!N94+Jun!N94+Jul!N94),IF(Config!$C$6=8,SUM(+Ene!N94+Feb!N94+Mar!N94+Abr!N94+May!N94+Jun!N94+Jul!N94+Ago!N94),IF(Config!$C$6=9,SUM(+Ene!N94+Feb!N94+Mar!N94+Abr!N94+May!N94+Jun!N94+Jul!N94+Ago!N94+Set!N94),IF(Config!$C$6=10,SUM(+Ene!N94+Feb!N94+Mar!N94+Abr!N94+May!N94+Jun!N94+Jul!N94+Ago!N94+Set!N94+Oct!N94),IF(Config!$C$6=11,SUM(+Ene!N94+Feb!N94+Mar!N94+Abr!N94+May!N94+Jun!N94+Jul!N94+Ago!N94+Set!N94+Oct!N94+Nov!N94),IF(Config!$C$6=12,SUM(+Ene!N94+Feb!N94+Mar!N94+Abr!N94+May!N94+Jun!N94+Jul!N94+Ago!N94+Set!N94+Oct!N94+Nov!N94+Dic!N94)))))))))))))</f>
        <v>0</v>
      </c>
      <c r="O94" s="394">
        <f>IF(Config!$C$6=1,SUM(+Ene!O94),IF(Config!$C$6=2,SUM(+Ene!O94+Feb!O94),IF(Config!$C$6=3,SUM(+Ene!O94+Feb!O94+Mar!O94),IF(Config!$C$6=4,SUM(+Ene!O94+Feb!O94+Mar!O94+Abr!O94),IF(Config!$C$6=5,SUM(Ene!O94+Feb!O94+Mar!O94+Abr!O94+May!O94),IF(Config!$C$6=6,SUM(+Ene!O94+Feb!O94+Mar!O94+Abr!O94+May!O94+Jun!O94),IF(Config!$C$6=7,SUM(Ene!O94+Feb!O94+Mar!O94+Abr!O94+May!O94+Jun!O94+Jul!O94),IF(Config!$C$6=8,SUM(+Ene!O94+Feb!O94+Mar!O94+Abr!O94+May!O94+Jun!O94+Jul!O94+Ago!O94),IF(Config!$C$6=9,SUM(+Ene!O94+Feb!O94+Mar!O94+Abr!O94+May!O94+Jun!O94+Jul!O94+Ago!O94+Set!O94),IF(Config!$C$6=10,SUM(+Ene!O94+Feb!O94+Mar!O94+Abr!O94+May!O94+Jun!O94+Jul!O94+Ago!O94+Set!O94+Oct!O94),IF(Config!$C$6=11,SUM(+Ene!O94+Feb!O94+Mar!O94+Abr!O94+May!O94+Jun!O94+Jul!O94+Ago!O94+Set!O94+Oct!O94+Nov!O94),IF(Config!$C$6=12,SUM(+Ene!O94+Feb!O94+Mar!O94+Abr!O94+May!O94+Jun!O94+Jul!O94+Ago!O94+Set!O94+Oct!O94+Nov!O94+Dic!O94)))))))))))))</f>
        <v>0</v>
      </c>
      <c r="P94" s="394">
        <f>IF(Config!$C$6=1,SUM(+Ene!P94),IF(Config!$C$6=2,SUM(+Ene!P94+Feb!P94),IF(Config!$C$6=3,SUM(+Ene!P94+Feb!P94+Mar!P94),IF(Config!$C$6=4,SUM(+Ene!P94+Feb!P94+Mar!P94+Abr!P94),IF(Config!$C$6=5,SUM(Ene!P94+Feb!P94+Mar!P94+Abr!P94+May!P94),IF(Config!$C$6=6,SUM(+Ene!P94+Feb!P94+Mar!P94+Abr!P94+May!P94+Jun!P94),IF(Config!$C$6=7,SUM(Ene!P94+Feb!P94+Mar!P94+Abr!P94+May!P94+Jun!P94+Jul!P94),IF(Config!$C$6=8,SUM(+Ene!P94+Feb!P94+Mar!P94+Abr!P94+May!P94+Jun!P94+Jul!P94+Ago!P94),IF(Config!$C$6=9,SUM(+Ene!P94+Feb!P94+Mar!P94+Abr!P94+May!P94+Jun!P94+Jul!P94+Ago!P94+Set!P94),IF(Config!$C$6=10,SUM(+Ene!P94+Feb!P94+Mar!P94+Abr!P94+May!P94+Jun!P94+Jul!P94+Ago!P94+Set!P94+Oct!P94),IF(Config!$C$6=11,SUM(+Ene!P94+Feb!P94+Mar!P94+Abr!P94+May!P94+Jun!P94+Jul!P94+Ago!P94+Set!P94+Oct!P94+Nov!P94),IF(Config!$C$6=12,SUM(+Ene!P94+Feb!P94+Mar!P94+Abr!P94+May!P94+Jun!P94+Jul!P94+Ago!P94+Set!P94+Oct!P94+Nov!P94+Dic!P94)))))))))))))</f>
        <v>0</v>
      </c>
      <c r="Q94" s="394">
        <f>IF(Config!$C$6=1,SUM(+Ene!Q94),IF(Config!$C$6=2,SUM(+Ene!Q94+Feb!Q94),IF(Config!$C$6=3,SUM(+Ene!Q94+Feb!Q94+Mar!Q94),IF(Config!$C$6=4,SUM(+Ene!Q94+Feb!Q94+Mar!Q94+Abr!Q94),IF(Config!$C$6=5,SUM(Ene!Q94+Feb!Q94+Mar!Q94+Abr!Q94+May!Q94),IF(Config!$C$6=6,SUM(+Ene!Q94+Feb!Q94+Mar!Q94+Abr!Q94+May!Q94+Jun!Q94),IF(Config!$C$6=7,SUM(Ene!Q94+Feb!Q94+Mar!Q94+Abr!Q94+May!Q94+Jun!Q94+Jul!Q94),IF(Config!$C$6=8,SUM(+Ene!Q94+Feb!Q94+Mar!Q94+Abr!Q94+May!Q94+Jun!Q94+Jul!Q94+Ago!Q94),IF(Config!$C$6=9,SUM(+Ene!Q94+Feb!Q94+Mar!Q94+Abr!Q94+May!Q94+Jun!Q94+Jul!Q94+Ago!Q94+Set!Q94),IF(Config!$C$6=10,SUM(+Ene!Q94+Feb!Q94+Mar!Q94+Abr!Q94+May!Q94+Jun!Q94+Jul!Q94+Ago!Q94+Set!Q94+Oct!Q94),IF(Config!$C$6=11,SUM(+Ene!Q94+Feb!Q94+Mar!Q94+Abr!Q94+May!Q94+Jun!Q94+Jul!Q94+Ago!Q94+Set!Q94+Oct!Q94+Nov!Q94),IF(Config!$C$6=12,SUM(+Ene!Q94+Feb!Q94+Mar!Q94+Abr!Q94+May!Q94+Jun!Q94+Jul!Q94+Ago!Q94+Set!Q94+Oct!Q94+Nov!Q94+Dic!Q94)))))))))))))</f>
        <v>0</v>
      </c>
      <c r="R94" s="394">
        <f>IF(Config!$C$6=1,SUM(+Ene!R94),IF(Config!$C$6=2,SUM(+Ene!R94+Feb!R94),IF(Config!$C$6=3,SUM(+Ene!R94+Feb!R94+Mar!R94),IF(Config!$C$6=4,SUM(+Ene!R94+Feb!R94+Mar!R94+Abr!R94),IF(Config!$C$6=5,SUM(Ene!R94+Feb!R94+Mar!R94+Abr!R94+May!R94),IF(Config!$C$6=6,SUM(+Ene!R94+Feb!R94+Mar!R94+Abr!R94+May!R94+Jun!R94),IF(Config!$C$6=7,SUM(Ene!R94+Feb!R94+Mar!R94+Abr!R94+May!R94+Jun!R94+Jul!R94),IF(Config!$C$6=8,SUM(+Ene!R94+Feb!R94+Mar!R94+Abr!R94+May!R94+Jun!R94+Jul!R94+Ago!R94),IF(Config!$C$6=9,SUM(+Ene!R94+Feb!R94+Mar!R94+Abr!R94+May!R94+Jun!R94+Jul!R94+Ago!R94+Set!R94),IF(Config!$C$6=10,SUM(+Ene!R94+Feb!R94+Mar!R94+Abr!R94+May!R94+Jun!R94+Jul!R94+Ago!R94+Set!R94+Oct!R94),IF(Config!$C$6=11,SUM(+Ene!R94+Feb!R94+Mar!R94+Abr!R94+May!R94+Jun!R94+Jul!R94+Ago!R94+Set!R94+Oct!R94+Nov!R94),IF(Config!$C$6=12,SUM(+Ene!R94+Feb!R94+Mar!R94+Abr!R94+May!R94+Jun!R94+Jul!R94+Ago!R94+Set!R94+Oct!R94+Nov!R94+Dic!R94)))))))))))))</f>
        <v>0</v>
      </c>
      <c r="S94" s="394">
        <f>IF(Config!$C$6=1,SUM(+Ene!S94),IF(Config!$C$6=2,SUM(+Ene!S94+Feb!S94),IF(Config!$C$6=3,SUM(+Ene!S94+Feb!S94+Mar!S94),IF(Config!$C$6=4,SUM(+Ene!S94+Feb!S94+Mar!S94+Abr!S94),IF(Config!$C$6=5,SUM(Ene!S94+Feb!S94+Mar!S94+Abr!S94+May!S94),IF(Config!$C$6=6,SUM(+Ene!S94+Feb!S94+Mar!S94+Abr!S94+May!S94+Jun!S94),IF(Config!$C$6=7,SUM(Ene!S94+Feb!S94+Mar!S94+Abr!S94+May!S94+Jun!S94+Jul!S94),IF(Config!$C$6=8,SUM(+Ene!S94+Feb!S94+Mar!S94+Abr!S94+May!S94+Jun!S94+Jul!S94+Ago!S94),IF(Config!$C$6=9,SUM(+Ene!S94+Feb!S94+Mar!S94+Abr!S94+May!S94+Jun!S94+Jul!S94+Ago!S94+Set!S94),IF(Config!$C$6=10,SUM(+Ene!S94+Feb!S94+Mar!S94+Abr!S94+May!S94+Jun!S94+Jul!S94+Ago!S94+Set!S94+Oct!S94),IF(Config!$C$6=11,SUM(+Ene!S94+Feb!S94+Mar!S94+Abr!S94+May!S94+Jun!S94+Jul!S94+Ago!S94+Set!S94+Oct!S94+Nov!S94),IF(Config!$C$6=12,SUM(+Ene!S94+Feb!S94+Mar!S94+Abr!S94+May!S94+Jun!S94+Jul!S94+Ago!S94+Set!S94+Oct!S94+Nov!S94+Dic!S94)))))))))))))</f>
        <v>0</v>
      </c>
      <c r="T94" s="394">
        <f>IF(Config!$C$6=1,SUM(+Ene!T94),IF(Config!$C$6=2,SUM(+Ene!T94+Feb!T94),IF(Config!$C$6=3,SUM(+Ene!T94+Feb!T94+Mar!T94),IF(Config!$C$6=4,SUM(+Ene!T94+Feb!T94+Mar!T94+Abr!T94),IF(Config!$C$6=5,SUM(Ene!T94+Feb!T94+Mar!T94+Abr!T94+May!T94),IF(Config!$C$6=6,SUM(+Ene!T94+Feb!T94+Mar!T94+Abr!T94+May!T94+Jun!T94),IF(Config!$C$6=7,SUM(Ene!T94+Feb!T94+Mar!T94+Abr!T94+May!T94+Jun!T94+Jul!T94),IF(Config!$C$6=8,SUM(+Ene!T94+Feb!T94+Mar!T94+Abr!T94+May!T94+Jun!T94+Jul!T94+Ago!T94),IF(Config!$C$6=9,SUM(+Ene!T94+Feb!T94+Mar!T94+Abr!T94+May!T94+Jun!T94+Jul!T94+Ago!T94+Set!T94),IF(Config!$C$6=10,SUM(+Ene!T94+Feb!T94+Mar!T94+Abr!T94+May!T94+Jun!T94+Jul!T94+Ago!T94+Set!T94+Oct!T94),IF(Config!$C$6=11,SUM(+Ene!T94+Feb!T94+Mar!T94+Abr!T94+May!T94+Jun!T94+Jul!T94+Ago!T94+Set!T94+Oct!T94+Nov!T94),IF(Config!$C$6=12,SUM(+Ene!T94+Feb!T94+Mar!T94+Abr!T94+May!T94+Jun!T94+Jul!T94+Ago!T94+Set!T94+Oct!T94+Nov!T94+Dic!T94)))))))))))))</f>
        <v>0</v>
      </c>
      <c r="U94" s="394">
        <f>IF(Config!$C$6=1,SUM(+Ene!U94),IF(Config!$C$6=2,SUM(+Ene!U94+Feb!U94),IF(Config!$C$6=3,SUM(+Ene!U94+Feb!U94+Mar!U94),IF(Config!$C$6=4,SUM(+Ene!U94+Feb!U94+Mar!U94+Abr!U94),IF(Config!$C$6=5,SUM(Ene!U94+Feb!U94+Mar!U94+Abr!U94+May!U94),IF(Config!$C$6=6,SUM(+Ene!U94+Feb!U94+Mar!U94+Abr!U94+May!U94+Jun!U94),IF(Config!$C$6=7,SUM(Ene!U94+Feb!U94+Mar!U94+Abr!U94+May!U94+Jun!U94+Jul!U94),IF(Config!$C$6=8,SUM(+Ene!U94+Feb!U94+Mar!U94+Abr!U94+May!U94+Jun!U94+Jul!U94+Ago!U94),IF(Config!$C$6=9,SUM(+Ene!U94+Feb!U94+Mar!U94+Abr!U94+May!U94+Jun!U94+Jul!U94+Ago!U94+Set!U94),IF(Config!$C$6=10,SUM(+Ene!U94+Feb!U94+Mar!U94+Abr!U94+May!U94+Jun!U94+Jul!U94+Ago!U94+Set!U94+Oct!U94),IF(Config!$C$6=11,SUM(+Ene!U94+Feb!U94+Mar!U94+Abr!U94+May!U94+Jun!U94+Jul!U94+Ago!U94+Set!U94+Oct!U94+Nov!U94),IF(Config!$C$6=12,SUM(+Ene!U94+Feb!U94+Mar!U94+Abr!U94+May!U94+Jun!U94+Jul!U94+Ago!U94+Set!U94+Oct!U94+Nov!U94+Dic!U94)))))))))))))</f>
        <v>0</v>
      </c>
      <c r="V94" s="394">
        <f>IF(Config!$C$6=1,SUM(+Ene!V94),IF(Config!$C$6=2,SUM(+Ene!V94+Feb!V94),IF(Config!$C$6=3,SUM(+Ene!V94+Feb!V94+Mar!V94),IF(Config!$C$6=4,SUM(+Ene!V94+Feb!V94+Mar!V94+Abr!V94),IF(Config!$C$6=5,SUM(Ene!V94+Feb!V94+Mar!V94+Abr!V94+May!V94),IF(Config!$C$6=6,SUM(+Ene!V94+Feb!V94+Mar!V94+Abr!V94+May!V94+Jun!V94),IF(Config!$C$6=7,SUM(Ene!V94+Feb!V94+Mar!V94+Abr!V94+May!V94+Jun!V94+Jul!V94),IF(Config!$C$6=8,SUM(+Ene!V94+Feb!V94+Mar!V94+Abr!V94+May!V94+Jun!V94+Jul!V94+Ago!V94),IF(Config!$C$6=9,SUM(+Ene!V94+Feb!V94+Mar!V94+Abr!V94+May!V94+Jun!V94+Jul!V94+Ago!V94+Set!V94),IF(Config!$C$6=10,SUM(+Ene!V94+Feb!V94+Mar!V94+Abr!V94+May!V94+Jun!V94+Jul!V94+Ago!V94+Set!V94+Oct!V94),IF(Config!$C$6=11,SUM(+Ene!V94+Feb!V94+Mar!V94+Abr!V94+May!V94+Jun!V94+Jul!V94+Ago!V94+Set!V94+Oct!V94+Nov!V94),IF(Config!$C$6=12,SUM(+Ene!V94+Feb!V94+Mar!V94+Abr!V94+May!V94+Jun!V94+Jul!V94+Ago!V94+Set!V94+Oct!V94+Nov!V94+Dic!V94)))))))))))))</f>
        <v>0</v>
      </c>
      <c r="W94" s="394">
        <f>IF(Config!$C$6=1,SUM(+Ene!W94),IF(Config!$C$6=2,SUM(+Ene!W94+Feb!W94),IF(Config!$C$6=3,SUM(+Ene!W94+Feb!W94+Mar!W94),IF(Config!$C$6=4,SUM(+Ene!W94+Feb!W94+Mar!W94+Abr!W94),IF(Config!$C$6=5,SUM(Ene!W94+Feb!W94+Mar!W94+Abr!W94+May!W94),IF(Config!$C$6=6,SUM(+Ene!W94+Feb!W94+Mar!W94+Abr!W94+May!W94+Jun!W94),IF(Config!$C$6=7,SUM(Ene!W94+Feb!W94+Mar!W94+Abr!W94+May!W94+Jun!W94+Jul!W94),IF(Config!$C$6=8,SUM(+Ene!W94+Feb!W94+Mar!W94+Abr!W94+May!W94+Jun!W94+Jul!W94+Ago!W94),IF(Config!$C$6=9,SUM(+Ene!W94+Feb!W94+Mar!W94+Abr!W94+May!W94+Jun!W94+Jul!W94+Ago!W94+Set!W94),IF(Config!$C$6=10,SUM(+Ene!W94+Feb!W94+Mar!W94+Abr!W94+May!W94+Jun!W94+Jul!W94+Ago!W94+Set!W94+Oct!W94),IF(Config!$C$6=11,SUM(+Ene!W94+Feb!W94+Mar!W94+Abr!W94+May!W94+Jun!W94+Jul!W94+Ago!W94+Set!W94+Oct!W94+Nov!W94),IF(Config!$C$6=12,SUM(+Ene!W94+Feb!W94+Mar!W94+Abr!W94+May!W94+Jun!W94+Jul!W94+Ago!W94+Set!W94+Oct!W94+Nov!W94+Dic!W94)))))))))))))</f>
        <v>0</v>
      </c>
      <c r="X94" s="394">
        <f>IF(Config!$C$6=1,SUM(+Ene!X94),IF(Config!$C$6=2,SUM(+Ene!X94+Feb!X94),IF(Config!$C$6=3,SUM(+Ene!X94+Feb!X94+Mar!X94),IF(Config!$C$6=4,SUM(+Ene!X94+Feb!X94+Mar!X94+Abr!X94),IF(Config!$C$6=5,SUM(Ene!X94+Feb!X94+Mar!X94+Abr!X94+May!X94),IF(Config!$C$6=6,SUM(+Ene!X94+Feb!X94+Mar!X94+Abr!X94+May!X94+Jun!X94),IF(Config!$C$6=7,SUM(Ene!X94+Feb!X94+Mar!X94+Abr!X94+May!X94+Jun!X94+Jul!X94),IF(Config!$C$6=8,SUM(+Ene!X94+Feb!X94+Mar!X94+Abr!X94+May!X94+Jun!X94+Jul!X94+Ago!X94),IF(Config!$C$6=9,SUM(+Ene!X94+Feb!X94+Mar!X94+Abr!X94+May!X94+Jun!X94+Jul!X94+Ago!X94+Set!X94),IF(Config!$C$6=10,SUM(+Ene!X94+Feb!X94+Mar!X94+Abr!X94+May!X94+Jun!X94+Jul!X94+Ago!X94+Set!X94+Oct!X94),IF(Config!$C$6=11,SUM(+Ene!X94+Feb!X94+Mar!X94+Abr!X94+May!X94+Jun!X94+Jul!X94+Ago!X94+Set!X94+Oct!X94+Nov!X94),IF(Config!$C$6=12,SUM(+Ene!X94+Feb!X94+Mar!X94+Abr!X94+May!X94+Jun!X94+Jul!X94+Ago!X94+Set!X94+Oct!X94+Nov!X94+Dic!X94)))))))))))))</f>
        <v>0</v>
      </c>
      <c r="Y94" s="394">
        <f>IF(Config!$C$6=1,SUM(+Ene!Y94),IF(Config!$C$6=2,SUM(+Ene!Y94+Feb!Y94),IF(Config!$C$6=3,SUM(+Ene!Y94+Feb!Y94+Mar!Y94),IF(Config!$C$6=4,SUM(+Ene!Y94+Feb!Y94+Mar!Y94+Abr!Y94),IF(Config!$C$6=5,SUM(Ene!Y94+Feb!Y94+Mar!Y94+Abr!Y94+May!Y94),IF(Config!$C$6=6,SUM(+Ene!Y94+Feb!Y94+Mar!Y94+Abr!Y94+May!Y94+Jun!Y94),IF(Config!$C$6=7,SUM(Ene!Y94+Feb!Y94+Mar!Y94+Abr!Y94+May!Y94+Jun!Y94+Jul!Y94),IF(Config!$C$6=8,SUM(+Ene!Y94+Feb!Y94+Mar!Y94+Abr!Y94+May!Y94+Jun!Y94+Jul!Y94+Ago!Y94),IF(Config!$C$6=9,SUM(+Ene!Y94+Feb!Y94+Mar!Y94+Abr!Y94+May!Y94+Jun!Y94+Jul!Y94+Ago!Y94+Set!Y94),IF(Config!$C$6=10,SUM(+Ene!Y94+Feb!Y94+Mar!Y94+Abr!Y94+May!Y94+Jun!Y94+Jul!Y94+Ago!Y94+Set!Y94+Oct!Y94),IF(Config!$C$6=11,SUM(+Ene!Y94+Feb!Y94+Mar!Y94+Abr!Y94+May!Y94+Jun!Y94+Jul!Y94+Ago!Y94+Set!Y94+Oct!Y94+Nov!Y94),IF(Config!$C$6=12,SUM(+Ene!Y94+Feb!Y94+Mar!Y94+Abr!Y94+May!Y94+Jun!Y94+Jul!Y94+Ago!Y94+Set!Y94+Oct!Y94+Nov!Y94+Dic!Y94)))))))))))))</f>
        <v>0</v>
      </c>
      <c r="Z94" s="394">
        <f>IF(Config!$C$6=1,SUM(+Ene!Z94),IF(Config!$C$6=2,SUM(+Ene!Z94+Feb!Z94),IF(Config!$C$6=3,SUM(+Ene!Z94+Feb!Z94+Mar!Z94),IF(Config!$C$6=4,SUM(+Ene!Z94+Feb!Z94+Mar!Z94+Abr!Z94),IF(Config!$C$6=5,SUM(Ene!Z94+Feb!Z94+Mar!Z94+Abr!Z94+May!Z94),IF(Config!$C$6=6,SUM(+Ene!Z94+Feb!Z94+Mar!Z94+Abr!Z94+May!Z94+Jun!Z94),IF(Config!$C$6=7,SUM(Ene!Z94+Feb!Z94+Mar!Z94+Abr!Z94+May!Z94+Jun!Z94+Jul!Z94),IF(Config!$C$6=8,SUM(+Ene!Z94+Feb!Z94+Mar!Z94+Abr!Z94+May!Z94+Jun!Z94+Jul!Z94+Ago!Z94),IF(Config!$C$6=9,SUM(+Ene!Z94+Feb!Z94+Mar!Z94+Abr!Z94+May!Z94+Jun!Z94+Jul!Z94+Ago!Z94+Set!Z94),IF(Config!$C$6=10,SUM(+Ene!Z94+Feb!Z94+Mar!Z94+Abr!Z94+May!Z94+Jun!Z94+Jul!Z94+Ago!Z94+Set!Z94+Oct!Z94),IF(Config!$C$6=11,SUM(+Ene!Z94+Feb!Z94+Mar!Z94+Abr!Z94+May!Z94+Jun!Z94+Jul!Z94+Ago!Z94+Set!Z94+Oct!Z94+Nov!Z94),IF(Config!$C$6=12,SUM(+Ene!Z94+Feb!Z94+Mar!Z94+Abr!Z94+May!Z94+Jun!Z94+Jul!Z94+Ago!Z94+Set!Z94+Oct!Z94+Nov!Z94+Dic!Z94)))))))))))))</f>
        <v>0</v>
      </c>
      <c r="AA94" s="394">
        <f>IF(Config!$C$6=1,SUM(+Ene!AA94),IF(Config!$C$6=2,SUM(+Ene!AA94+Feb!AA94),IF(Config!$C$6=3,SUM(+Ene!AA94+Feb!AA94+Mar!AA94),IF(Config!$C$6=4,SUM(+Ene!AA94+Feb!AA94+Mar!AA94+Abr!AA94),IF(Config!$C$6=5,SUM(Ene!AA94+Feb!AA94+Mar!AA94+Abr!AA94+May!AA94),IF(Config!$C$6=6,SUM(+Ene!AA94+Feb!AA94+Mar!AA94+Abr!AA94+May!AA94+Jun!AA94),IF(Config!$C$6=7,SUM(Ene!AA94+Feb!AA94+Mar!AA94+Abr!AA94+May!AA94+Jun!AA94+Jul!AA94),IF(Config!$C$6=8,SUM(+Ene!AA94+Feb!AA94+Mar!AA94+Abr!AA94+May!AA94+Jun!AA94+Jul!AA94+Ago!AA94),IF(Config!$C$6=9,SUM(+Ene!AA94+Feb!AA94+Mar!AA94+Abr!AA94+May!AA94+Jun!AA94+Jul!AA94+Ago!AA94+Set!AA94),IF(Config!$C$6=10,SUM(+Ene!AA94+Feb!AA94+Mar!AA94+Abr!AA94+May!AA94+Jun!AA94+Jul!AA94+Ago!AA94+Set!AA94+Oct!AA94),IF(Config!$C$6=11,SUM(+Ene!AA94+Feb!AA94+Mar!AA94+Abr!AA94+May!AA94+Jun!AA94+Jul!AA94+Ago!AA94+Set!AA94+Oct!AA94+Nov!AA94),IF(Config!$C$6=12,SUM(+Ene!AA94+Feb!AA94+Mar!AA94+Abr!AA94+May!AA94+Jun!AA94+Jul!AA94+Ago!AA94+Set!AA94+Oct!AA94+Nov!AA94+Dic!AA94)))))))))))))</f>
        <v>0</v>
      </c>
      <c r="AB94" s="394">
        <f>IF(Config!$C$6=1,SUM(+Ene!AB94),IF(Config!$C$6=2,SUM(+Ene!AB94+Feb!AB94),IF(Config!$C$6=3,SUM(+Ene!AB94+Feb!AB94+Mar!AB94),IF(Config!$C$6=4,SUM(+Ene!AB94+Feb!AB94+Mar!AB94+Abr!AB94),IF(Config!$C$6=5,SUM(Ene!AB94+Feb!AB94+Mar!AB94+Abr!AB94+May!AB94),IF(Config!$C$6=6,SUM(+Ene!AB94+Feb!AB94+Mar!AB94+Abr!AB94+May!AB94+Jun!AB94),IF(Config!$C$6=7,SUM(Ene!AB94+Feb!AB94+Mar!AB94+Abr!AB94+May!AB94+Jun!AB94+Jul!AB94),IF(Config!$C$6=8,SUM(+Ene!AB94+Feb!AB94+Mar!AB94+Abr!AB94+May!AB94+Jun!AB94+Jul!AB94+Ago!AB94),IF(Config!$C$6=9,SUM(+Ene!AB94+Feb!AB94+Mar!AB94+Abr!AB94+May!AB94+Jun!AB94+Jul!AB94+Ago!AB94+Set!AB94),IF(Config!$C$6=10,SUM(+Ene!AB94+Feb!AB94+Mar!AB94+Abr!AB94+May!AB94+Jun!AB94+Jul!AB94+Ago!AB94+Set!AB94+Oct!AB94),IF(Config!$C$6=11,SUM(+Ene!AB94+Feb!AB94+Mar!AB94+Abr!AB94+May!AB94+Jun!AB94+Jul!AB94+Ago!AB94+Set!AB94+Oct!AB94+Nov!AB94),IF(Config!$C$6=12,SUM(+Ene!AB94+Feb!AB94+Mar!AB94+Abr!AB94+May!AB94+Jun!AB94+Jul!AB94+Ago!AB94+Set!AB94+Oct!AB94+Nov!AB94+Dic!AB94)))))))))))))</f>
        <v>0</v>
      </c>
      <c r="AC94" s="394">
        <f>IF(Config!$C$6=1,SUM(+Ene!AC94),IF(Config!$C$6=2,SUM(+Ene!AC94+Feb!AC94),IF(Config!$C$6=3,SUM(+Ene!AC94+Feb!AC94+Mar!AC94),IF(Config!$C$6=4,SUM(+Ene!AC94+Feb!AC94+Mar!AC94+Abr!AC94),IF(Config!$C$6=5,SUM(Ene!AC94+Feb!AC94+Mar!AC94+Abr!AC94+May!AC94),IF(Config!$C$6=6,SUM(+Ene!AC94+Feb!AC94+Mar!AC94+Abr!AC94+May!AC94+Jun!AC94),IF(Config!$C$6=7,SUM(Ene!AC94+Feb!AC94+Mar!AC94+Abr!AC94+May!AC94+Jun!AC94+Jul!AC94),IF(Config!$C$6=8,SUM(+Ene!AC94+Feb!AC94+Mar!AC94+Abr!AC94+May!AC94+Jun!AC94+Jul!AC94+Ago!AC94),IF(Config!$C$6=9,SUM(+Ene!AC94+Feb!AC94+Mar!AC94+Abr!AC94+May!AC94+Jun!AC94+Jul!AC94+Ago!AC94+Set!AC94),IF(Config!$C$6=10,SUM(+Ene!AC94+Feb!AC94+Mar!AC94+Abr!AC94+May!AC94+Jun!AC94+Jul!AC94+Ago!AC94+Set!AC94+Oct!AC94),IF(Config!$C$6=11,SUM(+Ene!AC94+Feb!AC94+Mar!AC94+Abr!AC94+May!AC94+Jun!AC94+Jul!AC94+Ago!AC94+Set!AC94+Oct!AC94+Nov!AC94),IF(Config!$C$6=12,SUM(+Ene!AC94+Feb!AC94+Mar!AC94+Abr!AC94+May!AC94+Jun!AC94+Jul!AC94+Ago!AC94+Set!AC94+Oct!AC94+Nov!AC94+Dic!AC94)))))))))))))</f>
        <v>0</v>
      </c>
      <c r="AD94" s="394">
        <f>IF(Config!$C$6=1,SUM(+Ene!AD94),IF(Config!$C$6=2,SUM(+Ene!AD94+Feb!AD94),IF(Config!$C$6=3,SUM(+Ene!AD94+Feb!AD94+Mar!AD94),IF(Config!$C$6=4,SUM(+Ene!AD94+Feb!AD94+Mar!AD94+Abr!AD94),IF(Config!$C$6=5,SUM(Ene!AD94+Feb!AD94+Mar!AD94+Abr!AD94+May!AD94),IF(Config!$C$6=6,SUM(+Ene!AD94+Feb!AD94+Mar!AD94+Abr!AD94+May!AD94+Jun!AD94),IF(Config!$C$6=7,SUM(Ene!AD94+Feb!AD94+Mar!AD94+Abr!AD94+May!AD94+Jun!AD94+Jul!AD94),IF(Config!$C$6=8,SUM(+Ene!AD94+Feb!AD94+Mar!AD94+Abr!AD94+May!AD94+Jun!AD94+Jul!AD94+Ago!AD94),IF(Config!$C$6=9,SUM(+Ene!AD94+Feb!AD94+Mar!AD94+Abr!AD94+May!AD94+Jun!AD94+Jul!AD94+Ago!AD94+Set!AD94),IF(Config!$C$6=10,SUM(+Ene!AD94+Feb!AD94+Mar!AD94+Abr!AD94+May!AD94+Jun!AD94+Jul!AD94+Ago!AD94+Set!AD94+Oct!AD94),IF(Config!$C$6=11,SUM(+Ene!AD94+Feb!AD94+Mar!AD94+Abr!AD94+May!AD94+Jun!AD94+Jul!AD94+Ago!AD94+Set!AD94+Oct!AD94+Nov!AD94),IF(Config!$C$6=12,SUM(+Ene!AD94+Feb!AD94+Mar!AD94+Abr!AD94+May!AD94+Jun!AD94+Jul!AD94+Ago!AD94+Set!AD94+Oct!AD94+Nov!AD94+Dic!AD94)))))))))))))</f>
        <v>0</v>
      </c>
      <c r="AE94" s="394">
        <f>IF(Config!$C$6=1,SUM(+Ene!AE94),IF(Config!$C$6=2,SUM(+Ene!AE94+Feb!AE94),IF(Config!$C$6=3,SUM(+Ene!AE94+Feb!AE94+Mar!AE94),IF(Config!$C$6=4,SUM(+Ene!AE94+Feb!AE94+Mar!AE94+Abr!AE94),IF(Config!$C$6=5,SUM(Ene!AE94+Feb!AE94+Mar!AE94+Abr!AE94+May!AE94),IF(Config!$C$6=6,SUM(+Ene!AE94+Feb!AE94+Mar!AE94+Abr!AE94+May!AE94+Jun!AE94),IF(Config!$C$6=7,SUM(Ene!AE94+Feb!AE94+Mar!AE94+Abr!AE94+May!AE94+Jun!AE94+Jul!AE94),IF(Config!$C$6=8,SUM(+Ene!AE94+Feb!AE94+Mar!AE94+Abr!AE94+May!AE94+Jun!AE94+Jul!AE94+Ago!AE94),IF(Config!$C$6=9,SUM(+Ene!AE94+Feb!AE94+Mar!AE94+Abr!AE94+May!AE94+Jun!AE94+Jul!AE94+Ago!AE94+Set!AE94),IF(Config!$C$6=10,SUM(+Ene!AE94+Feb!AE94+Mar!AE94+Abr!AE94+May!AE94+Jun!AE94+Jul!AE94+Ago!AE94+Set!AE94+Oct!AE94),IF(Config!$C$6=11,SUM(+Ene!AE94+Feb!AE94+Mar!AE94+Abr!AE94+May!AE94+Jun!AE94+Jul!AE94+Ago!AE94+Set!AE94+Oct!AE94+Nov!AE94),IF(Config!$C$6=12,SUM(+Ene!AE94+Feb!AE94+Mar!AE94+Abr!AE94+May!AE94+Jun!AE94+Jul!AE94+Ago!AE94+Set!AE94+Oct!AE94+Nov!AE94+Dic!AE94)))))))))))))</f>
        <v>0</v>
      </c>
      <c r="AF94" s="394">
        <f>IF(Config!$C$6=1,SUM(+Ene!AF94),IF(Config!$C$6=2,SUM(+Ene!AF94+Feb!AF94),IF(Config!$C$6=3,SUM(+Ene!AF94+Feb!AF94+Mar!AF94),IF(Config!$C$6=4,SUM(+Ene!AF94+Feb!AF94+Mar!AF94+Abr!AF94),IF(Config!$C$6=5,SUM(Ene!AF94+Feb!AF94+Mar!AF94+Abr!AF94+May!AF94),IF(Config!$C$6=6,SUM(+Ene!AF94+Feb!AF94+Mar!AF94+Abr!AF94+May!AF94+Jun!AF94),IF(Config!$C$6=7,SUM(Ene!AF94+Feb!AF94+Mar!AF94+Abr!AF94+May!AF94+Jun!AF94+Jul!AF94),IF(Config!$C$6=8,SUM(+Ene!AF94+Feb!AF94+Mar!AF94+Abr!AF94+May!AF94+Jun!AF94+Jul!AF94+Ago!AF94),IF(Config!$C$6=9,SUM(+Ene!AF94+Feb!AF94+Mar!AF94+Abr!AF94+May!AF94+Jun!AF94+Jul!AF94+Ago!AF94+Set!AF94),IF(Config!$C$6=10,SUM(+Ene!AF94+Feb!AF94+Mar!AF94+Abr!AF94+May!AF94+Jun!AF94+Jul!AF94+Ago!AF94+Set!AF94+Oct!AF94),IF(Config!$C$6=11,SUM(+Ene!AF94+Feb!AF94+Mar!AF94+Abr!AF94+May!AF94+Jun!AF94+Jul!AF94+Ago!AF94+Set!AF94+Oct!AF94+Nov!AF94),IF(Config!$C$6=12,SUM(+Ene!AF94+Feb!AF94+Mar!AF94+Abr!AF94+May!AF94+Jun!AF94+Jul!AF94+Ago!AF94+Set!AF94+Oct!AF94+Nov!AF94+Dic!AF94)))))))))))))</f>
        <v>0</v>
      </c>
      <c r="AG94" s="394">
        <f>IF(Config!$C$6=1,SUM(+Ene!AG94),IF(Config!$C$6=2,SUM(+Ene!AG94+Feb!AG94),IF(Config!$C$6=3,SUM(+Ene!AG94+Feb!AG94+Mar!AG94),IF(Config!$C$6=4,SUM(+Ene!AG94+Feb!AG94+Mar!AG94+Abr!AG94),IF(Config!$C$6=5,SUM(Ene!AG94+Feb!AG94+Mar!AG94+Abr!AG94+May!AG94),IF(Config!$C$6=6,SUM(+Ene!AG94+Feb!AG94+Mar!AG94+Abr!AG94+May!AG94+Jun!AG94),IF(Config!$C$6=7,SUM(Ene!AG94+Feb!AG94+Mar!AG94+Abr!AG94+May!AG94+Jun!AG94+Jul!AG94),IF(Config!$C$6=8,SUM(+Ene!AG94+Feb!AG94+Mar!AG94+Abr!AG94+May!AG94+Jun!AG94+Jul!AG94+Ago!AG94),IF(Config!$C$6=9,SUM(+Ene!AG94+Feb!AG94+Mar!AG94+Abr!AG94+May!AG94+Jun!AG94+Jul!AG94+Ago!AG94+Set!AG94),IF(Config!$C$6=10,SUM(+Ene!AG94+Feb!AG94+Mar!AG94+Abr!AG94+May!AG94+Jun!AG94+Jul!AG94+Ago!AG94+Set!AG94+Oct!AG94),IF(Config!$C$6=11,SUM(+Ene!AG94+Feb!AG94+Mar!AG94+Abr!AG94+May!AG94+Jun!AG94+Jul!AG94+Ago!AG94+Set!AG94+Oct!AG94+Nov!AG94),IF(Config!$C$6=12,SUM(+Ene!AG94+Feb!AG94+Mar!AG94+Abr!AG94+May!AG94+Jun!AG94+Jul!AG94+Ago!AG94+Set!AG94+Oct!AG94+Nov!AG94+Dic!AG94)))))))))))))</f>
        <v>0</v>
      </c>
      <c r="AH94" s="394">
        <f>IF(Config!$C$6=1,SUM(+Ene!AH94),IF(Config!$C$6=2,SUM(+Ene!AH94+Feb!AH94),IF(Config!$C$6=3,SUM(+Ene!AH94+Feb!AH94+Mar!AH94),IF(Config!$C$6=4,SUM(+Ene!AH94+Feb!AH94+Mar!AH94+Abr!AH94),IF(Config!$C$6=5,SUM(Ene!AH94+Feb!AH94+Mar!AH94+Abr!AH94+May!AH94),IF(Config!$C$6=6,SUM(+Ene!AH94+Feb!AH94+Mar!AH94+Abr!AH94+May!AH94+Jun!AH94),IF(Config!$C$6=7,SUM(Ene!AH94+Feb!AH94+Mar!AH94+Abr!AH94+May!AH94+Jun!AH94+Jul!AH94),IF(Config!$C$6=8,SUM(+Ene!AH94+Feb!AH94+Mar!AH94+Abr!AH94+May!AH94+Jun!AH94+Jul!AH94+Ago!AH94),IF(Config!$C$6=9,SUM(+Ene!AH94+Feb!AH94+Mar!AH94+Abr!AH94+May!AH94+Jun!AH94+Jul!AH94+Ago!AH94+Set!AH94),IF(Config!$C$6=10,SUM(+Ene!AH94+Feb!AH94+Mar!AH94+Abr!AH94+May!AH94+Jun!AH94+Jul!AH94+Ago!AH94+Set!AH94+Oct!AH94),IF(Config!$C$6=11,SUM(+Ene!AH94+Feb!AH94+Mar!AH94+Abr!AH94+May!AH94+Jun!AH94+Jul!AH94+Ago!AH94+Set!AH94+Oct!AH94+Nov!AH94),IF(Config!$C$6=12,SUM(+Ene!AH94+Feb!AH94+Mar!AH94+Abr!AH94+May!AH94+Jun!AH94+Jul!AH94+Ago!AH94+Set!AH94+Oct!AH94+Nov!AH94+Dic!AH94)))))))))))))</f>
        <v>0</v>
      </c>
      <c r="AI94" s="394">
        <f>IF(Config!$C$6=1,SUM(+Ene!AI94),IF(Config!$C$6=2,SUM(+Ene!AI94+Feb!AI94),IF(Config!$C$6=3,SUM(+Ene!AI94+Feb!AI94+Mar!AI94),IF(Config!$C$6=4,SUM(+Ene!AI94+Feb!AI94+Mar!AI94+Abr!AI94),IF(Config!$C$6=5,SUM(Ene!AI94+Feb!AI94+Mar!AI94+Abr!AI94+May!AI94),IF(Config!$C$6=6,SUM(+Ene!AI94+Feb!AI94+Mar!AI94+Abr!AI94+May!AI94+Jun!AI94),IF(Config!$C$6=7,SUM(Ene!AI94+Feb!AI94+Mar!AI94+Abr!AI94+May!AI94+Jun!AI94+Jul!AI94),IF(Config!$C$6=8,SUM(+Ene!AI94+Feb!AI94+Mar!AI94+Abr!AI94+May!AI94+Jun!AI94+Jul!AI94+Ago!AI94),IF(Config!$C$6=9,SUM(+Ene!AI94+Feb!AI94+Mar!AI94+Abr!AI94+May!AI94+Jun!AI94+Jul!AI94+Ago!AI94+Set!AI94),IF(Config!$C$6=10,SUM(+Ene!AI94+Feb!AI94+Mar!AI94+Abr!AI94+May!AI94+Jun!AI94+Jul!AI94+Ago!AI94+Set!AI94+Oct!AI94),IF(Config!$C$6=11,SUM(+Ene!AI94+Feb!AI94+Mar!AI94+Abr!AI94+May!AI94+Jun!AI94+Jul!AI94+Ago!AI94+Set!AI94+Oct!AI94+Nov!AI94),IF(Config!$C$6=12,SUM(+Ene!AI94+Feb!AI94+Mar!AI94+Abr!AI94+May!AI94+Jun!AI94+Jul!AI94+Ago!AI94+Set!AI94+Oct!AI94+Nov!AI94+Dic!AI94)))))))))))))</f>
        <v>0</v>
      </c>
      <c r="AJ94" s="394">
        <f>IF(Config!$C$6=1,SUM(+Ene!AJ94),IF(Config!$C$6=2,SUM(+Ene!AJ94+Feb!AJ94),IF(Config!$C$6=3,SUM(+Ene!AJ94+Feb!AJ94+Mar!AJ94),IF(Config!$C$6=4,SUM(+Ene!AJ94+Feb!AJ94+Mar!AJ94+Abr!AJ94),IF(Config!$C$6=5,SUM(Ene!AJ94+Feb!AJ94+Mar!AJ94+Abr!AJ94+May!AJ94),IF(Config!$C$6=6,SUM(+Ene!AJ94+Feb!AJ94+Mar!AJ94+Abr!AJ94+May!AJ94+Jun!AJ94),IF(Config!$C$6=7,SUM(Ene!AJ94+Feb!AJ94+Mar!AJ94+Abr!AJ94+May!AJ94+Jun!AJ94+Jul!AJ94),IF(Config!$C$6=8,SUM(+Ene!AJ94+Feb!AJ94+Mar!AJ94+Abr!AJ94+May!AJ94+Jun!AJ94+Jul!AJ94+Ago!AJ94),IF(Config!$C$6=9,SUM(+Ene!AJ94+Feb!AJ94+Mar!AJ94+Abr!AJ94+May!AJ94+Jun!AJ94+Jul!AJ94+Ago!AJ94+Set!AJ94),IF(Config!$C$6=10,SUM(+Ene!AJ94+Feb!AJ94+Mar!AJ94+Abr!AJ94+May!AJ94+Jun!AJ94+Jul!AJ94+Ago!AJ94+Set!AJ94+Oct!AJ94),IF(Config!$C$6=11,SUM(+Ene!AJ94+Feb!AJ94+Mar!AJ94+Abr!AJ94+May!AJ94+Jun!AJ94+Jul!AJ94+Ago!AJ94+Set!AJ94+Oct!AJ94+Nov!AJ94),IF(Config!$C$6=12,SUM(+Ene!AJ94+Feb!AJ94+Mar!AJ94+Abr!AJ94+May!AJ94+Jun!AJ94+Jul!AJ94+Ago!AJ94+Set!AJ94+Oct!AJ94+Nov!AJ94+Dic!AJ94)))))))))))))</f>
        <v>0</v>
      </c>
      <c r="AK94" s="394">
        <f>IF(Config!$C$6=1,SUM(+Ene!AK94),IF(Config!$C$6=2,SUM(+Ene!AK94+Feb!AK94),IF(Config!$C$6=3,SUM(+Ene!AK94+Feb!AK94+Mar!AK94),IF(Config!$C$6=4,SUM(+Ene!AK94+Feb!AK94+Mar!AK94+Abr!AK94),IF(Config!$C$6=5,SUM(Ene!AK94+Feb!AK94+Mar!AK94+Abr!AK94+May!AK94),IF(Config!$C$6=6,SUM(+Ene!AK94+Feb!AK94+Mar!AK94+Abr!AK94+May!AK94+Jun!AK94),IF(Config!$C$6=7,SUM(Ene!AK94+Feb!AK94+Mar!AK94+Abr!AK94+May!AK94+Jun!AK94+Jul!AK94),IF(Config!$C$6=8,SUM(+Ene!AK94+Feb!AK94+Mar!AK94+Abr!AK94+May!AK94+Jun!AK94+Jul!AK94+Ago!AK94),IF(Config!$C$6=9,SUM(+Ene!AK94+Feb!AK94+Mar!AK94+Abr!AK94+May!AK94+Jun!AK94+Jul!AK94+Ago!AK94+Set!AK94),IF(Config!$C$6=10,SUM(+Ene!AK94+Feb!AK94+Mar!AK94+Abr!AK94+May!AK94+Jun!AK94+Jul!AK94+Ago!AK94+Set!AK94+Oct!AK94),IF(Config!$C$6=11,SUM(+Ene!AK94+Feb!AK94+Mar!AK94+Abr!AK94+May!AK94+Jun!AK94+Jul!AK94+Ago!AK94+Set!AK94+Oct!AK94+Nov!AK94),IF(Config!$C$6=12,SUM(+Ene!AK94+Feb!AK94+Mar!AK94+Abr!AK94+May!AK94+Jun!AK94+Jul!AK94+Ago!AK94+Set!AK94+Oct!AK94+Nov!AK94+Dic!AK94)))))))))))))</f>
        <v>0</v>
      </c>
      <c r="AL94" s="394">
        <f>IF(Config!$C$6=1,SUM(+Ene!AL94),IF(Config!$C$6=2,SUM(+Ene!AL94+Feb!AL94),IF(Config!$C$6=3,SUM(+Ene!AL94+Feb!AL94+Mar!AL94),IF(Config!$C$6=4,SUM(+Ene!AL94+Feb!AL94+Mar!AL94+Abr!AL94),IF(Config!$C$6=5,SUM(Ene!AL94+Feb!AL94+Mar!AL94+Abr!AL94+May!AL94),IF(Config!$C$6=6,SUM(+Ene!AL94+Feb!AL94+Mar!AL94+Abr!AL94+May!AL94+Jun!AL94),IF(Config!$C$6=7,SUM(Ene!AL94+Feb!AL94+Mar!AL94+Abr!AL94+May!AL94+Jun!AL94+Jul!AL94),IF(Config!$C$6=8,SUM(+Ene!AL94+Feb!AL94+Mar!AL94+Abr!AL94+May!AL94+Jun!AL94+Jul!AL94+Ago!AL94),IF(Config!$C$6=9,SUM(+Ene!AL94+Feb!AL94+Mar!AL94+Abr!AL94+May!AL94+Jun!AL94+Jul!AL94+Ago!AL94+Set!AL94),IF(Config!$C$6=10,SUM(+Ene!AL94+Feb!AL94+Mar!AL94+Abr!AL94+May!AL94+Jun!AL94+Jul!AL94+Ago!AL94+Set!AL94+Oct!AL94),IF(Config!$C$6=11,SUM(+Ene!AL94+Feb!AL94+Mar!AL94+Abr!AL94+May!AL94+Jun!AL94+Jul!AL94+Ago!AL94+Set!AL94+Oct!AL94+Nov!AL94),IF(Config!$C$6=12,SUM(+Ene!AL94+Feb!AL94+Mar!AL94+Abr!AL94+May!AL94+Jun!AL94+Jul!AL94+Ago!AL94+Set!AL94+Oct!AL94+Nov!AL94+Dic!AL94)))))))))))))</f>
        <v>0</v>
      </c>
      <c r="AM94" s="394">
        <f>IF(Config!$C$6=1,SUM(+Ene!AM94),IF(Config!$C$6=2,SUM(+Ene!AM94+Feb!AM94),IF(Config!$C$6=3,SUM(+Ene!AM94+Feb!AM94+Mar!AM94),IF(Config!$C$6=4,SUM(+Ene!AM94+Feb!AM94+Mar!AM94+Abr!AM94),IF(Config!$C$6=5,SUM(Ene!AM94+Feb!AM94+Mar!AM94+Abr!AM94+May!AM94),IF(Config!$C$6=6,SUM(+Ene!AM94+Feb!AM94+Mar!AM94+Abr!AM94+May!AM94+Jun!AM94),IF(Config!$C$6=7,SUM(Ene!AM94+Feb!AM94+Mar!AM94+Abr!AM94+May!AM94+Jun!AM94+Jul!AM94),IF(Config!$C$6=8,SUM(+Ene!AM94+Feb!AM94+Mar!AM94+Abr!AM94+May!AM94+Jun!AM94+Jul!AM94+Ago!AM94),IF(Config!$C$6=9,SUM(+Ene!AM94+Feb!AM94+Mar!AM94+Abr!AM94+May!AM94+Jun!AM94+Jul!AM94+Ago!AM94+Set!AM94),IF(Config!$C$6=10,SUM(+Ene!AM94+Feb!AM94+Mar!AM94+Abr!AM94+May!AM94+Jun!AM94+Jul!AM94+Ago!AM94+Set!AM94+Oct!AM94),IF(Config!$C$6=11,SUM(+Ene!AM94+Feb!AM94+Mar!AM94+Abr!AM94+May!AM94+Jun!AM94+Jul!AM94+Ago!AM94+Set!AM94+Oct!AM94+Nov!AM94),IF(Config!$C$6=12,SUM(+Ene!AM94+Feb!AM94+Mar!AM94+Abr!AM94+May!AM94+Jun!AM94+Jul!AM94+Ago!AM94+Set!AM94+Oct!AM94+Nov!AM94+Dic!AM94)))))))))))))</f>
        <v>0</v>
      </c>
      <c r="AN94" s="394">
        <f>IF(Config!$C$6=1,SUM(+Ene!AN94),IF(Config!$C$6=2,SUM(+Ene!AN94+Feb!AN94),IF(Config!$C$6=3,SUM(+Ene!AN94+Feb!AN94+Mar!AN94),IF(Config!$C$6=4,SUM(+Ene!AN94+Feb!AN94+Mar!AN94+Abr!AN94),IF(Config!$C$6=5,SUM(Ene!AN94+Feb!AN94+Mar!AN94+Abr!AN94+May!AN94),IF(Config!$C$6=6,SUM(+Ene!AN94+Feb!AN94+Mar!AN94+Abr!AN94+May!AN94+Jun!AN94),IF(Config!$C$6=7,SUM(Ene!AN94+Feb!AN94+Mar!AN94+Abr!AN94+May!AN94+Jun!AN94+Jul!AN94),IF(Config!$C$6=8,SUM(+Ene!AN94+Feb!AN94+Mar!AN94+Abr!AN94+May!AN94+Jun!AN94+Jul!AN94+Ago!AN94),IF(Config!$C$6=9,SUM(+Ene!AN94+Feb!AN94+Mar!AN94+Abr!AN94+May!AN94+Jun!AN94+Jul!AN94+Ago!AN94+Set!AN94),IF(Config!$C$6=10,SUM(+Ene!AN94+Feb!AN94+Mar!AN94+Abr!AN94+May!AN94+Jun!AN94+Jul!AN94+Ago!AN94+Set!AN94+Oct!AN94),IF(Config!$C$6=11,SUM(+Ene!AN94+Feb!AN94+Mar!AN94+Abr!AN94+May!AN94+Jun!AN94+Jul!AN94+Ago!AN94+Set!AN94+Oct!AN94+Nov!AN94),IF(Config!$C$6=12,SUM(+Ene!AN94+Feb!AN94+Mar!AN94+Abr!AN94+May!AN94+Jun!AN94+Jul!AN94+Ago!AN94+Set!AN94+Oct!AN94+Nov!AN94+Dic!AN94)))))))))))))</f>
        <v>0</v>
      </c>
      <c r="AO94" s="394">
        <f>IF(Config!$C$6=1,SUM(+Ene!AO94),IF(Config!$C$6=2,SUM(+Ene!AO94+Feb!AO94),IF(Config!$C$6=3,SUM(+Ene!AO94+Feb!AO94+Mar!AO94),IF(Config!$C$6=4,SUM(+Ene!AO94+Feb!AO94+Mar!AO94+Abr!AO94),IF(Config!$C$6=5,SUM(Ene!AO94+Feb!AO94+Mar!AO94+Abr!AO94+May!AO94),IF(Config!$C$6=6,SUM(+Ene!AO94+Feb!AO94+Mar!AO94+Abr!AO94+May!AO94+Jun!AO94),IF(Config!$C$6=7,SUM(Ene!AO94+Feb!AO94+Mar!AO94+Abr!AO94+May!AO94+Jun!AO94+Jul!AO94),IF(Config!$C$6=8,SUM(+Ene!AO94+Feb!AO94+Mar!AO94+Abr!AO94+May!AO94+Jun!AO94+Jul!AO94+Ago!AO94),IF(Config!$C$6=9,SUM(+Ene!AO94+Feb!AO94+Mar!AO94+Abr!AO94+May!AO94+Jun!AO94+Jul!AO94+Ago!AO94+Set!AO94),IF(Config!$C$6=10,SUM(+Ene!AO94+Feb!AO94+Mar!AO94+Abr!AO94+May!AO94+Jun!AO94+Jul!AO94+Ago!AO94+Set!AO94+Oct!AO94),IF(Config!$C$6=11,SUM(+Ene!AO94+Feb!AO94+Mar!AO94+Abr!AO94+May!AO94+Jun!AO94+Jul!AO94+Ago!AO94+Set!AO94+Oct!AO94+Nov!AO94),IF(Config!$C$6=12,SUM(+Ene!AO94+Feb!AO94+Mar!AO94+Abr!AO94+May!AO94+Jun!AO94+Jul!AO94+Ago!AO94+Set!AO94+Oct!AO94+Nov!AO94+Dic!AO94)))))))))))))</f>
        <v>0</v>
      </c>
      <c r="AP94" s="394">
        <f>IF(Config!$C$6=1,SUM(+Ene!AP94),IF(Config!$C$6=2,SUM(+Ene!AP94+Feb!AP94),IF(Config!$C$6=3,SUM(+Ene!AP94+Feb!AP94+Mar!AP94),IF(Config!$C$6=4,SUM(+Ene!AP94+Feb!AP94+Mar!AP94+Abr!AP94),IF(Config!$C$6=5,SUM(Ene!AP94+Feb!AP94+Mar!AP94+Abr!AP94+May!AP94),IF(Config!$C$6=6,SUM(+Ene!AP94+Feb!AP94+Mar!AP94+Abr!AP94+May!AP94+Jun!AP94),IF(Config!$C$6=7,SUM(Ene!AP94+Feb!AP94+Mar!AP94+Abr!AP94+May!AP94+Jun!AP94+Jul!AP94),IF(Config!$C$6=8,SUM(+Ene!AP94+Feb!AP94+Mar!AP94+Abr!AP94+May!AP94+Jun!AP94+Jul!AP94+Ago!AP94),IF(Config!$C$6=9,SUM(+Ene!AP94+Feb!AP94+Mar!AP94+Abr!AP94+May!AP94+Jun!AP94+Jul!AP94+Ago!AP94+Set!AP94),IF(Config!$C$6=10,SUM(+Ene!AP94+Feb!AP94+Mar!AP94+Abr!AP94+May!AP94+Jun!AP94+Jul!AP94+Ago!AP94+Set!AP94+Oct!AP94),IF(Config!$C$6=11,SUM(+Ene!AP94+Feb!AP94+Mar!AP94+Abr!AP94+May!AP94+Jun!AP94+Jul!AP94+Ago!AP94+Set!AP94+Oct!AP94+Nov!AP94),IF(Config!$C$6=12,SUM(+Ene!AP94+Feb!AP94+Mar!AP94+Abr!AP94+May!AP94+Jun!AP94+Jul!AP94+Ago!AP94+Set!AP94+Oct!AP94+Nov!AP94+Dic!AP94)))))))))))))</f>
        <v>0</v>
      </c>
      <c r="AQ94" s="394">
        <f>IF(Config!$C$6=1,SUM(+Ene!AQ94),IF(Config!$C$6=2,SUM(+Ene!AQ94+Feb!AQ94),IF(Config!$C$6=3,SUM(+Ene!AQ94+Feb!AQ94+Mar!AQ94),IF(Config!$C$6=4,SUM(+Ene!AQ94+Feb!AQ94+Mar!AQ94+Abr!AQ94),IF(Config!$C$6=5,SUM(Ene!AQ94+Feb!AQ94+Mar!AQ94+Abr!AQ94+May!AQ94),IF(Config!$C$6=6,SUM(+Ene!AQ94+Feb!AQ94+Mar!AQ94+Abr!AQ94+May!AQ94+Jun!AQ94),IF(Config!$C$6=7,SUM(Ene!AQ94+Feb!AQ94+Mar!AQ94+Abr!AQ94+May!AQ94+Jun!AQ94+Jul!AQ94),IF(Config!$C$6=8,SUM(+Ene!AQ94+Feb!AQ94+Mar!AQ94+Abr!AQ94+May!AQ94+Jun!AQ94+Jul!AQ94+Ago!AQ94),IF(Config!$C$6=9,SUM(+Ene!AQ94+Feb!AQ94+Mar!AQ94+Abr!AQ94+May!AQ94+Jun!AQ94+Jul!AQ94+Ago!AQ94+Set!AQ94),IF(Config!$C$6=10,SUM(+Ene!AQ94+Feb!AQ94+Mar!AQ94+Abr!AQ94+May!AQ94+Jun!AQ94+Jul!AQ94+Ago!AQ94+Set!AQ94+Oct!AQ94),IF(Config!$C$6=11,SUM(+Ene!AQ94+Feb!AQ94+Mar!AQ94+Abr!AQ94+May!AQ94+Jun!AQ94+Jul!AQ94+Ago!AQ94+Set!AQ94+Oct!AQ94+Nov!AQ94),IF(Config!$C$6=12,SUM(+Ene!AQ94+Feb!AQ94+Mar!AQ94+Abr!AQ94+May!AQ94+Jun!AQ94+Jul!AQ94+Ago!AQ94+Set!AQ94+Oct!AQ94+Nov!AQ94+Dic!AQ94)))))))))))))</f>
        <v>0</v>
      </c>
      <c r="AR94" s="394">
        <f>IF(Config!$C$6=1,SUM(+Ene!AR94),IF(Config!$C$6=2,SUM(+Ene!AR94+Feb!AR94),IF(Config!$C$6=3,SUM(+Ene!AR94+Feb!AR94+Mar!AR94),IF(Config!$C$6=4,SUM(+Ene!AR94+Feb!AR94+Mar!AR94+Abr!AR94),IF(Config!$C$6=5,SUM(Ene!AR94+Feb!AR94+Mar!AR94+Abr!AR94+May!AR94),IF(Config!$C$6=6,SUM(+Ene!AR94+Feb!AR94+Mar!AR94+Abr!AR94+May!AR94+Jun!AR94),IF(Config!$C$6=7,SUM(Ene!AR94+Feb!AR94+Mar!AR94+Abr!AR94+May!AR94+Jun!AR94+Jul!AR94),IF(Config!$C$6=8,SUM(+Ene!AR94+Feb!AR94+Mar!AR94+Abr!AR94+May!AR94+Jun!AR94+Jul!AR94+Ago!AR94),IF(Config!$C$6=9,SUM(+Ene!AR94+Feb!AR94+Mar!AR94+Abr!AR94+May!AR94+Jun!AR94+Jul!AR94+Ago!AR94+Set!AR94),IF(Config!$C$6=10,SUM(+Ene!AR94+Feb!AR94+Mar!AR94+Abr!AR94+May!AR94+Jun!AR94+Jul!AR94+Ago!AR94+Set!AR94+Oct!AR94),IF(Config!$C$6=11,SUM(+Ene!AR94+Feb!AR94+Mar!AR94+Abr!AR94+May!AR94+Jun!AR94+Jul!AR94+Ago!AR94+Set!AR94+Oct!AR94+Nov!AR94),IF(Config!$C$6=12,SUM(+Ene!AR94+Feb!AR94+Mar!AR94+Abr!AR94+May!AR94+Jun!AR94+Jul!AR94+Ago!AR94+Set!AR94+Oct!AR94+Nov!AR94+Dic!AR94)))))))))))))</f>
        <v>0</v>
      </c>
      <c r="AS94" s="394">
        <f>IF(Config!$C$6=1,SUM(+Ene!AS94),IF(Config!$C$6=2,SUM(+Ene!AS94+Feb!AS94),IF(Config!$C$6=3,SUM(+Ene!AS94+Feb!AS94+Mar!AS94),IF(Config!$C$6=4,SUM(+Ene!AS94+Feb!AS94+Mar!AS94+Abr!AS94),IF(Config!$C$6=5,SUM(Ene!AS94+Feb!AS94+Mar!AS94+Abr!AS94+May!AS94),IF(Config!$C$6=6,SUM(+Ene!AS94+Feb!AS94+Mar!AS94+Abr!AS94+May!AS94+Jun!AS94),IF(Config!$C$6=7,SUM(Ene!AS94+Feb!AS94+Mar!AS94+Abr!AS94+May!AS94+Jun!AS94+Jul!AS94),IF(Config!$C$6=8,SUM(+Ene!AS94+Feb!AS94+Mar!AS94+Abr!AS94+May!AS94+Jun!AS94+Jul!AS94+Ago!AS94),IF(Config!$C$6=9,SUM(+Ene!AS94+Feb!AS94+Mar!AS94+Abr!AS94+May!AS94+Jun!AS94+Jul!AS94+Ago!AS94+Set!AS94),IF(Config!$C$6=10,SUM(+Ene!AS94+Feb!AS94+Mar!AS94+Abr!AS94+May!AS94+Jun!AS94+Jul!AS94+Ago!AS94+Set!AS94+Oct!AS94),IF(Config!$C$6=11,SUM(+Ene!AS94+Feb!AS94+Mar!AS94+Abr!AS94+May!AS94+Jun!AS94+Jul!AS94+Ago!AS94+Set!AS94+Oct!AS94+Nov!AS94),IF(Config!$C$6=12,SUM(+Ene!AS94+Feb!AS94+Mar!AS94+Abr!AS94+May!AS94+Jun!AS94+Jul!AS94+Ago!AS94+Set!AS94+Oct!AS94+Nov!AS94+Dic!AS94)))))))))))))</f>
        <v>0</v>
      </c>
      <c r="AT94" s="394">
        <f>IF(Config!$C$6=1,SUM(+Ene!AT94),IF(Config!$C$6=2,SUM(+Ene!AT94+Feb!AT94),IF(Config!$C$6=3,SUM(+Ene!AT94+Feb!AT94+Mar!AT94),IF(Config!$C$6=4,SUM(+Ene!AT94+Feb!AT94+Mar!AT94+Abr!AT94),IF(Config!$C$6=5,SUM(Ene!AT94+Feb!AT94+Mar!AT94+Abr!AT94+May!AT94),IF(Config!$C$6=6,SUM(+Ene!AT94+Feb!AT94+Mar!AT94+Abr!AT94+May!AT94+Jun!AT94),IF(Config!$C$6=7,SUM(Ene!AT94+Feb!AT94+Mar!AT94+Abr!AT94+May!AT94+Jun!AT94+Jul!AT94),IF(Config!$C$6=8,SUM(+Ene!AT94+Feb!AT94+Mar!AT94+Abr!AT94+May!AT94+Jun!AT94+Jul!AT94+Ago!AT94),IF(Config!$C$6=9,SUM(+Ene!AT94+Feb!AT94+Mar!AT94+Abr!AT94+May!AT94+Jun!AT94+Jul!AT94+Ago!AT94+Set!AT94),IF(Config!$C$6=10,SUM(+Ene!AT94+Feb!AT94+Mar!AT94+Abr!AT94+May!AT94+Jun!AT94+Jul!AT94+Ago!AT94+Set!AT94+Oct!AT94),IF(Config!$C$6=11,SUM(+Ene!AT94+Feb!AT94+Mar!AT94+Abr!AT94+May!AT94+Jun!AT94+Jul!AT94+Ago!AT94+Set!AT94+Oct!AT94+Nov!AT94),IF(Config!$C$6=12,SUM(+Ene!AT94+Feb!AT94+Mar!AT94+Abr!AT94+May!AT94+Jun!AT94+Jul!AT94+Ago!AT94+Set!AT94+Oct!AT94+Nov!AT94+Dic!AT94)))))))))))))</f>
        <v>0</v>
      </c>
      <c r="AU94">
        <f t="shared" si="79"/>
        <v>0</v>
      </c>
      <c r="AV94" s="394">
        <f t="shared" si="70"/>
        <v>0</v>
      </c>
      <c r="AW94" s="394">
        <f t="shared" si="71"/>
        <v>0</v>
      </c>
      <c r="AX94" s="394">
        <f t="shared" si="72"/>
        <v>0</v>
      </c>
      <c r="AY94" s="394">
        <f t="shared" si="73"/>
        <v>0</v>
      </c>
      <c r="AZ94" s="394">
        <f t="shared" si="74"/>
        <v>0</v>
      </c>
      <c r="BA94" s="394">
        <f t="shared" si="75"/>
        <v>0</v>
      </c>
      <c r="BB94" s="37">
        <f t="shared" si="59"/>
        <v>0</v>
      </c>
      <c r="BC94" s="394">
        <f t="shared" si="76"/>
        <v>0</v>
      </c>
      <c r="BD94" s="394">
        <f t="shared" si="77"/>
        <v>0</v>
      </c>
      <c r="BE94" s="394">
        <f t="shared" si="78"/>
        <v>0</v>
      </c>
      <c r="BF94" s="54">
        <f t="shared" si="69"/>
        <v>0</v>
      </c>
      <c r="BG94" t="str">
        <f t="shared" si="80"/>
        <v>OK</v>
      </c>
    </row>
    <row r="95" spans="1:59" x14ac:dyDescent="0.25">
      <c r="A95" s="400">
        <v>92</v>
      </c>
      <c r="B95" s="392" t="str">
        <f>METAS!B91</f>
        <v>PORCENTAJE DE NIÑAS Y NIÑOS RN DE PARTO INSTITUCIONAL VACUNADOS CON BCG Y ANTI HEPATITIS B (HVB) ANTES DEL ALTA</v>
      </c>
      <c r="C95" s="387" t="str">
        <f>METAS!D91</f>
        <v>DIT</v>
      </c>
      <c r="D95" s="394">
        <f>IF(Config!$C$6=1,SUM(+Ene!D95),IF(Config!$C$6=2,SUM(+Ene!D95+Feb!D95),IF(Config!$C$6=3,SUM(+Ene!D95+Feb!D95+Mar!D95),IF(Config!$C$6=4,SUM(+Ene!D95+Feb!D95+Mar!D95+Abr!D95),IF(Config!$C$6=5,SUM(Ene!D95+Feb!D95+Mar!D95+Abr!D95+May!D95),IF(Config!$C$6=6,SUM(+Ene!D95+Feb!D95+Mar!D95+Abr!D95+May!D95+Jun!D95),IF(Config!$C$6=7,SUM(Ene!D95+Feb!D95+Mar!D95+Abr!D95+May!D95+Jun!D95+Jul!D95),IF(Config!$C$6=8,SUM(+Ene!D95+Feb!D95+Mar!D95+Abr!D95+May!D95+Jun!D95+Jul!D95+Ago!D95),IF(Config!$C$6=9,SUM(+Ene!D95+Feb!D95+Mar!D95+Abr!D95+May!D95+Jun!D95+Jul!D95+Ago!D95+Set!D95),IF(Config!$C$6=10,SUM(+Ene!D95+Feb!D95+Mar!D95+Abr!D95+May!D95+Jun!D95+Jul!D95+Ago!D95+Set!D95+Oct!D95),IF(Config!$C$6=11,SUM(+Ene!D95+Feb!D95+Mar!D95+Abr!D95+May!D95+Jun!D95+Jul!D95+Ago!D95+Set!D95+Oct!D95+Nov!D95),IF(Config!$C$6=12,SUM(+Ene!D95+Feb!D95+Mar!D95+Abr!D95+May!D95+Jun!D95+Jul!D95+Ago!D95+Set!D95+Oct!D95+Nov!D95+Dic!D95)))))))))))))</f>
        <v>0</v>
      </c>
      <c r="E95" s="394">
        <f>IF(Config!$C$6=1,SUM(+Ene!E95),IF(Config!$C$6=2,SUM(+Ene!E95+Feb!E95),IF(Config!$C$6=3,SUM(+Ene!E95+Feb!E95+Mar!E95),IF(Config!$C$6=4,SUM(+Ene!E95+Feb!E95+Mar!E95+Abr!E95),IF(Config!$C$6=5,SUM(Ene!E95+Feb!E95+Mar!E95+Abr!E95+May!E95),IF(Config!$C$6=6,SUM(+Ene!E95+Feb!E95+Mar!E95+Abr!E95+May!E95+Jun!E95),IF(Config!$C$6=7,SUM(Ene!E95+Feb!E95+Mar!E95+Abr!E95+May!E95+Jun!E95+Jul!E95),IF(Config!$C$6=8,SUM(+Ene!E95+Feb!E95+Mar!E95+Abr!E95+May!E95+Jun!E95+Jul!E95+Ago!E95),IF(Config!$C$6=9,SUM(+Ene!E95+Feb!E95+Mar!E95+Abr!E95+May!E95+Jun!E95+Jul!E95+Ago!E95+Set!E95),IF(Config!$C$6=10,SUM(+Ene!E95+Feb!E95+Mar!E95+Abr!E95+May!E95+Jun!E95+Jul!E95+Ago!E95+Set!E95+Oct!E95),IF(Config!$C$6=11,SUM(+Ene!E95+Feb!E95+Mar!E95+Abr!E95+May!E95+Jun!E95+Jul!E95+Ago!E95+Set!E95+Oct!E95+Nov!E95),IF(Config!$C$6=12,SUM(+Ene!E95+Feb!E95+Mar!E95+Abr!E95+May!E95+Jun!E95+Jul!E95+Ago!E95+Set!E95+Oct!E95+Nov!E95+Dic!E95)))))))))))))</f>
        <v>0</v>
      </c>
      <c r="F95" s="429">
        <f>IF(Config!$C$6=1,SUM(+Ene!F115),IF(Config!$C$6=2,SUM(+Ene!F115+Feb!F115),IF(Config!$C$6=3,SUM(+Ene!F115+Feb!F115+Mar!F115),IF(Config!$C$6=4,SUM(+Ene!F115+Feb!F115+Mar!F115+Abr!F115),IF(Config!$C$6=5,SUM(Ene!F115+Feb!F115+Mar!F115+Abr!F115+May!F115),IF(Config!$C$6=6,SUM(+Ene!F115+Feb!F115+Mar!F115+Abr!F115+May!F115+Jun!F115),IF(Config!$C$6=7,SUM(Ene!F115+Feb!F115+Mar!F115+Abr!F115+May!F115+Jun!F115+Jul!F115),IF(Config!$C$6=8,SUM(+Ene!F115+Feb!F115+Mar!F115+Abr!F115+May!F115+Jun!F115+Jul!F115+Ago!F115),IF(Config!$C$6=9,SUM(+Ene!F115+Feb!F115+Mar!F115+Abr!F115+May!F115+Jun!F115+Jul!F115+Ago!F115+Set!F115),IF(Config!$C$6=10,SUM(+Ene!F115+Feb!F115+Mar!F115+Abr!F115+May!F115+Jun!F115+Jul!F115+Ago!F115+Set!F115+Oct!F115),IF(Config!$C$6=11,SUM(+Ene!F115+Feb!F115+Mar!F115+Abr!F115+May!F115+Jun!F115+Jul!F115+Ago!F115+Set!F115+Oct!F115+Nov!F115),IF(Config!$C$6=12,SUM(+Ene!F115+Feb!F115+Mar!F115+Abr!F115+May!F115+Jun!F115+Jul!F115+Ago!F115+Set!F115+Oct!F115+Nov!F115+Dic!F115)))))))))))))</f>
        <v>0</v>
      </c>
      <c r="G95" s="394">
        <f>IF(Config!$C$6=1,SUM(+Ene!G95),IF(Config!$C$6=2,SUM(+Ene!G95+Feb!G95),IF(Config!$C$6=3,SUM(+Ene!G95+Feb!G95+Mar!G95),IF(Config!$C$6=4,SUM(+Ene!G95+Feb!G95+Mar!G95+Abr!G95),IF(Config!$C$6=5,SUM(Ene!G95+Feb!G95+Mar!G95+Abr!G95+May!G95),IF(Config!$C$6=6,SUM(+Ene!G95+Feb!G95+Mar!G95+Abr!G95+May!G95+Jun!G95),IF(Config!$C$6=7,SUM(Ene!G95+Feb!G95+Mar!G95+Abr!G95+May!G95+Jun!G95+Jul!G95),IF(Config!$C$6=8,SUM(+Ene!G95+Feb!G95+Mar!G95+Abr!G95+May!G95+Jun!G95+Jul!G95+Ago!G95),IF(Config!$C$6=9,SUM(+Ene!G95+Feb!G95+Mar!G95+Abr!G95+May!G95+Jun!G95+Jul!G95+Ago!G95+Set!G95),IF(Config!$C$6=10,SUM(+Ene!G95+Feb!G95+Mar!G95+Abr!G95+May!G95+Jun!G95+Jul!G95+Ago!G95+Set!G95+Oct!G95),IF(Config!$C$6=11,SUM(+Ene!G95+Feb!G95+Mar!G95+Abr!G95+May!G95+Jun!G95+Jul!G95+Ago!G95+Set!G95+Oct!G95+Nov!G95),IF(Config!$C$6=12,SUM(+Ene!G95+Feb!G95+Mar!G95+Abr!G95+May!G95+Jun!G95+Jul!G95+Ago!G95+Set!G95+Oct!G95+Nov!G95+Dic!G95)))))))))))))</f>
        <v>0</v>
      </c>
      <c r="H95" s="394">
        <f>IF(Config!$C$6=1,SUM(+Ene!H95),IF(Config!$C$6=2,SUM(+Ene!H95+Feb!H95),IF(Config!$C$6=3,SUM(+Ene!H95+Feb!H95+Mar!H95),IF(Config!$C$6=4,SUM(+Ene!H95+Feb!H95+Mar!H95+Abr!H95),IF(Config!$C$6=5,SUM(Ene!H95+Feb!H95+Mar!H95+Abr!H95+May!H95),IF(Config!$C$6=6,SUM(+Ene!H95+Feb!H95+Mar!H95+Abr!H95+May!H95+Jun!H95),IF(Config!$C$6=7,SUM(Ene!H95+Feb!H95+Mar!H95+Abr!H95+May!H95+Jun!H95+Jul!H95),IF(Config!$C$6=8,SUM(+Ene!H95+Feb!H95+Mar!H95+Abr!H95+May!H95+Jun!H95+Jul!H95+Ago!H95),IF(Config!$C$6=9,SUM(+Ene!H95+Feb!H95+Mar!H95+Abr!H95+May!H95+Jun!H95+Jul!H95+Ago!H95+Set!H95),IF(Config!$C$6=10,SUM(+Ene!H95+Feb!H95+Mar!H95+Abr!H95+May!H95+Jun!H95+Jul!H95+Ago!H95+Set!H95+Oct!H95),IF(Config!$C$6=11,SUM(+Ene!H95+Feb!H95+Mar!H95+Abr!H95+May!H95+Jun!H95+Jul!H95+Ago!H95+Set!H95+Oct!H95+Nov!H95),IF(Config!$C$6=12,SUM(+Ene!H95+Feb!H95+Mar!H95+Abr!H95+May!H95+Jun!H95+Jul!H95+Ago!H95+Set!H95+Oct!H95+Nov!H95+Dic!H95)))))))))))))</f>
        <v>0</v>
      </c>
      <c r="I95" s="394">
        <f>IF(Config!$C$6=1,SUM(+Ene!I95),IF(Config!$C$6=2,SUM(+Ene!I95+Feb!I95),IF(Config!$C$6=3,SUM(+Ene!I95+Feb!I95+Mar!I95),IF(Config!$C$6=4,SUM(+Ene!I95+Feb!I95+Mar!I95+Abr!I95),IF(Config!$C$6=5,SUM(Ene!I95+Feb!I95+Mar!I95+Abr!I95+May!I95),IF(Config!$C$6=6,SUM(+Ene!I95+Feb!I95+Mar!I95+Abr!I95+May!I95+Jun!I95),IF(Config!$C$6=7,SUM(Ene!I95+Feb!I95+Mar!I95+Abr!I95+May!I95+Jun!I95+Jul!I95),IF(Config!$C$6=8,SUM(+Ene!I95+Feb!I95+Mar!I95+Abr!I95+May!I95+Jun!I95+Jul!I95+Ago!I95),IF(Config!$C$6=9,SUM(+Ene!I95+Feb!I95+Mar!I95+Abr!I95+May!I95+Jun!I95+Jul!I95+Ago!I95+Set!I95),IF(Config!$C$6=10,SUM(+Ene!I95+Feb!I95+Mar!I95+Abr!I95+May!I95+Jun!I95+Jul!I95+Ago!I95+Set!I95+Oct!I95),IF(Config!$C$6=11,SUM(+Ene!I95+Feb!I95+Mar!I95+Abr!I95+May!I95+Jun!I95+Jul!I95+Ago!I95+Set!I95+Oct!I95+Nov!I95),IF(Config!$C$6=12,SUM(+Ene!I95+Feb!I95+Mar!I95+Abr!I95+May!I95+Jun!I95+Jul!I95+Ago!I95+Set!I95+Oct!I95+Nov!I95+Dic!I95)))))))))))))</f>
        <v>0</v>
      </c>
      <c r="J95" s="394">
        <f>IF(Config!$C$6=1,SUM(+Ene!J95),IF(Config!$C$6=2,SUM(+Ene!J95+Feb!J95),IF(Config!$C$6=3,SUM(+Ene!J95+Feb!J95+Mar!J95),IF(Config!$C$6=4,SUM(+Ene!J95+Feb!J95+Mar!J95+Abr!J95),IF(Config!$C$6=5,SUM(Ene!J95+Feb!J95+Mar!J95+Abr!J95+May!J95),IF(Config!$C$6=6,SUM(+Ene!J95+Feb!J95+Mar!J95+Abr!J95+May!J95+Jun!J95),IF(Config!$C$6=7,SUM(Ene!J95+Feb!J95+Mar!J95+Abr!J95+May!J95+Jun!J95+Jul!J95),IF(Config!$C$6=8,SUM(+Ene!J95+Feb!J95+Mar!J95+Abr!J95+May!J95+Jun!J95+Jul!J95+Ago!J95),IF(Config!$C$6=9,SUM(+Ene!J95+Feb!J95+Mar!J95+Abr!J95+May!J95+Jun!J95+Jul!J95+Ago!J95+Set!J95),IF(Config!$C$6=10,SUM(+Ene!J95+Feb!J95+Mar!J95+Abr!J95+May!J95+Jun!J95+Jul!J95+Ago!J95+Set!J95+Oct!J95),IF(Config!$C$6=11,SUM(+Ene!J95+Feb!J95+Mar!J95+Abr!J95+May!J95+Jun!J95+Jul!J95+Ago!J95+Set!J95+Oct!J95+Nov!J95),IF(Config!$C$6=12,SUM(+Ene!J95+Feb!J95+Mar!J95+Abr!J95+May!J95+Jun!J95+Jul!J95+Ago!J95+Set!J95+Oct!J95+Nov!J95+Dic!J95)))))))))))))</f>
        <v>0</v>
      </c>
      <c r="K95" s="394">
        <f>IF(Config!$C$6=1,SUM(+Ene!K95),IF(Config!$C$6=2,SUM(+Ene!K95+Feb!K95),IF(Config!$C$6=3,SUM(+Ene!K95+Feb!K95+Mar!K95),IF(Config!$C$6=4,SUM(+Ene!K95+Feb!K95+Mar!K95+Abr!K95),IF(Config!$C$6=5,SUM(Ene!K95+Feb!K95+Mar!K95+Abr!K95+May!K95),IF(Config!$C$6=6,SUM(+Ene!K95+Feb!K95+Mar!K95+Abr!K95+May!K95+Jun!K95),IF(Config!$C$6=7,SUM(Ene!K95+Feb!K95+Mar!K95+Abr!K95+May!K95+Jun!K95+Jul!K95),IF(Config!$C$6=8,SUM(+Ene!K95+Feb!K95+Mar!K95+Abr!K95+May!K95+Jun!K95+Jul!K95+Ago!K95),IF(Config!$C$6=9,SUM(+Ene!K95+Feb!K95+Mar!K95+Abr!K95+May!K95+Jun!K95+Jul!K95+Ago!K95+Set!K95),IF(Config!$C$6=10,SUM(+Ene!K95+Feb!K95+Mar!K95+Abr!K95+May!K95+Jun!K95+Jul!K95+Ago!K95+Set!K95+Oct!K95),IF(Config!$C$6=11,SUM(+Ene!K95+Feb!K95+Mar!K95+Abr!K95+May!K95+Jun!K95+Jul!K95+Ago!K95+Set!K95+Oct!K95+Nov!K95),IF(Config!$C$6=12,SUM(+Ene!K95+Feb!K95+Mar!K95+Abr!K95+May!K95+Jun!K95+Jul!K95+Ago!K95+Set!K95+Oct!K95+Nov!K95+Dic!K95)))))))))))))</f>
        <v>0</v>
      </c>
      <c r="L95" s="394">
        <f>IF(Config!$C$6=1,SUM(+Ene!L95),IF(Config!$C$6=2,SUM(+Ene!L95+Feb!L95),IF(Config!$C$6=3,SUM(+Ene!L95+Feb!L95+Mar!L95),IF(Config!$C$6=4,SUM(+Ene!L95+Feb!L95+Mar!L95+Abr!L95),IF(Config!$C$6=5,SUM(Ene!L95+Feb!L95+Mar!L95+Abr!L95+May!L95),IF(Config!$C$6=6,SUM(+Ene!L95+Feb!L95+Mar!L95+Abr!L95+May!L95+Jun!L95),IF(Config!$C$6=7,SUM(Ene!L95+Feb!L95+Mar!L95+Abr!L95+May!L95+Jun!L95+Jul!L95),IF(Config!$C$6=8,SUM(+Ene!L95+Feb!L95+Mar!L95+Abr!L95+May!L95+Jun!L95+Jul!L95+Ago!L95),IF(Config!$C$6=9,SUM(+Ene!L95+Feb!L95+Mar!L95+Abr!L95+May!L95+Jun!L95+Jul!L95+Ago!L95+Set!L95),IF(Config!$C$6=10,SUM(+Ene!L95+Feb!L95+Mar!L95+Abr!L95+May!L95+Jun!L95+Jul!L95+Ago!L95+Set!L95+Oct!L95),IF(Config!$C$6=11,SUM(+Ene!L95+Feb!L95+Mar!L95+Abr!L95+May!L95+Jun!L95+Jul!L95+Ago!L95+Set!L95+Oct!L95+Nov!L95),IF(Config!$C$6=12,SUM(+Ene!L95+Feb!L95+Mar!L95+Abr!L95+May!L95+Jun!L95+Jul!L95+Ago!L95+Set!L95+Oct!L95+Nov!L95+Dic!L95)))))))))))))</f>
        <v>0</v>
      </c>
      <c r="M95" s="394">
        <f>IF(Config!$C$6=1,SUM(+Ene!M95),IF(Config!$C$6=2,SUM(+Ene!M95+Feb!M95),IF(Config!$C$6=3,SUM(+Ene!M95+Feb!M95+Mar!M95),IF(Config!$C$6=4,SUM(+Ene!M95+Feb!M95+Mar!M95+Abr!M95),IF(Config!$C$6=5,SUM(Ene!M95+Feb!M95+Mar!M95+Abr!M95+May!M95),IF(Config!$C$6=6,SUM(+Ene!M95+Feb!M95+Mar!M95+Abr!M95+May!M95+Jun!M95),IF(Config!$C$6=7,SUM(Ene!M95+Feb!M95+Mar!M95+Abr!M95+May!M95+Jun!M95+Jul!M95),IF(Config!$C$6=8,SUM(+Ene!M95+Feb!M95+Mar!M95+Abr!M95+May!M95+Jun!M95+Jul!M95+Ago!M95),IF(Config!$C$6=9,SUM(+Ene!M95+Feb!M95+Mar!M95+Abr!M95+May!M95+Jun!M95+Jul!M95+Ago!M95+Set!M95),IF(Config!$C$6=10,SUM(+Ene!M95+Feb!M95+Mar!M95+Abr!M95+May!M95+Jun!M95+Jul!M95+Ago!M95+Set!M95+Oct!M95),IF(Config!$C$6=11,SUM(+Ene!M95+Feb!M95+Mar!M95+Abr!M95+May!M95+Jun!M95+Jul!M95+Ago!M95+Set!M95+Oct!M95+Nov!M95),IF(Config!$C$6=12,SUM(+Ene!M95+Feb!M95+Mar!M95+Abr!M95+May!M95+Jun!M95+Jul!M95+Ago!M95+Set!M95+Oct!M95+Nov!M95+Dic!M95)))))))))))))</f>
        <v>0</v>
      </c>
      <c r="N95" s="394">
        <f>IF(Config!$C$6=1,SUM(+Ene!N95),IF(Config!$C$6=2,SUM(+Ene!N95+Feb!N95),IF(Config!$C$6=3,SUM(+Ene!N95+Feb!N95+Mar!N95),IF(Config!$C$6=4,SUM(+Ene!N95+Feb!N95+Mar!N95+Abr!N95),IF(Config!$C$6=5,SUM(Ene!N95+Feb!N95+Mar!N95+Abr!N95+May!N95),IF(Config!$C$6=6,SUM(+Ene!N95+Feb!N95+Mar!N95+Abr!N95+May!N95+Jun!N95),IF(Config!$C$6=7,SUM(Ene!N95+Feb!N95+Mar!N95+Abr!N95+May!N95+Jun!N95+Jul!N95),IF(Config!$C$6=8,SUM(+Ene!N95+Feb!N95+Mar!N95+Abr!N95+May!N95+Jun!N95+Jul!N95+Ago!N95),IF(Config!$C$6=9,SUM(+Ene!N95+Feb!N95+Mar!N95+Abr!N95+May!N95+Jun!N95+Jul!N95+Ago!N95+Set!N95),IF(Config!$C$6=10,SUM(+Ene!N95+Feb!N95+Mar!N95+Abr!N95+May!N95+Jun!N95+Jul!N95+Ago!N95+Set!N95+Oct!N95),IF(Config!$C$6=11,SUM(+Ene!N95+Feb!N95+Mar!N95+Abr!N95+May!N95+Jun!N95+Jul!N95+Ago!N95+Set!N95+Oct!N95+Nov!N95),IF(Config!$C$6=12,SUM(+Ene!N95+Feb!N95+Mar!N95+Abr!N95+May!N95+Jun!N95+Jul!N95+Ago!N95+Set!N95+Oct!N95+Nov!N95+Dic!N95)))))))))))))</f>
        <v>0</v>
      </c>
      <c r="O95" s="394">
        <f>IF(Config!$C$6=1,SUM(+Ene!O95),IF(Config!$C$6=2,SUM(+Ene!O95+Feb!O95),IF(Config!$C$6=3,SUM(+Ene!O95+Feb!O95+Mar!O95),IF(Config!$C$6=4,SUM(+Ene!O95+Feb!O95+Mar!O95+Abr!O95),IF(Config!$C$6=5,SUM(Ene!O95+Feb!O95+Mar!O95+Abr!O95+May!O95),IF(Config!$C$6=6,SUM(+Ene!O95+Feb!O95+Mar!O95+Abr!O95+May!O95+Jun!O95),IF(Config!$C$6=7,SUM(Ene!O95+Feb!O95+Mar!O95+Abr!O95+May!O95+Jun!O95+Jul!O95),IF(Config!$C$6=8,SUM(+Ene!O95+Feb!O95+Mar!O95+Abr!O95+May!O95+Jun!O95+Jul!O95+Ago!O95),IF(Config!$C$6=9,SUM(+Ene!O95+Feb!O95+Mar!O95+Abr!O95+May!O95+Jun!O95+Jul!O95+Ago!O95+Set!O95),IF(Config!$C$6=10,SUM(+Ene!O95+Feb!O95+Mar!O95+Abr!O95+May!O95+Jun!O95+Jul!O95+Ago!O95+Set!O95+Oct!O95),IF(Config!$C$6=11,SUM(+Ene!O95+Feb!O95+Mar!O95+Abr!O95+May!O95+Jun!O95+Jul!O95+Ago!O95+Set!O95+Oct!O95+Nov!O95),IF(Config!$C$6=12,SUM(+Ene!O95+Feb!O95+Mar!O95+Abr!O95+May!O95+Jun!O95+Jul!O95+Ago!O95+Set!O95+Oct!O95+Nov!O95+Dic!O95)))))))))))))</f>
        <v>0</v>
      </c>
      <c r="P95" s="394">
        <f>IF(Config!$C$6=1,SUM(+Ene!P95),IF(Config!$C$6=2,SUM(+Ene!P95+Feb!P95),IF(Config!$C$6=3,SUM(+Ene!P95+Feb!P95+Mar!P95),IF(Config!$C$6=4,SUM(+Ene!P95+Feb!P95+Mar!P95+Abr!P95),IF(Config!$C$6=5,SUM(Ene!P95+Feb!P95+Mar!P95+Abr!P95+May!P95),IF(Config!$C$6=6,SUM(+Ene!P95+Feb!P95+Mar!P95+Abr!P95+May!P95+Jun!P95),IF(Config!$C$6=7,SUM(Ene!P95+Feb!P95+Mar!P95+Abr!P95+May!P95+Jun!P95+Jul!P95),IF(Config!$C$6=8,SUM(+Ene!P95+Feb!P95+Mar!P95+Abr!P95+May!P95+Jun!P95+Jul!P95+Ago!P95),IF(Config!$C$6=9,SUM(+Ene!P95+Feb!P95+Mar!P95+Abr!P95+May!P95+Jun!P95+Jul!P95+Ago!P95+Set!P95),IF(Config!$C$6=10,SUM(+Ene!P95+Feb!P95+Mar!P95+Abr!P95+May!P95+Jun!P95+Jul!P95+Ago!P95+Set!P95+Oct!P95),IF(Config!$C$6=11,SUM(+Ene!P95+Feb!P95+Mar!P95+Abr!P95+May!P95+Jun!P95+Jul!P95+Ago!P95+Set!P95+Oct!P95+Nov!P95),IF(Config!$C$6=12,SUM(+Ene!P95+Feb!P95+Mar!P95+Abr!P95+May!P95+Jun!P95+Jul!P95+Ago!P95+Set!P95+Oct!P95+Nov!P95+Dic!P95)))))))))))))</f>
        <v>0</v>
      </c>
      <c r="Q95" s="394">
        <f>IF(Config!$C$6=1,SUM(+Ene!Q95),IF(Config!$C$6=2,SUM(+Ene!Q95+Feb!Q95),IF(Config!$C$6=3,SUM(+Ene!Q95+Feb!Q95+Mar!Q95),IF(Config!$C$6=4,SUM(+Ene!Q95+Feb!Q95+Mar!Q95+Abr!Q95),IF(Config!$C$6=5,SUM(Ene!Q95+Feb!Q95+Mar!Q95+Abr!Q95+May!Q95),IF(Config!$C$6=6,SUM(+Ene!Q95+Feb!Q95+Mar!Q95+Abr!Q95+May!Q95+Jun!Q95),IF(Config!$C$6=7,SUM(Ene!Q95+Feb!Q95+Mar!Q95+Abr!Q95+May!Q95+Jun!Q95+Jul!Q95),IF(Config!$C$6=8,SUM(+Ene!Q95+Feb!Q95+Mar!Q95+Abr!Q95+May!Q95+Jun!Q95+Jul!Q95+Ago!Q95),IF(Config!$C$6=9,SUM(+Ene!Q95+Feb!Q95+Mar!Q95+Abr!Q95+May!Q95+Jun!Q95+Jul!Q95+Ago!Q95+Set!Q95),IF(Config!$C$6=10,SUM(+Ene!Q95+Feb!Q95+Mar!Q95+Abr!Q95+May!Q95+Jun!Q95+Jul!Q95+Ago!Q95+Set!Q95+Oct!Q95),IF(Config!$C$6=11,SUM(+Ene!Q95+Feb!Q95+Mar!Q95+Abr!Q95+May!Q95+Jun!Q95+Jul!Q95+Ago!Q95+Set!Q95+Oct!Q95+Nov!Q95),IF(Config!$C$6=12,SUM(+Ene!Q95+Feb!Q95+Mar!Q95+Abr!Q95+May!Q95+Jun!Q95+Jul!Q95+Ago!Q95+Set!Q95+Oct!Q95+Nov!Q95+Dic!Q95)))))))))))))</f>
        <v>0</v>
      </c>
      <c r="R95" s="394">
        <f>IF(Config!$C$6=1,SUM(+Ene!R95),IF(Config!$C$6=2,SUM(+Ene!R95+Feb!R95),IF(Config!$C$6=3,SUM(+Ene!R95+Feb!R95+Mar!R95),IF(Config!$C$6=4,SUM(+Ene!R95+Feb!R95+Mar!R95+Abr!R95),IF(Config!$C$6=5,SUM(Ene!R95+Feb!R95+Mar!R95+Abr!R95+May!R95),IF(Config!$C$6=6,SUM(+Ene!R95+Feb!R95+Mar!R95+Abr!R95+May!R95+Jun!R95),IF(Config!$C$6=7,SUM(Ene!R95+Feb!R95+Mar!R95+Abr!R95+May!R95+Jun!R95+Jul!R95),IF(Config!$C$6=8,SUM(+Ene!R95+Feb!R95+Mar!R95+Abr!R95+May!R95+Jun!R95+Jul!R95+Ago!R95),IF(Config!$C$6=9,SUM(+Ene!R95+Feb!R95+Mar!R95+Abr!R95+May!R95+Jun!R95+Jul!R95+Ago!R95+Set!R95),IF(Config!$C$6=10,SUM(+Ene!R95+Feb!R95+Mar!R95+Abr!R95+May!R95+Jun!R95+Jul!R95+Ago!R95+Set!R95+Oct!R95),IF(Config!$C$6=11,SUM(+Ene!R95+Feb!R95+Mar!R95+Abr!R95+May!R95+Jun!R95+Jul!R95+Ago!R95+Set!R95+Oct!R95+Nov!R95),IF(Config!$C$6=12,SUM(+Ene!R95+Feb!R95+Mar!R95+Abr!R95+May!R95+Jun!R95+Jul!R95+Ago!R95+Set!R95+Oct!R95+Nov!R95+Dic!R95)))))))))))))</f>
        <v>0</v>
      </c>
      <c r="S95" s="394">
        <f>IF(Config!$C$6=1,SUM(+Ene!S95),IF(Config!$C$6=2,SUM(+Ene!S95+Feb!S95),IF(Config!$C$6=3,SUM(+Ene!S95+Feb!S95+Mar!S95),IF(Config!$C$6=4,SUM(+Ene!S95+Feb!S95+Mar!S95+Abr!S95),IF(Config!$C$6=5,SUM(Ene!S95+Feb!S95+Mar!S95+Abr!S95+May!S95),IF(Config!$C$6=6,SUM(+Ene!S95+Feb!S95+Mar!S95+Abr!S95+May!S95+Jun!S95),IF(Config!$C$6=7,SUM(Ene!S95+Feb!S95+Mar!S95+Abr!S95+May!S95+Jun!S95+Jul!S95),IF(Config!$C$6=8,SUM(+Ene!S95+Feb!S95+Mar!S95+Abr!S95+May!S95+Jun!S95+Jul!S95+Ago!S95),IF(Config!$C$6=9,SUM(+Ene!S95+Feb!S95+Mar!S95+Abr!S95+May!S95+Jun!S95+Jul!S95+Ago!S95+Set!S95),IF(Config!$C$6=10,SUM(+Ene!S95+Feb!S95+Mar!S95+Abr!S95+May!S95+Jun!S95+Jul!S95+Ago!S95+Set!S95+Oct!S95),IF(Config!$C$6=11,SUM(+Ene!S95+Feb!S95+Mar!S95+Abr!S95+May!S95+Jun!S95+Jul!S95+Ago!S95+Set!S95+Oct!S95+Nov!S95),IF(Config!$C$6=12,SUM(+Ene!S95+Feb!S95+Mar!S95+Abr!S95+May!S95+Jun!S95+Jul!S95+Ago!S95+Set!S95+Oct!S95+Nov!S95+Dic!S95)))))))))))))</f>
        <v>0</v>
      </c>
      <c r="T95" s="394">
        <f>IF(Config!$C$6=1,SUM(+Ene!T95),IF(Config!$C$6=2,SUM(+Ene!T95+Feb!T95),IF(Config!$C$6=3,SUM(+Ene!T95+Feb!T95+Mar!T95),IF(Config!$C$6=4,SUM(+Ene!T95+Feb!T95+Mar!T95+Abr!T95),IF(Config!$C$6=5,SUM(Ene!T95+Feb!T95+Mar!T95+Abr!T95+May!T95),IF(Config!$C$6=6,SUM(+Ene!T95+Feb!T95+Mar!T95+Abr!T95+May!T95+Jun!T95),IF(Config!$C$6=7,SUM(Ene!T95+Feb!T95+Mar!T95+Abr!T95+May!T95+Jun!T95+Jul!T95),IF(Config!$C$6=8,SUM(+Ene!T95+Feb!T95+Mar!T95+Abr!T95+May!T95+Jun!T95+Jul!T95+Ago!T95),IF(Config!$C$6=9,SUM(+Ene!T95+Feb!T95+Mar!T95+Abr!T95+May!T95+Jun!T95+Jul!T95+Ago!T95+Set!T95),IF(Config!$C$6=10,SUM(+Ene!T95+Feb!T95+Mar!T95+Abr!T95+May!T95+Jun!T95+Jul!T95+Ago!T95+Set!T95+Oct!T95),IF(Config!$C$6=11,SUM(+Ene!T95+Feb!T95+Mar!T95+Abr!T95+May!T95+Jun!T95+Jul!T95+Ago!T95+Set!T95+Oct!T95+Nov!T95),IF(Config!$C$6=12,SUM(+Ene!T95+Feb!T95+Mar!T95+Abr!T95+May!T95+Jun!T95+Jul!T95+Ago!T95+Set!T95+Oct!T95+Nov!T95+Dic!T95)))))))))))))</f>
        <v>0</v>
      </c>
      <c r="U95" s="394">
        <f>IF(Config!$C$6=1,SUM(+Ene!U95),IF(Config!$C$6=2,SUM(+Ene!U95+Feb!U95),IF(Config!$C$6=3,SUM(+Ene!U95+Feb!U95+Mar!U95),IF(Config!$C$6=4,SUM(+Ene!U95+Feb!U95+Mar!U95+Abr!U95),IF(Config!$C$6=5,SUM(Ene!U95+Feb!U95+Mar!U95+Abr!U95+May!U95),IF(Config!$C$6=6,SUM(+Ene!U95+Feb!U95+Mar!U95+Abr!U95+May!U95+Jun!U95),IF(Config!$C$6=7,SUM(Ene!U95+Feb!U95+Mar!U95+Abr!U95+May!U95+Jun!U95+Jul!U95),IF(Config!$C$6=8,SUM(+Ene!U95+Feb!U95+Mar!U95+Abr!U95+May!U95+Jun!U95+Jul!U95+Ago!U95),IF(Config!$C$6=9,SUM(+Ene!U95+Feb!U95+Mar!U95+Abr!U95+May!U95+Jun!U95+Jul!U95+Ago!U95+Set!U95),IF(Config!$C$6=10,SUM(+Ene!U95+Feb!U95+Mar!U95+Abr!U95+May!U95+Jun!U95+Jul!U95+Ago!U95+Set!U95+Oct!U95),IF(Config!$C$6=11,SUM(+Ene!U95+Feb!U95+Mar!U95+Abr!U95+May!U95+Jun!U95+Jul!U95+Ago!U95+Set!U95+Oct!U95+Nov!U95),IF(Config!$C$6=12,SUM(+Ene!U95+Feb!U95+Mar!U95+Abr!U95+May!U95+Jun!U95+Jul!U95+Ago!U95+Set!U95+Oct!U95+Nov!U95+Dic!U95)))))))))))))</f>
        <v>0</v>
      </c>
      <c r="V95" s="394">
        <f>IF(Config!$C$6=1,SUM(+Ene!V95),IF(Config!$C$6=2,SUM(+Ene!V95+Feb!V95),IF(Config!$C$6=3,SUM(+Ene!V95+Feb!V95+Mar!V95),IF(Config!$C$6=4,SUM(+Ene!V95+Feb!V95+Mar!V95+Abr!V95),IF(Config!$C$6=5,SUM(Ene!V95+Feb!V95+Mar!V95+Abr!V95+May!V95),IF(Config!$C$6=6,SUM(+Ene!V95+Feb!V95+Mar!V95+Abr!V95+May!V95+Jun!V95),IF(Config!$C$6=7,SUM(Ene!V95+Feb!V95+Mar!V95+Abr!V95+May!V95+Jun!V95+Jul!V95),IF(Config!$C$6=8,SUM(+Ene!V95+Feb!V95+Mar!V95+Abr!V95+May!V95+Jun!V95+Jul!V95+Ago!V95),IF(Config!$C$6=9,SUM(+Ene!V95+Feb!V95+Mar!V95+Abr!V95+May!V95+Jun!V95+Jul!V95+Ago!V95+Set!V95),IF(Config!$C$6=10,SUM(+Ene!V95+Feb!V95+Mar!V95+Abr!V95+May!V95+Jun!V95+Jul!V95+Ago!V95+Set!V95+Oct!V95),IF(Config!$C$6=11,SUM(+Ene!V95+Feb!V95+Mar!V95+Abr!V95+May!V95+Jun!V95+Jul!V95+Ago!V95+Set!V95+Oct!V95+Nov!V95),IF(Config!$C$6=12,SUM(+Ene!V95+Feb!V95+Mar!V95+Abr!V95+May!V95+Jun!V95+Jul!V95+Ago!V95+Set!V95+Oct!V95+Nov!V95+Dic!V95)))))))))))))</f>
        <v>0</v>
      </c>
      <c r="W95" s="394">
        <f>IF(Config!$C$6=1,SUM(+Ene!W95),IF(Config!$C$6=2,SUM(+Ene!W95+Feb!W95),IF(Config!$C$6=3,SUM(+Ene!W95+Feb!W95+Mar!W95),IF(Config!$C$6=4,SUM(+Ene!W95+Feb!W95+Mar!W95+Abr!W95),IF(Config!$C$6=5,SUM(Ene!W95+Feb!W95+Mar!W95+Abr!W95+May!W95),IF(Config!$C$6=6,SUM(+Ene!W95+Feb!W95+Mar!W95+Abr!W95+May!W95+Jun!W95),IF(Config!$C$6=7,SUM(Ene!W95+Feb!W95+Mar!W95+Abr!W95+May!W95+Jun!W95+Jul!W95),IF(Config!$C$6=8,SUM(+Ene!W95+Feb!W95+Mar!W95+Abr!W95+May!W95+Jun!W95+Jul!W95+Ago!W95),IF(Config!$C$6=9,SUM(+Ene!W95+Feb!W95+Mar!W95+Abr!W95+May!W95+Jun!W95+Jul!W95+Ago!W95+Set!W95),IF(Config!$C$6=10,SUM(+Ene!W95+Feb!W95+Mar!W95+Abr!W95+May!W95+Jun!W95+Jul!W95+Ago!W95+Set!W95+Oct!W95),IF(Config!$C$6=11,SUM(+Ene!W95+Feb!W95+Mar!W95+Abr!W95+May!W95+Jun!W95+Jul!W95+Ago!W95+Set!W95+Oct!W95+Nov!W95),IF(Config!$C$6=12,SUM(+Ene!W95+Feb!W95+Mar!W95+Abr!W95+May!W95+Jun!W95+Jul!W95+Ago!W95+Set!W95+Oct!W95+Nov!W95+Dic!W95)))))))))))))</f>
        <v>0</v>
      </c>
      <c r="X95" s="394">
        <f>IF(Config!$C$6=1,SUM(+Ene!X95),IF(Config!$C$6=2,SUM(+Ene!X95+Feb!X95),IF(Config!$C$6=3,SUM(+Ene!X95+Feb!X95+Mar!X95),IF(Config!$C$6=4,SUM(+Ene!X95+Feb!X95+Mar!X95+Abr!X95),IF(Config!$C$6=5,SUM(Ene!X95+Feb!X95+Mar!X95+Abr!X95+May!X95),IF(Config!$C$6=6,SUM(+Ene!X95+Feb!X95+Mar!X95+Abr!X95+May!X95+Jun!X95),IF(Config!$C$6=7,SUM(Ene!X95+Feb!X95+Mar!X95+Abr!X95+May!X95+Jun!X95+Jul!X95),IF(Config!$C$6=8,SUM(+Ene!X95+Feb!X95+Mar!X95+Abr!X95+May!X95+Jun!X95+Jul!X95+Ago!X95),IF(Config!$C$6=9,SUM(+Ene!X95+Feb!X95+Mar!X95+Abr!X95+May!X95+Jun!X95+Jul!X95+Ago!X95+Set!X95),IF(Config!$C$6=10,SUM(+Ene!X95+Feb!X95+Mar!X95+Abr!X95+May!X95+Jun!X95+Jul!X95+Ago!X95+Set!X95+Oct!X95),IF(Config!$C$6=11,SUM(+Ene!X95+Feb!X95+Mar!X95+Abr!X95+May!X95+Jun!X95+Jul!X95+Ago!X95+Set!X95+Oct!X95+Nov!X95),IF(Config!$C$6=12,SUM(+Ene!X95+Feb!X95+Mar!X95+Abr!X95+May!X95+Jun!X95+Jul!X95+Ago!X95+Set!X95+Oct!X95+Nov!X95+Dic!X95)))))))))))))</f>
        <v>0</v>
      </c>
      <c r="Y95" s="394">
        <f>IF(Config!$C$6=1,SUM(+Ene!Y95),IF(Config!$C$6=2,SUM(+Ene!Y95+Feb!Y95),IF(Config!$C$6=3,SUM(+Ene!Y95+Feb!Y95+Mar!Y95),IF(Config!$C$6=4,SUM(+Ene!Y95+Feb!Y95+Mar!Y95+Abr!Y95),IF(Config!$C$6=5,SUM(Ene!Y95+Feb!Y95+Mar!Y95+Abr!Y95+May!Y95),IF(Config!$C$6=6,SUM(+Ene!Y95+Feb!Y95+Mar!Y95+Abr!Y95+May!Y95+Jun!Y95),IF(Config!$C$6=7,SUM(Ene!Y95+Feb!Y95+Mar!Y95+Abr!Y95+May!Y95+Jun!Y95+Jul!Y95),IF(Config!$C$6=8,SUM(+Ene!Y95+Feb!Y95+Mar!Y95+Abr!Y95+May!Y95+Jun!Y95+Jul!Y95+Ago!Y95),IF(Config!$C$6=9,SUM(+Ene!Y95+Feb!Y95+Mar!Y95+Abr!Y95+May!Y95+Jun!Y95+Jul!Y95+Ago!Y95+Set!Y95),IF(Config!$C$6=10,SUM(+Ene!Y95+Feb!Y95+Mar!Y95+Abr!Y95+May!Y95+Jun!Y95+Jul!Y95+Ago!Y95+Set!Y95+Oct!Y95),IF(Config!$C$6=11,SUM(+Ene!Y95+Feb!Y95+Mar!Y95+Abr!Y95+May!Y95+Jun!Y95+Jul!Y95+Ago!Y95+Set!Y95+Oct!Y95+Nov!Y95),IF(Config!$C$6=12,SUM(+Ene!Y95+Feb!Y95+Mar!Y95+Abr!Y95+May!Y95+Jun!Y95+Jul!Y95+Ago!Y95+Set!Y95+Oct!Y95+Nov!Y95+Dic!Y95)))))))))))))</f>
        <v>0</v>
      </c>
      <c r="Z95" s="394">
        <f>IF(Config!$C$6=1,SUM(+Ene!Z95),IF(Config!$C$6=2,SUM(+Ene!Z95+Feb!Z95),IF(Config!$C$6=3,SUM(+Ene!Z95+Feb!Z95+Mar!Z95),IF(Config!$C$6=4,SUM(+Ene!Z95+Feb!Z95+Mar!Z95+Abr!Z95),IF(Config!$C$6=5,SUM(Ene!Z95+Feb!Z95+Mar!Z95+Abr!Z95+May!Z95),IF(Config!$C$6=6,SUM(+Ene!Z95+Feb!Z95+Mar!Z95+Abr!Z95+May!Z95+Jun!Z95),IF(Config!$C$6=7,SUM(Ene!Z95+Feb!Z95+Mar!Z95+Abr!Z95+May!Z95+Jun!Z95+Jul!Z95),IF(Config!$C$6=8,SUM(+Ene!Z95+Feb!Z95+Mar!Z95+Abr!Z95+May!Z95+Jun!Z95+Jul!Z95+Ago!Z95),IF(Config!$C$6=9,SUM(+Ene!Z95+Feb!Z95+Mar!Z95+Abr!Z95+May!Z95+Jun!Z95+Jul!Z95+Ago!Z95+Set!Z95),IF(Config!$C$6=10,SUM(+Ene!Z95+Feb!Z95+Mar!Z95+Abr!Z95+May!Z95+Jun!Z95+Jul!Z95+Ago!Z95+Set!Z95+Oct!Z95),IF(Config!$C$6=11,SUM(+Ene!Z95+Feb!Z95+Mar!Z95+Abr!Z95+May!Z95+Jun!Z95+Jul!Z95+Ago!Z95+Set!Z95+Oct!Z95+Nov!Z95),IF(Config!$C$6=12,SUM(+Ene!Z95+Feb!Z95+Mar!Z95+Abr!Z95+May!Z95+Jun!Z95+Jul!Z95+Ago!Z95+Set!Z95+Oct!Z95+Nov!Z95+Dic!Z95)))))))))))))</f>
        <v>0</v>
      </c>
      <c r="AA95" s="394">
        <f>IF(Config!$C$6=1,SUM(+Ene!AA95),IF(Config!$C$6=2,SUM(+Ene!AA95+Feb!AA95),IF(Config!$C$6=3,SUM(+Ene!AA95+Feb!AA95+Mar!AA95),IF(Config!$C$6=4,SUM(+Ene!AA95+Feb!AA95+Mar!AA95+Abr!AA95),IF(Config!$C$6=5,SUM(Ene!AA95+Feb!AA95+Mar!AA95+Abr!AA95+May!AA95),IF(Config!$C$6=6,SUM(+Ene!AA95+Feb!AA95+Mar!AA95+Abr!AA95+May!AA95+Jun!AA95),IF(Config!$C$6=7,SUM(Ene!AA95+Feb!AA95+Mar!AA95+Abr!AA95+May!AA95+Jun!AA95+Jul!AA95),IF(Config!$C$6=8,SUM(+Ene!AA95+Feb!AA95+Mar!AA95+Abr!AA95+May!AA95+Jun!AA95+Jul!AA95+Ago!AA95),IF(Config!$C$6=9,SUM(+Ene!AA95+Feb!AA95+Mar!AA95+Abr!AA95+May!AA95+Jun!AA95+Jul!AA95+Ago!AA95+Set!AA95),IF(Config!$C$6=10,SUM(+Ene!AA95+Feb!AA95+Mar!AA95+Abr!AA95+May!AA95+Jun!AA95+Jul!AA95+Ago!AA95+Set!AA95+Oct!AA95),IF(Config!$C$6=11,SUM(+Ene!AA95+Feb!AA95+Mar!AA95+Abr!AA95+May!AA95+Jun!AA95+Jul!AA95+Ago!AA95+Set!AA95+Oct!AA95+Nov!AA95),IF(Config!$C$6=12,SUM(+Ene!AA95+Feb!AA95+Mar!AA95+Abr!AA95+May!AA95+Jun!AA95+Jul!AA95+Ago!AA95+Set!AA95+Oct!AA95+Nov!AA95+Dic!AA95)))))))))))))</f>
        <v>0</v>
      </c>
      <c r="AB95" s="394">
        <f>IF(Config!$C$6=1,SUM(+Ene!AB95),IF(Config!$C$6=2,SUM(+Ene!AB95+Feb!AB95),IF(Config!$C$6=3,SUM(+Ene!AB95+Feb!AB95+Mar!AB95),IF(Config!$C$6=4,SUM(+Ene!AB95+Feb!AB95+Mar!AB95+Abr!AB95),IF(Config!$C$6=5,SUM(Ene!AB95+Feb!AB95+Mar!AB95+Abr!AB95+May!AB95),IF(Config!$C$6=6,SUM(+Ene!AB95+Feb!AB95+Mar!AB95+Abr!AB95+May!AB95+Jun!AB95),IF(Config!$C$6=7,SUM(Ene!AB95+Feb!AB95+Mar!AB95+Abr!AB95+May!AB95+Jun!AB95+Jul!AB95),IF(Config!$C$6=8,SUM(+Ene!AB95+Feb!AB95+Mar!AB95+Abr!AB95+May!AB95+Jun!AB95+Jul!AB95+Ago!AB95),IF(Config!$C$6=9,SUM(+Ene!AB95+Feb!AB95+Mar!AB95+Abr!AB95+May!AB95+Jun!AB95+Jul!AB95+Ago!AB95+Set!AB95),IF(Config!$C$6=10,SUM(+Ene!AB95+Feb!AB95+Mar!AB95+Abr!AB95+May!AB95+Jun!AB95+Jul!AB95+Ago!AB95+Set!AB95+Oct!AB95),IF(Config!$C$6=11,SUM(+Ene!AB95+Feb!AB95+Mar!AB95+Abr!AB95+May!AB95+Jun!AB95+Jul!AB95+Ago!AB95+Set!AB95+Oct!AB95+Nov!AB95),IF(Config!$C$6=12,SUM(+Ene!AB95+Feb!AB95+Mar!AB95+Abr!AB95+May!AB95+Jun!AB95+Jul!AB95+Ago!AB95+Set!AB95+Oct!AB95+Nov!AB95+Dic!AB95)))))))))))))</f>
        <v>0</v>
      </c>
      <c r="AC95" s="394">
        <f>IF(Config!$C$6=1,SUM(+Ene!AC95),IF(Config!$C$6=2,SUM(+Ene!AC95+Feb!AC95),IF(Config!$C$6=3,SUM(+Ene!AC95+Feb!AC95+Mar!AC95),IF(Config!$C$6=4,SUM(+Ene!AC95+Feb!AC95+Mar!AC95+Abr!AC95),IF(Config!$C$6=5,SUM(Ene!AC95+Feb!AC95+Mar!AC95+Abr!AC95+May!AC95),IF(Config!$C$6=6,SUM(+Ene!AC95+Feb!AC95+Mar!AC95+Abr!AC95+May!AC95+Jun!AC95),IF(Config!$C$6=7,SUM(Ene!AC95+Feb!AC95+Mar!AC95+Abr!AC95+May!AC95+Jun!AC95+Jul!AC95),IF(Config!$C$6=8,SUM(+Ene!AC95+Feb!AC95+Mar!AC95+Abr!AC95+May!AC95+Jun!AC95+Jul!AC95+Ago!AC95),IF(Config!$C$6=9,SUM(+Ene!AC95+Feb!AC95+Mar!AC95+Abr!AC95+May!AC95+Jun!AC95+Jul!AC95+Ago!AC95+Set!AC95),IF(Config!$C$6=10,SUM(+Ene!AC95+Feb!AC95+Mar!AC95+Abr!AC95+May!AC95+Jun!AC95+Jul!AC95+Ago!AC95+Set!AC95+Oct!AC95),IF(Config!$C$6=11,SUM(+Ene!AC95+Feb!AC95+Mar!AC95+Abr!AC95+May!AC95+Jun!AC95+Jul!AC95+Ago!AC95+Set!AC95+Oct!AC95+Nov!AC95),IF(Config!$C$6=12,SUM(+Ene!AC95+Feb!AC95+Mar!AC95+Abr!AC95+May!AC95+Jun!AC95+Jul!AC95+Ago!AC95+Set!AC95+Oct!AC95+Nov!AC95+Dic!AC95)))))))))))))</f>
        <v>0</v>
      </c>
      <c r="AD95" s="394">
        <f>IF(Config!$C$6=1,SUM(+Ene!AD95),IF(Config!$C$6=2,SUM(+Ene!AD95+Feb!AD95),IF(Config!$C$6=3,SUM(+Ene!AD95+Feb!AD95+Mar!AD95),IF(Config!$C$6=4,SUM(+Ene!AD95+Feb!AD95+Mar!AD95+Abr!AD95),IF(Config!$C$6=5,SUM(Ene!AD95+Feb!AD95+Mar!AD95+Abr!AD95+May!AD95),IF(Config!$C$6=6,SUM(+Ene!AD95+Feb!AD95+Mar!AD95+Abr!AD95+May!AD95+Jun!AD95),IF(Config!$C$6=7,SUM(Ene!AD95+Feb!AD95+Mar!AD95+Abr!AD95+May!AD95+Jun!AD95+Jul!AD95),IF(Config!$C$6=8,SUM(+Ene!AD95+Feb!AD95+Mar!AD95+Abr!AD95+May!AD95+Jun!AD95+Jul!AD95+Ago!AD95),IF(Config!$C$6=9,SUM(+Ene!AD95+Feb!AD95+Mar!AD95+Abr!AD95+May!AD95+Jun!AD95+Jul!AD95+Ago!AD95+Set!AD95),IF(Config!$C$6=10,SUM(+Ene!AD95+Feb!AD95+Mar!AD95+Abr!AD95+May!AD95+Jun!AD95+Jul!AD95+Ago!AD95+Set!AD95+Oct!AD95),IF(Config!$C$6=11,SUM(+Ene!AD95+Feb!AD95+Mar!AD95+Abr!AD95+May!AD95+Jun!AD95+Jul!AD95+Ago!AD95+Set!AD95+Oct!AD95+Nov!AD95),IF(Config!$C$6=12,SUM(+Ene!AD95+Feb!AD95+Mar!AD95+Abr!AD95+May!AD95+Jun!AD95+Jul!AD95+Ago!AD95+Set!AD95+Oct!AD95+Nov!AD95+Dic!AD95)))))))))))))</f>
        <v>0</v>
      </c>
      <c r="AE95" s="394">
        <f>IF(Config!$C$6=1,SUM(+Ene!AE95),IF(Config!$C$6=2,SUM(+Ene!AE95+Feb!AE95),IF(Config!$C$6=3,SUM(+Ene!AE95+Feb!AE95+Mar!AE95),IF(Config!$C$6=4,SUM(+Ene!AE95+Feb!AE95+Mar!AE95+Abr!AE95),IF(Config!$C$6=5,SUM(Ene!AE95+Feb!AE95+Mar!AE95+Abr!AE95+May!AE95),IF(Config!$C$6=6,SUM(+Ene!AE95+Feb!AE95+Mar!AE95+Abr!AE95+May!AE95+Jun!AE95),IF(Config!$C$6=7,SUM(Ene!AE95+Feb!AE95+Mar!AE95+Abr!AE95+May!AE95+Jun!AE95+Jul!AE95),IF(Config!$C$6=8,SUM(+Ene!AE95+Feb!AE95+Mar!AE95+Abr!AE95+May!AE95+Jun!AE95+Jul!AE95+Ago!AE95),IF(Config!$C$6=9,SUM(+Ene!AE95+Feb!AE95+Mar!AE95+Abr!AE95+May!AE95+Jun!AE95+Jul!AE95+Ago!AE95+Set!AE95),IF(Config!$C$6=10,SUM(+Ene!AE95+Feb!AE95+Mar!AE95+Abr!AE95+May!AE95+Jun!AE95+Jul!AE95+Ago!AE95+Set!AE95+Oct!AE95),IF(Config!$C$6=11,SUM(+Ene!AE95+Feb!AE95+Mar!AE95+Abr!AE95+May!AE95+Jun!AE95+Jul!AE95+Ago!AE95+Set!AE95+Oct!AE95+Nov!AE95),IF(Config!$C$6=12,SUM(+Ene!AE95+Feb!AE95+Mar!AE95+Abr!AE95+May!AE95+Jun!AE95+Jul!AE95+Ago!AE95+Set!AE95+Oct!AE95+Nov!AE95+Dic!AE95)))))))))))))</f>
        <v>0</v>
      </c>
      <c r="AF95" s="394">
        <f>IF(Config!$C$6=1,SUM(+Ene!AF95),IF(Config!$C$6=2,SUM(+Ene!AF95+Feb!AF95),IF(Config!$C$6=3,SUM(+Ene!AF95+Feb!AF95+Mar!AF95),IF(Config!$C$6=4,SUM(+Ene!AF95+Feb!AF95+Mar!AF95+Abr!AF95),IF(Config!$C$6=5,SUM(Ene!AF95+Feb!AF95+Mar!AF95+Abr!AF95+May!AF95),IF(Config!$C$6=6,SUM(+Ene!AF95+Feb!AF95+Mar!AF95+Abr!AF95+May!AF95+Jun!AF95),IF(Config!$C$6=7,SUM(Ene!AF95+Feb!AF95+Mar!AF95+Abr!AF95+May!AF95+Jun!AF95+Jul!AF95),IF(Config!$C$6=8,SUM(+Ene!AF95+Feb!AF95+Mar!AF95+Abr!AF95+May!AF95+Jun!AF95+Jul!AF95+Ago!AF95),IF(Config!$C$6=9,SUM(+Ene!AF95+Feb!AF95+Mar!AF95+Abr!AF95+May!AF95+Jun!AF95+Jul!AF95+Ago!AF95+Set!AF95),IF(Config!$C$6=10,SUM(+Ene!AF95+Feb!AF95+Mar!AF95+Abr!AF95+May!AF95+Jun!AF95+Jul!AF95+Ago!AF95+Set!AF95+Oct!AF95),IF(Config!$C$6=11,SUM(+Ene!AF95+Feb!AF95+Mar!AF95+Abr!AF95+May!AF95+Jun!AF95+Jul!AF95+Ago!AF95+Set!AF95+Oct!AF95+Nov!AF95),IF(Config!$C$6=12,SUM(+Ene!AF95+Feb!AF95+Mar!AF95+Abr!AF95+May!AF95+Jun!AF95+Jul!AF95+Ago!AF95+Set!AF95+Oct!AF95+Nov!AF95+Dic!AF95)))))))))))))</f>
        <v>0</v>
      </c>
      <c r="AG95" s="394">
        <f>IF(Config!$C$6=1,SUM(+Ene!AG95),IF(Config!$C$6=2,SUM(+Ene!AG95+Feb!AG95),IF(Config!$C$6=3,SUM(+Ene!AG95+Feb!AG95+Mar!AG95),IF(Config!$C$6=4,SUM(+Ene!AG95+Feb!AG95+Mar!AG95+Abr!AG95),IF(Config!$C$6=5,SUM(Ene!AG95+Feb!AG95+Mar!AG95+Abr!AG95+May!AG95),IF(Config!$C$6=6,SUM(+Ene!AG95+Feb!AG95+Mar!AG95+Abr!AG95+May!AG95+Jun!AG95),IF(Config!$C$6=7,SUM(Ene!AG95+Feb!AG95+Mar!AG95+Abr!AG95+May!AG95+Jun!AG95+Jul!AG95),IF(Config!$C$6=8,SUM(+Ene!AG95+Feb!AG95+Mar!AG95+Abr!AG95+May!AG95+Jun!AG95+Jul!AG95+Ago!AG95),IF(Config!$C$6=9,SUM(+Ene!AG95+Feb!AG95+Mar!AG95+Abr!AG95+May!AG95+Jun!AG95+Jul!AG95+Ago!AG95+Set!AG95),IF(Config!$C$6=10,SUM(+Ene!AG95+Feb!AG95+Mar!AG95+Abr!AG95+May!AG95+Jun!AG95+Jul!AG95+Ago!AG95+Set!AG95+Oct!AG95),IF(Config!$C$6=11,SUM(+Ene!AG95+Feb!AG95+Mar!AG95+Abr!AG95+May!AG95+Jun!AG95+Jul!AG95+Ago!AG95+Set!AG95+Oct!AG95+Nov!AG95),IF(Config!$C$6=12,SUM(+Ene!AG95+Feb!AG95+Mar!AG95+Abr!AG95+May!AG95+Jun!AG95+Jul!AG95+Ago!AG95+Set!AG95+Oct!AG95+Nov!AG95+Dic!AG95)))))))))))))</f>
        <v>0</v>
      </c>
      <c r="AH95" s="394">
        <f>IF(Config!$C$6=1,SUM(+Ene!AH95),IF(Config!$C$6=2,SUM(+Ene!AH95+Feb!AH95),IF(Config!$C$6=3,SUM(+Ene!AH95+Feb!AH95+Mar!AH95),IF(Config!$C$6=4,SUM(+Ene!AH95+Feb!AH95+Mar!AH95+Abr!AH95),IF(Config!$C$6=5,SUM(Ene!AH95+Feb!AH95+Mar!AH95+Abr!AH95+May!AH95),IF(Config!$C$6=6,SUM(+Ene!AH95+Feb!AH95+Mar!AH95+Abr!AH95+May!AH95+Jun!AH95),IF(Config!$C$6=7,SUM(Ene!AH95+Feb!AH95+Mar!AH95+Abr!AH95+May!AH95+Jun!AH95+Jul!AH95),IF(Config!$C$6=8,SUM(+Ene!AH95+Feb!AH95+Mar!AH95+Abr!AH95+May!AH95+Jun!AH95+Jul!AH95+Ago!AH95),IF(Config!$C$6=9,SUM(+Ene!AH95+Feb!AH95+Mar!AH95+Abr!AH95+May!AH95+Jun!AH95+Jul!AH95+Ago!AH95+Set!AH95),IF(Config!$C$6=10,SUM(+Ene!AH95+Feb!AH95+Mar!AH95+Abr!AH95+May!AH95+Jun!AH95+Jul!AH95+Ago!AH95+Set!AH95+Oct!AH95),IF(Config!$C$6=11,SUM(+Ene!AH95+Feb!AH95+Mar!AH95+Abr!AH95+May!AH95+Jun!AH95+Jul!AH95+Ago!AH95+Set!AH95+Oct!AH95+Nov!AH95),IF(Config!$C$6=12,SUM(+Ene!AH95+Feb!AH95+Mar!AH95+Abr!AH95+May!AH95+Jun!AH95+Jul!AH95+Ago!AH95+Set!AH95+Oct!AH95+Nov!AH95+Dic!AH95)))))))))))))</f>
        <v>0</v>
      </c>
      <c r="AI95" s="394">
        <f>IF(Config!$C$6=1,SUM(+Ene!AI95),IF(Config!$C$6=2,SUM(+Ene!AI95+Feb!AI95),IF(Config!$C$6=3,SUM(+Ene!AI95+Feb!AI95+Mar!AI95),IF(Config!$C$6=4,SUM(+Ene!AI95+Feb!AI95+Mar!AI95+Abr!AI95),IF(Config!$C$6=5,SUM(Ene!AI95+Feb!AI95+Mar!AI95+Abr!AI95+May!AI95),IF(Config!$C$6=6,SUM(+Ene!AI95+Feb!AI95+Mar!AI95+Abr!AI95+May!AI95+Jun!AI95),IF(Config!$C$6=7,SUM(Ene!AI95+Feb!AI95+Mar!AI95+Abr!AI95+May!AI95+Jun!AI95+Jul!AI95),IF(Config!$C$6=8,SUM(+Ene!AI95+Feb!AI95+Mar!AI95+Abr!AI95+May!AI95+Jun!AI95+Jul!AI95+Ago!AI95),IF(Config!$C$6=9,SUM(+Ene!AI95+Feb!AI95+Mar!AI95+Abr!AI95+May!AI95+Jun!AI95+Jul!AI95+Ago!AI95+Set!AI95),IF(Config!$C$6=10,SUM(+Ene!AI95+Feb!AI95+Mar!AI95+Abr!AI95+May!AI95+Jun!AI95+Jul!AI95+Ago!AI95+Set!AI95+Oct!AI95),IF(Config!$C$6=11,SUM(+Ene!AI95+Feb!AI95+Mar!AI95+Abr!AI95+May!AI95+Jun!AI95+Jul!AI95+Ago!AI95+Set!AI95+Oct!AI95+Nov!AI95),IF(Config!$C$6=12,SUM(+Ene!AI95+Feb!AI95+Mar!AI95+Abr!AI95+May!AI95+Jun!AI95+Jul!AI95+Ago!AI95+Set!AI95+Oct!AI95+Nov!AI95+Dic!AI95)))))))))))))</f>
        <v>0</v>
      </c>
      <c r="AJ95" s="394">
        <f>IF(Config!$C$6=1,SUM(+Ene!AJ95),IF(Config!$C$6=2,SUM(+Ene!AJ95+Feb!AJ95),IF(Config!$C$6=3,SUM(+Ene!AJ95+Feb!AJ95+Mar!AJ95),IF(Config!$C$6=4,SUM(+Ene!AJ95+Feb!AJ95+Mar!AJ95+Abr!AJ95),IF(Config!$C$6=5,SUM(Ene!AJ95+Feb!AJ95+Mar!AJ95+Abr!AJ95+May!AJ95),IF(Config!$C$6=6,SUM(+Ene!AJ95+Feb!AJ95+Mar!AJ95+Abr!AJ95+May!AJ95+Jun!AJ95),IF(Config!$C$6=7,SUM(Ene!AJ95+Feb!AJ95+Mar!AJ95+Abr!AJ95+May!AJ95+Jun!AJ95+Jul!AJ95),IF(Config!$C$6=8,SUM(+Ene!AJ95+Feb!AJ95+Mar!AJ95+Abr!AJ95+May!AJ95+Jun!AJ95+Jul!AJ95+Ago!AJ95),IF(Config!$C$6=9,SUM(+Ene!AJ95+Feb!AJ95+Mar!AJ95+Abr!AJ95+May!AJ95+Jun!AJ95+Jul!AJ95+Ago!AJ95+Set!AJ95),IF(Config!$C$6=10,SUM(+Ene!AJ95+Feb!AJ95+Mar!AJ95+Abr!AJ95+May!AJ95+Jun!AJ95+Jul!AJ95+Ago!AJ95+Set!AJ95+Oct!AJ95),IF(Config!$C$6=11,SUM(+Ene!AJ95+Feb!AJ95+Mar!AJ95+Abr!AJ95+May!AJ95+Jun!AJ95+Jul!AJ95+Ago!AJ95+Set!AJ95+Oct!AJ95+Nov!AJ95),IF(Config!$C$6=12,SUM(+Ene!AJ95+Feb!AJ95+Mar!AJ95+Abr!AJ95+May!AJ95+Jun!AJ95+Jul!AJ95+Ago!AJ95+Set!AJ95+Oct!AJ95+Nov!AJ95+Dic!AJ95)))))))))))))</f>
        <v>0</v>
      </c>
      <c r="AK95" s="394">
        <f>IF(Config!$C$6=1,SUM(+Ene!AK95),IF(Config!$C$6=2,SUM(+Ene!AK95+Feb!AK95),IF(Config!$C$6=3,SUM(+Ene!AK95+Feb!AK95+Mar!AK95),IF(Config!$C$6=4,SUM(+Ene!AK95+Feb!AK95+Mar!AK95+Abr!AK95),IF(Config!$C$6=5,SUM(Ene!AK95+Feb!AK95+Mar!AK95+Abr!AK95+May!AK95),IF(Config!$C$6=6,SUM(+Ene!AK95+Feb!AK95+Mar!AK95+Abr!AK95+May!AK95+Jun!AK95),IF(Config!$C$6=7,SUM(Ene!AK95+Feb!AK95+Mar!AK95+Abr!AK95+May!AK95+Jun!AK95+Jul!AK95),IF(Config!$C$6=8,SUM(+Ene!AK95+Feb!AK95+Mar!AK95+Abr!AK95+May!AK95+Jun!AK95+Jul!AK95+Ago!AK95),IF(Config!$C$6=9,SUM(+Ene!AK95+Feb!AK95+Mar!AK95+Abr!AK95+May!AK95+Jun!AK95+Jul!AK95+Ago!AK95+Set!AK95),IF(Config!$C$6=10,SUM(+Ene!AK95+Feb!AK95+Mar!AK95+Abr!AK95+May!AK95+Jun!AK95+Jul!AK95+Ago!AK95+Set!AK95+Oct!AK95),IF(Config!$C$6=11,SUM(+Ene!AK95+Feb!AK95+Mar!AK95+Abr!AK95+May!AK95+Jun!AK95+Jul!AK95+Ago!AK95+Set!AK95+Oct!AK95+Nov!AK95),IF(Config!$C$6=12,SUM(+Ene!AK95+Feb!AK95+Mar!AK95+Abr!AK95+May!AK95+Jun!AK95+Jul!AK95+Ago!AK95+Set!AK95+Oct!AK95+Nov!AK95+Dic!AK95)))))))))))))</f>
        <v>0</v>
      </c>
      <c r="AL95" s="394">
        <f>IF(Config!$C$6=1,SUM(+Ene!AL95),IF(Config!$C$6=2,SUM(+Ene!AL95+Feb!AL95),IF(Config!$C$6=3,SUM(+Ene!AL95+Feb!AL95+Mar!AL95),IF(Config!$C$6=4,SUM(+Ene!AL95+Feb!AL95+Mar!AL95+Abr!AL95),IF(Config!$C$6=5,SUM(Ene!AL95+Feb!AL95+Mar!AL95+Abr!AL95+May!AL95),IF(Config!$C$6=6,SUM(+Ene!AL95+Feb!AL95+Mar!AL95+Abr!AL95+May!AL95+Jun!AL95),IF(Config!$C$6=7,SUM(Ene!AL95+Feb!AL95+Mar!AL95+Abr!AL95+May!AL95+Jun!AL95+Jul!AL95),IF(Config!$C$6=8,SUM(+Ene!AL95+Feb!AL95+Mar!AL95+Abr!AL95+May!AL95+Jun!AL95+Jul!AL95+Ago!AL95),IF(Config!$C$6=9,SUM(+Ene!AL95+Feb!AL95+Mar!AL95+Abr!AL95+May!AL95+Jun!AL95+Jul!AL95+Ago!AL95+Set!AL95),IF(Config!$C$6=10,SUM(+Ene!AL95+Feb!AL95+Mar!AL95+Abr!AL95+May!AL95+Jun!AL95+Jul!AL95+Ago!AL95+Set!AL95+Oct!AL95),IF(Config!$C$6=11,SUM(+Ene!AL95+Feb!AL95+Mar!AL95+Abr!AL95+May!AL95+Jun!AL95+Jul!AL95+Ago!AL95+Set!AL95+Oct!AL95+Nov!AL95),IF(Config!$C$6=12,SUM(+Ene!AL95+Feb!AL95+Mar!AL95+Abr!AL95+May!AL95+Jun!AL95+Jul!AL95+Ago!AL95+Set!AL95+Oct!AL95+Nov!AL95+Dic!AL95)))))))))))))</f>
        <v>0</v>
      </c>
      <c r="AM95" s="394">
        <f>IF(Config!$C$6=1,SUM(+Ene!AM95),IF(Config!$C$6=2,SUM(+Ene!AM95+Feb!AM95),IF(Config!$C$6=3,SUM(+Ene!AM95+Feb!AM95+Mar!AM95),IF(Config!$C$6=4,SUM(+Ene!AM95+Feb!AM95+Mar!AM95+Abr!AM95),IF(Config!$C$6=5,SUM(Ene!AM95+Feb!AM95+Mar!AM95+Abr!AM95+May!AM95),IF(Config!$C$6=6,SUM(+Ene!AM95+Feb!AM95+Mar!AM95+Abr!AM95+May!AM95+Jun!AM95),IF(Config!$C$6=7,SUM(Ene!AM95+Feb!AM95+Mar!AM95+Abr!AM95+May!AM95+Jun!AM95+Jul!AM95),IF(Config!$C$6=8,SUM(+Ene!AM95+Feb!AM95+Mar!AM95+Abr!AM95+May!AM95+Jun!AM95+Jul!AM95+Ago!AM95),IF(Config!$C$6=9,SUM(+Ene!AM95+Feb!AM95+Mar!AM95+Abr!AM95+May!AM95+Jun!AM95+Jul!AM95+Ago!AM95+Set!AM95),IF(Config!$C$6=10,SUM(+Ene!AM95+Feb!AM95+Mar!AM95+Abr!AM95+May!AM95+Jun!AM95+Jul!AM95+Ago!AM95+Set!AM95+Oct!AM95),IF(Config!$C$6=11,SUM(+Ene!AM95+Feb!AM95+Mar!AM95+Abr!AM95+May!AM95+Jun!AM95+Jul!AM95+Ago!AM95+Set!AM95+Oct!AM95+Nov!AM95),IF(Config!$C$6=12,SUM(+Ene!AM95+Feb!AM95+Mar!AM95+Abr!AM95+May!AM95+Jun!AM95+Jul!AM95+Ago!AM95+Set!AM95+Oct!AM95+Nov!AM95+Dic!AM95)))))))))))))</f>
        <v>0</v>
      </c>
      <c r="AN95" s="394">
        <f>IF(Config!$C$6=1,SUM(+Ene!AN95),IF(Config!$C$6=2,SUM(+Ene!AN95+Feb!AN95),IF(Config!$C$6=3,SUM(+Ene!AN95+Feb!AN95+Mar!AN95),IF(Config!$C$6=4,SUM(+Ene!AN95+Feb!AN95+Mar!AN95+Abr!AN95),IF(Config!$C$6=5,SUM(Ene!AN95+Feb!AN95+Mar!AN95+Abr!AN95+May!AN95),IF(Config!$C$6=6,SUM(+Ene!AN95+Feb!AN95+Mar!AN95+Abr!AN95+May!AN95+Jun!AN95),IF(Config!$C$6=7,SUM(Ene!AN95+Feb!AN95+Mar!AN95+Abr!AN95+May!AN95+Jun!AN95+Jul!AN95),IF(Config!$C$6=8,SUM(+Ene!AN95+Feb!AN95+Mar!AN95+Abr!AN95+May!AN95+Jun!AN95+Jul!AN95+Ago!AN95),IF(Config!$C$6=9,SUM(+Ene!AN95+Feb!AN95+Mar!AN95+Abr!AN95+May!AN95+Jun!AN95+Jul!AN95+Ago!AN95+Set!AN95),IF(Config!$C$6=10,SUM(+Ene!AN95+Feb!AN95+Mar!AN95+Abr!AN95+May!AN95+Jun!AN95+Jul!AN95+Ago!AN95+Set!AN95+Oct!AN95),IF(Config!$C$6=11,SUM(+Ene!AN95+Feb!AN95+Mar!AN95+Abr!AN95+May!AN95+Jun!AN95+Jul!AN95+Ago!AN95+Set!AN95+Oct!AN95+Nov!AN95),IF(Config!$C$6=12,SUM(+Ene!AN95+Feb!AN95+Mar!AN95+Abr!AN95+May!AN95+Jun!AN95+Jul!AN95+Ago!AN95+Set!AN95+Oct!AN95+Nov!AN95+Dic!AN95)))))))))))))</f>
        <v>0</v>
      </c>
      <c r="AO95" s="394">
        <f>IF(Config!$C$6=1,SUM(+Ene!AO95),IF(Config!$C$6=2,SUM(+Ene!AO95+Feb!AO95),IF(Config!$C$6=3,SUM(+Ene!AO95+Feb!AO95+Mar!AO95),IF(Config!$C$6=4,SUM(+Ene!AO95+Feb!AO95+Mar!AO95+Abr!AO95),IF(Config!$C$6=5,SUM(Ene!AO95+Feb!AO95+Mar!AO95+Abr!AO95+May!AO95),IF(Config!$C$6=6,SUM(+Ene!AO95+Feb!AO95+Mar!AO95+Abr!AO95+May!AO95+Jun!AO95),IF(Config!$C$6=7,SUM(Ene!AO95+Feb!AO95+Mar!AO95+Abr!AO95+May!AO95+Jun!AO95+Jul!AO95),IF(Config!$C$6=8,SUM(+Ene!AO95+Feb!AO95+Mar!AO95+Abr!AO95+May!AO95+Jun!AO95+Jul!AO95+Ago!AO95),IF(Config!$C$6=9,SUM(+Ene!AO95+Feb!AO95+Mar!AO95+Abr!AO95+May!AO95+Jun!AO95+Jul!AO95+Ago!AO95+Set!AO95),IF(Config!$C$6=10,SUM(+Ene!AO95+Feb!AO95+Mar!AO95+Abr!AO95+May!AO95+Jun!AO95+Jul!AO95+Ago!AO95+Set!AO95+Oct!AO95),IF(Config!$C$6=11,SUM(+Ene!AO95+Feb!AO95+Mar!AO95+Abr!AO95+May!AO95+Jun!AO95+Jul!AO95+Ago!AO95+Set!AO95+Oct!AO95+Nov!AO95),IF(Config!$C$6=12,SUM(+Ene!AO95+Feb!AO95+Mar!AO95+Abr!AO95+May!AO95+Jun!AO95+Jul!AO95+Ago!AO95+Set!AO95+Oct!AO95+Nov!AO95+Dic!AO95)))))))))))))</f>
        <v>0</v>
      </c>
      <c r="AP95" s="394">
        <f>IF(Config!$C$6=1,SUM(+Ene!AP95),IF(Config!$C$6=2,SUM(+Ene!AP95+Feb!AP95),IF(Config!$C$6=3,SUM(+Ene!AP95+Feb!AP95+Mar!AP95),IF(Config!$C$6=4,SUM(+Ene!AP95+Feb!AP95+Mar!AP95+Abr!AP95),IF(Config!$C$6=5,SUM(Ene!AP95+Feb!AP95+Mar!AP95+Abr!AP95+May!AP95),IF(Config!$C$6=6,SUM(+Ene!AP95+Feb!AP95+Mar!AP95+Abr!AP95+May!AP95+Jun!AP95),IF(Config!$C$6=7,SUM(Ene!AP95+Feb!AP95+Mar!AP95+Abr!AP95+May!AP95+Jun!AP95+Jul!AP95),IF(Config!$C$6=8,SUM(+Ene!AP95+Feb!AP95+Mar!AP95+Abr!AP95+May!AP95+Jun!AP95+Jul!AP95+Ago!AP95),IF(Config!$C$6=9,SUM(+Ene!AP95+Feb!AP95+Mar!AP95+Abr!AP95+May!AP95+Jun!AP95+Jul!AP95+Ago!AP95+Set!AP95),IF(Config!$C$6=10,SUM(+Ene!AP95+Feb!AP95+Mar!AP95+Abr!AP95+May!AP95+Jun!AP95+Jul!AP95+Ago!AP95+Set!AP95+Oct!AP95),IF(Config!$C$6=11,SUM(+Ene!AP95+Feb!AP95+Mar!AP95+Abr!AP95+May!AP95+Jun!AP95+Jul!AP95+Ago!AP95+Set!AP95+Oct!AP95+Nov!AP95),IF(Config!$C$6=12,SUM(+Ene!AP95+Feb!AP95+Mar!AP95+Abr!AP95+May!AP95+Jun!AP95+Jul!AP95+Ago!AP95+Set!AP95+Oct!AP95+Nov!AP95+Dic!AP95)))))))))))))</f>
        <v>0</v>
      </c>
      <c r="AQ95" s="394">
        <f>IF(Config!$C$6=1,SUM(+Ene!AQ95),IF(Config!$C$6=2,SUM(+Ene!AQ95+Feb!AQ95),IF(Config!$C$6=3,SUM(+Ene!AQ95+Feb!AQ95+Mar!AQ95),IF(Config!$C$6=4,SUM(+Ene!AQ95+Feb!AQ95+Mar!AQ95+Abr!AQ95),IF(Config!$C$6=5,SUM(Ene!AQ95+Feb!AQ95+Mar!AQ95+Abr!AQ95+May!AQ95),IF(Config!$C$6=6,SUM(+Ene!AQ95+Feb!AQ95+Mar!AQ95+Abr!AQ95+May!AQ95+Jun!AQ95),IF(Config!$C$6=7,SUM(Ene!AQ95+Feb!AQ95+Mar!AQ95+Abr!AQ95+May!AQ95+Jun!AQ95+Jul!AQ95),IF(Config!$C$6=8,SUM(+Ene!AQ95+Feb!AQ95+Mar!AQ95+Abr!AQ95+May!AQ95+Jun!AQ95+Jul!AQ95+Ago!AQ95),IF(Config!$C$6=9,SUM(+Ene!AQ95+Feb!AQ95+Mar!AQ95+Abr!AQ95+May!AQ95+Jun!AQ95+Jul!AQ95+Ago!AQ95+Set!AQ95),IF(Config!$C$6=10,SUM(+Ene!AQ95+Feb!AQ95+Mar!AQ95+Abr!AQ95+May!AQ95+Jun!AQ95+Jul!AQ95+Ago!AQ95+Set!AQ95+Oct!AQ95),IF(Config!$C$6=11,SUM(+Ene!AQ95+Feb!AQ95+Mar!AQ95+Abr!AQ95+May!AQ95+Jun!AQ95+Jul!AQ95+Ago!AQ95+Set!AQ95+Oct!AQ95+Nov!AQ95),IF(Config!$C$6=12,SUM(+Ene!AQ95+Feb!AQ95+Mar!AQ95+Abr!AQ95+May!AQ95+Jun!AQ95+Jul!AQ95+Ago!AQ95+Set!AQ95+Oct!AQ95+Nov!AQ95+Dic!AQ95)))))))))))))</f>
        <v>0</v>
      </c>
      <c r="AR95" s="394">
        <f>IF(Config!$C$6=1,SUM(+Ene!AR95),IF(Config!$C$6=2,SUM(+Ene!AR95+Feb!AR95),IF(Config!$C$6=3,SUM(+Ene!AR95+Feb!AR95+Mar!AR95),IF(Config!$C$6=4,SUM(+Ene!AR95+Feb!AR95+Mar!AR95+Abr!AR95),IF(Config!$C$6=5,SUM(Ene!AR95+Feb!AR95+Mar!AR95+Abr!AR95+May!AR95),IF(Config!$C$6=6,SUM(+Ene!AR95+Feb!AR95+Mar!AR95+Abr!AR95+May!AR95+Jun!AR95),IF(Config!$C$6=7,SUM(Ene!AR95+Feb!AR95+Mar!AR95+Abr!AR95+May!AR95+Jun!AR95+Jul!AR95),IF(Config!$C$6=8,SUM(+Ene!AR95+Feb!AR95+Mar!AR95+Abr!AR95+May!AR95+Jun!AR95+Jul!AR95+Ago!AR95),IF(Config!$C$6=9,SUM(+Ene!AR95+Feb!AR95+Mar!AR95+Abr!AR95+May!AR95+Jun!AR95+Jul!AR95+Ago!AR95+Set!AR95),IF(Config!$C$6=10,SUM(+Ene!AR95+Feb!AR95+Mar!AR95+Abr!AR95+May!AR95+Jun!AR95+Jul!AR95+Ago!AR95+Set!AR95+Oct!AR95),IF(Config!$C$6=11,SUM(+Ene!AR95+Feb!AR95+Mar!AR95+Abr!AR95+May!AR95+Jun!AR95+Jul!AR95+Ago!AR95+Set!AR95+Oct!AR95+Nov!AR95),IF(Config!$C$6=12,SUM(+Ene!AR95+Feb!AR95+Mar!AR95+Abr!AR95+May!AR95+Jun!AR95+Jul!AR95+Ago!AR95+Set!AR95+Oct!AR95+Nov!AR95+Dic!AR95)))))))))))))</f>
        <v>0</v>
      </c>
      <c r="AS95" s="394">
        <f>IF(Config!$C$6=1,SUM(+Ene!AS95),IF(Config!$C$6=2,SUM(+Ene!AS95+Feb!AS95),IF(Config!$C$6=3,SUM(+Ene!AS95+Feb!AS95+Mar!AS95),IF(Config!$C$6=4,SUM(+Ene!AS95+Feb!AS95+Mar!AS95+Abr!AS95),IF(Config!$C$6=5,SUM(Ene!AS95+Feb!AS95+Mar!AS95+Abr!AS95+May!AS95),IF(Config!$C$6=6,SUM(+Ene!AS95+Feb!AS95+Mar!AS95+Abr!AS95+May!AS95+Jun!AS95),IF(Config!$C$6=7,SUM(Ene!AS95+Feb!AS95+Mar!AS95+Abr!AS95+May!AS95+Jun!AS95+Jul!AS95),IF(Config!$C$6=8,SUM(+Ene!AS95+Feb!AS95+Mar!AS95+Abr!AS95+May!AS95+Jun!AS95+Jul!AS95+Ago!AS95),IF(Config!$C$6=9,SUM(+Ene!AS95+Feb!AS95+Mar!AS95+Abr!AS95+May!AS95+Jun!AS95+Jul!AS95+Ago!AS95+Set!AS95),IF(Config!$C$6=10,SUM(+Ene!AS95+Feb!AS95+Mar!AS95+Abr!AS95+May!AS95+Jun!AS95+Jul!AS95+Ago!AS95+Set!AS95+Oct!AS95),IF(Config!$C$6=11,SUM(+Ene!AS95+Feb!AS95+Mar!AS95+Abr!AS95+May!AS95+Jun!AS95+Jul!AS95+Ago!AS95+Set!AS95+Oct!AS95+Nov!AS95),IF(Config!$C$6=12,SUM(+Ene!AS95+Feb!AS95+Mar!AS95+Abr!AS95+May!AS95+Jun!AS95+Jul!AS95+Ago!AS95+Set!AS95+Oct!AS95+Nov!AS95+Dic!AS95)))))))))))))</f>
        <v>0</v>
      </c>
      <c r="AT95" s="394">
        <f>IF(Config!$C$6=1,SUM(+Ene!AT95),IF(Config!$C$6=2,SUM(+Ene!AT95+Feb!AT95),IF(Config!$C$6=3,SUM(+Ene!AT95+Feb!AT95+Mar!AT95),IF(Config!$C$6=4,SUM(+Ene!AT95+Feb!AT95+Mar!AT95+Abr!AT95),IF(Config!$C$6=5,SUM(Ene!AT95+Feb!AT95+Mar!AT95+Abr!AT95+May!AT95),IF(Config!$C$6=6,SUM(+Ene!AT95+Feb!AT95+Mar!AT95+Abr!AT95+May!AT95+Jun!AT95),IF(Config!$C$6=7,SUM(Ene!AT95+Feb!AT95+Mar!AT95+Abr!AT95+May!AT95+Jun!AT95+Jul!AT95),IF(Config!$C$6=8,SUM(+Ene!AT95+Feb!AT95+Mar!AT95+Abr!AT95+May!AT95+Jun!AT95+Jul!AT95+Ago!AT95),IF(Config!$C$6=9,SUM(+Ene!AT95+Feb!AT95+Mar!AT95+Abr!AT95+May!AT95+Jun!AT95+Jul!AT95+Ago!AT95+Set!AT95),IF(Config!$C$6=10,SUM(+Ene!AT95+Feb!AT95+Mar!AT95+Abr!AT95+May!AT95+Jun!AT95+Jul!AT95+Ago!AT95+Set!AT95+Oct!AT95),IF(Config!$C$6=11,SUM(+Ene!AT95+Feb!AT95+Mar!AT95+Abr!AT95+May!AT95+Jun!AT95+Jul!AT95+Ago!AT95+Set!AT95+Oct!AT95+Nov!AT95),IF(Config!$C$6=12,SUM(+Ene!AT95+Feb!AT95+Mar!AT95+Abr!AT95+May!AT95+Jun!AT95+Jul!AT95+Ago!AT95+Set!AT95+Oct!AT95+Nov!AT95+Dic!AT95)))))))))))))</f>
        <v>0</v>
      </c>
      <c r="AU95">
        <f t="shared" si="79"/>
        <v>0</v>
      </c>
      <c r="AV95" s="394">
        <f t="shared" si="70"/>
        <v>0</v>
      </c>
      <c r="AW95" s="394">
        <f t="shared" si="71"/>
        <v>0</v>
      </c>
      <c r="AX95" s="394">
        <f t="shared" si="72"/>
        <v>0</v>
      </c>
      <c r="AY95" s="394">
        <f t="shared" si="73"/>
        <v>0</v>
      </c>
      <c r="AZ95" s="394">
        <f t="shared" si="74"/>
        <v>0</v>
      </c>
      <c r="BA95" s="394">
        <f t="shared" si="75"/>
        <v>0</v>
      </c>
      <c r="BB95" s="37">
        <f t="shared" si="59"/>
        <v>0</v>
      </c>
      <c r="BC95" s="394">
        <f t="shared" si="76"/>
        <v>0</v>
      </c>
      <c r="BD95" s="394">
        <f t="shared" si="77"/>
        <v>0</v>
      </c>
      <c r="BE95" s="394">
        <f t="shared" si="78"/>
        <v>0</v>
      </c>
      <c r="BF95" s="54">
        <f t="shared" si="69"/>
        <v>0</v>
      </c>
      <c r="BG95" t="str">
        <f t="shared" si="80"/>
        <v>OK</v>
      </c>
    </row>
    <row r="96" spans="1:59" x14ac:dyDescent="0.25">
      <c r="A96" s="400">
        <v>93</v>
      </c>
      <c r="B96" s="392" t="str">
        <f>METAS!B92</f>
        <v>PORCENTAJE NIÑO &lt; 1 AÑO PROTEGIDOS CON VACUNA PENTAVALENTE</v>
      </c>
      <c r="C96" s="387" t="str">
        <f>METAS!D92</f>
        <v>DIT</v>
      </c>
      <c r="D96" s="394">
        <f>IF(Config!$C$6=1,SUM(+Ene!D96),IF(Config!$C$6=2,SUM(+Ene!D96+Feb!D96),IF(Config!$C$6=3,SUM(+Ene!D96+Feb!D96+Mar!D96),IF(Config!$C$6=4,SUM(+Ene!D96+Feb!D96+Mar!D96+Abr!D96),IF(Config!$C$6=5,SUM(Ene!D96+Feb!D96+Mar!D96+Abr!D96+May!D96),IF(Config!$C$6=6,SUM(+Ene!D96+Feb!D96+Mar!D96+Abr!D96+May!D96+Jun!D96),IF(Config!$C$6=7,SUM(Ene!D96+Feb!D96+Mar!D96+Abr!D96+May!D96+Jun!D96+Jul!D96),IF(Config!$C$6=8,SUM(+Ene!D96+Feb!D96+Mar!D96+Abr!D96+May!D96+Jun!D96+Jul!D96+Ago!D96),IF(Config!$C$6=9,SUM(+Ene!D96+Feb!D96+Mar!D96+Abr!D96+May!D96+Jun!D96+Jul!D96+Ago!D96+Set!D96),IF(Config!$C$6=10,SUM(+Ene!D96+Feb!D96+Mar!D96+Abr!D96+May!D96+Jun!D96+Jul!D96+Ago!D96+Set!D96+Oct!D96),IF(Config!$C$6=11,SUM(+Ene!D96+Feb!D96+Mar!D96+Abr!D96+May!D96+Jun!D96+Jul!D96+Ago!D96+Set!D96+Oct!D96+Nov!D96),IF(Config!$C$6=12,SUM(+Ene!D96+Feb!D96+Mar!D96+Abr!D96+May!D96+Jun!D96+Jul!D96+Ago!D96+Set!D96+Oct!D96+Nov!D96+Dic!D96)))))))))))))</f>
        <v>0</v>
      </c>
      <c r="E96" s="394">
        <f>IF(Config!$C$6=1,SUM(+Ene!E96),IF(Config!$C$6=2,SUM(+Ene!E96+Feb!E96),IF(Config!$C$6=3,SUM(+Ene!E96+Feb!E96+Mar!E96),IF(Config!$C$6=4,SUM(+Ene!E96+Feb!E96+Mar!E96+Abr!E96),IF(Config!$C$6=5,SUM(Ene!E96+Feb!E96+Mar!E96+Abr!E96+May!E96),IF(Config!$C$6=6,SUM(+Ene!E96+Feb!E96+Mar!E96+Abr!E96+May!E96+Jun!E96),IF(Config!$C$6=7,SUM(Ene!E96+Feb!E96+Mar!E96+Abr!E96+May!E96+Jun!E96+Jul!E96),IF(Config!$C$6=8,SUM(+Ene!E96+Feb!E96+Mar!E96+Abr!E96+May!E96+Jun!E96+Jul!E96+Ago!E96),IF(Config!$C$6=9,SUM(+Ene!E96+Feb!E96+Mar!E96+Abr!E96+May!E96+Jun!E96+Jul!E96+Ago!E96+Set!E96),IF(Config!$C$6=10,SUM(+Ene!E96+Feb!E96+Mar!E96+Abr!E96+May!E96+Jun!E96+Jul!E96+Ago!E96+Set!E96+Oct!E96),IF(Config!$C$6=11,SUM(+Ene!E96+Feb!E96+Mar!E96+Abr!E96+May!E96+Jun!E96+Jul!E96+Ago!E96+Set!E96+Oct!E96+Nov!E96),IF(Config!$C$6=12,SUM(+Ene!E96+Feb!E96+Mar!E96+Abr!E96+May!E96+Jun!E96+Jul!E96+Ago!E96+Set!E96+Oct!E96+Nov!E96+Dic!E96)))))))))))))</f>
        <v>0</v>
      </c>
      <c r="F96" s="429">
        <f>IF(Config!$C$6=1,SUM(+Ene!F116),IF(Config!$C$6=2,SUM(+Ene!F116+Feb!F116),IF(Config!$C$6=3,SUM(+Ene!F116+Feb!F116+Mar!F116),IF(Config!$C$6=4,SUM(+Ene!F116+Feb!F116+Mar!F116+Abr!F116),IF(Config!$C$6=5,SUM(Ene!F116+Feb!F116+Mar!F116+Abr!F116+May!F116),IF(Config!$C$6=6,SUM(+Ene!F116+Feb!F116+Mar!F116+Abr!F116+May!F116+Jun!F116),IF(Config!$C$6=7,SUM(Ene!F116+Feb!F116+Mar!F116+Abr!F116+May!F116+Jun!F116+Jul!F116),IF(Config!$C$6=8,SUM(+Ene!F116+Feb!F116+Mar!F116+Abr!F116+May!F116+Jun!F116+Jul!F116+Ago!F116),IF(Config!$C$6=9,SUM(+Ene!F116+Feb!F116+Mar!F116+Abr!F116+May!F116+Jun!F116+Jul!F116+Ago!F116+Set!F116),IF(Config!$C$6=10,SUM(+Ene!F116+Feb!F116+Mar!F116+Abr!F116+May!F116+Jun!F116+Jul!F116+Ago!F116+Set!F116+Oct!F116),IF(Config!$C$6=11,SUM(+Ene!F116+Feb!F116+Mar!F116+Abr!F116+May!F116+Jun!F116+Jul!F116+Ago!F116+Set!F116+Oct!F116+Nov!F116),IF(Config!$C$6=12,SUM(+Ene!F116+Feb!F116+Mar!F116+Abr!F116+May!F116+Jun!F116+Jul!F116+Ago!F116+Set!F116+Oct!F116+Nov!F116+Dic!F116)))))))))))))</f>
        <v>0</v>
      </c>
      <c r="G96" s="394">
        <f>IF(Config!$C$6=1,SUM(+Ene!G96),IF(Config!$C$6=2,SUM(+Ene!G96+Feb!G96),IF(Config!$C$6=3,SUM(+Ene!G96+Feb!G96+Mar!G96),IF(Config!$C$6=4,SUM(+Ene!G96+Feb!G96+Mar!G96+Abr!G96),IF(Config!$C$6=5,SUM(Ene!G96+Feb!G96+Mar!G96+Abr!G96+May!G96),IF(Config!$C$6=6,SUM(+Ene!G96+Feb!G96+Mar!G96+Abr!G96+May!G96+Jun!G96),IF(Config!$C$6=7,SUM(Ene!G96+Feb!G96+Mar!G96+Abr!G96+May!G96+Jun!G96+Jul!G96),IF(Config!$C$6=8,SUM(+Ene!G96+Feb!G96+Mar!G96+Abr!G96+May!G96+Jun!G96+Jul!G96+Ago!G96),IF(Config!$C$6=9,SUM(+Ene!G96+Feb!G96+Mar!G96+Abr!G96+May!G96+Jun!G96+Jul!G96+Ago!G96+Set!G96),IF(Config!$C$6=10,SUM(+Ene!G96+Feb!G96+Mar!G96+Abr!G96+May!G96+Jun!G96+Jul!G96+Ago!G96+Set!G96+Oct!G96),IF(Config!$C$6=11,SUM(+Ene!G96+Feb!G96+Mar!G96+Abr!G96+May!G96+Jun!G96+Jul!G96+Ago!G96+Set!G96+Oct!G96+Nov!G96),IF(Config!$C$6=12,SUM(+Ene!G96+Feb!G96+Mar!G96+Abr!G96+May!G96+Jun!G96+Jul!G96+Ago!G96+Set!G96+Oct!G96+Nov!G96+Dic!G96)))))))))))))</f>
        <v>0</v>
      </c>
      <c r="H96" s="394">
        <f>IF(Config!$C$6=1,SUM(+Ene!H96),IF(Config!$C$6=2,SUM(+Ene!H96+Feb!H96),IF(Config!$C$6=3,SUM(+Ene!H96+Feb!H96+Mar!H96),IF(Config!$C$6=4,SUM(+Ene!H96+Feb!H96+Mar!H96+Abr!H96),IF(Config!$C$6=5,SUM(Ene!H96+Feb!H96+Mar!H96+Abr!H96+May!H96),IF(Config!$C$6=6,SUM(+Ene!H96+Feb!H96+Mar!H96+Abr!H96+May!H96+Jun!H96),IF(Config!$C$6=7,SUM(Ene!H96+Feb!H96+Mar!H96+Abr!H96+May!H96+Jun!H96+Jul!H96),IF(Config!$C$6=8,SUM(+Ene!H96+Feb!H96+Mar!H96+Abr!H96+May!H96+Jun!H96+Jul!H96+Ago!H96),IF(Config!$C$6=9,SUM(+Ene!H96+Feb!H96+Mar!H96+Abr!H96+May!H96+Jun!H96+Jul!H96+Ago!H96+Set!H96),IF(Config!$C$6=10,SUM(+Ene!H96+Feb!H96+Mar!H96+Abr!H96+May!H96+Jun!H96+Jul!H96+Ago!H96+Set!H96+Oct!H96),IF(Config!$C$6=11,SUM(+Ene!H96+Feb!H96+Mar!H96+Abr!H96+May!H96+Jun!H96+Jul!H96+Ago!H96+Set!H96+Oct!H96+Nov!H96),IF(Config!$C$6=12,SUM(+Ene!H96+Feb!H96+Mar!H96+Abr!H96+May!H96+Jun!H96+Jul!H96+Ago!H96+Set!H96+Oct!H96+Nov!H96+Dic!H96)))))))))))))</f>
        <v>0</v>
      </c>
      <c r="I96" s="394">
        <f>IF(Config!$C$6=1,SUM(+Ene!I96),IF(Config!$C$6=2,SUM(+Ene!I96+Feb!I96),IF(Config!$C$6=3,SUM(+Ene!I96+Feb!I96+Mar!I96),IF(Config!$C$6=4,SUM(+Ene!I96+Feb!I96+Mar!I96+Abr!I96),IF(Config!$C$6=5,SUM(Ene!I96+Feb!I96+Mar!I96+Abr!I96+May!I96),IF(Config!$C$6=6,SUM(+Ene!I96+Feb!I96+Mar!I96+Abr!I96+May!I96+Jun!I96),IF(Config!$C$6=7,SUM(Ene!I96+Feb!I96+Mar!I96+Abr!I96+May!I96+Jun!I96+Jul!I96),IF(Config!$C$6=8,SUM(+Ene!I96+Feb!I96+Mar!I96+Abr!I96+May!I96+Jun!I96+Jul!I96+Ago!I96),IF(Config!$C$6=9,SUM(+Ene!I96+Feb!I96+Mar!I96+Abr!I96+May!I96+Jun!I96+Jul!I96+Ago!I96+Set!I96),IF(Config!$C$6=10,SUM(+Ene!I96+Feb!I96+Mar!I96+Abr!I96+May!I96+Jun!I96+Jul!I96+Ago!I96+Set!I96+Oct!I96),IF(Config!$C$6=11,SUM(+Ene!I96+Feb!I96+Mar!I96+Abr!I96+May!I96+Jun!I96+Jul!I96+Ago!I96+Set!I96+Oct!I96+Nov!I96),IF(Config!$C$6=12,SUM(+Ene!I96+Feb!I96+Mar!I96+Abr!I96+May!I96+Jun!I96+Jul!I96+Ago!I96+Set!I96+Oct!I96+Nov!I96+Dic!I96)))))))))))))</f>
        <v>0</v>
      </c>
      <c r="J96" s="394">
        <f>IF(Config!$C$6=1,SUM(+Ene!J96),IF(Config!$C$6=2,SUM(+Ene!J96+Feb!J96),IF(Config!$C$6=3,SUM(+Ene!J96+Feb!J96+Mar!J96),IF(Config!$C$6=4,SUM(+Ene!J96+Feb!J96+Mar!J96+Abr!J96),IF(Config!$C$6=5,SUM(Ene!J96+Feb!J96+Mar!J96+Abr!J96+May!J96),IF(Config!$C$6=6,SUM(+Ene!J96+Feb!J96+Mar!J96+Abr!J96+May!J96+Jun!J96),IF(Config!$C$6=7,SUM(Ene!J96+Feb!J96+Mar!J96+Abr!J96+May!J96+Jun!J96+Jul!J96),IF(Config!$C$6=8,SUM(+Ene!J96+Feb!J96+Mar!J96+Abr!J96+May!J96+Jun!J96+Jul!J96+Ago!J96),IF(Config!$C$6=9,SUM(+Ene!J96+Feb!J96+Mar!J96+Abr!J96+May!J96+Jun!J96+Jul!J96+Ago!J96+Set!J96),IF(Config!$C$6=10,SUM(+Ene!J96+Feb!J96+Mar!J96+Abr!J96+May!J96+Jun!J96+Jul!J96+Ago!J96+Set!J96+Oct!J96),IF(Config!$C$6=11,SUM(+Ene!J96+Feb!J96+Mar!J96+Abr!J96+May!J96+Jun!J96+Jul!J96+Ago!J96+Set!J96+Oct!J96+Nov!J96),IF(Config!$C$6=12,SUM(+Ene!J96+Feb!J96+Mar!J96+Abr!J96+May!J96+Jun!J96+Jul!J96+Ago!J96+Set!J96+Oct!J96+Nov!J96+Dic!J96)))))))))))))</f>
        <v>0</v>
      </c>
      <c r="K96" s="394">
        <f>IF(Config!$C$6=1,SUM(+Ene!K96),IF(Config!$C$6=2,SUM(+Ene!K96+Feb!K96),IF(Config!$C$6=3,SUM(+Ene!K96+Feb!K96+Mar!K96),IF(Config!$C$6=4,SUM(+Ene!K96+Feb!K96+Mar!K96+Abr!K96),IF(Config!$C$6=5,SUM(Ene!K96+Feb!K96+Mar!K96+Abr!K96+May!K96),IF(Config!$C$6=6,SUM(+Ene!K96+Feb!K96+Mar!K96+Abr!K96+May!K96+Jun!K96),IF(Config!$C$6=7,SUM(Ene!K96+Feb!K96+Mar!K96+Abr!K96+May!K96+Jun!K96+Jul!K96),IF(Config!$C$6=8,SUM(+Ene!K96+Feb!K96+Mar!K96+Abr!K96+May!K96+Jun!K96+Jul!K96+Ago!K96),IF(Config!$C$6=9,SUM(+Ene!K96+Feb!K96+Mar!K96+Abr!K96+May!K96+Jun!K96+Jul!K96+Ago!K96+Set!K96),IF(Config!$C$6=10,SUM(+Ene!K96+Feb!K96+Mar!K96+Abr!K96+May!K96+Jun!K96+Jul!K96+Ago!K96+Set!K96+Oct!K96),IF(Config!$C$6=11,SUM(+Ene!K96+Feb!K96+Mar!K96+Abr!K96+May!K96+Jun!K96+Jul!K96+Ago!K96+Set!K96+Oct!K96+Nov!K96),IF(Config!$C$6=12,SUM(+Ene!K96+Feb!K96+Mar!K96+Abr!K96+May!K96+Jun!K96+Jul!K96+Ago!K96+Set!K96+Oct!K96+Nov!K96+Dic!K96)))))))))))))</f>
        <v>0</v>
      </c>
      <c r="L96" s="394">
        <f>IF(Config!$C$6=1,SUM(+Ene!L96),IF(Config!$C$6=2,SUM(+Ene!L96+Feb!L96),IF(Config!$C$6=3,SUM(+Ene!L96+Feb!L96+Mar!L96),IF(Config!$C$6=4,SUM(+Ene!L96+Feb!L96+Mar!L96+Abr!L96),IF(Config!$C$6=5,SUM(Ene!L96+Feb!L96+Mar!L96+Abr!L96+May!L96),IF(Config!$C$6=6,SUM(+Ene!L96+Feb!L96+Mar!L96+Abr!L96+May!L96+Jun!L96),IF(Config!$C$6=7,SUM(Ene!L96+Feb!L96+Mar!L96+Abr!L96+May!L96+Jun!L96+Jul!L96),IF(Config!$C$6=8,SUM(+Ene!L96+Feb!L96+Mar!L96+Abr!L96+May!L96+Jun!L96+Jul!L96+Ago!L96),IF(Config!$C$6=9,SUM(+Ene!L96+Feb!L96+Mar!L96+Abr!L96+May!L96+Jun!L96+Jul!L96+Ago!L96+Set!L96),IF(Config!$C$6=10,SUM(+Ene!L96+Feb!L96+Mar!L96+Abr!L96+May!L96+Jun!L96+Jul!L96+Ago!L96+Set!L96+Oct!L96),IF(Config!$C$6=11,SUM(+Ene!L96+Feb!L96+Mar!L96+Abr!L96+May!L96+Jun!L96+Jul!L96+Ago!L96+Set!L96+Oct!L96+Nov!L96),IF(Config!$C$6=12,SUM(+Ene!L96+Feb!L96+Mar!L96+Abr!L96+May!L96+Jun!L96+Jul!L96+Ago!L96+Set!L96+Oct!L96+Nov!L96+Dic!L96)))))))))))))</f>
        <v>0</v>
      </c>
      <c r="M96" s="394">
        <f>IF(Config!$C$6=1,SUM(+Ene!M96),IF(Config!$C$6=2,SUM(+Ene!M96+Feb!M96),IF(Config!$C$6=3,SUM(+Ene!M96+Feb!M96+Mar!M96),IF(Config!$C$6=4,SUM(+Ene!M96+Feb!M96+Mar!M96+Abr!M96),IF(Config!$C$6=5,SUM(Ene!M96+Feb!M96+Mar!M96+Abr!M96+May!M96),IF(Config!$C$6=6,SUM(+Ene!M96+Feb!M96+Mar!M96+Abr!M96+May!M96+Jun!M96),IF(Config!$C$6=7,SUM(Ene!M96+Feb!M96+Mar!M96+Abr!M96+May!M96+Jun!M96+Jul!M96),IF(Config!$C$6=8,SUM(+Ene!M96+Feb!M96+Mar!M96+Abr!M96+May!M96+Jun!M96+Jul!M96+Ago!M96),IF(Config!$C$6=9,SUM(+Ene!M96+Feb!M96+Mar!M96+Abr!M96+May!M96+Jun!M96+Jul!M96+Ago!M96+Set!M96),IF(Config!$C$6=10,SUM(+Ene!M96+Feb!M96+Mar!M96+Abr!M96+May!M96+Jun!M96+Jul!M96+Ago!M96+Set!M96+Oct!M96),IF(Config!$C$6=11,SUM(+Ene!M96+Feb!M96+Mar!M96+Abr!M96+May!M96+Jun!M96+Jul!M96+Ago!M96+Set!M96+Oct!M96+Nov!M96),IF(Config!$C$6=12,SUM(+Ene!M96+Feb!M96+Mar!M96+Abr!M96+May!M96+Jun!M96+Jul!M96+Ago!M96+Set!M96+Oct!M96+Nov!M96+Dic!M96)))))))))))))</f>
        <v>0</v>
      </c>
      <c r="N96" s="394">
        <f>IF(Config!$C$6=1,SUM(+Ene!N96),IF(Config!$C$6=2,SUM(+Ene!N96+Feb!N96),IF(Config!$C$6=3,SUM(+Ene!N96+Feb!N96+Mar!N96),IF(Config!$C$6=4,SUM(+Ene!N96+Feb!N96+Mar!N96+Abr!N96),IF(Config!$C$6=5,SUM(Ene!N96+Feb!N96+Mar!N96+Abr!N96+May!N96),IF(Config!$C$6=6,SUM(+Ene!N96+Feb!N96+Mar!N96+Abr!N96+May!N96+Jun!N96),IF(Config!$C$6=7,SUM(Ene!N96+Feb!N96+Mar!N96+Abr!N96+May!N96+Jun!N96+Jul!N96),IF(Config!$C$6=8,SUM(+Ene!N96+Feb!N96+Mar!N96+Abr!N96+May!N96+Jun!N96+Jul!N96+Ago!N96),IF(Config!$C$6=9,SUM(+Ene!N96+Feb!N96+Mar!N96+Abr!N96+May!N96+Jun!N96+Jul!N96+Ago!N96+Set!N96),IF(Config!$C$6=10,SUM(+Ene!N96+Feb!N96+Mar!N96+Abr!N96+May!N96+Jun!N96+Jul!N96+Ago!N96+Set!N96+Oct!N96),IF(Config!$C$6=11,SUM(+Ene!N96+Feb!N96+Mar!N96+Abr!N96+May!N96+Jun!N96+Jul!N96+Ago!N96+Set!N96+Oct!N96+Nov!N96),IF(Config!$C$6=12,SUM(+Ene!N96+Feb!N96+Mar!N96+Abr!N96+May!N96+Jun!N96+Jul!N96+Ago!N96+Set!N96+Oct!N96+Nov!N96+Dic!N96)))))))))))))</f>
        <v>0</v>
      </c>
      <c r="O96" s="394">
        <f>IF(Config!$C$6=1,SUM(+Ene!O96),IF(Config!$C$6=2,SUM(+Ene!O96+Feb!O96),IF(Config!$C$6=3,SUM(+Ene!O96+Feb!O96+Mar!O96),IF(Config!$C$6=4,SUM(+Ene!O96+Feb!O96+Mar!O96+Abr!O96),IF(Config!$C$6=5,SUM(Ene!O96+Feb!O96+Mar!O96+Abr!O96+May!O96),IF(Config!$C$6=6,SUM(+Ene!O96+Feb!O96+Mar!O96+Abr!O96+May!O96+Jun!O96),IF(Config!$C$6=7,SUM(Ene!O96+Feb!O96+Mar!O96+Abr!O96+May!O96+Jun!O96+Jul!O96),IF(Config!$C$6=8,SUM(+Ene!O96+Feb!O96+Mar!O96+Abr!O96+May!O96+Jun!O96+Jul!O96+Ago!O96),IF(Config!$C$6=9,SUM(+Ene!O96+Feb!O96+Mar!O96+Abr!O96+May!O96+Jun!O96+Jul!O96+Ago!O96+Set!O96),IF(Config!$C$6=10,SUM(+Ene!O96+Feb!O96+Mar!O96+Abr!O96+May!O96+Jun!O96+Jul!O96+Ago!O96+Set!O96+Oct!O96),IF(Config!$C$6=11,SUM(+Ene!O96+Feb!O96+Mar!O96+Abr!O96+May!O96+Jun!O96+Jul!O96+Ago!O96+Set!O96+Oct!O96+Nov!O96),IF(Config!$C$6=12,SUM(+Ene!O96+Feb!O96+Mar!O96+Abr!O96+May!O96+Jun!O96+Jul!O96+Ago!O96+Set!O96+Oct!O96+Nov!O96+Dic!O96)))))))))))))</f>
        <v>0</v>
      </c>
      <c r="P96" s="394">
        <f>IF(Config!$C$6=1,SUM(+Ene!P96),IF(Config!$C$6=2,SUM(+Ene!P96+Feb!P96),IF(Config!$C$6=3,SUM(+Ene!P96+Feb!P96+Mar!P96),IF(Config!$C$6=4,SUM(+Ene!P96+Feb!P96+Mar!P96+Abr!P96),IF(Config!$C$6=5,SUM(Ene!P96+Feb!P96+Mar!P96+Abr!P96+May!P96),IF(Config!$C$6=6,SUM(+Ene!P96+Feb!P96+Mar!P96+Abr!P96+May!P96+Jun!P96),IF(Config!$C$6=7,SUM(Ene!P96+Feb!P96+Mar!P96+Abr!P96+May!P96+Jun!P96+Jul!P96),IF(Config!$C$6=8,SUM(+Ene!P96+Feb!P96+Mar!P96+Abr!P96+May!P96+Jun!P96+Jul!P96+Ago!P96),IF(Config!$C$6=9,SUM(+Ene!P96+Feb!P96+Mar!P96+Abr!P96+May!P96+Jun!P96+Jul!P96+Ago!P96+Set!P96),IF(Config!$C$6=10,SUM(+Ene!P96+Feb!P96+Mar!P96+Abr!P96+May!P96+Jun!P96+Jul!P96+Ago!P96+Set!P96+Oct!P96),IF(Config!$C$6=11,SUM(+Ene!P96+Feb!P96+Mar!P96+Abr!P96+May!P96+Jun!P96+Jul!P96+Ago!P96+Set!P96+Oct!P96+Nov!P96),IF(Config!$C$6=12,SUM(+Ene!P96+Feb!P96+Mar!P96+Abr!P96+May!P96+Jun!P96+Jul!P96+Ago!P96+Set!P96+Oct!P96+Nov!P96+Dic!P96)))))))))))))</f>
        <v>0</v>
      </c>
      <c r="Q96" s="394">
        <f>IF(Config!$C$6=1,SUM(+Ene!Q96),IF(Config!$C$6=2,SUM(+Ene!Q96+Feb!Q96),IF(Config!$C$6=3,SUM(+Ene!Q96+Feb!Q96+Mar!Q96),IF(Config!$C$6=4,SUM(+Ene!Q96+Feb!Q96+Mar!Q96+Abr!Q96),IF(Config!$C$6=5,SUM(Ene!Q96+Feb!Q96+Mar!Q96+Abr!Q96+May!Q96),IF(Config!$C$6=6,SUM(+Ene!Q96+Feb!Q96+Mar!Q96+Abr!Q96+May!Q96+Jun!Q96),IF(Config!$C$6=7,SUM(Ene!Q96+Feb!Q96+Mar!Q96+Abr!Q96+May!Q96+Jun!Q96+Jul!Q96),IF(Config!$C$6=8,SUM(+Ene!Q96+Feb!Q96+Mar!Q96+Abr!Q96+May!Q96+Jun!Q96+Jul!Q96+Ago!Q96),IF(Config!$C$6=9,SUM(+Ene!Q96+Feb!Q96+Mar!Q96+Abr!Q96+May!Q96+Jun!Q96+Jul!Q96+Ago!Q96+Set!Q96),IF(Config!$C$6=10,SUM(+Ene!Q96+Feb!Q96+Mar!Q96+Abr!Q96+May!Q96+Jun!Q96+Jul!Q96+Ago!Q96+Set!Q96+Oct!Q96),IF(Config!$C$6=11,SUM(+Ene!Q96+Feb!Q96+Mar!Q96+Abr!Q96+May!Q96+Jun!Q96+Jul!Q96+Ago!Q96+Set!Q96+Oct!Q96+Nov!Q96),IF(Config!$C$6=12,SUM(+Ene!Q96+Feb!Q96+Mar!Q96+Abr!Q96+May!Q96+Jun!Q96+Jul!Q96+Ago!Q96+Set!Q96+Oct!Q96+Nov!Q96+Dic!Q96)))))))))))))</f>
        <v>0</v>
      </c>
      <c r="R96" s="394">
        <f>IF(Config!$C$6=1,SUM(+Ene!R96),IF(Config!$C$6=2,SUM(+Ene!R96+Feb!R96),IF(Config!$C$6=3,SUM(+Ene!R96+Feb!R96+Mar!R96),IF(Config!$C$6=4,SUM(+Ene!R96+Feb!R96+Mar!R96+Abr!R96),IF(Config!$C$6=5,SUM(Ene!R96+Feb!R96+Mar!R96+Abr!R96+May!R96),IF(Config!$C$6=6,SUM(+Ene!R96+Feb!R96+Mar!R96+Abr!R96+May!R96+Jun!R96),IF(Config!$C$6=7,SUM(Ene!R96+Feb!R96+Mar!R96+Abr!R96+May!R96+Jun!R96+Jul!R96),IF(Config!$C$6=8,SUM(+Ene!R96+Feb!R96+Mar!R96+Abr!R96+May!R96+Jun!R96+Jul!R96+Ago!R96),IF(Config!$C$6=9,SUM(+Ene!R96+Feb!R96+Mar!R96+Abr!R96+May!R96+Jun!R96+Jul!R96+Ago!R96+Set!R96),IF(Config!$C$6=10,SUM(+Ene!R96+Feb!R96+Mar!R96+Abr!R96+May!R96+Jun!R96+Jul!R96+Ago!R96+Set!R96+Oct!R96),IF(Config!$C$6=11,SUM(+Ene!R96+Feb!R96+Mar!R96+Abr!R96+May!R96+Jun!R96+Jul!R96+Ago!R96+Set!R96+Oct!R96+Nov!R96),IF(Config!$C$6=12,SUM(+Ene!R96+Feb!R96+Mar!R96+Abr!R96+May!R96+Jun!R96+Jul!R96+Ago!R96+Set!R96+Oct!R96+Nov!R96+Dic!R96)))))))))))))</f>
        <v>0</v>
      </c>
      <c r="S96" s="394">
        <f>IF(Config!$C$6=1,SUM(+Ene!S96),IF(Config!$C$6=2,SUM(+Ene!S96+Feb!S96),IF(Config!$C$6=3,SUM(+Ene!S96+Feb!S96+Mar!S96),IF(Config!$C$6=4,SUM(+Ene!S96+Feb!S96+Mar!S96+Abr!S96),IF(Config!$C$6=5,SUM(Ene!S96+Feb!S96+Mar!S96+Abr!S96+May!S96),IF(Config!$C$6=6,SUM(+Ene!S96+Feb!S96+Mar!S96+Abr!S96+May!S96+Jun!S96),IF(Config!$C$6=7,SUM(Ene!S96+Feb!S96+Mar!S96+Abr!S96+May!S96+Jun!S96+Jul!S96),IF(Config!$C$6=8,SUM(+Ene!S96+Feb!S96+Mar!S96+Abr!S96+May!S96+Jun!S96+Jul!S96+Ago!S96),IF(Config!$C$6=9,SUM(+Ene!S96+Feb!S96+Mar!S96+Abr!S96+May!S96+Jun!S96+Jul!S96+Ago!S96+Set!S96),IF(Config!$C$6=10,SUM(+Ene!S96+Feb!S96+Mar!S96+Abr!S96+May!S96+Jun!S96+Jul!S96+Ago!S96+Set!S96+Oct!S96),IF(Config!$C$6=11,SUM(+Ene!S96+Feb!S96+Mar!S96+Abr!S96+May!S96+Jun!S96+Jul!S96+Ago!S96+Set!S96+Oct!S96+Nov!S96),IF(Config!$C$6=12,SUM(+Ene!S96+Feb!S96+Mar!S96+Abr!S96+May!S96+Jun!S96+Jul!S96+Ago!S96+Set!S96+Oct!S96+Nov!S96+Dic!S96)))))))))))))</f>
        <v>0</v>
      </c>
      <c r="T96" s="394">
        <f>IF(Config!$C$6=1,SUM(+Ene!T96),IF(Config!$C$6=2,SUM(+Ene!T96+Feb!T96),IF(Config!$C$6=3,SUM(+Ene!T96+Feb!T96+Mar!T96),IF(Config!$C$6=4,SUM(+Ene!T96+Feb!T96+Mar!T96+Abr!T96),IF(Config!$C$6=5,SUM(Ene!T96+Feb!T96+Mar!T96+Abr!T96+May!T96),IF(Config!$C$6=6,SUM(+Ene!T96+Feb!T96+Mar!T96+Abr!T96+May!T96+Jun!T96),IF(Config!$C$6=7,SUM(Ene!T96+Feb!T96+Mar!T96+Abr!T96+May!T96+Jun!T96+Jul!T96),IF(Config!$C$6=8,SUM(+Ene!T96+Feb!T96+Mar!T96+Abr!T96+May!T96+Jun!T96+Jul!T96+Ago!T96),IF(Config!$C$6=9,SUM(+Ene!T96+Feb!T96+Mar!T96+Abr!T96+May!T96+Jun!T96+Jul!T96+Ago!T96+Set!T96),IF(Config!$C$6=10,SUM(+Ene!T96+Feb!T96+Mar!T96+Abr!T96+May!T96+Jun!T96+Jul!T96+Ago!T96+Set!T96+Oct!T96),IF(Config!$C$6=11,SUM(+Ene!T96+Feb!T96+Mar!T96+Abr!T96+May!T96+Jun!T96+Jul!T96+Ago!T96+Set!T96+Oct!T96+Nov!T96),IF(Config!$C$6=12,SUM(+Ene!T96+Feb!T96+Mar!T96+Abr!T96+May!T96+Jun!T96+Jul!T96+Ago!T96+Set!T96+Oct!T96+Nov!T96+Dic!T96)))))))))))))</f>
        <v>0</v>
      </c>
      <c r="U96" s="394">
        <f>IF(Config!$C$6=1,SUM(+Ene!U96),IF(Config!$C$6=2,SUM(+Ene!U96+Feb!U96),IF(Config!$C$6=3,SUM(+Ene!U96+Feb!U96+Mar!U96),IF(Config!$C$6=4,SUM(+Ene!U96+Feb!U96+Mar!U96+Abr!U96),IF(Config!$C$6=5,SUM(Ene!U96+Feb!U96+Mar!U96+Abr!U96+May!U96),IF(Config!$C$6=6,SUM(+Ene!U96+Feb!U96+Mar!U96+Abr!U96+May!U96+Jun!U96),IF(Config!$C$6=7,SUM(Ene!U96+Feb!U96+Mar!U96+Abr!U96+May!U96+Jun!U96+Jul!U96),IF(Config!$C$6=8,SUM(+Ene!U96+Feb!U96+Mar!U96+Abr!U96+May!U96+Jun!U96+Jul!U96+Ago!U96),IF(Config!$C$6=9,SUM(+Ene!U96+Feb!U96+Mar!U96+Abr!U96+May!U96+Jun!U96+Jul!U96+Ago!U96+Set!U96),IF(Config!$C$6=10,SUM(+Ene!U96+Feb!U96+Mar!U96+Abr!U96+May!U96+Jun!U96+Jul!U96+Ago!U96+Set!U96+Oct!U96),IF(Config!$C$6=11,SUM(+Ene!U96+Feb!U96+Mar!U96+Abr!U96+May!U96+Jun!U96+Jul!U96+Ago!U96+Set!U96+Oct!U96+Nov!U96),IF(Config!$C$6=12,SUM(+Ene!U96+Feb!U96+Mar!U96+Abr!U96+May!U96+Jun!U96+Jul!U96+Ago!U96+Set!U96+Oct!U96+Nov!U96+Dic!U96)))))))))))))</f>
        <v>0</v>
      </c>
      <c r="V96" s="394">
        <f>IF(Config!$C$6=1,SUM(+Ene!V96),IF(Config!$C$6=2,SUM(+Ene!V96+Feb!V96),IF(Config!$C$6=3,SUM(+Ene!V96+Feb!V96+Mar!V96),IF(Config!$C$6=4,SUM(+Ene!V96+Feb!V96+Mar!V96+Abr!V96),IF(Config!$C$6=5,SUM(Ene!V96+Feb!V96+Mar!V96+Abr!V96+May!V96),IF(Config!$C$6=6,SUM(+Ene!V96+Feb!V96+Mar!V96+Abr!V96+May!V96+Jun!V96),IF(Config!$C$6=7,SUM(Ene!V96+Feb!V96+Mar!V96+Abr!V96+May!V96+Jun!V96+Jul!V96),IF(Config!$C$6=8,SUM(+Ene!V96+Feb!V96+Mar!V96+Abr!V96+May!V96+Jun!V96+Jul!V96+Ago!V96),IF(Config!$C$6=9,SUM(+Ene!V96+Feb!V96+Mar!V96+Abr!V96+May!V96+Jun!V96+Jul!V96+Ago!V96+Set!V96),IF(Config!$C$6=10,SUM(+Ene!V96+Feb!V96+Mar!V96+Abr!V96+May!V96+Jun!V96+Jul!V96+Ago!V96+Set!V96+Oct!V96),IF(Config!$C$6=11,SUM(+Ene!V96+Feb!V96+Mar!V96+Abr!V96+May!V96+Jun!V96+Jul!V96+Ago!V96+Set!V96+Oct!V96+Nov!V96),IF(Config!$C$6=12,SUM(+Ene!V96+Feb!V96+Mar!V96+Abr!V96+May!V96+Jun!V96+Jul!V96+Ago!V96+Set!V96+Oct!V96+Nov!V96+Dic!V96)))))))))))))</f>
        <v>0</v>
      </c>
      <c r="W96" s="394">
        <f>IF(Config!$C$6=1,SUM(+Ene!W96),IF(Config!$C$6=2,SUM(+Ene!W96+Feb!W96),IF(Config!$C$6=3,SUM(+Ene!W96+Feb!W96+Mar!W96),IF(Config!$C$6=4,SUM(+Ene!W96+Feb!W96+Mar!W96+Abr!W96),IF(Config!$C$6=5,SUM(Ene!W96+Feb!W96+Mar!W96+Abr!W96+May!W96),IF(Config!$C$6=6,SUM(+Ene!W96+Feb!W96+Mar!W96+Abr!W96+May!W96+Jun!W96),IF(Config!$C$6=7,SUM(Ene!W96+Feb!W96+Mar!W96+Abr!W96+May!W96+Jun!W96+Jul!W96),IF(Config!$C$6=8,SUM(+Ene!W96+Feb!W96+Mar!W96+Abr!W96+May!W96+Jun!W96+Jul!W96+Ago!W96),IF(Config!$C$6=9,SUM(+Ene!W96+Feb!W96+Mar!W96+Abr!W96+May!W96+Jun!W96+Jul!W96+Ago!W96+Set!W96),IF(Config!$C$6=10,SUM(+Ene!W96+Feb!W96+Mar!W96+Abr!W96+May!W96+Jun!W96+Jul!W96+Ago!W96+Set!W96+Oct!W96),IF(Config!$C$6=11,SUM(+Ene!W96+Feb!W96+Mar!W96+Abr!W96+May!W96+Jun!W96+Jul!W96+Ago!W96+Set!W96+Oct!W96+Nov!W96),IF(Config!$C$6=12,SUM(+Ene!W96+Feb!W96+Mar!W96+Abr!W96+May!W96+Jun!W96+Jul!W96+Ago!W96+Set!W96+Oct!W96+Nov!W96+Dic!W96)))))))))))))</f>
        <v>0</v>
      </c>
      <c r="X96" s="394">
        <f>IF(Config!$C$6=1,SUM(+Ene!X96),IF(Config!$C$6=2,SUM(+Ene!X96+Feb!X96),IF(Config!$C$6=3,SUM(+Ene!X96+Feb!X96+Mar!X96),IF(Config!$C$6=4,SUM(+Ene!X96+Feb!X96+Mar!X96+Abr!X96),IF(Config!$C$6=5,SUM(Ene!X96+Feb!X96+Mar!X96+Abr!X96+May!X96),IF(Config!$C$6=6,SUM(+Ene!X96+Feb!X96+Mar!X96+Abr!X96+May!X96+Jun!X96),IF(Config!$C$6=7,SUM(Ene!X96+Feb!X96+Mar!X96+Abr!X96+May!X96+Jun!X96+Jul!X96),IF(Config!$C$6=8,SUM(+Ene!X96+Feb!X96+Mar!X96+Abr!X96+May!X96+Jun!X96+Jul!X96+Ago!X96),IF(Config!$C$6=9,SUM(+Ene!X96+Feb!X96+Mar!X96+Abr!X96+May!X96+Jun!X96+Jul!X96+Ago!X96+Set!X96),IF(Config!$C$6=10,SUM(+Ene!X96+Feb!X96+Mar!X96+Abr!X96+May!X96+Jun!X96+Jul!X96+Ago!X96+Set!X96+Oct!X96),IF(Config!$C$6=11,SUM(+Ene!X96+Feb!X96+Mar!X96+Abr!X96+May!X96+Jun!X96+Jul!X96+Ago!X96+Set!X96+Oct!X96+Nov!X96),IF(Config!$C$6=12,SUM(+Ene!X96+Feb!X96+Mar!X96+Abr!X96+May!X96+Jun!X96+Jul!X96+Ago!X96+Set!X96+Oct!X96+Nov!X96+Dic!X96)))))))))))))</f>
        <v>0</v>
      </c>
      <c r="Y96" s="394">
        <f>IF(Config!$C$6=1,SUM(+Ene!Y96),IF(Config!$C$6=2,SUM(+Ene!Y96+Feb!Y96),IF(Config!$C$6=3,SUM(+Ene!Y96+Feb!Y96+Mar!Y96),IF(Config!$C$6=4,SUM(+Ene!Y96+Feb!Y96+Mar!Y96+Abr!Y96),IF(Config!$C$6=5,SUM(Ene!Y96+Feb!Y96+Mar!Y96+Abr!Y96+May!Y96),IF(Config!$C$6=6,SUM(+Ene!Y96+Feb!Y96+Mar!Y96+Abr!Y96+May!Y96+Jun!Y96),IF(Config!$C$6=7,SUM(Ene!Y96+Feb!Y96+Mar!Y96+Abr!Y96+May!Y96+Jun!Y96+Jul!Y96),IF(Config!$C$6=8,SUM(+Ene!Y96+Feb!Y96+Mar!Y96+Abr!Y96+May!Y96+Jun!Y96+Jul!Y96+Ago!Y96),IF(Config!$C$6=9,SUM(+Ene!Y96+Feb!Y96+Mar!Y96+Abr!Y96+May!Y96+Jun!Y96+Jul!Y96+Ago!Y96+Set!Y96),IF(Config!$C$6=10,SUM(+Ene!Y96+Feb!Y96+Mar!Y96+Abr!Y96+May!Y96+Jun!Y96+Jul!Y96+Ago!Y96+Set!Y96+Oct!Y96),IF(Config!$C$6=11,SUM(+Ene!Y96+Feb!Y96+Mar!Y96+Abr!Y96+May!Y96+Jun!Y96+Jul!Y96+Ago!Y96+Set!Y96+Oct!Y96+Nov!Y96),IF(Config!$C$6=12,SUM(+Ene!Y96+Feb!Y96+Mar!Y96+Abr!Y96+May!Y96+Jun!Y96+Jul!Y96+Ago!Y96+Set!Y96+Oct!Y96+Nov!Y96+Dic!Y96)))))))))))))</f>
        <v>0</v>
      </c>
      <c r="Z96" s="394">
        <f>IF(Config!$C$6=1,SUM(+Ene!Z96),IF(Config!$C$6=2,SUM(+Ene!Z96+Feb!Z96),IF(Config!$C$6=3,SUM(+Ene!Z96+Feb!Z96+Mar!Z96),IF(Config!$C$6=4,SUM(+Ene!Z96+Feb!Z96+Mar!Z96+Abr!Z96),IF(Config!$C$6=5,SUM(Ene!Z96+Feb!Z96+Mar!Z96+Abr!Z96+May!Z96),IF(Config!$C$6=6,SUM(+Ene!Z96+Feb!Z96+Mar!Z96+Abr!Z96+May!Z96+Jun!Z96),IF(Config!$C$6=7,SUM(Ene!Z96+Feb!Z96+Mar!Z96+Abr!Z96+May!Z96+Jun!Z96+Jul!Z96),IF(Config!$C$6=8,SUM(+Ene!Z96+Feb!Z96+Mar!Z96+Abr!Z96+May!Z96+Jun!Z96+Jul!Z96+Ago!Z96),IF(Config!$C$6=9,SUM(+Ene!Z96+Feb!Z96+Mar!Z96+Abr!Z96+May!Z96+Jun!Z96+Jul!Z96+Ago!Z96+Set!Z96),IF(Config!$C$6=10,SUM(+Ene!Z96+Feb!Z96+Mar!Z96+Abr!Z96+May!Z96+Jun!Z96+Jul!Z96+Ago!Z96+Set!Z96+Oct!Z96),IF(Config!$C$6=11,SUM(+Ene!Z96+Feb!Z96+Mar!Z96+Abr!Z96+May!Z96+Jun!Z96+Jul!Z96+Ago!Z96+Set!Z96+Oct!Z96+Nov!Z96),IF(Config!$C$6=12,SUM(+Ene!Z96+Feb!Z96+Mar!Z96+Abr!Z96+May!Z96+Jun!Z96+Jul!Z96+Ago!Z96+Set!Z96+Oct!Z96+Nov!Z96+Dic!Z96)))))))))))))</f>
        <v>0</v>
      </c>
      <c r="AA96" s="394">
        <f>IF(Config!$C$6=1,SUM(+Ene!AA96),IF(Config!$C$6=2,SUM(+Ene!AA96+Feb!AA96),IF(Config!$C$6=3,SUM(+Ene!AA96+Feb!AA96+Mar!AA96),IF(Config!$C$6=4,SUM(+Ene!AA96+Feb!AA96+Mar!AA96+Abr!AA96),IF(Config!$C$6=5,SUM(Ene!AA96+Feb!AA96+Mar!AA96+Abr!AA96+May!AA96),IF(Config!$C$6=6,SUM(+Ene!AA96+Feb!AA96+Mar!AA96+Abr!AA96+May!AA96+Jun!AA96),IF(Config!$C$6=7,SUM(Ene!AA96+Feb!AA96+Mar!AA96+Abr!AA96+May!AA96+Jun!AA96+Jul!AA96),IF(Config!$C$6=8,SUM(+Ene!AA96+Feb!AA96+Mar!AA96+Abr!AA96+May!AA96+Jun!AA96+Jul!AA96+Ago!AA96),IF(Config!$C$6=9,SUM(+Ene!AA96+Feb!AA96+Mar!AA96+Abr!AA96+May!AA96+Jun!AA96+Jul!AA96+Ago!AA96+Set!AA96),IF(Config!$C$6=10,SUM(+Ene!AA96+Feb!AA96+Mar!AA96+Abr!AA96+May!AA96+Jun!AA96+Jul!AA96+Ago!AA96+Set!AA96+Oct!AA96),IF(Config!$C$6=11,SUM(+Ene!AA96+Feb!AA96+Mar!AA96+Abr!AA96+May!AA96+Jun!AA96+Jul!AA96+Ago!AA96+Set!AA96+Oct!AA96+Nov!AA96),IF(Config!$C$6=12,SUM(+Ene!AA96+Feb!AA96+Mar!AA96+Abr!AA96+May!AA96+Jun!AA96+Jul!AA96+Ago!AA96+Set!AA96+Oct!AA96+Nov!AA96+Dic!AA96)))))))))))))</f>
        <v>0</v>
      </c>
      <c r="AB96" s="394">
        <f>IF(Config!$C$6=1,SUM(+Ene!AB96),IF(Config!$C$6=2,SUM(+Ene!AB96+Feb!AB96),IF(Config!$C$6=3,SUM(+Ene!AB96+Feb!AB96+Mar!AB96),IF(Config!$C$6=4,SUM(+Ene!AB96+Feb!AB96+Mar!AB96+Abr!AB96),IF(Config!$C$6=5,SUM(Ene!AB96+Feb!AB96+Mar!AB96+Abr!AB96+May!AB96),IF(Config!$C$6=6,SUM(+Ene!AB96+Feb!AB96+Mar!AB96+Abr!AB96+May!AB96+Jun!AB96),IF(Config!$C$6=7,SUM(Ene!AB96+Feb!AB96+Mar!AB96+Abr!AB96+May!AB96+Jun!AB96+Jul!AB96),IF(Config!$C$6=8,SUM(+Ene!AB96+Feb!AB96+Mar!AB96+Abr!AB96+May!AB96+Jun!AB96+Jul!AB96+Ago!AB96),IF(Config!$C$6=9,SUM(+Ene!AB96+Feb!AB96+Mar!AB96+Abr!AB96+May!AB96+Jun!AB96+Jul!AB96+Ago!AB96+Set!AB96),IF(Config!$C$6=10,SUM(+Ene!AB96+Feb!AB96+Mar!AB96+Abr!AB96+May!AB96+Jun!AB96+Jul!AB96+Ago!AB96+Set!AB96+Oct!AB96),IF(Config!$C$6=11,SUM(+Ene!AB96+Feb!AB96+Mar!AB96+Abr!AB96+May!AB96+Jun!AB96+Jul!AB96+Ago!AB96+Set!AB96+Oct!AB96+Nov!AB96),IF(Config!$C$6=12,SUM(+Ene!AB96+Feb!AB96+Mar!AB96+Abr!AB96+May!AB96+Jun!AB96+Jul!AB96+Ago!AB96+Set!AB96+Oct!AB96+Nov!AB96+Dic!AB96)))))))))))))</f>
        <v>0</v>
      </c>
      <c r="AC96" s="394">
        <f>IF(Config!$C$6=1,SUM(+Ene!AC96),IF(Config!$C$6=2,SUM(+Ene!AC96+Feb!AC96),IF(Config!$C$6=3,SUM(+Ene!AC96+Feb!AC96+Mar!AC96),IF(Config!$C$6=4,SUM(+Ene!AC96+Feb!AC96+Mar!AC96+Abr!AC96),IF(Config!$C$6=5,SUM(Ene!AC96+Feb!AC96+Mar!AC96+Abr!AC96+May!AC96),IF(Config!$C$6=6,SUM(+Ene!AC96+Feb!AC96+Mar!AC96+Abr!AC96+May!AC96+Jun!AC96),IF(Config!$C$6=7,SUM(Ene!AC96+Feb!AC96+Mar!AC96+Abr!AC96+May!AC96+Jun!AC96+Jul!AC96),IF(Config!$C$6=8,SUM(+Ene!AC96+Feb!AC96+Mar!AC96+Abr!AC96+May!AC96+Jun!AC96+Jul!AC96+Ago!AC96),IF(Config!$C$6=9,SUM(+Ene!AC96+Feb!AC96+Mar!AC96+Abr!AC96+May!AC96+Jun!AC96+Jul!AC96+Ago!AC96+Set!AC96),IF(Config!$C$6=10,SUM(+Ene!AC96+Feb!AC96+Mar!AC96+Abr!AC96+May!AC96+Jun!AC96+Jul!AC96+Ago!AC96+Set!AC96+Oct!AC96),IF(Config!$C$6=11,SUM(+Ene!AC96+Feb!AC96+Mar!AC96+Abr!AC96+May!AC96+Jun!AC96+Jul!AC96+Ago!AC96+Set!AC96+Oct!AC96+Nov!AC96),IF(Config!$C$6=12,SUM(+Ene!AC96+Feb!AC96+Mar!AC96+Abr!AC96+May!AC96+Jun!AC96+Jul!AC96+Ago!AC96+Set!AC96+Oct!AC96+Nov!AC96+Dic!AC96)))))))))))))</f>
        <v>0</v>
      </c>
      <c r="AD96" s="394">
        <f>IF(Config!$C$6=1,SUM(+Ene!AD96),IF(Config!$C$6=2,SUM(+Ene!AD96+Feb!AD96),IF(Config!$C$6=3,SUM(+Ene!AD96+Feb!AD96+Mar!AD96),IF(Config!$C$6=4,SUM(+Ene!AD96+Feb!AD96+Mar!AD96+Abr!AD96),IF(Config!$C$6=5,SUM(Ene!AD96+Feb!AD96+Mar!AD96+Abr!AD96+May!AD96),IF(Config!$C$6=6,SUM(+Ene!AD96+Feb!AD96+Mar!AD96+Abr!AD96+May!AD96+Jun!AD96),IF(Config!$C$6=7,SUM(Ene!AD96+Feb!AD96+Mar!AD96+Abr!AD96+May!AD96+Jun!AD96+Jul!AD96),IF(Config!$C$6=8,SUM(+Ene!AD96+Feb!AD96+Mar!AD96+Abr!AD96+May!AD96+Jun!AD96+Jul!AD96+Ago!AD96),IF(Config!$C$6=9,SUM(+Ene!AD96+Feb!AD96+Mar!AD96+Abr!AD96+May!AD96+Jun!AD96+Jul!AD96+Ago!AD96+Set!AD96),IF(Config!$C$6=10,SUM(+Ene!AD96+Feb!AD96+Mar!AD96+Abr!AD96+May!AD96+Jun!AD96+Jul!AD96+Ago!AD96+Set!AD96+Oct!AD96),IF(Config!$C$6=11,SUM(+Ene!AD96+Feb!AD96+Mar!AD96+Abr!AD96+May!AD96+Jun!AD96+Jul!AD96+Ago!AD96+Set!AD96+Oct!AD96+Nov!AD96),IF(Config!$C$6=12,SUM(+Ene!AD96+Feb!AD96+Mar!AD96+Abr!AD96+May!AD96+Jun!AD96+Jul!AD96+Ago!AD96+Set!AD96+Oct!AD96+Nov!AD96+Dic!AD96)))))))))))))</f>
        <v>0</v>
      </c>
      <c r="AE96" s="394">
        <f>IF(Config!$C$6=1,SUM(+Ene!AE96),IF(Config!$C$6=2,SUM(+Ene!AE96+Feb!AE96),IF(Config!$C$6=3,SUM(+Ene!AE96+Feb!AE96+Mar!AE96),IF(Config!$C$6=4,SUM(+Ene!AE96+Feb!AE96+Mar!AE96+Abr!AE96),IF(Config!$C$6=5,SUM(Ene!AE96+Feb!AE96+Mar!AE96+Abr!AE96+May!AE96),IF(Config!$C$6=6,SUM(+Ene!AE96+Feb!AE96+Mar!AE96+Abr!AE96+May!AE96+Jun!AE96),IF(Config!$C$6=7,SUM(Ene!AE96+Feb!AE96+Mar!AE96+Abr!AE96+May!AE96+Jun!AE96+Jul!AE96),IF(Config!$C$6=8,SUM(+Ene!AE96+Feb!AE96+Mar!AE96+Abr!AE96+May!AE96+Jun!AE96+Jul!AE96+Ago!AE96),IF(Config!$C$6=9,SUM(+Ene!AE96+Feb!AE96+Mar!AE96+Abr!AE96+May!AE96+Jun!AE96+Jul!AE96+Ago!AE96+Set!AE96),IF(Config!$C$6=10,SUM(+Ene!AE96+Feb!AE96+Mar!AE96+Abr!AE96+May!AE96+Jun!AE96+Jul!AE96+Ago!AE96+Set!AE96+Oct!AE96),IF(Config!$C$6=11,SUM(+Ene!AE96+Feb!AE96+Mar!AE96+Abr!AE96+May!AE96+Jun!AE96+Jul!AE96+Ago!AE96+Set!AE96+Oct!AE96+Nov!AE96),IF(Config!$C$6=12,SUM(+Ene!AE96+Feb!AE96+Mar!AE96+Abr!AE96+May!AE96+Jun!AE96+Jul!AE96+Ago!AE96+Set!AE96+Oct!AE96+Nov!AE96+Dic!AE96)))))))))))))</f>
        <v>0</v>
      </c>
      <c r="AF96" s="394">
        <f>IF(Config!$C$6=1,SUM(+Ene!AF96),IF(Config!$C$6=2,SUM(+Ene!AF96+Feb!AF96),IF(Config!$C$6=3,SUM(+Ene!AF96+Feb!AF96+Mar!AF96),IF(Config!$C$6=4,SUM(+Ene!AF96+Feb!AF96+Mar!AF96+Abr!AF96),IF(Config!$C$6=5,SUM(Ene!AF96+Feb!AF96+Mar!AF96+Abr!AF96+May!AF96),IF(Config!$C$6=6,SUM(+Ene!AF96+Feb!AF96+Mar!AF96+Abr!AF96+May!AF96+Jun!AF96),IF(Config!$C$6=7,SUM(Ene!AF96+Feb!AF96+Mar!AF96+Abr!AF96+May!AF96+Jun!AF96+Jul!AF96),IF(Config!$C$6=8,SUM(+Ene!AF96+Feb!AF96+Mar!AF96+Abr!AF96+May!AF96+Jun!AF96+Jul!AF96+Ago!AF96),IF(Config!$C$6=9,SUM(+Ene!AF96+Feb!AF96+Mar!AF96+Abr!AF96+May!AF96+Jun!AF96+Jul!AF96+Ago!AF96+Set!AF96),IF(Config!$C$6=10,SUM(+Ene!AF96+Feb!AF96+Mar!AF96+Abr!AF96+May!AF96+Jun!AF96+Jul!AF96+Ago!AF96+Set!AF96+Oct!AF96),IF(Config!$C$6=11,SUM(+Ene!AF96+Feb!AF96+Mar!AF96+Abr!AF96+May!AF96+Jun!AF96+Jul!AF96+Ago!AF96+Set!AF96+Oct!AF96+Nov!AF96),IF(Config!$C$6=12,SUM(+Ene!AF96+Feb!AF96+Mar!AF96+Abr!AF96+May!AF96+Jun!AF96+Jul!AF96+Ago!AF96+Set!AF96+Oct!AF96+Nov!AF96+Dic!AF96)))))))))))))</f>
        <v>0</v>
      </c>
      <c r="AG96" s="394">
        <f>IF(Config!$C$6=1,SUM(+Ene!AG96),IF(Config!$C$6=2,SUM(+Ene!AG96+Feb!AG96),IF(Config!$C$6=3,SUM(+Ene!AG96+Feb!AG96+Mar!AG96),IF(Config!$C$6=4,SUM(+Ene!AG96+Feb!AG96+Mar!AG96+Abr!AG96),IF(Config!$C$6=5,SUM(Ene!AG96+Feb!AG96+Mar!AG96+Abr!AG96+May!AG96),IF(Config!$C$6=6,SUM(+Ene!AG96+Feb!AG96+Mar!AG96+Abr!AG96+May!AG96+Jun!AG96),IF(Config!$C$6=7,SUM(Ene!AG96+Feb!AG96+Mar!AG96+Abr!AG96+May!AG96+Jun!AG96+Jul!AG96),IF(Config!$C$6=8,SUM(+Ene!AG96+Feb!AG96+Mar!AG96+Abr!AG96+May!AG96+Jun!AG96+Jul!AG96+Ago!AG96),IF(Config!$C$6=9,SUM(+Ene!AG96+Feb!AG96+Mar!AG96+Abr!AG96+May!AG96+Jun!AG96+Jul!AG96+Ago!AG96+Set!AG96),IF(Config!$C$6=10,SUM(+Ene!AG96+Feb!AG96+Mar!AG96+Abr!AG96+May!AG96+Jun!AG96+Jul!AG96+Ago!AG96+Set!AG96+Oct!AG96),IF(Config!$C$6=11,SUM(+Ene!AG96+Feb!AG96+Mar!AG96+Abr!AG96+May!AG96+Jun!AG96+Jul!AG96+Ago!AG96+Set!AG96+Oct!AG96+Nov!AG96),IF(Config!$C$6=12,SUM(+Ene!AG96+Feb!AG96+Mar!AG96+Abr!AG96+May!AG96+Jun!AG96+Jul!AG96+Ago!AG96+Set!AG96+Oct!AG96+Nov!AG96+Dic!AG96)))))))))))))</f>
        <v>0</v>
      </c>
      <c r="AH96" s="394">
        <f>IF(Config!$C$6=1,SUM(+Ene!AH96),IF(Config!$C$6=2,SUM(+Ene!AH96+Feb!AH96),IF(Config!$C$6=3,SUM(+Ene!AH96+Feb!AH96+Mar!AH96),IF(Config!$C$6=4,SUM(+Ene!AH96+Feb!AH96+Mar!AH96+Abr!AH96),IF(Config!$C$6=5,SUM(Ene!AH96+Feb!AH96+Mar!AH96+Abr!AH96+May!AH96),IF(Config!$C$6=6,SUM(+Ene!AH96+Feb!AH96+Mar!AH96+Abr!AH96+May!AH96+Jun!AH96),IF(Config!$C$6=7,SUM(Ene!AH96+Feb!AH96+Mar!AH96+Abr!AH96+May!AH96+Jun!AH96+Jul!AH96),IF(Config!$C$6=8,SUM(+Ene!AH96+Feb!AH96+Mar!AH96+Abr!AH96+May!AH96+Jun!AH96+Jul!AH96+Ago!AH96),IF(Config!$C$6=9,SUM(+Ene!AH96+Feb!AH96+Mar!AH96+Abr!AH96+May!AH96+Jun!AH96+Jul!AH96+Ago!AH96+Set!AH96),IF(Config!$C$6=10,SUM(+Ene!AH96+Feb!AH96+Mar!AH96+Abr!AH96+May!AH96+Jun!AH96+Jul!AH96+Ago!AH96+Set!AH96+Oct!AH96),IF(Config!$C$6=11,SUM(+Ene!AH96+Feb!AH96+Mar!AH96+Abr!AH96+May!AH96+Jun!AH96+Jul!AH96+Ago!AH96+Set!AH96+Oct!AH96+Nov!AH96),IF(Config!$C$6=12,SUM(+Ene!AH96+Feb!AH96+Mar!AH96+Abr!AH96+May!AH96+Jun!AH96+Jul!AH96+Ago!AH96+Set!AH96+Oct!AH96+Nov!AH96+Dic!AH96)))))))))))))</f>
        <v>0</v>
      </c>
      <c r="AI96" s="394">
        <f>IF(Config!$C$6=1,SUM(+Ene!AI96),IF(Config!$C$6=2,SUM(+Ene!AI96+Feb!AI96),IF(Config!$C$6=3,SUM(+Ene!AI96+Feb!AI96+Mar!AI96),IF(Config!$C$6=4,SUM(+Ene!AI96+Feb!AI96+Mar!AI96+Abr!AI96),IF(Config!$C$6=5,SUM(Ene!AI96+Feb!AI96+Mar!AI96+Abr!AI96+May!AI96),IF(Config!$C$6=6,SUM(+Ene!AI96+Feb!AI96+Mar!AI96+Abr!AI96+May!AI96+Jun!AI96),IF(Config!$C$6=7,SUM(Ene!AI96+Feb!AI96+Mar!AI96+Abr!AI96+May!AI96+Jun!AI96+Jul!AI96),IF(Config!$C$6=8,SUM(+Ene!AI96+Feb!AI96+Mar!AI96+Abr!AI96+May!AI96+Jun!AI96+Jul!AI96+Ago!AI96),IF(Config!$C$6=9,SUM(+Ene!AI96+Feb!AI96+Mar!AI96+Abr!AI96+May!AI96+Jun!AI96+Jul!AI96+Ago!AI96+Set!AI96),IF(Config!$C$6=10,SUM(+Ene!AI96+Feb!AI96+Mar!AI96+Abr!AI96+May!AI96+Jun!AI96+Jul!AI96+Ago!AI96+Set!AI96+Oct!AI96),IF(Config!$C$6=11,SUM(+Ene!AI96+Feb!AI96+Mar!AI96+Abr!AI96+May!AI96+Jun!AI96+Jul!AI96+Ago!AI96+Set!AI96+Oct!AI96+Nov!AI96),IF(Config!$C$6=12,SUM(+Ene!AI96+Feb!AI96+Mar!AI96+Abr!AI96+May!AI96+Jun!AI96+Jul!AI96+Ago!AI96+Set!AI96+Oct!AI96+Nov!AI96+Dic!AI96)))))))))))))</f>
        <v>0</v>
      </c>
      <c r="AJ96" s="394">
        <f>IF(Config!$C$6=1,SUM(+Ene!AJ96),IF(Config!$C$6=2,SUM(+Ene!AJ96+Feb!AJ96),IF(Config!$C$6=3,SUM(+Ene!AJ96+Feb!AJ96+Mar!AJ96),IF(Config!$C$6=4,SUM(+Ene!AJ96+Feb!AJ96+Mar!AJ96+Abr!AJ96),IF(Config!$C$6=5,SUM(Ene!AJ96+Feb!AJ96+Mar!AJ96+Abr!AJ96+May!AJ96),IF(Config!$C$6=6,SUM(+Ene!AJ96+Feb!AJ96+Mar!AJ96+Abr!AJ96+May!AJ96+Jun!AJ96),IF(Config!$C$6=7,SUM(Ene!AJ96+Feb!AJ96+Mar!AJ96+Abr!AJ96+May!AJ96+Jun!AJ96+Jul!AJ96),IF(Config!$C$6=8,SUM(+Ene!AJ96+Feb!AJ96+Mar!AJ96+Abr!AJ96+May!AJ96+Jun!AJ96+Jul!AJ96+Ago!AJ96),IF(Config!$C$6=9,SUM(+Ene!AJ96+Feb!AJ96+Mar!AJ96+Abr!AJ96+May!AJ96+Jun!AJ96+Jul!AJ96+Ago!AJ96+Set!AJ96),IF(Config!$C$6=10,SUM(+Ene!AJ96+Feb!AJ96+Mar!AJ96+Abr!AJ96+May!AJ96+Jun!AJ96+Jul!AJ96+Ago!AJ96+Set!AJ96+Oct!AJ96),IF(Config!$C$6=11,SUM(+Ene!AJ96+Feb!AJ96+Mar!AJ96+Abr!AJ96+May!AJ96+Jun!AJ96+Jul!AJ96+Ago!AJ96+Set!AJ96+Oct!AJ96+Nov!AJ96),IF(Config!$C$6=12,SUM(+Ene!AJ96+Feb!AJ96+Mar!AJ96+Abr!AJ96+May!AJ96+Jun!AJ96+Jul!AJ96+Ago!AJ96+Set!AJ96+Oct!AJ96+Nov!AJ96+Dic!AJ96)))))))))))))</f>
        <v>0</v>
      </c>
      <c r="AK96" s="394">
        <f>IF(Config!$C$6=1,SUM(+Ene!AK96),IF(Config!$C$6=2,SUM(+Ene!AK96+Feb!AK96),IF(Config!$C$6=3,SUM(+Ene!AK96+Feb!AK96+Mar!AK96),IF(Config!$C$6=4,SUM(+Ene!AK96+Feb!AK96+Mar!AK96+Abr!AK96),IF(Config!$C$6=5,SUM(Ene!AK96+Feb!AK96+Mar!AK96+Abr!AK96+May!AK96),IF(Config!$C$6=6,SUM(+Ene!AK96+Feb!AK96+Mar!AK96+Abr!AK96+May!AK96+Jun!AK96),IF(Config!$C$6=7,SUM(Ene!AK96+Feb!AK96+Mar!AK96+Abr!AK96+May!AK96+Jun!AK96+Jul!AK96),IF(Config!$C$6=8,SUM(+Ene!AK96+Feb!AK96+Mar!AK96+Abr!AK96+May!AK96+Jun!AK96+Jul!AK96+Ago!AK96),IF(Config!$C$6=9,SUM(+Ene!AK96+Feb!AK96+Mar!AK96+Abr!AK96+May!AK96+Jun!AK96+Jul!AK96+Ago!AK96+Set!AK96),IF(Config!$C$6=10,SUM(+Ene!AK96+Feb!AK96+Mar!AK96+Abr!AK96+May!AK96+Jun!AK96+Jul!AK96+Ago!AK96+Set!AK96+Oct!AK96),IF(Config!$C$6=11,SUM(+Ene!AK96+Feb!AK96+Mar!AK96+Abr!AK96+May!AK96+Jun!AK96+Jul!AK96+Ago!AK96+Set!AK96+Oct!AK96+Nov!AK96),IF(Config!$C$6=12,SUM(+Ene!AK96+Feb!AK96+Mar!AK96+Abr!AK96+May!AK96+Jun!AK96+Jul!AK96+Ago!AK96+Set!AK96+Oct!AK96+Nov!AK96+Dic!AK96)))))))))))))</f>
        <v>0</v>
      </c>
      <c r="AL96" s="394">
        <f>IF(Config!$C$6=1,SUM(+Ene!AL96),IF(Config!$C$6=2,SUM(+Ene!AL96+Feb!AL96),IF(Config!$C$6=3,SUM(+Ene!AL96+Feb!AL96+Mar!AL96),IF(Config!$C$6=4,SUM(+Ene!AL96+Feb!AL96+Mar!AL96+Abr!AL96),IF(Config!$C$6=5,SUM(Ene!AL96+Feb!AL96+Mar!AL96+Abr!AL96+May!AL96),IF(Config!$C$6=6,SUM(+Ene!AL96+Feb!AL96+Mar!AL96+Abr!AL96+May!AL96+Jun!AL96),IF(Config!$C$6=7,SUM(Ene!AL96+Feb!AL96+Mar!AL96+Abr!AL96+May!AL96+Jun!AL96+Jul!AL96),IF(Config!$C$6=8,SUM(+Ene!AL96+Feb!AL96+Mar!AL96+Abr!AL96+May!AL96+Jun!AL96+Jul!AL96+Ago!AL96),IF(Config!$C$6=9,SUM(+Ene!AL96+Feb!AL96+Mar!AL96+Abr!AL96+May!AL96+Jun!AL96+Jul!AL96+Ago!AL96+Set!AL96),IF(Config!$C$6=10,SUM(+Ene!AL96+Feb!AL96+Mar!AL96+Abr!AL96+May!AL96+Jun!AL96+Jul!AL96+Ago!AL96+Set!AL96+Oct!AL96),IF(Config!$C$6=11,SUM(+Ene!AL96+Feb!AL96+Mar!AL96+Abr!AL96+May!AL96+Jun!AL96+Jul!AL96+Ago!AL96+Set!AL96+Oct!AL96+Nov!AL96),IF(Config!$C$6=12,SUM(+Ene!AL96+Feb!AL96+Mar!AL96+Abr!AL96+May!AL96+Jun!AL96+Jul!AL96+Ago!AL96+Set!AL96+Oct!AL96+Nov!AL96+Dic!AL96)))))))))))))</f>
        <v>0</v>
      </c>
      <c r="AM96" s="394">
        <f>IF(Config!$C$6=1,SUM(+Ene!AM96),IF(Config!$C$6=2,SUM(+Ene!AM96+Feb!AM96),IF(Config!$C$6=3,SUM(+Ene!AM96+Feb!AM96+Mar!AM96),IF(Config!$C$6=4,SUM(+Ene!AM96+Feb!AM96+Mar!AM96+Abr!AM96),IF(Config!$C$6=5,SUM(Ene!AM96+Feb!AM96+Mar!AM96+Abr!AM96+May!AM96),IF(Config!$C$6=6,SUM(+Ene!AM96+Feb!AM96+Mar!AM96+Abr!AM96+May!AM96+Jun!AM96),IF(Config!$C$6=7,SUM(Ene!AM96+Feb!AM96+Mar!AM96+Abr!AM96+May!AM96+Jun!AM96+Jul!AM96),IF(Config!$C$6=8,SUM(+Ene!AM96+Feb!AM96+Mar!AM96+Abr!AM96+May!AM96+Jun!AM96+Jul!AM96+Ago!AM96),IF(Config!$C$6=9,SUM(+Ene!AM96+Feb!AM96+Mar!AM96+Abr!AM96+May!AM96+Jun!AM96+Jul!AM96+Ago!AM96+Set!AM96),IF(Config!$C$6=10,SUM(+Ene!AM96+Feb!AM96+Mar!AM96+Abr!AM96+May!AM96+Jun!AM96+Jul!AM96+Ago!AM96+Set!AM96+Oct!AM96),IF(Config!$C$6=11,SUM(+Ene!AM96+Feb!AM96+Mar!AM96+Abr!AM96+May!AM96+Jun!AM96+Jul!AM96+Ago!AM96+Set!AM96+Oct!AM96+Nov!AM96),IF(Config!$C$6=12,SUM(+Ene!AM96+Feb!AM96+Mar!AM96+Abr!AM96+May!AM96+Jun!AM96+Jul!AM96+Ago!AM96+Set!AM96+Oct!AM96+Nov!AM96+Dic!AM96)))))))))))))</f>
        <v>0</v>
      </c>
      <c r="AN96" s="394">
        <f>IF(Config!$C$6=1,SUM(+Ene!AN96),IF(Config!$C$6=2,SUM(+Ene!AN96+Feb!AN96),IF(Config!$C$6=3,SUM(+Ene!AN96+Feb!AN96+Mar!AN96),IF(Config!$C$6=4,SUM(+Ene!AN96+Feb!AN96+Mar!AN96+Abr!AN96),IF(Config!$C$6=5,SUM(Ene!AN96+Feb!AN96+Mar!AN96+Abr!AN96+May!AN96),IF(Config!$C$6=6,SUM(+Ene!AN96+Feb!AN96+Mar!AN96+Abr!AN96+May!AN96+Jun!AN96),IF(Config!$C$6=7,SUM(Ene!AN96+Feb!AN96+Mar!AN96+Abr!AN96+May!AN96+Jun!AN96+Jul!AN96),IF(Config!$C$6=8,SUM(+Ene!AN96+Feb!AN96+Mar!AN96+Abr!AN96+May!AN96+Jun!AN96+Jul!AN96+Ago!AN96),IF(Config!$C$6=9,SUM(+Ene!AN96+Feb!AN96+Mar!AN96+Abr!AN96+May!AN96+Jun!AN96+Jul!AN96+Ago!AN96+Set!AN96),IF(Config!$C$6=10,SUM(+Ene!AN96+Feb!AN96+Mar!AN96+Abr!AN96+May!AN96+Jun!AN96+Jul!AN96+Ago!AN96+Set!AN96+Oct!AN96),IF(Config!$C$6=11,SUM(+Ene!AN96+Feb!AN96+Mar!AN96+Abr!AN96+May!AN96+Jun!AN96+Jul!AN96+Ago!AN96+Set!AN96+Oct!AN96+Nov!AN96),IF(Config!$C$6=12,SUM(+Ene!AN96+Feb!AN96+Mar!AN96+Abr!AN96+May!AN96+Jun!AN96+Jul!AN96+Ago!AN96+Set!AN96+Oct!AN96+Nov!AN96+Dic!AN96)))))))))))))</f>
        <v>0</v>
      </c>
      <c r="AO96" s="394">
        <f>IF(Config!$C$6=1,SUM(+Ene!AO96),IF(Config!$C$6=2,SUM(+Ene!AO96+Feb!AO96),IF(Config!$C$6=3,SUM(+Ene!AO96+Feb!AO96+Mar!AO96),IF(Config!$C$6=4,SUM(+Ene!AO96+Feb!AO96+Mar!AO96+Abr!AO96),IF(Config!$C$6=5,SUM(Ene!AO96+Feb!AO96+Mar!AO96+Abr!AO96+May!AO96),IF(Config!$C$6=6,SUM(+Ene!AO96+Feb!AO96+Mar!AO96+Abr!AO96+May!AO96+Jun!AO96),IF(Config!$C$6=7,SUM(Ene!AO96+Feb!AO96+Mar!AO96+Abr!AO96+May!AO96+Jun!AO96+Jul!AO96),IF(Config!$C$6=8,SUM(+Ene!AO96+Feb!AO96+Mar!AO96+Abr!AO96+May!AO96+Jun!AO96+Jul!AO96+Ago!AO96),IF(Config!$C$6=9,SUM(+Ene!AO96+Feb!AO96+Mar!AO96+Abr!AO96+May!AO96+Jun!AO96+Jul!AO96+Ago!AO96+Set!AO96),IF(Config!$C$6=10,SUM(+Ene!AO96+Feb!AO96+Mar!AO96+Abr!AO96+May!AO96+Jun!AO96+Jul!AO96+Ago!AO96+Set!AO96+Oct!AO96),IF(Config!$C$6=11,SUM(+Ene!AO96+Feb!AO96+Mar!AO96+Abr!AO96+May!AO96+Jun!AO96+Jul!AO96+Ago!AO96+Set!AO96+Oct!AO96+Nov!AO96),IF(Config!$C$6=12,SUM(+Ene!AO96+Feb!AO96+Mar!AO96+Abr!AO96+May!AO96+Jun!AO96+Jul!AO96+Ago!AO96+Set!AO96+Oct!AO96+Nov!AO96+Dic!AO96)))))))))))))</f>
        <v>0</v>
      </c>
      <c r="AP96" s="394">
        <f>IF(Config!$C$6=1,SUM(+Ene!AP96),IF(Config!$C$6=2,SUM(+Ene!AP96+Feb!AP96),IF(Config!$C$6=3,SUM(+Ene!AP96+Feb!AP96+Mar!AP96),IF(Config!$C$6=4,SUM(+Ene!AP96+Feb!AP96+Mar!AP96+Abr!AP96),IF(Config!$C$6=5,SUM(Ene!AP96+Feb!AP96+Mar!AP96+Abr!AP96+May!AP96),IF(Config!$C$6=6,SUM(+Ene!AP96+Feb!AP96+Mar!AP96+Abr!AP96+May!AP96+Jun!AP96),IF(Config!$C$6=7,SUM(Ene!AP96+Feb!AP96+Mar!AP96+Abr!AP96+May!AP96+Jun!AP96+Jul!AP96),IF(Config!$C$6=8,SUM(+Ene!AP96+Feb!AP96+Mar!AP96+Abr!AP96+May!AP96+Jun!AP96+Jul!AP96+Ago!AP96),IF(Config!$C$6=9,SUM(+Ene!AP96+Feb!AP96+Mar!AP96+Abr!AP96+May!AP96+Jun!AP96+Jul!AP96+Ago!AP96+Set!AP96),IF(Config!$C$6=10,SUM(+Ene!AP96+Feb!AP96+Mar!AP96+Abr!AP96+May!AP96+Jun!AP96+Jul!AP96+Ago!AP96+Set!AP96+Oct!AP96),IF(Config!$C$6=11,SUM(+Ene!AP96+Feb!AP96+Mar!AP96+Abr!AP96+May!AP96+Jun!AP96+Jul!AP96+Ago!AP96+Set!AP96+Oct!AP96+Nov!AP96),IF(Config!$C$6=12,SUM(+Ene!AP96+Feb!AP96+Mar!AP96+Abr!AP96+May!AP96+Jun!AP96+Jul!AP96+Ago!AP96+Set!AP96+Oct!AP96+Nov!AP96+Dic!AP96)))))))))))))</f>
        <v>0</v>
      </c>
      <c r="AQ96" s="394">
        <f>IF(Config!$C$6=1,SUM(+Ene!AQ96),IF(Config!$C$6=2,SUM(+Ene!AQ96+Feb!AQ96),IF(Config!$C$6=3,SUM(+Ene!AQ96+Feb!AQ96+Mar!AQ96),IF(Config!$C$6=4,SUM(+Ene!AQ96+Feb!AQ96+Mar!AQ96+Abr!AQ96),IF(Config!$C$6=5,SUM(Ene!AQ96+Feb!AQ96+Mar!AQ96+Abr!AQ96+May!AQ96),IF(Config!$C$6=6,SUM(+Ene!AQ96+Feb!AQ96+Mar!AQ96+Abr!AQ96+May!AQ96+Jun!AQ96),IF(Config!$C$6=7,SUM(Ene!AQ96+Feb!AQ96+Mar!AQ96+Abr!AQ96+May!AQ96+Jun!AQ96+Jul!AQ96),IF(Config!$C$6=8,SUM(+Ene!AQ96+Feb!AQ96+Mar!AQ96+Abr!AQ96+May!AQ96+Jun!AQ96+Jul!AQ96+Ago!AQ96),IF(Config!$C$6=9,SUM(+Ene!AQ96+Feb!AQ96+Mar!AQ96+Abr!AQ96+May!AQ96+Jun!AQ96+Jul!AQ96+Ago!AQ96+Set!AQ96),IF(Config!$C$6=10,SUM(+Ene!AQ96+Feb!AQ96+Mar!AQ96+Abr!AQ96+May!AQ96+Jun!AQ96+Jul!AQ96+Ago!AQ96+Set!AQ96+Oct!AQ96),IF(Config!$C$6=11,SUM(+Ene!AQ96+Feb!AQ96+Mar!AQ96+Abr!AQ96+May!AQ96+Jun!AQ96+Jul!AQ96+Ago!AQ96+Set!AQ96+Oct!AQ96+Nov!AQ96),IF(Config!$C$6=12,SUM(+Ene!AQ96+Feb!AQ96+Mar!AQ96+Abr!AQ96+May!AQ96+Jun!AQ96+Jul!AQ96+Ago!AQ96+Set!AQ96+Oct!AQ96+Nov!AQ96+Dic!AQ96)))))))))))))</f>
        <v>0</v>
      </c>
      <c r="AR96" s="394">
        <f>IF(Config!$C$6=1,SUM(+Ene!AR96),IF(Config!$C$6=2,SUM(+Ene!AR96+Feb!AR96),IF(Config!$C$6=3,SUM(+Ene!AR96+Feb!AR96+Mar!AR96),IF(Config!$C$6=4,SUM(+Ene!AR96+Feb!AR96+Mar!AR96+Abr!AR96),IF(Config!$C$6=5,SUM(Ene!AR96+Feb!AR96+Mar!AR96+Abr!AR96+May!AR96),IF(Config!$C$6=6,SUM(+Ene!AR96+Feb!AR96+Mar!AR96+Abr!AR96+May!AR96+Jun!AR96),IF(Config!$C$6=7,SUM(Ene!AR96+Feb!AR96+Mar!AR96+Abr!AR96+May!AR96+Jun!AR96+Jul!AR96),IF(Config!$C$6=8,SUM(+Ene!AR96+Feb!AR96+Mar!AR96+Abr!AR96+May!AR96+Jun!AR96+Jul!AR96+Ago!AR96),IF(Config!$C$6=9,SUM(+Ene!AR96+Feb!AR96+Mar!AR96+Abr!AR96+May!AR96+Jun!AR96+Jul!AR96+Ago!AR96+Set!AR96),IF(Config!$C$6=10,SUM(+Ene!AR96+Feb!AR96+Mar!AR96+Abr!AR96+May!AR96+Jun!AR96+Jul!AR96+Ago!AR96+Set!AR96+Oct!AR96),IF(Config!$C$6=11,SUM(+Ene!AR96+Feb!AR96+Mar!AR96+Abr!AR96+May!AR96+Jun!AR96+Jul!AR96+Ago!AR96+Set!AR96+Oct!AR96+Nov!AR96),IF(Config!$C$6=12,SUM(+Ene!AR96+Feb!AR96+Mar!AR96+Abr!AR96+May!AR96+Jun!AR96+Jul!AR96+Ago!AR96+Set!AR96+Oct!AR96+Nov!AR96+Dic!AR96)))))))))))))</f>
        <v>0</v>
      </c>
      <c r="AS96" s="394">
        <f>IF(Config!$C$6=1,SUM(+Ene!AS96),IF(Config!$C$6=2,SUM(+Ene!AS96+Feb!AS96),IF(Config!$C$6=3,SUM(+Ene!AS96+Feb!AS96+Mar!AS96),IF(Config!$C$6=4,SUM(+Ene!AS96+Feb!AS96+Mar!AS96+Abr!AS96),IF(Config!$C$6=5,SUM(Ene!AS96+Feb!AS96+Mar!AS96+Abr!AS96+May!AS96),IF(Config!$C$6=6,SUM(+Ene!AS96+Feb!AS96+Mar!AS96+Abr!AS96+May!AS96+Jun!AS96),IF(Config!$C$6=7,SUM(Ene!AS96+Feb!AS96+Mar!AS96+Abr!AS96+May!AS96+Jun!AS96+Jul!AS96),IF(Config!$C$6=8,SUM(+Ene!AS96+Feb!AS96+Mar!AS96+Abr!AS96+May!AS96+Jun!AS96+Jul!AS96+Ago!AS96),IF(Config!$C$6=9,SUM(+Ene!AS96+Feb!AS96+Mar!AS96+Abr!AS96+May!AS96+Jun!AS96+Jul!AS96+Ago!AS96+Set!AS96),IF(Config!$C$6=10,SUM(+Ene!AS96+Feb!AS96+Mar!AS96+Abr!AS96+May!AS96+Jun!AS96+Jul!AS96+Ago!AS96+Set!AS96+Oct!AS96),IF(Config!$C$6=11,SUM(+Ene!AS96+Feb!AS96+Mar!AS96+Abr!AS96+May!AS96+Jun!AS96+Jul!AS96+Ago!AS96+Set!AS96+Oct!AS96+Nov!AS96),IF(Config!$C$6=12,SUM(+Ene!AS96+Feb!AS96+Mar!AS96+Abr!AS96+May!AS96+Jun!AS96+Jul!AS96+Ago!AS96+Set!AS96+Oct!AS96+Nov!AS96+Dic!AS96)))))))))))))</f>
        <v>0</v>
      </c>
      <c r="AT96" s="394">
        <f>IF(Config!$C$6=1,SUM(+Ene!AT96),IF(Config!$C$6=2,SUM(+Ene!AT96+Feb!AT96),IF(Config!$C$6=3,SUM(+Ene!AT96+Feb!AT96+Mar!AT96),IF(Config!$C$6=4,SUM(+Ene!AT96+Feb!AT96+Mar!AT96+Abr!AT96),IF(Config!$C$6=5,SUM(Ene!AT96+Feb!AT96+Mar!AT96+Abr!AT96+May!AT96),IF(Config!$C$6=6,SUM(+Ene!AT96+Feb!AT96+Mar!AT96+Abr!AT96+May!AT96+Jun!AT96),IF(Config!$C$6=7,SUM(Ene!AT96+Feb!AT96+Mar!AT96+Abr!AT96+May!AT96+Jun!AT96+Jul!AT96),IF(Config!$C$6=8,SUM(+Ene!AT96+Feb!AT96+Mar!AT96+Abr!AT96+May!AT96+Jun!AT96+Jul!AT96+Ago!AT96),IF(Config!$C$6=9,SUM(+Ene!AT96+Feb!AT96+Mar!AT96+Abr!AT96+May!AT96+Jun!AT96+Jul!AT96+Ago!AT96+Set!AT96),IF(Config!$C$6=10,SUM(+Ene!AT96+Feb!AT96+Mar!AT96+Abr!AT96+May!AT96+Jun!AT96+Jul!AT96+Ago!AT96+Set!AT96+Oct!AT96),IF(Config!$C$6=11,SUM(+Ene!AT96+Feb!AT96+Mar!AT96+Abr!AT96+May!AT96+Jun!AT96+Jul!AT96+Ago!AT96+Set!AT96+Oct!AT96+Nov!AT96),IF(Config!$C$6=12,SUM(+Ene!AT96+Feb!AT96+Mar!AT96+Abr!AT96+May!AT96+Jun!AT96+Jul!AT96+Ago!AT96+Set!AT96+Oct!AT96+Nov!AT96+Dic!AT96)))))))))))))</f>
        <v>0</v>
      </c>
      <c r="AU96">
        <f t="shared" si="79"/>
        <v>0</v>
      </c>
      <c r="AV96" s="394">
        <f t="shared" si="70"/>
        <v>0</v>
      </c>
      <c r="AW96" s="394">
        <f t="shared" si="71"/>
        <v>0</v>
      </c>
      <c r="AX96" s="394">
        <f t="shared" si="72"/>
        <v>0</v>
      </c>
      <c r="AY96" s="394">
        <f t="shared" si="73"/>
        <v>0</v>
      </c>
      <c r="AZ96" s="394">
        <f t="shared" si="74"/>
        <v>0</v>
      </c>
      <c r="BA96" s="394">
        <f t="shared" si="75"/>
        <v>0</v>
      </c>
      <c r="BB96" s="37">
        <f t="shared" si="59"/>
        <v>0</v>
      </c>
      <c r="BC96" s="394">
        <f t="shared" si="76"/>
        <v>0</v>
      </c>
      <c r="BD96" s="394">
        <f t="shared" si="77"/>
        <v>0</v>
      </c>
      <c r="BE96" s="394">
        <f t="shared" si="78"/>
        <v>0</v>
      </c>
      <c r="BF96" s="54">
        <f t="shared" si="69"/>
        <v>0</v>
      </c>
      <c r="BG96" t="str">
        <f t="shared" si="80"/>
        <v>OK</v>
      </c>
    </row>
    <row r="97" spans="1:59" x14ac:dyDescent="0.25">
      <c r="A97" s="400">
        <v>94</v>
      </c>
      <c r="B97" s="392" t="str">
        <f>METAS!B93</f>
        <v>PORCENTAJE DE NIÑOS &lt; 1 AÑOS  PROTEGIDOS CON VACUNA ANTIPOLIO INYECTABLE (IPV)</v>
      </c>
      <c r="C97" s="387" t="str">
        <f>METAS!D93</f>
        <v>DIT</v>
      </c>
      <c r="D97" s="394">
        <f>IF(Config!$C$6=1,SUM(+Ene!D97),IF(Config!$C$6=2,SUM(+Ene!D97+Feb!D97),IF(Config!$C$6=3,SUM(+Ene!D97+Feb!D97+Mar!D97),IF(Config!$C$6=4,SUM(+Ene!D97+Feb!D97+Mar!D97+Abr!D97),IF(Config!$C$6=5,SUM(Ene!D97+Feb!D97+Mar!D97+Abr!D97+May!D97),IF(Config!$C$6=6,SUM(+Ene!D97+Feb!D97+Mar!D97+Abr!D97+May!D97+Jun!D97),IF(Config!$C$6=7,SUM(Ene!D97+Feb!D97+Mar!D97+Abr!D97+May!D97+Jun!D97+Jul!D97),IF(Config!$C$6=8,SUM(+Ene!D97+Feb!D97+Mar!D97+Abr!D97+May!D97+Jun!D97+Jul!D97+Ago!D97),IF(Config!$C$6=9,SUM(+Ene!D97+Feb!D97+Mar!D97+Abr!D97+May!D97+Jun!D97+Jul!D97+Ago!D97+Set!D97),IF(Config!$C$6=10,SUM(+Ene!D97+Feb!D97+Mar!D97+Abr!D97+May!D97+Jun!D97+Jul!D97+Ago!D97+Set!D97+Oct!D97),IF(Config!$C$6=11,SUM(+Ene!D97+Feb!D97+Mar!D97+Abr!D97+May!D97+Jun!D97+Jul!D97+Ago!D97+Set!D97+Oct!D97+Nov!D97),IF(Config!$C$6=12,SUM(+Ene!D97+Feb!D97+Mar!D97+Abr!D97+May!D97+Jun!D97+Jul!D97+Ago!D97+Set!D97+Oct!D97+Nov!D97+Dic!D97)))))))))))))</f>
        <v>0</v>
      </c>
      <c r="E97" s="394">
        <f>IF(Config!$C$6=1,SUM(+Ene!E97),IF(Config!$C$6=2,SUM(+Ene!E97+Feb!E97),IF(Config!$C$6=3,SUM(+Ene!E97+Feb!E97+Mar!E97),IF(Config!$C$6=4,SUM(+Ene!E97+Feb!E97+Mar!E97+Abr!E97),IF(Config!$C$6=5,SUM(Ene!E97+Feb!E97+Mar!E97+Abr!E97+May!E97),IF(Config!$C$6=6,SUM(+Ene!E97+Feb!E97+Mar!E97+Abr!E97+May!E97+Jun!E97),IF(Config!$C$6=7,SUM(Ene!E97+Feb!E97+Mar!E97+Abr!E97+May!E97+Jun!E97+Jul!E97),IF(Config!$C$6=8,SUM(+Ene!E97+Feb!E97+Mar!E97+Abr!E97+May!E97+Jun!E97+Jul!E97+Ago!E97),IF(Config!$C$6=9,SUM(+Ene!E97+Feb!E97+Mar!E97+Abr!E97+May!E97+Jun!E97+Jul!E97+Ago!E97+Set!E97),IF(Config!$C$6=10,SUM(+Ene!E97+Feb!E97+Mar!E97+Abr!E97+May!E97+Jun!E97+Jul!E97+Ago!E97+Set!E97+Oct!E97),IF(Config!$C$6=11,SUM(+Ene!E97+Feb!E97+Mar!E97+Abr!E97+May!E97+Jun!E97+Jul!E97+Ago!E97+Set!E97+Oct!E97+Nov!E97),IF(Config!$C$6=12,SUM(+Ene!E97+Feb!E97+Mar!E97+Abr!E97+May!E97+Jun!E97+Jul!E97+Ago!E97+Set!E97+Oct!E97+Nov!E97+Dic!E97)))))))))))))</f>
        <v>0</v>
      </c>
      <c r="F97" s="429">
        <f>IF(Config!$C$6=1,SUM(+Ene!F117),IF(Config!$C$6=2,SUM(+Ene!F117+Feb!F117),IF(Config!$C$6=3,SUM(+Ene!F117+Feb!F117+Mar!F117),IF(Config!$C$6=4,SUM(+Ene!F117+Feb!F117+Mar!F117+Abr!F117),IF(Config!$C$6=5,SUM(Ene!F117+Feb!F117+Mar!F117+Abr!F117+May!F117),IF(Config!$C$6=6,SUM(+Ene!F117+Feb!F117+Mar!F117+Abr!F117+May!F117+Jun!F117),IF(Config!$C$6=7,SUM(Ene!F117+Feb!F117+Mar!F117+Abr!F117+May!F117+Jun!F117+Jul!F117),IF(Config!$C$6=8,SUM(+Ene!F117+Feb!F117+Mar!F117+Abr!F117+May!F117+Jun!F117+Jul!F117+Ago!F117),IF(Config!$C$6=9,SUM(+Ene!F117+Feb!F117+Mar!F117+Abr!F117+May!F117+Jun!F117+Jul!F117+Ago!F117+Set!F117),IF(Config!$C$6=10,SUM(+Ene!F117+Feb!F117+Mar!F117+Abr!F117+May!F117+Jun!F117+Jul!F117+Ago!F117+Set!F117+Oct!F117),IF(Config!$C$6=11,SUM(+Ene!F117+Feb!F117+Mar!F117+Abr!F117+May!F117+Jun!F117+Jul!F117+Ago!F117+Set!F117+Oct!F117+Nov!F117),IF(Config!$C$6=12,SUM(+Ene!F117+Feb!F117+Mar!F117+Abr!F117+May!F117+Jun!F117+Jul!F117+Ago!F117+Set!F117+Oct!F117+Nov!F117+Dic!F117)))))))))))))</f>
        <v>0</v>
      </c>
      <c r="G97" s="394">
        <f>IF(Config!$C$6=1,SUM(+Ene!G97),IF(Config!$C$6=2,SUM(+Ene!G97+Feb!G97),IF(Config!$C$6=3,SUM(+Ene!G97+Feb!G97+Mar!G97),IF(Config!$C$6=4,SUM(+Ene!G97+Feb!G97+Mar!G97+Abr!G97),IF(Config!$C$6=5,SUM(Ene!G97+Feb!G97+Mar!G97+Abr!G97+May!G97),IF(Config!$C$6=6,SUM(+Ene!G97+Feb!G97+Mar!G97+Abr!G97+May!G97+Jun!G97),IF(Config!$C$6=7,SUM(Ene!G97+Feb!G97+Mar!G97+Abr!G97+May!G97+Jun!G97+Jul!G97),IF(Config!$C$6=8,SUM(+Ene!G97+Feb!G97+Mar!G97+Abr!G97+May!G97+Jun!G97+Jul!G97+Ago!G97),IF(Config!$C$6=9,SUM(+Ene!G97+Feb!G97+Mar!G97+Abr!G97+May!G97+Jun!G97+Jul!G97+Ago!G97+Set!G97),IF(Config!$C$6=10,SUM(+Ene!G97+Feb!G97+Mar!G97+Abr!G97+May!G97+Jun!G97+Jul!G97+Ago!G97+Set!G97+Oct!G97),IF(Config!$C$6=11,SUM(+Ene!G97+Feb!G97+Mar!G97+Abr!G97+May!G97+Jun!G97+Jul!G97+Ago!G97+Set!G97+Oct!G97+Nov!G97),IF(Config!$C$6=12,SUM(+Ene!G97+Feb!G97+Mar!G97+Abr!G97+May!G97+Jun!G97+Jul!G97+Ago!G97+Set!G97+Oct!G97+Nov!G97+Dic!G97)))))))))))))</f>
        <v>0</v>
      </c>
      <c r="H97" s="394">
        <f>IF(Config!$C$6=1,SUM(+Ene!H97),IF(Config!$C$6=2,SUM(+Ene!H97+Feb!H97),IF(Config!$C$6=3,SUM(+Ene!H97+Feb!H97+Mar!H97),IF(Config!$C$6=4,SUM(+Ene!H97+Feb!H97+Mar!H97+Abr!H97),IF(Config!$C$6=5,SUM(Ene!H97+Feb!H97+Mar!H97+Abr!H97+May!H97),IF(Config!$C$6=6,SUM(+Ene!H97+Feb!H97+Mar!H97+Abr!H97+May!H97+Jun!H97),IF(Config!$C$6=7,SUM(Ene!H97+Feb!H97+Mar!H97+Abr!H97+May!H97+Jun!H97+Jul!H97),IF(Config!$C$6=8,SUM(+Ene!H97+Feb!H97+Mar!H97+Abr!H97+May!H97+Jun!H97+Jul!H97+Ago!H97),IF(Config!$C$6=9,SUM(+Ene!H97+Feb!H97+Mar!H97+Abr!H97+May!H97+Jun!H97+Jul!H97+Ago!H97+Set!H97),IF(Config!$C$6=10,SUM(+Ene!H97+Feb!H97+Mar!H97+Abr!H97+May!H97+Jun!H97+Jul!H97+Ago!H97+Set!H97+Oct!H97),IF(Config!$C$6=11,SUM(+Ene!H97+Feb!H97+Mar!H97+Abr!H97+May!H97+Jun!H97+Jul!H97+Ago!H97+Set!H97+Oct!H97+Nov!H97),IF(Config!$C$6=12,SUM(+Ene!H97+Feb!H97+Mar!H97+Abr!H97+May!H97+Jun!H97+Jul!H97+Ago!H97+Set!H97+Oct!H97+Nov!H97+Dic!H97)))))))))))))</f>
        <v>0</v>
      </c>
      <c r="I97" s="394">
        <f>IF(Config!$C$6=1,SUM(+Ene!I97),IF(Config!$C$6=2,SUM(+Ene!I97+Feb!I97),IF(Config!$C$6=3,SUM(+Ene!I97+Feb!I97+Mar!I97),IF(Config!$C$6=4,SUM(+Ene!I97+Feb!I97+Mar!I97+Abr!I97),IF(Config!$C$6=5,SUM(Ene!I97+Feb!I97+Mar!I97+Abr!I97+May!I97),IF(Config!$C$6=6,SUM(+Ene!I97+Feb!I97+Mar!I97+Abr!I97+May!I97+Jun!I97),IF(Config!$C$6=7,SUM(Ene!I97+Feb!I97+Mar!I97+Abr!I97+May!I97+Jun!I97+Jul!I97),IF(Config!$C$6=8,SUM(+Ene!I97+Feb!I97+Mar!I97+Abr!I97+May!I97+Jun!I97+Jul!I97+Ago!I97),IF(Config!$C$6=9,SUM(+Ene!I97+Feb!I97+Mar!I97+Abr!I97+May!I97+Jun!I97+Jul!I97+Ago!I97+Set!I97),IF(Config!$C$6=10,SUM(+Ene!I97+Feb!I97+Mar!I97+Abr!I97+May!I97+Jun!I97+Jul!I97+Ago!I97+Set!I97+Oct!I97),IF(Config!$C$6=11,SUM(+Ene!I97+Feb!I97+Mar!I97+Abr!I97+May!I97+Jun!I97+Jul!I97+Ago!I97+Set!I97+Oct!I97+Nov!I97),IF(Config!$C$6=12,SUM(+Ene!I97+Feb!I97+Mar!I97+Abr!I97+May!I97+Jun!I97+Jul!I97+Ago!I97+Set!I97+Oct!I97+Nov!I97+Dic!I97)))))))))))))</f>
        <v>0</v>
      </c>
      <c r="J97" s="394">
        <f>IF(Config!$C$6=1,SUM(+Ene!J97),IF(Config!$C$6=2,SUM(+Ene!J97+Feb!J97),IF(Config!$C$6=3,SUM(+Ene!J97+Feb!J97+Mar!J97),IF(Config!$C$6=4,SUM(+Ene!J97+Feb!J97+Mar!J97+Abr!J97),IF(Config!$C$6=5,SUM(Ene!J97+Feb!J97+Mar!J97+Abr!J97+May!J97),IF(Config!$C$6=6,SUM(+Ene!J97+Feb!J97+Mar!J97+Abr!J97+May!J97+Jun!J97),IF(Config!$C$6=7,SUM(Ene!J97+Feb!J97+Mar!J97+Abr!J97+May!J97+Jun!J97+Jul!J97),IF(Config!$C$6=8,SUM(+Ene!J97+Feb!J97+Mar!J97+Abr!J97+May!J97+Jun!J97+Jul!J97+Ago!J97),IF(Config!$C$6=9,SUM(+Ene!J97+Feb!J97+Mar!J97+Abr!J97+May!J97+Jun!J97+Jul!J97+Ago!J97+Set!J97),IF(Config!$C$6=10,SUM(+Ene!J97+Feb!J97+Mar!J97+Abr!J97+May!J97+Jun!J97+Jul!J97+Ago!J97+Set!J97+Oct!J97),IF(Config!$C$6=11,SUM(+Ene!J97+Feb!J97+Mar!J97+Abr!J97+May!J97+Jun!J97+Jul!J97+Ago!J97+Set!J97+Oct!J97+Nov!J97),IF(Config!$C$6=12,SUM(+Ene!J97+Feb!J97+Mar!J97+Abr!J97+May!J97+Jun!J97+Jul!J97+Ago!J97+Set!J97+Oct!J97+Nov!J97+Dic!J97)))))))))))))</f>
        <v>0</v>
      </c>
      <c r="K97" s="394">
        <f>IF(Config!$C$6=1,SUM(+Ene!K97),IF(Config!$C$6=2,SUM(+Ene!K97+Feb!K97),IF(Config!$C$6=3,SUM(+Ene!K97+Feb!K97+Mar!K97),IF(Config!$C$6=4,SUM(+Ene!K97+Feb!K97+Mar!K97+Abr!K97),IF(Config!$C$6=5,SUM(Ene!K97+Feb!K97+Mar!K97+Abr!K97+May!K97),IF(Config!$C$6=6,SUM(+Ene!K97+Feb!K97+Mar!K97+Abr!K97+May!K97+Jun!K97),IF(Config!$C$6=7,SUM(Ene!K97+Feb!K97+Mar!K97+Abr!K97+May!K97+Jun!K97+Jul!K97),IF(Config!$C$6=8,SUM(+Ene!K97+Feb!K97+Mar!K97+Abr!K97+May!K97+Jun!K97+Jul!K97+Ago!K97),IF(Config!$C$6=9,SUM(+Ene!K97+Feb!K97+Mar!K97+Abr!K97+May!K97+Jun!K97+Jul!K97+Ago!K97+Set!K97),IF(Config!$C$6=10,SUM(+Ene!K97+Feb!K97+Mar!K97+Abr!K97+May!K97+Jun!K97+Jul!K97+Ago!K97+Set!K97+Oct!K97),IF(Config!$C$6=11,SUM(+Ene!K97+Feb!K97+Mar!K97+Abr!K97+May!K97+Jun!K97+Jul!K97+Ago!K97+Set!K97+Oct!K97+Nov!K97),IF(Config!$C$6=12,SUM(+Ene!K97+Feb!K97+Mar!K97+Abr!K97+May!K97+Jun!K97+Jul!K97+Ago!K97+Set!K97+Oct!K97+Nov!K97+Dic!K97)))))))))))))</f>
        <v>0</v>
      </c>
      <c r="L97" s="394">
        <f>IF(Config!$C$6=1,SUM(+Ene!L97),IF(Config!$C$6=2,SUM(+Ene!L97+Feb!L97),IF(Config!$C$6=3,SUM(+Ene!L97+Feb!L97+Mar!L97),IF(Config!$C$6=4,SUM(+Ene!L97+Feb!L97+Mar!L97+Abr!L97),IF(Config!$C$6=5,SUM(Ene!L97+Feb!L97+Mar!L97+Abr!L97+May!L97),IF(Config!$C$6=6,SUM(+Ene!L97+Feb!L97+Mar!L97+Abr!L97+May!L97+Jun!L97),IF(Config!$C$6=7,SUM(Ene!L97+Feb!L97+Mar!L97+Abr!L97+May!L97+Jun!L97+Jul!L97),IF(Config!$C$6=8,SUM(+Ene!L97+Feb!L97+Mar!L97+Abr!L97+May!L97+Jun!L97+Jul!L97+Ago!L97),IF(Config!$C$6=9,SUM(+Ene!L97+Feb!L97+Mar!L97+Abr!L97+May!L97+Jun!L97+Jul!L97+Ago!L97+Set!L97),IF(Config!$C$6=10,SUM(+Ene!L97+Feb!L97+Mar!L97+Abr!L97+May!L97+Jun!L97+Jul!L97+Ago!L97+Set!L97+Oct!L97),IF(Config!$C$6=11,SUM(+Ene!L97+Feb!L97+Mar!L97+Abr!L97+May!L97+Jun!L97+Jul!L97+Ago!L97+Set!L97+Oct!L97+Nov!L97),IF(Config!$C$6=12,SUM(+Ene!L97+Feb!L97+Mar!L97+Abr!L97+May!L97+Jun!L97+Jul!L97+Ago!L97+Set!L97+Oct!L97+Nov!L97+Dic!L97)))))))))))))</f>
        <v>0</v>
      </c>
      <c r="M97" s="394">
        <f>IF(Config!$C$6=1,SUM(+Ene!M97),IF(Config!$C$6=2,SUM(+Ene!M97+Feb!M97),IF(Config!$C$6=3,SUM(+Ene!M97+Feb!M97+Mar!M97),IF(Config!$C$6=4,SUM(+Ene!M97+Feb!M97+Mar!M97+Abr!M97),IF(Config!$C$6=5,SUM(Ene!M97+Feb!M97+Mar!M97+Abr!M97+May!M97),IF(Config!$C$6=6,SUM(+Ene!M97+Feb!M97+Mar!M97+Abr!M97+May!M97+Jun!M97),IF(Config!$C$6=7,SUM(Ene!M97+Feb!M97+Mar!M97+Abr!M97+May!M97+Jun!M97+Jul!M97),IF(Config!$C$6=8,SUM(+Ene!M97+Feb!M97+Mar!M97+Abr!M97+May!M97+Jun!M97+Jul!M97+Ago!M97),IF(Config!$C$6=9,SUM(+Ene!M97+Feb!M97+Mar!M97+Abr!M97+May!M97+Jun!M97+Jul!M97+Ago!M97+Set!M97),IF(Config!$C$6=10,SUM(+Ene!M97+Feb!M97+Mar!M97+Abr!M97+May!M97+Jun!M97+Jul!M97+Ago!M97+Set!M97+Oct!M97),IF(Config!$C$6=11,SUM(+Ene!M97+Feb!M97+Mar!M97+Abr!M97+May!M97+Jun!M97+Jul!M97+Ago!M97+Set!M97+Oct!M97+Nov!M97),IF(Config!$C$6=12,SUM(+Ene!M97+Feb!M97+Mar!M97+Abr!M97+May!M97+Jun!M97+Jul!M97+Ago!M97+Set!M97+Oct!M97+Nov!M97+Dic!M97)))))))))))))</f>
        <v>0</v>
      </c>
      <c r="N97" s="394">
        <f>IF(Config!$C$6=1,SUM(+Ene!N97),IF(Config!$C$6=2,SUM(+Ene!N97+Feb!N97),IF(Config!$C$6=3,SUM(+Ene!N97+Feb!N97+Mar!N97),IF(Config!$C$6=4,SUM(+Ene!N97+Feb!N97+Mar!N97+Abr!N97),IF(Config!$C$6=5,SUM(Ene!N97+Feb!N97+Mar!N97+Abr!N97+May!N97),IF(Config!$C$6=6,SUM(+Ene!N97+Feb!N97+Mar!N97+Abr!N97+May!N97+Jun!N97),IF(Config!$C$6=7,SUM(Ene!N97+Feb!N97+Mar!N97+Abr!N97+May!N97+Jun!N97+Jul!N97),IF(Config!$C$6=8,SUM(+Ene!N97+Feb!N97+Mar!N97+Abr!N97+May!N97+Jun!N97+Jul!N97+Ago!N97),IF(Config!$C$6=9,SUM(+Ene!N97+Feb!N97+Mar!N97+Abr!N97+May!N97+Jun!N97+Jul!N97+Ago!N97+Set!N97),IF(Config!$C$6=10,SUM(+Ene!N97+Feb!N97+Mar!N97+Abr!N97+May!N97+Jun!N97+Jul!N97+Ago!N97+Set!N97+Oct!N97),IF(Config!$C$6=11,SUM(+Ene!N97+Feb!N97+Mar!N97+Abr!N97+May!N97+Jun!N97+Jul!N97+Ago!N97+Set!N97+Oct!N97+Nov!N97),IF(Config!$C$6=12,SUM(+Ene!N97+Feb!N97+Mar!N97+Abr!N97+May!N97+Jun!N97+Jul!N97+Ago!N97+Set!N97+Oct!N97+Nov!N97+Dic!N97)))))))))))))</f>
        <v>0</v>
      </c>
      <c r="O97" s="394">
        <f>IF(Config!$C$6=1,SUM(+Ene!O97),IF(Config!$C$6=2,SUM(+Ene!O97+Feb!O97),IF(Config!$C$6=3,SUM(+Ene!O97+Feb!O97+Mar!O97),IF(Config!$C$6=4,SUM(+Ene!O97+Feb!O97+Mar!O97+Abr!O97),IF(Config!$C$6=5,SUM(Ene!O97+Feb!O97+Mar!O97+Abr!O97+May!O97),IF(Config!$C$6=6,SUM(+Ene!O97+Feb!O97+Mar!O97+Abr!O97+May!O97+Jun!O97),IF(Config!$C$6=7,SUM(Ene!O97+Feb!O97+Mar!O97+Abr!O97+May!O97+Jun!O97+Jul!O97),IF(Config!$C$6=8,SUM(+Ene!O97+Feb!O97+Mar!O97+Abr!O97+May!O97+Jun!O97+Jul!O97+Ago!O97),IF(Config!$C$6=9,SUM(+Ene!O97+Feb!O97+Mar!O97+Abr!O97+May!O97+Jun!O97+Jul!O97+Ago!O97+Set!O97),IF(Config!$C$6=10,SUM(+Ene!O97+Feb!O97+Mar!O97+Abr!O97+May!O97+Jun!O97+Jul!O97+Ago!O97+Set!O97+Oct!O97),IF(Config!$C$6=11,SUM(+Ene!O97+Feb!O97+Mar!O97+Abr!O97+May!O97+Jun!O97+Jul!O97+Ago!O97+Set!O97+Oct!O97+Nov!O97),IF(Config!$C$6=12,SUM(+Ene!O97+Feb!O97+Mar!O97+Abr!O97+May!O97+Jun!O97+Jul!O97+Ago!O97+Set!O97+Oct!O97+Nov!O97+Dic!O97)))))))))))))</f>
        <v>0</v>
      </c>
      <c r="P97" s="394">
        <f>IF(Config!$C$6=1,SUM(+Ene!P97),IF(Config!$C$6=2,SUM(+Ene!P97+Feb!P97),IF(Config!$C$6=3,SUM(+Ene!P97+Feb!P97+Mar!P97),IF(Config!$C$6=4,SUM(+Ene!P97+Feb!P97+Mar!P97+Abr!P97),IF(Config!$C$6=5,SUM(Ene!P97+Feb!P97+Mar!P97+Abr!P97+May!P97),IF(Config!$C$6=6,SUM(+Ene!P97+Feb!P97+Mar!P97+Abr!P97+May!P97+Jun!P97),IF(Config!$C$6=7,SUM(Ene!P97+Feb!P97+Mar!P97+Abr!P97+May!P97+Jun!P97+Jul!P97),IF(Config!$C$6=8,SUM(+Ene!P97+Feb!P97+Mar!P97+Abr!P97+May!P97+Jun!P97+Jul!P97+Ago!P97),IF(Config!$C$6=9,SUM(+Ene!P97+Feb!P97+Mar!P97+Abr!P97+May!P97+Jun!P97+Jul!P97+Ago!P97+Set!P97),IF(Config!$C$6=10,SUM(+Ene!P97+Feb!P97+Mar!P97+Abr!P97+May!P97+Jun!P97+Jul!P97+Ago!P97+Set!P97+Oct!P97),IF(Config!$C$6=11,SUM(+Ene!P97+Feb!P97+Mar!P97+Abr!P97+May!P97+Jun!P97+Jul!P97+Ago!P97+Set!P97+Oct!P97+Nov!P97),IF(Config!$C$6=12,SUM(+Ene!P97+Feb!P97+Mar!P97+Abr!P97+May!P97+Jun!P97+Jul!P97+Ago!P97+Set!P97+Oct!P97+Nov!P97+Dic!P97)))))))))))))</f>
        <v>0</v>
      </c>
      <c r="Q97" s="394">
        <f>IF(Config!$C$6=1,SUM(+Ene!Q97),IF(Config!$C$6=2,SUM(+Ene!Q97+Feb!Q97),IF(Config!$C$6=3,SUM(+Ene!Q97+Feb!Q97+Mar!Q97),IF(Config!$C$6=4,SUM(+Ene!Q97+Feb!Q97+Mar!Q97+Abr!Q97),IF(Config!$C$6=5,SUM(Ene!Q97+Feb!Q97+Mar!Q97+Abr!Q97+May!Q97),IF(Config!$C$6=6,SUM(+Ene!Q97+Feb!Q97+Mar!Q97+Abr!Q97+May!Q97+Jun!Q97),IF(Config!$C$6=7,SUM(Ene!Q97+Feb!Q97+Mar!Q97+Abr!Q97+May!Q97+Jun!Q97+Jul!Q97),IF(Config!$C$6=8,SUM(+Ene!Q97+Feb!Q97+Mar!Q97+Abr!Q97+May!Q97+Jun!Q97+Jul!Q97+Ago!Q97),IF(Config!$C$6=9,SUM(+Ene!Q97+Feb!Q97+Mar!Q97+Abr!Q97+May!Q97+Jun!Q97+Jul!Q97+Ago!Q97+Set!Q97),IF(Config!$C$6=10,SUM(+Ene!Q97+Feb!Q97+Mar!Q97+Abr!Q97+May!Q97+Jun!Q97+Jul!Q97+Ago!Q97+Set!Q97+Oct!Q97),IF(Config!$C$6=11,SUM(+Ene!Q97+Feb!Q97+Mar!Q97+Abr!Q97+May!Q97+Jun!Q97+Jul!Q97+Ago!Q97+Set!Q97+Oct!Q97+Nov!Q97),IF(Config!$C$6=12,SUM(+Ene!Q97+Feb!Q97+Mar!Q97+Abr!Q97+May!Q97+Jun!Q97+Jul!Q97+Ago!Q97+Set!Q97+Oct!Q97+Nov!Q97+Dic!Q97)))))))))))))</f>
        <v>0</v>
      </c>
      <c r="R97" s="394">
        <f>IF(Config!$C$6=1,SUM(+Ene!R97),IF(Config!$C$6=2,SUM(+Ene!R97+Feb!R97),IF(Config!$C$6=3,SUM(+Ene!R97+Feb!R97+Mar!R97),IF(Config!$C$6=4,SUM(+Ene!R97+Feb!R97+Mar!R97+Abr!R97),IF(Config!$C$6=5,SUM(Ene!R97+Feb!R97+Mar!R97+Abr!R97+May!R97),IF(Config!$C$6=6,SUM(+Ene!R97+Feb!R97+Mar!R97+Abr!R97+May!R97+Jun!R97),IF(Config!$C$6=7,SUM(Ene!R97+Feb!R97+Mar!R97+Abr!R97+May!R97+Jun!R97+Jul!R97),IF(Config!$C$6=8,SUM(+Ene!R97+Feb!R97+Mar!R97+Abr!R97+May!R97+Jun!R97+Jul!R97+Ago!R97),IF(Config!$C$6=9,SUM(+Ene!R97+Feb!R97+Mar!R97+Abr!R97+May!R97+Jun!R97+Jul!R97+Ago!R97+Set!R97),IF(Config!$C$6=10,SUM(+Ene!R97+Feb!R97+Mar!R97+Abr!R97+May!R97+Jun!R97+Jul!R97+Ago!R97+Set!R97+Oct!R97),IF(Config!$C$6=11,SUM(+Ene!R97+Feb!R97+Mar!R97+Abr!R97+May!R97+Jun!R97+Jul!R97+Ago!R97+Set!R97+Oct!R97+Nov!R97),IF(Config!$C$6=12,SUM(+Ene!R97+Feb!R97+Mar!R97+Abr!R97+May!R97+Jun!R97+Jul!R97+Ago!R97+Set!R97+Oct!R97+Nov!R97+Dic!R97)))))))))))))</f>
        <v>0</v>
      </c>
      <c r="S97" s="394">
        <f>IF(Config!$C$6=1,SUM(+Ene!S97),IF(Config!$C$6=2,SUM(+Ene!S97+Feb!S97),IF(Config!$C$6=3,SUM(+Ene!S97+Feb!S97+Mar!S97),IF(Config!$C$6=4,SUM(+Ene!S97+Feb!S97+Mar!S97+Abr!S97),IF(Config!$C$6=5,SUM(Ene!S97+Feb!S97+Mar!S97+Abr!S97+May!S97),IF(Config!$C$6=6,SUM(+Ene!S97+Feb!S97+Mar!S97+Abr!S97+May!S97+Jun!S97),IF(Config!$C$6=7,SUM(Ene!S97+Feb!S97+Mar!S97+Abr!S97+May!S97+Jun!S97+Jul!S97),IF(Config!$C$6=8,SUM(+Ene!S97+Feb!S97+Mar!S97+Abr!S97+May!S97+Jun!S97+Jul!S97+Ago!S97),IF(Config!$C$6=9,SUM(+Ene!S97+Feb!S97+Mar!S97+Abr!S97+May!S97+Jun!S97+Jul!S97+Ago!S97+Set!S97),IF(Config!$C$6=10,SUM(+Ene!S97+Feb!S97+Mar!S97+Abr!S97+May!S97+Jun!S97+Jul!S97+Ago!S97+Set!S97+Oct!S97),IF(Config!$C$6=11,SUM(+Ene!S97+Feb!S97+Mar!S97+Abr!S97+May!S97+Jun!S97+Jul!S97+Ago!S97+Set!S97+Oct!S97+Nov!S97),IF(Config!$C$6=12,SUM(+Ene!S97+Feb!S97+Mar!S97+Abr!S97+May!S97+Jun!S97+Jul!S97+Ago!S97+Set!S97+Oct!S97+Nov!S97+Dic!S97)))))))))))))</f>
        <v>0</v>
      </c>
      <c r="T97" s="394">
        <f>IF(Config!$C$6=1,SUM(+Ene!T97),IF(Config!$C$6=2,SUM(+Ene!T97+Feb!T97),IF(Config!$C$6=3,SUM(+Ene!T97+Feb!T97+Mar!T97),IF(Config!$C$6=4,SUM(+Ene!T97+Feb!T97+Mar!T97+Abr!T97),IF(Config!$C$6=5,SUM(Ene!T97+Feb!T97+Mar!T97+Abr!T97+May!T97),IF(Config!$C$6=6,SUM(+Ene!T97+Feb!T97+Mar!T97+Abr!T97+May!T97+Jun!T97),IF(Config!$C$6=7,SUM(Ene!T97+Feb!T97+Mar!T97+Abr!T97+May!T97+Jun!T97+Jul!T97),IF(Config!$C$6=8,SUM(+Ene!T97+Feb!T97+Mar!T97+Abr!T97+May!T97+Jun!T97+Jul!T97+Ago!T97),IF(Config!$C$6=9,SUM(+Ene!T97+Feb!T97+Mar!T97+Abr!T97+May!T97+Jun!T97+Jul!T97+Ago!T97+Set!T97),IF(Config!$C$6=10,SUM(+Ene!T97+Feb!T97+Mar!T97+Abr!T97+May!T97+Jun!T97+Jul!T97+Ago!T97+Set!T97+Oct!T97),IF(Config!$C$6=11,SUM(+Ene!T97+Feb!T97+Mar!T97+Abr!T97+May!T97+Jun!T97+Jul!T97+Ago!T97+Set!T97+Oct!T97+Nov!T97),IF(Config!$C$6=12,SUM(+Ene!T97+Feb!T97+Mar!T97+Abr!T97+May!T97+Jun!T97+Jul!T97+Ago!T97+Set!T97+Oct!T97+Nov!T97+Dic!T97)))))))))))))</f>
        <v>0</v>
      </c>
      <c r="U97" s="394">
        <f>IF(Config!$C$6=1,SUM(+Ene!U97),IF(Config!$C$6=2,SUM(+Ene!U97+Feb!U97),IF(Config!$C$6=3,SUM(+Ene!U97+Feb!U97+Mar!U97),IF(Config!$C$6=4,SUM(+Ene!U97+Feb!U97+Mar!U97+Abr!U97),IF(Config!$C$6=5,SUM(Ene!U97+Feb!U97+Mar!U97+Abr!U97+May!U97),IF(Config!$C$6=6,SUM(+Ene!U97+Feb!U97+Mar!U97+Abr!U97+May!U97+Jun!U97),IF(Config!$C$6=7,SUM(Ene!U97+Feb!U97+Mar!U97+Abr!U97+May!U97+Jun!U97+Jul!U97),IF(Config!$C$6=8,SUM(+Ene!U97+Feb!U97+Mar!U97+Abr!U97+May!U97+Jun!U97+Jul!U97+Ago!U97),IF(Config!$C$6=9,SUM(+Ene!U97+Feb!U97+Mar!U97+Abr!U97+May!U97+Jun!U97+Jul!U97+Ago!U97+Set!U97),IF(Config!$C$6=10,SUM(+Ene!U97+Feb!U97+Mar!U97+Abr!U97+May!U97+Jun!U97+Jul!U97+Ago!U97+Set!U97+Oct!U97),IF(Config!$C$6=11,SUM(+Ene!U97+Feb!U97+Mar!U97+Abr!U97+May!U97+Jun!U97+Jul!U97+Ago!U97+Set!U97+Oct!U97+Nov!U97),IF(Config!$C$6=12,SUM(+Ene!U97+Feb!U97+Mar!U97+Abr!U97+May!U97+Jun!U97+Jul!U97+Ago!U97+Set!U97+Oct!U97+Nov!U97+Dic!U97)))))))))))))</f>
        <v>0</v>
      </c>
      <c r="V97" s="394">
        <f>IF(Config!$C$6=1,SUM(+Ene!V97),IF(Config!$C$6=2,SUM(+Ene!V97+Feb!V97),IF(Config!$C$6=3,SUM(+Ene!V97+Feb!V97+Mar!V97),IF(Config!$C$6=4,SUM(+Ene!V97+Feb!V97+Mar!V97+Abr!V97),IF(Config!$C$6=5,SUM(Ene!V97+Feb!V97+Mar!V97+Abr!V97+May!V97),IF(Config!$C$6=6,SUM(+Ene!V97+Feb!V97+Mar!V97+Abr!V97+May!V97+Jun!V97),IF(Config!$C$6=7,SUM(Ene!V97+Feb!V97+Mar!V97+Abr!V97+May!V97+Jun!V97+Jul!V97),IF(Config!$C$6=8,SUM(+Ene!V97+Feb!V97+Mar!V97+Abr!V97+May!V97+Jun!V97+Jul!V97+Ago!V97),IF(Config!$C$6=9,SUM(+Ene!V97+Feb!V97+Mar!V97+Abr!V97+May!V97+Jun!V97+Jul!V97+Ago!V97+Set!V97),IF(Config!$C$6=10,SUM(+Ene!V97+Feb!V97+Mar!V97+Abr!V97+May!V97+Jun!V97+Jul!V97+Ago!V97+Set!V97+Oct!V97),IF(Config!$C$6=11,SUM(+Ene!V97+Feb!V97+Mar!V97+Abr!V97+May!V97+Jun!V97+Jul!V97+Ago!V97+Set!V97+Oct!V97+Nov!V97),IF(Config!$C$6=12,SUM(+Ene!V97+Feb!V97+Mar!V97+Abr!V97+May!V97+Jun!V97+Jul!V97+Ago!V97+Set!V97+Oct!V97+Nov!V97+Dic!V97)))))))))))))</f>
        <v>0</v>
      </c>
      <c r="W97" s="394">
        <f>IF(Config!$C$6=1,SUM(+Ene!W97),IF(Config!$C$6=2,SUM(+Ene!W97+Feb!W97),IF(Config!$C$6=3,SUM(+Ene!W97+Feb!W97+Mar!W97),IF(Config!$C$6=4,SUM(+Ene!W97+Feb!W97+Mar!W97+Abr!W97),IF(Config!$C$6=5,SUM(Ene!W97+Feb!W97+Mar!W97+Abr!W97+May!W97),IF(Config!$C$6=6,SUM(+Ene!W97+Feb!W97+Mar!W97+Abr!W97+May!W97+Jun!W97),IF(Config!$C$6=7,SUM(Ene!W97+Feb!W97+Mar!W97+Abr!W97+May!W97+Jun!W97+Jul!W97),IF(Config!$C$6=8,SUM(+Ene!W97+Feb!W97+Mar!W97+Abr!W97+May!W97+Jun!W97+Jul!W97+Ago!W97),IF(Config!$C$6=9,SUM(+Ene!W97+Feb!W97+Mar!W97+Abr!W97+May!W97+Jun!W97+Jul!W97+Ago!W97+Set!W97),IF(Config!$C$6=10,SUM(+Ene!W97+Feb!W97+Mar!W97+Abr!W97+May!W97+Jun!W97+Jul!W97+Ago!W97+Set!W97+Oct!W97),IF(Config!$C$6=11,SUM(+Ene!W97+Feb!W97+Mar!W97+Abr!W97+May!W97+Jun!W97+Jul!W97+Ago!W97+Set!W97+Oct!W97+Nov!W97),IF(Config!$C$6=12,SUM(+Ene!W97+Feb!W97+Mar!W97+Abr!W97+May!W97+Jun!W97+Jul!W97+Ago!W97+Set!W97+Oct!W97+Nov!W97+Dic!W97)))))))))))))</f>
        <v>0</v>
      </c>
      <c r="X97" s="394">
        <f>IF(Config!$C$6=1,SUM(+Ene!X97),IF(Config!$C$6=2,SUM(+Ene!X97+Feb!X97),IF(Config!$C$6=3,SUM(+Ene!X97+Feb!X97+Mar!X97),IF(Config!$C$6=4,SUM(+Ene!X97+Feb!X97+Mar!X97+Abr!X97),IF(Config!$C$6=5,SUM(Ene!X97+Feb!X97+Mar!X97+Abr!X97+May!X97),IF(Config!$C$6=6,SUM(+Ene!X97+Feb!X97+Mar!X97+Abr!X97+May!X97+Jun!X97),IF(Config!$C$6=7,SUM(Ene!X97+Feb!X97+Mar!X97+Abr!X97+May!X97+Jun!X97+Jul!X97),IF(Config!$C$6=8,SUM(+Ene!X97+Feb!X97+Mar!X97+Abr!X97+May!X97+Jun!X97+Jul!X97+Ago!X97),IF(Config!$C$6=9,SUM(+Ene!X97+Feb!X97+Mar!X97+Abr!X97+May!X97+Jun!X97+Jul!X97+Ago!X97+Set!X97),IF(Config!$C$6=10,SUM(+Ene!X97+Feb!X97+Mar!X97+Abr!X97+May!X97+Jun!X97+Jul!X97+Ago!X97+Set!X97+Oct!X97),IF(Config!$C$6=11,SUM(+Ene!X97+Feb!X97+Mar!X97+Abr!X97+May!X97+Jun!X97+Jul!X97+Ago!X97+Set!X97+Oct!X97+Nov!X97),IF(Config!$C$6=12,SUM(+Ene!X97+Feb!X97+Mar!X97+Abr!X97+May!X97+Jun!X97+Jul!X97+Ago!X97+Set!X97+Oct!X97+Nov!X97+Dic!X97)))))))))))))</f>
        <v>0</v>
      </c>
      <c r="Y97" s="394">
        <f>IF(Config!$C$6=1,SUM(+Ene!Y97),IF(Config!$C$6=2,SUM(+Ene!Y97+Feb!Y97),IF(Config!$C$6=3,SUM(+Ene!Y97+Feb!Y97+Mar!Y97),IF(Config!$C$6=4,SUM(+Ene!Y97+Feb!Y97+Mar!Y97+Abr!Y97),IF(Config!$C$6=5,SUM(Ene!Y97+Feb!Y97+Mar!Y97+Abr!Y97+May!Y97),IF(Config!$C$6=6,SUM(+Ene!Y97+Feb!Y97+Mar!Y97+Abr!Y97+May!Y97+Jun!Y97),IF(Config!$C$6=7,SUM(Ene!Y97+Feb!Y97+Mar!Y97+Abr!Y97+May!Y97+Jun!Y97+Jul!Y97),IF(Config!$C$6=8,SUM(+Ene!Y97+Feb!Y97+Mar!Y97+Abr!Y97+May!Y97+Jun!Y97+Jul!Y97+Ago!Y97),IF(Config!$C$6=9,SUM(+Ene!Y97+Feb!Y97+Mar!Y97+Abr!Y97+May!Y97+Jun!Y97+Jul!Y97+Ago!Y97+Set!Y97),IF(Config!$C$6=10,SUM(+Ene!Y97+Feb!Y97+Mar!Y97+Abr!Y97+May!Y97+Jun!Y97+Jul!Y97+Ago!Y97+Set!Y97+Oct!Y97),IF(Config!$C$6=11,SUM(+Ene!Y97+Feb!Y97+Mar!Y97+Abr!Y97+May!Y97+Jun!Y97+Jul!Y97+Ago!Y97+Set!Y97+Oct!Y97+Nov!Y97),IF(Config!$C$6=12,SUM(+Ene!Y97+Feb!Y97+Mar!Y97+Abr!Y97+May!Y97+Jun!Y97+Jul!Y97+Ago!Y97+Set!Y97+Oct!Y97+Nov!Y97+Dic!Y97)))))))))))))</f>
        <v>0</v>
      </c>
      <c r="Z97" s="394">
        <f>IF(Config!$C$6=1,SUM(+Ene!Z97),IF(Config!$C$6=2,SUM(+Ene!Z97+Feb!Z97),IF(Config!$C$6=3,SUM(+Ene!Z97+Feb!Z97+Mar!Z97),IF(Config!$C$6=4,SUM(+Ene!Z97+Feb!Z97+Mar!Z97+Abr!Z97),IF(Config!$C$6=5,SUM(Ene!Z97+Feb!Z97+Mar!Z97+Abr!Z97+May!Z97),IF(Config!$C$6=6,SUM(+Ene!Z97+Feb!Z97+Mar!Z97+Abr!Z97+May!Z97+Jun!Z97),IF(Config!$C$6=7,SUM(Ene!Z97+Feb!Z97+Mar!Z97+Abr!Z97+May!Z97+Jun!Z97+Jul!Z97),IF(Config!$C$6=8,SUM(+Ene!Z97+Feb!Z97+Mar!Z97+Abr!Z97+May!Z97+Jun!Z97+Jul!Z97+Ago!Z97),IF(Config!$C$6=9,SUM(+Ene!Z97+Feb!Z97+Mar!Z97+Abr!Z97+May!Z97+Jun!Z97+Jul!Z97+Ago!Z97+Set!Z97),IF(Config!$C$6=10,SUM(+Ene!Z97+Feb!Z97+Mar!Z97+Abr!Z97+May!Z97+Jun!Z97+Jul!Z97+Ago!Z97+Set!Z97+Oct!Z97),IF(Config!$C$6=11,SUM(+Ene!Z97+Feb!Z97+Mar!Z97+Abr!Z97+May!Z97+Jun!Z97+Jul!Z97+Ago!Z97+Set!Z97+Oct!Z97+Nov!Z97),IF(Config!$C$6=12,SUM(+Ene!Z97+Feb!Z97+Mar!Z97+Abr!Z97+May!Z97+Jun!Z97+Jul!Z97+Ago!Z97+Set!Z97+Oct!Z97+Nov!Z97+Dic!Z97)))))))))))))</f>
        <v>0</v>
      </c>
      <c r="AA97" s="394">
        <f>IF(Config!$C$6=1,SUM(+Ene!AA97),IF(Config!$C$6=2,SUM(+Ene!AA97+Feb!AA97),IF(Config!$C$6=3,SUM(+Ene!AA97+Feb!AA97+Mar!AA97),IF(Config!$C$6=4,SUM(+Ene!AA97+Feb!AA97+Mar!AA97+Abr!AA97),IF(Config!$C$6=5,SUM(Ene!AA97+Feb!AA97+Mar!AA97+Abr!AA97+May!AA97),IF(Config!$C$6=6,SUM(+Ene!AA97+Feb!AA97+Mar!AA97+Abr!AA97+May!AA97+Jun!AA97),IF(Config!$C$6=7,SUM(Ene!AA97+Feb!AA97+Mar!AA97+Abr!AA97+May!AA97+Jun!AA97+Jul!AA97),IF(Config!$C$6=8,SUM(+Ene!AA97+Feb!AA97+Mar!AA97+Abr!AA97+May!AA97+Jun!AA97+Jul!AA97+Ago!AA97),IF(Config!$C$6=9,SUM(+Ene!AA97+Feb!AA97+Mar!AA97+Abr!AA97+May!AA97+Jun!AA97+Jul!AA97+Ago!AA97+Set!AA97),IF(Config!$C$6=10,SUM(+Ene!AA97+Feb!AA97+Mar!AA97+Abr!AA97+May!AA97+Jun!AA97+Jul!AA97+Ago!AA97+Set!AA97+Oct!AA97),IF(Config!$C$6=11,SUM(+Ene!AA97+Feb!AA97+Mar!AA97+Abr!AA97+May!AA97+Jun!AA97+Jul!AA97+Ago!AA97+Set!AA97+Oct!AA97+Nov!AA97),IF(Config!$C$6=12,SUM(+Ene!AA97+Feb!AA97+Mar!AA97+Abr!AA97+May!AA97+Jun!AA97+Jul!AA97+Ago!AA97+Set!AA97+Oct!AA97+Nov!AA97+Dic!AA97)))))))))))))</f>
        <v>0</v>
      </c>
      <c r="AB97" s="394">
        <f>IF(Config!$C$6=1,SUM(+Ene!AB97),IF(Config!$C$6=2,SUM(+Ene!AB97+Feb!AB97),IF(Config!$C$6=3,SUM(+Ene!AB97+Feb!AB97+Mar!AB97),IF(Config!$C$6=4,SUM(+Ene!AB97+Feb!AB97+Mar!AB97+Abr!AB97),IF(Config!$C$6=5,SUM(Ene!AB97+Feb!AB97+Mar!AB97+Abr!AB97+May!AB97),IF(Config!$C$6=6,SUM(+Ene!AB97+Feb!AB97+Mar!AB97+Abr!AB97+May!AB97+Jun!AB97),IF(Config!$C$6=7,SUM(Ene!AB97+Feb!AB97+Mar!AB97+Abr!AB97+May!AB97+Jun!AB97+Jul!AB97),IF(Config!$C$6=8,SUM(+Ene!AB97+Feb!AB97+Mar!AB97+Abr!AB97+May!AB97+Jun!AB97+Jul!AB97+Ago!AB97),IF(Config!$C$6=9,SUM(+Ene!AB97+Feb!AB97+Mar!AB97+Abr!AB97+May!AB97+Jun!AB97+Jul!AB97+Ago!AB97+Set!AB97),IF(Config!$C$6=10,SUM(+Ene!AB97+Feb!AB97+Mar!AB97+Abr!AB97+May!AB97+Jun!AB97+Jul!AB97+Ago!AB97+Set!AB97+Oct!AB97),IF(Config!$C$6=11,SUM(+Ene!AB97+Feb!AB97+Mar!AB97+Abr!AB97+May!AB97+Jun!AB97+Jul!AB97+Ago!AB97+Set!AB97+Oct!AB97+Nov!AB97),IF(Config!$C$6=12,SUM(+Ene!AB97+Feb!AB97+Mar!AB97+Abr!AB97+May!AB97+Jun!AB97+Jul!AB97+Ago!AB97+Set!AB97+Oct!AB97+Nov!AB97+Dic!AB97)))))))))))))</f>
        <v>0</v>
      </c>
      <c r="AC97" s="394">
        <f>IF(Config!$C$6=1,SUM(+Ene!AC97),IF(Config!$C$6=2,SUM(+Ene!AC97+Feb!AC97),IF(Config!$C$6=3,SUM(+Ene!AC97+Feb!AC97+Mar!AC97),IF(Config!$C$6=4,SUM(+Ene!AC97+Feb!AC97+Mar!AC97+Abr!AC97),IF(Config!$C$6=5,SUM(Ene!AC97+Feb!AC97+Mar!AC97+Abr!AC97+May!AC97),IF(Config!$C$6=6,SUM(+Ene!AC97+Feb!AC97+Mar!AC97+Abr!AC97+May!AC97+Jun!AC97),IF(Config!$C$6=7,SUM(Ene!AC97+Feb!AC97+Mar!AC97+Abr!AC97+May!AC97+Jun!AC97+Jul!AC97),IF(Config!$C$6=8,SUM(+Ene!AC97+Feb!AC97+Mar!AC97+Abr!AC97+May!AC97+Jun!AC97+Jul!AC97+Ago!AC97),IF(Config!$C$6=9,SUM(+Ene!AC97+Feb!AC97+Mar!AC97+Abr!AC97+May!AC97+Jun!AC97+Jul!AC97+Ago!AC97+Set!AC97),IF(Config!$C$6=10,SUM(+Ene!AC97+Feb!AC97+Mar!AC97+Abr!AC97+May!AC97+Jun!AC97+Jul!AC97+Ago!AC97+Set!AC97+Oct!AC97),IF(Config!$C$6=11,SUM(+Ene!AC97+Feb!AC97+Mar!AC97+Abr!AC97+May!AC97+Jun!AC97+Jul!AC97+Ago!AC97+Set!AC97+Oct!AC97+Nov!AC97),IF(Config!$C$6=12,SUM(+Ene!AC97+Feb!AC97+Mar!AC97+Abr!AC97+May!AC97+Jun!AC97+Jul!AC97+Ago!AC97+Set!AC97+Oct!AC97+Nov!AC97+Dic!AC97)))))))))))))</f>
        <v>0</v>
      </c>
      <c r="AD97" s="394">
        <f>IF(Config!$C$6=1,SUM(+Ene!AD97),IF(Config!$C$6=2,SUM(+Ene!AD97+Feb!AD97),IF(Config!$C$6=3,SUM(+Ene!AD97+Feb!AD97+Mar!AD97),IF(Config!$C$6=4,SUM(+Ene!AD97+Feb!AD97+Mar!AD97+Abr!AD97),IF(Config!$C$6=5,SUM(Ene!AD97+Feb!AD97+Mar!AD97+Abr!AD97+May!AD97),IF(Config!$C$6=6,SUM(+Ene!AD97+Feb!AD97+Mar!AD97+Abr!AD97+May!AD97+Jun!AD97),IF(Config!$C$6=7,SUM(Ene!AD97+Feb!AD97+Mar!AD97+Abr!AD97+May!AD97+Jun!AD97+Jul!AD97),IF(Config!$C$6=8,SUM(+Ene!AD97+Feb!AD97+Mar!AD97+Abr!AD97+May!AD97+Jun!AD97+Jul!AD97+Ago!AD97),IF(Config!$C$6=9,SUM(+Ene!AD97+Feb!AD97+Mar!AD97+Abr!AD97+May!AD97+Jun!AD97+Jul!AD97+Ago!AD97+Set!AD97),IF(Config!$C$6=10,SUM(+Ene!AD97+Feb!AD97+Mar!AD97+Abr!AD97+May!AD97+Jun!AD97+Jul!AD97+Ago!AD97+Set!AD97+Oct!AD97),IF(Config!$C$6=11,SUM(+Ene!AD97+Feb!AD97+Mar!AD97+Abr!AD97+May!AD97+Jun!AD97+Jul!AD97+Ago!AD97+Set!AD97+Oct!AD97+Nov!AD97),IF(Config!$C$6=12,SUM(+Ene!AD97+Feb!AD97+Mar!AD97+Abr!AD97+May!AD97+Jun!AD97+Jul!AD97+Ago!AD97+Set!AD97+Oct!AD97+Nov!AD97+Dic!AD97)))))))))))))</f>
        <v>0</v>
      </c>
      <c r="AE97" s="394">
        <f>IF(Config!$C$6=1,SUM(+Ene!AE97),IF(Config!$C$6=2,SUM(+Ene!AE97+Feb!AE97),IF(Config!$C$6=3,SUM(+Ene!AE97+Feb!AE97+Mar!AE97),IF(Config!$C$6=4,SUM(+Ene!AE97+Feb!AE97+Mar!AE97+Abr!AE97),IF(Config!$C$6=5,SUM(Ene!AE97+Feb!AE97+Mar!AE97+Abr!AE97+May!AE97),IF(Config!$C$6=6,SUM(+Ene!AE97+Feb!AE97+Mar!AE97+Abr!AE97+May!AE97+Jun!AE97),IF(Config!$C$6=7,SUM(Ene!AE97+Feb!AE97+Mar!AE97+Abr!AE97+May!AE97+Jun!AE97+Jul!AE97),IF(Config!$C$6=8,SUM(+Ene!AE97+Feb!AE97+Mar!AE97+Abr!AE97+May!AE97+Jun!AE97+Jul!AE97+Ago!AE97),IF(Config!$C$6=9,SUM(+Ene!AE97+Feb!AE97+Mar!AE97+Abr!AE97+May!AE97+Jun!AE97+Jul!AE97+Ago!AE97+Set!AE97),IF(Config!$C$6=10,SUM(+Ene!AE97+Feb!AE97+Mar!AE97+Abr!AE97+May!AE97+Jun!AE97+Jul!AE97+Ago!AE97+Set!AE97+Oct!AE97),IF(Config!$C$6=11,SUM(+Ene!AE97+Feb!AE97+Mar!AE97+Abr!AE97+May!AE97+Jun!AE97+Jul!AE97+Ago!AE97+Set!AE97+Oct!AE97+Nov!AE97),IF(Config!$C$6=12,SUM(+Ene!AE97+Feb!AE97+Mar!AE97+Abr!AE97+May!AE97+Jun!AE97+Jul!AE97+Ago!AE97+Set!AE97+Oct!AE97+Nov!AE97+Dic!AE97)))))))))))))</f>
        <v>0</v>
      </c>
      <c r="AF97" s="394">
        <f>IF(Config!$C$6=1,SUM(+Ene!AF97),IF(Config!$C$6=2,SUM(+Ene!AF97+Feb!AF97),IF(Config!$C$6=3,SUM(+Ene!AF97+Feb!AF97+Mar!AF97),IF(Config!$C$6=4,SUM(+Ene!AF97+Feb!AF97+Mar!AF97+Abr!AF97),IF(Config!$C$6=5,SUM(Ene!AF97+Feb!AF97+Mar!AF97+Abr!AF97+May!AF97),IF(Config!$C$6=6,SUM(+Ene!AF97+Feb!AF97+Mar!AF97+Abr!AF97+May!AF97+Jun!AF97),IF(Config!$C$6=7,SUM(Ene!AF97+Feb!AF97+Mar!AF97+Abr!AF97+May!AF97+Jun!AF97+Jul!AF97),IF(Config!$C$6=8,SUM(+Ene!AF97+Feb!AF97+Mar!AF97+Abr!AF97+May!AF97+Jun!AF97+Jul!AF97+Ago!AF97),IF(Config!$C$6=9,SUM(+Ene!AF97+Feb!AF97+Mar!AF97+Abr!AF97+May!AF97+Jun!AF97+Jul!AF97+Ago!AF97+Set!AF97),IF(Config!$C$6=10,SUM(+Ene!AF97+Feb!AF97+Mar!AF97+Abr!AF97+May!AF97+Jun!AF97+Jul!AF97+Ago!AF97+Set!AF97+Oct!AF97),IF(Config!$C$6=11,SUM(+Ene!AF97+Feb!AF97+Mar!AF97+Abr!AF97+May!AF97+Jun!AF97+Jul!AF97+Ago!AF97+Set!AF97+Oct!AF97+Nov!AF97),IF(Config!$C$6=12,SUM(+Ene!AF97+Feb!AF97+Mar!AF97+Abr!AF97+May!AF97+Jun!AF97+Jul!AF97+Ago!AF97+Set!AF97+Oct!AF97+Nov!AF97+Dic!AF97)))))))))))))</f>
        <v>0</v>
      </c>
      <c r="AG97" s="394">
        <f>IF(Config!$C$6=1,SUM(+Ene!AG97),IF(Config!$C$6=2,SUM(+Ene!AG97+Feb!AG97),IF(Config!$C$6=3,SUM(+Ene!AG97+Feb!AG97+Mar!AG97),IF(Config!$C$6=4,SUM(+Ene!AG97+Feb!AG97+Mar!AG97+Abr!AG97),IF(Config!$C$6=5,SUM(Ene!AG97+Feb!AG97+Mar!AG97+Abr!AG97+May!AG97),IF(Config!$C$6=6,SUM(+Ene!AG97+Feb!AG97+Mar!AG97+Abr!AG97+May!AG97+Jun!AG97),IF(Config!$C$6=7,SUM(Ene!AG97+Feb!AG97+Mar!AG97+Abr!AG97+May!AG97+Jun!AG97+Jul!AG97),IF(Config!$C$6=8,SUM(+Ene!AG97+Feb!AG97+Mar!AG97+Abr!AG97+May!AG97+Jun!AG97+Jul!AG97+Ago!AG97),IF(Config!$C$6=9,SUM(+Ene!AG97+Feb!AG97+Mar!AG97+Abr!AG97+May!AG97+Jun!AG97+Jul!AG97+Ago!AG97+Set!AG97),IF(Config!$C$6=10,SUM(+Ene!AG97+Feb!AG97+Mar!AG97+Abr!AG97+May!AG97+Jun!AG97+Jul!AG97+Ago!AG97+Set!AG97+Oct!AG97),IF(Config!$C$6=11,SUM(+Ene!AG97+Feb!AG97+Mar!AG97+Abr!AG97+May!AG97+Jun!AG97+Jul!AG97+Ago!AG97+Set!AG97+Oct!AG97+Nov!AG97),IF(Config!$C$6=12,SUM(+Ene!AG97+Feb!AG97+Mar!AG97+Abr!AG97+May!AG97+Jun!AG97+Jul!AG97+Ago!AG97+Set!AG97+Oct!AG97+Nov!AG97+Dic!AG97)))))))))))))</f>
        <v>0</v>
      </c>
      <c r="AH97" s="394">
        <f>IF(Config!$C$6=1,SUM(+Ene!AH97),IF(Config!$C$6=2,SUM(+Ene!AH97+Feb!AH97),IF(Config!$C$6=3,SUM(+Ene!AH97+Feb!AH97+Mar!AH97),IF(Config!$C$6=4,SUM(+Ene!AH97+Feb!AH97+Mar!AH97+Abr!AH97),IF(Config!$C$6=5,SUM(Ene!AH97+Feb!AH97+Mar!AH97+Abr!AH97+May!AH97),IF(Config!$C$6=6,SUM(+Ene!AH97+Feb!AH97+Mar!AH97+Abr!AH97+May!AH97+Jun!AH97),IF(Config!$C$6=7,SUM(Ene!AH97+Feb!AH97+Mar!AH97+Abr!AH97+May!AH97+Jun!AH97+Jul!AH97),IF(Config!$C$6=8,SUM(+Ene!AH97+Feb!AH97+Mar!AH97+Abr!AH97+May!AH97+Jun!AH97+Jul!AH97+Ago!AH97),IF(Config!$C$6=9,SUM(+Ene!AH97+Feb!AH97+Mar!AH97+Abr!AH97+May!AH97+Jun!AH97+Jul!AH97+Ago!AH97+Set!AH97),IF(Config!$C$6=10,SUM(+Ene!AH97+Feb!AH97+Mar!AH97+Abr!AH97+May!AH97+Jun!AH97+Jul!AH97+Ago!AH97+Set!AH97+Oct!AH97),IF(Config!$C$6=11,SUM(+Ene!AH97+Feb!AH97+Mar!AH97+Abr!AH97+May!AH97+Jun!AH97+Jul!AH97+Ago!AH97+Set!AH97+Oct!AH97+Nov!AH97),IF(Config!$C$6=12,SUM(+Ene!AH97+Feb!AH97+Mar!AH97+Abr!AH97+May!AH97+Jun!AH97+Jul!AH97+Ago!AH97+Set!AH97+Oct!AH97+Nov!AH97+Dic!AH97)))))))))))))</f>
        <v>0</v>
      </c>
      <c r="AI97" s="394">
        <f>IF(Config!$C$6=1,SUM(+Ene!AI97),IF(Config!$C$6=2,SUM(+Ene!AI97+Feb!AI97),IF(Config!$C$6=3,SUM(+Ene!AI97+Feb!AI97+Mar!AI97),IF(Config!$C$6=4,SUM(+Ene!AI97+Feb!AI97+Mar!AI97+Abr!AI97),IF(Config!$C$6=5,SUM(Ene!AI97+Feb!AI97+Mar!AI97+Abr!AI97+May!AI97),IF(Config!$C$6=6,SUM(+Ene!AI97+Feb!AI97+Mar!AI97+Abr!AI97+May!AI97+Jun!AI97),IF(Config!$C$6=7,SUM(Ene!AI97+Feb!AI97+Mar!AI97+Abr!AI97+May!AI97+Jun!AI97+Jul!AI97),IF(Config!$C$6=8,SUM(+Ene!AI97+Feb!AI97+Mar!AI97+Abr!AI97+May!AI97+Jun!AI97+Jul!AI97+Ago!AI97),IF(Config!$C$6=9,SUM(+Ene!AI97+Feb!AI97+Mar!AI97+Abr!AI97+May!AI97+Jun!AI97+Jul!AI97+Ago!AI97+Set!AI97),IF(Config!$C$6=10,SUM(+Ene!AI97+Feb!AI97+Mar!AI97+Abr!AI97+May!AI97+Jun!AI97+Jul!AI97+Ago!AI97+Set!AI97+Oct!AI97),IF(Config!$C$6=11,SUM(+Ene!AI97+Feb!AI97+Mar!AI97+Abr!AI97+May!AI97+Jun!AI97+Jul!AI97+Ago!AI97+Set!AI97+Oct!AI97+Nov!AI97),IF(Config!$C$6=12,SUM(+Ene!AI97+Feb!AI97+Mar!AI97+Abr!AI97+May!AI97+Jun!AI97+Jul!AI97+Ago!AI97+Set!AI97+Oct!AI97+Nov!AI97+Dic!AI97)))))))))))))</f>
        <v>0</v>
      </c>
      <c r="AJ97" s="394">
        <f>IF(Config!$C$6=1,SUM(+Ene!AJ97),IF(Config!$C$6=2,SUM(+Ene!AJ97+Feb!AJ97),IF(Config!$C$6=3,SUM(+Ene!AJ97+Feb!AJ97+Mar!AJ97),IF(Config!$C$6=4,SUM(+Ene!AJ97+Feb!AJ97+Mar!AJ97+Abr!AJ97),IF(Config!$C$6=5,SUM(Ene!AJ97+Feb!AJ97+Mar!AJ97+Abr!AJ97+May!AJ97),IF(Config!$C$6=6,SUM(+Ene!AJ97+Feb!AJ97+Mar!AJ97+Abr!AJ97+May!AJ97+Jun!AJ97),IF(Config!$C$6=7,SUM(Ene!AJ97+Feb!AJ97+Mar!AJ97+Abr!AJ97+May!AJ97+Jun!AJ97+Jul!AJ97),IF(Config!$C$6=8,SUM(+Ene!AJ97+Feb!AJ97+Mar!AJ97+Abr!AJ97+May!AJ97+Jun!AJ97+Jul!AJ97+Ago!AJ97),IF(Config!$C$6=9,SUM(+Ene!AJ97+Feb!AJ97+Mar!AJ97+Abr!AJ97+May!AJ97+Jun!AJ97+Jul!AJ97+Ago!AJ97+Set!AJ97),IF(Config!$C$6=10,SUM(+Ene!AJ97+Feb!AJ97+Mar!AJ97+Abr!AJ97+May!AJ97+Jun!AJ97+Jul!AJ97+Ago!AJ97+Set!AJ97+Oct!AJ97),IF(Config!$C$6=11,SUM(+Ene!AJ97+Feb!AJ97+Mar!AJ97+Abr!AJ97+May!AJ97+Jun!AJ97+Jul!AJ97+Ago!AJ97+Set!AJ97+Oct!AJ97+Nov!AJ97),IF(Config!$C$6=12,SUM(+Ene!AJ97+Feb!AJ97+Mar!AJ97+Abr!AJ97+May!AJ97+Jun!AJ97+Jul!AJ97+Ago!AJ97+Set!AJ97+Oct!AJ97+Nov!AJ97+Dic!AJ97)))))))))))))</f>
        <v>0</v>
      </c>
      <c r="AK97" s="394">
        <f>IF(Config!$C$6=1,SUM(+Ene!AK97),IF(Config!$C$6=2,SUM(+Ene!AK97+Feb!AK97),IF(Config!$C$6=3,SUM(+Ene!AK97+Feb!AK97+Mar!AK97),IF(Config!$C$6=4,SUM(+Ene!AK97+Feb!AK97+Mar!AK97+Abr!AK97),IF(Config!$C$6=5,SUM(Ene!AK97+Feb!AK97+Mar!AK97+Abr!AK97+May!AK97),IF(Config!$C$6=6,SUM(+Ene!AK97+Feb!AK97+Mar!AK97+Abr!AK97+May!AK97+Jun!AK97),IF(Config!$C$6=7,SUM(Ene!AK97+Feb!AK97+Mar!AK97+Abr!AK97+May!AK97+Jun!AK97+Jul!AK97),IF(Config!$C$6=8,SUM(+Ene!AK97+Feb!AK97+Mar!AK97+Abr!AK97+May!AK97+Jun!AK97+Jul!AK97+Ago!AK97),IF(Config!$C$6=9,SUM(+Ene!AK97+Feb!AK97+Mar!AK97+Abr!AK97+May!AK97+Jun!AK97+Jul!AK97+Ago!AK97+Set!AK97),IF(Config!$C$6=10,SUM(+Ene!AK97+Feb!AK97+Mar!AK97+Abr!AK97+May!AK97+Jun!AK97+Jul!AK97+Ago!AK97+Set!AK97+Oct!AK97),IF(Config!$C$6=11,SUM(+Ene!AK97+Feb!AK97+Mar!AK97+Abr!AK97+May!AK97+Jun!AK97+Jul!AK97+Ago!AK97+Set!AK97+Oct!AK97+Nov!AK97),IF(Config!$C$6=12,SUM(+Ene!AK97+Feb!AK97+Mar!AK97+Abr!AK97+May!AK97+Jun!AK97+Jul!AK97+Ago!AK97+Set!AK97+Oct!AK97+Nov!AK97+Dic!AK97)))))))))))))</f>
        <v>0</v>
      </c>
      <c r="AL97" s="394">
        <f>IF(Config!$C$6=1,SUM(+Ene!AL97),IF(Config!$C$6=2,SUM(+Ene!AL97+Feb!AL97),IF(Config!$C$6=3,SUM(+Ene!AL97+Feb!AL97+Mar!AL97),IF(Config!$C$6=4,SUM(+Ene!AL97+Feb!AL97+Mar!AL97+Abr!AL97),IF(Config!$C$6=5,SUM(Ene!AL97+Feb!AL97+Mar!AL97+Abr!AL97+May!AL97),IF(Config!$C$6=6,SUM(+Ene!AL97+Feb!AL97+Mar!AL97+Abr!AL97+May!AL97+Jun!AL97),IF(Config!$C$6=7,SUM(Ene!AL97+Feb!AL97+Mar!AL97+Abr!AL97+May!AL97+Jun!AL97+Jul!AL97),IF(Config!$C$6=8,SUM(+Ene!AL97+Feb!AL97+Mar!AL97+Abr!AL97+May!AL97+Jun!AL97+Jul!AL97+Ago!AL97),IF(Config!$C$6=9,SUM(+Ene!AL97+Feb!AL97+Mar!AL97+Abr!AL97+May!AL97+Jun!AL97+Jul!AL97+Ago!AL97+Set!AL97),IF(Config!$C$6=10,SUM(+Ene!AL97+Feb!AL97+Mar!AL97+Abr!AL97+May!AL97+Jun!AL97+Jul!AL97+Ago!AL97+Set!AL97+Oct!AL97),IF(Config!$C$6=11,SUM(+Ene!AL97+Feb!AL97+Mar!AL97+Abr!AL97+May!AL97+Jun!AL97+Jul!AL97+Ago!AL97+Set!AL97+Oct!AL97+Nov!AL97),IF(Config!$C$6=12,SUM(+Ene!AL97+Feb!AL97+Mar!AL97+Abr!AL97+May!AL97+Jun!AL97+Jul!AL97+Ago!AL97+Set!AL97+Oct!AL97+Nov!AL97+Dic!AL97)))))))))))))</f>
        <v>0</v>
      </c>
      <c r="AM97" s="394">
        <f>IF(Config!$C$6=1,SUM(+Ene!AM97),IF(Config!$C$6=2,SUM(+Ene!AM97+Feb!AM97),IF(Config!$C$6=3,SUM(+Ene!AM97+Feb!AM97+Mar!AM97),IF(Config!$C$6=4,SUM(+Ene!AM97+Feb!AM97+Mar!AM97+Abr!AM97),IF(Config!$C$6=5,SUM(Ene!AM97+Feb!AM97+Mar!AM97+Abr!AM97+May!AM97),IF(Config!$C$6=6,SUM(+Ene!AM97+Feb!AM97+Mar!AM97+Abr!AM97+May!AM97+Jun!AM97),IF(Config!$C$6=7,SUM(Ene!AM97+Feb!AM97+Mar!AM97+Abr!AM97+May!AM97+Jun!AM97+Jul!AM97),IF(Config!$C$6=8,SUM(+Ene!AM97+Feb!AM97+Mar!AM97+Abr!AM97+May!AM97+Jun!AM97+Jul!AM97+Ago!AM97),IF(Config!$C$6=9,SUM(+Ene!AM97+Feb!AM97+Mar!AM97+Abr!AM97+May!AM97+Jun!AM97+Jul!AM97+Ago!AM97+Set!AM97),IF(Config!$C$6=10,SUM(+Ene!AM97+Feb!AM97+Mar!AM97+Abr!AM97+May!AM97+Jun!AM97+Jul!AM97+Ago!AM97+Set!AM97+Oct!AM97),IF(Config!$C$6=11,SUM(+Ene!AM97+Feb!AM97+Mar!AM97+Abr!AM97+May!AM97+Jun!AM97+Jul!AM97+Ago!AM97+Set!AM97+Oct!AM97+Nov!AM97),IF(Config!$C$6=12,SUM(+Ene!AM97+Feb!AM97+Mar!AM97+Abr!AM97+May!AM97+Jun!AM97+Jul!AM97+Ago!AM97+Set!AM97+Oct!AM97+Nov!AM97+Dic!AM97)))))))))))))</f>
        <v>0</v>
      </c>
      <c r="AN97" s="394">
        <f>IF(Config!$C$6=1,SUM(+Ene!AN97),IF(Config!$C$6=2,SUM(+Ene!AN97+Feb!AN97),IF(Config!$C$6=3,SUM(+Ene!AN97+Feb!AN97+Mar!AN97),IF(Config!$C$6=4,SUM(+Ene!AN97+Feb!AN97+Mar!AN97+Abr!AN97),IF(Config!$C$6=5,SUM(Ene!AN97+Feb!AN97+Mar!AN97+Abr!AN97+May!AN97),IF(Config!$C$6=6,SUM(+Ene!AN97+Feb!AN97+Mar!AN97+Abr!AN97+May!AN97+Jun!AN97),IF(Config!$C$6=7,SUM(Ene!AN97+Feb!AN97+Mar!AN97+Abr!AN97+May!AN97+Jun!AN97+Jul!AN97),IF(Config!$C$6=8,SUM(+Ene!AN97+Feb!AN97+Mar!AN97+Abr!AN97+May!AN97+Jun!AN97+Jul!AN97+Ago!AN97),IF(Config!$C$6=9,SUM(+Ene!AN97+Feb!AN97+Mar!AN97+Abr!AN97+May!AN97+Jun!AN97+Jul!AN97+Ago!AN97+Set!AN97),IF(Config!$C$6=10,SUM(+Ene!AN97+Feb!AN97+Mar!AN97+Abr!AN97+May!AN97+Jun!AN97+Jul!AN97+Ago!AN97+Set!AN97+Oct!AN97),IF(Config!$C$6=11,SUM(+Ene!AN97+Feb!AN97+Mar!AN97+Abr!AN97+May!AN97+Jun!AN97+Jul!AN97+Ago!AN97+Set!AN97+Oct!AN97+Nov!AN97),IF(Config!$C$6=12,SUM(+Ene!AN97+Feb!AN97+Mar!AN97+Abr!AN97+May!AN97+Jun!AN97+Jul!AN97+Ago!AN97+Set!AN97+Oct!AN97+Nov!AN97+Dic!AN97)))))))))))))</f>
        <v>0</v>
      </c>
      <c r="AO97" s="394">
        <f>IF(Config!$C$6=1,SUM(+Ene!AO97),IF(Config!$C$6=2,SUM(+Ene!AO97+Feb!AO97),IF(Config!$C$6=3,SUM(+Ene!AO97+Feb!AO97+Mar!AO97),IF(Config!$C$6=4,SUM(+Ene!AO97+Feb!AO97+Mar!AO97+Abr!AO97),IF(Config!$C$6=5,SUM(Ene!AO97+Feb!AO97+Mar!AO97+Abr!AO97+May!AO97),IF(Config!$C$6=6,SUM(+Ene!AO97+Feb!AO97+Mar!AO97+Abr!AO97+May!AO97+Jun!AO97),IF(Config!$C$6=7,SUM(Ene!AO97+Feb!AO97+Mar!AO97+Abr!AO97+May!AO97+Jun!AO97+Jul!AO97),IF(Config!$C$6=8,SUM(+Ene!AO97+Feb!AO97+Mar!AO97+Abr!AO97+May!AO97+Jun!AO97+Jul!AO97+Ago!AO97),IF(Config!$C$6=9,SUM(+Ene!AO97+Feb!AO97+Mar!AO97+Abr!AO97+May!AO97+Jun!AO97+Jul!AO97+Ago!AO97+Set!AO97),IF(Config!$C$6=10,SUM(+Ene!AO97+Feb!AO97+Mar!AO97+Abr!AO97+May!AO97+Jun!AO97+Jul!AO97+Ago!AO97+Set!AO97+Oct!AO97),IF(Config!$C$6=11,SUM(+Ene!AO97+Feb!AO97+Mar!AO97+Abr!AO97+May!AO97+Jun!AO97+Jul!AO97+Ago!AO97+Set!AO97+Oct!AO97+Nov!AO97),IF(Config!$C$6=12,SUM(+Ene!AO97+Feb!AO97+Mar!AO97+Abr!AO97+May!AO97+Jun!AO97+Jul!AO97+Ago!AO97+Set!AO97+Oct!AO97+Nov!AO97+Dic!AO97)))))))))))))</f>
        <v>0</v>
      </c>
      <c r="AP97" s="394">
        <f>IF(Config!$C$6=1,SUM(+Ene!AP97),IF(Config!$C$6=2,SUM(+Ene!AP97+Feb!AP97),IF(Config!$C$6=3,SUM(+Ene!AP97+Feb!AP97+Mar!AP97),IF(Config!$C$6=4,SUM(+Ene!AP97+Feb!AP97+Mar!AP97+Abr!AP97),IF(Config!$C$6=5,SUM(Ene!AP97+Feb!AP97+Mar!AP97+Abr!AP97+May!AP97),IF(Config!$C$6=6,SUM(+Ene!AP97+Feb!AP97+Mar!AP97+Abr!AP97+May!AP97+Jun!AP97),IF(Config!$C$6=7,SUM(Ene!AP97+Feb!AP97+Mar!AP97+Abr!AP97+May!AP97+Jun!AP97+Jul!AP97),IF(Config!$C$6=8,SUM(+Ene!AP97+Feb!AP97+Mar!AP97+Abr!AP97+May!AP97+Jun!AP97+Jul!AP97+Ago!AP97),IF(Config!$C$6=9,SUM(+Ene!AP97+Feb!AP97+Mar!AP97+Abr!AP97+May!AP97+Jun!AP97+Jul!AP97+Ago!AP97+Set!AP97),IF(Config!$C$6=10,SUM(+Ene!AP97+Feb!AP97+Mar!AP97+Abr!AP97+May!AP97+Jun!AP97+Jul!AP97+Ago!AP97+Set!AP97+Oct!AP97),IF(Config!$C$6=11,SUM(+Ene!AP97+Feb!AP97+Mar!AP97+Abr!AP97+May!AP97+Jun!AP97+Jul!AP97+Ago!AP97+Set!AP97+Oct!AP97+Nov!AP97),IF(Config!$C$6=12,SUM(+Ene!AP97+Feb!AP97+Mar!AP97+Abr!AP97+May!AP97+Jun!AP97+Jul!AP97+Ago!AP97+Set!AP97+Oct!AP97+Nov!AP97+Dic!AP97)))))))))))))</f>
        <v>0</v>
      </c>
      <c r="AQ97" s="394">
        <f>IF(Config!$C$6=1,SUM(+Ene!AQ97),IF(Config!$C$6=2,SUM(+Ene!AQ97+Feb!AQ97),IF(Config!$C$6=3,SUM(+Ene!AQ97+Feb!AQ97+Mar!AQ97),IF(Config!$C$6=4,SUM(+Ene!AQ97+Feb!AQ97+Mar!AQ97+Abr!AQ97),IF(Config!$C$6=5,SUM(Ene!AQ97+Feb!AQ97+Mar!AQ97+Abr!AQ97+May!AQ97),IF(Config!$C$6=6,SUM(+Ene!AQ97+Feb!AQ97+Mar!AQ97+Abr!AQ97+May!AQ97+Jun!AQ97),IF(Config!$C$6=7,SUM(Ene!AQ97+Feb!AQ97+Mar!AQ97+Abr!AQ97+May!AQ97+Jun!AQ97+Jul!AQ97),IF(Config!$C$6=8,SUM(+Ene!AQ97+Feb!AQ97+Mar!AQ97+Abr!AQ97+May!AQ97+Jun!AQ97+Jul!AQ97+Ago!AQ97),IF(Config!$C$6=9,SUM(+Ene!AQ97+Feb!AQ97+Mar!AQ97+Abr!AQ97+May!AQ97+Jun!AQ97+Jul!AQ97+Ago!AQ97+Set!AQ97),IF(Config!$C$6=10,SUM(+Ene!AQ97+Feb!AQ97+Mar!AQ97+Abr!AQ97+May!AQ97+Jun!AQ97+Jul!AQ97+Ago!AQ97+Set!AQ97+Oct!AQ97),IF(Config!$C$6=11,SUM(+Ene!AQ97+Feb!AQ97+Mar!AQ97+Abr!AQ97+May!AQ97+Jun!AQ97+Jul!AQ97+Ago!AQ97+Set!AQ97+Oct!AQ97+Nov!AQ97),IF(Config!$C$6=12,SUM(+Ene!AQ97+Feb!AQ97+Mar!AQ97+Abr!AQ97+May!AQ97+Jun!AQ97+Jul!AQ97+Ago!AQ97+Set!AQ97+Oct!AQ97+Nov!AQ97+Dic!AQ97)))))))))))))</f>
        <v>0</v>
      </c>
      <c r="AR97" s="394">
        <f>IF(Config!$C$6=1,SUM(+Ene!AR97),IF(Config!$C$6=2,SUM(+Ene!AR97+Feb!AR97),IF(Config!$C$6=3,SUM(+Ene!AR97+Feb!AR97+Mar!AR97),IF(Config!$C$6=4,SUM(+Ene!AR97+Feb!AR97+Mar!AR97+Abr!AR97),IF(Config!$C$6=5,SUM(Ene!AR97+Feb!AR97+Mar!AR97+Abr!AR97+May!AR97),IF(Config!$C$6=6,SUM(+Ene!AR97+Feb!AR97+Mar!AR97+Abr!AR97+May!AR97+Jun!AR97),IF(Config!$C$6=7,SUM(Ene!AR97+Feb!AR97+Mar!AR97+Abr!AR97+May!AR97+Jun!AR97+Jul!AR97),IF(Config!$C$6=8,SUM(+Ene!AR97+Feb!AR97+Mar!AR97+Abr!AR97+May!AR97+Jun!AR97+Jul!AR97+Ago!AR97),IF(Config!$C$6=9,SUM(+Ene!AR97+Feb!AR97+Mar!AR97+Abr!AR97+May!AR97+Jun!AR97+Jul!AR97+Ago!AR97+Set!AR97),IF(Config!$C$6=10,SUM(+Ene!AR97+Feb!AR97+Mar!AR97+Abr!AR97+May!AR97+Jun!AR97+Jul!AR97+Ago!AR97+Set!AR97+Oct!AR97),IF(Config!$C$6=11,SUM(+Ene!AR97+Feb!AR97+Mar!AR97+Abr!AR97+May!AR97+Jun!AR97+Jul!AR97+Ago!AR97+Set!AR97+Oct!AR97+Nov!AR97),IF(Config!$C$6=12,SUM(+Ene!AR97+Feb!AR97+Mar!AR97+Abr!AR97+May!AR97+Jun!AR97+Jul!AR97+Ago!AR97+Set!AR97+Oct!AR97+Nov!AR97+Dic!AR97)))))))))))))</f>
        <v>0</v>
      </c>
      <c r="AS97" s="394">
        <f>IF(Config!$C$6=1,SUM(+Ene!AS97),IF(Config!$C$6=2,SUM(+Ene!AS97+Feb!AS97),IF(Config!$C$6=3,SUM(+Ene!AS97+Feb!AS97+Mar!AS97),IF(Config!$C$6=4,SUM(+Ene!AS97+Feb!AS97+Mar!AS97+Abr!AS97),IF(Config!$C$6=5,SUM(Ene!AS97+Feb!AS97+Mar!AS97+Abr!AS97+May!AS97),IF(Config!$C$6=6,SUM(+Ene!AS97+Feb!AS97+Mar!AS97+Abr!AS97+May!AS97+Jun!AS97),IF(Config!$C$6=7,SUM(Ene!AS97+Feb!AS97+Mar!AS97+Abr!AS97+May!AS97+Jun!AS97+Jul!AS97),IF(Config!$C$6=8,SUM(+Ene!AS97+Feb!AS97+Mar!AS97+Abr!AS97+May!AS97+Jun!AS97+Jul!AS97+Ago!AS97),IF(Config!$C$6=9,SUM(+Ene!AS97+Feb!AS97+Mar!AS97+Abr!AS97+May!AS97+Jun!AS97+Jul!AS97+Ago!AS97+Set!AS97),IF(Config!$C$6=10,SUM(+Ene!AS97+Feb!AS97+Mar!AS97+Abr!AS97+May!AS97+Jun!AS97+Jul!AS97+Ago!AS97+Set!AS97+Oct!AS97),IF(Config!$C$6=11,SUM(+Ene!AS97+Feb!AS97+Mar!AS97+Abr!AS97+May!AS97+Jun!AS97+Jul!AS97+Ago!AS97+Set!AS97+Oct!AS97+Nov!AS97),IF(Config!$C$6=12,SUM(+Ene!AS97+Feb!AS97+Mar!AS97+Abr!AS97+May!AS97+Jun!AS97+Jul!AS97+Ago!AS97+Set!AS97+Oct!AS97+Nov!AS97+Dic!AS97)))))))))))))</f>
        <v>0</v>
      </c>
      <c r="AT97" s="394">
        <f>IF(Config!$C$6=1,SUM(+Ene!AT97),IF(Config!$C$6=2,SUM(+Ene!AT97+Feb!AT97),IF(Config!$C$6=3,SUM(+Ene!AT97+Feb!AT97+Mar!AT97),IF(Config!$C$6=4,SUM(+Ene!AT97+Feb!AT97+Mar!AT97+Abr!AT97),IF(Config!$C$6=5,SUM(Ene!AT97+Feb!AT97+Mar!AT97+Abr!AT97+May!AT97),IF(Config!$C$6=6,SUM(+Ene!AT97+Feb!AT97+Mar!AT97+Abr!AT97+May!AT97+Jun!AT97),IF(Config!$C$6=7,SUM(Ene!AT97+Feb!AT97+Mar!AT97+Abr!AT97+May!AT97+Jun!AT97+Jul!AT97),IF(Config!$C$6=8,SUM(+Ene!AT97+Feb!AT97+Mar!AT97+Abr!AT97+May!AT97+Jun!AT97+Jul!AT97+Ago!AT97),IF(Config!$C$6=9,SUM(+Ene!AT97+Feb!AT97+Mar!AT97+Abr!AT97+May!AT97+Jun!AT97+Jul!AT97+Ago!AT97+Set!AT97),IF(Config!$C$6=10,SUM(+Ene!AT97+Feb!AT97+Mar!AT97+Abr!AT97+May!AT97+Jun!AT97+Jul!AT97+Ago!AT97+Set!AT97+Oct!AT97),IF(Config!$C$6=11,SUM(+Ene!AT97+Feb!AT97+Mar!AT97+Abr!AT97+May!AT97+Jun!AT97+Jul!AT97+Ago!AT97+Set!AT97+Oct!AT97+Nov!AT97),IF(Config!$C$6=12,SUM(+Ene!AT97+Feb!AT97+Mar!AT97+Abr!AT97+May!AT97+Jun!AT97+Jul!AT97+Ago!AT97+Set!AT97+Oct!AT97+Nov!AT97+Dic!AT97)))))))))))))</f>
        <v>0</v>
      </c>
      <c r="AU97">
        <f t="shared" si="79"/>
        <v>0</v>
      </c>
      <c r="AV97" s="394">
        <f t="shared" si="70"/>
        <v>0</v>
      </c>
      <c r="AW97" s="394">
        <f t="shared" si="71"/>
        <v>0</v>
      </c>
      <c r="AX97" s="394">
        <f t="shared" si="72"/>
        <v>0</v>
      </c>
      <c r="AY97" s="394">
        <f t="shared" si="73"/>
        <v>0</v>
      </c>
      <c r="AZ97" s="394">
        <f t="shared" si="74"/>
        <v>0</v>
      </c>
      <c r="BA97" s="394">
        <f t="shared" si="75"/>
        <v>0</v>
      </c>
      <c r="BB97" s="37">
        <f t="shared" si="59"/>
        <v>0</v>
      </c>
      <c r="BC97" s="394">
        <f t="shared" si="76"/>
        <v>0</v>
      </c>
      <c r="BD97" s="394">
        <f t="shared" si="77"/>
        <v>0</v>
      </c>
      <c r="BE97" s="394">
        <f t="shared" si="78"/>
        <v>0</v>
      </c>
      <c r="BF97" s="54">
        <f t="shared" si="69"/>
        <v>0</v>
      </c>
      <c r="BG97" t="str">
        <f t="shared" si="80"/>
        <v>OK</v>
      </c>
    </row>
    <row r="98" spans="1:59" x14ac:dyDescent="0.25">
      <c r="A98" s="400">
        <v>95</v>
      </c>
      <c r="B98" s="392" t="str">
        <f>METAS!B94</f>
        <v>PORCENTAJE DE NIÑOS &lt; 1 AÑO  PROTEGIDOS CON VACUNA CONTRA EL ROTAVIRUS</v>
      </c>
      <c r="C98" s="387" t="str">
        <f>METAS!D94</f>
        <v>DIT</v>
      </c>
      <c r="D98" s="394">
        <f>IF(Config!$C$6=1,SUM(+Ene!D98),IF(Config!$C$6=2,SUM(+Ene!D98+Feb!D98),IF(Config!$C$6=3,SUM(+Ene!D98+Feb!D98+Mar!D98),IF(Config!$C$6=4,SUM(+Ene!D98+Feb!D98+Mar!D98+Abr!D98),IF(Config!$C$6=5,SUM(Ene!D98+Feb!D98+Mar!D98+Abr!D98+May!D98),IF(Config!$C$6=6,SUM(+Ene!D98+Feb!D98+Mar!D98+Abr!D98+May!D98+Jun!D98),IF(Config!$C$6=7,SUM(Ene!D98+Feb!D98+Mar!D98+Abr!D98+May!D98+Jun!D98+Jul!D98),IF(Config!$C$6=8,SUM(+Ene!D98+Feb!D98+Mar!D98+Abr!D98+May!D98+Jun!D98+Jul!D98+Ago!D98),IF(Config!$C$6=9,SUM(+Ene!D98+Feb!D98+Mar!D98+Abr!D98+May!D98+Jun!D98+Jul!D98+Ago!D98+Set!D98),IF(Config!$C$6=10,SUM(+Ene!D98+Feb!D98+Mar!D98+Abr!D98+May!D98+Jun!D98+Jul!D98+Ago!D98+Set!D98+Oct!D98),IF(Config!$C$6=11,SUM(+Ene!D98+Feb!D98+Mar!D98+Abr!D98+May!D98+Jun!D98+Jul!D98+Ago!D98+Set!D98+Oct!D98+Nov!D98),IF(Config!$C$6=12,SUM(+Ene!D98+Feb!D98+Mar!D98+Abr!D98+May!D98+Jun!D98+Jul!D98+Ago!D98+Set!D98+Oct!D98+Nov!D98+Dic!D98)))))))))))))</f>
        <v>0</v>
      </c>
      <c r="E98" s="394">
        <f>IF(Config!$C$6=1,SUM(+Ene!E98),IF(Config!$C$6=2,SUM(+Ene!E98+Feb!E98),IF(Config!$C$6=3,SUM(+Ene!E98+Feb!E98+Mar!E98),IF(Config!$C$6=4,SUM(+Ene!E98+Feb!E98+Mar!E98+Abr!E98),IF(Config!$C$6=5,SUM(Ene!E98+Feb!E98+Mar!E98+Abr!E98+May!E98),IF(Config!$C$6=6,SUM(+Ene!E98+Feb!E98+Mar!E98+Abr!E98+May!E98+Jun!E98),IF(Config!$C$6=7,SUM(Ene!E98+Feb!E98+Mar!E98+Abr!E98+May!E98+Jun!E98+Jul!E98),IF(Config!$C$6=8,SUM(+Ene!E98+Feb!E98+Mar!E98+Abr!E98+May!E98+Jun!E98+Jul!E98+Ago!E98),IF(Config!$C$6=9,SUM(+Ene!E98+Feb!E98+Mar!E98+Abr!E98+May!E98+Jun!E98+Jul!E98+Ago!E98+Set!E98),IF(Config!$C$6=10,SUM(+Ene!E98+Feb!E98+Mar!E98+Abr!E98+May!E98+Jun!E98+Jul!E98+Ago!E98+Set!E98+Oct!E98),IF(Config!$C$6=11,SUM(+Ene!E98+Feb!E98+Mar!E98+Abr!E98+May!E98+Jun!E98+Jul!E98+Ago!E98+Set!E98+Oct!E98+Nov!E98),IF(Config!$C$6=12,SUM(+Ene!E98+Feb!E98+Mar!E98+Abr!E98+May!E98+Jun!E98+Jul!E98+Ago!E98+Set!E98+Oct!E98+Nov!E98+Dic!E98)))))))))))))</f>
        <v>0</v>
      </c>
      <c r="F98" s="429">
        <f>IF(Config!$C$6=1,SUM(+Ene!F118),IF(Config!$C$6=2,SUM(+Ene!F118+Feb!F118),IF(Config!$C$6=3,SUM(+Ene!F118+Feb!F118+Mar!F118),IF(Config!$C$6=4,SUM(+Ene!F118+Feb!F118+Mar!F118+Abr!F118),IF(Config!$C$6=5,SUM(Ene!F118+Feb!F118+Mar!F118+Abr!F118+May!F118),IF(Config!$C$6=6,SUM(+Ene!F118+Feb!F118+Mar!F118+Abr!F118+May!F118+Jun!F118),IF(Config!$C$6=7,SUM(Ene!F118+Feb!F118+Mar!F118+Abr!F118+May!F118+Jun!F118+Jul!F118),IF(Config!$C$6=8,SUM(+Ene!F118+Feb!F118+Mar!F118+Abr!F118+May!F118+Jun!F118+Jul!F118+Ago!F118),IF(Config!$C$6=9,SUM(+Ene!F118+Feb!F118+Mar!F118+Abr!F118+May!F118+Jun!F118+Jul!F118+Ago!F118+Set!F118),IF(Config!$C$6=10,SUM(+Ene!F118+Feb!F118+Mar!F118+Abr!F118+May!F118+Jun!F118+Jul!F118+Ago!F118+Set!F118+Oct!F118),IF(Config!$C$6=11,SUM(+Ene!F118+Feb!F118+Mar!F118+Abr!F118+May!F118+Jun!F118+Jul!F118+Ago!F118+Set!F118+Oct!F118+Nov!F118),IF(Config!$C$6=12,SUM(+Ene!F118+Feb!F118+Mar!F118+Abr!F118+May!F118+Jun!F118+Jul!F118+Ago!F118+Set!F118+Oct!F118+Nov!F118+Dic!F118)))))))))))))</f>
        <v>0</v>
      </c>
      <c r="G98" s="394">
        <f>IF(Config!$C$6=1,SUM(+Ene!G98),IF(Config!$C$6=2,SUM(+Ene!G98+Feb!G98),IF(Config!$C$6=3,SUM(+Ene!G98+Feb!G98+Mar!G98),IF(Config!$C$6=4,SUM(+Ene!G98+Feb!G98+Mar!G98+Abr!G98),IF(Config!$C$6=5,SUM(Ene!G98+Feb!G98+Mar!G98+Abr!G98+May!G98),IF(Config!$C$6=6,SUM(+Ene!G98+Feb!G98+Mar!G98+Abr!G98+May!G98+Jun!G98),IF(Config!$C$6=7,SUM(Ene!G98+Feb!G98+Mar!G98+Abr!G98+May!G98+Jun!G98+Jul!G98),IF(Config!$C$6=8,SUM(+Ene!G98+Feb!G98+Mar!G98+Abr!G98+May!G98+Jun!G98+Jul!G98+Ago!G98),IF(Config!$C$6=9,SUM(+Ene!G98+Feb!G98+Mar!G98+Abr!G98+May!G98+Jun!G98+Jul!G98+Ago!G98+Set!G98),IF(Config!$C$6=10,SUM(+Ene!G98+Feb!G98+Mar!G98+Abr!G98+May!G98+Jun!G98+Jul!G98+Ago!G98+Set!G98+Oct!G98),IF(Config!$C$6=11,SUM(+Ene!G98+Feb!G98+Mar!G98+Abr!G98+May!G98+Jun!G98+Jul!G98+Ago!G98+Set!G98+Oct!G98+Nov!G98),IF(Config!$C$6=12,SUM(+Ene!G98+Feb!G98+Mar!G98+Abr!G98+May!G98+Jun!G98+Jul!G98+Ago!G98+Set!G98+Oct!G98+Nov!G98+Dic!G98)))))))))))))</f>
        <v>0</v>
      </c>
      <c r="H98" s="394">
        <f>IF(Config!$C$6=1,SUM(+Ene!H98),IF(Config!$C$6=2,SUM(+Ene!H98+Feb!H98),IF(Config!$C$6=3,SUM(+Ene!H98+Feb!H98+Mar!H98),IF(Config!$C$6=4,SUM(+Ene!H98+Feb!H98+Mar!H98+Abr!H98),IF(Config!$C$6=5,SUM(Ene!H98+Feb!H98+Mar!H98+Abr!H98+May!H98),IF(Config!$C$6=6,SUM(+Ene!H98+Feb!H98+Mar!H98+Abr!H98+May!H98+Jun!H98),IF(Config!$C$6=7,SUM(Ene!H98+Feb!H98+Mar!H98+Abr!H98+May!H98+Jun!H98+Jul!H98),IF(Config!$C$6=8,SUM(+Ene!H98+Feb!H98+Mar!H98+Abr!H98+May!H98+Jun!H98+Jul!H98+Ago!H98),IF(Config!$C$6=9,SUM(+Ene!H98+Feb!H98+Mar!H98+Abr!H98+May!H98+Jun!H98+Jul!H98+Ago!H98+Set!H98),IF(Config!$C$6=10,SUM(+Ene!H98+Feb!H98+Mar!H98+Abr!H98+May!H98+Jun!H98+Jul!H98+Ago!H98+Set!H98+Oct!H98),IF(Config!$C$6=11,SUM(+Ene!H98+Feb!H98+Mar!H98+Abr!H98+May!H98+Jun!H98+Jul!H98+Ago!H98+Set!H98+Oct!H98+Nov!H98),IF(Config!$C$6=12,SUM(+Ene!H98+Feb!H98+Mar!H98+Abr!H98+May!H98+Jun!H98+Jul!H98+Ago!H98+Set!H98+Oct!H98+Nov!H98+Dic!H98)))))))))))))</f>
        <v>0</v>
      </c>
      <c r="I98" s="394">
        <f>IF(Config!$C$6=1,SUM(+Ene!I98),IF(Config!$C$6=2,SUM(+Ene!I98+Feb!I98),IF(Config!$C$6=3,SUM(+Ene!I98+Feb!I98+Mar!I98),IF(Config!$C$6=4,SUM(+Ene!I98+Feb!I98+Mar!I98+Abr!I98),IF(Config!$C$6=5,SUM(Ene!I98+Feb!I98+Mar!I98+Abr!I98+May!I98),IF(Config!$C$6=6,SUM(+Ene!I98+Feb!I98+Mar!I98+Abr!I98+May!I98+Jun!I98),IF(Config!$C$6=7,SUM(Ene!I98+Feb!I98+Mar!I98+Abr!I98+May!I98+Jun!I98+Jul!I98),IF(Config!$C$6=8,SUM(+Ene!I98+Feb!I98+Mar!I98+Abr!I98+May!I98+Jun!I98+Jul!I98+Ago!I98),IF(Config!$C$6=9,SUM(+Ene!I98+Feb!I98+Mar!I98+Abr!I98+May!I98+Jun!I98+Jul!I98+Ago!I98+Set!I98),IF(Config!$C$6=10,SUM(+Ene!I98+Feb!I98+Mar!I98+Abr!I98+May!I98+Jun!I98+Jul!I98+Ago!I98+Set!I98+Oct!I98),IF(Config!$C$6=11,SUM(+Ene!I98+Feb!I98+Mar!I98+Abr!I98+May!I98+Jun!I98+Jul!I98+Ago!I98+Set!I98+Oct!I98+Nov!I98),IF(Config!$C$6=12,SUM(+Ene!I98+Feb!I98+Mar!I98+Abr!I98+May!I98+Jun!I98+Jul!I98+Ago!I98+Set!I98+Oct!I98+Nov!I98+Dic!I98)))))))))))))</f>
        <v>0</v>
      </c>
      <c r="J98" s="394">
        <f>IF(Config!$C$6=1,SUM(+Ene!J98),IF(Config!$C$6=2,SUM(+Ene!J98+Feb!J98),IF(Config!$C$6=3,SUM(+Ene!J98+Feb!J98+Mar!J98),IF(Config!$C$6=4,SUM(+Ene!J98+Feb!J98+Mar!J98+Abr!J98),IF(Config!$C$6=5,SUM(Ene!J98+Feb!J98+Mar!J98+Abr!J98+May!J98),IF(Config!$C$6=6,SUM(+Ene!J98+Feb!J98+Mar!J98+Abr!J98+May!J98+Jun!J98),IF(Config!$C$6=7,SUM(Ene!J98+Feb!J98+Mar!J98+Abr!J98+May!J98+Jun!J98+Jul!J98),IF(Config!$C$6=8,SUM(+Ene!J98+Feb!J98+Mar!J98+Abr!J98+May!J98+Jun!J98+Jul!J98+Ago!J98),IF(Config!$C$6=9,SUM(+Ene!J98+Feb!J98+Mar!J98+Abr!J98+May!J98+Jun!J98+Jul!J98+Ago!J98+Set!J98),IF(Config!$C$6=10,SUM(+Ene!J98+Feb!J98+Mar!J98+Abr!J98+May!J98+Jun!J98+Jul!J98+Ago!J98+Set!J98+Oct!J98),IF(Config!$C$6=11,SUM(+Ene!J98+Feb!J98+Mar!J98+Abr!J98+May!J98+Jun!J98+Jul!J98+Ago!J98+Set!J98+Oct!J98+Nov!J98),IF(Config!$C$6=12,SUM(+Ene!J98+Feb!J98+Mar!J98+Abr!J98+May!J98+Jun!J98+Jul!J98+Ago!J98+Set!J98+Oct!J98+Nov!J98+Dic!J98)))))))))))))</f>
        <v>0</v>
      </c>
      <c r="K98" s="394">
        <f>IF(Config!$C$6=1,SUM(+Ene!K98),IF(Config!$C$6=2,SUM(+Ene!K98+Feb!K98),IF(Config!$C$6=3,SUM(+Ene!K98+Feb!K98+Mar!K98),IF(Config!$C$6=4,SUM(+Ene!K98+Feb!K98+Mar!K98+Abr!K98),IF(Config!$C$6=5,SUM(Ene!K98+Feb!K98+Mar!K98+Abr!K98+May!K98),IF(Config!$C$6=6,SUM(+Ene!K98+Feb!K98+Mar!K98+Abr!K98+May!K98+Jun!K98),IF(Config!$C$6=7,SUM(Ene!K98+Feb!K98+Mar!K98+Abr!K98+May!K98+Jun!K98+Jul!K98),IF(Config!$C$6=8,SUM(+Ene!K98+Feb!K98+Mar!K98+Abr!K98+May!K98+Jun!K98+Jul!K98+Ago!K98),IF(Config!$C$6=9,SUM(+Ene!K98+Feb!K98+Mar!K98+Abr!K98+May!K98+Jun!K98+Jul!K98+Ago!K98+Set!K98),IF(Config!$C$6=10,SUM(+Ene!K98+Feb!K98+Mar!K98+Abr!K98+May!K98+Jun!K98+Jul!K98+Ago!K98+Set!K98+Oct!K98),IF(Config!$C$6=11,SUM(+Ene!K98+Feb!K98+Mar!K98+Abr!K98+May!K98+Jun!K98+Jul!K98+Ago!K98+Set!K98+Oct!K98+Nov!K98),IF(Config!$C$6=12,SUM(+Ene!K98+Feb!K98+Mar!K98+Abr!K98+May!K98+Jun!K98+Jul!K98+Ago!K98+Set!K98+Oct!K98+Nov!K98+Dic!K98)))))))))))))</f>
        <v>0</v>
      </c>
      <c r="L98" s="394">
        <f>IF(Config!$C$6=1,SUM(+Ene!L98),IF(Config!$C$6=2,SUM(+Ene!L98+Feb!L98),IF(Config!$C$6=3,SUM(+Ene!L98+Feb!L98+Mar!L98),IF(Config!$C$6=4,SUM(+Ene!L98+Feb!L98+Mar!L98+Abr!L98),IF(Config!$C$6=5,SUM(Ene!L98+Feb!L98+Mar!L98+Abr!L98+May!L98),IF(Config!$C$6=6,SUM(+Ene!L98+Feb!L98+Mar!L98+Abr!L98+May!L98+Jun!L98),IF(Config!$C$6=7,SUM(Ene!L98+Feb!L98+Mar!L98+Abr!L98+May!L98+Jun!L98+Jul!L98),IF(Config!$C$6=8,SUM(+Ene!L98+Feb!L98+Mar!L98+Abr!L98+May!L98+Jun!L98+Jul!L98+Ago!L98),IF(Config!$C$6=9,SUM(+Ene!L98+Feb!L98+Mar!L98+Abr!L98+May!L98+Jun!L98+Jul!L98+Ago!L98+Set!L98),IF(Config!$C$6=10,SUM(+Ene!L98+Feb!L98+Mar!L98+Abr!L98+May!L98+Jun!L98+Jul!L98+Ago!L98+Set!L98+Oct!L98),IF(Config!$C$6=11,SUM(+Ene!L98+Feb!L98+Mar!L98+Abr!L98+May!L98+Jun!L98+Jul!L98+Ago!L98+Set!L98+Oct!L98+Nov!L98),IF(Config!$C$6=12,SUM(+Ene!L98+Feb!L98+Mar!L98+Abr!L98+May!L98+Jun!L98+Jul!L98+Ago!L98+Set!L98+Oct!L98+Nov!L98+Dic!L98)))))))))))))</f>
        <v>0</v>
      </c>
      <c r="M98" s="394">
        <f>IF(Config!$C$6=1,SUM(+Ene!M98),IF(Config!$C$6=2,SUM(+Ene!M98+Feb!M98),IF(Config!$C$6=3,SUM(+Ene!M98+Feb!M98+Mar!M98),IF(Config!$C$6=4,SUM(+Ene!M98+Feb!M98+Mar!M98+Abr!M98),IF(Config!$C$6=5,SUM(Ene!M98+Feb!M98+Mar!M98+Abr!M98+May!M98),IF(Config!$C$6=6,SUM(+Ene!M98+Feb!M98+Mar!M98+Abr!M98+May!M98+Jun!M98),IF(Config!$C$6=7,SUM(Ene!M98+Feb!M98+Mar!M98+Abr!M98+May!M98+Jun!M98+Jul!M98),IF(Config!$C$6=8,SUM(+Ene!M98+Feb!M98+Mar!M98+Abr!M98+May!M98+Jun!M98+Jul!M98+Ago!M98),IF(Config!$C$6=9,SUM(+Ene!M98+Feb!M98+Mar!M98+Abr!M98+May!M98+Jun!M98+Jul!M98+Ago!M98+Set!M98),IF(Config!$C$6=10,SUM(+Ene!M98+Feb!M98+Mar!M98+Abr!M98+May!M98+Jun!M98+Jul!M98+Ago!M98+Set!M98+Oct!M98),IF(Config!$C$6=11,SUM(+Ene!M98+Feb!M98+Mar!M98+Abr!M98+May!M98+Jun!M98+Jul!M98+Ago!M98+Set!M98+Oct!M98+Nov!M98),IF(Config!$C$6=12,SUM(+Ene!M98+Feb!M98+Mar!M98+Abr!M98+May!M98+Jun!M98+Jul!M98+Ago!M98+Set!M98+Oct!M98+Nov!M98+Dic!M98)))))))))))))</f>
        <v>0</v>
      </c>
      <c r="N98" s="394">
        <f>IF(Config!$C$6=1,SUM(+Ene!N98),IF(Config!$C$6=2,SUM(+Ene!N98+Feb!N98),IF(Config!$C$6=3,SUM(+Ene!N98+Feb!N98+Mar!N98),IF(Config!$C$6=4,SUM(+Ene!N98+Feb!N98+Mar!N98+Abr!N98),IF(Config!$C$6=5,SUM(Ene!N98+Feb!N98+Mar!N98+Abr!N98+May!N98),IF(Config!$C$6=6,SUM(+Ene!N98+Feb!N98+Mar!N98+Abr!N98+May!N98+Jun!N98),IF(Config!$C$6=7,SUM(Ene!N98+Feb!N98+Mar!N98+Abr!N98+May!N98+Jun!N98+Jul!N98),IF(Config!$C$6=8,SUM(+Ene!N98+Feb!N98+Mar!N98+Abr!N98+May!N98+Jun!N98+Jul!N98+Ago!N98),IF(Config!$C$6=9,SUM(+Ene!N98+Feb!N98+Mar!N98+Abr!N98+May!N98+Jun!N98+Jul!N98+Ago!N98+Set!N98),IF(Config!$C$6=10,SUM(+Ene!N98+Feb!N98+Mar!N98+Abr!N98+May!N98+Jun!N98+Jul!N98+Ago!N98+Set!N98+Oct!N98),IF(Config!$C$6=11,SUM(+Ene!N98+Feb!N98+Mar!N98+Abr!N98+May!N98+Jun!N98+Jul!N98+Ago!N98+Set!N98+Oct!N98+Nov!N98),IF(Config!$C$6=12,SUM(+Ene!N98+Feb!N98+Mar!N98+Abr!N98+May!N98+Jun!N98+Jul!N98+Ago!N98+Set!N98+Oct!N98+Nov!N98+Dic!N98)))))))))))))</f>
        <v>0</v>
      </c>
      <c r="O98" s="394">
        <f>IF(Config!$C$6=1,SUM(+Ene!O98),IF(Config!$C$6=2,SUM(+Ene!O98+Feb!O98),IF(Config!$C$6=3,SUM(+Ene!O98+Feb!O98+Mar!O98),IF(Config!$C$6=4,SUM(+Ene!O98+Feb!O98+Mar!O98+Abr!O98),IF(Config!$C$6=5,SUM(Ene!O98+Feb!O98+Mar!O98+Abr!O98+May!O98),IF(Config!$C$6=6,SUM(+Ene!O98+Feb!O98+Mar!O98+Abr!O98+May!O98+Jun!O98),IF(Config!$C$6=7,SUM(Ene!O98+Feb!O98+Mar!O98+Abr!O98+May!O98+Jun!O98+Jul!O98),IF(Config!$C$6=8,SUM(+Ene!O98+Feb!O98+Mar!O98+Abr!O98+May!O98+Jun!O98+Jul!O98+Ago!O98),IF(Config!$C$6=9,SUM(+Ene!O98+Feb!O98+Mar!O98+Abr!O98+May!O98+Jun!O98+Jul!O98+Ago!O98+Set!O98),IF(Config!$C$6=10,SUM(+Ene!O98+Feb!O98+Mar!O98+Abr!O98+May!O98+Jun!O98+Jul!O98+Ago!O98+Set!O98+Oct!O98),IF(Config!$C$6=11,SUM(+Ene!O98+Feb!O98+Mar!O98+Abr!O98+May!O98+Jun!O98+Jul!O98+Ago!O98+Set!O98+Oct!O98+Nov!O98),IF(Config!$C$6=12,SUM(+Ene!O98+Feb!O98+Mar!O98+Abr!O98+May!O98+Jun!O98+Jul!O98+Ago!O98+Set!O98+Oct!O98+Nov!O98+Dic!O98)))))))))))))</f>
        <v>0</v>
      </c>
      <c r="P98" s="394">
        <f>IF(Config!$C$6=1,SUM(+Ene!P98),IF(Config!$C$6=2,SUM(+Ene!P98+Feb!P98),IF(Config!$C$6=3,SUM(+Ene!P98+Feb!P98+Mar!P98),IF(Config!$C$6=4,SUM(+Ene!P98+Feb!P98+Mar!P98+Abr!P98),IF(Config!$C$6=5,SUM(Ene!P98+Feb!P98+Mar!P98+Abr!P98+May!P98),IF(Config!$C$6=6,SUM(+Ene!P98+Feb!P98+Mar!P98+Abr!P98+May!P98+Jun!P98),IF(Config!$C$6=7,SUM(Ene!P98+Feb!P98+Mar!P98+Abr!P98+May!P98+Jun!P98+Jul!P98),IF(Config!$C$6=8,SUM(+Ene!P98+Feb!P98+Mar!P98+Abr!P98+May!P98+Jun!P98+Jul!P98+Ago!P98),IF(Config!$C$6=9,SUM(+Ene!P98+Feb!P98+Mar!P98+Abr!P98+May!P98+Jun!P98+Jul!P98+Ago!P98+Set!P98),IF(Config!$C$6=10,SUM(+Ene!P98+Feb!P98+Mar!P98+Abr!P98+May!P98+Jun!P98+Jul!P98+Ago!P98+Set!P98+Oct!P98),IF(Config!$C$6=11,SUM(+Ene!P98+Feb!P98+Mar!P98+Abr!P98+May!P98+Jun!P98+Jul!P98+Ago!P98+Set!P98+Oct!P98+Nov!P98),IF(Config!$C$6=12,SUM(+Ene!P98+Feb!P98+Mar!P98+Abr!P98+May!P98+Jun!P98+Jul!P98+Ago!P98+Set!P98+Oct!P98+Nov!P98+Dic!P98)))))))))))))</f>
        <v>0</v>
      </c>
      <c r="Q98" s="394">
        <f>IF(Config!$C$6=1,SUM(+Ene!Q98),IF(Config!$C$6=2,SUM(+Ene!Q98+Feb!Q98),IF(Config!$C$6=3,SUM(+Ene!Q98+Feb!Q98+Mar!Q98),IF(Config!$C$6=4,SUM(+Ene!Q98+Feb!Q98+Mar!Q98+Abr!Q98),IF(Config!$C$6=5,SUM(Ene!Q98+Feb!Q98+Mar!Q98+Abr!Q98+May!Q98),IF(Config!$C$6=6,SUM(+Ene!Q98+Feb!Q98+Mar!Q98+Abr!Q98+May!Q98+Jun!Q98),IF(Config!$C$6=7,SUM(Ene!Q98+Feb!Q98+Mar!Q98+Abr!Q98+May!Q98+Jun!Q98+Jul!Q98),IF(Config!$C$6=8,SUM(+Ene!Q98+Feb!Q98+Mar!Q98+Abr!Q98+May!Q98+Jun!Q98+Jul!Q98+Ago!Q98),IF(Config!$C$6=9,SUM(+Ene!Q98+Feb!Q98+Mar!Q98+Abr!Q98+May!Q98+Jun!Q98+Jul!Q98+Ago!Q98+Set!Q98),IF(Config!$C$6=10,SUM(+Ene!Q98+Feb!Q98+Mar!Q98+Abr!Q98+May!Q98+Jun!Q98+Jul!Q98+Ago!Q98+Set!Q98+Oct!Q98),IF(Config!$C$6=11,SUM(+Ene!Q98+Feb!Q98+Mar!Q98+Abr!Q98+May!Q98+Jun!Q98+Jul!Q98+Ago!Q98+Set!Q98+Oct!Q98+Nov!Q98),IF(Config!$C$6=12,SUM(+Ene!Q98+Feb!Q98+Mar!Q98+Abr!Q98+May!Q98+Jun!Q98+Jul!Q98+Ago!Q98+Set!Q98+Oct!Q98+Nov!Q98+Dic!Q98)))))))))))))</f>
        <v>0</v>
      </c>
      <c r="R98" s="394">
        <f>IF(Config!$C$6=1,SUM(+Ene!R98),IF(Config!$C$6=2,SUM(+Ene!R98+Feb!R98),IF(Config!$C$6=3,SUM(+Ene!R98+Feb!R98+Mar!R98),IF(Config!$C$6=4,SUM(+Ene!R98+Feb!R98+Mar!R98+Abr!R98),IF(Config!$C$6=5,SUM(Ene!R98+Feb!R98+Mar!R98+Abr!R98+May!R98),IF(Config!$C$6=6,SUM(+Ene!R98+Feb!R98+Mar!R98+Abr!R98+May!R98+Jun!R98),IF(Config!$C$6=7,SUM(Ene!R98+Feb!R98+Mar!R98+Abr!R98+May!R98+Jun!R98+Jul!R98),IF(Config!$C$6=8,SUM(+Ene!R98+Feb!R98+Mar!R98+Abr!R98+May!R98+Jun!R98+Jul!R98+Ago!R98),IF(Config!$C$6=9,SUM(+Ene!R98+Feb!R98+Mar!R98+Abr!R98+May!R98+Jun!R98+Jul!R98+Ago!R98+Set!R98),IF(Config!$C$6=10,SUM(+Ene!R98+Feb!R98+Mar!R98+Abr!R98+May!R98+Jun!R98+Jul!R98+Ago!R98+Set!R98+Oct!R98),IF(Config!$C$6=11,SUM(+Ene!R98+Feb!R98+Mar!R98+Abr!R98+May!R98+Jun!R98+Jul!R98+Ago!R98+Set!R98+Oct!R98+Nov!R98),IF(Config!$C$6=12,SUM(+Ene!R98+Feb!R98+Mar!R98+Abr!R98+May!R98+Jun!R98+Jul!R98+Ago!R98+Set!R98+Oct!R98+Nov!R98+Dic!R98)))))))))))))</f>
        <v>0</v>
      </c>
      <c r="S98" s="394">
        <f>IF(Config!$C$6=1,SUM(+Ene!S98),IF(Config!$C$6=2,SUM(+Ene!S98+Feb!S98),IF(Config!$C$6=3,SUM(+Ene!S98+Feb!S98+Mar!S98),IF(Config!$C$6=4,SUM(+Ene!S98+Feb!S98+Mar!S98+Abr!S98),IF(Config!$C$6=5,SUM(Ene!S98+Feb!S98+Mar!S98+Abr!S98+May!S98),IF(Config!$C$6=6,SUM(+Ene!S98+Feb!S98+Mar!S98+Abr!S98+May!S98+Jun!S98),IF(Config!$C$6=7,SUM(Ene!S98+Feb!S98+Mar!S98+Abr!S98+May!S98+Jun!S98+Jul!S98),IF(Config!$C$6=8,SUM(+Ene!S98+Feb!S98+Mar!S98+Abr!S98+May!S98+Jun!S98+Jul!S98+Ago!S98),IF(Config!$C$6=9,SUM(+Ene!S98+Feb!S98+Mar!S98+Abr!S98+May!S98+Jun!S98+Jul!S98+Ago!S98+Set!S98),IF(Config!$C$6=10,SUM(+Ene!S98+Feb!S98+Mar!S98+Abr!S98+May!S98+Jun!S98+Jul!S98+Ago!S98+Set!S98+Oct!S98),IF(Config!$C$6=11,SUM(+Ene!S98+Feb!S98+Mar!S98+Abr!S98+May!S98+Jun!S98+Jul!S98+Ago!S98+Set!S98+Oct!S98+Nov!S98),IF(Config!$C$6=12,SUM(+Ene!S98+Feb!S98+Mar!S98+Abr!S98+May!S98+Jun!S98+Jul!S98+Ago!S98+Set!S98+Oct!S98+Nov!S98+Dic!S98)))))))))))))</f>
        <v>0</v>
      </c>
      <c r="T98" s="394">
        <f>IF(Config!$C$6=1,SUM(+Ene!T98),IF(Config!$C$6=2,SUM(+Ene!T98+Feb!T98),IF(Config!$C$6=3,SUM(+Ene!T98+Feb!T98+Mar!T98),IF(Config!$C$6=4,SUM(+Ene!T98+Feb!T98+Mar!T98+Abr!T98),IF(Config!$C$6=5,SUM(Ene!T98+Feb!T98+Mar!T98+Abr!T98+May!T98),IF(Config!$C$6=6,SUM(+Ene!T98+Feb!T98+Mar!T98+Abr!T98+May!T98+Jun!T98),IF(Config!$C$6=7,SUM(Ene!T98+Feb!T98+Mar!T98+Abr!T98+May!T98+Jun!T98+Jul!T98),IF(Config!$C$6=8,SUM(+Ene!T98+Feb!T98+Mar!T98+Abr!T98+May!T98+Jun!T98+Jul!T98+Ago!T98),IF(Config!$C$6=9,SUM(+Ene!T98+Feb!T98+Mar!T98+Abr!T98+May!T98+Jun!T98+Jul!T98+Ago!T98+Set!T98),IF(Config!$C$6=10,SUM(+Ene!T98+Feb!T98+Mar!T98+Abr!T98+May!T98+Jun!T98+Jul!T98+Ago!T98+Set!T98+Oct!T98),IF(Config!$C$6=11,SUM(+Ene!T98+Feb!T98+Mar!T98+Abr!T98+May!T98+Jun!T98+Jul!T98+Ago!T98+Set!T98+Oct!T98+Nov!T98),IF(Config!$C$6=12,SUM(+Ene!T98+Feb!T98+Mar!T98+Abr!T98+May!T98+Jun!T98+Jul!T98+Ago!T98+Set!T98+Oct!T98+Nov!T98+Dic!T98)))))))))))))</f>
        <v>0</v>
      </c>
      <c r="U98" s="394">
        <f>IF(Config!$C$6=1,SUM(+Ene!U98),IF(Config!$C$6=2,SUM(+Ene!U98+Feb!U98),IF(Config!$C$6=3,SUM(+Ene!U98+Feb!U98+Mar!U98),IF(Config!$C$6=4,SUM(+Ene!U98+Feb!U98+Mar!U98+Abr!U98),IF(Config!$C$6=5,SUM(Ene!U98+Feb!U98+Mar!U98+Abr!U98+May!U98),IF(Config!$C$6=6,SUM(+Ene!U98+Feb!U98+Mar!U98+Abr!U98+May!U98+Jun!U98),IF(Config!$C$6=7,SUM(Ene!U98+Feb!U98+Mar!U98+Abr!U98+May!U98+Jun!U98+Jul!U98),IF(Config!$C$6=8,SUM(+Ene!U98+Feb!U98+Mar!U98+Abr!U98+May!U98+Jun!U98+Jul!U98+Ago!U98),IF(Config!$C$6=9,SUM(+Ene!U98+Feb!U98+Mar!U98+Abr!U98+May!U98+Jun!U98+Jul!U98+Ago!U98+Set!U98),IF(Config!$C$6=10,SUM(+Ene!U98+Feb!U98+Mar!U98+Abr!U98+May!U98+Jun!U98+Jul!U98+Ago!U98+Set!U98+Oct!U98),IF(Config!$C$6=11,SUM(+Ene!U98+Feb!U98+Mar!U98+Abr!U98+May!U98+Jun!U98+Jul!U98+Ago!U98+Set!U98+Oct!U98+Nov!U98),IF(Config!$C$6=12,SUM(+Ene!U98+Feb!U98+Mar!U98+Abr!U98+May!U98+Jun!U98+Jul!U98+Ago!U98+Set!U98+Oct!U98+Nov!U98+Dic!U98)))))))))))))</f>
        <v>0</v>
      </c>
      <c r="V98" s="394">
        <f>IF(Config!$C$6=1,SUM(+Ene!V98),IF(Config!$C$6=2,SUM(+Ene!V98+Feb!V98),IF(Config!$C$6=3,SUM(+Ene!V98+Feb!V98+Mar!V98),IF(Config!$C$6=4,SUM(+Ene!V98+Feb!V98+Mar!V98+Abr!V98),IF(Config!$C$6=5,SUM(Ene!V98+Feb!V98+Mar!V98+Abr!V98+May!V98),IF(Config!$C$6=6,SUM(+Ene!V98+Feb!V98+Mar!V98+Abr!V98+May!V98+Jun!V98),IF(Config!$C$6=7,SUM(Ene!V98+Feb!V98+Mar!V98+Abr!V98+May!V98+Jun!V98+Jul!V98),IF(Config!$C$6=8,SUM(+Ene!V98+Feb!V98+Mar!V98+Abr!V98+May!V98+Jun!V98+Jul!V98+Ago!V98),IF(Config!$C$6=9,SUM(+Ene!V98+Feb!V98+Mar!V98+Abr!V98+May!V98+Jun!V98+Jul!V98+Ago!V98+Set!V98),IF(Config!$C$6=10,SUM(+Ene!V98+Feb!V98+Mar!V98+Abr!V98+May!V98+Jun!V98+Jul!V98+Ago!V98+Set!V98+Oct!V98),IF(Config!$C$6=11,SUM(+Ene!V98+Feb!V98+Mar!V98+Abr!V98+May!V98+Jun!V98+Jul!V98+Ago!V98+Set!V98+Oct!V98+Nov!V98),IF(Config!$C$6=12,SUM(+Ene!V98+Feb!V98+Mar!V98+Abr!V98+May!V98+Jun!V98+Jul!V98+Ago!V98+Set!V98+Oct!V98+Nov!V98+Dic!V98)))))))))))))</f>
        <v>0</v>
      </c>
      <c r="W98" s="394">
        <f>IF(Config!$C$6=1,SUM(+Ene!W98),IF(Config!$C$6=2,SUM(+Ene!W98+Feb!W98),IF(Config!$C$6=3,SUM(+Ene!W98+Feb!W98+Mar!W98),IF(Config!$C$6=4,SUM(+Ene!W98+Feb!W98+Mar!W98+Abr!W98),IF(Config!$C$6=5,SUM(Ene!W98+Feb!W98+Mar!W98+Abr!W98+May!W98),IF(Config!$C$6=6,SUM(+Ene!W98+Feb!W98+Mar!W98+Abr!W98+May!W98+Jun!W98),IF(Config!$C$6=7,SUM(Ene!W98+Feb!W98+Mar!W98+Abr!W98+May!W98+Jun!W98+Jul!W98),IF(Config!$C$6=8,SUM(+Ene!W98+Feb!W98+Mar!W98+Abr!W98+May!W98+Jun!W98+Jul!W98+Ago!W98),IF(Config!$C$6=9,SUM(+Ene!W98+Feb!W98+Mar!W98+Abr!W98+May!W98+Jun!W98+Jul!W98+Ago!W98+Set!W98),IF(Config!$C$6=10,SUM(+Ene!W98+Feb!W98+Mar!W98+Abr!W98+May!W98+Jun!W98+Jul!W98+Ago!W98+Set!W98+Oct!W98),IF(Config!$C$6=11,SUM(+Ene!W98+Feb!W98+Mar!W98+Abr!W98+May!W98+Jun!W98+Jul!W98+Ago!W98+Set!W98+Oct!W98+Nov!W98),IF(Config!$C$6=12,SUM(+Ene!W98+Feb!W98+Mar!W98+Abr!W98+May!W98+Jun!W98+Jul!W98+Ago!W98+Set!W98+Oct!W98+Nov!W98+Dic!W98)))))))))))))</f>
        <v>0</v>
      </c>
      <c r="X98" s="394">
        <f>IF(Config!$C$6=1,SUM(+Ene!X98),IF(Config!$C$6=2,SUM(+Ene!X98+Feb!X98),IF(Config!$C$6=3,SUM(+Ene!X98+Feb!X98+Mar!X98),IF(Config!$C$6=4,SUM(+Ene!X98+Feb!X98+Mar!X98+Abr!X98),IF(Config!$C$6=5,SUM(Ene!X98+Feb!X98+Mar!X98+Abr!X98+May!X98),IF(Config!$C$6=6,SUM(+Ene!X98+Feb!X98+Mar!X98+Abr!X98+May!X98+Jun!X98),IF(Config!$C$6=7,SUM(Ene!X98+Feb!X98+Mar!X98+Abr!X98+May!X98+Jun!X98+Jul!X98),IF(Config!$C$6=8,SUM(+Ene!X98+Feb!X98+Mar!X98+Abr!X98+May!X98+Jun!X98+Jul!X98+Ago!X98),IF(Config!$C$6=9,SUM(+Ene!X98+Feb!X98+Mar!X98+Abr!X98+May!X98+Jun!X98+Jul!X98+Ago!X98+Set!X98),IF(Config!$C$6=10,SUM(+Ene!X98+Feb!X98+Mar!X98+Abr!X98+May!X98+Jun!X98+Jul!X98+Ago!X98+Set!X98+Oct!X98),IF(Config!$C$6=11,SUM(+Ene!X98+Feb!X98+Mar!X98+Abr!X98+May!X98+Jun!X98+Jul!X98+Ago!X98+Set!X98+Oct!X98+Nov!X98),IF(Config!$C$6=12,SUM(+Ene!X98+Feb!X98+Mar!X98+Abr!X98+May!X98+Jun!X98+Jul!X98+Ago!X98+Set!X98+Oct!X98+Nov!X98+Dic!X98)))))))))))))</f>
        <v>0</v>
      </c>
      <c r="Y98" s="394">
        <f>IF(Config!$C$6=1,SUM(+Ene!Y98),IF(Config!$C$6=2,SUM(+Ene!Y98+Feb!Y98),IF(Config!$C$6=3,SUM(+Ene!Y98+Feb!Y98+Mar!Y98),IF(Config!$C$6=4,SUM(+Ene!Y98+Feb!Y98+Mar!Y98+Abr!Y98),IF(Config!$C$6=5,SUM(Ene!Y98+Feb!Y98+Mar!Y98+Abr!Y98+May!Y98),IF(Config!$C$6=6,SUM(+Ene!Y98+Feb!Y98+Mar!Y98+Abr!Y98+May!Y98+Jun!Y98),IF(Config!$C$6=7,SUM(Ene!Y98+Feb!Y98+Mar!Y98+Abr!Y98+May!Y98+Jun!Y98+Jul!Y98),IF(Config!$C$6=8,SUM(+Ene!Y98+Feb!Y98+Mar!Y98+Abr!Y98+May!Y98+Jun!Y98+Jul!Y98+Ago!Y98),IF(Config!$C$6=9,SUM(+Ene!Y98+Feb!Y98+Mar!Y98+Abr!Y98+May!Y98+Jun!Y98+Jul!Y98+Ago!Y98+Set!Y98),IF(Config!$C$6=10,SUM(+Ene!Y98+Feb!Y98+Mar!Y98+Abr!Y98+May!Y98+Jun!Y98+Jul!Y98+Ago!Y98+Set!Y98+Oct!Y98),IF(Config!$C$6=11,SUM(+Ene!Y98+Feb!Y98+Mar!Y98+Abr!Y98+May!Y98+Jun!Y98+Jul!Y98+Ago!Y98+Set!Y98+Oct!Y98+Nov!Y98),IF(Config!$C$6=12,SUM(+Ene!Y98+Feb!Y98+Mar!Y98+Abr!Y98+May!Y98+Jun!Y98+Jul!Y98+Ago!Y98+Set!Y98+Oct!Y98+Nov!Y98+Dic!Y98)))))))))))))</f>
        <v>0</v>
      </c>
      <c r="Z98" s="394">
        <f>IF(Config!$C$6=1,SUM(+Ene!Z98),IF(Config!$C$6=2,SUM(+Ene!Z98+Feb!Z98),IF(Config!$C$6=3,SUM(+Ene!Z98+Feb!Z98+Mar!Z98),IF(Config!$C$6=4,SUM(+Ene!Z98+Feb!Z98+Mar!Z98+Abr!Z98),IF(Config!$C$6=5,SUM(Ene!Z98+Feb!Z98+Mar!Z98+Abr!Z98+May!Z98),IF(Config!$C$6=6,SUM(+Ene!Z98+Feb!Z98+Mar!Z98+Abr!Z98+May!Z98+Jun!Z98),IF(Config!$C$6=7,SUM(Ene!Z98+Feb!Z98+Mar!Z98+Abr!Z98+May!Z98+Jun!Z98+Jul!Z98),IF(Config!$C$6=8,SUM(+Ene!Z98+Feb!Z98+Mar!Z98+Abr!Z98+May!Z98+Jun!Z98+Jul!Z98+Ago!Z98),IF(Config!$C$6=9,SUM(+Ene!Z98+Feb!Z98+Mar!Z98+Abr!Z98+May!Z98+Jun!Z98+Jul!Z98+Ago!Z98+Set!Z98),IF(Config!$C$6=10,SUM(+Ene!Z98+Feb!Z98+Mar!Z98+Abr!Z98+May!Z98+Jun!Z98+Jul!Z98+Ago!Z98+Set!Z98+Oct!Z98),IF(Config!$C$6=11,SUM(+Ene!Z98+Feb!Z98+Mar!Z98+Abr!Z98+May!Z98+Jun!Z98+Jul!Z98+Ago!Z98+Set!Z98+Oct!Z98+Nov!Z98),IF(Config!$C$6=12,SUM(+Ene!Z98+Feb!Z98+Mar!Z98+Abr!Z98+May!Z98+Jun!Z98+Jul!Z98+Ago!Z98+Set!Z98+Oct!Z98+Nov!Z98+Dic!Z98)))))))))))))</f>
        <v>0</v>
      </c>
      <c r="AA98" s="394">
        <f>IF(Config!$C$6=1,SUM(+Ene!AA98),IF(Config!$C$6=2,SUM(+Ene!AA98+Feb!AA98),IF(Config!$C$6=3,SUM(+Ene!AA98+Feb!AA98+Mar!AA98),IF(Config!$C$6=4,SUM(+Ene!AA98+Feb!AA98+Mar!AA98+Abr!AA98),IF(Config!$C$6=5,SUM(Ene!AA98+Feb!AA98+Mar!AA98+Abr!AA98+May!AA98),IF(Config!$C$6=6,SUM(+Ene!AA98+Feb!AA98+Mar!AA98+Abr!AA98+May!AA98+Jun!AA98),IF(Config!$C$6=7,SUM(Ene!AA98+Feb!AA98+Mar!AA98+Abr!AA98+May!AA98+Jun!AA98+Jul!AA98),IF(Config!$C$6=8,SUM(+Ene!AA98+Feb!AA98+Mar!AA98+Abr!AA98+May!AA98+Jun!AA98+Jul!AA98+Ago!AA98),IF(Config!$C$6=9,SUM(+Ene!AA98+Feb!AA98+Mar!AA98+Abr!AA98+May!AA98+Jun!AA98+Jul!AA98+Ago!AA98+Set!AA98),IF(Config!$C$6=10,SUM(+Ene!AA98+Feb!AA98+Mar!AA98+Abr!AA98+May!AA98+Jun!AA98+Jul!AA98+Ago!AA98+Set!AA98+Oct!AA98),IF(Config!$C$6=11,SUM(+Ene!AA98+Feb!AA98+Mar!AA98+Abr!AA98+May!AA98+Jun!AA98+Jul!AA98+Ago!AA98+Set!AA98+Oct!AA98+Nov!AA98),IF(Config!$C$6=12,SUM(+Ene!AA98+Feb!AA98+Mar!AA98+Abr!AA98+May!AA98+Jun!AA98+Jul!AA98+Ago!AA98+Set!AA98+Oct!AA98+Nov!AA98+Dic!AA98)))))))))))))</f>
        <v>0</v>
      </c>
      <c r="AB98" s="394">
        <f>IF(Config!$C$6=1,SUM(+Ene!AB98),IF(Config!$C$6=2,SUM(+Ene!AB98+Feb!AB98),IF(Config!$C$6=3,SUM(+Ene!AB98+Feb!AB98+Mar!AB98),IF(Config!$C$6=4,SUM(+Ene!AB98+Feb!AB98+Mar!AB98+Abr!AB98),IF(Config!$C$6=5,SUM(Ene!AB98+Feb!AB98+Mar!AB98+Abr!AB98+May!AB98),IF(Config!$C$6=6,SUM(+Ene!AB98+Feb!AB98+Mar!AB98+Abr!AB98+May!AB98+Jun!AB98),IF(Config!$C$6=7,SUM(Ene!AB98+Feb!AB98+Mar!AB98+Abr!AB98+May!AB98+Jun!AB98+Jul!AB98),IF(Config!$C$6=8,SUM(+Ene!AB98+Feb!AB98+Mar!AB98+Abr!AB98+May!AB98+Jun!AB98+Jul!AB98+Ago!AB98),IF(Config!$C$6=9,SUM(+Ene!AB98+Feb!AB98+Mar!AB98+Abr!AB98+May!AB98+Jun!AB98+Jul!AB98+Ago!AB98+Set!AB98),IF(Config!$C$6=10,SUM(+Ene!AB98+Feb!AB98+Mar!AB98+Abr!AB98+May!AB98+Jun!AB98+Jul!AB98+Ago!AB98+Set!AB98+Oct!AB98),IF(Config!$C$6=11,SUM(+Ene!AB98+Feb!AB98+Mar!AB98+Abr!AB98+May!AB98+Jun!AB98+Jul!AB98+Ago!AB98+Set!AB98+Oct!AB98+Nov!AB98),IF(Config!$C$6=12,SUM(+Ene!AB98+Feb!AB98+Mar!AB98+Abr!AB98+May!AB98+Jun!AB98+Jul!AB98+Ago!AB98+Set!AB98+Oct!AB98+Nov!AB98+Dic!AB98)))))))))))))</f>
        <v>0</v>
      </c>
      <c r="AC98" s="394">
        <f>IF(Config!$C$6=1,SUM(+Ene!AC98),IF(Config!$C$6=2,SUM(+Ene!AC98+Feb!AC98),IF(Config!$C$6=3,SUM(+Ene!AC98+Feb!AC98+Mar!AC98),IF(Config!$C$6=4,SUM(+Ene!AC98+Feb!AC98+Mar!AC98+Abr!AC98),IF(Config!$C$6=5,SUM(Ene!AC98+Feb!AC98+Mar!AC98+Abr!AC98+May!AC98),IF(Config!$C$6=6,SUM(+Ene!AC98+Feb!AC98+Mar!AC98+Abr!AC98+May!AC98+Jun!AC98),IF(Config!$C$6=7,SUM(Ene!AC98+Feb!AC98+Mar!AC98+Abr!AC98+May!AC98+Jun!AC98+Jul!AC98),IF(Config!$C$6=8,SUM(+Ene!AC98+Feb!AC98+Mar!AC98+Abr!AC98+May!AC98+Jun!AC98+Jul!AC98+Ago!AC98),IF(Config!$C$6=9,SUM(+Ene!AC98+Feb!AC98+Mar!AC98+Abr!AC98+May!AC98+Jun!AC98+Jul!AC98+Ago!AC98+Set!AC98),IF(Config!$C$6=10,SUM(+Ene!AC98+Feb!AC98+Mar!AC98+Abr!AC98+May!AC98+Jun!AC98+Jul!AC98+Ago!AC98+Set!AC98+Oct!AC98),IF(Config!$C$6=11,SUM(+Ene!AC98+Feb!AC98+Mar!AC98+Abr!AC98+May!AC98+Jun!AC98+Jul!AC98+Ago!AC98+Set!AC98+Oct!AC98+Nov!AC98),IF(Config!$C$6=12,SUM(+Ene!AC98+Feb!AC98+Mar!AC98+Abr!AC98+May!AC98+Jun!AC98+Jul!AC98+Ago!AC98+Set!AC98+Oct!AC98+Nov!AC98+Dic!AC98)))))))))))))</f>
        <v>0</v>
      </c>
      <c r="AD98" s="394">
        <f>IF(Config!$C$6=1,SUM(+Ene!AD98),IF(Config!$C$6=2,SUM(+Ene!AD98+Feb!AD98),IF(Config!$C$6=3,SUM(+Ene!AD98+Feb!AD98+Mar!AD98),IF(Config!$C$6=4,SUM(+Ene!AD98+Feb!AD98+Mar!AD98+Abr!AD98),IF(Config!$C$6=5,SUM(Ene!AD98+Feb!AD98+Mar!AD98+Abr!AD98+May!AD98),IF(Config!$C$6=6,SUM(+Ene!AD98+Feb!AD98+Mar!AD98+Abr!AD98+May!AD98+Jun!AD98),IF(Config!$C$6=7,SUM(Ene!AD98+Feb!AD98+Mar!AD98+Abr!AD98+May!AD98+Jun!AD98+Jul!AD98),IF(Config!$C$6=8,SUM(+Ene!AD98+Feb!AD98+Mar!AD98+Abr!AD98+May!AD98+Jun!AD98+Jul!AD98+Ago!AD98),IF(Config!$C$6=9,SUM(+Ene!AD98+Feb!AD98+Mar!AD98+Abr!AD98+May!AD98+Jun!AD98+Jul!AD98+Ago!AD98+Set!AD98),IF(Config!$C$6=10,SUM(+Ene!AD98+Feb!AD98+Mar!AD98+Abr!AD98+May!AD98+Jun!AD98+Jul!AD98+Ago!AD98+Set!AD98+Oct!AD98),IF(Config!$C$6=11,SUM(+Ene!AD98+Feb!AD98+Mar!AD98+Abr!AD98+May!AD98+Jun!AD98+Jul!AD98+Ago!AD98+Set!AD98+Oct!AD98+Nov!AD98),IF(Config!$C$6=12,SUM(+Ene!AD98+Feb!AD98+Mar!AD98+Abr!AD98+May!AD98+Jun!AD98+Jul!AD98+Ago!AD98+Set!AD98+Oct!AD98+Nov!AD98+Dic!AD98)))))))))))))</f>
        <v>0</v>
      </c>
      <c r="AE98" s="394">
        <f>IF(Config!$C$6=1,SUM(+Ene!AE98),IF(Config!$C$6=2,SUM(+Ene!AE98+Feb!AE98),IF(Config!$C$6=3,SUM(+Ene!AE98+Feb!AE98+Mar!AE98),IF(Config!$C$6=4,SUM(+Ene!AE98+Feb!AE98+Mar!AE98+Abr!AE98),IF(Config!$C$6=5,SUM(Ene!AE98+Feb!AE98+Mar!AE98+Abr!AE98+May!AE98),IF(Config!$C$6=6,SUM(+Ene!AE98+Feb!AE98+Mar!AE98+Abr!AE98+May!AE98+Jun!AE98),IF(Config!$C$6=7,SUM(Ene!AE98+Feb!AE98+Mar!AE98+Abr!AE98+May!AE98+Jun!AE98+Jul!AE98),IF(Config!$C$6=8,SUM(+Ene!AE98+Feb!AE98+Mar!AE98+Abr!AE98+May!AE98+Jun!AE98+Jul!AE98+Ago!AE98),IF(Config!$C$6=9,SUM(+Ene!AE98+Feb!AE98+Mar!AE98+Abr!AE98+May!AE98+Jun!AE98+Jul!AE98+Ago!AE98+Set!AE98),IF(Config!$C$6=10,SUM(+Ene!AE98+Feb!AE98+Mar!AE98+Abr!AE98+May!AE98+Jun!AE98+Jul!AE98+Ago!AE98+Set!AE98+Oct!AE98),IF(Config!$C$6=11,SUM(+Ene!AE98+Feb!AE98+Mar!AE98+Abr!AE98+May!AE98+Jun!AE98+Jul!AE98+Ago!AE98+Set!AE98+Oct!AE98+Nov!AE98),IF(Config!$C$6=12,SUM(+Ene!AE98+Feb!AE98+Mar!AE98+Abr!AE98+May!AE98+Jun!AE98+Jul!AE98+Ago!AE98+Set!AE98+Oct!AE98+Nov!AE98+Dic!AE98)))))))))))))</f>
        <v>0</v>
      </c>
      <c r="AF98" s="394">
        <f>IF(Config!$C$6=1,SUM(+Ene!AF98),IF(Config!$C$6=2,SUM(+Ene!AF98+Feb!AF98),IF(Config!$C$6=3,SUM(+Ene!AF98+Feb!AF98+Mar!AF98),IF(Config!$C$6=4,SUM(+Ene!AF98+Feb!AF98+Mar!AF98+Abr!AF98),IF(Config!$C$6=5,SUM(Ene!AF98+Feb!AF98+Mar!AF98+Abr!AF98+May!AF98),IF(Config!$C$6=6,SUM(+Ene!AF98+Feb!AF98+Mar!AF98+Abr!AF98+May!AF98+Jun!AF98),IF(Config!$C$6=7,SUM(Ene!AF98+Feb!AF98+Mar!AF98+Abr!AF98+May!AF98+Jun!AF98+Jul!AF98),IF(Config!$C$6=8,SUM(+Ene!AF98+Feb!AF98+Mar!AF98+Abr!AF98+May!AF98+Jun!AF98+Jul!AF98+Ago!AF98),IF(Config!$C$6=9,SUM(+Ene!AF98+Feb!AF98+Mar!AF98+Abr!AF98+May!AF98+Jun!AF98+Jul!AF98+Ago!AF98+Set!AF98),IF(Config!$C$6=10,SUM(+Ene!AF98+Feb!AF98+Mar!AF98+Abr!AF98+May!AF98+Jun!AF98+Jul!AF98+Ago!AF98+Set!AF98+Oct!AF98),IF(Config!$C$6=11,SUM(+Ene!AF98+Feb!AF98+Mar!AF98+Abr!AF98+May!AF98+Jun!AF98+Jul!AF98+Ago!AF98+Set!AF98+Oct!AF98+Nov!AF98),IF(Config!$C$6=12,SUM(+Ene!AF98+Feb!AF98+Mar!AF98+Abr!AF98+May!AF98+Jun!AF98+Jul!AF98+Ago!AF98+Set!AF98+Oct!AF98+Nov!AF98+Dic!AF98)))))))))))))</f>
        <v>0</v>
      </c>
      <c r="AG98" s="394">
        <f>IF(Config!$C$6=1,SUM(+Ene!AG98),IF(Config!$C$6=2,SUM(+Ene!AG98+Feb!AG98),IF(Config!$C$6=3,SUM(+Ene!AG98+Feb!AG98+Mar!AG98),IF(Config!$C$6=4,SUM(+Ene!AG98+Feb!AG98+Mar!AG98+Abr!AG98),IF(Config!$C$6=5,SUM(Ene!AG98+Feb!AG98+Mar!AG98+Abr!AG98+May!AG98),IF(Config!$C$6=6,SUM(+Ene!AG98+Feb!AG98+Mar!AG98+Abr!AG98+May!AG98+Jun!AG98),IF(Config!$C$6=7,SUM(Ene!AG98+Feb!AG98+Mar!AG98+Abr!AG98+May!AG98+Jun!AG98+Jul!AG98),IF(Config!$C$6=8,SUM(+Ene!AG98+Feb!AG98+Mar!AG98+Abr!AG98+May!AG98+Jun!AG98+Jul!AG98+Ago!AG98),IF(Config!$C$6=9,SUM(+Ene!AG98+Feb!AG98+Mar!AG98+Abr!AG98+May!AG98+Jun!AG98+Jul!AG98+Ago!AG98+Set!AG98),IF(Config!$C$6=10,SUM(+Ene!AG98+Feb!AG98+Mar!AG98+Abr!AG98+May!AG98+Jun!AG98+Jul!AG98+Ago!AG98+Set!AG98+Oct!AG98),IF(Config!$C$6=11,SUM(+Ene!AG98+Feb!AG98+Mar!AG98+Abr!AG98+May!AG98+Jun!AG98+Jul!AG98+Ago!AG98+Set!AG98+Oct!AG98+Nov!AG98),IF(Config!$C$6=12,SUM(+Ene!AG98+Feb!AG98+Mar!AG98+Abr!AG98+May!AG98+Jun!AG98+Jul!AG98+Ago!AG98+Set!AG98+Oct!AG98+Nov!AG98+Dic!AG98)))))))))))))</f>
        <v>0</v>
      </c>
      <c r="AH98" s="394">
        <f>IF(Config!$C$6=1,SUM(+Ene!AH98),IF(Config!$C$6=2,SUM(+Ene!AH98+Feb!AH98),IF(Config!$C$6=3,SUM(+Ene!AH98+Feb!AH98+Mar!AH98),IF(Config!$C$6=4,SUM(+Ene!AH98+Feb!AH98+Mar!AH98+Abr!AH98),IF(Config!$C$6=5,SUM(Ene!AH98+Feb!AH98+Mar!AH98+Abr!AH98+May!AH98),IF(Config!$C$6=6,SUM(+Ene!AH98+Feb!AH98+Mar!AH98+Abr!AH98+May!AH98+Jun!AH98),IF(Config!$C$6=7,SUM(Ene!AH98+Feb!AH98+Mar!AH98+Abr!AH98+May!AH98+Jun!AH98+Jul!AH98),IF(Config!$C$6=8,SUM(+Ene!AH98+Feb!AH98+Mar!AH98+Abr!AH98+May!AH98+Jun!AH98+Jul!AH98+Ago!AH98),IF(Config!$C$6=9,SUM(+Ene!AH98+Feb!AH98+Mar!AH98+Abr!AH98+May!AH98+Jun!AH98+Jul!AH98+Ago!AH98+Set!AH98),IF(Config!$C$6=10,SUM(+Ene!AH98+Feb!AH98+Mar!AH98+Abr!AH98+May!AH98+Jun!AH98+Jul!AH98+Ago!AH98+Set!AH98+Oct!AH98),IF(Config!$C$6=11,SUM(+Ene!AH98+Feb!AH98+Mar!AH98+Abr!AH98+May!AH98+Jun!AH98+Jul!AH98+Ago!AH98+Set!AH98+Oct!AH98+Nov!AH98),IF(Config!$C$6=12,SUM(+Ene!AH98+Feb!AH98+Mar!AH98+Abr!AH98+May!AH98+Jun!AH98+Jul!AH98+Ago!AH98+Set!AH98+Oct!AH98+Nov!AH98+Dic!AH98)))))))))))))</f>
        <v>0</v>
      </c>
      <c r="AI98" s="394">
        <f>IF(Config!$C$6=1,SUM(+Ene!AI98),IF(Config!$C$6=2,SUM(+Ene!AI98+Feb!AI98),IF(Config!$C$6=3,SUM(+Ene!AI98+Feb!AI98+Mar!AI98),IF(Config!$C$6=4,SUM(+Ene!AI98+Feb!AI98+Mar!AI98+Abr!AI98),IF(Config!$C$6=5,SUM(Ene!AI98+Feb!AI98+Mar!AI98+Abr!AI98+May!AI98),IF(Config!$C$6=6,SUM(+Ene!AI98+Feb!AI98+Mar!AI98+Abr!AI98+May!AI98+Jun!AI98),IF(Config!$C$6=7,SUM(Ene!AI98+Feb!AI98+Mar!AI98+Abr!AI98+May!AI98+Jun!AI98+Jul!AI98),IF(Config!$C$6=8,SUM(+Ene!AI98+Feb!AI98+Mar!AI98+Abr!AI98+May!AI98+Jun!AI98+Jul!AI98+Ago!AI98),IF(Config!$C$6=9,SUM(+Ene!AI98+Feb!AI98+Mar!AI98+Abr!AI98+May!AI98+Jun!AI98+Jul!AI98+Ago!AI98+Set!AI98),IF(Config!$C$6=10,SUM(+Ene!AI98+Feb!AI98+Mar!AI98+Abr!AI98+May!AI98+Jun!AI98+Jul!AI98+Ago!AI98+Set!AI98+Oct!AI98),IF(Config!$C$6=11,SUM(+Ene!AI98+Feb!AI98+Mar!AI98+Abr!AI98+May!AI98+Jun!AI98+Jul!AI98+Ago!AI98+Set!AI98+Oct!AI98+Nov!AI98),IF(Config!$C$6=12,SUM(+Ene!AI98+Feb!AI98+Mar!AI98+Abr!AI98+May!AI98+Jun!AI98+Jul!AI98+Ago!AI98+Set!AI98+Oct!AI98+Nov!AI98+Dic!AI98)))))))))))))</f>
        <v>0</v>
      </c>
      <c r="AJ98" s="394">
        <f>IF(Config!$C$6=1,SUM(+Ene!AJ98),IF(Config!$C$6=2,SUM(+Ene!AJ98+Feb!AJ98),IF(Config!$C$6=3,SUM(+Ene!AJ98+Feb!AJ98+Mar!AJ98),IF(Config!$C$6=4,SUM(+Ene!AJ98+Feb!AJ98+Mar!AJ98+Abr!AJ98),IF(Config!$C$6=5,SUM(Ene!AJ98+Feb!AJ98+Mar!AJ98+Abr!AJ98+May!AJ98),IF(Config!$C$6=6,SUM(+Ene!AJ98+Feb!AJ98+Mar!AJ98+Abr!AJ98+May!AJ98+Jun!AJ98),IF(Config!$C$6=7,SUM(Ene!AJ98+Feb!AJ98+Mar!AJ98+Abr!AJ98+May!AJ98+Jun!AJ98+Jul!AJ98),IF(Config!$C$6=8,SUM(+Ene!AJ98+Feb!AJ98+Mar!AJ98+Abr!AJ98+May!AJ98+Jun!AJ98+Jul!AJ98+Ago!AJ98),IF(Config!$C$6=9,SUM(+Ene!AJ98+Feb!AJ98+Mar!AJ98+Abr!AJ98+May!AJ98+Jun!AJ98+Jul!AJ98+Ago!AJ98+Set!AJ98),IF(Config!$C$6=10,SUM(+Ene!AJ98+Feb!AJ98+Mar!AJ98+Abr!AJ98+May!AJ98+Jun!AJ98+Jul!AJ98+Ago!AJ98+Set!AJ98+Oct!AJ98),IF(Config!$C$6=11,SUM(+Ene!AJ98+Feb!AJ98+Mar!AJ98+Abr!AJ98+May!AJ98+Jun!AJ98+Jul!AJ98+Ago!AJ98+Set!AJ98+Oct!AJ98+Nov!AJ98),IF(Config!$C$6=12,SUM(+Ene!AJ98+Feb!AJ98+Mar!AJ98+Abr!AJ98+May!AJ98+Jun!AJ98+Jul!AJ98+Ago!AJ98+Set!AJ98+Oct!AJ98+Nov!AJ98+Dic!AJ98)))))))))))))</f>
        <v>0</v>
      </c>
      <c r="AK98" s="394">
        <f>IF(Config!$C$6=1,SUM(+Ene!AK98),IF(Config!$C$6=2,SUM(+Ene!AK98+Feb!AK98),IF(Config!$C$6=3,SUM(+Ene!AK98+Feb!AK98+Mar!AK98),IF(Config!$C$6=4,SUM(+Ene!AK98+Feb!AK98+Mar!AK98+Abr!AK98),IF(Config!$C$6=5,SUM(Ene!AK98+Feb!AK98+Mar!AK98+Abr!AK98+May!AK98),IF(Config!$C$6=6,SUM(+Ene!AK98+Feb!AK98+Mar!AK98+Abr!AK98+May!AK98+Jun!AK98),IF(Config!$C$6=7,SUM(Ene!AK98+Feb!AK98+Mar!AK98+Abr!AK98+May!AK98+Jun!AK98+Jul!AK98),IF(Config!$C$6=8,SUM(+Ene!AK98+Feb!AK98+Mar!AK98+Abr!AK98+May!AK98+Jun!AK98+Jul!AK98+Ago!AK98),IF(Config!$C$6=9,SUM(+Ene!AK98+Feb!AK98+Mar!AK98+Abr!AK98+May!AK98+Jun!AK98+Jul!AK98+Ago!AK98+Set!AK98),IF(Config!$C$6=10,SUM(+Ene!AK98+Feb!AK98+Mar!AK98+Abr!AK98+May!AK98+Jun!AK98+Jul!AK98+Ago!AK98+Set!AK98+Oct!AK98),IF(Config!$C$6=11,SUM(+Ene!AK98+Feb!AK98+Mar!AK98+Abr!AK98+May!AK98+Jun!AK98+Jul!AK98+Ago!AK98+Set!AK98+Oct!AK98+Nov!AK98),IF(Config!$C$6=12,SUM(+Ene!AK98+Feb!AK98+Mar!AK98+Abr!AK98+May!AK98+Jun!AK98+Jul!AK98+Ago!AK98+Set!AK98+Oct!AK98+Nov!AK98+Dic!AK98)))))))))))))</f>
        <v>0</v>
      </c>
      <c r="AL98" s="394">
        <f>IF(Config!$C$6=1,SUM(+Ene!AL98),IF(Config!$C$6=2,SUM(+Ene!AL98+Feb!AL98),IF(Config!$C$6=3,SUM(+Ene!AL98+Feb!AL98+Mar!AL98),IF(Config!$C$6=4,SUM(+Ene!AL98+Feb!AL98+Mar!AL98+Abr!AL98),IF(Config!$C$6=5,SUM(Ene!AL98+Feb!AL98+Mar!AL98+Abr!AL98+May!AL98),IF(Config!$C$6=6,SUM(+Ene!AL98+Feb!AL98+Mar!AL98+Abr!AL98+May!AL98+Jun!AL98),IF(Config!$C$6=7,SUM(Ene!AL98+Feb!AL98+Mar!AL98+Abr!AL98+May!AL98+Jun!AL98+Jul!AL98),IF(Config!$C$6=8,SUM(+Ene!AL98+Feb!AL98+Mar!AL98+Abr!AL98+May!AL98+Jun!AL98+Jul!AL98+Ago!AL98),IF(Config!$C$6=9,SUM(+Ene!AL98+Feb!AL98+Mar!AL98+Abr!AL98+May!AL98+Jun!AL98+Jul!AL98+Ago!AL98+Set!AL98),IF(Config!$C$6=10,SUM(+Ene!AL98+Feb!AL98+Mar!AL98+Abr!AL98+May!AL98+Jun!AL98+Jul!AL98+Ago!AL98+Set!AL98+Oct!AL98),IF(Config!$C$6=11,SUM(+Ene!AL98+Feb!AL98+Mar!AL98+Abr!AL98+May!AL98+Jun!AL98+Jul!AL98+Ago!AL98+Set!AL98+Oct!AL98+Nov!AL98),IF(Config!$C$6=12,SUM(+Ene!AL98+Feb!AL98+Mar!AL98+Abr!AL98+May!AL98+Jun!AL98+Jul!AL98+Ago!AL98+Set!AL98+Oct!AL98+Nov!AL98+Dic!AL98)))))))))))))</f>
        <v>0</v>
      </c>
      <c r="AM98" s="394">
        <f>IF(Config!$C$6=1,SUM(+Ene!AM98),IF(Config!$C$6=2,SUM(+Ene!AM98+Feb!AM98),IF(Config!$C$6=3,SUM(+Ene!AM98+Feb!AM98+Mar!AM98),IF(Config!$C$6=4,SUM(+Ene!AM98+Feb!AM98+Mar!AM98+Abr!AM98),IF(Config!$C$6=5,SUM(Ene!AM98+Feb!AM98+Mar!AM98+Abr!AM98+May!AM98),IF(Config!$C$6=6,SUM(+Ene!AM98+Feb!AM98+Mar!AM98+Abr!AM98+May!AM98+Jun!AM98),IF(Config!$C$6=7,SUM(Ene!AM98+Feb!AM98+Mar!AM98+Abr!AM98+May!AM98+Jun!AM98+Jul!AM98),IF(Config!$C$6=8,SUM(+Ene!AM98+Feb!AM98+Mar!AM98+Abr!AM98+May!AM98+Jun!AM98+Jul!AM98+Ago!AM98),IF(Config!$C$6=9,SUM(+Ene!AM98+Feb!AM98+Mar!AM98+Abr!AM98+May!AM98+Jun!AM98+Jul!AM98+Ago!AM98+Set!AM98),IF(Config!$C$6=10,SUM(+Ene!AM98+Feb!AM98+Mar!AM98+Abr!AM98+May!AM98+Jun!AM98+Jul!AM98+Ago!AM98+Set!AM98+Oct!AM98),IF(Config!$C$6=11,SUM(+Ene!AM98+Feb!AM98+Mar!AM98+Abr!AM98+May!AM98+Jun!AM98+Jul!AM98+Ago!AM98+Set!AM98+Oct!AM98+Nov!AM98),IF(Config!$C$6=12,SUM(+Ene!AM98+Feb!AM98+Mar!AM98+Abr!AM98+May!AM98+Jun!AM98+Jul!AM98+Ago!AM98+Set!AM98+Oct!AM98+Nov!AM98+Dic!AM98)))))))))))))</f>
        <v>0</v>
      </c>
      <c r="AN98" s="394">
        <f>IF(Config!$C$6=1,SUM(+Ene!AN98),IF(Config!$C$6=2,SUM(+Ene!AN98+Feb!AN98),IF(Config!$C$6=3,SUM(+Ene!AN98+Feb!AN98+Mar!AN98),IF(Config!$C$6=4,SUM(+Ene!AN98+Feb!AN98+Mar!AN98+Abr!AN98),IF(Config!$C$6=5,SUM(Ene!AN98+Feb!AN98+Mar!AN98+Abr!AN98+May!AN98),IF(Config!$C$6=6,SUM(+Ene!AN98+Feb!AN98+Mar!AN98+Abr!AN98+May!AN98+Jun!AN98),IF(Config!$C$6=7,SUM(Ene!AN98+Feb!AN98+Mar!AN98+Abr!AN98+May!AN98+Jun!AN98+Jul!AN98),IF(Config!$C$6=8,SUM(+Ene!AN98+Feb!AN98+Mar!AN98+Abr!AN98+May!AN98+Jun!AN98+Jul!AN98+Ago!AN98),IF(Config!$C$6=9,SUM(+Ene!AN98+Feb!AN98+Mar!AN98+Abr!AN98+May!AN98+Jun!AN98+Jul!AN98+Ago!AN98+Set!AN98),IF(Config!$C$6=10,SUM(+Ene!AN98+Feb!AN98+Mar!AN98+Abr!AN98+May!AN98+Jun!AN98+Jul!AN98+Ago!AN98+Set!AN98+Oct!AN98),IF(Config!$C$6=11,SUM(+Ene!AN98+Feb!AN98+Mar!AN98+Abr!AN98+May!AN98+Jun!AN98+Jul!AN98+Ago!AN98+Set!AN98+Oct!AN98+Nov!AN98),IF(Config!$C$6=12,SUM(+Ene!AN98+Feb!AN98+Mar!AN98+Abr!AN98+May!AN98+Jun!AN98+Jul!AN98+Ago!AN98+Set!AN98+Oct!AN98+Nov!AN98+Dic!AN98)))))))))))))</f>
        <v>0</v>
      </c>
      <c r="AO98" s="394">
        <f>IF(Config!$C$6=1,SUM(+Ene!AO98),IF(Config!$C$6=2,SUM(+Ene!AO98+Feb!AO98),IF(Config!$C$6=3,SUM(+Ene!AO98+Feb!AO98+Mar!AO98),IF(Config!$C$6=4,SUM(+Ene!AO98+Feb!AO98+Mar!AO98+Abr!AO98),IF(Config!$C$6=5,SUM(Ene!AO98+Feb!AO98+Mar!AO98+Abr!AO98+May!AO98),IF(Config!$C$6=6,SUM(+Ene!AO98+Feb!AO98+Mar!AO98+Abr!AO98+May!AO98+Jun!AO98),IF(Config!$C$6=7,SUM(Ene!AO98+Feb!AO98+Mar!AO98+Abr!AO98+May!AO98+Jun!AO98+Jul!AO98),IF(Config!$C$6=8,SUM(+Ene!AO98+Feb!AO98+Mar!AO98+Abr!AO98+May!AO98+Jun!AO98+Jul!AO98+Ago!AO98),IF(Config!$C$6=9,SUM(+Ene!AO98+Feb!AO98+Mar!AO98+Abr!AO98+May!AO98+Jun!AO98+Jul!AO98+Ago!AO98+Set!AO98),IF(Config!$C$6=10,SUM(+Ene!AO98+Feb!AO98+Mar!AO98+Abr!AO98+May!AO98+Jun!AO98+Jul!AO98+Ago!AO98+Set!AO98+Oct!AO98),IF(Config!$C$6=11,SUM(+Ene!AO98+Feb!AO98+Mar!AO98+Abr!AO98+May!AO98+Jun!AO98+Jul!AO98+Ago!AO98+Set!AO98+Oct!AO98+Nov!AO98),IF(Config!$C$6=12,SUM(+Ene!AO98+Feb!AO98+Mar!AO98+Abr!AO98+May!AO98+Jun!AO98+Jul!AO98+Ago!AO98+Set!AO98+Oct!AO98+Nov!AO98+Dic!AO98)))))))))))))</f>
        <v>0</v>
      </c>
      <c r="AP98" s="394">
        <f>IF(Config!$C$6=1,SUM(+Ene!AP98),IF(Config!$C$6=2,SUM(+Ene!AP98+Feb!AP98),IF(Config!$C$6=3,SUM(+Ene!AP98+Feb!AP98+Mar!AP98),IF(Config!$C$6=4,SUM(+Ene!AP98+Feb!AP98+Mar!AP98+Abr!AP98),IF(Config!$C$6=5,SUM(Ene!AP98+Feb!AP98+Mar!AP98+Abr!AP98+May!AP98),IF(Config!$C$6=6,SUM(+Ene!AP98+Feb!AP98+Mar!AP98+Abr!AP98+May!AP98+Jun!AP98),IF(Config!$C$6=7,SUM(Ene!AP98+Feb!AP98+Mar!AP98+Abr!AP98+May!AP98+Jun!AP98+Jul!AP98),IF(Config!$C$6=8,SUM(+Ene!AP98+Feb!AP98+Mar!AP98+Abr!AP98+May!AP98+Jun!AP98+Jul!AP98+Ago!AP98),IF(Config!$C$6=9,SUM(+Ene!AP98+Feb!AP98+Mar!AP98+Abr!AP98+May!AP98+Jun!AP98+Jul!AP98+Ago!AP98+Set!AP98),IF(Config!$C$6=10,SUM(+Ene!AP98+Feb!AP98+Mar!AP98+Abr!AP98+May!AP98+Jun!AP98+Jul!AP98+Ago!AP98+Set!AP98+Oct!AP98),IF(Config!$C$6=11,SUM(+Ene!AP98+Feb!AP98+Mar!AP98+Abr!AP98+May!AP98+Jun!AP98+Jul!AP98+Ago!AP98+Set!AP98+Oct!AP98+Nov!AP98),IF(Config!$C$6=12,SUM(+Ene!AP98+Feb!AP98+Mar!AP98+Abr!AP98+May!AP98+Jun!AP98+Jul!AP98+Ago!AP98+Set!AP98+Oct!AP98+Nov!AP98+Dic!AP98)))))))))))))</f>
        <v>0</v>
      </c>
      <c r="AQ98" s="394">
        <f>IF(Config!$C$6=1,SUM(+Ene!AQ98),IF(Config!$C$6=2,SUM(+Ene!AQ98+Feb!AQ98),IF(Config!$C$6=3,SUM(+Ene!AQ98+Feb!AQ98+Mar!AQ98),IF(Config!$C$6=4,SUM(+Ene!AQ98+Feb!AQ98+Mar!AQ98+Abr!AQ98),IF(Config!$C$6=5,SUM(Ene!AQ98+Feb!AQ98+Mar!AQ98+Abr!AQ98+May!AQ98),IF(Config!$C$6=6,SUM(+Ene!AQ98+Feb!AQ98+Mar!AQ98+Abr!AQ98+May!AQ98+Jun!AQ98),IF(Config!$C$6=7,SUM(Ene!AQ98+Feb!AQ98+Mar!AQ98+Abr!AQ98+May!AQ98+Jun!AQ98+Jul!AQ98),IF(Config!$C$6=8,SUM(+Ene!AQ98+Feb!AQ98+Mar!AQ98+Abr!AQ98+May!AQ98+Jun!AQ98+Jul!AQ98+Ago!AQ98),IF(Config!$C$6=9,SUM(+Ene!AQ98+Feb!AQ98+Mar!AQ98+Abr!AQ98+May!AQ98+Jun!AQ98+Jul!AQ98+Ago!AQ98+Set!AQ98),IF(Config!$C$6=10,SUM(+Ene!AQ98+Feb!AQ98+Mar!AQ98+Abr!AQ98+May!AQ98+Jun!AQ98+Jul!AQ98+Ago!AQ98+Set!AQ98+Oct!AQ98),IF(Config!$C$6=11,SUM(+Ene!AQ98+Feb!AQ98+Mar!AQ98+Abr!AQ98+May!AQ98+Jun!AQ98+Jul!AQ98+Ago!AQ98+Set!AQ98+Oct!AQ98+Nov!AQ98),IF(Config!$C$6=12,SUM(+Ene!AQ98+Feb!AQ98+Mar!AQ98+Abr!AQ98+May!AQ98+Jun!AQ98+Jul!AQ98+Ago!AQ98+Set!AQ98+Oct!AQ98+Nov!AQ98+Dic!AQ98)))))))))))))</f>
        <v>0</v>
      </c>
      <c r="AR98" s="394">
        <f>IF(Config!$C$6=1,SUM(+Ene!AR98),IF(Config!$C$6=2,SUM(+Ene!AR98+Feb!AR98),IF(Config!$C$6=3,SUM(+Ene!AR98+Feb!AR98+Mar!AR98),IF(Config!$C$6=4,SUM(+Ene!AR98+Feb!AR98+Mar!AR98+Abr!AR98),IF(Config!$C$6=5,SUM(Ene!AR98+Feb!AR98+Mar!AR98+Abr!AR98+May!AR98),IF(Config!$C$6=6,SUM(+Ene!AR98+Feb!AR98+Mar!AR98+Abr!AR98+May!AR98+Jun!AR98),IF(Config!$C$6=7,SUM(Ene!AR98+Feb!AR98+Mar!AR98+Abr!AR98+May!AR98+Jun!AR98+Jul!AR98),IF(Config!$C$6=8,SUM(+Ene!AR98+Feb!AR98+Mar!AR98+Abr!AR98+May!AR98+Jun!AR98+Jul!AR98+Ago!AR98),IF(Config!$C$6=9,SUM(+Ene!AR98+Feb!AR98+Mar!AR98+Abr!AR98+May!AR98+Jun!AR98+Jul!AR98+Ago!AR98+Set!AR98),IF(Config!$C$6=10,SUM(+Ene!AR98+Feb!AR98+Mar!AR98+Abr!AR98+May!AR98+Jun!AR98+Jul!AR98+Ago!AR98+Set!AR98+Oct!AR98),IF(Config!$C$6=11,SUM(+Ene!AR98+Feb!AR98+Mar!AR98+Abr!AR98+May!AR98+Jun!AR98+Jul!AR98+Ago!AR98+Set!AR98+Oct!AR98+Nov!AR98),IF(Config!$C$6=12,SUM(+Ene!AR98+Feb!AR98+Mar!AR98+Abr!AR98+May!AR98+Jun!AR98+Jul!AR98+Ago!AR98+Set!AR98+Oct!AR98+Nov!AR98+Dic!AR98)))))))))))))</f>
        <v>0</v>
      </c>
      <c r="AS98" s="394">
        <f>IF(Config!$C$6=1,SUM(+Ene!AS98),IF(Config!$C$6=2,SUM(+Ene!AS98+Feb!AS98),IF(Config!$C$6=3,SUM(+Ene!AS98+Feb!AS98+Mar!AS98),IF(Config!$C$6=4,SUM(+Ene!AS98+Feb!AS98+Mar!AS98+Abr!AS98),IF(Config!$C$6=5,SUM(Ene!AS98+Feb!AS98+Mar!AS98+Abr!AS98+May!AS98),IF(Config!$C$6=6,SUM(+Ene!AS98+Feb!AS98+Mar!AS98+Abr!AS98+May!AS98+Jun!AS98),IF(Config!$C$6=7,SUM(Ene!AS98+Feb!AS98+Mar!AS98+Abr!AS98+May!AS98+Jun!AS98+Jul!AS98),IF(Config!$C$6=8,SUM(+Ene!AS98+Feb!AS98+Mar!AS98+Abr!AS98+May!AS98+Jun!AS98+Jul!AS98+Ago!AS98),IF(Config!$C$6=9,SUM(+Ene!AS98+Feb!AS98+Mar!AS98+Abr!AS98+May!AS98+Jun!AS98+Jul!AS98+Ago!AS98+Set!AS98),IF(Config!$C$6=10,SUM(+Ene!AS98+Feb!AS98+Mar!AS98+Abr!AS98+May!AS98+Jun!AS98+Jul!AS98+Ago!AS98+Set!AS98+Oct!AS98),IF(Config!$C$6=11,SUM(+Ene!AS98+Feb!AS98+Mar!AS98+Abr!AS98+May!AS98+Jun!AS98+Jul!AS98+Ago!AS98+Set!AS98+Oct!AS98+Nov!AS98),IF(Config!$C$6=12,SUM(+Ene!AS98+Feb!AS98+Mar!AS98+Abr!AS98+May!AS98+Jun!AS98+Jul!AS98+Ago!AS98+Set!AS98+Oct!AS98+Nov!AS98+Dic!AS98)))))))))))))</f>
        <v>0</v>
      </c>
      <c r="AT98" s="394">
        <f>IF(Config!$C$6=1,SUM(+Ene!AT98),IF(Config!$C$6=2,SUM(+Ene!AT98+Feb!AT98),IF(Config!$C$6=3,SUM(+Ene!AT98+Feb!AT98+Mar!AT98),IF(Config!$C$6=4,SUM(+Ene!AT98+Feb!AT98+Mar!AT98+Abr!AT98),IF(Config!$C$6=5,SUM(Ene!AT98+Feb!AT98+Mar!AT98+Abr!AT98+May!AT98),IF(Config!$C$6=6,SUM(+Ene!AT98+Feb!AT98+Mar!AT98+Abr!AT98+May!AT98+Jun!AT98),IF(Config!$C$6=7,SUM(Ene!AT98+Feb!AT98+Mar!AT98+Abr!AT98+May!AT98+Jun!AT98+Jul!AT98),IF(Config!$C$6=8,SUM(+Ene!AT98+Feb!AT98+Mar!AT98+Abr!AT98+May!AT98+Jun!AT98+Jul!AT98+Ago!AT98),IF(Config!$C$6=9,SUM(+Ene!AT98+Feb!AT98+Mar!AT98+Abr!AT98+May!AT98+Jun!AT98+Jul!AT98+Ago!AT98+Set!AT98),IF(Config!$C$6=10,SUM(+Ene!AT98+Feb!AT98+Mar!AT98+Abr!AT98+May!AT98+Jun!AT98+Jul!AT98+Ago!AT98+Set!AT98+Oct!AT98),IF(Config!$C$6=11,SUM(+Ene!AT98+Feb!AT98+Mar!AT98+Abr!AT98+May!AT98+Jun!AT98+Jul!AT98+Ago!AT98+Set!AT98+Oct!AT98+Nov!AT98),IF(Config!$C$6=12,SUM(+Ene!AT98+Feb!AT98+Mar!AT98+Abr!AT98+May!AT98+Jun!AT98+Jul!AT98+Ago!AT98+Set!AT98+Oct!AT98+Nov!AT98+Dic!AT98)))))))))))))</f>
        <v>0</v>
      </c>
      <c r="AU98">
        <f t="shared" si="79"/>
        <v>0</v>
      </c>
      <c r="AV98" s="394">
        <f t="shared" si="70"/>
        <v>0</v>
      </c>
      <c r="AW98" s="394">
        <f t="shared" si="71"/>
        <v>0</v>
      </c>
      <c r="AX98" s="394">
        <f t="shared" si="72"/>
        <v>0</v>
      </c>
      <c r="AY98" s="394">
        <f t="shared" si="73"/>
        <v>0</v>
      </c>
      <c r="AZ98" s="394">
        <f t="shared" si="74"/>
        <v>0</v>
      </c>
      <c r="BA98" s="394">
        <f t="shared" si="75"/>
        <v>0</v>
      </c>
      <c r="BB98" s="37">
        <f t="shared" si="59"/>
        <v>0</v>
      </c>
      <c r="BC98" s="394">
        <f t="shared" si="76"/>
        <v>0</v>
      </c>
      <c r="BD98" s="394">
        <f t="shared" si="77"/>
        <v>0</v>
      </c>
      <c r="BE98" s="394">
        <f t="shared" si="78"/>
        <v>0</v>
      </c>
      <c r="BF98" s="54">
        <f t="shared" si="69"/>
        <v>0</v>
      </c>
      <c r="BG98" t="str">
        <f t="shared" si="80"/>
        <v>OK</v>
      </c>
    </row>
    <row r="99" spans="1:59" x14ac:dyDescent="0.25">
      <c r="A99" s="400">
        <v>96</v>
      </c>
      <c r="B99" s="392" t="str">
        <f>METAS!B95</f>
        <v>PORCENTAJE DE  NIÑOS &lt; 1 AÑO VACUNADOS CON VACUNA ANTINEUMOCÓCICA</v>
      </c>
      <c r="C99" s="387" t="str">
        <f>METAS!D95</f>
        <v>DIT</v>
      </c>
      <c r="D99" s="394">
        <f>IF(Config!$C$6=1,SUM(+Ene!D99),IF(Config!$C$6=2,SUM(+Ene!D99+Feb!D99),IF(Config!$C$6=3,SUM(+Ene!D99+Feb!D99+Mar!D99),IF(Config!$C$6=4,SUM(+Ene!D99+Feb!D99+Mar!D99+Abr!D99),IF(Config!$C$6=5,SUM(Ene!D99+Feb!D99+Mar!D99+Abr!D99+May!D99),IF(Config!$C$6=6,SUM(+Ene!D99+Feb!D99+Mar!D99+Abr!D99+May!D99+Jun!D99),IF(Config!$C$6=7,SUM(Ene!D99+Feb!D99+Mar!D99+Abr!D99+May!D99+Jun!D99+Jul!D99),IF(Config!$C$6=8,SUM(+Ene!D99+Feb!D99+Mar!D99+Abr!D99+May!D99+Jun!D99+Jul!D99+Ago!D99),IF(Config!$C$6=9,SUM(+Ene!D99+Feb!D99+Mar!D99+Abr!D99+May!D99+Jun!D99+Jul!D99+Ago!D99+Set!D99),IF(Config!$C$6=10,SUM(+Ene!D99+Feb!D99+Mar!D99+Abr!D99+May!D99+Jun!D99+Jul!D99+Ago!D99+Set!D99+Oct!D99),IF(Config!$C$6=11,SUM(+Ene!D99+Feb!D99+Mar!D99+Abr!D99+May!D99+Jun!D99+Jul!D99+Ago!D99+Set!D99+Oct!D99+Nov!D99),IF(Config!$C$6=12,SUM(+Ene!D99+Feb!D99+Mar!D99+Abr!D99+May!D99+Jun!D99+Jul!D99+Ago!D99+Set!D99+Oct!D99+Nov!D99+Dic!D99)))))))))))))</f>
        <v>0</v>
      </c>
      <c r="E99" s="394">
        <f>IF(Config!$C$6=1,SUM(+Ene!E99),IF(Config!$C$6=2,SUM(+Ene!E99+Feb!E99),IF(Config!$C$6=3,SUM(+Ene!E99+Feb!E99+Mar!E99),IF(Config!$C$6=4,SUM(+Ene!E99+Feb!E99+Mar!E99+Abr!E99),IF(Config!$C$6=5,SUM(Ene!E99+Feb!E99+Mar!E99+Abr!E99+May!E99),IF(Config!$C$6=6,SUM(+Ene!E99+Feb!E99+Mar!E99+Abr!E99+May!E99+Jun!E99),IF(Config!$C$6=7,SUM(Ene!E99+Feb!E99+Mar!E99+Abr!E99+May!E99+Jun!E99+Jul!E99),IF(Config!$C$6=8,SUM(+Ene!E99+Feb!E99+Mar!E99+Abr!E99+May!E99+Jun!E99+Jul!E99+Ago!E99),IF(Config!$C$6=9,SUM(+Ene!E99+Feb!E99+Mar!E99+Abr!E99+May!E99+Jun!E99+Jul!E99+Ago!E99+Set!E99),IF(Config!$C$6=10,SUM(+Ene!E99+Feb!E99+Mar!E99+Abr!E99+May!E99+Jun!E99+Jul!E99+Ago!E99+Set!E99+Oct!E99),IF(Config!$C$6=11,SUM(+Ene!E99+Feb!E99+Mar!E99+Abr!E99+May!E99+Jun!E99+Jul!E99+Ago!E99+Set!E99+Oct!E99+Nov!E99),IF(Config!$C$6=12,SUM(+Ene!E99+Feb!E99+Mar!E99+Abr!E99+May!E99+Jun!E99+Jul!E99+Ago!E99+Set!E99+Oct!E99+Nov!E99+Dic!E99)))))))))))))</f>
        <v>0</v>
      </c>
      <c r="F99" s="429">
        <f>IF(Config!$C$6=1,SUM(+Ene!F119),IF(Config!$C$6=2,SUM(+Ene!F119+Feb!F119),IF(Config!$C$6=3,SUM(+Ene!F119+Feb!F119+Mar!F119),IF(Config!$C$6=4,SUM(+Ene!F119+Feb!F119+Mar!F119+Abr!F119),IF(Config!$C$6=5,SUM(Ene!F119+Feb!F119+Mar!F119+Abr!F119+May!F119),IF(Config!$C$6=6,SUM(+Ene!F119+Feb!F119+Mar!F119+Abr!F119+May!F119+Jun!F119),IF(Config!$C$6=7,SUM(Ene!F119+Feb!F119+Mar!F119+Abr!F119+May!F119+Jun!F119+Jul!F119),IF(Config!$C$6=8,SUM(+Ene!F119+Feb!F119+Mar!F119+Abr!F119+May!F119+Jun!F119+Jul!F119+Ago!F119),IF(Config!$C$6=9,SUM(+Ene!F119+Feb!F119+Mar!F119+Abr!F119+May!F119+Jun!F119+Jul!F119+Ago!F119+Set!F119),IF(Config!$C$6=10,SUM(+Ene!F119+Feb!F119+Mar!F119+Abr!F119+May!F119+Jun!F119+Jul!F119+Ago!F119+Set!F119+Oct!F119),IF(Config!$C$6=11,SUM(+Ene!F119+Feb!F119+Mar!F119+Abr!F119+May!F119+Jun!F119+Jul!F119+Ago!F119+Set!F119+Oct!F119+Nov!F119),IF(Config!$C$6=12,SUM(+Ene!F119+Feb!F119+Mar!F119+Abr!F119+May!F119+Jun!F119+Jul!F119+Ago!F119+Set!F119+Oct!F119+Nov!F119+Dic!F119)))))))))))))</f>
        <v>0</v>
      </c>
      <c r="G99" s="394">
        <f>IF(Config!$C$6=1,SUM(+Ene!G99),IF(Config!$C$6=2,SUM(+Ene!G99+Feb!G99),IF(Config!$C$6=3,SUM(+Ene!G99+Feb!G99+Mar!G99),IF(Config!$C$6=4,SUM(+Ene!G99+Feb!G99+Mar!G99+Abr!G99),IF(Config!$C$6=5,SUM(Ene!G99+Feb!G99+Mar!G99+Abr!G99+May!G99),IF(Config!$C$6=6,SUM(+Ene!G99+Feb!G99+Mar!G99+Abr!G99+May!G99+Jun!G99),IF(Config!$C$6=7,SUM(Ene!G99+Feb!G99+Mar!G99+Abr!G99+May!G99+Jun!G99+Jul!G99),IF(Config!$C$6=8,SUM(+Ene!G99+Feb!G99+Mar!G99+Abr!G99+May!G99+Jun!G99+Jul!G99+Ago!G99),IF(Config!$C$6=9,SUM(+Ene!G99+Feb!G99+Mar!G99+Abr!G99+May!G99+Jun!G99+Jul!G99+Ago!G99+Set!G99),IF(Config!$C$6=10,SUM(+Ene!G99+Feb!G99+Mar!G99+Abr!G99+May!G99+Jun!G99+Jul!G99+Ago!G99+Set!G99+Oct!G99),IF(Config!$C$6=11,SUM(+Ene!G99+Feb!G99+Mar!G99+Abr!G99+May!G99+Jun!G99+Jul!G99+Ago!G99+Set!G99+Oct!G99+Nov!G99),IF(Config!$C$6=12,SUM(+Ene!G99+Feb!G99+Mar!G99+Abr!G99+May!G99+Jun!G99+Jul!G99+Ago!G99+Set!G99+Oct!G99+Nov!G99+Dic!G99)))))))))))))</f>
        <v>0</v>
      </c>
      <c r="H99" s="394">
        <f>IF(Config!$C$6=1,SUM(+Ene!H99),IF(Config!$C$6=2,SUM(+Ene!H99+Feb!H99),IF(Config!$C$6=3,SUM(+Ene!H99+Feb!H99+Mar!H99),IF(Config!$C$6=4,SUM(+Ene!H99+Feb!H99+Mar!H99+Abr!H99),IF(Config!$C$6=5,SUM(Ene!H99+Feb!H99+Mar!H99+Abr!H99+May!H99),IF(Config!$C$6=6,SUM(+Ene!H99+Feb!H99+Mar!H99+Abr!H99+May!H99+Jun!H99),IF(Config!$C$6=7,SUM(Ene!H99+Feb!H99+Mar!H99+Abr!H99+May!H99+Jun!H99+Jul!H99),IF(Config!$C$6=8,SUM(+Ene!H99+Feb!H99+Mar!H99+Abr!H99+May!H99+Jun!H99+Jul!H99+Ago!H99),IF(Config!$C$6=9,SUM(+Ene!H99+Feb!H99+Mar!H99+Abr!H99+May!H99+Jun!H99+Jul!H99+Ago!H99+Set!H99),IF(Config!$C$6=10,SUM(+Ene!H99+Feb!H99+Mar!H99+Abr!H99+May!H99+Jun!H99+Jul!H99+Ago!H99+Set!H99+Oct!H99),IF(Config!$C$6=11,SUM(+Ene!H99+Feb!H99+Mar!H99+Abr!H99+May!H99+Jun!H99+Jul!H99+Ago!H99+Set!H99+Oct!H99+Nov!H99),IF(Config!$C$6=12,SUM(+Ene!H99+Feb!H99+Mar!H99+Abr!H99+May!H99+Jun!H99+Jul!H99+Ago!H99+Set!H99+Oct!H99+Nov!H99+Dic!H99)))))))))))))</f>
        <v>0</v>
      </c>
      <c r="I99" s="394">
        <f>IF(Config!$C$6=1,SUM(+Ene!I99),IF(Config!$C$6=2,SUM(+Ene!I99+Feb!I99),IF(Config!$C$6=3,SUM(+Ene!I99+Feb!I99+Mar!I99),IF(Config!$C$6=4,SUM(+Ene!I99+Feb!I99+Mar!I99+Abr!I99),IF(Config!$C$6=5,SUM(Ene!I99+Feb!I99+Mar!I99+Abr!I99+May!I99),IF(Config!$C$6=6,SUM(+Ene!I99+Feb!I99+Mar!I99+Abr!I99+May!I99+Jun!I99),IF(Config!$C$6=7,SUM(Ene!I99+Feb!I99+Mar!I99+Abr!I99+May!I99+Jun!I99+Jul!I99),IF(Config!$C$6=8,SUM(+Ene!I99+Feb!I99+Mar!I99+Abr!I99+May!I99+Jun!I99+Jul!I99+Ago!I99),IF(Config!$C$6=9,SUM(+Ene!I99+Feb!I99+Mar!I99+Abr!I99+May!I99+Jun!I99+Jul!I99+Ago!I99+Set!I99),IF(Config!$C$6=10,SUM(+Ene!I99+Feb!I99+Mar!I99+Abr!I99+May!I99+Jun!I99+Jul!I99+Ago!I99+Set!I99+Oct!I99),IF(Config!$C$6=11,SUM(+Ene!I99+Feb!I99+Mar!I99+Abr!I99+May!I99+Jun!I99+Jul!I99+Ago!I99+Set!I99+Oct!I99+Nov!I99),IF(Config!$C$6=12,SUM(+Ene!I99+Feb!I99+Mar!I99+Abr!I99+May!I99+Jun!I99+Jul!I99+Ago!I99+Set!I99+Oct!I99+Nov!I99+Dic!I99)))))))))))))</f>
        <v>0</v>
      </c>
      <c r="J99" s="394">
        <f>IF(Config!$C$6=1,SUM(+Ene!J99),IF(Config!$C$6=2,SUM(+Ene!J99+Feb!J99),IF(Config!$C$6=3,SUM(+Ene!J99+Feb!J99+Mar!J99),IF(Config!$C$6=4,SUM(+Ene!J99+Feb!J99+Mar!J99+Abr!J99),IF(Config!$C$6=5,SUM(Ene!J99+Feb!J99+Mar!J99+Abr!J99+May!J99),IF(Config!$C$6=6,SUM(+Ene!J99+Feb!J99+Mar!J99+Abr!J99+May!J99+Jun!J99),IF(Config!$C$6=7,SUM(Ene!J99+Feb!J99+Mar!J99+Abr!J99+May!J99+Jun!J99+Jul!J99),IF(Config!$C$6=8,SUM(+Ene!J99+Feb!J99+Mar!J99+Abr!J99+May!J99+Jun!J99+Jul!J99+Ago!J99),IF(Config!$C$6=9,SUM(+Ene!J99+Feb!J99+Mar!J99+Abr!J99+May!J99+Jun!J99+Jul!J99+Ago!J99+Set!J99),IF(Config!$C$6=10,SUM(+Ene!J99+Feb!J99+Mar!J99+Abr!J99+May!J99+Jun!J99+Jul!J99+Ago!J99+Set!J99+Oct!J99),IF(Config!$C$6=11,SUM(+Ene!J99+Feb!J99+Mar!J99+Abr!J99+May!J99+Jun!J99+Jul!J99+Ago!J99+Set!J99+Oct!J99+Nov!J99),IF(Config!$C$6=12,SUM(+Ene!J99+Feb!J99+Mar!J99+Abr!J99+May!J99+Jun!J99+Jul!J99+Ago!J99+Set!J99+Oct!J99+Nov!J99+Dic!J99)))))))))))))</f>
        <v>0</v>
      </c>
      <c r="K99" s="394">
        <f>IF(Config!$C$6=1,SUM(+Ene!K99),IF(Config!$C$6=2,SUM(+Ene!K99+Feb!K99),IF(Config!$C$6=3,SUM(+Ene!K99+Feb!K99+Mar!K99),IF(Config!$C$6=4,SUM(+Ene!K99+Feb!K99+Mar!K99+Abr!K99),IF(Config!$C$6=5,SUM(Ene!K99+Feb!K99+Mar!K99+Abr!K99+May!K99),IF(Config!$C$6=6,SUM(+Ene!K99+Feb!K99+Mar!K99+Abr!K99+May!K99+Jun!K99),IF(Config!$C$6=7,SUM(Ene!K99+Feb!K99+Mar!K99+Abr!K99+May!K99+Jun!K99+Jul!K99),IF(Config!$C$6=8,SUM(+Ene!K99+Feb!K99+Mar!K99+Abr!K99+May!K99+Jun!K99+Jul!K99+Ago!K99),IF(Config!$C$6=9,SUM(+Ene!K99+Feb!K99+Mar!K99+Abr!K99+May!K99+Jun!K99+Jul!K99+Ago!K99+Set!K99),IF(Config!$C$6=10,SUM(+Ene!K99+Feb!K99+Mar!K99+Abr!K99+May!K99+Jun!K99+Jul!K99+Ago!K99+Set!K99+Oct!K99),IF(Config!$C$6=11,SUM(+Ene!K99+Feb!K99+Mar!K99+Abr!K99+May!K99+Jun!K99+Jul!K99+Ago!K99+Set!K99+Oct!K99+Nov!K99),IF(Config!$C$6=12,SUM(+Ene!K99+Feb!K99+Mar!K99+Abr!K99+May!K99+Jun!K99+Jul!K99+Ago!K99+Set!K99+Oct!K99+Nov!K99+Dic!K99)))))))))))))</f>
        <v>0</v>
      </c>
      <c r="L99" s="394">
        <f>IF(Config!$C$6=1,SUM(+Ene!L99),IF(Config!$C$6=2,SUM(+Ene!L99+Feb!L99),IF(Config!$C$6=3,SUM(+Ene!L99+Feb!L99+Mar!L99),IF(Config!$C$6=4,SUM(+Ene!L99+Feb!L99+Mar!L99+Abr!L99),IF(Config!$C$6=5,SUM(Ene!L99+Feb!L99+Mar!L99+Abr!L99+May!L99),IF(Config!$C$6=6,SUM(+Ene!L99+Feb!L99+Mar!L99+Abr!L99+May!L99+Jun!L99),IF(Config!$C$6=7,SUM(Ene!L99+Feb!L99+Mar!L99+Abr!L99+May!L99+Jun!L99+Jul!L99),IF(Config!$C$6=8,SUM(+Ene!L99+Feb!L99+Mar!L99+Abr!L99+May!L99+Jun!L99+Jul!L99+Ago!L99),IF(Config!$C$6=9,SUM(+Ene!L99+Feb!L99+Mar!L99+Abr!L99+May!L99+Jun!L99+Jul!L99+Ago!L99+Set!L99),IF(Config!$C$6=10,SUM(+Ene!L99+Feb!L99+Mar!L99+Abr!L99+May!L99+Jun!L99+Jul!L99+Ago!L99+Set!L99+Oct!L99),IF(Config!$C$6=11,SUM(+Ene!L99+Feb!L99+Mar!L99+Abr!L99+May!L99+Jun!L99+Jul!L99+Ago!L99+Set!L99+Oct!L99+Nov!L99),IF(Config!$C$6=12,SUM(+Ene!L99+Feb!L99+Mar!L99+Abr!L99+May!L99+Jun!L99+Jul!L99+Ago!L99+Set!L99+Oct!L99+Nov!L99+Dic!L99)))))))))))))</f>
        <v>0</v>
      </c>
      <c r="M99" s="394">
        <f>IF(Config!$C$6=1,SUM(+Ene!M99),IF(Config!$C$6=2,SUM(+Ene!M99+Feb!M99),IF(Config!$C$6=3,SUM(+Ene!M99+Feb!M99+Mar!M99),IF(Config!$C$6=4,SUM(+Ene!M99+Feb!M99+Mar!M99+Abr!M99),IF(Config!$C$6=5,SUM(Ene!M99+Feb!M99+Mar!M99+Abr!M99+May!M99),IF(Config!$C$6=6,SUM(+Ene!M99+Feb!M99+Mar!M99+Abr!M99+May!M99+Jun!M99),IF(Config!$C$6=7,SUM(Ene!M99+Feb!M99+Mar!M99+Abr!M99+May!M99+Jun!M99+Jul!M99),IF(Config!$C$6=8,SUM(+Ene!M99+Feb!M99+Mar!M99+Abr!M99+May!M99+Jun!M99+Jul!M99+Ago!M99),IF(Config!$C$6=9,SUM(+Ene!M99+Feb!M99+Mar!M99+Abr!M99+May!M99+Jun!M99+Jul!M99+Ago!M99+Set!M99),IF(Config!$C$6=10,SUM(+Ene!M99+Feb!M99+Mar!M99+Abr!M99+May!M99+Jun!M99+Jul!M99+Ago!M99+Set!M99+Oct!M99),IF(Config!$C$6=11,SUM(+Ene!M99+Feb!M99+Mar!M99+Abr!M99+May!M99+Jun!M99+Jul!M99+Ago!M99+Set!M99+Oct!M99+Nov!M99),IF(Config!$C$6=12,SUM(+Ene!M99+Feb!M99+Mar!M99+Abr!M99+May!M99+Jun!M99+Jul!M99+Ago!M99+Set!M99+Oct!M99+Nov!M99+Dic!M99)))))))))))))</f>
        <v>0</v>
      </c>
      <c r="N99" s="394">
        <f>IF(Config!$C$6=1,SUM(+Ene!N99),IF(Config!$C$6=2,SUM(+Ene!N99+Feb!N99),IF(Config!$C$6=3,SUM(+Ene!N99+Feb!N99+Mar!N99),IF(Config!$C$6=4,SUM(+Ene!N99+Feb!N99+Mar!N99+Abr!N99),IF(Config!$C$6=5,SUM(Ene!N99+Feb!N99+Mar!N99+Abr!N99+May!N99),IF(Config!$C$6=6,SUM(+Ene!N99+Feb!N99+Mar!N99+Abr!N99+May!N99+Jun!N99),IF(Config!$C$6=7,SUM(Ene!N99+Feb!N99+Mar!N99+Abr!N99+May!N99+Jun!N99+Jul!N99),IF(Config!$C$6=8,SUM(+Ene!N99+Feb!N99+Mar!N99+Abr!N99+May!N99+Jun!N99+Jul!N99+Ago!N99),IF(Config!$C$6=9,SUM(+Ene!N99+Feb!N99+Mar!N99+Abr!N99+May!N99+Jun!N99+Jul!N99+Ago!N99+Set!N99),IF(Config!$C$6=10,SUM(+Ene!N99+Feb!N99+Mar!N99+Abr!N99+May!N99+Jun!N99+Jul!N99+Ago!N99+Set!N99+Oct!N99),IF(Config!$C$6=11,SUM(+Ene!N99+Feb!N99+Mar!N99+Abr!N99+May!N99+Jun!N99+Jul!N99+Ago!N99+Set!N99+Oct!N99+Nov!N99),IF(Config!$C$6=12,SUM(+Ene!N99+Feb!N99+Mar!N99+Abr!N99+May!N99+Jun!N99+Jul!N99+Ago!N99+Set!N99+Oct!N99+Nov!N99+Dic!N99)))))))))))))</f>
        <v>0</v>
      </c>
      <c r="O99" s="394">
        <f>IF(Config!$C$6=1,SUM(+Ene!O99),IF(Config!$C$6=2,SUM(+Ene!O99+Feb!O99),IF(Config!$C$6=3,SUM(+Ene!O99+Feb!O99+Mar!O99),IF(Config!$C$6=4,SUM(+Ene!O99+Feb!O99+Mar!O99+Abr!O99),IF(Config!$C$6=5,SUM(Ene!O99+Feb!O99+Mar!O99+Abr!O99+May!O99),IF(Config!$C$6=6,SUM(+Ene!O99+Feb!O99+Mar!O99+Abr!O99+May!O99+Jun!O99),IF(Config!$C$6=7,SUM(Ene!O99+Feb!O99+Mar!O99+Abr!O99+May!O99+Jun!O99+Jul!O99),IF(Config!$C$6=8,SUM(+Ene!O99+Feb!O99+Mar!O99+Abr!O99+May!O99+Jun!O99+Jul!O99+Ago!O99),IF(Config!$C$6=9,SUM(+Ene!O99+Feb!O99+Mar!O99+Abr!O99+May!O99+Jun!O99+Jul!O99+Ago!O99+Set!O99),IF(Config!$C$6=10,SUM(+Ene!O99+Feb!O99+Mar!O99+Abr!O99+May!O99+Jun!O99+Jul!O99+Ago!O99+Set!O99+Oct!O99),IF(Config!$C$6=11,SUM(+Ene!O99+Feb!O99+Mar!O99+Abr!O99+May!O99+Jun!O99+Jul!O99+Ago!O99+Set!O99+Oct!O99+Nov!O99),IF(Config!$C$6=12,SUM(+Ene!O99+Feb!O99+Mar!O99+Abr!O99+May!O99+Jun!O99+Jul!O99+Ago!O99+Set!O99+Oct!O99+Nov!O99+Dic!O99)))))))))))))</f>
        <v>0</v>
      </c>
      <c r="P99" s="394">
        <f>IF(Config!$C$6=1,SUM(+Ene!P99),IF(Config!$C$6=2,SUM(+Ene!P99+Feb!P99),IF(Config!$C$6=3,SUM(+Ene!P99+Feb!P99+Mar!P99),IF(Config!$C$6=4,SUM(+Ene!P99+Feb!P99+Mar!P99+Abr!P99),IF(Config!$C$6=5,SUM(Ene!P99+Feb!P99+Mar!P99+Abr!P99+May!P99),IF(Config!$C$6=6,SUM(+Ene!P99+Feb!P99+Mar!P99+Abr!P99+May!P99+Jun!P99),IF(Config!$C$6=7,SUM(Ene!P99+Feb!P99+Mar!P99+Abr!P99+May!P99+Jun!P99+Jul!P99),IF(Config!$C$6=8,SUM(+Ene!P99+Feb!P99+Mar!P99+Abr!P99+May!P99+Jun!P99+Jul!P99+Ago!P99),IF(Config!$C$6=9,SUM(+Ene!P99+Feb!P99+Mar!P99+Abr!P99+May!P99+Jun!P99+Jul!P99+Ago!P99+Set!P99),IF(Config!$C$6=10,SUM(+Ene!P99+Feb!P99+Mar!P99+Abr!P99+May!P99+Jun!P99+Jul!P99+Ago!P99+Set!P99+Oct!P99),IF(Config!$C$6=11,SUM(+Ene!P99+Feb!P99+Mar!P99+Abr!P99+May!P99+Jun!P99+Jul!P99+Ago!P99+Set!P99+Oct!P99+Nov!P99),IF(Config!$C$6=12,SUM(+Ene!P99+Feb!P99+Mar!P99+Abr!P99+May!P99+Jun!P99+Jul!P99+Ago!P99+Set!P99+Oct!P99+Nov!P99+Dic!P99)))))))))))))</f>
        <v>0</v>
      </c>
      <c r="Q99" s="394">
        <f>IF(Config!$C$6=1,SUM(+Ene!Q99),IF(Config!$C$6=2,SUM(+Ene!Q99+Feb!Q99),IF(Config!$C$6=3,SUM(+Ene!Q99+Feb!Q99+Mar!Q99),IF(Config!$C$6=4,SUM(+Ene!Q99+Feb!Q99+Mar!Q99+Abr!Q99),IF(Config!$C$6=5,SUM(Ene!Q99+Feb!Q99+Mar!Q99+Abr!Q99+May!Q99),IF(Config!$C$6=6,SUM(+Ene!Q99+Feb!Q99+Mar!Q99+Abr!Q99+May!Q99+Jun!Q99),IF(Config!$C$6=7,SUM(Ene!Q99+Feb!Q99+Mar!Q99+Abr!Q99+May!Q99+Jun!Q99+Jul!Q99),IF(Config!$C$6=8,SUM(+Ene!Q99+Feb!Q99+Mar!Q99+Abr!Q99+May!Q99+Jun!Q99+Jul!Q99+Ago!Q99),IF(Config!$C$6=9,SUM(+Ene!Q99+Feb!Q99+Mar!Q99+Abr!Q99+May!Q99+Jun!Q99+Jul!Q99+Ago!Q99+Set!Q99),IF(Config!$C$6=10,SUM(+Ene!Q99+Feb!Q99+Mar!Q99+Abr!Q99+May!Q99+Jun!Q99+Jul!Q99+Ago!Q99+Set!Q99+Oct!Q99),IF(Config!$C$6=11,SUM(+Ene!Q99+Feb!Q99+Mar!Q99+Abr!Q99+May!Q99+Jun!Q99+Jul!Q99+Ago!Q99+Set!Q99+Oct!Q99+Nov!Q99),IF(Config!$C$6=12,SUM(+Ene!Q99+Feb!Q99+Mar!Q99+Abr!Q99+May!Q99+Jun!Q99+Jul!Q99+Ago!Q99+Set!Q99+Oct!Q99+Nov!Q99+Dic!Q99)))))))))))))</f>
        <v>0</v>
      </c>
      <c r="R99" s="394">
        <f>IF(Config!$C$6=1,SUM(+Ene!R99),IF(Config!$C$6=2,SUM(+Ene!R99+Feb!R99),IF(Config!$C$6=3,SUM(+Ene!R99+Feb!R99+Mar!R99),IF(Config!$C$6=4,SUM(+Ene!R99+Feb!R99+Mar!R99+Abr!R99),IF(Config!$C$6=5,SUM(Ene!R99+Feb!R99+Mar!R99+Abr!R99+May!R99),IF(Config!$C$6=6,SUM(+Ene!R99+Feb!R99+Mar!R99+Abr!R99+May!R99+Jun!R99),IF(Config!$C$6=7,SUM(Ene!R99+Feb!R99+Mar!R99+Abr!R99+May!R99+Jun!R99+Jul!R99),IF(Config!$C$6=8,SUM(+Ene!R99+Feb!R99+Mar!R99+Abr!R99+May!R99+Jun!R99+Jul!R99+Ago!R99),IF(Config!$C$6=9,SUM(+Ene!R99+Feb!R99+Mar!R99+Abr!R99+May!R99+Jun!R99+Jul!R99+Ago!R99+Set!R99),IF(Config!$C$6=10,SUM(+Ene!R99+Feb!R99+Mar!R99+Abr!R99+May!R99+Jun!R99+Jul!R99+Ago!R99+Set!R99+Oct!R99),IF(Config!$C$6=11,SUM(+Ene!R99+Feb!R99+Mar!R99+Abr!R99+May!R99+Jun!R99+Jul!R99+Ago!R99+Set!R99+Oct!R99+Nov!R99),IF(Config!$C$6=12,SUM(+Ene!R99+Feb!R99+Mar!R99+Abr!R99+May!R99+Jun!R99+Jul!R99+Ago!R99+Set!R99+Oct!R99+Nov!R99+Dic!R99)))))))))))))</f>
        <v>0</v>
      </c>
      <c r="S99" s="394">
        <f>IF(Config!$C$6=1,SUM(+Ene!S99),IF(Config!$C$6=2,SUM(+Ene!S99+Feb!S99),IF(Config!$C$6=3,SUM(+Ene!S99+Feb!S99+Mar!S99),IF(Config!$C$6=4,SUM(+Ene!S99+Feb!S99+Mar!S99+Abr!S99),IF(Config!$C$6=5,SUM(Ene!S99+Feb!S99+Mar!S99+Abr!S99+May!S99),IF(Config!$C$6=6,SUM(+Ene!S99+Feb!S99+Mar!S99+Abr!S99+May!S99+Jun!S99),IF(Config!$C$6=7,SUM(Ene!S99+Feb!S99+Mar!S99+Abr!S99+May!S99+Jun!S99+Jul!S99),IF(Config!$C$6=8,SUM(+Ene!S99+Feb!S99+Mar!S99+Abr!S99+May!S99+Jun!S99+Jul!S99+Ago!S99),IF(Config!$C$6=9,SUM(+Ene!S99+Feb!S99+Mar!S99+Abr!S99+May!S99+Jun!S99+Jul!S99+Ago!S99+Set!S99),IF(Config!$C$6=10,SUM(+Ene!S99+Feb!S99+Mar!S99+Abr!S99+May!S99+Jun!S99+Jul!S99+Ago!S99+Set!S99+Oct!S99),IF(Config!$C$6=11,SUM(+Ene!S99+Feb!S99+Mar!S99+Abr!S99+May!S99+Jun!S99+Jul!S99+Ago!S99+Set!S99+Oct!S99+Nov!S99),IF(Config!$C$6=12,SUM(+Ene!S99+Feb!S99+Mar!S99+Abr!S99+May!S99+Jun!S99+Jul!S99+Ago!S99+Set!S99+Oct!S99+Nov!S99+Dic!S99)))))))))))))</f>
        <v>0</v>
      </c>
      <c r="T99" s="394">
        <f>IF(Config!$C$6=1,SUM(+Ene!T99),IF(Config!$C$6=2,SUM(+Ene!T99+Feb!T99),IF(Config!$C$6=3,SUM(+Ene!T99+Feb!T99+Mar!T99),IF(Config!$C$6=4,SUM(+Ene!T99+Feb!T99+Mar!T99+Abr!T99),IF(Config!$C$6=5,SUM(Ene!T99+Feb!T99+Mar!T99+Abr!T99+May!T99),IF(Config!$C$6=6,SUM(+Ene!T99+Feb!T99+Mar!T99+Abr!T99+May!T99+Jun!T99),IF(Config!$C$6=7,SUM(Ene!T99+Feb!T99+Mar!T99+Abr!T99+May!T99+Jun!T99+Jul!T99),IF(Config!$C$6=8,SUM(+Ene!T99+Feb!T99+Mar!T99+Abr!T99+May!T99+Jun!T99+Jul!T99+Ago!T99),IF(Config!$C$6=9,SUM(+Ene!T99+Feb!T99+Mar!T99+Abr!T99+May!T99+Jun!T99+Jul!T99+Ago!T99+Set!T99),IF(Config!$C$6=10,SUM(+Ene!T99+Feb!T99+Mar!T99+Abr!T99+May!T99+Jun!T99+Jul!T99+Ago!T99+Set!T99+Oct!T99),IF(Config!$C$6=11,SUM(+Ene!T99+Feb!T99+Mar!T99+Abr!T99+May!T99+Jun!T99+Jul!T99+Ago!T99+Set!T99+Oct!T99+Nov!T99),IF(Config!$C$6=12,SUM(+Ene!T99+Feb!T99+Mar!T99+Abr!T99+May!T99+Jun!T99+Jul!T99+Ago!T99+Set!T99+Oct!T99+Nov!T99+Dic!T99)))))))))))))</f>
        <v>0</v>
      </c>
      <c r="U99" s="394">
        <f>IF(Config!$C$6=1,SUM(+Ene!U99),IF(Config!$C$6=2,SUM(+Ene!U99+Feb!U99),IF(Config!$C$6=3,SUM(+Ene!U99+Feb!U99+Mar!U99),IF(Config!$C$6=4,SUM(+Ene!U99+Feb!U99+Mar!U99+Abr!U99),IF(Config!$C$6=5,SUM(Ene!U99+Feb!U99+Mar!U99+Abr!U99+May!U99),IF(Config!$C$6=6,SUM(+Ene!U99+Feb!U99+Mar!U99+Abr!U99+May!U99+Jun!U99),IF(Config!$C$6=7,SUM(Ene!U99+Feb!U99+Mar!U99+Abr!U99+May!U99+Jun!U99+Jul!U99),IF(Config!$C$6=8,SUM(+Ene!U99+Feb!U99+Mar!U99+Abr!U99+May!U99+Jun!U99+Jul!U99+Ago!U99),IF(Config!$C$6=9,SUM(+Ene!U99+Feb!U99+Mar!U99+Abr!U99+May!U99+Jun!U99+Jul!U99+Ago!U99+Set!U99),IF(Config!$C$6=10,SUM(+Ene!U99+Feb!U99+Mar!U99+Abr!U99+May!U99+Jun!U99+Jul!U99+Ago!U99+Set!U99+Oct!U99),IF(Config!$C$6=11,SUM(+Ene!U99+Feb!U99+Mar!U99+Abr!U99+May!U99+Jun!U99+Jul!U99+Ago!U99+Set!U99+Oct!U99+Nov!U99),IF(Config!$C$6=12,SUM(+Ene!U99+Feb!U99+Mar!U99+Abr!U99+May!U99+Jun!U99+Jul!U99+Ago!U99+Set!U99+Oct!U99+Nov!U99+Dic!U99)))))))))))))</f>
        <v>0</v>
      </c>
      <c r="V99" s="394">
        <f>IF(Config!$C$6=1,SUM(+Ene!V99),IF(Config!$C$6=2,SUM(+Ene!V99+Feb!V99),IF(Config!$C$6=3,SUM(+Ene!V99+Feb!V99+Mar!V99),IF(Config!$C$6=4,SUM(+Ene!V99+Feb!V99+Mar!V99+Abr!V99),IF(Config!$C$6=5,SUM(Ene!V99+Feb!V99+Mar!V99+Abr!V99+May!V99),IF(Config!$C$6=6,SUM(+Ene!V99+Feb!V99+Mar!V99+Abr!V99+May!V99+Jun!V99),IF(Config!$C$6=7,SUM(Ene!V99+Feb!V99+Mar!V99+Abr!V99+May!V99+Jun!V99+Jul!V99),IF(Config!$C$6=8,SUM(+Ene!V99+Feb!V99+Mar!V99+Abr!V99+May!V99+Jun!V99+Jul!V99+Ago!V99),IF(Config!$C$6=9,SUM(+Ene!V99+Feb!V99+Mar!V99+Abr!V99+May!V99+Jun!V99+Jul!V99+Ago!V99+Set!V99),IF(Config!$C$6=10,SUM(+Ene!V99+Feb!V99+Mar!V99+Abr!V99+May!V99+Jun!V99+Jul!V99+Ago!V99+Set!V99+Oct!V99),IF(Config!$C$6=11,SUM(+Ene!V99+Feb!V99+Mar!V99+Abr!V99+May!V99+Jun!V99+Jul!V99+Ago!V99+Set!V99+Oct!V99+Nov!V99),IF(Config!$C$6=12,SUM(+Ene!V99+Feb!V99+Mar!V99+Abr!V99+May!V99+Jun!V99+Jul!V99+Ago!V99+Set!V99+Oct!V99+Nov!V99+Dic!V99)))))))))))))</f>
        <v>0</v>
      </c>
      <c r="W99" s="394">
        <f>IF(Config!$C$6=1,SUM(+Ene!W99),IF(Config!$C$6=2,SUM(+Ene!W99+Feb!W99),IF(Config!$C$6=3,SUM(+Ene!W99+Feb!W99+Mar!W99),IF(Config!$C$6=4,SUM(+Ene!W99+Feb!W99+Mar!W99+Abr!W99),IF(Config!$C$6=5,SUM(Ene!W99+Feb!W99+Mar!W99+Abr!W99+May!W99),IF(Config!$C$6=6,SUM(+Ene!W99+Feb!W99+Mar!W99+Abr!W99+May!W99+Jun!W99),IF(Config!$C$6=7,SUM(Ene!W99+Feb!W99+Mar!W99+Abr!W99+May!W99+Jun!W99+Jul!W99),IF(Config!$C$6=8,SUM(+Ene!W99+Feb!W99+Mar!W99+Abr!W99+May!W99+Jun!W99+Jul!W99+Ago!W99),IF(Config!$C$6=9,SUM(+Ene!W99+Feb!W99+Mar!W99+Abr!W99+May!W99+Jun!W99+Jul!W99+Ago!W99+Set!W99),IF(Config!$C$6=10,SUM(+Ene!W99+Feb!W99+Mar!W99+Abr!W99+May!W99+Jun!W99+Jul!W99+Ago!W99+Set!W99+Oct!W99),IF(Config!$C$6=11,SUM(+Ene!W99+Feb!W99+Mar!W99+Abr!W99+May!W99+Jun!W99+Jul!W99+Ago!W99+Set!W99+Oct!W99+Nov!W99),IF(Config!$C$6=12,SUM(+Ene!W99+Feb!W99+Mar!W99+Abr!W99+May!W99+Jun!W99+Jul!W99+Ago!W99+Set!W99+Oct!W99+Nov!W99+Dic!W99)))))))))))))</f>
        <v>0</v>
      </c>
      <c r="X99" s="394">
        <f>IF(Config!$C$6=1,SUM(+Ene!X99),IF(Config!$C$6=2,SUM(+Ene!X99+Feb!X99),IF(Config!$C$6=3,SUM(+Ene!X99+Feb!X99+Mar!X99),IF(Config!$C$6=4,SUM(+Ene!X99+Feb!X99+Mar!X99+Abr!X99),IF(Config!$C$6=5,SUM(Ene!X99+Feb!X99+Mar!X99+Abr!X99+May!X99),IF(Config!$C$6=6,SUM(+Ene!X99+Feb!X99+Mar!X99+Abr!X99+May!X99+Jun!X99),IF(Config!$C$6=7,SUM(Ene!X99+Feb!X99+Mar!X99+Abr!X99+May!X99+Jun!X99+Jul!X99),IF(Config!$C$6=8,SUM(+Ene!X99+Feb!X99+Mar!X99+Abr!X99+May!X99+Jun!X99+Jul!X99+Ago!X99),IF(Config!$C$6=9,SUM(+Ene!X99+Feb!X99+Mar!X99+Abr!X99+May!X99+Jun!X99+Jul!X99+Ago!X99+Set!X99),IF(Config!$C$6=10,SUM(+Ene!X99+Feb!X99+Mar!X99+Abr!X99+May!X99+Jun!X99+Jul!X99+Ago!X99+Set!X99+Oct!X99),IF(Config!$C$6=11,SUM(+Ene!X99+Feb!X99+Mar!X99+Abr!X99+May!X99+Jun!X99+Jul!X99+Ago!X99+Set!X99+Oct!X99+Nov!X99),IF(Config!$C$6=12,SUM(+Ene!X99+Feb!X99+Mar!X99+Abr!X99+May!X99+Jun!X99+Jul!X99+Ago!X99+Set!X99+Oct!X99+Nov!X99+Dic!X99)))))))))))))</f>
        <v>0</v>
      </c>
      <c r="Y99" s="394">
        <f>IF(Config!$C$6=1,SUM(+Ene!Y99),IF(Config!$C$6=2,SUM(+Ene!Y99+Feb!Y99),IF(Config!$C$6=3,SUM(+Ene!Y99+Feb!Y99+Mar!Y99),IF(Config!$C$6=4,SUM(+Ene!Y99+Feb!Y99+Mar!Y99+Abr!Y99),IF(Config!$C$6=5,SUM(Ene!Y99+Feb!Y99+Mar!Y99+Abr!Y99+May!Y99),IF(Config!$C$6=6,SUM(+Ene!Y99+Feb!Y99+Mar!Y99+Abr!Y99+May!Y99+Jun!Y99),IF(Config!$C$6=7,SUM(Ene!Y99+Feb!Y99+Mar!Y99+Abr!Y99+May!Y99+Jun!Y99+Jul!Y99),IF(Config!$C$6=8,SUM(+Ene!Y99+Feb!Y99+Mar!Y99+Abr!Y99+May!Y99+Jun!Y99+Jul!Y99+Ago!Y99),IF(Config!$C$6=9,SUM(+Ene!Y99+Feb!Y99+Mar!Y99+Abr!Y99+May!Y99+Jun!Y99+Jul!Y99+Ago!Y99+Set!Y99),IF(Config!$C$6=10,SUM(+Ene!Y99+Feb!Y99+Mar!Y99+Abr!Y99+May!Y99+Jun!Y99+Jul!Y99+Ago!Y99+Set!Y99+Oct!Y99),IF(Config!$C$6=11,SUM(+Ene!Y99+Feb!Y99+Mar!Y99+Abr!Y99+May!Y99+Jun!Y99+Jul!Y99+Ago!Y99+Set!Y99+Oct!Y99+Nov!Y99),IF(Config!$C$6=12,SUM(+Ene!Y99+Feb!Y99+Mar!Y99+Abr!Y99+May!Y99+Jun!Y99+Jul!Y99+Ago!Y99+Set!Y99+Oct!Y99+Nov!Y99+Dic!Y99)))))))))))))</f>
        <v>0</v>
      </c>
      <c r="Z99" s="394">
        <f>IF(Config!$C$6=1,SUM(+Ene!Z99),IF(Config!$C$6=2,SUM(+Ene!Z99+Feb!Z99),IF(Config!$C$6=3,SUM(+Ene!Z99+Feb!Z99+Mar!Z99),IF(Config!$C$6=4,SUM(+Ene!Z99+Feb!Z99+Mar!Z99+Abr!Z99),IF(Config!$C$6=5,SUM(Ene!Z99+Feb!Z99+Mar!Z99+Abr!Z99+May!Z99),IF(Config!$C$6=6,SUM(+Ene!Z99+Feb!Z99+Mar!Z99+Abr!Z99+May!Z99+Jun!Z99),IF(Config!$C$6=7,SUM(Ene!Z99+Feb!Z99+Mar!Z99+Abr!Z99+May!Z99+Jun!Z99+Jul!Z99),IF(Config!$C$6=8,SUM(+Ene!Z99+Feb!Z99+Mar!Z99+Abr!Z99+May!Z99+Jun!Z99+Jul!Z99+Ago!Z99),IF(Config!$C$6=9,SUM(+Ene!Z99+Feb!Z99+Mar!Z99+Abr!Z99+May!Z99+Jun!Z99+Jul!Z99+Ago!Z99+Set!Z99),IF(Config!$C$6=10,SUM(+Ene!Z99+Feb!Z99+Mar!Z99+Abr!Z99+May!Z99+Jun!Z99+Jul!Z99+Ago!Z99+Set!Z99+Oct!Z99),IF(Config!$C$6=11,SUM(+Ene!Z99+Feb!Z99+Mar!Z99+Abr!Z99+May!Z99+Jun!Z99+Jul!Z99+Ago!Z99+Set!Z99+Oct!Z99+Nov!Z99),IF(Config!$C$6=12,SUM(+Ene!Z99+Feb!Z99+Mar!Z99+Abr!Z99+May!Z99+Jun!Z99+Jul!Z99+Ago!Z99+Set!Z99+Oct!Z99+Nov!Z99+Dic!Z99)))))))))))))</f>
        <v>0</v>
      </c>
      <c r="AA99" s="394">
        <f>IF(Config!$C$6=1,SUM(+Ene!AA99),IF(Config!$C$6=2,SUM(+Ene!AA99+Feb!AA99),IF(Config!$C$6=3,SUM(+Ene!AA99+Feb!AA99+Mar!AA99),IF(Config!$C$6=4,SUM(+Ene!AA99+Feb!AA99+Mar!AA99+Abr!AA99),IF(Config!$C$6=5,SUM(Ene!AA99+Feb!AA99+Mar!AA99+Abr!AA99+May!AA99),IF(Config!$C$6=6,SUM(+Ene!AA99+Feb!AA99+Mar!AA99+Abr!AA99+May!AA99+Jun!AA99),IF(Config!$C$6=7,SUM(Ene!AA99+Feb!AA99+Mar!AA99+Abr!AA99+May!AA99+Jun!AA99+Jul!AA99),IF(Config!$C$6=8,SUM(+Ene!AA99+Feb!AA99+Mar!AA99+Abr!AA99+May!AA99+Jun!AA99+Jul!AA99+Ago!AA99),IF(Config!$C$6=9,SUM(+Ene!AA99+Feb!AA99+Mar!AA99+Abr!AA99+May!AA99+Jun!AA99+Jul!AA99+Ago!AA99+Set!AA99),IF(Config!$C$6=10,SUM(+Ene!AA99+Feb!AA99+Mar!AA99+Abr!AA99+May!AA99+Jun!AA99+Jul!AA99+Ago!AA99+Set!AA99+Oct!AA99),IF(Config!$C$6=11,SUM(+Ene!AA99+Feb!AA99+Mar!AA99+Abr!AA99+May!AA99+Jun!AA99+Jul!AA99+Ago!AA99+Set!AA99+Oct!AA99+Nov!AA99),IF(Config!$C$6=12,SUM(+Ene!AA99+Feb!AA99+Mar!AA99+Abr!AA99+May!AA99+Jun!AA99+Jul!AA99+Ago!AA99+Set!AA99+Oct!AA99+Nov!AA99+Dic!AA99)))))))))))))</f>
        <v>0</v>
      </c>
      <c r="AB99" s="394">
        <f>IF(Config!$C$6=1,SUM(+Ene!AB99),IF(Config!$C$6=2,SUM(+Ene!AB99+Feb!AB99),IF(Config!$C$6=3,SUM(+Ene!AB99+Feb!AB99+Mar!AB99),IF(Config!$C$6=4,SUM(+Ene!AB99+Feb!AB99+Mar!AB99+Abr!AB99),IF(Config!$C$6=5,SUM(Ene!AB99+Feb!AB99+Mar!AB99+Abr!AB99+May!AB99),IF(Config!$C$6=6,SUM(+Ene!AB99+Feb!AB99+Mar!AB99+Abr!AB99+May!AB99+Jun!AB99),IF(Config!$C$6=7,SUM(Ene!AB99+Feb!AB99+Mar!AB99+Abr!AB99+May!AB99+Jun!AB99+Jul!AB99),IF(Config!$C$6=8,SUM(+Ene!AB99+Feb!AB99+Mar!AB99+Abr!AB99+May!AB99+Jun!AB99+Jul!AB99+Ago!AB99),IF(Config!$C$6=9,SUM(+Ene!AB99+Feb!AB99+Mar!AB99+Abr!AB99+May!AB99+Jun!AB99+Jul!AB99+Ago!AB99+Set!AB99),IF(Config!$C$6=10,SUM(+Ene!AB99+Feb!AB99+Mar!AB99+Abr!AB99+May!AB99+Jun!AB99+Jul!AB99+Ago!AB99+Set!AB99+Oct!AB99),IF(Config!$C$6=11,SUM(+Ene!AB99+Feb!AB99+Mar!AB99+Abr!AB99+May!AB99+Jun!AB99+Jul!AB99+Ago!AB99+Set!AB99+Oct!AB99+Nov!AB99),IF(Config!$C$6=12,SUM(+Ene!AB99+Feb!AB99+Mar!AB99+Abr!AB99+May!AB99+Jun!AB99+Jul!AB99+Ago!AB99+Set!AB99+Oct!AB99+Nov!AB99+Dic!AB99)))))))))))))</f>
        <v>0</v>
      </c>
      <c r="AC99" s="394">
        <f>IF(Config!$C$6=1,SUM(+Ene!AC99),IF(Config!$C$6=2,SUM(+Ene!AC99+Feb!AC99),IF(Config!$C$6=3,SUM(+Ene!AC99+Feb!AC99+Mar!AC99),IF(Config!$C$6=4,SUM(+Ene!AC99+Feb!AC99+Mar!AC99+Abr!AC99),IF(Config!$C$6=5,SUM(Ene!AC99+Feb!AC99+Mar!AC99+Abr!AC99+May!AC99),IF(Config!$C$6=6,SUM(+Ene!AC99+Feb!AC99+Mar!AC99+Abr!AC99+May!AC99+Jun!AC99),IF(Config!$C$6=7,SUM(Ene!AC99+Feb!AC99+Mar!AC99+Abr!AC99+May!AC99+Jun!AC99+Jul!AC99),IF(Config!$C$6=8,SUM(+Ene!AC99+Feb!AC99+Mar!AC99+Abr!AC99+May!AC99+Jun!AC99+Jul!AC99+Ago!AC99),IF(Config!$C$6=9,SUM(+Ene!AC99+Feb!AC99+Mar!AC99+Abr!AC99+May!AC99+Jun!AC99+Jul!AC99+Ago!AC99+Set!AC99),IF(Config!$C$6=10,SUM(+Ene!AC99+Feb!AC99+Mar!AC99+Abr!AC99+May!AC99+Jun!AC99+Jul!AC99+Ago!AC99+Set!AC99+Oct!AC99),IF(Config!$C$6=11,SUM(+Ene!AC99+Feb!AC99+Mar!AC99+Abr!AC99+May!AC99+Jun!AC99+Jul!AC99+Ago!AC99+Set!AC99+Oct!AC99+Nov!AC99),IF(Config!$C$6=12,SUM(+Ene!AC99+Feb!AC99+Mar!AC99+Abr!AC99+May!AC99+Jun!AC99+Jul!AC99+Ago!AC99+Set!AC99+Oct!AC99+Nov!AC99+Dic!AC99)))))))))))))</f>
        <v>0</v>
      </c>
      <c r="AD99" s="394">
        <f>IF(Config!$C$6=1,SUM(+Ene!AD99),IF(Config!$C$6=2,SUM(+Ene!AD99+Feb!AD99),IF(Config!$C$6=3,SUM(+Ene!AD99+Feb!AD99+Mar!AD99),IF(Config!$C$6=4,SUM(+Ene!AD99+Feb!AD99+Mar!AD99+Abr!AD99),IF(Config!$C$6=5,SUM(Ene!AD99+Feb!AD99+Mar!AD99+Abr!AD99+May!AD99),IF(Config!$C$6=6,SUM(+Ene!AD99+Feb!AD99+Mar!AD99+Abr!AD99+May!AD99+Jun!AD99),IF(Config!$C$6=7,SUM(Ene!AD99+Feb!AD99+Mar!AD99+Abr!AD99+May!AD99+Jun!AD99+Jul!AD99),IF(Config!$C$6=8,SUM(+Ene!AD99+Feb!AD99+Mar!AD99+Abr!AD99+May!AD99+Jun!AD99+Jul!AD99+Ago!AD99),IF(Config!$C$6=9,SUM(+Ene!AD99+Feb!AD99+Mar!AD99+Abr!AD99+May!AD99+Jun!AD99+Jul!AD99+Ago!AD99+Set!AD99),IF(Config!$C$6=10,SUM(+Ene!AD99+Feb!AD99+Mar!AD99+Abr!AD99+May!AD99+Jun!AD99+Jul!AD99+Ago!AD99+Set!AD99+Oct!AD99),IF(Config!$C$6=11,SUM(+Ene!AD99+Feb!AD99+Mar!AD99+Abr!AD99+May!AD99+Jun!AD99+Jul!AD99+Ago!AD99+Set!AD99+Oct!AD99+Nov!AD99),IF(Config!$C$6=12,SUM(+Ene!AD99+Feb!AD99+Mar!AD99+Abr!AD99+May!AD99+Jun!AD99+Jul!AD99+Ago!AD99+Set!AD99+Oct!AD99+Nov!AD99+Dic!AD99)))))))))))))</f>
        <v>0</v>
      </c>
      <c r="AE99" s="394">
        <f>IF(Config!$C$6=1,SUM(+Ene!AE99),IF(Config!$C$6=2,SUM(+Ene!AE99+Feb!AE99),IF(Config!$C$6=3,SUM(+Ene!AE99+Feb!AE99+Mar!AE99),IF(Config!$C$6=4,SUM(+Ene!AE99+Feb!AE99+Mar!AE99+Abr!AE99),IF(Config!$C$6=5,SUM(Ene!AE99+Feb!AE99+Mar!AE99+Abr!AE99+May!AE99),IF(Config!$C$6=6,SUM(+Ene!AE99+Feb!AE99+Mar!AE99+Abr!AE99+May!AE99+Jun!AE99),IF(Config!$C$6=7,SUM(Ene!AE99+Feb!AE99+Mar!AE99+Abr!AE99+May!AE99+Jun!AE99+Jul!AE99),IF(Config!$C$6=8,SUM(+Ene!AE99+Feb!AE99+Mar!AE99+Abr!AE99+May!AE99+Jun!AE99+Jul!AE99+Ago!AE99),IF(Config!$C$6=9,SUM(+Ene!AE99+Feb!AE99+Mar!AE99+Abr!AE99+May!AE99+Jun!AE99+Jul!AE99+Ago!AE99+Set!AE99),IF(Config!$C$6=10,SUM(+Ene!AE99+Feb!AE99+Mar!AE99+Abr!AE99+May!AE99+Jun!AE99+Jul!AE99+Ago!AE99+Set!AE99+Oct!AE99),IF(Config!$C$6=11,SUM(+Ene!AE99+Feb!AE99+Mar!AE99+Abr!AE99+May!AE99+Jun!AE99+Jul!AE99+Ago!AE99+Set!AE99+Oct!AE99+Nov!AE99),IF(Config!$C$6=12,SUM(+Ene!AE99+Feb!AE99+Mar!AE99+Abr!AE99+May!AE99+Jun!AE99+Jul!AE99+Ago!AE99+Set!AE99+Oct!AE99+Nov!AE99+Dic!AE99)))))))))))))</f>
        <v>0</v>
      </c>
      <c r="AF99" s="394">
        <f>IF(Config!$C$6=1,SUM(+Ene!AF99),IF(Config!$C$6=2,SUM(+Ene!AF99+Feb!AF99),IF(Config!$C$6=3,SUM(+Ene!AF99+Feb!AF99+Mar!AF99),IF(Config!$C$6=4,SUM(+Ene!AF99+Feb!AF99+Mar!AF99+Abr!AF99),IF(Config!$C$6=5,SUM(Ene!AF99+Feb!AF99+Mar!AF99+Abr!AF99+May!AF99),IF(Config!$C$6=6,SUM(+Ene!AF99+Feb!AF99+Mar!AF99+Abr!AF99+May!AF99+Jun!AF99),IF(Config!$C$6=7,SUM(Ene!AF99+Feb!AF99+Mar!AF99+Abr!AF99+May!AF99+Jun!AF99+Jul!AF99),IF(Config!$C$6=8,SUM(+Ene!AF99+Feb!AF99+Mar!AF99+Abr!AF99+May!AF99+Jun!AF99+Jul!AF99+Ago!AF99),IF(Config!$C$6=9,SUM(+Ene!AF99+Feb!AF99+Mar!AF99+Abr!AF99+May!AF99+Jun!AF99+Jul!AF99+Ago!AF99+Set!AF99),IF(Config!$C$6=10,SUM(+Ene!AF99+Feb!AF99+Mar!AF99+Abr!AF99+May!AF99+Jun!AF99+Jul!AF99+Ago!AF99+Set!AF99+Oct!AF99),IF(Config!$C$6=11,SUM(+Ene!AF99+Feb!AF99+Mar!AF99+Abr!AF99+May!AF99+Jun!AF99+Jul!AF99+Ago!AF99+Set!AF99+Oct!AF99+Nov!AF99),IF(Config!$C$6=12,SUM(+Ene!AF99+Feb!AF99+Mar!AF99+Abr!AF99+May!AF99+Jun!AF99+Jul!AF99+Ago!AF99+Set!AF99+Oct!AF99+Nov!AF99+Dic!AF99)))))))))))))</f>
        <v>0</v>
      </c>
      <c r="AG99" s="394">
        <f>IF(Config!$C$6=1,SUM(+Ene!AG99),IF(Config!$C$6=2,SUM(+Ene!AG99+Feb!AG99),IF(Config!$C$6=3,SUM(+Ene!AG99+Feb!AG99+Mar!AG99),IF(Config!$C$6=4,SUM(+Ene!AG99+Feb!AG99+Mar!AG99+Abr!AG99),IF(Config!$C$6=5,SUM(Ene!AG99+Feb!AG99+Mar!AG99+Abr!AG99+May!AG99),IF(Config!$C$6=6,SUM(+Ene!AG99+Feb!AG99+Mar!AG99+Abr!AG99+May!AG99+Jun!AG99),IF(Config!$C$6=7,SUM(Ene!AG99+Feb!AG99+Mar!AG99+Abr!AG99+May!AG99+Jun!AG99+Jul!AG99),IF(Config!$C$6=8,SUM(+Ene!AG99+Feb!AG99+Mar!AG99+Abr!AG99+May!AG99+Jun!AG99+Jul!AG99+Ago!AG99),IF(Config!$C$6=9,SUM(+Ene!AG99+Feb!AG99+Mar!AG99+Abr!AG99+May!AG99+Jun!AG99+Jul!AG99+Ago!AG99+Set!AG99),IF(Config!$C$6=10,SUM(+Ene!AG99+Feb!AG99+Mar!AG99+Abr!AG99+May!AG99+Jun!AG99+Jul!AG99+Ago!AG99+Set!AG99+Oct!AG99),IF(Config!$C$6=11,SUM(+Ene!AG99+Feb!AG99+Mar!AG99+Abr!AG99+May!AG99+Jun!AG99+Jul!AG99+Ago!AG99+Set!AG99+Oct!AG99+Nov!AG99),IF(Config!$C$6=12,SUM(+Ene!AG99+Feb!AG99+Mar!AG99+Abr!AG99+May!AG99+Jun!AG99+Jul!AG99+Ago!AG99+Set!AG99+Oct!AG99+Nov!AG99+Dic!AG99)))))))))))))</f>
        <v>0</v>
      </c>
      <c r="AH99" s="394">
        <f>IF(Config!$C$6=1,SUM(+Ene!AH99),IF(Config!$C$6=2,SUM(+Ene!AH99+Feb!AH99),IF(Config!$C$6=3,SUM(+Ene!AH99+Feb!AH99+Mar!AH99),IF(Config!$C$6=4,SUM(+Ene!AH99+Feb!AH99+Mar!AH99+Abr!AH99),IF(Config!$C$6=5,SUM(Ene!AH99+Feb!AH99+Mar!AH99+Abr!AH99+May!AH99),IF(Config!$C$6=6,SUM(+Ene!AH99+Feb!AH99+Mar!AH99+Abr!AH99+May!AH99+Jun!AH99),IF(Config!$C$6=7,SUM(Ene!AH99+Feb!AH99+Mar!AH99+Abr!AH99+May!AH99+Jun!AH99+Jul!AH99),IF(Config!$C$6=8,SUM(+Ene!AH99+Feb!AH99+Mar!AH99+Abr!AH99+May!AH99+Jun!AH99+Jul!AH99+Ago!AH99),IF(Config!$C$6=9,SUM(+Ene!AH99+Feb!AH99+Mar!AH99+Abr!AH99+May!AH99+Jun!AH99+Jul!AH99+Ago!AH99+Set!AH99),IF(Config!$C$6=10,SUM(+Ene!AH99+Feb!AH99+Mar!AH99+Abr!AH99+May!AH99+Jun!AH99+Jul!AH99+Ago!AH99+Set!AH99+Oct!AH99),IF(Config!$C$6=11,SUM(+Ene!AH99+Feb!AH99+Mar!AH99+Abr!AH99+May!AH99+Jun!AH99+Jul!AH99+Ago!AH99+Set!AH99+Oct!AH99+Nov!AH99),IF(Config!$C$6=12,SUM(+Ene!AH99+Feb!AH99+Mar!AH99+Abr!AH99+May!AH99+Jun!AH99+Jul!AH99+Ago!AH99+Set!AH99+Oct!AH99+Nov!AH99+Dic!AH99)))))))))))))</f>
        <v>0</v>
      </c>
      <c r="AI99" s="394">
        <f>IF(Config!$C$6=1,SUM(+Ene!AI99),IF(Config!$C$6=2,SUM(+Ene!AI99+Feb!AI99),IF(Config!$C$6=3,SUM(+Ene!AI99+Feb!AI99+Mar!AI99),IF(Config!$C$6=4,SUM(+Ene!AI99+Feb!AI99+Mar!AI99+Abr!AI99),IF(Config!$C$6=5,SUM(Ene!AI99+Feb!AI99+Mar!AI99+Abr!AI99+May!AI99),IF(Config!$C$6=6,SUM(+Ene!AI99+Feb!AI99+Mar!AI99+Abr!AI99+May!AI99+Jun!AI99),IF(Config!$C$6=7,SUM(Ene!AI99+Feb!AI99+Mar!AI99+Abr!AI99+May!AI99+Jun!AI99+Jul!AI99),IF(Config!$C$6=8,SUM(+Ene!AI99+Feb!AI99+Mar!AI99+Abr!AI99+May!AI99+Jun!AI99+Jul!AI99+Ago!AI99),IF(Config!$C$6=9,SUM(+Ene!AI99+Feb!AI99+Mar!AI99+Abr!AI99+May!AI99+Jun!AI99+Jul!AI99+Ago!AI99+Set!AI99),IF(Config!$C$6=10,SUM(+Ene!AI99+Feb!AI99+Mar!AI99+Abr!AI99+May!AI99+Jun!AI99+Jul!AI99+Ago!AI99+Set!AI99+Oct!AI99),IF(Config!$C$6=11,SUM(+Ene!AI99+Feb!AI99+Mar!AI99+Abr!AI99+May!AI99+Jun!AI99+Jul!AI99+Ago!AI99+Set!AI99+Oct!AI99+Nov!AI99),IF(Config!$C$6=12,SUM(+Ene!AI99+Feb!AI99+Mar!AI99+Abr!AI99+May!AI99+Jun!AI99+Jul!AI99+Ago!AI99+Set!AI99+Oct!AI99+Nov!AI99+Dic!AI99)))))))))))))</f>
        <v>0</v>
      </c>
      <c r="AJ99" s="394">
        <f>IF(Config!$C$6=1,SUM(+Ene!AJ99),IF(Config!$C$6=2,SUM(+Ene!AJ99+Feb!AJ99),IF(Config!$C$6=3,SUM(+Ene!AJ99+Feb!AJ99+Mar!AJ99),IF(Config!$C$6=4,SUM(+Ene!AJ99+Feb!AJ99+Mar!AJ99+Abr!AJ99),IF(Config!$C$6=5,SUM(Ene!AJ99+Feb!AJ99+Mar!AJ99+Abr!AJ99+May!AJ99),IF(Config!$C$6=6,SUM(+Ene!AJ99+Feb!AJ99+Mar!AJ99+Abr!AJ99+May!AJ99+Jun!AJ99),IF(Config!$C$6=7,SUM(Ene!AJ99+Feb!AJ99+Mar!AJ99+Abr!AJ99+May!AJ99+Jun!AJ99+Jul!AJ99),IF(Config!$C$6=8,SUM(+Ene!AJ99+Feb!AJ99+Mar!AJ99+Abr!AJ99+May!AJ99+Jun!AJ99+Jul!AJ99+Ago!AJ99),IF(Config!$C$6=9,SUM(+Ene!AJ99+Feb!AJ99+Mar!AJ99+Abr!AJ99+May!AJ99+Jun!AJ99+Jul!AJ99+Ago!AJ99+Set!AJ99),IF(Config!$C$6=10,SUM(+Ene!AJ99+Feb!AJ99+Mar!AJ99+Abr!AJ99+May!AJ99+Jun!AJ99+Jul!AJ99+Ago!AJ99+Set!AJ99+Oct!AJ99),IF(Config!$C$6=11,SUM(+Ene!AJ99+Feb!AJ99+Mar!AJ99+Abr!AJ99+May!AJ99+Jun!AJ99+Jul!AJ99+Ago!AJ99+Set!AJ99+Oct!AJ99+Nov!AJ99),IF(Config!$C$6=12,SUM(+Ene!AJ99+Feb!AJ99+Mar!AJ99+Abr!AJ99+May!AJ99+Jun!AJ99+Jul!AJ99+Ago!AJ99+Set!AJ99+Oct!AJ99+Nov!AJ99+Dic!AJ99)))))))))))))</f>
        <v>0</v>
      </c>
      <c r="AK99" s="394">
        <f>IF(Config!$C$6=1,SUM(+Ene!AK99),IF(Config!$C$6=2,SUM(+Ene!AK99+Feb!AK99),IF(Config!$C$6=3,SUM(+Ene!AK99+Feb!AK99+Mar!AK99),IF(Config!$C$6=4,SUM(+Ene!AK99+Feb!AK99+Mar!AK99+Abr!AK99),IF(Config!$C$6=5,SUM(Ene!AK99+Feb!AK99+Mar!AK99+Abr!AK99+May!AK99),IF(Config!$C$6=6,SUM(+Ene!AK99+Feb!AK99+Mar!AK99+Abr!AK99+May!AK99+Jun!AK99),IF(Config!$C$6=7,SUM(Ene!AK99+Feb!AK99+Mar!AK99+Abr!AK99+May!AK99+Jun!AK99+Jul!AK99),IF(Config!$C$6=8,SUM(+Ene!AK99+Feb!AK99+Mar!AK99+Abr!AK99+May!AK99+Jun!AK99+Jul!AK99+Ago!AK99),IF(Config!$C$6=9,SUM(+Ene!AK99+Feb!AK99+Mar!AK99+Abr!AK99+May!AK99+Jun!AK99+Jul!AK99+Ago!AK99+Set!AK99),IF(Config!$C$6=10,SUM(+Ene!AK99+Feb!AK99+Mar!AK99+Abr!AK99+May!AK99+Jun!AK99+Jul!AK99+Ago!AK99+Set!AK99+Oct!AK99),IF(Config!$C$6=11,SUM(+Ene!AK99+Feb!AK99+Mar!AK99+Abr!AK99+May!AK99+Jun!AK99+Jul!AK99+Ago!AK99+Set!AK99+Oct!AK99+Nov!AK99),IF(Config!$C$6=12,SUM(+Ene!AK99+Feb!AK99+Mar!AK99+Abr!AK99+May!AK99+Jun!AK99+Jul!AK99+Ago!AK99+Set!AK99+Oct!AK99+Nov!AK99+Dic!AK99)))))))))))))</f>
        <v>0</v>
      </c>
      <c r="AL99" s="394">
        <f>IF(Config!$C$6=1,SUM(+Ene!AL99),IF(Config!$C$6=2,SUM(+Ene!AL99+Feb!AL99),IF(Config!$C$6=3,SUM(+Ene!AL99+Feb!AL99+Mar!AL99),IF(Config!$C$6=4,SUM(+Ene!AL99+Feb!AL99+Mar!AL99+Abr!AL99),IF(Config!$C$6=5,SUM(Ene!AL99+Feb!AL99+Mar!AL99+Abr!AL99+May!AL99),IF(Config!$C$6=6,SUM(+Ene!AL99+Feb!AL99+Mar!AL99+Abr!AL99+May!AL99+Jun!AL99),IF(Config!$C$6=7,SUM(Ene!AL99+Feb!AL99+Mar!AL99+Abr!AL99+May!AL99+Jun!AL99+Jul!AL99),IF(Config!$C$6=8,SUM(+Ene!AL99+Feb!AL99+Mar!AL99+Abr!AL99+May!AL99+Jun!AL99+Jul!AL99+Ago!AL99),IF(Config!$C$6=9,SUM(+Ene!AL99+Feb!AL99+Mar!AL99+Abr!AL99+May!AL99+Jun!AL99+Jul!AL99+Ago!AL99+Set!AL99),IF(Config!$C$6=10,SUM(+Ene!AL99+Feb!AL99+Mar!AL99+Abr!AL99+May!AL99+Jun!AL99+Jul!AL99+Ago!AL99+Set!AL99+Oct!AL99),IF(Config!$C$6=11,SUM(+Ene!AL99+Feb!AL99+Mar!AL99+Abr!AL99+May!AL99+Jun!AL99+Jul!AL99+Ago!AL99+Set!AL99+Oct!AL99+Nov!AL99),IF(Config!$C$6=12,SUM(+Ene!AL99+Feb!AL99+Mar!AL99+Abr!AL99+May!AL99+Jun!AL99+Jul!AL99+Ago!AL99+Set!AL99+Oct!AL99+Nov!AL99+Dic!AL99)))))))))))))</f>
        <v>0</v>
      </c>
      <c r="AM99" s="394">
        <f>IF(Config!$C$6=1,SUM(+Ene!AM99),IF(Config!$C$6=2,SUM(+Ene!AM99+Feb!AM99),IF(Config!$C$6=3,SUM(+Ene!AM99+Feb!AM99+Mar!AM99),IF(Config!$C$6=4,SUM(+Ene!AM99+Feb!AM99+Mar!AM99+Abr!AM99),IF(Config!$C$6=5,SUM(Ene!AM99+Feb!AM99+Mar!AM99+Abr!AM99+May!AM99),IF(Config!$C$6=6,SUM(+Ene!AM99+Feb!AM99+Mar!AM99+Abr!AM99+May!AM99+Jun!AM99),IF(Config!$C$6=7,SUM(Ene!AM99+Feb!AM99+Mar!AM99+Abr!AM99+May!AM99+Jun!AM99+Jul!AM99),IF(Config!$C$6=8,SUM(+Ene!AM99+Feb!AM99+Mar!AM99+Abr!AM99+May!AM99+Jun!AM99+Jul!AM99+Ago!AM99),IF(Config!$C$6=9,SUM(+Ene!AM99+Feb!AM99+Mar!AM99+Abr!AM99+May!AM99+Jun!AM99+Jul!AM99+Ago!AM99+Set!AM99),IF(Config!$C$6=10,SUM(+Ene!AM99+Feb!AM99+Mar!AM99+Abr!AM99+May!AM99+Jun!AM99+Jul!AM99+Ago!AM99+Set!AM99+Oct!AM99),IF(Config!$C$6=11,SUM(+Ene!AM99+Feb!AM99+Mar!AM99+Abr!AM99+May!AM99+Jun!AM99+Jul!AM99+Ago!AM99+Set!AM99+Oct!AM99+Nov!AM99),IF(Config!$C$6=12,SUM(+Ene!AM99+Feb!AM99+Mar!AM99+Abr!AM99+May!AM99+Jun!AM99+Jul!AM99+Ago!AM99+Set!AM99+Oct!AM99+Nov!AM99+Dic!AM99)))))))))))))</f>
        <v>0</v>
      </c>
      <c r="AN99" s="394">
        <f>IF(Config!$C$6=1,SUM(+Ene!AN99),IF(Config!$C$6=2,SUM(+Ene!AN99+Feb!AN99),IF(Config!$C$6=3,SUM(+Ene!AN99+Feb!AN99+Mar!AN99),IF(Config!$C$6=4,SUM(+Ene!AN99+Feb!AN99+Mar!AN99+Abr!AN99),IF(Config!$C$6=5,SUM(Ene!AN99+Feb!AN99+Mar!AN99+Abr!AN99+May!AN99),IF(Config!$C$6=6,SUM(+Ene!AN99+Feb!AN99+Mar!AN99+Abr!AN99+May!AN99+Jun!AN99),IF(Config!$C$6=7,SUM(Ene!AN99+Feb!AN99+Mar!AN99+Abr!AN99+May!AN99+Jun!AN99+Jul!AN99),IF(Config!$C$6=8,SUM(+Ene!AN99+Feb!AN99+Mar!AN99+Abr!AN99+May!AN99+Jun!AN99+Jul!AN99+Ago!AN99),IF(Config!$C$6=9,SUM(+Ene!AN99+Feb!AN99+Mar!AN99+Abr!AN99+May!AN99+Jun!AN99+Jul!AN99+Ago!AN99+Set!AN99),IF(Config!$C$6=10,SUM(+Ene!AN99+Feb!AN99+Mar!AN99+Abr!AN99+May!AN99+Jun!AN99+Jul!AN99+Ago!AN99+Set!AN99+Oct!AN99),IF(Config!$C$6=11,SUM(+Ene!AN99+Feb!AN99+Mar!AN99+Abr!AN99+May!AN99+Jun!AN99+Jul!AN99+Ago!AN99+Set!AN99+Oct!AN99+Nov!AN99),IF(Config!$C$6=12,SUM(+Ene!AN99+Feb!AN99+Mar!AN99+Abr!AN99+May!AN99+Jun!AN99+Jul!AN99+Ago!AN99+Set!AN99+Oct!AN99+Nov!AN99+Dic!AN99)))))))))))))</f>
        <v>0</v>
      </c>
      <c r="AO99" s="394">
        <f>IF(Config!$C$6=1,SUM(+Ene!AO99),IF(Config!$C$6=2,SUM(+Ene!AO99+Feb!AO99),IF(Config!$C$6=3,SUM(+Ene!AO99+Feb!AO99+Mar!AO99),IF(Config!$C$6=4,SUM(+Ene!AO99+Feb!AO99+Mar!AO99+Abr!AO99),IF(Config!$C$6=5,SUM(Ene!AO99+Feb!AO99+Mar!AO99+Abr!AO99+May!AO99),IF(Config!$C$6=6,SUM(+Ene!AO99+Feb!AO99+Mar!AO99+Abr!AO99+May!AO99+Jun!AO99),IF(Config!$C$6=7,SUM(Ene!AO99+Feb!AO99+Mar!AO99+Abr!AO99+May!AO99+Jun!AO99+Jul!AO99),IF(Config!$C$6=8,SUM(+Ene!AO99+Feb!AO99+Mar!AO99+Abr!AO99+May!AO99+Jun!AO99+Jul!AO99+Ago!AO99),IF(Config!$C$6=9,SUM(+Ene!AO99+Feb!AO99+Mar!AO99+Abr!AO99+May!AO99+Jun!AO99+Jul!AO99+Ago!AO99+Set!AO99),IF(Config!$C$6=10,SUM(+Ene!AO99+Feb!AO99+Mar!AO99+Abr!AO99+May!AO99+Jun!AO99+Jul!AO99+Ago!AO99+Set!AO99+Oct!AO99),IF(Config!$C$6=11,SUM(+Ene!AO99+Feb!AO99+Mar!AO99+Abr!AO99+May!AO99+Jun!AO99+Jul!AO99+Ago!AO99+Set!AO99+Oct!AO99+Nov!AO99),IF(Config!$C$6=12,SUM(+Ene!AO99+Feb!AO99+Mar!AO99+Abr!AO99+May!AO99+Jun!AO99+Jul!AO99+Ago!AO99+Set!AO99+Oct!AO99+Nov!AO99+Dic!AO99)))))))))))))</f>
        <v>0</v>
      </c>
      <c r="AP99" s="394">
        <f>IF(Config!$C$6=1,SUM(+Ene!AP99),IF(Config!$C$6=2,SUM(+Ene!AP99+Feb!AP99),IF(Config!$C$6=3,SUM(+Ene!AP99+Feb!AP99+Mar!AP99),IF(Config!$C$6=4,SUM(+Ene!AP99+Feb!AP99+Mar!AP99+Abr!AP99),IF(Config!$C$6=5,SUM(Ene!AP99+Feb!AP99+Mar!AP99+Abr!AP99+May!AP99),IF(Config!$C$6=6,SUM(+Ene!AP99+Feb!AP99+Mar!AP99+Abr!AP99+May!AP99+Jun!AP99),IF(Config!$C$6=7,SUM(Ene!AP99+Feb!AP99+Mar!AP99+Abr!AP99+May!AP99+Jun!AP99+Jul!AP99),IF(Config!$C$6=8,SUM(+Ene!AP99+Feb!AP99+Mar!AP99+Abr!AP99+May!AP99+Jun!AP99+Jul!AP99+Ago!AP99),IF(Config!$C$6=9,SUM(+Ene!AP99+Feb!AP99+Mar!AP99+Abr!AP99+May!AP99+Jun!AP99+Jul!AP99+Ago!AP99+Set!AP99),IF(Config!$C$6=10,SUM(+Ene!AP99+Feb!AP99+Mar!AP99+Abr!AP99+May!AP99+Jun!AP99+Jul!AP99+Ago!AP99+Set!AP99+Oct!AP99),IF(Config!$C$6=11,SUM(+Ene!AP99+Feb!AP99+Mar!AP99+Abr!AP99+May!AP99+Jun!AP99+Jul!AP99+Ago!AP99+Set!AP99+Oct!AP99+Nov!AP99),IF(Config!$C$6=12,SUM(+Ene!AP99+Feb!AP99+Mar!AP99+Abr!AP99+May!AP99+Jun!AP99+Jul!AP99+Ago!AP99+Set!AP99+Oct!AP99+Nov!AP99+Dic!AP99)))))))))))))</f>
        <v>0</v>
      </c>
      <c r="AQ99" s="394">
        <f>IF(Config!$C$6=1,SUM(+Ene!AQ99),IF(Config!$C$6=2,SUM(+Ene!AQ99+Feb!AQ99),IF(Config!$C$6=3,SUM(+Ene!AQ99+Feb!AQ99+Mar!AQ99),IF(Config!$C$6=4,SUM(+Ene!AQ99+Feb!AQ99+Mar!AQ99+Abr!AQ99),IF(Config!$C$6=5,SUM(Ene!AQ99+Feb!AQ99+Mar!AQ99+Abr!AQ99+May!AQ99),IF(Config!$C$6=6,SUM(+Ene!AQ99+Feb!AQ99+Mar!AQ99+Abr!AQ99+May!AQ99+Jun!AQ99),IF(Config!$C$6=7,SUM(Ene!AQ99+Feb!AQ99+Mar!AQ99+Abr!AQ99+May!AQ99+Jun!AQ99+Jul!AQ99),IF(Config!$C$6=8,SUM(+Ene!AQ99+Feb!AQ99+Mar!AQ99+Abr!AQ99+May!AQ99+Jun!AQ99+Jul!AQ99+Ago!AQ99),IF(Config!$C$6=9,SUM(+Ene!AQ99+Feb!AQ99+Mar!AQ99+Abr!AQ99+May!AQ99+Jun!AQ99+Jul!AQ99+Ago!AQ99+Set!AQ99),IF(Config!$C$6=10,SUM(+Ene!AQ99+Feb!AQ99+Mar!AQ99+Abr!AQ99+May!AQ99+Jun!AQ99+Jul!AQ99+Ago!AQ99+Set!AQ99+Oct!AQ99),IF(Config!$C$6=11,SUM(+Ene!AQ99+Feb!AQ99+Mar!AQ99+Abr!AQ99+May!AQ99+Jun!AQ99+Jul!AQ99+Ago!AQ99+Set!AQ99+Oct!AQ99+Nov!AQ99),IF(Config!$C$6=12,SUM(+Ene!AQ99+Feb!AQ99+Mar!AQ99+Abr!AQ99+May!AQ99+Jun!AQ99+Jul!AQ99+Ago!AQ99+Set!AQ99+Oct!AQ99+Nov!AQ99+Dic!AQ99)))))))))))))</f>
        <v>0</v>
      </c>
      <c r="AR99" s="394">
        <f>IF(Config!$C$6=1,SUM(+Ene!AR99),IF(Config!$C$6=2,SUM(+Ene!AR99+Feb!AR99),IF(Config!$C$6=3,SUM(+Ene!AR99+Feb!AR99+Mar!AR99),IF(Config!$C$6=4,SUM(+Ene!AR99+Feb!AR99+Mar!AR99+Abr!AR99),IF(Config!$C$6=5,SUM(Ene!AR99+Feb!AR99+Mar!AR99+Abr!AR99+May!AR99),IF(Config!$C$6=6,SUM(+Ene!AR99+Feb!AR99+Mar!AR99+Abr!AR99+May!AR99+Jun!AR99),IF(Config!$C$6=7,SUM(Ene!AR99+Feb!AR99+Mar!AR99+Abr!AR99+May!AR99+Jun!AR99+Jul!AR99),IF(Config!$C$6=8,SUM(+Ene!AR99+Feb!AR99+Mar!AR99+Abr!AR99+May!AR99+Jun!AR99+Jul!AR99+Ago!AR99),IF(Config!$C$6=9,SUM(+Ene!AR99+Feb!AR99+Mar!AR99+Abr!AR99+May!AR99+Jun!AR99+Jul!AR99+Ago!AR99+Set!AR99),IF(Config!$C$6=10,SUM(+Ene!AR99+Feb!AR99+Mar!AR99+Abr!AR99+May!AR99+Jun!AR99+Jul!AR99+Ago!AR99+Set!AR99+Oct!AR99),IF(Config!$C$6=11,SUM(+Ene!AR99+Feb!AR99+Mar!AR99+Abr!AR99+May!AR99+Jun!AR99+Jul!AR99+Ago!AR99+Set!AR99+Oct!AR99+Nov!AR99),IF(Config!$C$6=12,SUM(+Ene!AR99+Feb!AR99+Mar!AR99+Abr!AR99+May!AR99+Jun!AR99+Jul!AR99+Ago!AR99+Set!AR99+Oct!AR99+Nov!AR99+Dic!AR99)))))))))))))</f>
        <v>0</v>
      </c>
      <c r="AS99" s="394">
        <f>IF(Config!$C$6=1,SUM(+Ene!AS99),IF(Config!$C$6=2,SUM(+Ene!AS99+Feb!AS99),IF(Config!$C$6=3,SUM(+Ene!AS99+Feb!AS99+Mar!AS99),IF(Config!$C$6=4,SUM(+Ene!AS99+Feb!AS99+Mar!AS99+Abr!AS99),IF(Config!$C$6=5,SUM(Ene!AS99+Feb!AS99+Mar!AS99+Abr!AS99+May!AS99),IF(Config!$C$6=6,SUM(+Ene!AS99+Feb!AS99+Mar!AS99+Abr!AS99+May!AS99+Jun!AS99),IF(Config!$C$6=7,SUM(Ene!AS99+Feb!AS99+Mar!AS99+Abr!AS99+May!AS99+Jun!AS99+Jul!AS99),IF(Config!$C$6=8,SUM(+Ene!AS99+Feb!AS99+Mar!AS99+Abr!AS99+May!AS99+Jun!AS99+Jul!AS99+Ago!AS99),IF(Config!$C$6=9,SUM(+Ene!AS99+Feb!AS99+Mar!AS99+Abr!AS99+May!AS99+Jun!AS99+Jul!AS99+Ago!AS99+Set!AS99),IF(Config!$C$6=10,SUM(+Ene!AS99+Feb!AS99+Mar!AS99+Abr!AS99+May!AS99+Jun!AS99+Jul!AS99+Ago!AS99+Set!AS99+Oct!AS99),IF(Config!$C$6=11,SUM(+Ene!AS99+Feb!AS99+Mar!AS99+Abr!AS99+May!AS99+Jun!AS99+Jul!AS99+Ago!AS99+Set!AS99+Oct!AS99+Nov!AS99),IF(Config!$C$6=12,SUM(+Ene!AS99+Feb!AS99+Mar!AS99+Abr!AS99+May!AS99+Jun!AS99+Jul!AS99+Ago!AS99+Set!AS99+Oct!AS99+Nov!AS99+Dic!AS99)))))))))))))</f>
        <v>0</v>
      </c>
      <c r="AT99" s="394">
        <f>IF(Config!$C$6=1,SUM(+Ene!AT99),IF(Config!$C$6=2,SUM(+Ene!AT99+Feb!AT99),IF(Config!$C$6=3,SUM(+Ene!AT99+Feb!AT99+Mar!AT99),IF(Config!$C$6=4,SUM(+Ene!AT99+Feb!AT99+Mar!AT99+Abr!AT99),IF(Config!$C$6=5,SUM(Ene!AT99+Feb!AT99+Mar!AT99+Abr!AT99+May!AT99),IF(Config!$C$6=6,SUM(+Ene!AT99+Feb!AT99+Mar!AT99+Abr!AT99+May!AT99+Jun!AT99),IF(Config!$C$6=7,SUM(Ene!AT99+Feb!AT99+Mar!AT99+Abr!AT99+May!AT99+Jun!AT99+Jul!AT99),IF(Config!$C$6=8,SUM(+Ene!AT99+Feb!AT99+Mar!AT99+Abr!AT99+May!AT99+Jun!AT99+Jul!AT99+Ago!AT99),IF(Config!$C$6=9,SUM(+Ene!AT99+Feb!AT99+Mar!AT99+Abr!AT99+May!AT99+Jun!AT99+Jul!AT99+Ago!AT99+Set!AT99),IF(Config!$C$6=10,SUM(+Ene!AT99+Feb!AT99+Mar!AT99+Abr!AT99+May!AT99+Jun!AT99+Jul!AT99+Ago!AT99+Set!AT99+Oct!AT99),IF(Config!$C$6=11,SUM(+Ene!AT99+Feb!AT99+Mar!AT99+Abr!AT99+May!AT99+Jun!AT99+Jul!AT99+Ago!AT99+Set!AT99+Oct!AT99+Nov!AT99),IF(Config!$C$6=12,SUM(+Ene!AT99+Feb!AT99+Mar!AT99+Abr!AT99+May!AT99+Jun!AT99+Jul!AT99+Ago!AT99+Set!AT99+Oct!AT99+Nov!AT99+Dic!AT99)))))))))))))</f>
        <v>0</v>
      </c>
      <c r="AU99">
        <f t="shared" si="79"/>
        <v>0</v>
      </c>
      <c r="AV99" s="394">
        <f t="shared" si="70"/>
        <v>0</v>
      </c>
      <c r="AW99" s="394">
        <f t="shared" si="71"/>
        <v>0</v>
      </c>
      <c r="AX99" s="394">
        <f t="shared" si="72"/>
        <v>0</v>
      </c>
      <c r="AY99" s="394">
        <f t="shared" si="73"/>
        <v>0</v>
      </c>
      <c r="AZ99" s="394">
        <f t="shared" si="74"/>
        <v>0</v>
      </c>
      <c r="BA99" s="394">
        <f t="shared" si="75"/>
        <v>0</v>
      </c>
      <c r="BB99" s="37">
        <f t="shared" si="59"/>
        <v>0</v>
      </c>
      <c r="BC99" s="394">
        <f t="shared" si="76"/>
        <v>0</v>
      </c>
      <c r="BD99" s="394">
        <f t="shared" si="77"/>
        <v>0</v>
      </c>
      <c r="BE99" s="394">
        <f t="shared" si="78"/>
        <v>0</v>
      </c>
      <c r="BF99" s="54">
        <f t="shared" si="69"/>
        <v>0</v>
      </c>
      <c r="BG99" t="str">
        <f t="shared" si="80"/>
        <v>OK</v>
      </c>
    </row>
    <row r="100" spans="1:59" x14ac:dyDescent="0.25">
      <c r="A100" s="400">
        <v>97</v>
      </c>
      <c r="B100" s="392" t="str">
        <f>METAS!B96</f>
        <v>PORCENTAJE NIÑOS 1 AÑO  PROTEGIDOS CON 3 DOSIS DE VACUNA ANTINEUMOCÓCICA</v>
      </c>
      <c r="C100" s="387" t="str">
        <f>METAS!D96</f>
        <v>DIT</v>
      </c>
      <c r="D100" s="394">
        <f>IF(Config!$C$6=1,SUM(+Ene!D100),IF(Config!$C$6=2,SUM(+Ene!D100+Feb!D100),IF(Config!$C$6=3,SUM(+Ene!D100+Feb!D100+Mar!D100),IF(Config!$C$6=4,SUM(+Ene!D100+Feb!D100+Mar!D100+Abr!D100),IF(Config!$C$6=5,SUM(Ene!D100+Feb!D100+Mar!D100+Abr!D100+May!D100),IF(Config!$C$6=6,SUM(+Ene!D100+Feb!D100+Mar!D100+Abr!D100+May!D100+Jun!D100),IF(Config!$C$6=7,SUM(Ene!D100+Feb!D100+Mar!D100+Abr!D100+May!D100+Jun!D100+Jul!D100),IF(Config!$C$6=8,SUM(+Ene!D100+Feb!D100+Mar!D100+Abr!D100+May!D100+Jun!D100+Jul!D100+Ago!D100),IF(Config!$C$6=9,SUM(+Ene!D100+Feb!D100+Mar!D100+Abr!D100+May!D100+Jun!D100+Jul!D100+Ago!D100+Set!D100),IF(Config!$C$6=10,SUM(+Ene!D100+Feb!D100+Mar!D100+Abr!D100+May!D100+Jun!D100+Jul!D100+Ago!D100+Set!D100+Oct!D100),IF(Config!$C$6=11,SUM(+Ene!D100+Feb!D100+Mar!D100+Abr!D100+May!D100+Jun!D100+Jul!D100+Ago!D100+Set!D100+Oct!D100+Nov!D100),IF(Config!$C$6=12,SUM(+Ene!D100+Feb!D100+Mar!D100+Abr!D100+May!D100+Jun!D100+Jul!D100+Ago!D100+Set!D100+Oct!D100+Nov!D100+Dic!D100)))))))))))))</f>
        <v>0</v>
      </c>
      <c r="E100" s="394">
        <f>IF(Config!$C$6=1,SUM(+Ene!E100),IF(Config!$C$6=2,SUM(+Ene!E100+Feb!E100),IF(Config!$C$6=3,SUM(+Ene!E100+Feb!E100+Mar!E100),IF(Config!$C$6=4,SUM(+Ene!E100+Feb!E100+Mar!E100+Abr!E100),IF(Config!$C$6=5,SUM(Ene!E100+Feb!E100+Mar!E100+Abr!E100+May!E100),IF(Config!$C$6=6,SUM(+Ene!E100+Feb!E100+Mar!E100+Abr!E100+May!E100+Jun!E100),IF(Config!$C$6=7,SUM(Ene!E100+Feb!E100+Mar!E100+Abr!E100+May!E100+Jun!E100+Jul!E100),IF(Config!$C$6=8,SUM(+Ene!E100+Feb!E100+Mar!E100+Abr!E100+May!E100+Jun!E100+Jul!E100+Ago!E100),IF(Config!$C$6=9,SUM(+Ene!E100+Feb!E100+Mar!E100+Abr!E100+May!E100+Jun!E100+Jul!E100+Ago!E100+Set!E100),IF(Config!$C$6=10,SUM(+Ene!E100+Feb!E100+Mar!E100+Abr!E100+May!E100+Jun!E100+Jul!E100+Ago!E100+Set!E100+Oct!E100),IF(Config!$C$6=11,SUM(+Ene!E100+Feb!E100+Mar!E100+Abr!E100+May!E100+Jun!E100+Jul!E100+Ago!E100+Set!E100+Oct!E100+Nov!E100),IF(Config!$C$6=12,SUM(+Ene!E100+Feb!E100+Mar!E100+Abr!E100+May!E100+Jun!E100+Jul!E100+Ago!E100+Set!E100+Oct!E100+Nov!E100+Dic!E100)))))))))))))</f>
        <v>0</v>
      </c>
      <c r="F100" s="429">
        <f>IF(Config!$C$6=1,SUM(+Ene!F120),IF(Config!$C$6=2,SUM(+Ene!F120+Feb!F120),IF(Config!$C$6=3,SUM(+Ene!F120+Feb!F120+Mar!F120),IF(Config!$C$6=4,SUM(+Ene!F120+Feb!F120+Mar!F120+Abr!F120),IF(Config!$C$6=5,SUM(Ene!F120+Feb!F120+Mar!F120+Abr!F120+May!F120),IF(Config!$C$6=6,SUM(+Ene!F120+Feb!F120+Mar!F120+Abr!F120+May!F120+Jun!F120),IF(Config!$C$6=7,SUM(Ene!F120+Feb!F120+Mar!F120+Abr!F120+May!F120+Jun!F120+Jul!F120),IF(Config!$C$6=8,SUM(+Ene!F120+Feb!F120+Mar!F120+Abr!F120+May!F120+Jun!F120+Jul!F120+Ago!F120),IF(Config!$C$6=9,SUM(+Ene!F120+Feb!F120+Mar!F120+Abr!F120+May!F120+Jun!F120+Jul!F120+Ago!F120+Set!F120),IF(Config!$C$6=10,SUM(+Ene!F120+Feb!F120+Mar!F120+Abr!F120+May!F120+Jun!F120+Jul!F120+Ago!F120+Set!F120+Oct!F120),IF(Config!$C$6=11,SUM(+Ene!F120+Feb!F120+Mar!F120+Abr!F120+May!F120+Jun!F120+Jul!F120+Ago!F120+Set!F120+Oct!F120+Nov!F120),IF(Config!$C$6=12,SUM(+Ene!F120+Feb!F120+Mar!F120+Abr!F120+May!F120+Jun!F120+Jul!F120+Ago!F120+Set!F120+Oct!F120+Nov!F120+Dic!F120)))))))))))))</f>
        <v>0</v>
      </c>
      <c r="G100" s="394">
        <f>IF(Config!$C$6=1,SUM(+Ene!G100),IF(Config!$C$6=2,SUM(+Ene!G100+Feb!G100),IF(Config!$C$6=3,SUM(+Ene!G100+Feb!G100+Mar!G100),IF(Config!$C$6=4,SUM(+Ene!G100+Feb!G100+Mar!G100+Abr!G100),IF(Config!$C$6=5,SUM(Ene!G100+Feb!G100+Mar!G100+Abr!G100+May!G100),IF(Config!$C$6=6,SUM(+Ene!G100+Feb!G100+Mar!G100+Abr!G100+May!G100+Jun!G100),IF(Config!$C$6=7,SUM(Ene!G100+Feb!G100+Mar!G100+Abr!G100+May!G100+Jun!G100+Jul!G100),IF(Config!$C$6=8,SUM(+Ene!G100+Feb!G100+Mar!G100+Abr!G100+May!G100+Jun!G100+Jul!G100+Ago!G100),IF(Config!$C$6=9,SUM(+Ene!G100+Feb!G100+Mar!G100+Abr!G100+May!G100+Jun!G100+Jul!G100+Ago!G100+Set!G100),IF(Config!$C$6=10,SUM(+Ene!G100+Feb!G100+Mar!G100+Abr!G100+May!G100+Jun!G100+Jul!G100+Ago!G100+Set!G100+Oct!G100),IF(Config!$C$6=11,SUM(+Ene!G100+Feb!G100+Mar!G100+Abr!G100+May!G100+Jun!G100+Jul!G100+Ago!G100+Set!G100+Oct!G100+Nov!G100),IF(Config!$C$6=12,SUM(+Ene!G100+Feb!G100+Mar!G100+Abr!G100+May!G100+Jun!G100+Jul!G100+Ago!G100+Set!G100+Oct!G100+Nov!G100+Dic!G100)))))))))))))</f>
        <v>0</v>
      </c>
      <c r="H100" s="394">
        <f>IF(Config!$C$6=1,SUM(+Ene!H100),IF(Config!$C$6=2,SUM(+Ene!H100+Feb!H100),IF(Config!$C$6=3,SUM(+Ene!H100+Feb!H100+Mar!H100),IF(Config!$C$6=4,SUM(+Ene!H100+Feb!H100+Mar!H100+Abr!H100),IF(Config!$C$6=5,SUM(Ene!H100+Feb!H100+Mar!H100+Abr!H100+May!H100),IF(Config!$C$6=6,SUM(+Ene!H100+Feb!H100+Mar!H100+Abr!H100+May!H100+Jun!H100),IF(Config!$C$6=7,SUM(Ene!H100+Feb!H100+Mar!H100+Abr!H100+May!H100+Jun!H100+Jul!H100),IF(Config!$C$6=8,SUM(+Ene!H100+Feb!H100+Mar!H100+Abr!H100+May!H100+Jun!H100+Jul!H100+Ago!H100),IF(Config!$C$6=9,SUM(+Ene!H100+Feb!H100+Mar!H100+Abr!H100+May!H100+Jun!H100+Jul!H100+Ago!H100+Set!H100),IF(Config!$C$6=10,SUM(+Ene!H100+Feb!H100+Mar!H100+Abr!H100+May!H100+Jun!H100+Jul!H100+Ago!H100+Set!H100+Oct!H100),IF(Config!$C$6=11,SUM(+Ene!H100+Feb!H100+Mar!H100+Abr!H100+May!H100+Jun!H100+Jul!H100+Ago!H100+Set!H100+Oct!H100+Nov!H100),IF(Config!$C$6=12,SUM(+Ene!H100+Feb!H100+Mar!H100+Abr!H100+May!H100+Jun!H100+Jul!H100+Ago!H100+Set!H100+Oct!H100+Nov!H100+Dic!H100)))))))))))))</f>
        <v>0</v>
      </c>
      <c r="I100" s="394">
        <f>IF(Config!$C$6=1,SUM(+Ene!I100),IF(Config!$C$6=2,SUM(+Ene!I100+Feb!I100),IF(Config!$C$6=3,SUM(+Ene!I100+Feb!I100+Mar!I100),IF(Config!$C$6=4,SUM(+Ene!I100+Feb!I100+Mar!I100+Abr!I100),IF(Config!$C$6=5,SUM(Ene!I100+Feb!I100+Mar!I100+Abr!I100+May!I100),IF(Config!$C$6=6,SUM(+Ene!I100+Feb!I100+Mar!I100+Abr!I100+May!I100+Jun!I100),IF(Config!$C$6=7,SUM(Ene!I100+Feb!I100+Mar!I100+Abr!I100+May!I100+Jun!I100+Jul!I100),IF(Config!$C$6=8,SUM(+Ene!I100+Feb!I100+Mar!I100+Abr!I100+May!I100+Jun!I100+Jul!I100+Ago!I100),IF(Config!$C$6=9,SUM(+Ene!I100+Feb!I100+Mar!I100+Abr!I100+May!I100+Jun!I100+Jul!I100+Ago!I100+Set!I100),IF(Config!$C$6=10,SUM(+Ene!I100+Feb!I100+Mar!I100+Abr!I100+May!I100+Jun!I100+Jul!I100+Ago!I100+Set!I100+Oct!I100),IF(Config!$C$6=11,SUM(+Ene!I100+Feb!I100+Mar!I100+Abr!I100+May!I100+Jun!I100+Jul!I100+Ago!I100+Set!I100+Oct!I100+Nov!I100),IF(Config!$C$6=12,SUM(+Ene!I100+Feb!I100+Mar!I100+Abr!I100+May!I100+Jun!I100+Jul!I100+Ago!I100+Set!I100+Oct!I100+Nov!I100+Dic!I100)))))))))))))</f>
        <v>0</v>
      </c>
      <c r="J100" s="394">
        <f>IF(Config!$C$6=1,SUM(+Ene!J100),IF(Config!$C$6=2,SUM(+Ene!J100+Feb!J100),IF(Config!$C$6=3,SUM(+Ene!J100+Feb!J100+Mar!J100),IF(Config!$C$6=4,SUM(+Ene!J100+Feb!J100+Mar!J100+Abr!J100),IF(Config!$C$6=5,SUM(Ene!J100+Feb!J100+Mar!J100+Abr!J100+May!J100),IF(Config!$C$6=6,SUM(+Ene!J100+Feb!J100+Mar!J100+Abr!J100+May!J100+Jun!J100),IF(Config!$C$6=7,SUM(Ene!J100+Feb!J100+Mar!J100+Abr!J100+May!J100+Jun!J100+Jul!J100),IF(Config!$C$6=8,SUM(+Ene!J100+Feb!J100+Mar!J100+Abr!J100+May!J100+Jun!J100+Jul!J100+Ago!J100),IF(Config!$C$6=9,SUM(+Ene!J100+Feb!J100+Mar!J100+Abr!J100+May!J100+Jun!J100+Jul!J100+Ago!J100+Set!J100),IF(Config!$C$6=10,SUM(+Ene!J100+Feb!J100+Mar!J100+Abr!J100+May!J100+Jun!J100+Jul!J100+Ago!J100+Set!J100+Oct!J100),IF(Config!$C$6=11,SUM(+Ene!J100+Feb!J100+Mar!J100+Abr!J100+May!J100+Jun!J100+Jul!J100+Ago!J100+Set!J100+Oct!J100+Nov!J100),IF(Config!$C$6=12,SUM(+Ene!J100+Feb!J100+Mar!J100+Abr!J100+May!J100+Jun!J100+Jul!J100+Ago!J100+Set!J100+Oct!J100+Nov!J100+Dic!J100)))))))))))))</f>
        <v>0</v>
      </c>
      <c r="K100" s="394">
        <f>IF(Config!$C$6=1,SUM(+Ene!K100),IF(Config!$C$6=2,SUM(+Ene!K100+Feb!K100),IF(Config!$C$6=3,SUM(+Ene!K100+Feb!K100+Mar!K100),IF(Config!$C$6=4,SUM(+Ene!K100+Feb!K100+Mar!K100+Abr!K100),IF(Config!$C$6=5,SUM(Ene!K100+Feb!K100+Mar!K100+Abr!K100+May!K100),IF(Config!$C$6=6,SUM(+Ene!K100+Feb!K100+Mar!K100+Abr!K100+May!K100+Jun!K100),IF(Config!$C$6=7,SUM(Ene!K100+Feb!K100+Mar!K100+Abr!K100+May!K100+Jun!K100+Jul!K100),IF(Config!$C$6=8,SUM(+Ene!K100+Feb!K100+Mar!K100+Abr!K100+May!K100+Jun!K100+Jul!K100+Ago!K100),IF(Config!$C$6=9,SUM(+Ene!K100+Feb!K100+Mar!K100+Abr!K100+May!K100+Jun!K100+Jul!K100+Ago!K100+Set!K100),IF(Config!$C$6=10,SUM(+Ene!K100+Feb!K100+Mar!K100+Abr!K100+May!K100+Jun!K100+Jul!K100+Ago!K100+Set!K100+Oct!K100),IF(Config!$C$6=11,SUM(+Ene!K100+Feb!K100+Mar!K100+Abr!K100+May!K100+Jun!K100+Jul!K100+Ago!K100+Set!K100+Oct!K100+Nov!K100),IF(Config!$C$6=12,SUM(+Ene!K100+Feb!K100+Mar!K100+Abr!K100+May!K100+Jun!K100+Jul!K100+Ago!K100+Set!K100+Oct!K100+Nov!K100+Dic!K100)))))))))))))</f>
        <v>0</v>
      </c>
      <c r="L100" s="394">
        <f>IF(Config!$C$6=1,SUM(+Ene!L100),IF(Config!$C$6=2,SUM(+Ene!L100+Feb!L100),IF(Config!$C$6=3,SUM(+Ene!L100+Feb!L100+Mar!L100),IF(Config!$C$6=4,SUM(+Ene!L100+Feb!L100+Mar!L100+Abr!L100),IF(Config!$C$6=5,SUM(Ene!L100+Feb!L100+Mar!L100+Abr!L100+May!L100),IF(Config!$C$6=6,SUM(+Ene!L100+Feb!L100+Mar!L100+Abr!L100+May!L100+Jun!L100),IF(Config!$C$6=7,SUM(Ene!L100+Feb!L100+Mar!L100+Abr!L100+May!L100+Jun!L100+Jul!L100),IF(Config!$C$6=8,SUM(+Ene!L100+Feb!L100+Mar!L100+Abr!L100+May!L100+Jun!L100+Jul!L100+Ago!L100),IF(Config!$C$6=9,SUM(+Ene!L100+Feb!L100+Mar!L100+Abr!L100+May!L100+Jun!L100+Jul!L100+Ago!L100+Set!L100),IF(Config!$C$6=10,SUM(+Ene!L100+Feb!L100+Mar!L100+Abr!L100+May!L100+Jun!L100+Jul!L100+Ago!L100+Set!L100+Oct!L100),IF(Config!$C$6=11,SUM(+Ene!L100+Feb!L100+Mar!L100+Abr!L100+May!L100+Jun!L100+Jul!L100+Ago!L100+Set!L100+Oct!L100+Nov!L100),IF(Config!$C$6=12,SUM(+Ene!L100+Feb!L100+Mar!L100+Abr!L100+May!L100+Jun!L100+Jul!L100+Ago!L100+Set!L100+Oct!L100+Nov!L100+Dic!L100)))))))))))))</f>
        <v>0</v>
      </c>
      <c r="M100" s="394">
        <f>IF(Config!$C$6=1,SUM(+Ene!M100),IF(Config!$C$6=2,SUM(+Ene!M100+Feb!M100),IF(Config!$C$6=3,SUM(+Ene!M100+Feb!M100+Mar!M100),IF(Config!$C$6=4,SUM(+Ene!M100+Feb!M100+Mar!M100+Abr!M100),IF(Config!$C$6=5,SUM(Ene!M100+Feb!M100+Mar!M100+Abr!M100+May!M100),IF(Config!$C$6=6,SUM(+Ene!M100+Feb!M100+Mar!M100+Abr!M100+May!M100+Jun!M100),IF(Config!$C$6=7,SUM(Ene!M100+Feb!M100+Mar!M100+Abr!M100+May!M100+Jun!M100+Jul!M100),IF(Config!$C$6=8,SUM(+Ene!M100+Feb!M100+Mar!M100+Abr!M100+May!M100+Jun!M100+Jul!M100+Ago!M100),IF(Config!$C$6=9,SUM(+Ene!M100+Feb!M100+Mar!M100+Abr!M100+May!M100+Jun!M100+Jul!M100+Ago!M100+Set!M100),IF(Config!$C$6=10,SUM(+Ene!M100+Feb!M100+Mar!M100+Abr!M100+May!M100+Jun!M100+Jul!M100+Ago!M100+Set!M100+Oct!M100),IF(Config!$C$6=11,SUM(+Ene!M100+Feb!M100+Mar!M100+Abr!M100+May!M100+Jun!M100+Jul!M100+Ago!M100+Set!M100+Oct!M100+Nov!M100),IF(Config!$C$6=12,SUM(+Ene!M100+Feb!M100+Mar!M100+Abr!M100+May!M100+Jun!M100+Jul!M100+Ago!M100+Set!M100+Oct!M100+Nov!M100+Dic!M100)))))))))))))</f>
        <v>0</v>
      </c>
      <c r="N100" s="394">
        <f>IF(Config!$C$6=1,SUM(+Ene!N100),IF(Config!$C$6=2,SUM(+Ene!N100+Feb!N100),IF(Config!$C$6=3,SUM(+Ene!N100+Feb!N100+Mar!N100),IF(Config!$C$6=4,SUM(+Ene!N100+Feb!N100+Mar!N100+Abr!N100),IF(Config!$C$6=5,SUM(Ene!N100+Feb!N100+Mar!N100+Abr!N100+May!N100),IF(Config!$C$6=6,SUM(+Ene!N100+Feb!N100+Mar!N100+Abr!N100+May!N100+Jun!N100),IF(Config!$C$6=7,SUM(Ene!N100+Feb!N100+Mar!N100+Abr!N100+May!N100+Jun!N100+Jul!N100),IF(Config!$C$6=8,SUM(+Ene!N100+Feb!N100+Mar!N100+Abr!N100+May!N100+Jun!N100+Jul!N100+Ago!N100),IF(Config!$C$6=9,SUM(+Ene!N100+Feb!N100+Mar!N100+Abr!N100+May!N100+Jun!N100+Jul!N100+Ago!N100+Set!N100),IF(Config!$C$6=10,SUM(+Ene!N100+Feb!N100+Mar!N100+Abr!N100+May!N100+Jun!N100+Jul!N100+Ago!N100+Set!N100+Oct!N100),IF(Config!$C$6=11,SUM(+Ene!N100+Feb!N100+Mar!N100+Abr!N100+May!N100+Jun!N100+Jul!N100+Ago!N100+Set!N100+Oct!N100+Nov!N100),IF(Config!$C$6=12,SUM(+Ene!N100+Feb!N100+Mar!N100+Abr!N100+May!N100+Jun!N100+Jul!N100+Ago!N100+Set!N100+Oct!N100+Nov!N100+Dic!N100)))))))))))))</f>
        <v>0</v>
      </c>
      <c r="O100" s="394">
        <f>IF(Config!$C$6=1,SUM(+Ene!O100),IF(Config!$C$6=2,SUM(+Ene!O100+Feb!O100),IF(Config!$C$6=3,SUM(+Ene!O100+Feb!O100+Mar!O100),IF(Config!$C$6=4,SUM(+Ene!O100+Feb!O100+Mar!O100+Abr!O100),IF(Config!$C$6=5,SUM(Ene!O100+Feb!O100+Mar!O100+Abr!O100+May!O100),IF(Config!$C$6=6,SUM(+Ene!O100+Feb!O100+Mar!O100+Abr!O100+May!O100+Jun!O100),IF(Config!$C$6=7,SUM(Ene!O100+Feb!O100+Mar!O100+Abr!O100+May!O100+Jun!O100+Jul!O100),IF(Config!$C$6=8,SUM(+Ene!O100+Feb!O100+Mar!O100+Abr!O100+May!O100+Jun!O100+Jul!O100+Ago!O100),IF(Config!$C$6=9,SUM(+Ene!O100+Feb!O100+Mar!O100+Abr!O100+May!O100+Jun!O100+Jul!O100+Ago!O100+Set!O100),IF(Config!$C$6=10,SUM(+Ene!O100+Feb!O100+Mar!O100+Abr!O100+May!O100+Jun!O100+Jul!O100+Ago!O100+Set!O100+Oct!O100),IF(Config!$C$6=11,SUM(+Ene!O100+Feb!O100+Mar!O100+Abr!O100+May!O100+Jun!O100+Jul!O100+Ago!O100+Set!O100+Oct!O100+Nov!O100),IF(Config!$C$6=12,SUM(+Ene!O100+Feb!O100+Mar!O100+Abr!O100+May!O100+Jun!O100+Jul!O100+Ago!O100+Set!O100+Oct!O100+Nov!O100+Dic!O100)))))))))))))</f>
        <v>0</v>
      </c>
      <c r="P100" s="394">
        <f>IF(Config!$C$6=1,SUM(+Ene!P100),IF(Config!$C$6=2,SUM(+Ene!P100+Feb!P100),IF(Config!$C$6=3,SUM(+Ene!P100+Feb!P100+Mar!P100),IF(Config!$C$6=4,SUM(+Ene!P100+Feb!P100+Mar!P100+Abr!P100),IF(Config!$C$6=5,SUM(Ene!P100+Feb!P100+Mar!P100+Abr!P100+May!P100),IF(Config!$C$6=6,SUM(+Ene!P100+Feb!P100+Mar!P100+Abr!P100+May!P100+Jun!P100),IF(Config!$C$6=7,SUM(Ene!P100+Feb!P100+Mar!P100+Abr!P100+May!P100+Jun!P100+Jul!P100),IF(Config!$C$6=8,SUM(+Ene!P100+Feb!P100+Mar!P100+Abr!P100+May!P100+Jun!P100+Jul!P100+Ago!P100),IF(Config!$C$6=9,SUM(+Ene!P100+Feb!P100+Mar!P100+Abr!P100+May!P100+Jun!P100+Jul!P100+Ago!P100+Set!P100),IF(Config!$C$6=10,SUM(+Ene!P100+Feb!P100+Mar!P100+Abr!P100+May!P100+Jun!P100+Jul!P100+Ago!P100+Set!P100+Oct!P100),IF(Config!$C$6=11,SUM(+Ene!P100+Feb!P100+Mar!P100+Abr!P100+May!P100+Jun!P100+Jul!P100+Ago!P100+Set!P100+Oct!P100+Nov!P100),IF(Config!$C$6=12,SUM(+Ene!P100+Feb!P100+Mar!P100+Abr!P100+May!P100+Jun!P100+Jul!P100+Ago!P100+Set!P100+Oct!P100+Nov!P100+Dic!P100)))))))))))))</f>
        <v>0</v>
      </c>
      <c r="Q100" s="394">
        <f>IF(Config!$C$6=1,SUM(+Ene!Q100),IF(Config!$C$6=2,SUM(+Ene!Q100+Feb!Q100),IF(Config!$C$6=3,SUM(+Ene!Q100+Feb!Q100+Mar!Q100),IF(Config!$C$6=4,SUM(+Ene!Q100+Feb!Q100+Mar!Q100+Abr!Q100),IF(Config!$C$6=5,SUM(Ene!Q100+Feb!Q100+Mar!Q100+Abr!Q100+May!Q100),IF(Config!$C$6=6,SUM(+Ene!Q100+Feb!Q100+Mar!Q100+Abr!Q100+May!Q100+Jun!Q100),IF(Config!$C$6=7,SUM(Ene!Q100+Feb!Q100+Mar!Q100+Abr!Q100+May!Q100+Jun!Q100+Jul!Q100),IF(Config!$C$6=8,SUM(+Ene!Q100+Feb!Q100+Mar!Q100+Abr!Q100+May!Q100+Jun!Q100+Jul!Q100+Ago!Q100),IF(Config!$C$6=9,SUM(+Ene!Q100+Feb!Q100+Mar!Q100+Abr!Q100+May!Q100+Jun!Q100+Jul!Q100+Ago!Q100+Set!Q100),IF(Config!$C$6=10,SUM(+Ene!Q100+Feb!Q100+Mar!Q100+Abr!Q100+May!Q100+Jun!Q100+Jul!Q100+Ago!Q100+Set!Q100+Oct!Q100),IF(Config!$C$6=11,SUM(+Ene!Q100+Feb!Q100+Mar!Q100+Abr!Q100+May!Q100+Jun!Q100+Jul!Q100+Ago!Q100+Set!Q100+Oct!Q100+Nov!Q100),IF(Config!$C$6=12,SUM(+Ene!Q100+Feb!Q100+Mar!Q100+Abr!Q100+May!Q100+Jun!Q100+Jul!Q100+Ago!Q100+Set!Q100+Oct!Q100+Nov!Q100+Dic!Q100)))))))))))))</f>
        <v>0</v>
      </c>
      <c r="R100" s="394">
        <f>IF(Config!$C$6=1,SUM(+Ene!R100),IF(Config!$C$6=2,SUM(+Ene!R100+Feb!R100),IF(Config!$C$6=3,SUM(+Ene!R100+Feb!R100+Mar!R100),IF(Config!$C$6=4,SUM(+Ene!R100+Feb!R100+Mar!R100+Abr!R100),IF(Config!$C$6=5,SUM(Ene!R100+Feb!R100+Mar!R100+Abr!R100+May!R100),IF(Config!$C$6=6,SUM(+Ene!R100+Feb!R100+Mar!R100+Abr!R100+May!R100+Jun!R100),IF(Config!$C$6=7,SUM(Ene!R100+Feb!R100+Mar!R100+Abr!R100+May!R100+Jun!R100+Jul!R100),IF(Config!$C$6=8,SUM(+Ene!R100+Feb!R100+Mar!R100+Abr!R100+May!R100+Jun!R100+Jul!R100+Ago!R100),IF(Config!$C$6=9,SUM(+Ene!R100+Feb!R100+Mar!R100+Abr!R100+May!R100+Jun!R100+Jul!R100+Ago!R100+Set!R100),IF(Config!$C$6=10,SUM(+Ene!R100+Feb!R100+Mar!R100+Abr!R100+May!R100+Jun!R100+Jul!R100+Ago!R100+Set!R100+Oct!R100),IF(Config!$C$6=11,SUM(+Ene!R100+Feb!R100+Mar!R100+Abr!R100+May!R100+Jun!R100+Jul!R100+Ago!R100+Set!R100+Oct!R100+Nov!R100),IF(Config!$C$6=12,SUM(+Ene!R100+Feb!R100+Mar!R100+Abr!R100+May!R100+Jun!R100+Jul!R100+Ago!R100+Set!R100+Oct!R100+Nov!R100+Dic!R100)))))))))))))</f>
        <v>0</v>
      </c>
      <c r="S100" s="394">
        <f>IF(Config!$C$6=1,SUM(+Ene!S100),IF(Config!$C$6=2,SUM(+Ene!S100+Feb!S100),IF(Config!$C$6=3,SUM(+Ene!S100+Feb!S100+Mar!S100),IF(Config!$C$6=4,SUM(+Ene!S100+Feb!S100+Mar!S100+Abr!S100),IF(Config!$C$6=5,SUM(Ene!S100+Feb!S100+Mar!S100+Abr!S100+May!S100),IF(Config!$C$6=6,SUM(+Ene!S100+Feb!S100+Mar!S100+Abr!S100+May!S100+Jun!S100),IF(Config!$C$6=7,SUM(Ene!S100+Feb!S100+Mar!S100+Abr!S100+May!S100+Jun!S100+Jul!S100),IF(Config!$C$6=8,SUM(+Ene!S100+Feb!S100+Mar!S100+Abr!S100+May!S100+Jun!S100+Jul!S100+Ago!S100),IF(Config!$C$6=9,SUM(+Ene!S100+Feb!S100+Mar!S100+Abr!S100+May!S100+Jun!S100+Jul!S100+Ago!S100+Set!S100),IF(Config!$C$6=10,SUM(+Ene!S100+Feb!S100+Mar!S100+Abr!S100+May!S100+Jun!S100+Jul!S100+Ago!S100+Set!S100+Oct!S100),IF(Config!$C$6=11,SUM(+Ene!S100+Feb!S100+Mar!S100+Abr!S100+May!S100+Jun!S100+Jul!S100+Ago!S100+Set!S100+Oct!S100+Nov!S100),IF(Config!$C$6=12,SUM(+Ene!S100+Feb!S100+Mar!S100+Abr!S100+May!S100+Jun!S100+Jul!S100+Ago!S100+Set!S100+Oct!S100+Nov!S100+Dic!S100)))))))))))))</f>
        <v>0</v>
      </c>
      <c r="T100" s="394">
        <f>IF(Config!$C$6=1,SUM(+Ene!T100),IF(Config!$C$6=2,SUM(+Ene!T100+Feb!T100),IF(Config!$C$6=3,SUM(+Ene!T100+Feb!T100+Mar!T100),IF(Config!$C$6=4,SUM(+Ene!T100+Feb!T100+Mar!T100+Abr!T100),IF(Config!$C$6=5,SUM(Ene!T100+Feb!T100+Mar!T100+Abr!T100+May!T100),IF(Config!$C$6=6,SUM(+Ene!T100+Feb!T100+Mar!T100+Abr!T100+May!T100+Jun!T100),IF(Config!$C$6=7,SUM(Ene!T100+Feb!T100+Mar!T100+Abr!T100+May!T100+Jun!T100+Jul!T100),IF(Config!$C$6=8,SUM(+Ene!T100+Feb!T100+Mar!T100+Abr!T100+May!T100+Jun!T100+Jul!T100+Ago!T100),IF(Config!$C$6=9,SUM(+Ene!T100+Feb!T100+Mar!T100+Abr!T100+May!T100+Jun!T100+Jul!T100+Ago!T100+Set!T100),IF(Config!$C$6=10,SUM(+Ene!T100+Feb!T100+Mar!T100+Abr!T100+May!T100+Jun!T100+Jul!T100+Ago!T100+Set!T100+Oct!T100),IF(Config!$C$6=11,SUM(+Ene!T100+Feb!T100+Mar!T100+Abr!T100+May!T100+Jun!T100+Jul!T100+Ago!T100+Set!T100+Oct!T100+Nov!T100),IF(Config!$C$6=12,SUM(+Ene!T100+Feb!T100+Mar!T100+Abr!T100+May!T100+Jun!T100+Jul!T100+Ago!T100+Set!T100+Oct!T100+Nov!T100+Dic!T100)))))))))))))</f>
        <v>0</v>
      </c>
      <c r="U100" s="394">
        <f>IF(Config!$C$6=1,SUM(+Ene!U100),IF(Config!$C$6=2,SUM(+Ene!U100+Feb!U100),IF(Config!$C$6=3,SUM(+Ene!U100+Feb!U100+Mar!U100),IF(Config!$C$6=4,SUM(+Ene!U100+Feb!U100+Mar!U100+Abr!U100),IF(Config!$C$6=5,SUM(Ene!U100+Feb!U100+Mar!U100+Abr!U100+May!U100),IF(Config!$C$6=6,SUM(+Ene!U100+Feb!U100+Mar!U100+Abr!U100+May!U100+Jun!U100),IF(Config!$C$6=7,SUM(Ene!U100+Feb!U100+Mar!U100+Abr!U100+May!U100+Jun!U100+Jul!U100),IF(Config!$C$6=8,SUM(+Ene!U100+Feb!U100+Mar!U100+Abr!U100+May!U100+Jun!U100+Jul!U100+Ago!U100),IF(Config!$C$6=9,SUM(+Ene!U100+Feb!U100+Mar!U100+Abr!U100+May!U100+Jun!U100+Jul!U100+Ago!U100+Set!U100),IF(Config!$C$6=10,SUM(+Ene!U100+Feb!U100+Mar!U100+Abr!U100+May!U100+Jun!U100+Jul!U100+Ago!U100+Set!U100+Oct!U100),IF(Config!$C$6=11,SUM(+Ene!U100+Feb!U100+Mar!U100+Abr!U100+May!U100+Jun!U100+Jul!U100+Ago!U100+Set!U100+Oct!U100+Nov!U100),IF(Config!$C$6=12,SUM(+Ene!U100+Feb!U100+Mar!U100+Abr!U100+May!U100+Jun!U100+Jul!U100+Ago!U100+Set!U100+Oct!U100+Nov!U100+Dic!U100)))))))))))))</f>
        <v>0</v>
      </c>
      <c r="V100" s="394">
        <f>IF(Config!$C$6=1,SUM(+Ene!V100),IF(Config!$C$6=2,SUM(+Ene!V100+Feb!V100),IF(Config!$C$6=3,SUM(+Ene!V100+Feb!V100+Mar!V100),IF(Config!$C$6=4,SUM(+Ene!V100+Feb!V100+Mar!V100+Abr!V100),IF(Config!$C$6=5,SUM(Ene!V100+Feb!V100+Mar!V100+Abr!V100+May!V100),IF(Config!$C$6=6,SUM(+Ene!V100+Feb!V100+Mar!V100+Abr!V100+May!V100+Jun!V100),IF(Config!$C$6=7,SUM(Ene!V100+Feb!V100+Mar!V100+Abr!V100+May!V100+Jun!V100+Jul!V100),IF(Config!$C$6=8,SUM(+Ene!V100+Feb!V100+Mar!V100+Abr!V100+May!V100+Jun!V100+Jul!V100+Ago!V100),IF(Config!$C$6=9,SUM(+Ene!V100+Feb!V100+Mar!V100+Abr!V100+May!V100+Jun!V100+Jul!V100+Ago!V100+Set!V100),IF(Config!$C$6=10,SUM(+Ene!V100+Feb!V100+Mar!V100+Abr!V100+May!V100+Jun!V100+Jul!V100+Ago!V100+Set!V100+Oct!V100),IF(Config!$C$6=11,SUM(+Ene!V100+Feb!V100+Mar!V100+Abr!V100+May!V100+Jun!V100+Jul!V100+Ago!V100+Set!V100+Oct!V100+Nov!V100),IF(Config!$C$6=12,SUM(+Ene!V100+Feb!V100+Mar!V100+Abr!V100+May!V100+Jun!V100+Jul!V100+Ago!V100+Set!V100+Oct!V100+Nov!V100+Dic!V100)))))))))))))</f>
        <v>0</v>
      </c>
      <c r="W100" s="394">
        <f>IF(Config!$C$6=1,SUM(+Ene!W100),IF(Config!$C$6=2,SUM(+Ene!W100+Feb!W100),IF(Config!$C$6=3,SUM(+Ene!W100+Feb!W100+Mar!W100),IF(Config!$C$6=4,SUM(+Ene!W100+Feb!W100+Mar!W100+Abr!W100),IF(Config!$C$6=5,SUM(Ene!W100+Feb!W100+Mar!W100+Abr!W100+May!W100),IF(Config!$C$6=6,SUM(+Ene!W100+Feb!W100+Mar!W100+Abr!W100+May!W100+Jun!W100),IF(Config!$C$6=7,SUM(Ene!W100+Feb!W100+Mar!W100+Abr!W100+May!W100+Jun!W100+Jul!W100),IF(Config!$C$6=8,SUM(+Ene!W100+Feb!W100+Mar!W100+Abr!W100+May!W100+Jun!W100+Jul!W100+Ago!W100),IF(Config!$C$6=9,SUM(+Ene!W100+Feb!W100+Mar!W100+Abr!W100+May!W100+Jun!W100+Jul!W100+Ago!W100+Set!W100),IF(Config!$C$6=10,SUM(+Ene!W100+Feb!W100+Mar!W100+Abr!W100+May!W100+Jun!W100+Jul!W100+Ago!W100+Set!W100+Oct!W100),IF(Config!$C$6=11,SUM(+Ene!W100+Feb!W100+Mar!W100+Abr!W100+May!W100+Jun!W100+Jul!W100+Ago!W100+Set!W100+Oct!W100+Nov!W100),IF(Config!$C$6=12,SUM(+Ene!W100+Feb!W100+Mar!W100+Abr!W100+May!W100+Jun!W100+Jul!W100+Ago!W100+Set!W100+Oct!W100+Nov!W100+Dic!W100)))))))))))))</f>
        <v>0</v>
      </c>
      <c r="X100" s="394">
        <f>IF(Config!$C$6=1,SUM(+Ene!X100),IF(Config!$C$6=2,SUM(+Ene!X100+Feb!X100),IF(Config!$C$6=3,SUM(+Ene!X100+Feb!X100+Mar!X100),IF(Config!$C$6=4,SUM(+Ene!X100+Feb!X100+Mar!X100+Abr!X100),IF(Config!$C$6=5,SUM(Ene!X100+Feb!X100+Mar!X100+Abr!X100+May!X100),IF(Config!$C$6=6,SUM(+Ene!X100+Feb!X100+Mar!X100+Abr!X100+May!X100+Jun!X100),IF(Config!$C$6=7,SUM(Ene!X100+Feb!X100+Mar!X100+Abr!X100+May!X100+Jun!X100+Jul!X100),IF(Config!$C$6=8,SUM(+Ene!X100+Feb!X100+Mar!X100+Abr!X100+May!X100+Jun!X100+Jul!X100+Ago!X100),IF(Config!$C$6=9,SUM(+Ene!X100+Feb!X100+Mar!X100+Abr!X100+May!X100+Jun!X100+Jul!X100+Ago!X100+Set!X100),IF(Config!$C$6=10,SUM(+Ene!X100+Feb!X100+Mar!X100+Abr!X100+May!X100+Jun!X100+Jul!X100+Ago!X100+Set!X100+Oct!X100),IF(Config!$C$6=11,SUM(+Ene!X100+Feb!X100+Mar!X100+Abr!X100+May!X100+Jun!X100+Jul!X100+Ago!X100+Set!X100+Oct!X100+Nov!X100),IF(Config!$C$6=12,SUM(+Ene!X100+Feb!X100+Mar!X100+Abr!X100+May!X100+Jun!X100+Jul!X100+Ago!X100+Set!X100+Oct!X100+Nov!X100+Dic!X100)))))))))))))</f>
        <v>0</v>
      </c>
      <c r="Y100" s="394">
        <f>IF(Config!$C$6=1,SUM(+Ene!Y100),IF(Config!$C$6=2,SUM(+Ene!Y100+Feb!Y100),IF(Config!$C$6=3,SUM(+Ene!Y100+Feb!Y100+Mar!Y100),IF(Config!$C$6=4,SUM(+Ene!Y100+Feb!Y100+Mar!Y100+Abr!Y100),IF(Config!$C$6=5,SUM(Ene!Y100+Feb!Y100+Mar!Y100+Abr!Y100+May!Y100),IF(Config!$C$6=6,SUM(+Ene!Y100+Feb!Y100+Mar!Y100+Abr!Y100+May!Y100+Jun!Y100),IF(Config!$C$6=7,SUM(Ene!Y100+Feb!Y100+Mar!Y100+Abr!Y100+May!Y100+Jun!Y100+Jul!Y100),IF(Config!$C$6=8,SUM(+Ene!Y100+Feb!Y100+Mar!Y100+Abr!Y100+May!Y100+Jun!Y100+Jul!Y100+Ago!Y100),IF(Config!$C$6=9,SUM(+Ene!Y100+Feb!Y100+Mar!Y100+Abr!Y100+May!Y100+Jun!Y100+Jul!Y100+Ago!Y100+Set!Y100),IF(Config!$C$6=10,SUM(+Ene!Y100+Feb!Y100+Mar!Y100+Abr!Y100+May!Y100+Jun!Y100+Jul!Y100+Ago!Y100+Set!Y100+Oct!Y100),IF(Config!$C$6=11,SUM(+Ene!Y100+Feb!Y100+Mar!Y100+Abr!Y100+May!Y100+Jun!Y100+Jul!Y100+Ago!Y100+Set!Y100+Oct!Y100+Nov!Y100),IF(Config!$C$6=12,SUM(+Ene!Y100+Feb!Y100+Mar!Y100+Abr!Y100+May!Y100+Jun!Y100+Jul!Y100+Ago!Y100+Set!Y100+Oct!Y100+Nov!Y100+Dic!Y100)))))))))))))</f>
        <v>0</v>
      </c>
      <c r="Z100" s="394">
        <f>IF(Config!$C$6=1,SUM(+Ene!Z100),IF(Config!$C$6=2,SUM(+Ene!Z100+Feb!Z100),IF(Config!$C$6=3,SUM(+Ene!Z100+Feb!Z100+Mar!Z100),IF(Config!$C$6=4,SUM(+Ene!Z100+Feb!Z100+Mar!Z100+Abr!Z100),IF(Config!$C$6=5,SUM(Ene!Z100+Feb!Z100+Mar!Z100+Abr!Z100+May!Z100),IF(Config!$C$6=6,SUM(+Ene!Z100+Feb!Z100+Mar!Z100+Abr!Z100+May!Z100+Jun!Z100),IF(Config!$C$6=7,SUM(Ene!Z100+Feb!Z100+Mar!Z100+Abr!Z100+May!Z100+Jun!Z100+Jul!Z100),IF(Config!$C$6=8,SUM(+Ene!Z100+Feb!Z100+Mar!Z100+Abr!Z100+May!Z100+Jun!Z100+Jul!Z100+Ago!Z100),IF(Config!$C$6=9,SUM(+Ene!Z100+Feb!Z100+Mar!Z100+Abr!Z100+May!Z100+Jun!Z100+Jul!Z100+Ago!Z100+Set!Z100),IF(Config!$C$6=10,SUM(+Ene!Z100+Feb!Z100+Mar!Z100+Abr!Z100+May!Z100+Jun!Z100+Jul!Z100+Ago!Z100+Set!Z100+Oct!Z100),IF(Config!$C$6=11,SUM(+Ene!Z100+Feb!Z100+Mar!Z100+Abr!Z100+May!Z100+Jun!Z100+Jul!Z100+Ago!Z100+Set!Z100+Oct!Z100+Nov!Z100),IF(Config!$C$6=12,SUM(+Ene!Z100+Feb!Z100+Mar!Z100+Abr!Z100+May!Z100+Jun!Z100+Jul!Z100+Ago!Z100+Set!Z100+Oct!Z100+Nov!Z100+Dic!Z100)))))))))))))</f>
        <v>0</v>
      </c>
      <c r="AA100" s="394">
        <f>IF(Config!$C$6=1,SUM(+Ene!AA100),IF(Config!$C$6=2,SUM(+Ene!AA100+Feb!AA100),IF(Config!$C$6=3,SUM(+Ene!AA100+Feb!AA100+Mar!AA100),IF(Config!$C$6=4,SUM(+Ene!AA100+Feb!AA100+Mar!AA100+Abr!AA100),IF(Config!$C$6=5,SUM(Ene!AA100+Feb!AA100+Mar!AA100+Abr!AA100+May!AA100),IF(Config!$C$6=6,SUM(+Ene!AA100+Feb!AA100+Mar!AA100+Abr!AA100+May!AA100+Jun!AA100),IF(Config!$C$6=7,SUM(Ene!AA100+Feb!AA100+Mar!AA100+Abr!AA100+May!AA100+Jun!AA100+Jul!AA100),IF(Config!$C$6=8,SUM(+Ene!AA100+Feb!AA100+Mar!AA100+Abr!AA100+May!AA100+Jun!AA100+Jul!AA100+Ago!AA100),IF(Config!$C$6=9,SUM(+Ene!AA100+Feb!AA100+Mar!AA100+Abr!AA100+May!AA100+Jun!AA100+Jul!AA100+Ago!AA100+Set!AA100),IF(Config!$C$6=10,SUM(+Ene!AA100+Feb!AA100+Mar!AA100+Abr!AA100+May!AA100+Jun!AA100+Jul!AA100+Ago!AA100+Set!AA100+Oct!AA100),IF(Config!$C$6=11,SUM(+Ene!AA100+Feb!AA100+Mar!AA100+Abr!AA100+May!AA100+Jun!AA100+Jul!AA100+Ago!AA100+Set!AA100+Oct!AA100+Nov!AA100),IF(Config!$C$6=12,SUM(+Ene!AA100+Feb!AA100+Mar!AA100+Abr!AA100+May!AA100+Jun!AA100+Jul!AA100+Ago!AA100+Set!AA100+Oct!AA100+Nov!AA100+Dic!AA100)))))))))))))</f>
        <v>0</v>
      </c>
      <c r="AB100" s="394">
        <f>IF(Config!$C$6=1,SUM(+Ene!AB100),IF(Config!$C$6=2,SUM(+Ene!AB100+Feb!AB100),IF(Config!$C$6=3,SUM(+Ene!AB100+Feb!AB100+Mar!AB100),IF(Config!$C$6=4,SUM(+Ene!AB100+Feb!AB100+Mar!AB100+Abr!AB100),IF(Config!$C$6=5,SUM(Ene!AB100+Feb!AB100+Mar!AB100+Abr!AB100+May!AB100),IF(Config!$C$6=6,SUM(+Ene!AB100+Feb!AB100+Mar!AB100+Abr!AB100+May!AB100+Jun!AB100),IF(Config!$C$6=7,SUM(Ene!AB100+Feb!AB100+Mar!AB100+Abr!AB100+May!AB100+Jun!AB100+Jul!AB100),IF(Config!$C$6=8,SUM(+Ene!AB100+Feb!AB100+Mar!AB100+Abr!AB100+May!AB100+Jun!AB100+Jul!AB100+Ago!AB100),IF(Config!$C$6=9,SUM(+Ene!AB100+Feb!AB100+Mar!AB100+Abr!AB100+May!AB100+Jun!AB100+Jul!AB100+Ago!AB100+Set!AB100),IF(Config!$C$6=10,SUM(+Ene!AB100+Feb!AB100+Mar!AB100+Abr!AB100+May!AB100+Jun!AB100+Jul!AB100+Ago!AB100+Set!AB100+Oct!AB100),IF(Config!$C$6=11,SUM(+Ene!AB100+Feb!AB100+Mar!AB100+Abr!AB100+May!AB100+Jun!AB100+Jul!AB100+Ago!AB100+Set!AB100+Oct!AB100+Nov!AB100),IF(Config!$C$6=12,SUM(+Ene!AB100+Feb!AB100+Mar!AB100+Abr!AB100+May!AB100+Jun!AB100+Jul!AB100+Ago!AB100+Set!AB100+Oct!AB100+Nov!AB100+Dic!AB100)))))))))))))</f>
        <v>0</v>
      </c>
      <c r="AC100" s="394">
        <f>IF(Config!$C$6=1,SUM(+Ene!AC100),IF(Config!$C$6=2,SUM(+Ene!AC100+Feb!AC100),IF(Config!$C$6=3,SUM(+Ene!AC100+Feb!AC100+Mar!AC100),IF(Config!$C$6=4,SUM(+Ene!AC100+Feb!AC100+Mar!AC100+Abr!AC100),IF(Config!$C$6=5,SUM(Ene!AC100+Feb!AC100+Mar!AC100+Abr!AC100+May!AC100),IF(Config!$C$6=6,SUM(+Ene!AC100+Feb!AC100+Mar!AC100+Abr!AC100+May!AC100+Jun!AC100),IF(Config!$C$6=7,SUM(Ene!AC100+Feb!AC100+Mar!AC100+Abr!AC100+May!AC100+Jun!AC100+Jul!AC100),IF(Config!$C$6=8,SUM(+Ene!AC100+Feb!AC100+Mar!AC100+Abr!AC100+May!AC100+Jun!AC100+Jul!AC100+Ago!AC100),IF(Config!$C$6=9,SUM(+Ene!AC100+Feb!AC100+Mar!AC100+Abr!AC100+May!AC100+Jun!AC100+Jul!AC100+Ago!AC100+Set!AC100),IF(Config!$C$6=10,SUM(+Ene!AC100+Feb!AC100+Mar!AC100+Abr!AC100+May!AC100+Jun!AC100+Jul!AC100+Ago!AC100+Set!AC100+Oct!AC100),IF(Config!$C$6=11,SUM(+Ene!AC100+Feb!AC100+Mar!AC100+Abr!AC100+May!AC100+Jun!AC100+Jul!AC100+Ago!AC100+Set!AC100+Oct!AC100+Nov!AC100),IF(Config!$C$6=12,SUM(+Ene!AC100+Feb!AC100+Mar!AC100+Abr!AC100+May!AC100+Jun!AC100+Jul!AC100+Ago!AC100+Set!AC100+Oct!AC100+Nov!AC100+Dic!AC100)))))))))))))</f>
        <v>0</v>
      </c>
      <c r="AD100" s="394">
        <f>IF(Config!$C$6=1,SUM(+Ene!AD100),IF(Config!$C$6=2,SUM(+Ene!AD100+Feb!AD100),IF(Config!$C$6=3,SUM(+Ene!AD100+Feb!AD100+Mar!AD100),IF(Config!$C$6=4,SUM(+Ene!AD100+Feb!AD100+Mar!AD100+Abr!AD100),IF(Config!$C$6=5,SUM(Ene!AD100+Feb!AD100+Mar!AD100+Abr!AD100+May!AD100),IF(Config!$C$6=6,SUM(+Ene!AD100+Feb!AD100+Mar!AD100+Abr!AD100+May!AD100+Jun!AD100),IF(Config!$C$6=7,SUM(Ene!AD100+Feb!AD100+Mar!AD100+Abr!AD100+May!AD100+Jun!AD100+Jul!AD100),IF(Config!$C$6=8,SUM(+Ene!AD100+Feb!AD100+Mar!AD100+Abr!AD100+May!AD100+Jun!AD100+Jul!AD100+Ago!AD100),IF(Config!$C$6=9,SUM(+Ene!AD100+Feb!AD100+Mar!AD100+Abr!AD100+May!AD100+Jun!AD100+Jul!AD100+Ago!AD100+Set!AD100),IF(Config!$C$6=10,SUM(+Ene!AD100+Feb!AD100+Mar!AD100+Abr!AD100+May!AD100+Jun!AD100+Jul!AD100+Ago!AD100+Set!AD100+Oct!AD100),IF(Config!$C$6=11,SUM(+Ene!AD100+Feb!AD100+Mar!AD100+Abr!AD100+May!AD100+Jun!AD100+Jul!AD100+Ago!AD100+Set!AD100+Oct!AD100+Nov!AD100),IF(Config!$C$6=12,SUM(+Ene!AD100+Feb!AD100+Mar!AD100+Abr!AD100+May!AD100+Jun!AD100+Jul!AD100+Ago!AD100+Set!AD100+Oct!AD100+Nov!AD100+Dic!AD100)))))))))))))</f>
        <v>0</v>
      </c>
      <c r="AE100" s="394">
        <f>IF(Config!$C$6=1,SUM(+Ene!AE100),IF(Config!$C$6=2,SUM(+Ene!AE100+Feb!AE100),IF(Config!$C$6=3,SUM(+Ene!AE100+Feb!AE100+Mar!AE100),IF(Config!$C$6=4,SUM(+Ene!AE100+Feb!AE100+Mar!AE100+Abr!AE100),IF(Config!$C$6=5,SUM(Ene!AE100+Feb!AE100+Mar!AE100+Abr!AE100+May!AE100),IF(Config!$C$6=6,SUM(+Ene!AE100+Feb!AE100+Mar!AE100+Abr!AE100+May!AE100+Jun!AE100),IF(Config!$C$6=7,SUM(Ene!AE100+Feb!AE100+Mar!AE100+Abr!AE100+May!AE100+Jun!AE100+Jul!AE100),IF(Config!$C$6=8,SUM(+Ene!AE100+Feb!AE100+Mar!AE100+Abr!AE100+May!AE100+Jun!AE100+Jul!AE100+Ago!AE100),IF(Config!$C$6=9,SUM(+Ene!AE100+Feb!AE100+Mar!AE100+Abr!AE100+May!AE100+Jun!AE100+Jul!AE100+Ago!AE100+Set!AE100),IF(Config!$C$6=10,SUM(+Ene!AE100+Feb!AE100+Mar!AE100+Abr!AE100+May!AE100+Jun!AE100+Jul!AE100+Ago!AE100+Set!AE100+Oct!AE100),IF(Config!$C$6=11,SUM(+Ene!AE100+Feb!AE100+Mar!AE100+Abr!AE100+May!AE100+Jun!AE100+Jul!AE100+Ago!AE100+Set!AE100+Oct!AE100+Nov!AE100),IF(Config!$C$6=12,SUM(+Ene!AE100+Feb!AE100+Mar!AE100+Abr!AE100+May!AE100+Jun!AE100+Jul!AE100+Ago!AE100+Set!AE100+Oct!AE100+Nov!AE100+Dic!AE100)))))))))))))</f>
        <v>0</v>
      </c>
      <c r="AF100" s="394">
        <f>IF(Config!$C$6=1,SUM(+Ene!AF100),IF(Config!$C$6=2,SUM(+Ene!AF100+Feb!AF100),IF(Config!$C$6=3,SUM(+Ene!AF100+Feb!AF100+Mar!AF100),IF(Config!$C$6=4,SUM(+Ene!AF100+Feb!AF100+Mar!AF100+Abr!AF100),IF(Config!$C$6=5,SUM(Ene!AF100+Feb!AF100+Mar!AF100+Abr!AF100+May!AF100),IF(Config!$C$6=6,SUM(+Ene!AF100+Feb!AF100+Mar!AF100+Abr!AF100+May!AF100+Jun!AF100),IF(Config!$C$6=7,SUM(Ene!AF100+Feb!AF100+Mar!AF100+Abr!AF100+May!AF100+Jun!AF100+Jul!AF100),IF(Config!$C$6=8,SUM(+Ene!AF100+Feb!AF100+Mar!AF100+Abr!AF100+May!AF100+Jun!AF100+Jul!AF100+Ago!AF100),IF(Config!$C$6=9,SUM(+Ene!AF100+Feb!AF100+Mar!AF100+Abr!AF100+May!AF100+Jun!AF100+Jul!AF100+Ago!AF100+Set!AF100),IF(Config!$C$6=10,SUM(+Ene!AF100+Feb!AF100+Mar!AF100+Abr!AF100+May!AF100+Jun!AF100+Jul!AF100+Ago!AF100+Set!AF100+Oct!AF100),IF(Config!$C$6=11,SUM(+Ene!AF100+Feb!AF100+Mar!AF100+Abr!AF100+May!AF100+Jun!AF100+Jul!AF100+Ago!AF100+Set!AF100+Oct!AF100+Nov!AF100),IF(Config!$C$6=12,SUM(+Ene!AF100+Feb!AF100+Mar!AF100+Abr!AF100+May!AF100+Jun!AF100+Jul!AF100+Ago!AF100+Set!AF100+Oct!AF100+Nov!AF100+Dic!AF100)))))))))))))</f>
        <v>0</v>
      </c>
      <c r="AG100" s="394">
        <f>IF(Config!$C$6=1,SUM(+Ene!AG100),IF(Config!$C$6=2,SUM(+Ene!AG100+Feb!AG100),IF(Config!$C$6=3,SUM(+Ene!AG100+Feb!AG100+Mar!AG100),IF(Config!$C$6=4,SUM(+Ene!AG100+Feb!AG100+Mar!AG100+Abr!AG100),IF(Config!$C$6=5,SUM(Ene!AG100+Feb!AG100+Mar!AG100+Abr!AG100+May!AG100),IF(Config!$C$6=6,SUM(+Ene!AG100+Feb!AG100+Mar!AG100+Abr!AG100+May!AG100+Jun!AG100),IF(Config!$C$6=7,SUM(Ene!AG100+Feb!AG100+Mar!AG100+Abr!AG100+May!AG100+Jun!AG100+Jul!AG100),IF(Config!$C$6=8,SUM(+Ene!AG100+Feb!AG100+Mar!AG100+Abr!AG100+May!AG100+Jun!AG100+Jul!AG100+Ago!AG100),IF(Config!$C$6=9,SUM(+Ene!AG100+Feb!AG100+Mar!AG100+Abr!AG100+May!AG100+Jun!AG100+Jul!AG100+Ago!AG100+Set!AG100),IF(Config!$C$6=10,SUM(+Ene!AG100+Feb!AG100+Mar!AG100+Abr!AG100+May!AG100+Jun!AG100+Jul!AG100+Ago!AG100+Set!AG100+Oct!AG100),IF(Config!$C$6=11,SUM(+Ene!AG100+Feb!AG100+Mar!AG100+Abr!AG100+May!AG100+Jun!AG100+Jul!AG100+Ago!AG100+Set!AG100+Oct!AG100+Nov!AG100),IF(Config!$C$6=12,SUM(+Ene!AG100+Feb!AG100+Mar!AG100+Abr!AG100+May!AG100+Jun!AG100+Jul!AG100+Ago!AG100+Set!AG100+Oct!AG100+Nov!AG100+Dic!AG100)))))))))))))</f>
        <v>0</v>
      </c>
      <c r="AH100" s="394">
        <f>IF(Config!$C$6=1,SUM(+Ene!AH100),IF(Config!$C$6=2,SUM(+Ene!AH100+Feb!AH100),IF(Config!$C$6=3,SUM(+Ene!AH100+Feb!AH100+Mar!AH100),IF(Config!$C$6=4,SUM(+Ene!AH100+Feb!AH100+Mar!AH100+Abr!AH100),IF(Config!$C$6=5,SUM(Ene!AH100+Feb!AH100+Mar!AH100+Abr!AH100+May!AH100),IF(Config!$C$6=6,SUM(+Ene!AH100+Feb!AH100+Mar!AH100+Abr!AH100+May!AH100+Jun!AH100),IF(Config!$C$6=7,SUM(Ene!AH100+Feb!AH100+Mar!AH100+Abr!AH100+May!AH100+Jun!AH100+Jul!AH100),IF(Config!$C$6=8,SUM(+Ene!AH100+Feb!AH100+Mar!AH100+Abr!AH100+May!AH100+Jun!AH100+Jul!AH100+Ago!AH100),IF(Config!$C$6=9,SUM(+Ene!AH100+Feb!AH100+Mar!AH100+Abr!AH100+May!AH100+Jun!AH100+Jul!AH100+Ago!AH100+Set!AH100),IF(Config!$C$6=10,SUM(+Ene!AH100+Feb!AH100+Mar!AH100+Abr!AH100+May!AH100+Jun!AH100+Jul!AH100+Ago!AH100+Set!AH100+Oct!AH100),IF(Config!$C$6=11,SUM(+Ene!AH100+Feb!AH100+Mar!AH100+Abr!AH100+May!AH100+Jun!AH100+Jul!AH100+Ago!AH100+Set!AH100+Oct!AH100+Nov!AH100),IF(Config!$C$6=12,SUM(+Ene!AH100+Feb!AH100+Mar!AH100+Abr!AH100+May!AH100+Jun!AH100+Jul!AH100+Ago!AH100+Set!AH100+Oct!AH100+Nov!AH100+Dic!AH100)))))))))))))</f>
        <v>0</v>
      </c>
      <c r="AI100" s="394">
        <f>IF(Config!$C$6=1,SUM(+Ene!AI100),IF(Config!$C$6=2,SUM(+Ene!AI100+Feb!AI100),IF(Config!$C$6=3,SUM(+Ene!AI100+Feb!AI100+Mar!AI100),IF(Config!$C$6=4,SUM(+Ene!AI100+Feb!AI100+Mar!AI100+Abr!AI100),IF(Config!$C$6=5,SUM(Ene!AI100+Feb!AI100+Mar!AI100+Abr!AI100+May!AI100),IF(Config!$C$6=6,SUM(+Ene!AI100+Feb!AI100+Mar!AI100+Abr!AI100+May!AI100+Jun!AI100),IF(Config!$C$6=7,SUM(Ene!AI100+Feb!AI100+Mar!AI100+Abr!AI100+May!AI100+Jun!AI100+Jul!AI100),IF(Config!$C$6=8,SUM(+Ene!AI100+Feb!AI100+Mar!AI100+Abr!AI100+May!AI100+Jun!AI100+Jul!AI100+Ago!AI100),IF(Config!$C$6=9,SUM(+Ene!AI100+Feb!AI100+Mar!AI100+Abr!AI100+May!AI100+Jun!AI100+Jul!AI100+Ago!AI100+Set!AI100),IF(Config!$C$6=10,SUM(+Ene!AI100+Feb!AI100+Mar!AI100+Abr!AI100+May!AI100+Jun!AI100+Jul!AI100+Ago!AI100+Set!AI100+Oct!AI100),IF(Config!$C$6=11,SUM(+Ene!AI100+Feb!AI100+Mar!AI100+Abr!AI100+May!AI100+Jun!AI100+Jul!AI100+Ago!AI100+Set!AI100+Oct!AI100+Nov!AI100),IF(Config!$C$6=12,SUM(+Ene!AI100+Feb!AI100+Mar!AI100+Abr!AI100+May!AI100+Jun!AI100+Jul!AI100+Ago!AI100+Set!AI100+Oct!AI100+Nov!AI100+Dic!AI100)))))))))))))</f>
        <v>0</v>
      </c>
      <c r="AJ100" s="394">
        <f>IF(Config!$C$6=1,SUM(+Ene!AJ100),IF(Config!$C$6=2,SUM(+Ene!AJ100+Feb!AJ100),IF(Config!$C$6=3,SUM(+Ene!AJ100+Feb!AJ100+Mar!AJ100),IF(Config!$C$6=4,SUM(+Ene!AJ100+Feb!AJ100+Mar!AJ100+Abr!AJ100),IF(Config!$C$6=5,SUM(Ene!AJ100+Feb!AJ100+Mar!AJ100+Abr!AJ100+May!AJ100),IF(Config!$C$6=6,SUM(+Ene!AJ100+Feb!AJ100+Mar!AJ100+Abr!AJ100+May!AJ100+Jun!AJ100),IF(Config!$C$6=7,SUM(Ene!AJ100+Feb!AJ100+Mar!AJ100+Abr!AJ100+May!AJ100+Jun!AJ100+Jul!AJ100),IF(Config!$C$6=8,SUM(+Ene!AJ100+Feb!AJ100+Mar!AJ100+Abr!AJ100+May!AJ100+Jun!AJ100+Jul!AJ100+Ago!AJ100),IF(Config!$C$6=9,SUM(+Ene!AJ100+Feb!AJ100+Mar!AJ100+Abr!AJ100+May!AJ100+Jun!AJ100+Jul!AJ100+Ago!AJ100+Set!AJ100),IF(Config!$C$6=10,SUM(+Ene!AJ100+Feb!AJ100+Mar!AJ100+Abr!AJ100+May!AJ100+Jun!AJ100+Jul!AJ100+Ago!AJ100+Set!AJ100+Oct!AJ100),IF(Config!$C$6=11,SUM(+Ene!AJ100+Feb!AJ100+Mar!AJ100+Abr!AJ100+May!AJ100+Jun!AJ100+Jul!AJ100+Ago!AJ100+Set!AJ100+Oct!AJ100+Nov!AJ100),IF(Config!$C$6=12,SUM(+Ene!AJ100+Feb!AJ100+Mar!AJ100+Abr!AJ100+May!AJ100+Jun!AJ100+Jul!AJ100+Ago!AJ100+Set!AJ100+Oct!AJ100+Nov!AJ100+Dic!AJ100)))))))))))))</f>
        <v>0</v>
      </c>
      <c r="AK100" s="394">
        <f>IF(Config!$C$6=1,SUM(+Ene!AK100),IF(Config!$C$6=2,SUM(+Ene!AK100+Feb!AK100),IF(Config!$C$6=3,SUM(+Ene!AK100+Feb!AK100+Mar!AK100),IF(Config!$C$6=4,SUM(+Ene!AK100+Feb!AK100+Mar!AK100+Abr!AK100),IF(Config!$C$6=5,SUM(Ene!AK100+Feb!AK100+Mar!AK100+Abr!AK100+May!AK100),IF(Config!$C$6=6,SUM(+Ene!AK100+Feb!AK100+Mar!AK100+Abr!AK100+May!AK100+Jun!AK100),IF(Config!$C$6=7,SUM(Ene!AK100+Feb!AK100+Mar!AK100+Abr!AK100+May!AK100+Jun!AK100+Jul!AK100),IF(Config!$C$6=8,SUM(+Ene!AK100+Feb!AK100+Mar!AK100+Abr!AK100+May!AK100+Jun!AK100+Jul!AK100+Ago!AK100),IF(Config!$C$6=9,SUM(+Ene!AK100+Feb!AK100+Mar!AK100+Abr!AK100+May!AK100+Jun!AK100+Jul!AK100+Ago!AK100+Set!AK100),IF(Config!$C$6=10,SUM(+Ene!AK100+Feb!AK100+Mar!AK100+Abr!AK100+May!AK100+Jun!AK100+Jul!AK100+Ago!AK100+Set!AK100+Oct!AK100),IF(Config!$C$6=11,SUM(+Ene!AK100+Feb!AK100+Mar!AK100+Abr!AK100+May!AK100+Jun!AK100+Jul!AK100+Ago!AK100+Set!AK100+Oct!AK100+Nov!AK100),IF(Config!$C$6=12,SUM(+Ene!AK100+Feb!AK100+Mar!AK100+Abr!AK100+May!AK100+Jun!AK100+Jul!AK100+Ago!AK100+Set!AK100+Oct!AK100+Nov!AK100+Dic!AK100)))))))))))))</f>
        <v>0</v>
      </c>
      <c r="AL100" s="394">
        <f>IF(Config!$C$6=1,SUM(+Ene!AL100),IF(Config!$C$6=2,SUM(+Ene!AL100+Feb!AL100),IF(Config!$C$6=3,SUM(+Ene!AL100+Feb!AL100+Mar!AL100),IF(Config!$C$6=4,SUM(+Ene!AL100+Feb!AL100+Mar!AL100+Abr!AL100),IF(Config!$C$6=5,SUM(Ene!AL100+Feb!AL100+Mar!AL100+Abr!AL100+May!AL100),IF(Config!$C$6=6,SUM(+Ene!AL100+Feb!AL100+Mar!AL100+Abr!AL100+May!AL100+Jun!AL100),IF(Config!$C$6=7,SUM(Ene!AL100+Feb!AL100+Mar!AL100+Abr!AL100+May!AL100+Jun!AL100+Jul!AL100),IF(Config!$C$6=8,SUM(+Ene!AL100+Feb!AL100+Mar!AL100+Abr!AL100+May!AL100+Jun!AL100+Jul!AL100+Ago!AL100),IF(Config!$C$6=9,SUM(+Ene!AL100+Feb!AL100+Mar!AL100+Abr!AL100+May!AL100+Jun!AL100+Jul!AL100+Ago!AL100+Set!AL100),IF(Config!$C$6=10,SUM(+Ene!AL100+Feb!AL100+Mar!AL100+Abr!AL100+May!AL100+Jun!AL100+Jul!AL100+Ago!AL100+Set!AL100+Oct!AL100),IF(Config!$C$6=11,SUM(+Ene!AL100+Feb!AL100+Mar!AL100+Abr!AL100+May!AL100+Jun!AL100+Jul!AL100+Ago!AL100+Set!AL100+Oct!AL100+Nov!AL100),IF(Config!$C$6=12,SUM(+Ene!AL100+Feb!AL100+Mar!AL100+Abr!AL100+May!AL100+Jun!AL100+Jul!AL100+Ago!AL100+Set!AL100+Oct!AL100+Nov!AL100+Dic!AL100)))))))))))))</f>
        <v>0</v>
      </c>
      <c r="AM100" s="394">
        <f>IF(Config!$C$6=1,SUM(+Ene!AM100),IF(Config!$C$6=2,SUM(+Ene!AM100+Feb!AM100),IF(Config!$C$6=3,SUM(+Ene!AM100+Feb!AM100+Mar!AM100),IF(Config!$C$6=4,SUM(+Ene!AM100+Feb!AM100+Mar!AM100+Abr!AM100),IF(Config!$C$6=5,SUM(Ene!AM100+Feb!AM100+Mar!AM100+Abr!AM100+May!AM100),IF(Config!$C$6=6,SUM(+Ene!AM100+Feb!AM100+Mar!AM100+Abr!AM100+May!AM100+Jun!AM100),IF(Config!$C$6=7,SUM(Ene!AM100+Feb!AM100+Mar!AM100+Abr!AM100+May!AM100+Jun!AM100+Jul!AM100),IF(Config!$C$6=8,SUM(+Ene!AM100+Feb!AM100+Mar!AM100+Abr!AM100+May!AM100+Jun!AM100+Jul!AM100+Ago!AM100),IF(Config!$C$6=9,SUM(+Ene!AM100+Feb!AM100+Mar!AM100+Abr!AM100+May!AM100+Jun!AM100+Jul!AM100+Ago!AM100+Set!AM100),IF(Config!$C$6=10,SUM(+Ene!AM100+Feb!AM100+Mar!AM100+Abr!AM100+May!AM100+Jun!AM100+Jul!AM100+Ago!AM100+Set!AM100+Oct!AM100),IF(Config!$C$6=11,SUM(+Ene!AM100+Feb!AM100+Mar!AM100+Abr!AM100+May!AM100+Jun!AM100+Jul!AM100+Ago!AM100+Set!AM100+Oct!AM100+Nov!AM100),IF(Config!$C$6=12,SUM(+Ene!AM100+Feb!AM100+Mar!AM100+Abr!AM100+May!AM100+Jun!AM100+Jul!AM100+Ago!AM100+Set!AM100+Oct!AM100+Nov!AM100+Dic!AM100)))))))))))))</f>
        <v>0</v>
      </c>
      <c r="AN100" s="394">
        <f>IF(Config!$C$6=1,SUM(+Ene!AN100),IF(Config!$C$6=2,SUM(+Ene!AN100+Feb!AN100),IF(Config!$C$6=3,SUM(+Ene!AN100+Feb!AN100+Mar!AN100),IF(Config!$C$6=4,SUM(+Ene!AN100+Feb!AN100+Mar!AN100+Abr!AN100),IF(Config!$C$6=5,SUM(Ene!AN100+Feb!AN100+Mar!AN100+Abr!AN100+May!AN100),IF(Config!$C$6=6,SUM(+Ene!AN100+Feb!AN100+Mar!AN100+Abr!AN100+May!AN100+Jun!AN100),IF(Config!$C$6=7,SUM(Ene!AN100+Feb!AN100+Mar!AN100+Abr!AN100+May!AN100+Jun!AN100+Jul!AN100),IF(Config!$C$6=8,SUM(+Ene!AN100+Feb!AN100+Mar!AN100+Abr!AN100+May!AN100+Jun!AN100+Jul!AN100+Ago!AN100),IF(Config!$C$6=9,SUM(+Ene!AN100+Feb!AN100+Mar!AN100+Abr!AN100+May!AN100+Jun!AN100+Jul!AN100+Ago!AN100+Set!AN100),IF(Config!$C$6=10,SUM(+Ene!AN100+Feb!AN100+Mar!AN100+Abr!AN100+May!AN100+Jun!AN100+Jul!AN100+Ago!AN100+Set!AN100+Oct!AN100),IF(Config!$C$6=11,SUM(+Ene!AN100+Feb!AN100+Mar!AN100+Abr!AN100+May!AN100+Jun!AN100+Jul!AN100+Ago!AN100+Set!AN100+Oct!AN100+Nov!AN100),IF(Config!$C$6=12,SUM(+Ene!AN100+Feb!AN100+Mar!AN100+Abr!AN100+May!AN100+Jun!AN100+Jul!AN100+Ago!AN100+Set!AN100+Oct!AN100+Nov!AN100+Dic!AN100)))))))))))))</f>
        <v>0</v>
      </c>
      <c r="AO100" s="394">
        <f>IF(Config!$C$6=1,SUM(+Ene!AO100),IF(Config!$C$6=2,SUM(+Ene!AO100+Feb!AO100),IF(Config!$C$6=3,SUM(+Ene!AO100+Feb!AO100+Mar!AO100),IF(Config!$C$6=4,SUM(+Ene!AO100+Feb!AO100+Mar!AO100+Abr!AO100),IF(Config!$C$6=5,SUM(Ene!AO100+Feb!AO100+Mar!AO100+Abr!AO100+May!AO100),IF(Config!$C$6=6,SUM(+Ene!AO100+Feb!AO100+Mar!AO100+Abr!AO100+May!AO100+Jun!AO100),IF(Config!$C$6=7,SUM(Ene!AO100+Feb!AO100+Mar!AO100+Abr!AO100+May!AO100+Jun!AO100+Jul!AO100),IF(Config!$C$6=8,SUM(+Ene!AO100+Feb!AO100+Mar!AO100+Abr!AO100+May!AO100+Jun!AO100+Jul!AO100+Ago!AO100),IF(Config!$C$6=9,SUM(+Ene!AO100+Feb!AO100+Mar!AO100+Abr!AO100+May!AO100+Jun!AO100+Jul!AO100+Ago!AO100+Set!AO100),IF(Config!$C$6=10,SUM(+Ene!AO100+Feb!AO100+Mar!AO100+Abr!AO100+May!AO100+Jun!AO100+Jul!AO100+Ago!AO100+Set!AO100+Oct!AO100),IF(Config!$C$6=11,SUM(+Ene!AO100+Feb!AO100+Mar!AO100+Abr!AO100+May!AO100+Jun!AO100+Jul!AO100+Ago!AO100+Set!AO100+Oct!AO100+Nov!AO100),IF(Config!$C$6=12,SUM(+Ene!AO100+Feb!AO100+Mar!AO100+Abr!AO100+May!AO100+Jun!AO100+Jul!AO100+Ago!AO100+Set!AO100+Oct!AO100+Nov!AO100+Dic!AO100)))))))))))))</f>
        <v>0</v>
      </c>
      <c r="AP100" s="394">
        <f>IF(Config!$C$6=1,SUM(+Ene!AP100),IF(Config!$C$6=2,SUM(+Ene!AP100+Feb!AP100),IF(Config!$C$6=3,SUM(+Ene!AP100+Feb!AP100+Mar!AP100),IF(Config!$C$6=4,SUM(+Ene!AP100+Feb!AP100+Mar!AP100+Abr!AP100),IF(Config!$C$6=5,SUM(Ene!AP100+Feb!AP100+Mar!AP100+Abr!AP100+May!AP100),IF(Config!$C$6=6,SUM(+Ene!AP100+Feb!AP100+Mar!AP100+Abr!AP100+May!AP100+Jun!AP100),IF(Config!$C$6=7,SUM(Ene!AP100+Feb!AP100+Mar!AP100+Abr!AP100+May!AP100+Jun!AP100+Jul!AP100),IF(Config!$C$6=8,SUM(+Ene!AP100+Feb!AP100+Mar!AP100+Abr!AP100+May!AP100+Jun!AP100+Jul!AP100+Ago!AP100),IF(Config!$C$6=9,SUM(+Ene!AP100+Feb!AP100+Mar!AP100+Abr!AP100+May!AP100+Jun!AP100+Jul!AP100+Ago!AP100+Set!AP100),IF(Config!$C$6=10,SUM(+Ene!AP100+Feb!AP100+Mar!AP100+Abr!AP100+May!AP100+Jun!AP100+Jul!AP100+Ago!AP100+Set!AP100+Oct!AP100),IF(Config!$C$6=11,SUM(+Ene!AP100+Feb!AP100+Mar!AP100+Abr!AP100+May!AP100+Jun!AP100+Jul!AP100+Ago!AP100+Set!AP100+Oct!AP100+Nov!AP100),IF(Config!$C$6=12,SUM(+Ene!AP100+Feb!AP100+Mar!AP100+Abr!AP100+May!AP100+Jun!AP100+Jul!AP100+Ago!AP100+Set!AP100+Oct!AP100+Nov!AP100+Dic!AP100)))))))))))))</f>
        <v>0</v>
      </c>
      <c r="AQ100" s="394">
        <f>IF(Config!$C$6=1,SUM(+Ene!AQ100),IF(Config!$C$6=2,SUM(+Ene!AQ100+Feb!AQ100),IF(Config!$C$6=3,SUM(+Ene!AQ100+Feb!AQ100+Mar!AQ100),IF(Config!$C$6=4,SUM(+Ene!AQ100+Feb!AQ100+Mar!AQ100+Abr!AQ100),IF(Config!$C$6=5,SUM(Ene!AQ100+Feb!AQ100+Mar!AQ100+Abr!AQ100+May!AQ100),IF(Config!$C$6=6,SUM(+Ene!AQ100+Feb!AQ100+Mar!AQ100+Abr!AQ100+May!AQ100+Jun!AQ100),IF(Config!$C$6=7,SUM(Ene!AQ100+Feb!AQ100+Mar!AQ100+Abr!AQ100+May!AQ100+Jun!AQ100+Jul!AQ100),IF(Config!$C$6=8,SUM(+Ene!AQ100+Feb!AQ100+Mar!AQ100+Abr!AQ100+May!AQ100+Jun!AQ100+Jul!AQ100+Ago!AQ100),IF(Config!$C$6=9,SUM(+Ene!AQ100+Feb!AQ100+Mar!AQ100+Abr!AQ100+May!AQ100+Jun!AQ100+Jul!AQ100+Ago!AQ100+Set!AQ100),IF(Config!$C$6=10,SUM(+Ene!AQ100+Feb!AQ100+Mar!AQ100+Abr!AQ100+May!AQ100+Jun!AQ100+Jul!AQ100+Ago!AQ100+Set!AQ100+Oct!AQ100),IF(Config!$C$6=11,SUM(+Ene!AQ100+Feb!AQ100+Mar!AQ100+Abr!AQ100+May!AQ100+Jun!AQ100+Jul!AQ100+Ago!AQ100+Set!AQ100+Oct!AQ100+Nov!AQ100),IF(Config!$C$6=12,SUM(+Ene!AQ100+Feb!AQ100+Mar!AQ100+Abr!AQ100+May!AQ100+Jun!AQ100+Jul!AQ100+Ago!AQ100+Set!AQ100+Oct!AQ100+Nov!AQ100+Dic!AQ100)))))))))))))</f>
        <v>0</v>
      </c>
      <c r="AR100" s="394">
        <f>IF(Config!$C$6=1,SUM(+Ene!AR100),IF(Config!$C$6=2,SUM(+Ene!AR100+Feb!AR100),IF(Config!$C$6=3,SUM(+Ene!AR100+Feb!AR100+Mar!AR100),IF(Config!$C$6=4,SUM(+Ene!AR100+Feb!AR100+Mar!AR100+Abr!AR100),IF(Config!$C$6=5,SUM(Ene!AR100+Feb!AR100+Mar!AR100+Abr!AR100+May!AR100),IF(Config!$C$6=6,SUM(+Ene!AR100+Feb!AR100+Mar!AR100+Abr!AR100+May!AR100+Jun!AR100),IF(Config!$C$6=7,SUM(Ene!AR100+Feb!AR100+Mar!AR100+Abr!AR100+May!AR100+Jun!AR100+Jul!AR100),IF(Config!$C$6=8,SUM(+Ene!AR100+Feb!AR100+Mar!AR100+Abr!AR100+May!AR100+Jun!AR100+Jul!AR100+Ago!AR100),IF(Config!$C$6=9,SUM(+Ene!AR100+Feb!AR100+Mar!AR100+Abr!AR100+May!AR100+Jun!AR100+Jul!AR100+Ago!AR100+Set!AR100),IF(Config!$C$6=10,SUM(+Ene!AR100+Feb!AR100+Mar!AR100+Abr!AR100+May!AR100+Jun!AR100+Jul!AR100+Ago!AR100+Set!AR100+Oct!AR100),IF(Config!$C$6=11,SUM(+Ene!AR100+Feb!AR100+Mar!AR100+Abr!AR100+May!AR100+Jun!AR100+Jul!AR100+Ago!AR100+Set!AR100+Oct!AR100+Nov!AR100),IF(Config!$C$6=12,SUM(+Ene!AR100+Feb!AR100+Mar!AR100+Abr!AR100+May!AR100+Jun!AR100+Jul!AR100+Ago!AR100+Set!AR100+Oct!AR100+Nov!AR100+Dic!AR100)))))))))))))</f>
        <v>0</v>
      </c>
      <c r="AS100" s="394">
        <f>IF(Config!$C$6=1,SUM(+Ene!AS100),IF(Config!$C$6=2,SUM(+Ene!AS100+Feb!AS100),IF(Config!$C$6=3,SUM(+Ene!AS100+Feb!AS100+Mar!AS100),IF(Config!$C$6=4,SUM(+Ene!AS100+Feb!AS100+Mar!AS100+Abr!AS100),IF(Config!$C$6=5,SUM(Ene!AS100+Feb!AS100+Mar!AS100+Abr!AS100+May!AS100),IF(Config!$C$6=6,SUM(+Ene!AS100+Feb!AS100+Mar!AS100+Abr!AS100+May!AS100+Jun!AS100),IF(Config!$C$6=7,SUM(Ene!AS100+Feb!AS100+Mar!AS100+Abr!AS100+May!AS100+Jun!AS100+Jul!AS100),IF(Config!$C$6=8,SUM(+Ene!AS100+Feb!AS100+Mar!AS100+Abr!AS100+May!AS100+Jun!AS100+Jul!AS100+Ago!AS100),IF(Config!$C$6=9,SUM(+Ene!AS100+Feb!AS100+Mar!AS100+Abr!AS100+May!AS100+Jun!AS100+Jul!AS100+Ago!AS100+Set!AS100),IF(Config!$C$6=10,SUM(+Ene!AS100+Feb!AS100+Mar!AS100+Abr!AS100+May!AS100+Jun!AS100+Jul!AS100+Ago!AS100+Set!AS100+Oct!AS100),IF(Config!$C$6=11,SUM(+Ene!AS100+Feb!AS100+Mar!AS100+Abr!AS100+May!AS100+Jun!AS100+Jul!AS100+Ago!AS100+Set!AS100+Oct!AS100+Nov!AS100),IF(Config!$C$6=12,SUM(+Ene!AS100+Feb!AS100+Mar!AS100+Abr!AS100+May!AS100+Jun!AS100+Jul!AS100+Ago!AS100+Set!AS100+Oct!AS100+Nov!AS100+Dic!AS100)))))))))))))</f>
        <v>0</v>
      </c>
      <c r="AT100" s="394">
        <f>IF(Config!$C$6=1,SUM(+Ene!AT100),IF(Config!$C$6=2,SUM(+Ene!AT100+Feb!AT100),IF(Config!$C$6=3,SUM(+Ene!AT100+Feb!AT100+Mar!AT100),IF(Config!$C$6=4,SUM(+Ene!AT100+Feb!AT100+Mar!AT100+Abr!AT100),IF(Config!$C$6=5,SUM(Ene!AT100+Feb!AT100+Mar!AT100+Abr!AT100+May!AT100),IF(Config!$C$6=6,SUM(+Ene!AT100+Feb!AT100+Mar!AT100+Abr!AT100+May!AT100+Jun!AT100),IF(Config!$C$6=7,SUM(Ene!AT100+Feb!AT100+Mar!AT100+Abr!AT100+May!AT100+Jun!AT100+Jul!AT100),IF(Config!$C$6=8,SUM(+Ene!AT100+Feb!AT100+Mar!AT100+Abr!AT100+May!AT100+Jun!AT100+Jul!AT100+Ago!AT100),IF(Config!$C$6=9,SUM(+Ene!AT100+Feb!AT100+Mar!AT100+Abr!AT100+May!AT100+Jun!AT100+Jul!AT100+Ago!AT100+Set!AT100),IF(Config!$C$6=10,SUM(+Ene!AT100+Feb!AT100+Mar!AT100+Abr!AT100+May!AT100+Jun!AT100+Jul!AT100+Ago!AT100+Set!AT100+Oct!AT100),IF(Config!$C$6=11,SUM(+Ene!AT100+Feb!AT100+Mar!AT100+Abr!AT100+May!AT100+Jun!AT100+Jul!AT100+Ago!AT100+Set!AT100+Oct!AT100+Nov!AT100),IF(Config!$C$6=12,SUM(+Ene!AT100+Feb!AT100+Mar!AT100+Abr!AT100+May!AT100+Jun!AT100+Jul!AT100+Ago!AT100+Set!AT100+Oct!AT100+Nov!AT100+Dic!AT100)))))))))))))</f>
        <v>0</v>
      </c>
      <c r="AU100">
        <f t="shared" si="79"/>
        <v>0</v>
      </c>
      <c r="AV100" s="394">
        <f t="shared" si="70"/>
        <v>0</v>
      </c>
      <c r="AW100" s="394">
        <f t="shared" si="71"/>
        <v>0</v>
      </c>
      <c r="AX100" s="394">
        <f t="shared" si="72"/>
        <v>0</v>
      </c>
      <c r="AY100" s="394">
        <f t="shared" si="73"/>
        <v>0</v>
      </c>
      <c r="AZ100" s="394">
        <f t="shared" si="74"/>
        <v>0</v>
      </c>
      <c r="BA100" s="394">
        <f t="shared" si="75"/>
        <v>0</v>
      </c>
      <c r="BB100" s="37">
        <f t="shared" si="59"/>
        <v>0</v>
      </c>
      <c r="BC100" s="394">
        <f t="shared" si="76"/>
        <v>0</v>
      </c>
      <c r="BD100" s="394">
        <f t="shared" si="77"/>
        <v>0</v>
      </c>
      <c r="BE100" s="394">
        <f t="shared" si="78"/>
        <v>0</v>
      </c>
      <c r="BF100" s="54">
        <f t="shared" si="69"/>
        <v>0</v>
      </c>
      <c r="BG100" t="str">
        <f t="shared" si="80"/>
        <v>OK</v>
      </c>
    </row>
    <row r="101" spans="1:59" x14ac:dyDescent="0.25">
      <c r="A101" s="400">
        <v>98</v>
      </c>
      <c r="B101" s="392" t="str">
        <f>METAS!B97</f>
        <v>PORCENTAJE DE NIÑOS 1 AÑO VACUNADOS CON 1 DOSIS DE VACUNA SPR</v>
      </c>
      <c r="C101" s="387" t="str">
        <f>METAS!D97</f>
        <v>DIT</v>
      </c>
      <c r="D101" s="394">
        <f>IF(Config!$C$6=1,SUM(+Ene!D101),IF(Config!$C$6=2,SUM(+Ene!D101+Feb!D101),IF(Config!$C$6=3,SUM(+Ene!D101+Feb!D101+Mar!D101),IF(Config!$C$6=4,SUM(+Ene!D101+Feb!D101+Mar!D101+Abr!D101),IF(Config!$C$6=5,SUM(Ene!D101+Feb!D101+Mar!D101+Abr!D101+May!D101),IF(Config!$C$6=6,SUM(+Ene!D101+Feb!D101+Mar!D101+Abr!D101+May!D101+Jun!D101),IF(Config!$C$6=7,SUM(Ene!D101+Feb!D101+Mar!D101+Abr!D101+May!D101+Jun!D101+Jul!D101),IF(Config!$C$6=8,SUM(+Ene!D101+Feb!D101+Mar!D101+Abr!D101+May!D101+Jun!D101+Jul!D101+Ago!D101),IF(Config!$C$6=9,SUM(+Ene!D101+Feb!D101+Mar!D101+Abr!D101+May!D101+Jun!D101+Jul!D101+Ago!D101+Set!D101),IF(Config!$C$6=10,SUM(+Ene!D101+Feb!D101+Mar!D101+Abr!D101+May!D101+Jun!D101+Jul!D101+Ago!D101+Set!D101+Oct!D101),IF(Config!$C$6=11,SUM(+Ene!D101+Feb!D101+Mar!D101+Abr!D101+May!D101+Jun!D101+Jul!D101+Ago!D101+Set!D101+Oct!D101+Nov!D101),IF(Config!$C$6=12,SUM(+Ene!D101+Feb!D101+Mar!D101+Abr!D101+May!D101+Jun!D101+Jul!D101+Ago!D101+Set!D101+Oct!D101+Nov!D101+Dic!D101)))))))))))))</f>
        <v>0</v>
      </c>
      <c r="E101" s="394">
        <f>IF(Config!$C$6=1,SUM(+Ene!E101),IF(Config!$C$6=2,SUM(+Ene!E101+Feb!E101),IF(Config!$C$6=3,SUM(+Ene!E101+Feb!E101+Mar!E101),IF(Config!$C$6=4,SUM(+Ene!E101+Feb!E101+Mar!E101+Abr!E101),IF(Config!$C$6=5,SUM(Ene!E101+Feb!E101+Mar!E101+Abr!E101+May!E101),IF(Config!$C$6=6,SUM(+Ene!E101+Feb!E101+Mar!E101+Abr!E101+May!E101+Jun!E101),IF(Config!$C$6=7,SUM(Ene!E101+Feb!E101+Mar!E101+Abr!E101+May!E101+Jun!E101+Jul!E101),IF(Config!$C$6=8,SUM(+Ene!E101+Feb!E101+Mar!E101+Abr!E101+May!E101+Jun!E101+Jul!E101+Ago!E101),IF(Config!$C$6=9,SUM(+Ene!E101+Feb!E101+Mar!E101+Abr!E101+May!E101+Jun!E101+Jul!E101+Ago!E101+Set!E101),IF(Config!$C$6=10,SUM(+Ene!E101+Feb!E101+Mar!E101+Abr!E101+May!E101+Jun!E101+Jul!E101+Ago!E101+Set!E101+Oct!E101),IF(Config!$C$6=11,SUM(+Ene!E101+Feb!E101+Mar!E101+Abr!E101+May!E101+Jun!E101+Jul!E101+Ago!E101+Set!E101+Oct!E101+Nov!E101),IF(Config!$C$6=12,SUM(+Ene!E101+Feb!E101+Mar!E101+Abr!E101+May!E101+Jun!E101+Jul!E101+Ago!E101+Set!E101+Oct!E101+Nov!E101+Dic!E101)))))))))))))</f>
        <v>0</v>
      </c>
      <c r="F101" s="429">
        <f>IF(Config!$C$6=1,SUM(+Ene!F121),IF(Config!$C$6=2,SUM(+Ene!F121+Feb!F121),IF(Config!$C$6=3,SUM(+Ene!F121+Feb!F121+Mar!F121),IF(Config!$C$6=4,SUM(+Ene!F121+Feb!F121+Mar!F121+Abr!F121),IF(Config!$C$6=5,SUM(Ene!F121+Feb!F121+Mar!F121+Abr!F121+May!F121),IF(Config!$C$6=6,SUM(+Ene!F121+Feb!F121+Mar!F121+Abr!F121+May!F121+Jun!F121),IF(Config!$C$6=7,SUM(Ene!F121+Feb!F121+Mar!F121+Abr!F121+May!F121+Jun!F121+Jul!F121),IF(Config!$C$6=8,SUM(+Ene!F121+Feb!F121+Mar!F121+Abr!F121+May!F121+Jun!F121+Jul!F121+Ago!F121),IF(Config!$C$6=9,SUM(+Ene!F121+Feb!F121+Mar!F121+Abr!F121+May!F121+Jun!F121+Jul!F121+Ago!F121+Set!F121),IF(Config!$C$6=10,SUM(+Ene!F121+Feb!F121+Mar!F121+Abr!F121+May!F121+Jun!F121+Jul!F121+Ago!F121+Set!F121+Oct!F121),IF(Config!$C$6=11,SUM(+Ene!F121+Feb!F121+Mar!F121+Abr!F121+May!F121+Jun!F121+Jul!F121+Ago!F121+Set!F121+Oct!F121+Nov!F121),IF(Config!$C$6=12,SUM(+Ene!F121+Feb!F121+Mar!F121+Abr!F121+May!F121+Jun!F121+Jul!F121+Ago!F121+Set!F121+Oct!F121+Nov!F121+Dic!F121)))))))))))))</f>
        <v>0</v>
      </c>
      <c r="G101" s="394">
        <f>IF(Config!$C$6=1,SUM(+Ene!G101),IF(Config!$C$6=2,SUM(+Ene!G101+Feb!G101),IF(Config!$C$6=3,SUM(+Ene!G101+Feb!G101+Mar!G101),IF(Config!$C$6=4,SUM(+Ene!G101+Feb!G101+Mar!G101+Abr!G101),IF(Config!$C$6=5,SUM(Ene!G101+Feb!G101+Mar!G101+Abr!G101+May!G101),IF(Config!$C$6=6,SUM(+Ene!G101+Feb!G101+Mar!G101+Abr!G101+May!G101+Jun!G101),IF(Config!$C$6=7,SUM(Ene!G101+Feb!G101+Mar!G101+Abr!G101+May!G101+Jun!G101+Jul!G101),IF(Config!$C$6=8,SUM(+Ene!G101+Feb!G101+Mar!G101+Abr!G101+May!G101+Jun!G101+Jul!G101+Ago!G101),IF(Config!$C$6=9,SUM(+Ene!G101+Feb!G101+Mar!G101+Abr!G101+May!G101+Jun!G101+Jul!G101+Ago!G101+Set!G101),IF(Config!$C$6=10,SUM(+Ene!G101+Feb!G101+Mar!G101+Abr!G101+May!G101+Jun!G101+Jul!G101+Ago!G101+Set!G101+Oct!G101),IF(Config!$C$6=11,SUM(+Ene!G101+Feb!G101+Mar!G101+Abr!G101+May!G101+Jun!G101+Jul!G101+Ago!G101+Set!G101+Oct!G101+Nov!G101),IF(Config!$C$6=12,SUM(+Ene!G101+Feb!G101+Mar!G101+Abr!G101+May!G101+Jun!G101+Jul!G101+Ago!G101+Set!G101+Oct!G101+Nov!G101+Dic!G101)))))))))))))</f>
        <v>0</v>
      </c>
      <c r="H101" s="394">
        <f>IF(Config!$C$6=1,SUM(+Ene!H101),IF(Config!$C$6=2,SUM(+Ene!H101+Feb!H101),IF(Config!$C$6=3,SUM(+Ene!H101+Feb!H101+Mar!H101),IF(Config!$C$6=4,SUM(+Ene!H101+Feb!H101+Mar!H101+Abr!H101),IF(Config!$C$6=5,SUM(Ene!H101+Feb!H101+Mar!H101+Abr!H101+May!H101),IF(Config!$C$6=6,SUM(+Ene!H101+Feb!H101+Mar!H101+Abr!H101+May!H101+Jun!H101),IF(Config!$C$6=7,SUM(Ene!H101+Feb!H101+Mar!H101+Abr!H101+May!H101+Jun!H101+Jul!H101),IF(Config!$C$6=8,SUM(+Ene!H101+Feb!H101+Mar!H101+Abr!H101+May!H101+Jun!H101+Jul!H101+Ago!H101),IF(Config!$C$6=9,SUM(+Ene!H101+Feb!H101+Mar!H101+Abr!H101+May!H101+Jun!H101+Jul!H101+Ago!H101+Set!H101),IF(Config!$C$6=10,SUM(+Ene!H101+Feb!H101+Mar!H101+Abr!H101+May!H101+Jun!H101+Jul!H101+Ago!H101+Set!H101+Oct!H101),IF(Config!$C$6=11,SUM(+Ene!H101+Feb!H101+Mar!H101+Abr!H101+May!H101+Jun!H101+Jul!H101+Ago!H101+Set!H101+Oct!H101+Nov!H101),IF(Config!$C$6=12,SUM(+Ene!H101+Feb!H101+Mar!H101+Abr!H101+May!H101+Jun!H101+Jul!H101+Ago!H101+Set!H101+Oct!H101+Nov!H101+Dic!H101)))))))))))))</f>
        <v>0</v>
      </c>
      <c r="I101" s="394">
        <f>IF(Config!$C$6=1,SUM(+Ene!I101),IF(Config!$C$6=2,SUM(+Ene!I101+Feb!I101),IF(Config!$C$6=3,SUM(+Ene!I101+Feb!I101+Mar!I101),IF(Config!$C$6=4,SUM(+Ene!I101+Feb!I101+Mar!I101+Abr!I101),IF(Config!$C$6=5,SUM(Ene!I101+Feb!I101+Mar!I101+Abr!I101+May!I101),IF(Config!$C$6=6,SUM(+Ene!I101+Feb!I101+Mar!I101+Abr!I101+May!I101+Jun!I101),IF(Config!$C$6=7,SUM(Ene!I101+Feb!I101+Mar!I101+Abr!I101+May!I101+Jun!I101+Jul!I101),IF(Config!$C$6=8,SUM(+Ene!I101+Feb!I101+Mar!I101+Abr!I101+May!I101+Jun!I101+Jul!I101+Ago!I101),IF(Config!$C$6=9,SUM(+Ene!I101+Feb!I101+Mar!I101+Abr!I101+May!I101+Jun!I101+Jul!I101+Ago!I101+Set!I101),IF(Config!$C$6=10,SUM(+Ene!I101+Feb!I101+Mar!I101+Abr!I101+May!I101+Jun!I101+Jul!I101+Ago!I101+Set!I101+Oct!I101),IF(Config!$C$6=11,SUM(+Ene!I101+Feb!I101+Mar!I101+Abr!I101+May!I101+Jun!I101+Jul!I101+Ago!I101+Set!I101+Oct!I101+Nov!I101),IF(Config!$C$6=12,SUM(+Ene!I101+Feb!I101+Mar!I101+Abr!I101+May!I101+Jun!I101+Jul!I101+Ago!I101+Set!I101+Oct!I101+Nov!I101+Dic!I101)))))))))))))</f>
        <v>0</v>
      </c>
      <c r="J101" s="394">
        <f>IF(Config!$C$6=1,SUM(+Ene!J101),IF(Config!$C$6=2,SUM(+Ene!J101+Feb!J101),IF(Config!$C$6=3,SUM(+Ene!J101+Feb!J101+Mar!J101),IF(Config!$C$6=4,SUM(+Ene!J101+Feb!J101+Mar!J101+Abr!J101),IF(Config!$C$6=5,SUM(Ene!J101+Feb!J101+Mar!J101+Abr!J101+May!J101),IF(Config!$C$6=6,SUM(+Ene!J101+Feb!J101+Mar!J101+Abr!J101+May!J101+Jun!J101),IF(Config!$C$6=7,SUM(Ene!J101+Feb!J101+Mar!J101+Abr!J101+May!J101+Jun!J101+Jul!J101),IF(Config!$C$6=8,SUM(+Ene!J101+Feb!J101+Mar!J101+Abr!J101+May!J101+Jun!J101+Jul!J101+Ago!J101),IF(Config!$C$6=9,SUM(+Ene!J101+Feb!J101+Mar!J101+Abr!J101+May!J101+Jun!J101+Jul!J101+Ago!J101+Set!J101),IF(Config!$C$6=10,SUM(+Ene!J101+Feb!J101+Mar!J101+Abr!J101+May!J101+Jun!J101+Jul!J101+Ago!J101+Set!J101+Oct!J101),IF(Config!$C$6=11,SUM(+Ene!J101+Feb!J101+Mar!J101+Abr!J101+May!J101+Jun!J101+Jul!J101+Ago!J101+Set!J101+Oct!J101+Nov!J101),IF(Config!$C$6=12,SUM(+Ene!J101+Feb!J101+Mar!J101+Abr!J101+May!J101+Jun!J101+Jul!J101+Ago!J101+Set!J101+Oct!J101+Nov!J101+Dic!J101)))))))))))))</f>
        <v>0</v>
      </c>
      <c r="K101" s="394">
        <f>IF(Config!$C$6=1,SUM(+Ene!K101),IF(Config!$C$6=2,SUM(+Ene!K101+Feb!K101),IF(Config!$C$6=3,SUM(+Ene!K101+Feb!K101+Mar!K101),IF(Config!$C$6=4,SUM(+Ene!K101+Feb!K101+Mar!K101+Abr!K101),IF(Config!$C$6=5,SUM(Ene!K101+Feb!K101+Mar!K101+Abr!K101+May!K101),IF(Config!$C$6=6,SUM(+Ene!K101+Feb!K101+Mar!K101+Abr!K101+May!K101+Jun!K101),IF(Config!$C$6=7,SUM(Ene!K101+Feb!K101+Mar!K101+Abr!K101+May!K101+Jun!K101+Jul!K101),IF(Config!$C$6=8,SUM(+Ene!K101+Feb!K101+Mar!K101+Abr!K101+May!K101+Jun!K101+Jul!K101+Ago!K101),IF(Config!$C$6=9,SUM(+Ene!K101+Feb!K101+Mar!K101+Abr!K101+May!K101+Jun!K101+Jul!K101+Ago!K101+Set!K101),IF(Config!$C$6=10,SUM(+Ene!K101+Feb!K101+Mar!K101+Abr!K101+May!K101+Jun!K101+Jul!K101+Ago!K101+Set!K101+Oct!K101),IF(Config!$C$6=11,SUM(+Ene!K101+Feb!K101+Mar!K101+Abr!K101+May!K101+Jun!K101+Jul!K101+Ago!K101+Set!K101+Oct!K101+Nov!K101),IF(Config!$C$6=12,SUM(+Ene!K101+Feb!K101+Mar!K101+Abr!K101+May!K101+Jun!K101+Jul!K101+Ago!K101+Set!K101+Oct!K101+Nov!K101+Dic!K101)))))))))))))</f>
        <v>0</v>
      </c>
      <c r="L101" s="394">
        <f>IF(Config!$C$6=1,SUM(+Ene!L101),IF(Config!$C$6=2,SUM(+Ene!L101+Feb!L101),IF(Config!$C$6=3,SUM(+Ene!L101+Feb!L101+Mar!L101),IF(Config!$C$6=4,SUM(+Ene!L101+Feb!L101+Mar!L101+Abr!L101),IF(Config!$C$6=5,SUM(Ene!L101+Feb!L101+Mar!L101+Abr!L101+May!L101),IF(Config!$C$6=6,SUM(+Ene!L101+Feb!L101+Mar!L101+Abr!L101+May!L101+Jun!L101),IF(Config!$C$6=7,SUM(Ene!L101+Feb!L101+Mar!L101+Abr!L101+May!L101+Jun!L101+Jul!L101),IF(Config!$C$6=8,SUM(+Ene!L101+Feb!L101+Mar!L101+Abr!L101+May!L101+Jun!L101+Jul!L101+Ago!L101),IF(Config!$C$6=9,SUM(+Ene!L101+Feb!L101+Mar!L101+Abr!L101+May!L101+Jun!L101+Jul!L101+Ago!L101+Set!L101),IF(Config!$C$6=10,SUM(+Ene!L101+Feb!L101+Mar!L101+Abr!L101+May!L101+Jun!L101+Jul!L101+Ago!L101+Set!L101+Oct!L101),IF(Config!$C$6=11,SUM(+Ene!L101+Feb!L101+Mar!L101+Abr!L101+May!L101+Jun!L101+Jul!L101+Ago!L101+Set!L101+Oct!L101+Nov!L101),IF(Config!$C$6=12,SUM(+Ene!L101+Feb!L101+Mar!L101+Abr!L101+May!L101+Jun!L101+Jul!L101+Ago!L101+Set!L101+Oct!L101+Nov!L101+Dic!L101)))))))))))))</f>
        <v>0</v>
      </c>
      <c r="M101" s="394">
        <f>IF(Config!$C$6=1,SUM(+Ene!M101),IF(Config!$C$6=2,SUM(+Ene!M101+Feb!M101),IF(Config!$C$6=3,SUM(+Ene!M101+Feb!M101+Mar!M101),IF(Config!$C$6=4,SUM(+Ene!M101+Feb!M101+Mar!M101+Abr!M101),IF(Config!$C$6=5,SUM(Ene!M101+Feb!M101+Mar!M101+Abr!M101+May!M101),IF(Config!$C$6=6,SUM(+Ene!M101+Feb!M101+Mar!M101+Abr!M101+May!M101+Jun!M101),IF(Config!$C$6=7,SUM(Ene!M101+Feb!M101+Mar!M101+Abr!M101+May!M101+Jun!M101+Jul!M101),IF(Config!$C$6=8,SUM(+Ene!M101+Feb!M101+Mar!M101+Abr!M101+May!M101+Jun!M101+Jul!M101+Ago!M101),IF(Config!$C$6=9,SUM(+Ene!M101+Feb!M101+Mar!M101+Abr!M101+May!M101+Jun!M101+Jul!M101+Ago!M101+Set!M101),IF(Config!$C$6=10,SUM(+Ene!M101+Feb!M101+Mar!M101+Abr!M101+May!M101+Jun!M101+Jul!M101+Ago!M101+Set!M101+Oct!M101),IF(Config!$C$6=11,SUM(+Ene!M101+Feb!M101+Mar!M101+Abr!M101+May!M101+Jun!M101+Jul!M101+Ago!M101+Set!M101+Oct!M101+Nov!M101),IF(Config!$C$6=12,SUM(+Ene!M101+Feb!M101+Mar!M101+Abr!M101+May!M101+Jun!M101+Jul!M101+Ago!M101+Set!M101+Oct!M101+Nov!M101+Dic!M101)))))))))))))</f>
        <v>0</v>
      </c>
      <c r="N101" s="394">
        <f>IF(Config!$C$6=1,SUM(+Ene!N101),IF(Config!$C$6=2,SUM(+Ene!N101+Feb!N101),IF(Config!$C$6=3,SUM(+Ene!N101+Feb!N101+Mar!N101),IF(Config!$C$6=4,SUM(+Ene!N101+Feb!N101+Mar!N101+Abr!N101),IF(Config!$C$6=5,SUM(Ene!N101+Feb!N101+Mar!N101+Abr!N101+May!N101),IF(Config!$C$6=6,SUM(+Ene!N101+Feb!N101+Mar!N101+Abr!N101+May!N101+Jun!N101),IF(Config!$C$6=7,SUM(Ene!N101+Feb!N101+Mar!N101+Abr!N101+May!N101+Jun!N101+Jul!N101),IF(Config!$C$6=8,SUM(+Ene!N101+Feb!N101+Mar!N101+Abr!N101+May!N101+Jun!N101+Jul!N101+Ago!N101),IF(Config!$C$6=9,SUM(+Ene!N101+Feb!N101+Mar!N101+Abr!N101+May!N101+Jun!N101+Jul!N101+Ago!N101+Set!N101),IF(Config!$C$6=10,SUM(+Ene!N101+Feb!N101+Mar!N101+Abr!N101+May!N101+Jun!N101+Jul!N101+Ago!N101+Set!N101+Oct!N101),IF(Config!$C$6=11,SUM(+Ene!N101+Feb!N101+Mar!N101+Abr!N101+May!N101+Jun!N101+Jul!N101+Ago!N101+Set!N101+Oct!N101+Nov!N101),IF(Config!$C$6=12,SUM(+Ene!N101+Feb!N101+Mar!N101+Abr!N101+May!N101+Jun!N101+Jul!N101+Ago!N101+Set!N101+Oct!N101+Nov!N101+Dic!N101)))))))))))))</f>
        <v>0</v>
      </c>
      <c r="O101" s="394">
        <f>IF(Config!$C$6=1,SUM(+Ene!O101),IF(Config!$C$6=2,SUM(+Ene!O101+Feb!O101),IF(Config!$C$6=3,SUM(+Ene!O101+Feb!O101+Mar!O101),IF(Config!$C$6=4,SUM(+Ene!O101+Feb!O101+Mar!O101+Abr!O101),IF(Config!$C$6=5,SUM(Ene!O101+Feb!O101+Mar!O101+Abr!O101+May!O101),IF(Config!$C$6=6,SUM(+Ene!O101+Feb!O101+Mar!O101+Abr!O101+May!O101+Jun!O101),IF(Config!$C$6=7,SUM(Ene!O101+Feb!O101+Mar!O101+Abr!O101+May!O101+Jun!O101+Jul!O101),IF(Config!$C$6=8,SUM(+Ene!O101+Feb!O101+Mar!O101+Abr!O101+May!O101+Jun!O101+Jul!O101+Ago!O101),IF(Config!$C$6=9,SUM(+Ene!O101+Feb!O101+Mar!O101+Abr!O101+May!O101+Jun!O101+Jul!O101+Ago!O101+Set!O101),IF(Config!$C$6=10,SUM(+Ene!O101+Feb!O101+Mar!O101+Abr!O101+May!O101+Jun!O101+Jul!O101+Ago!O101+Set!O101+Oct!O101),IF(Config!$C$6=11,SUM(+Ene!O101+Feb!O101+Mar!O101+Abr!O101+May!O101+Jun!O101+Jul!O101+Ago!O101+Set!O101+Oct!O101+Nov!O101),IF(Config!$C$6=12,SUM(+Ene!O101+Feb!O101+Mar!O101+Abr!O101+May!O101+Jun!O101+Jul!O101+Ago!O101+Set!O101+Oct!O101+Nov!O101+Dic!O101)))))))))))))</f>
        <v>0</v>
      </c>
      <c r="P101" s="394">
        <f>IF(Config!$C$6=1,SUM(+Ene!P101),IF(Config!$C$6=2,SUM(+Ene!P101+Feb!P101),IF(Config!$C$6=3,SUM(+Ene!P101+Feb!P101+Mar!P101),IF(Config!$C$6=4,SUM(+Ene!P101+Feb!P101+Mar!P101+Abr!P101),IF(Config!$C$6=5,SUM(Ene!P101+Feb!P101+Mar!P101+Abr!P101+May!P101),IF(Config!$C$6=6,SUM(+Ene!P101+Feb!P101+Mar!P101+Abr!P101+May!P101+Jun!P101),IF(Config!$C$6=7,SUM(Ene!P101+Feb!P101+Mar!P101+Abr!P101+May!P101+Jun!P101+Jul!P101),IF(Config!$C$6=8,SUM(+Ene!P101+Feb!P101+Mar!P101+Abr!P101+May!P101+Jun!P101+Jul!P101+Ago!P101),IF(Config!$C$6=9,SUM(+Ene!P101+Feb!P101+Mar!P101+Abr!P101+May!P101+Jun!P101+Jul!P101+Ago!P101+Set!P101),IF(Config!$C$6=10,SUM(+Ene!P101+Feb!P101+Mar!P101+Abr!P101+May!P101+Jun!P101+Jul!P101+Ago!P101+Set!P101+Oct!P101),IF(Config!$C$6=11,SUM(+Ene!P101+Feb!P101+Mar!P101+Abr!P101+May!P101+Jun!P101+Jul!P101+Ago!P101+Set!P101+Oct!P101+Nov!P101),IF(Config!$C$6=12,SUM(+Ene!P101+Feb!P101+Mar!P101+Abr!P101+May!P101+Jun!P101+Jul!P101+Ago!P101+Set!P101+Oct!P101+Nov!P101+Dic!P101)))))))))))))</f>
        <v>0</v>
      </c>
      <c r="Q101" s="394">
        <f>IF(Config!$C$6=1,SUM(+Ene!Q101),IF(Config!$C$6=2,SUM(+Ene!Q101+Feb!Q101),IF(Config!$C$6=3,SUM(+Ene!Q101+Feb!Q101+Mar!Q101),IF(Config!$C$6=4,SUM(+Ene!Q101+Feb!Q101+Mar!Q101+Abr!Q101),IF(Config!$C$6=5,SUM(Ene!Q101+Feb!Q101+Mar!Q101+Abr!Q101+May!Q101),IF(Config!$C$6=6,SUM(+Ene!Q101+Feb!Q101+Mar!Q101+Abr!Q101+May!Q101+Jun!Q101),IF(Config!$C$6=7,SUM(Ene!Q101+Feb!Q101+Mar!Q101+Abr!Q101+May!Q101+Jun!Q101+Jul!Q101),IF(Config!$C$6=8,SUM(+Ene!Q101+Feb!Q101+Mar!Q101+Abr!Q101+May!Q101+Jun!Q101+Jul!Q101+Ago!Q101),IF(Config!$C$6=9,SUM(+Ene!Q101+Feb!Q101+Mar!Q101+Abr!Q101+May!Q101+Jun!Q101+Jul!Q101+Ago!Q101+Set!Q101),IF(Config!$C$6=10,SUM(+Ene!Q101+Feb!Q101+Mar!Q101+Abr!Q101+May!Q101+Jun!Q101+Jul!Q101+Ago!Q101+Set!Q101+Oct!Q101),IF(Config!$C$6=11,SUM(+Ene!Q101+Feb!Q101+Mar!Q101+Abr!Q101+May!Q101+Jun!Q101+Jul!Q101+Ago!Q101+Set!Q101+Oct!Q101+Nov!Q101),IF(Config!$C$6=12,SUM(+Ene!Q101+Feb!Q101+Mar!Q101+Abr!Q101+May!Q101+Jun!Q101+Jul!Q101+Ago!Q101+Set!Q101+Oct!Q101+Nov!Q101+Dic!Q101)))))))))))))</f>
        <v>0</v>
      </c>
      <c r="R101" s="394">
        <f>IF(Config!$C$6=1,SUM(+Ene!R101),IF(Config!$C$6=2,SUM(+Ene!R101+Feb!R101),IF(Config!$C$6=3,SUM(+Ene!R101+Feb!R101+Mar!R101),IF(Config!$C$6=4,SUM(+Ene!R101+Feb!R101+Mar!R101+Abr!R101),IF(Config!$C$6=5,SUM(Ene!R101+Feb!R101+Mar!R101+Abr!R101+May!R101),IF(Config!$C$6=6,SUM(+Ene!R101+Feb!R101+Mar!R101+Abr!R101+May!R101+Jun!R101),IF(Config!$C$6=7,SUM(Ene!R101+Feb!R101+Mar!R101+Abr!R101+May!R101+Jun!R101+Jul!R101),IF(Config!$C$6=8,SUM(+Ene!R101+Feb!R101+Mar!R101+Abr!R101+May!R101+Jun!R101+Jul!R101+Ago!R101),IF(Config!$C$6=9,SUM(+Ene!R101+Feb!R101+Mar!R101+Abr!R101+May!R101+Jun!R101+Jul!R101+Ago!R101+Set!R101),IF(Config!$C$6=10,SUM(+Ene!R101+Feb!R101+Mar!R101+Abr!R101+May!R101+Jun!R101+Jul!R101+Ago!R101+Set!R101+Oct!R101),IF(Config!$C$6=11,SUM(+Ene!R101+Feb!R101+Mar!R101+Abr!R101+May!R101+Jun!R101+Jul!R101+Ago!R101+Set!R101+Oct!R101+Nov!R101),IF(Config!$C$6=12,SUM(+Ene!R101+Feb!R101+Mar!R101+Abr!R101+May!R101+Jun!R101+Jul!R101+Ago!R101+Set!R101+Oct!R101+Nov!R101+Dic!R101)))))))))))))</f>
        <v>0</v>
      </c>
      <c r="S101" s="394">
        <f>IF(Config!$C$6=1,SUM(+Ene!S101),IF(Config!$C$6=2,SUM(+Ene!S101+Feb!S101),IF(Config!$C$6=3,SUM(+Ene!S101+Feb!S101+Mar!S101),IF(Config!$C$6=4,SUM(+Ene!S101+Feb!S101+Mar!S101+Abr!S101),IF(Config!$C$6=5,SUM(Ene!S101+Feb!S101+Mar!S101+Abr!S101+May!S101),IF(Config!$C$6=6,SUM(+Ene!S101+Feb!S101+Mar!S101+Abr!S101+May!S101+Jun!S101),IF(Config!$C$6=7,SUM(Ene!S101+Feb!S101+Mar!S101+Abr!S101+May!S101+Jun!S101+Jul!S101),IF(Config!$C$6=8,SUM(+Ene!S101+Feb!S101+Mar!S101+Abr!S101+May!S101+Jun!S101+Jul!S101+Ago!S101),IF(Config!$C$6=9,SUM(+Ene!S101+Feb!S101+Mar!S101+Abr!S101+May!S101+Jun!S101+Jul!S101+Ago!S101+Set!S101),IF(Config!$C$6=10,SUM(+Ene!S101+Feb!S101+Mar!S101+Abr!S101+May!S101+Jun!S101+Jul!S101+Ago!S101+Set!S101+Oct!S101),IF(Config!$C$6=11,SUM(+Ene!S101+Feb!S101+Mar!S101+Abr!S101+May!S101+Jun!S101+Jul!S101+Ago!S101+Set!S101+Oct!S101+Nov!S101),IF(Config!$C$6=12,SUM(+Ene!S101+Feb!S101+Mar!S101+Abr!S101+May!S101+Jun!S101+Jul!S101+Ago!S101+Set!S101+Oct!S101+Nov!S101+Dic!S101)))))))))))))</f>
        <v>0</v>
      </c>
      <c r="T101" s="394">
        <f>IF(Config!$C$6=1,SUM(+Ene!T101),IF(Config!$C$6=2,SUM(+Ene!T101+Feb!T101),IF(Config!$C$6=3,SUM(+Ene!T101+Feb!T101+Mar!T101),IF(Config!$C$6=4,SUM(+Ene!T101+Feb!T101+Mar!T101+Abr!T101),IF(Config!$C$6=5,SUM(Ene!T101+Feb!T101+Mar!T101+Abr!T101+May!T101),IF(Config!$C$6=6,SUM(+Ene!T101+Feb!T101+Mar!T101+Abr!T101+May!T101+Jun!T101),IF(Config!$C$6=7,SUM(Ene!T101+Feb!T101+Mar!T101+Abr!T101+May!T101+Jun!T101+Jul!T101),IF(Config!$C$6=8,SUM(+Ene!T101+Feb!T101+Mar!T101+Abr!T101+May!T101+Jun!T101+Jul!T101+Ago!T101),IF(Config!$C$6=9,SUM(+Ene!T101+Feb!T101+Mar!T101+Abr!T101+May!T101+Jun!T101+Jul!T101+Ago!T101+Set!T101),IF(Config!$C$6=10,SUM(+Ene!T101+Feb!T101+Mar!T101+Abr!T101+May!T101+Jun!T101+Jul!T101+Ago!T101+Set!T101+Oct!T101),IF(Config!$C$6=11,SUM(+Ene!T101+Feb!T101+Mar!T101+Abr!T101+May!T101+Jun!T101+Jul!T101+Ago!T101+Set!T101+Oct!T101+Nov!T101),IF(Config!$C$6=12,SUM(+Ene!T101+Feb!T101+Mar!T101+Abr!T101+May!T101+Jun!T101+Jul!T101+Ago!T101+Set!T101+Oct!T101+Nov!T101+Dic!T101)))))))))))))</f>
        <v>0</v>
      </c>
      <c r="U101" s="394">
        <f>IF(Config!$C$6=1,SUM(+Ene!U101),IF(Config!$C$6=2,SUM(+Ene!U101+Feb!U101),IF(Config!$C$6=3,SUM(+Ene!U101+Feb!U101+Mar!U101),IF(Config!$C$6=4,SUM(+Ene!U101+Feb!U101+Mar!U101+Abr!U101),IF(Config!$C$6=5,SUM(Ene!U101+Feb!U101+Mar!U101+Abr!U101+May!U101),IF(Config!$C$6=6,SUM(+Ene!U101+Feb!U101+Mar!U101+Abr!U101+May!U101+Jun!U101),IF(Config!$C$6=7,SUM(Ene!U101+Feb!U101+Mar!U101+Abr!U101+May!U101+Jun!U101+Jul!U101),IF(Config!$C$6=8,SUM(+Ene!U101+Feb!U101+Mar!U101+Abr!U101+May!U101+Jun!U101+Jul!U101+Ago!U101),IF(Config!$C$6=9,SUM(+Ene!U101+Feb!U101+Mar!U101+Abr!U101+May!U101+Jun!U101+Jul!U101+Ago!U101+Set!U101),IF(Config!$C$6=10,SUM(+Ene!U101+Feb!U101+Mar!U101+Abr!U101+May!U101+Jun!U101+Jul!U101+Ago!U101+Set!U101+Oct!U101),IF(Config!$C$6=11,SUM(+Ene!U101+Feb!U101+Mar!U101+Abr!U101+May!U101+Jun!U101+Jul!U101+Ago!U101+Set!U101+Oct!U101+Nov!U101),IF(Config!$C$6=12,SUM(+Ene!U101+Feb!U101+Mar!U101+Abr!U101+May!U101+Jun!U101+Jul!U101+Ago!U101+Set!U101+Oct!U101+Nov!U101+Dic!U101)))))))))))))</f>
        <v>0</v>
      </c>
      <c r="V101" s="394">
        <f>IF(Config!$C$6=1,SUM(+Ene!V101),IF(Config!$C$6=2,SUM(+Ene!V101+Feb!V101),IF(Config!$C$6=3,SUM(+Ene!V101+Feb!V101+Mar!V101),IF(Config!$C$6=4,SUM(+Ene!V101+Feb!V101+Mar!V101+Abr!V101),IF(Config!$C$6=5,SUM(Ene!V101+Feb!V101+Mar!V101+Abr!V101+May!V101),IF(Config!$C$6=6,SUM(+Ene!V101+Feb!V101+Mar!V101+Abr!V101+May!V101+Jun!V101),IF(Config!$C$6=7,SUM(Ene!V101+Feb!V101+Mar!V101+Abr!V101+May!V101+Jun!V101+Jul!V101),IF(Config!$C$6=8,SUM(+Ene!V101+Feb!V101+Mar!V101+Abr!V101+May!V101+Jun!V101+Jul!V101+Ago!V101),IF(Config!$C$6=9,SUM(+Ene!V101+Feb!V101+Mar!V101+Abr!V101+May!V101+Jun!V101+Jul!V101+Ago!V101+Set!V101),IF(Config!$C$6=10,SUM(+Ene!V101+Feb!V101+Mar!V101+Abr!V101+May!V101+Jun!V101+Jul!V101+Ago!V101+Set!V101+Oct!V101),IF(Config!$C$6=11,SUM(+Ene!V101+Feb!V101+Mar!V101+Abr!V101+May!V101+Jun!V101+Jul!V101+Ago!V101+Set!V101+Oct!V101+Nov!V101),IF(Config!$C$6=12,SUM(+Ene!V101+Feb!V101+Mar!V101+Abr!V101+May!V101+Jun!V101+Jul!V101+Ago!V101+Set!V101+Oct!V101+Nov!V101+Dic!V101)))))))))))))</f>
        <v>0</v>
      </c>
      <c r="W101" s="394">
        <f>IF(Config!$C$6=1,SUM(+Ene!W101),IF(Config!$C$6=2,SUM(+Ene!W101+Feb!W101),IF(Config!$C$6=3,SUM(+Ene!W101+Feb!W101+Mar!W101),IF(Config!$C$6=4,SUM(+Ene!W101+Feb!W101+Mar!W101+Abr!W101),IF(Config!$C$6=5,SUM(Ene!W101+Feb!W101+Mar!W101+Abr!W101+May!W101),IF(Config!$C$6=6,SUM(+Ene!W101+Feb!W101+Mar!W101+Abr!W101+May!W101+Jun!W101),IF(Config!$C$6=7,SUM(Ene!W101+Feb!W101+Mar!W101+Abr!W101+May!W101+Jun!W101+Jul!W101),IF(Config!$C$6=8,SUM(+Ene!W101+Feb!W101+Mar!W101+Abr!W101+May!W101+Jun!W101+Jul!W101+Ago!W101),IF(Config!$C$6=9,SUM(+Ene!W101+Feb!W101+Mar!W101+Abr!W101+May!W101+Jun!W101+Jul!W101+Ago!W101+Set!W101),IF(Config!$C$6=10,SUM(+Ene!W101+Feb!W101+Mar!W101+Abr!W101+May!W101+Jun!W101+Jul!W101+Ago!W101+Set!W101+Oct!W101),IF(Config!$C$6=11,SUM(+Ene!W101+Feb!W101+Mar!W101+Abr!W101+May!W101+Jun!W101+Jul!W101+Ago!W101+Set!W101+Oct!W101+Nov!W101),IF(Config!$C$6=12,SUM(+Ene!W101+Feb!W101+Mar!W101+Abr!W101+May!W101+Jun!W101+Jul!W101+Ago!W101+Set!W101+Oct!W101+Nov!W101+Dic!W101)))))))))))))</f>
        <v>0</v>
      </c>
      <c r="X101" s="394">
        <f>IF(Config!$C$6=1,SUM(+Ene!X101),IF(Config!$C$6=2,SUM(+Ene!X101+Feb!X101),IF(Config!$C$6=3,SUM(+Ene!X101+Feb!X101+Mar!X101),IF(Config!$C$6=4,SUM(+Ene!X101+Feb!X101+Mar!X101+Abr!X101),IF(Config!$C$6=5,SUM(Ene!X101+Feb!X101+Mar!X101+Abr!X101+May!X101),IF(Config!$C$6=6,SUM(+Ene!X101+Feb!X101+Mar!X101+Abr!X101+May!X101+Jun!X101),IF(Config!$C$6=7,SUM(Ene!X101+Feb!X101+Mar!X101+Abr!X101+May!X101+Jun!X101+Jul!X101),IF(Config!$C$6=8,SUM(+Ene!X101+Feb!X101+Mar!X101+Abr!X101+May!X101+Jun!X101+Jul!X101+Ago!X101),IF(Config!$C$6=9,SUM(+Ene!X101+Feb!X101+Mar!X101+Abr!X101+May!X101+Jun!X101+Jul!X101+Ago!X101+Set!X101),IF(Config!$C$6=10,SUM(+Ene!X101+Feb!X101+Mar!X101+Abr!X101+May!X101+Jun!X101+Jul!X101+Ago!X101+Set!X101+Oct!X101),IF(Config!$C$6=11,SUM(+Ene!X101+Feb!X101+Mar!X101+Abr!X101+May!X101+Jun!X101+Jul!X101+Ago!X101+Set!X101+Oct!X101+Nov!X101),IF(Config!$C$6=12,SUM(+Ene!X101+Feb!X101+Mar!X101+Abr!X101+May!X101+Jun!X101+Jul!X101+Ago!X101+Set!X101+Oct!X101+Nov!X101+Dic!X101)))))))))))))</f>
        <v>0</v>
      </c>
      <c r="Y101" s="394">
        <f>IF(Config!$C$6=1,SUM(+Ene!Y101),IF(Config!$C$6=2,SUM(+Ene!Y101+Feb!Y101),IF(Config!$C$6=3,SUM(+Ene!Y101+Feb!Y101+Mar!Y101),IF(Config!$C$6=4,SUM(+Ene!Y101+Feb!Y101+Mar!Y101+Abr!Y101),IF(Config!$C$6=5,SUM(Ene!Y101+Feb!Y101+Mar!Y101+Abr!Y101+May!Y101),IF(Config!$C$6=6,SUM(+Ene!Y101+Feb!Y101+Mar!Y101+Abr!Y101+May!Y101+Jun!Y101),IF(Config!$C$6=7,SUM(Ene!Y101+Feb!Y101+Mar!Y101+Abr!Y101+May!Y101+Jun!Y101+Jul!Y101),IF(Config!$C$6=8,SUM(+Ene!Y101+Feb!Y101+Mar!Y101+Abr!Y101+May!Y101+Jun!Y101+Jul!Y101+Ago!Y101),IF(Config!$C$6=9,SUM(+Ene!Y101+Feb!Y101+Mar!Y101+Abr!Y101+May!Y101+Jun!Y101+Jul!Y101+Ago!Y101+Set!Y101),IF(Config!$C$6=10,SUM(+Ene!Y101+Feb!Y101+Mar!Y101+Abr!Y101+May!Y101+Jun!Y101+Jul!Y101+Ago!Y101+Set!Y101+Oct!Y101),IF(Config!$C$6=11,SUM(+Ene!Y101+Feb!Y101+Mar!Y101+Abr!Y101+May!Y101+Jun!Y101+Jul!Y101+Ago!Y101+Set!Y101+Oct!Y101+Nov!Y101),IF(Config!$C$6=12,SUM(+Ene!Y101+Feb!Y101+Mar!Y101+Abr!Y101+May!Y101+Jun!Y101+Jul!Y101+Ago!Y101+Set!Y101+Oct!Y101+Nov!Y101+Dic!Y101)))))))))))))</f>
        <v>0</v>
      </c>
      <c r="Z101" s="394">
        <f>IF(Config!$C$6=1,SUM(+Ene!Z101),IF(Config!$C$6=2,SUM(+Ene!Z101+Feb!Z101),IF(Config!$C$6=3,SUM(+Ene!Z101+Feb!Z101+Mar!Z101),IF(Config!$C$6=4,SUM(+Ene!Z101+Feb!Z101+Mar!Z101+Abr!Z101),IF(Config!$C$6=5,SUM(Ene!Z101+Feb!Z101+Mar!Z101+Abr!Z101+May!Z101),IF(Config!$C$6=6,SUM(+Ene!Z101+Feb!Z101+Mar!Z101+Abr!Z101+May!Z101+Jun!Z101),IF(Config!$C$6=7,SUM(Ene!Z101+Feb!Z101+Mar!Z101+Abr!Z101+May!Z101+Jun!Z101+Jul!Z101),IF(Config!$C$6=8,SUM(+Ene!Z101+Feb!Z101+Mar!Z101+Abr!Z101+May!Z101+Jun!Z101+Jul!Z101+Ago!Z101),IF(Config!$C$6=9,SUM(+Ene!Z101+Feb!Z101+Mar!Z101+Abr!Z101+May!Z101+Jun!Z101+Jul!Z101+Ago!Z101+Set!Z101),IF(Config!$C$6=10,SUM(+Ene!Z101+Feb!Z101+Mar!Z101+Abr!Z101+May!Z101+Jun!Z101+Jul!Z101+Ago!Z101+Set!Z101+Oct!Z101),IF(Config!$C$6=11,SUM(+Ene!Z101+Feb!Z101+Mar!Z101+Abr!Z101+May!Z101+Jun!Z101+Jul!Z101+Ago!Z101+Set!Z101+Oct!Z101+Nov!Z101),IF(Config!$C$6=12,SUM(+Ene!Z101+Feb!Z101+Mar!Z101+Abr!Z101+May!Z101+Jun!Z101+Jul!Z101+Ago!Z101+Set!Z101+Oct!Z101+Nov!Z101+Dic!Z101)))))))))))))</f>
        <v>0</v>
      </c>
      <c r="AA101" s="394">
        <f>IF(Config!$C$6=1,SUM(+Ene!AA101),IF(Config!$C$6=2,SUM(+Ene!AA101+Feb!AA101),IF(Config!$C$6=3,SUM(+Ene!AA101+Feb!AA101+Mar!AA101),IF(Config!$C$6=4,SUM(+Ene!AA101+Feb!AA101+Mar!AA101+Abr!AA101),IF(Config!$C$6=5,SUM(Ene!AA101+Feb!AA101+Mar!AA101+Abr!AA101+May!AA101),IF(Config!$C$6=6,SUM(+Ene!AA101+Feb!AA101+Mar!AA101+Abr!AA101+May!AA101+Jun!AA101),IF(Config!$C$6=7,SUM(Ene!AA101+Feb!AA101+Mar!AA101+Abr!AA101+May!AA101+Jun!AA101+Jul!AA101),IF(Config!$C$6=8,SUM(+Ene!AA101+Feb!AA101+Mar!AA101+Abr!AA101+May!AA101+Jun!AA101+Jul!AA101+Ago!AA101),IF(Config!$C$6=9,SUM(+Ene!AA101+Feb!AA101+Mar!AA101+Abr!AA101+May!AA101+Jun!AA101+Jul!AA101+Ago!AA101+Set!AA101),IF(Config!$C$6=10,SUM(+Ene!AA101+Feb!AA101+Mar!AA101+Abr!AA101+May!AA101+Jun!AA101+Jul!AA101+Ago!AA101+Set!AA101+Oct!AA101),IF(Config!$C$6=11,SUM(+Ene!AA101+Feb!AA101+Mar!AA101+Abr!AA101+May!AA101+Jun!AA101+Jul!AA101+Ago!AA101+Set!AA101+Oct!AA101+Nov!AA101),IF(Config!$C$6=12,SUM(+Ene!AA101+Feb!AA101+Mar!AA101+Abr!AA101+May!AA101+Jun!AA101+Jul!AA101+Ago!AA101+Set!AA101+Oct!AA101+Nov!AA101+Dic!AA101)))))))))))))</f>
        <v>0</v>
      </c>
      <c r="AB101" s="394">
        <f>IF(Config!$C$6=1,SUM(+Ene!AB101),IF(Config!$C$6=2,SUM(+Ene!AB101+Feb!AB101),IF(Config!$C$6=3,SUM(+Ene!AB101+Feb!AB101+Mar!AB101),IF(Config!$C$6=4,SUM(+Ene!AB101+Feb!AB101+Mar!AB101+Abr!AB101),IF(Config!$C$6=5,SUM(Ene!AB101+Feb!AB101+Mar!AB101+Abr!AB101+May!AB101),IF(Config!$C$6=6,SUM(+Ene!AB101+Feb!AB101+Mar!AB101+Abr!AB101+May!AB101+Jun!AB101),IF(Config!$C$6=7,SUM(Ene!AB101+Feb!AB101+Mar!AB101+Abr!AB101+May!AB101+Jun!AB101+Jul!AB101),IF(Config!$C$6=8,SUM(+Ene!AB101+Feb!AB101+Mar!AB101+Abr!AB101+May!AB101+Jun!AB101+Jul!AB101+Ago!AB101),IF(Config!$C$6=9,SUM(+Ene!AB101+Feb!AB101+Mar!AB101+Abr!AB101+May!AB101+Jun!AB101+Jul!AB101+Ago!AB101+Set!AB101),IF(Config!$C$6=10,SUM(+Ene!AB101+Feb!AB101+Mar!AB101+Abr!AB101+May!AB101+Jun!AB101+Jul!AB101+Ago!AB101+Set!AB101+Oct!AB101),IF(Config!$C$6=11,SUM(+Ene!AB101+Feb!AB101+Mar!AB101+Abr!AB101+May!AB101+Jun!AB101+Jul!AB101+Ago!AB101+Set!AB101+Oct!AB101+Nov!AB101),IF(Config!$C$6=12,SUM(+Ene!AB101+Feb!AB101+Mar!AB101+Abr!AB101+May!AB101+Jun!AB101+Jul!AB101+Ago!AB101+Set!AB101+Oct!AB101+Nov!AB101+Dic!AB101)))))))))))))</f>
        <v>0</v>
      </c>
      <c r="AC101" s="394">
        <f>IF(Config!$C$6=1,SUM(+Ene!AC101),IF(Config!$C$6=2,SUM(+Ene!AC101+Feb!AC101),IF(Config!$C$6=3,SUM(+Ene!AC101+Feb!AC101+Mar!AC101),IF(Config!$C$6=4,SUM(+Ene!AC101+Feb!AC101+Mar!AC101+Abr!AC101),IF(Config!$C$6=5,SUM(Ene!AC101+Feb!AC101+Mar!AC101+Abr!AC101+May!AC101),IF(Config!$C$6=6,SUM(+Ene!AC101+Feb!AC101+Mar!AC101+Abr!AC101+May!AC101+Jun!AC101),IF(Config!$C$6=7,SUM(Ene!AC101+Feb!AC101+Mar!AC101+Abr!AC101+May!AC101+Jun!AC101+Jul!AC101),IF(Config!$C$6=8,SUM(+Ene!AC101+Feb!AC101+Mar!AC101+Abr!AC101+May!AC101+Jun!AC101+Jul!AC101+Ago!AC101),IF(Config!$C$6=9,SUM(+Ene!AC101+Feb!AC101+Mar!AC101+Abr!AC101+May!AC101+Jun!AC101+Jul!AC101+Ago!AC101+Set!AC101),IF(Config!$C$6=10,SUM(+Ene!AC101+Feb!AC101+Mar!AC101+Abr!AC101+May!AC101+Jun!AC101+Jul!AC101+Ago!AC101+Set!AC101+Oct!AC101),IF(Config!$C$6=11,SUM(+Ene!AC101+Feb!AC101+Mar!AC101+Abr!AC101+May!AC101+Jun!AC101+Jul!AC101+Ago!AC101+Set!AC101+Oct!AC101+Nov!AC101),IF(Config!$C$6=12,SUM(+Ene!AC101+Feb!AC101+Mar!AC101+Abr!AC101+May!AC101+Jun!AC101+Jul!AC101+Ago!AC101+Set!AC101+Oct!AC101+Nov!AC101+Dic!AC101)))))))))))))</f>
        <v>0</v>
      </c>
      <c r="AD101" s="394">
        <f>IF(Config!$C$6=1,SUM(+Ene!AD101),IF(Config!$C$6=2,SUM(+Ene!AD101+Feb!AD101),IF(Config!$C$6=3,SUM(+Ene!AD101+Feb!AD101+Mar!AD101),IF(Config!$C$6=4,SUM(+Ene!AD101+Feb!AD101+Mar!AD101+Abr!AD101),IF(Config!$C$6=5,SUM(Ene!AD101+Feb!AD101+Mar!AD101+Abr!AD101+May!AD101),IF(Config!$C$6=6,SUM(+Ene!AD101+Feb!AD101+Mar!AD101+Abr!AD101+May!AD101+Jun!AD101),IF(Config!$C$6=7,SUM(Ene!AD101+Feb!AD101+Mar!AD101+Abr!AD101+May!AD101+Jun!AD101+Jul!AD101),IF(Config!$C$6=8,SUM(+Ene!AD101+Feb!AD101+Mar!AD101+Abr!AD101+May!AD101+Jun!AD101+Jul!AD101+Ago!AD101),IF(Config!$C$6=9,SUM(+Ene!AD101+Feb!AD101+Mar!AD101+Abr!AD101+May!AD101+Jun!AD101+Jul!AD101+Ago!AD101+Set!AD101),IF(Config!$C$6=10,SUM(+Ene!AD101+Feb!AD101+Mar!AD101+Abr!AD101+May!AD101+Jun!AD101+Jul!AD101+Ago!AD101+Set!AD101+Oct!AD101),IF(Config!$C$6=11,SUM(+Ene!AD101+Feb!AD101+Mar!AD101+Abr!AD101+May!AD101+Jun!AD101+Jul!AD101+Ago!AD101+Set!AD101+Oct!AD101+Nov!AD101),IF(Config!$C$6=12,SUM(+Ene!AD101+Feb!AD101+Mar!AD101+Abr!AD101+May!AD101+Jun!AD101+Jul!AD101+Ago!AD101+Set!AD101+Oct!AD101+Nov!AD101+Dic!AD101)))))))))))))</f>
        <v>0</v>
      </c>
      <c r="AE101" s="394">
        <f>IF(Config!$C$6=1,SUM(+Ene!AE101),IF(Config!$C$6=2,SUM(+Ene!AE101+Feb!AE101),IF(Config!$C$6=3,SUM(+Ene!AE101+Feb!AE101+Mar!AE101),IF(Config!$C$6=4,SUM(+Ene!AE101+Feb!AE101+Mar!AE101+Abr!AE101),IF(Config!$C$6=5,SUM(Ene!AE101+Feb!AE101+Mar!AE101+Abr!AE101+May!AE101),IF(Config!$C$6=6,SUM(+Ene!AE101+Feb!AE101+Mar!AE101+Abr!AE101+May!AE101+Jun!AE101),IF(Config!$C$6=7,SUM(Ene!AE101+Feb!AE101+Mar!AE101+Abr!AE101+May!AE101+Jun!AE101+Jul!AE101),IF(Config!$C$6=8,SUM(+Ene!AE101+Feb!AE101+Mar!AE101+Abr!AE101+May!AE101+Jun!AE101+Jul!AE101+Ago!AE101),IF(Config!$C$6=9,SUM(+Ene!AE101+Feb!AE101+Mar!AE101+Abr!AE101+May!AE101+Jun!AE101+Jul!AE101+Ago!AE101+Set!AE101),IF(Config!$C$6=10,SUM(+Ene!AE101+Feb!AE101+Mar!AE101+Abr!AE101+May!AE101+Jun!AE101+Jul!AE101+Ago!AE101+Set!AE101+Oct!AE101),IF(Config!$C$6=11,SUM(+Ene!AE101+Feb!AE101+Mar!AE101+Abr!AE101+May!AE101+Jun!AE101+Jul!AE101+Ago!AE101+Set!AE101+Oct!AE101+Nov!AE101),IF(Config!$C$6=12,SUM(+Ene!AE101+Feb!AE101+Mar!AE101+Abr!AE101+May!AE101+Jun!AE101+Jul!AE101+Ago!AE101+Set!AE101+Oct!AE101+Nov!AE101+Dic!AE101)))))))))))))</f>
        <v>0</v>
      </c>
      <c r="AF101" s="394">
        <f>IF(Config!$C$6=1,SUM(+Ene!AF101),IF(Config!$C$6=2,SUM(+Ene!AF101+Feb!AF101),IF(Config!$C$6=3,SUM(+Ene!AF101+Feb!AF101+Mar!AF101),IF(Config!$C$6=4,SUM(+Ene!AF101+Feb!AF101+Mar!AF101+Abr!AF101),IF(Config!$C$6=5,SUM(Ene!AF101+Feb!AF101+Mar!AF101+Abr!AF101+May!AF101),IF(Config!$C$6=6,SUM(+Ene!AF101+Feb!AF101+Mar!AF101+Abr!AF101+May!AF101+Jun!AF101),IF(Config!$C$6=7,SUM(Ene!AF101+Feb!AF101+Mar!AF101+Abr!AF101+May!AF101+Jun!AF101+Jul!AF101),IF(Config!$C$6=8,SUM(+Ene!AF101+Feb!AF101+Mar!AF101+Abr!AF101+May!AF101+Jun!AF101+Jul!AF101+Ago!AF101),IF(Config!$C$6=9,SUM(+Ene!AF101+Feb!AF101+Mar!AF101+Abr!AF101+May!AF101+Jun!AF101+Jul!AF101+Ago!AF101+Set!AF101),IF(Config!$C$6=10,SUM(+Ene!AF101+Feb!AF101+Mar!AF101+Abr!AF101+May!AF101+Jun!AF101+Jul!AF101+Ago!AF101+Set!AF101+Oct!AF101),IF(Config!$C$6=11,SUM(+Ene!AF101+Feb!AF101+Mar!AF101+Abr!AF101+May!AF101+Jun!AF101+Jul!AF101+Ago!AF101+Set!AF101+Oct!AF101+Nov!AF101),IF(Config!$C$6=12,SUM(+Ene!AF101+Feb!AF101+Mar!AF101+Abr!AF101+May!AF101+Jun!AF101+Jul!AF101+Ago!AF101+Set!AF101+Oct!AF101+Nov!AF101+Dic!AF101)))))))))))))</f>
        <v>0</v>
      </c>
      <c r="AG101" s="394">
        <f>IF(Config!$C$6=1,SUM(+Ene!AG101),IF(Config!$C$6=2,SUM(+Ene!AG101+Feb!AG101),IF(Config!$C$6=3,SUM(+Ene!AG101+Feb!AG101+Mar!AG101),IF(Config!$C$6=4,SUM(+Ene!AG101+Feb!AG101+Mar!AG101+Abr!AG101),IF(Config!$C$6=5,SUM(Ene!AG101+Feb!AG101+Mar!AG101+Abr!AG101+May!AG101),IF(Config!$C$6=6,SUM(+Ene!AG101+Feb!AG101+Mar!AG101+Abr!AG101+May!AG101+Jun!AG101),IF(Config!$C$6=7,SUM(Ene!AG101+Feb!AG101+Mar!AG101+Abr!AG101+May!AG101+Jun!AG101+Jul!AG101),IF(Config!$C$6=8,SUM(+Ene!AG101+Feb!AG101+Mar!AG101+Abr!AG101+May!AG101+Jun!AG101+Jul!AG101+Ago!AG101),IF(Config!$C$6=9,SUM(+Ene!AG101+Feb!AG101+Mar!AG101+Abr!AG101+May!AG101+Jun!AG101+Jul!AG101+Ago!AG101+Set!AG101),IF(Config!$C$6=10,SUM(+Ene!AG101+Feb!AG101+Mar!AG101+Abr!AG101+May!AG101+Jun!AG101+Jul!AG101+Ago!AG101+Set!AG101+Oct!AG101),IF(Config!$C$6=11,SUM(+Ene!AG101+Feb!AG101+Mar!AG101+Abr!AG101+May!AG101+Jun!AG101+Jul!AG101+Ago!AG101+Set!AG101+Oct!AG101+Nov!AG101),IF(Config!$C$6=12,SUM(+Ene!AG101+Feb!AG101+Mar!AG101+Abr!AG101+May!AG101+Jun!AG101+Jul!AG101+Ago!AG101+Set!AG101+Oct!AG101+Nov!AG101+Dic!AG101)))))))))))))</f>
        <v>0</v>
      </c>
      <c r="AH101" s="394">
        <f>IF(Config!$C$6=1,SUM(+Ene!AH101),IF(Config!$C$6=2,SUM(+Ene!AH101+Feb!AH101),IF(Config!$C$6=3,SUM(+Ene!AH101+Feb!AH101+Mar!AH101),IF(Config!$C$6=4,SUM(+Ene!AH101+Feb!AH101+Mar!AH101+Abr!AH101),IF(Config!$C$6=5,SUM(Ene!AH101+Feb!AH101+Mar!AH101+Abr!AH101+May!AH101),IF(Config!$C$6=6,SUM(+Ene!AH101+Feb!AH101+Mar!AH101+Abr!AH101+May!AH101+Jun!AH101),IF(Config!$C$6=7,SUM(Ene!AH101+Feb!AH101+Mar!AH101+Abr!AH101+May!AH101+Jun!AH101+Jul!AH101),IF(Config!$C$6=8,SUM(+Ene!AH101+Feb!AH101+Mar!AH101+Abr!AH101+May!AH101+Jun!AH101+Jul!AH101+Ago!AH101),IF(Config!$C$6=9,SUM(+Ene!AH101+Feb!AH101+Mar!AH101+Abr!AH101+May!AH101+Jun!AH101+Jul!AH101+Ago!AH101+Set!AH101),IF(Config!$C$6=10,SUM(+Ene!AH101+Feb!AH101+Mar!AH101+Abr!AH101+May!AH101+Jun!AH101+Jul!AH101+Ago!AH101+Set!AH101+Oct!AH101),IF(Config!$C$6=11,SUM(+Ene!AH101+Feb!AH101+Mar!AH101+Abr!AH101+May!AH101+Jun!AH101+Jul!AH101+Ago!AH101+Set!AH101+Oct!AH101+Nov!AH101),IF(Config!$C$6=12,SUM(+Ene!AH101+Feb!AH101+Mar!AH101+Abr!AH101+May!AH101+Jun!AH101+Jul!AH101+Ago!AH101+Set!AH101+Oct!AH101+Nov!AH101+Dic!AH101)))))))))))))</f>
        <v>0</v>
      </c>
      <c r="AI101" s="394">
        <f>IF(Config!$C$6=1,SUM(+Ene!AI101),IF(Config!$C$6=2,SUM(+Ene!AI101+Feb!AI101),IF(Config!$C$6=3,SUM(+Ene!AI101+Feb!AI101+Mar!AI101),IF(Config!$C$6=4,SUM(+Ene!AI101+Feb!AI101+Mar!AI101+Abr!AI101),IF(Config!$C$6=5,SUM(Ene!AI101+Feb!AI101+Mar!AI101+Abr!AI101+May!AI101),IF(Config!$C$6=6,SUM(+Ene!AI101+Feb!AI101+Mar!AI101+Abr!AI101+May!AI101+Jun!AI101),IF(Config!$C$6=7,SUM(Ene!AI101+Feb!AI101+Mar!AI101+Abr!AI101+May!AI101+Jun!AI101+Jul!AI101),IF(Config!$C$6=8,SUM(+Ene!AI101+Feb!AI101+Mar!AI101+Abr!AI101+May!AI101+Jun!AI101+Jul!AI101+Ago!AI101),IF(Config!$C$6=9,SUM(+Ene!AI101+Feb!AI101+Mar!AI101+Abr!AI101+May!AI101+Jun!AI101+Jul!AI101+Ago!AI101+Set!AI101),IF(Config!$C$6=10,SUM(+Ene!AI101+Feb!AI101+Mar!AI101+Abr!AI101+May!AI101+Jun!AI101+Jul!AI101+Ago!AI101+Set!AI101+Oct!AI101),IF(Config!$C$6=11,SUM(+Ene!AI101+Feb!AI101+Mar!AI101+Abr!AI101+May!AI101+Jun!AI101+Jul!AI101+Ago!AI101+Set!AI101+Oct!AI101+Nov!AI101),IF(Config!$C$6=12,SUM(+Ene!AI101+Feb!AI101+Mar!AI101+Abr!AI101+May!AI101+Jun!AI101+Jul!AI101+Ago!AI101+Set!AI101+Oct!AI101+Nov!AI101+Dic!AI101)))))))))))))</f>
        <v>0</v>
      </c>
      <c r="AJ101" s="394">
        <f>IF(Config!$C$6=1,SUM(+Ene!AJ101),IF(Config!$C$6=2,SUM(+Ene!AJ101+Feb!AJ101),IF(Config!$C$6=3,SUM(+Ene!AJ101+Feb!AJ101+Mar!AJ101),IF(Config!$C$6=4,SUM(+Ene!AJ101+Feb!AJ101+Mar!AJ101+Abr!AJ101),IF(Config!$C$6=5,SUM(Ene!AJ101+Feb!AJ101+Mar!AJ101+Abr!AJ101+May!AJ101),IF(Config!$C$6=6,SUM(+Ene!AJ101+Feb!AJ101+Mar!AJ101+Abr!AJ101+May!AJ101+Jun!AJ101),IF(Config!$C$6=7,SUM(Ene!AJ101+Feb!AJ101+Mar!AJ101+Abr!AJ101+May!AJ101+Jun!AJ101+Jul!AJ101),IF(Config!$C$6=8,SUM(+Ene!AJ101+Feb!AJ101+Mar!AJ101+Abr!AJ101+May!AJ101+Jun!AJ101+Jul!AJ101+Ago!AJ101),IF(Config!$C$6=9,SUM(+Ene!AJ101+Feb!AJ101+Mar!AJ101+Abr!AJ101+May!AJ101+Jun!AJ101+Jul!AJ101+Ago!AJ101+Set!AJ101),IF(Config!$C$6=10,SUM(+Ene!AJ101+Feb!AJ101+Mar!AJ101+Abr!AJ101+May!AJ101+Jun!AJ101+Jul!AJ101+Ago!AJ101+Set!AJ101+Oct!AJ101),IF(Config!$C$6=11,SUM(+Ene!AJ101+Feb!AJ101+Mar!AJ101+Abr!AJ101+May!AJ101+Jun!AJ101+Jul!AJ101+Ago!AJ101+Set!AJ101+Oct!AJ101+Nov!AJ101),IF(Config!$C$6=12,SUM(+Ene!AJ101+Feb!AJ101+Mar!AJ101+Abr!AJ101+May!AJ101+Jun!AJ101+Jul!AJ101+Ago!AJ101+Set!AJ101+Oct!AJ101+Nov!AJ101+Dic!AJ101)))))))))))))</f>
        <v>0</v>
      </c>
      <c r="AK101" s="394">
        <f>IF(Config!$C$6=1,SUM(+Ene!AK101),IF(Config!$C$6=2,SUM(+Ene!AK101+Feb!AK101),IF(Config!$C$6=3,SUM(+Ene!AK101+Feb!AK101+Mar!AK101),IF(Config!$C$6=4,SUM(+Ene!AK101+Feb!AK101+Mar!AK101+Abr!AK101),IF(Config!$C$6=5,SUM(Ene!AK101+Feb!AK101+Mar!AK101+Abr!AK101+May!AK101),IF(Config!$C$6=6,SUM(+Ene!AK101+Feb!AK101+Mar!AK101+Abr!AK101+May!AK101+Jun!AK101),IF(Config!$C$6=7,SUM(Ene!AK101+Feb!AK101+Mar!AK101+Abr!AK101+May!AK101+Jun!AK101+Jul!AK101),IF(Config!$C$6=8,SUM(+Ene!AK101+Feb!AK101+Mar!AK101+Abr!AK101+May!AK101+Jun!AK101+Jul!AK101+Ago!AK101),IF(Config!$C$6=9,SUM(+Ene!AK101+Feb!AK101+Mar!AK101+Abr!AK101+May!AK101+Jun!AK101+Jul!AK101+Ago!AK101+Set!AK101),IF(Config!$C$6=10,SUM(+Ene!AK101+Feb!AK101+Mar!AK101+Abr!AK101+May!AK101+Jun!AK101+Jul!AK101+Ago!AK101+Set!AK101+Oct!AK101),IF(Config!$C$6=11,SUM(+Ene!AK101+Feb!AK101+Mar!AK101+Abr!AK101+May!AK101+Jun!AK101+Jul!AK101+Ago!AK101+Set!AK101+Oct!AK101+Nov!AK101),IF(Config!$C$6=12,SUM(+Ene!AK101+Feb!AK101+Mar!AK101+Abr!AK101+May!AK101+Jun!AK101+Jul!AK101+Ago!AK101+Set!AK101+Oct!AK101+Nov!AK101+Dic!AK101)))))))))))))</f>
        <v>0</v>
      </c>
      <c r="AL101" s="394">
        <f>IF(Config!$C$6=1,SUM(+Ene!AL101),IF(Config!$C$6=2,SUM(+Ene!AL101+Feb!AL101),IF(Config!$C$6=3,SUM(+Ene!AL101+Feb!AL101+Mar!AL101),IF(Config!$C$6=4,SUM(+Ene!AL101+Feb!AL101+Mar!AL101+Abr!AL101),IF(Config!$C$6=5,SUM(Ene!AL101+Feb!AL101+Mar!AL101+Abr!AL101+May!AL101),IF(Config!$C$6=6,SUM(+Ene!AL101+Feb!AL101+Mar!AL101+Abr!AL101+May!AL101+Jun!AL101),IF(Config!$C$6=7,SUM(Ene!AL101+Feb!AL101+Mar!AL101+Abr!AL101+May!AL101+Jun!AL101+Jul!AL101),IF(Config!$C$6=8,SUM(+Ene!AL101+Feb!AL101+Mar!AL101+Abr!AL101+May!AL101+Jun!AL101+Jul!AL101+Ago!AL101),IF(Config!$C$6=9,SUM(+Ene!AL101+Feb!AL101+Mar!AL101+Abr!AL101+May!AL101+Jun!AL101+Jul!AL101+Ago!AL101+Set!AL101),IF(Config!$C$6=10,SUM(+Ene!AL101+Feb!AL101+Mar!AL101+Abr!AL101+May!AL101+Jun!AL101+Jul!AL101+Ago!AL101+Set!AL101+Oct!AL101),IF(Config!$C$6=11,SUM(+Ene!AL101+Feb!AL101+Mar!AL101+Abr!AL101+May!AL101+Jun!AL101+Jul!AL101+Ago!AL101+Set!AL101+Oct!AL101+Nov!AL101),IF(Config!$C$6=12,SUM(+Ene!AL101+Feb!AL101+Mar!AL101+Abr!AL101+May!AL101+Jun!AL101+Jul!AL101+Ago!AL101+Set!AL101+Oct!AL101+Nov!AL101+Dic!AL101)))))))))))))</f>
        <v>0</v>
      </c>
      <c r="AM101" s="394">
        <f>IF(Config!$C$6=1,SUM(+Ene!AM101),IF(Config!$C$6=2,SUM(+Ene!AM101+Feb!AM101),IF(Config!$C$6=3,SUM(+Ene!AM101+Feb!AM101+Mar!AM101),IF(Config!$C$6=4,SUM(+Ene!AM101+Feb!AM101+Mar!AM101+Abr!AM101),IF(Config!$C$6=5,SUM(Ene!AM101+Feb!AM101+Mar!AM101+Abr!AM101+May!AM101),IF(Config!$C$6=6,SUM(+Ene!AM101+Feb!AM101+Mar!AM101+Abr!AM101+May!AM101+Jun!AM101),IF(Config!$C$6=7,SUM(Ene!AM101+Feb!AM101+Mar!AM101+Abr!AM101+May!AM101+Jun!AM101+Jul!AM101),IF(Config!$C$6=8,SUM(+Ene!AM101+Feb!AM101+Mar!AM101+Abr!AM101+May!AM101+Jun!AM101+Jul!AM101+Ago!AM101),IF(Config!$C$6=9,SUM(+Ene!AM101+Feb!AM101+Mar!AM101+Abr!AM101+May!AM101+Jun!AM101+Jul!AM101+Ago!AM101+Set!AM101),IF(Config!$C$6=10,SUM(+Ene!AM101+Feb!AM101+Mar!AM101+Abr!AM101+May!AM101+Jun!AM101+Jul!AM101+Ago!AM101+Set!AM101+Oct!AM101),IF(Config!$C$6=11,SUM(+Ene!AM101+Feb!AM101+Mar!AM101+Abr!AM101+May!AM101+Jun!AM101+Jul!AM101+Ago!AM101+Set!AM101+Oct!AM101+Nov!AM101),IF(Config!$C$6=12,SUM(+Ene!AM101+Feb!AM101+Mar!AM101+Abr!AM101+May!AM101+Jun!AM101+Jul!AM101+Ago!AM101+Set!AM101+Oct!AM101+Nov!AM101+Dic!AM101)))))))))))))</f>
        <v>0</v>
      </c>
      <c r="AN101" s="394">
        <f>IF(Config!$C$6=1,SUM(+Ene!AN101),IF(Config!$C$6=2,SUM(+Ene!AN101+Feb!AN101),IF(Config!$C$6=3,SUM(+Ene!AN101+Feb!AN101+Mar!AN101),IF(Config!$C$6=4,SUM(+Ene!AN101+Feb!AN101+Mar!AN101+Abr!AN101),IF(Config!$C$6=5,SUM(Ene!AN101+Feb!AN101+Mar!AN101+Abr!AN101+May!AN101),IF(Config!$C$6=6,SUM(+Ene!AN101+Feb!AN101+Mar!AN101+Abr!AN101+May!AN101+Jun!AN101),IF(Config!$C$6=7,SUM(Ene!AN101+Feb!AN101+Mar!AN101+Abr!AN101+May!AN101+Jun!AN101+Jul!AN101),IF(Config!$C$6=8,SUM(+Ene!AN101+Feb!AN101+Mar!AN101+Abr!AN101+May!AN101+Jun!AN101+Jul!AN101+Ago!AN101),IF(Config!$C$6=9,SUM(+Ene!AN101+Feb!AN101+Mar!AN101+Abr!AN101+May!AN101+Jun!AN101+Jul!AN101+Ago!AN101+Set!AN101),IF(Config!$C$6=10,SUM(+Ene!AN101+Feb!AN101+Mar!AN101+Abr!AN101+May!AN101+Jun!AN101+Jul!AN101+Ago!AN101+Set!AN101+Oct!AN101),IF(Config!$C$6=11,SUM(+Ene!AN101+Feb!AN101+Mar!AN101+Abr!AN101+May!AN101+Jun!AN101+Jul!AN101+Ago!AN101+Set!AN101+Oct!AN101+Nov!AN101),IF(Config!$C$6=12,SUM(+Ene!AN101+Feb!AN101+Mar!AN101+Abr!AN101+May!AN101+Jun!AN101+Jul!AN101+Ago!AN101+Set!AN101+Oct!AN101+Nov!AN101+Dic!AN101)))))))))))))</f>
        <v>0</v>
      </c>
      <c r="AO101" s="394">
        <f>IF(Config!$C$6=1,SUM(+Ene!AO101),IF(Config!$C$6=2,SUM(+Ene!AO101+Feb!AO101),IF(Config!$C$6=3,SUM(+Ene!AO101+Feb!AO101+Mar!AO101),IF(Config!$C$6=4,SUM(+Ene!AO101+Feb!AO101+Mar!AO101+Abr!AO101),IF(Config!$C$6=5,SUM(Ene!AO101+Feb!AO101+Mar!AO101+Abr!AO101+May!AO101),IF(Config!$C$6=6,SUM(+Ene!AO101+Feb!AO101+Mar!AO101+Abr!AO101+May!AO101+Jun!AO101),IF(Config!$C$6=7,SUM(Ene!AO101+Feb!AO101+Mar!AO101+Abr!AO101+May!AO101+Jun!AO101+Jul!AO101),IF(Config!$C$6=8,SUM(+Ene!AO101+Feb!AO101+Mar!AO101+Abr!AO101+May!AO101+Jun!AO101+Jul!AO101+Ago!AO101),IF(Config!$C$6=9,SUM(+Ene!AO101+Feb!AO101+Mar!AO101+Abr!AO101+May!AO101+Jun!AO101+Jul!AO101+Ago!AO101+Set!AO101),IF(Config!$C$6=10,SUM(+Ene!AO101+Feb!AO101+Mar!AO101+Abr!AO101+May!AO101+Jun!AO101+Jul!AO101+Ago!AO101+Set!AO101+Oct!AO101),IF(Config!$C$6=11,SUM(+Ene!AO101+Feb!AO101+Mar!AO101+Abr!AO101+May!AO101+Jun!AO101+Jul!AO101+Ago!AO101+Set!AO101+Oct!AO101+Nov!AO101),IF(Config!$C$6=12,SUM(+Ene!AO101+Feb!AO101+Mar!AO101+Abr!AO101+May!AO101+Jun!AO101+Jul!AO101+Ago!AO101+Set!AO101+Oct!AO101+Nov!AO101+Dic!AO101)))))))))))))</f>
        <v>0</v>
      </c>
      <c r="AP101" s="394">
        <f>IF(Config!$C$6=1,SUM(+Ene!AP101),IF(Config!$C$6=2,SUM(+Ene!AP101+Feb!AP101),IF(Config!$C$6=3,SUM(+Ene!AP101+Feb!AP101+Mar!AP101),IF(Config!$C$6=4,SUM(+Ene!AP101+Feb!AP101+Mar!AP101+Abr!AP101),IF(Config!$C$6=5,SUM(Ene!AP101+Feb!AP101+Mar!AP101+Abr!AP101+May!AP101),IF(Config!$C$6=6,SUM(+Ene!AP101+Feb!AP101+Mar!AP101+Abr!AP101+May!AP101+Jun!AP101),IF(Config!$C$6=7,SUM(Ene!AP101+Feb!AP101+Mar!AP101+Abr!AP101+May!AP101+Jun!AP101+Jul!AP101),IF(Config!$C$6=8,SUM(+Ene!AP101+Feb!AP101+Mar!AP101+Abr!AP101+May!AP101+Jun!AP101+Jul!AP101+Ago!AP101),IF(Config!$C$6=9,SUM(+Ene!AP101+Feb!AP101+Mar!AP101+Abr!AP101+May!AP101+Jun!AP101+Jul!AP101+Ago!AP101+Set!AP101),IF(Config!$C$6=10,SUM(+Ene!AP101+Feb!AP101+Mar!AP101+Abr!AP101+May!AP101+Jun!AP101+Jul!AP101+Ago!AP101+Set!AP101+Oct!AP101),IF(Config!$C$6=11,SUM(+Ene!AP101+Feb!AP101+Mar!AP101+Abr!AP101+May!AP101+Jun!AP101+Jul!AP101+Ago!AP101+Set!AP101+Oct!AP101+Nov!AP101),IF(Config!$C$6=12,SUM(+Ene!AP101+Feb!AP101+Mar!AP101+Abr!AP101+May!AP101+Jun!AP101+Jul!AP101+Ago!AP101+Set!AP101+Oct!AP101+Nov!AP101+Dic!AP101)))))))))))))</f>
        <v>0</v>
      </c>
      <c r="AQ101" s="394">
        <f>IF(Config!$C$6=1,SUM(+Ene!AQ101),IF(Config!$C$6=2,SUM(+Ene!AQ101+Feb!AQ101),IF(Config!$C$6=3,SUM(+Ene!AQ101+Feb!AQ101+Mar!AQ101),IF(Config!$C$6=4,SUM(+Ene!AQ101+Feb!AQ101+Mar!AQ101+Abr!AQ101),IF(Config!$C$6=5,SUM(Ene!AQ101+Feb!AQ101+Mar!AQ101+Abr!AQ101+May!AQ101),IF(Config!$C$6=6,SUM(+Ene!AQ101+Feb!AQ101+Mar!AQ101+Abr!AQ101+May!AQ101+Jun!AQ101),IF(Config!$C$6=7,SUM(Ene!AQ101+Feb!AQ101+Mar!AQ101+Abr!AQ101+May!AQ101+Jun!AQ101+Jul!AQ101),IF(Config!$C$6=8,SUM(+Ene!AQ101+Feb!AQ101+Mar!AQ101+Abr!AQ101+May!AQ101+Jun!AQ101+Jul!AQ101+Ago!AQ101),IF(Config!$C$6=9,SUM(+Ene!AQ101+Feb!AQ101+Mar!AQ101+Abr!AQ101+May!AQ101+Jun!AQ101+Jul!AQ101+Ago!AQ101+Set!AQ101),IF(Config!$C$6=10,SUM(+Ene!AQ101+Feb!AQ101+Mar!AQ101+Abr!AQ101+May!AQ101+Jun!AQ101+Jul!AQ101+Ago!AQ101+Set!AQ101+Oct!AQ101),IF(Config!$C$6=11,SUM(+Ene!AQ101+Feb!AQ101+Mar!AQ101+Abr!AQ101+May!AQ101+Jun!AQ101+Jul!AQ101+Ago!AQ101+Set!AQ101+Oct!AQ101+Nov!AQ101),IF(Config!$C$6=12,SUM(+Ene!AQ101+Feb!AQ101+Mar!AQ101+Abr!AQ101+May!AQ101+Jun!AQ101+Jul!AQ101+Ago!AQ101+Set!AQ101+Oct!AQ101+Nov!AQ101+Dic!AQ101)))))))))))))</f>
        <v>0</v>
      </c>
      <c r="AR101" s="394">
        <f>IF(Config!$C$6=1,SUM(+Ene!AR101),IF(Config!$C$6=2,SUM(+Ene!AR101+Feb!AR101),IF(Config!$C$6=3,SUM(+Ene!AR101+Feb!AR101+Mar!AR101),IF(Config!$C$6=4,SUM(+Ene!AR101+Feb!AR101+Mar!AR101+Abr!AR101),IF(Config!$C$6=5,SUM(Ene!AR101+Feb!AR101+Mar!AR101+Abr!AR101+May!AR101),IF(Config!$C$6=6,SUM(+Ene!AR101+Feb!AR101+Mar!AR101+Abr!AR101+May!AR101+Jun!AR101),IF(Config!$C$6=7,SUM(Ene!AR101+Feb!AR101+Mar!AR101+Abr!AR101+May!AR101+Jun!AR101+Jul!AR101),IF(Config!$C$6=8,SUM(+Ene!AR101+Feb!AR101+Mar!AR101+Abr!AR101+May!AR101+Jun!AR101+Jul!AR101+Ago!AR101),IF(Config!$C$6=9,SUM(+Ene!AR101+Feb!AR101+Mar!AR101+Abr!AR101+May!AR101+Jun!AR101+Jul!AR101+Ago!AR101+Set!AR101),IF(Config!$C$6=10,SUM(+Ene!AR101+Feb!AR101+Mar!AR101+Abr!AR101+May!AR101+Jun!AR101+Jul!AR101+Ago!AR101+Set!AR101+Oct!AR101),IF(Config!$C$6=11,SUM(+Ene!AR101+Feb!AR101+Mar!AR101+Abr!AR101+May!AR101+Jun!AR101+Jul!AR101+Ago!AR101+Set!AR101+Oct!AR101+Nov!AR101),IF(Config!$C$6=12,SUM(+Ene!AR101+Feb!AR101+Mar!AR101+Abr!AR101+May!AR101+Jun!AR101+Jul!AR101+Ago!AR101+Set!AR101+Oct!AR101+Nov!AR101+Dic!AR101)))))))))))))</f>
        <v>0</v>
      </c>
      <c r="AS101" s="394">
        <f>IF(Config!$C$6=1,SUM(+Ene!AS101),IF(Config!$C$6=2,SUM(+Ene!AS101+Feb!AS101),IF(Config!$C$6=3,SUM(+Ene!AS101+Feb!AS101+Mar!AS101),IF(Config!$C$6=4,SUM(+Ene!AS101+Feb!AS101+Mar!AS101+Abr!AS101),IF(Config!$C$6=5,SUM(Ene!AS101+Feb!AS101+Mar!AS101+Abr!AS101+May!AS101),IF(Config!$C$6=6,SUM(+Ene!AS101+Feb!AS101+Mar!AS101+Abr!AS101+May!AS101+Jun!AS101),IF(Config!$C$6=7,SUM(Ene!AS101+Feb!AS101+Mar!AS101+Abr!AS101+May!AS101+Jun!AS101+Jul!AS101),IF(Config!$C$6=8,SUM(+Ene!AS101+Feb!AS101+Mar!AS101+Abr!AS101+May!AS101+Jun!AS101+Jul!AS101+Ago!AS101),IF(Config!$C$6=9,SUM(+Ene!AS101+Feb!AS101+Mar!AS101+Abr!AS101+May!AS101+Jun!AS101+Jul!AS101+Ago!AS101+Set!AS101),IF(Config!$C$6=10,SUM(+Ene!AS101+Feb!AS101+Mar!AS101+Abr!AS101+May!AS101+Jun!AS101+Jul!AS101+Ago!AS101+Set!AS101+Oct!AS101),IF(Config!$C$6=11,SUM(+Ene!AS101+Feb!AS101+Mar!AS101+Abr!AS101+May!AS101+Jun!AS101+Jul!AS101+Ago!AS101+Set!AS101+Oct!AS101+Nov!AS101),IF(Config!$C$6=12,SUM(+Ene!AS101+Feb!AS101+Mar!AS101+Abr!AS101+May!AS101+Jun!AS101+Jul!AS101+Ago!AS101+Set!AS101+Oct!AS101+Nov!AS101+Dic!AS101)))))))))))))</f>
        <v>0</v>
      </c>
      <c r="AT101" s="394">
        <f>IF(Config!$C$6=1,SUM(+Ene!AT101),IF(Config!$C$6=2,SUM(+Ene!AT101+Feb!AT101),IF(Config!$C$6=3,SUM(+Ene!AT101+Feb!AT101+Mar!AT101),IF(Config!$C$6=4,SUM(+Ene!AT101+Feb!AT101+Mar!AT101+Abr!AT101),IF(Config!$C$6=5,SUM(Ene!AT101+Feb!AT101+Mar!AT101+Abr!AT101+May!AT101),IF(Config!$C$6=6,SUM(+Ene!AT101+Feb!AT101+Mar!AT101+Abr!AT101+May!AT101+Jun!AT101),IF(Config!$C$6=7,SUM(Ene!AT101+Feb!AT101+Mar!AT101+Abr!AT101+May!AT101+Jun!AT101+Jul!AT101),IF(Config!$C$6=8,SUM(+Ene!AT101+Feb!AT101+Mar!AT101+Abr!AT101+May!AT101+Jun!AT101+Jul!AT101+Ago!AT101),IF(Config!$C$6=9,SUM(+Ene!AT101+Feb!AT101+Mar!AT101+Abr!AT101+May!AT101+Jun!AT101+Jul!AT101+Ago!AT101+Set!AT101),IF(Config!$C$6=10,SUM(+Ene!AT101+Feb!AT101+Mar!AT101+Abr!AT101+May!AT101+Jun!AT101+Jul!AT101+Ago!AT101+Set!AT101+Oct!AT101),IF(Config!$C$6=11,SUM(+Ene!AT101+Feb!AT101+Mar!AT101+Abr!AT101+May!AT101+Jun!AT101+Jul!AT101+Ago!AT101+Set!AT101+Oct!AT101+Nov!AT101),IF(Config!$C$6=12,SUM(+Ene!AT101+Feb!AT101+Mar!AT101+Abr!AT101+May!AT101+Jun!AT101+Jul!AT101+Ago!AT101+Set!AT101+Oct!AT101+Nov!AT101+Dic!AT101)))))))))))))</f>
        <v>0</v>
      </c>
      <c r="AU101">
        <f t="shared" si="79"/>
        <v>0</v>
      </c>
      <c r="AV101" s="394">
        <f t="shared" si="70"/>
        <v>0</v>
      </c>
      <c r="AW101" s="394">
        <f t="shared" si="71"/>
        <v>0</v>
      </c>
      <c r="AX101" s="394">
        <f t="shared" si="72"/>
        <v>0</v>
      </c>
      <c r="AY101" s="394">
        <f t="shared" si="73"/>
        <v>0</v>
      </c>
      <c r="AZ101" s="394">
        <f t="shared" si="74"/>
        <v>0</v>
      </c>
      <c r="BA101" s="394">
        <f t="shared" si="75"/>
        <v>0</v>
      </c>
      <c r="BB101" s="37">
        <f t="shared" si="59"/>
        <v>0</v>
      </c>
      <c r="BC101" s="394">
        <f t="shared" si="76"/>
        <v>0</v>
      </c>
      <c r="BD101" s="394">
        <f t="shared" si="77"/>
        <v>0</v>
      </c>
      <c r="BE101" s="394">
        <f t="shared" si="78"/>
        <v>0</v>
      </c>
      <c r="BF101" s="54">
        <f t="shared" si="69"/>
        <v>0</v>
      </c>
      <c r="BG101" t="str">
        <f t="shared" si="80"/>
        <v>OK</v>
      </c>
    </row>
    <row r="102" spans="1:59" x14ac:dyDescent="0.25">
      <c r="A102" s="400">
        <v>99</v>
      </c>
      <c r="B102" s="392" t="str">
        <f>METAS!B98</f>
        <v xml:space="preserve">PORCENTAJE DE NIÑOS 1 AÑO VACUNADOS CON 2 DOSIS DE VACUNA SPR </v>
      </c>
      <c r="C102" s="387" t="str">
        <f>METAS!D98</f>
        <v>DIT</v>
      </c>
      <c r="D102" s="394">
        <f>IF(Config!$C$6=1,SUM(+Ene!D102),IF(Config!$C$6=2,SUM(+Ene!D102+Feb!D102),IF(Config!$C$6=3,SUM(+Ene!D102+Feb!D102+Mar!D102),IF(Config!$C$6=4,SUM(+Ene!D102+Feb!D102+Mar!D102+Abr!D102),IF(Config!$C$6=5,SUM(Ene!D102+Feb!D102+Mar!D102+Abr!D102+May!D102),IF(Config!$C$6=6,SUM(+Ene!D102+Feb!D102+Mar!D102+Abr!D102+May!D102+Jun!D102),IF(Config!$C$6=7,SUM(Ene!D102+Feb!D102+Mar!D102+Abr!D102+May!D102+Jun!D102+Jul!D102),IF(Config!$C$6=8,SUM(+Ene!D102+Feb!D102+Mar!D102+Abr!D102+May!D102+Jun!D102+Jul!D102+Ago!D102),IF(Config!$C$6=9,SUM(+Ene!D102+Feb!D102+Mar!D102+Abr!D102+May!D102+Jun!D102+Jul!D102+Ago!D102+Set!D102),IF(Config!$C$6=10,SUM(+Ene!D102+Feb!D102+Mar!D102+Abr!D102+May!D102+Jun!D102+Jul!D102+Ago!D102+Set!D102+Oct!D102),IF(Config!$C$6=11,SUM(+Ene!D102+Feb!D102+Mar!D102+Abr!D102+May!D102+Jun!D102+Jul!D102+Ago!D102+Set!D102+Oct!D102+Nov!D102),IF(Config!$C$6=12,SUM(+Ene!D102+Feb!D102+Mar!D102+Abr!D102+May!D102+Jun!D102+Jul!D102+Ago!D102+Set!D102+Oct!D102+Nov!D102+Dic!D102)))))))))))))</f>
        <v>0</v>
      </c>
      <c r="E102" s="394">
        <f>IF(Config!$C$6=1,SUM(+Ene!E102),IF(Config!$C$6=2,SUM(+Ene!E102+Feb!E102),IF(Config!$C$6=3,SUM(+Ene!E102+Feb!E102+Mar!E102),IF(Config!$C$6=4,SUM(+Ene!E102+Feb!E102+Mar!E102+Abr!E102),IF(Config!$C$6=5,SUM(Ene!E102+Feb!E102+Mar!E102+Abr!E102+May!E102),IF(Config!$C$6=6,SUM(+Ene!E102+Feb!E102+Mar!E102+Abr!E102+May!E102+Jun!E102),IF(Config!$C$6=7,SUM(Ene!E102+Feb!E102+Mar!E102+Abr!E102+May!E102+Jun!E102+Jul!E102),IF(Config!$C$6=8,SUM(+Ene!E102+Feb!E102+Mar!E102+Abr!E102+May!E102+Jun!E102+Jul!E102+Ago!E102),IF(Config!$C$6=9,SUM(+Ene!E102+Feb!E102+Mar!E102+Abr!E102+May!E102+Jun!E102+Jul!E102+Ago!E102+Set!E102),IF(Config!$C$6=10,SUM(+Ene!E102+Feb!E102+Mar!E102+Abr!E102+May!E102+Jun!E102+Jul!E102+Ago!E102+Set!E102+Oct!E102),IF(Config!$C$6=11,SUM(+Ene!E102+Feb!E102+Mar!E102+Abr!E102+May!E102+Jun!E102+Jul!E102+Ago!E102+Set!E102+Oct!E102+Nov!E102),IF(Config!$C$6=12,SUM(+Ene!E102+Feb!E102+Mar!E102+Abr!E102+May!E102+Jun!E102+Jul!E102+Ago!E102+Set!E102+Oct!E102+Nov!E102+Dic!E102)))))))))))))</f>
        <v>0</v>
      </c>
      <c r="F102" s="429">
        <f>IF(Config!$C$6=1,SUM(+Ene!F122),IF(Config!$C$6=2,SUM(+Ene!F122+Feb!F122),IF(Config!$C$6=3,SUM(+Ene!F122+Feb!F122+Mar!F122),IF(Config!$C$6=4,SUM(+Ene!F122+Feb!F122+Mar!F122+Abr!F122),IF(Config!$C$6=5,SUM(Ene!F122+Feb!F122+Mar!F122+Abr!F122+May!F122),IF(Config!$C$6=6,SUM(+Ene!F122+Feb!F122+Mar!F122+Abr!F122+May!F122+Jun!F122),IF(Config!$C$6=7,SUM(Ene!F122+Feb!F122+Mar!F122+Abr!F122+May!F122+Jun!F122+Jul!F122),IF(Config!$C$6=8,SUM(+Ene!F122+Feb!F122+Mar!F122+Abr!F122+May!F122+Jun!F122+Jul!F122+Ago!F122),IF(Config!$C$6=9,SUM(+Ene!F122+Feb!F122+Mar!F122+Abr!F122+May!F122+Jun!F122+Jul!F122+Ago!F122+Set!F122),IF(Config!$C$6=10,SUM(+Ene!F122+Feb!F122+Mar!F122+Abr!F122+May!F122+Jun!F122+Jul!F122+Ago!F122+Set!F122+Oct!F122),IF(Config!$C$6=11,SUM(+Ene!F122+Feb!F122+Mar!F122+Abr!F122+May!F122+Jun!F122+Jul!F122+Ago!F122+Set!F122+Oct!F122+Nov!F122),IF(Config!$C$6=12,SUM(+Ene!F122+Feb!F122+Mar!F122+Abr!F122+May!F122+Jun!F122+Jul!F122+Ago!F122+Set!F122+Oct!F122+Nov!F122+Dic!F122)))))))))))))</f>
        <v>0</v>
      </c>
      <c r="G102" s="394">
        <f>IF(Config!$C$6=1,SUM(+Ene!G102),IF(Config!$C$6=2,SUM(+Ene!G102+Feb!G102),IF(Config!$C$6=3,SUM(+Ene!G102+Feb!G102+Mar!G102),IF(Config!$C$6=4,SUM(+Ene!G102+Feb!G102+Mar!G102+Abr!G102),IF(Config!$C$6=5,SUM(Ene!G102+Feb!G102+Mar!G102+Abr!G102+May!G102),IF(Config!$C$6=6,SUM(+Ene!G102+Feb!G102+Mar!G102+Abr!G102+May!G102+Jun!G102),IF(Config!$C$6=7,SUM(Ene!G102+Feb!G102+Mar!G102+Abr!G102+May!G102+Jun!G102+Jul!G102),IF(Config!$C$6=8,SUM(+Ene!G102+Feb!G102+Mar!G102+Abr!G102+May!G102+Jun!G102+Jul!G102+Ago!G102),IF(Config!$C$6=9,SUM(+Ene!G102+Feb!G102+Mar!G102+Abr!G102+May!G102+Jun!G102+Jul!G102+Ago!G102+Set!G102),IF(Config!$C$6=10,SUM(+Ene!G102+Feb!G102+Mar!G102+Abr!G102+May!G102+Jun!G102+Jul!G102+Ago!G102+Set!G102+Oct!G102),IF(Config!$C$6=11,SUM(+Ene!G102+Feb!G102+Mar!G102+Abr!G102+May!G102+Jun!G102+Jul!G102+Ago!G102+Set!G102+Oct!G102+Nov!G102),IF(Config!$C$6=12,SUM(+Ene!G102+Feb!G102+Mar!G102+Abr!G102+May!G102+Jun!G102+Jul!G102+Ago!G102+Set!G102+Oct!G102+Nov!G102+Dic!G102)))))))))))))</f>
        <v>0</v>
      </c>
      <c r="H102" s="394">
        <f>IF(Config!$C$6=1,SUM(+Ene!H102),IF(Config!$C$6=2,SUM(+Ene!H102+Feb!H102),IF(Config!$C$6=3,SUM(+Ene!H102+Feb!H102+Mar!H102),IF(Config!$C$6=4,SUM(+Ene!H102+Feb!H102+Mar!H102+Abr!H102),IF(Config!$C$6=5,SUM(Ene!H102+Feb!H102+Mar!H102+Abr!H102+May!H102),IF(Config!$C$6=6,SUM(+Ene!H102+Feb!H102+Mar!H102+Abr!H102+May!H102+Jun!H102),IF(Config!$C$6=7,SUM(Ene!H102+Feb!H102+Mar!H102+Abr!H102+May!H102+Jun!H102+Jul!H102),IF(Config!$C$6=8,SUM(+Ene!H102+Feb!H102+Mar!H102+Abr!H102+May!H102+Jun!H102+Jul!H102+Ago!H102),IF(Config!$C$6=9,SUM(+Ene!H102+Feb!H102+Mar!H102+Abr!H102+May!H102+Jun!H102+Jul!H102+Ago!H102+Set!H102),IF(Config!$C$6=10,SUM(+Ene!H102+Feb!H102+Mar!H102+Abr!H102+May!H102+Jun!H102+Jul!H102+Ago!H102+Set!H102+Oct!H102),IF(Config!$C$6=11,SUM(+Ene!H102+Feb!H102+Mar!H102+Abr!H102+May!H102+Jun!H102+Jul!H102+Ago!H102+Set!H102+Oct!H102+Nov!H102),IF(Config!$C$6=12,SUM(+Ene!H102+Feb!H102+Mar!H102+Abr!H102+May!H102+Jun!H102+Jul!H102+Ago!H102+Set!H102+Oct!H102+Nov!H102+Dic!H102)))))))))))))</f>
        <v>0</v>
      </c>
      <c r="I102" s="394">
        <f>IF(Config!$C$6=1,SUM(+Ene!I102),IF(Config!$C$6=2,SUM(+Ene!I102+Feb!I102),IF(Config!$C$6=3,SUM(+Ene!I102+Feb!I102+Mar!I102),IF(Config!$C$6=4,SUM(+Ene!I102+Feb!I102+Mar!I102+Abr!I102),IF(Config!$C$6=5,SUM(Ene!I102+Feb!I102+Mar!I102+Abr!I102+May!I102),IF(Config!$C$6=6,SUM(+Ene!I102+Feb!I102+Mar!I102+Abr!I102+May!I102+Jun!I102),IF(Config!$C$6=7,SUM(Ene!I102+Feb!I102+Mar!I102+Abr!I102+May!I102+Jun!I102+Jul!I102),IF(Config!$C$6=8,SUM(+Ene!I102+Feb!I102+Mar!I102+Abr!I102+May!I102+Jun!I102+Jul!I102+Ago!I102),IF(Config!$C$6=9,SUM(+Ene!I102+Feb!I102+Mar!I102+Abr!I102+May!I102+Jun!I102+Jul!I102+Ago!I102+Set!I102),IF(Config!$C$6=10,SUM(+Ene!I102+Feb!I102+Mar!I102+Abr!I102+May!I102+Jun!I102+Jul!I102+Ago!I102+Set!I102+Oct!I102),IF(Config!$C$6=11,SUM(+Ene!I102+Feb!I102+Mar!I102+Abr!I102+May!I102+Jun!I102+Jul!I102+Ago!I102+Set!I102+Oct!I102+Nov!I102),IF(Config!$C$6=12,SUM(+Ene!I102+Feb!I102+Mar!I102+Abr!I102+May!I102+Jun!I102+Jul!I102+Ago!I102+Set!I102+Oct!I102+Nov!I102+Dic!I102)))))))))))))</f>
        <v>0</v>
      </c>
      <c r="J102" s="394">
        <f>IF(Config!$C$6=1,SUM(+Ene!J102),IF(Config!$C$6=2,SUM(+Ene!J102+Feb!J102),IF(Config!$C$6=3,SUM(+Ene!J102+Feb!J102+Mar!J102),IF(Config!$C$6=4,SUM(+Ene!J102+Feb!J102+Mar!J102+Abr!J102),IF(Config!$C$6=5,SUM(Ene!J102+Feb!J102+Mar!J102+Abr!J102+May!J102),IF(Config!$C$6=6,SUM(+Ene!J102+Feb!J102+Mar!J102+Abr!J102+May!J102+Jun!J102),IF(Config!$C$6=7,SUM(Ene!J102+Feb!J102+Mar!J102+Abr!J102+May!J102+Jun!J102+Jul!J102),IF(Config!$C$6=8,SUM(+Ene!J102+Feb!J102+Mar!J102+Abr!J102+May!J102+Jun!J102+Jul!J102+Ago!J102),IF(Config!$C$6=9,SUM(+Ene!J102+Feb!J102+Mar!J102+Abr!J102+May!J102+Jun!J102+Jul!J102+Ago!J102+Set!J102),IF(Config!$C$6=10,SUM(+Ene!J102+Feb!J102+Mar!J102+Abr!J102+May!J102+Jun!J102+Jul!J102+Ago!J102+Set!J102+Oct!J102),IF(Config!$C$6=11,SUM(+Ene!J102+Feb!J102+Mar!J102+Abr!J102+May!J102+Jun!J102+Jul!J102+Ago!J102+Set!J102+Oct!J102+Nov!J102),IF(Config!$C$6=12,SUM(+Ene!J102+Feb!J102+Mar!J102+Abr!J102+May!J102+Jun!J102+Jul!J102+Ago!J102+Set!J102+Oct!J102+Nov!J102+Dic!J102)))))))))))))</f>
        <v>0</v>
      </c>
      <c r="K102" s="394">
        <f>IF(Config!$C$6=1,SUM(+Ene!K102),IF(Config!$C$6=2,SUM(+Ene!K102+Feb!K102),IF(Config!$C$6=3,SUM(+Ene!K102+Feb!K102+Mar!K102),IF(Config!$C$6=4,SUM(+Ene!K102+Feb!K102+Mar!K102+Abr!K102),IF(Config!$C$6=5,SUM(Ene!K102+Feb!K102+Mar!K102+Abr!K102+May!K102),IF(Config!$C$6=6,SUM(+Ene!K102+Feb!K102+Mar!K102+Abr!K102+May!K102+Jun!K102),IF(Config!$C$6=7,SUM(Ene!K102+Feb!K102+Mar!K102+Abr!K102+May!K102+Jun!K102+Jul!K102),IF(Config!$C$6=8,SUM(+Ene!K102+Feb!K102+Mar!K102+Abr!K102+May!K102+Jun!K102+Jul!K102+Ago!K102),IF(Config!$C$6=9,SUM(+Ene!K102+Feb!K102+Mar!K102+Abr!K102+May!K102+Jun!K102+Jul!K102+Ago!K102+Set!K102),IF(Config!$C$6=10,SUM(+Ene!K102+Feb!K102+Mar!K102+Abr!K102+May!K102+Jun!K102+Jul!K102+Ago!K102+Set!K102+Oct!K102),IF(Config!$C$6=11,SUM(+Ene!K102+Feb!K102+Mar!K102+Abr!K102+May!K102+Jun!K102+Jul!K102+Ago!K102+Set!K102+Oct!K102+Nov!K102),IF(Config!$C$6=12,SUM(+Ene!K102+Feb!K102+Mar!K102+Abr!K102+May!K102+Jun!K102+Jul!K102+Ago!K102+Set!K102+Oct!K102+Nov!K102+Dic!K102)))))))))))))</f>
        <v>0</v>
      </c>
      <c r="L102" s="394">
        <f>IF(Config!$C$6=1,SUM(+Ene!L102),IF(Config!$C$6=2,SUM(+Ene!L102+Feb!L102),IF(Config!$C$6=3,SUM(+Ene!L102+Feb!L102+Mar!L102),IF(Config!$C$6=4,SUM(+Ene!L102+Feb!L102+Mar!L102+Abr!L102),IF(Config!$C$6=5,SUM(Ene!L102+Feb!L102+Mar!L102+Abr!L102+May!L102),IF(Config!$C$6=6,SUM(+Ene!L102+Feb!L102+Mar!L102+Abr!L102+May!L102+Jun!L102),IF(Config!$C$6=7,SUM(Ene!L102+Feb!L102+Mar!L102+Abr!L102+May!L102+Jun!L102+Jul!L102),IF(Config!$C$6=8,SUM(+Ene!L102+Feb!L102+Mar!L102+Abr!L102+May!L102+Jun!L102+Jul!L102+Ago!L102),IF(Config!$C$6=9,SUM(+Ene!L102+Feb!L102+Mar!L102+Abr!L102+May!L102+Jun!L102+Jul!L102+Ago!L102+Set!L102),IF(Config!$C$6=10,SUM(+Ene!L102+Feb!L102+Mar!L102+Abr!L102+May!L102+Jun!L102+Jul!L102+Ago!L102+Set!L102+Oct!L102),IF(Config!$C$6=11,SUM(+Ene!L102+Feb!L102+Mar!L102+Abr!L102+May!L102+Jun!L102+Jul!L102+Ago!L102+Set!L102+Oct!L102+Nov!L102),IF(Config!$C$6=12,SUM(+Ene!L102+Feb!L102+Mar!L102+Abr!L102+May!L102+Jun!L102+Jul!L102+Ago!L102+Set!L102+Oct!L102+Nov!L102+Dic!L102)))))))))))))</f>
        <v>0</v>
      </c>
      <c r="M102" s="394">
        <f>IF(Config!$C$6=1,SUM(+Ene!M102),IF(Config!$C$6=2,SUM(+Ene!M102+Feb!M102),IF(Config!$C$6=3,SUM(+Ene!M102+Feb!M102+Mar!M102),IF(Config!$C$6=4,SUM(+Ene!M102+Feb!M102+Mar!M102+Abr!M102),IF(Config!$C$6=5,SUM(Ene!M102+Feb!M102+Mar!M102+Abr!M102+May!M102),IF(Config!$C$6=6,SUM(+Ene!M102+Feb!M102+Mar!M102+Abr!M102+May!M102+Jun!M102),IF(Config!$C$6=7,SUM(Ene!M102+Feb!M102+Mar!M102+Abr!M102+May!M102+Jun!M102+Jul!M102),IF(Config!$C$6=8,SUM(+Ene!M102+Feb!M102+Mar!M102+Abr!M102+May!M102+Jun!M102+Jul!M102+Ago!M102),IF(Config!$C$6=9,SUM(+Ene!M102+Feb!M102+Mar!M102+Abr!M102+May!M102+Jun!M102+Jul!M102+Ago!M102+Set!M102),IF(Config!$C$6=10,SUM(+Ene!M102+Feb!M102+Mar!M102+Abr!M102+May!M102+Jun!M102+Jul!M102+Ago!M102+Set!M102+Oct!M102),IF(Config!$C$6=11,SUM(+Ene!M102+Feb!M102+Mar!M102+Abr!M102+May!M102+Jun!M102+Jul!M102+Ago!M102+Set!M102+Oct!M102+Nov!M102),IF(Config!$C$6=12,SUM(+Ene!M102+Feb!M102+Mar!M102+Abr!M102+May!M102+Jun!M102+Jul!M102+Ago!M102+Set!M102+Oct!M102+Nov!M102+Dic!M102)))))))))))))</f>
        <v>0</v>
      </c>
      <c r="N102" s="394">
        <f>IF(Config!$C$6=1,SUM(+Ene!N102),IF(Config!$C$6=2,SUM(+Ene!N102+Feb!N102),IF(Config!$C$6=3,SUM(+Ene!N102+Feb!N102+Mar!N102),IF(Config!$C$6=4,SUM(+Ene!N102+Feb!N102+Mar!N102+Abr!N102),IF(Config!$C$6=5,SUM(Ene!N102+Feb!N102+Mar!N102+Abr!N102+May!N102),IF(Config!$C$6=6,SUM(+Ene!N102+Feb!N102+Mar!N102+Abr!N102+May!N102+Jun!N102),IF(Config!$C$6=7,SUM(Ene!N102+Feb!N102+Mar!N102+Abr!N102+May!N102+Jun!N102+Jul!N102),IF(Config!$C$6=8,SUM(+Ene!N102+Feb!N102+Mar!N102+Abr!N102+May!N102+Jun!N102+Jul!N102+Ago!N102),IF(Config!$C$6=9,SUM(+Ene!N102+Feb!N102+Mar!N102+Abr!N102+May!N102+Jun!N102+Jul!N102+Ago!N102+Set!N102),IF(Config!$C$6=10,SUM(+Ene!N102+Feb!N102+Mar!N102+Abr!N102+May!N102+Jun!N102+Jul!N102+Ago!N102+Set!N102+Oct!N102),IF(Config!$C$6=11,SUM(+Ene!N102+Feb!N102+Mar!N102+Abr!N102+May!N102+Jun!N102+Jul!N102+Ago!N102+Set!N102+Oct!N102+Nov!N102),IF(Config!$C$6=12,SUM(+Ene!N102+Feb!N102+Mar!N102+Abr!N102+May!N102+Jun!N102+Jul!N102+Ago!N102+Set!N102+Oct!N102+Nov!N102+Dic!N102)))))))))))))</f>
        <v>0</v>
      </c>
      <c r="O102" s="394">
        <f>IF(Config!$C$6=1,SUM(+Ene!O102),IF(Config!$C$6=2,SUM(+Ene!O102+Feb!O102),IF(Config!$C$6=3,SUM(+Ene!O102+Feb!O102+Mar!O102),IF(Config!$C$6=4,SUM(+Ene!O102+Feb!O102+Mar!O102+Abr!O102),IF(Config!$C$6=5,SUM(Ene!O102+Feb!O102+Mar!O102+Abr!O102+May!O102),IF(Config!$C$6=6,SUM(+Ene!O102+Feb!O102+Mar!O102+Abr!O102+May!O102+Jun!O102),IF(Config!$C$6=7,SUM(Ene!O102+Feb!O102+Mar!O102+Abr!O102+May!O102+Jun!O102+Jul!O102),IF(Config!$C$6=8,SUM(+Ene!O102+Feb!O102+Mar!O102+Abr!O102+May!O102+Jun!O102+Jul!O102+Ago!O102),IF(Config!$C$6=9,SUM(+Ene!O102+Feb!O102+Mar!O102+Abr!O102+May!O102+Jun!O102+Jul!O102+Ago!O102+Set!O102),IF(Config!$C$6=10,SUM(+Ene!O102+Feb!O102+Mar!O102+Abr!O102+May!O102+Jun!O102+Jul!O102+Ago!O102+Set!O102+Oct!O102),IF(Config!$C$6=11,SUM(+Ene!O102+Feb!O102+Mar!O102+Abr!O102+May!O102+Jun!O102+Jul!O102+Ago!O102+Set!O102+Oct!O102+Nov!O102),IF(Config!$C$6=12,SUM(+Ene!O102+Feb!O102+Mar!O102+Abr!O102+May!O102+Jun!O102+Jul!O102+Ago!O102+Set!O102+Oct!O102+Nov!O102+Dic!O102)))))))))))))</f>
        <v>0</v>
      </c>
      <c r="P102" s="394">
        <f>IF(Config!$C$6=1,SUM(+Ene!P102),IF(Config!$C$6=2,SUM(+Ene!P102+Feb!P102),IF(Config!$C$6=3,SUM(+Ene!P102+Feb!P102+Mar!P102),IF(Config!$C$6=4,SUM(+Ene!P102+Feb!P102+Mar!P102+Abr!P102),IF(Config!$C$6=5,SUM(Ene!P102+Feb!P102+Mar!P102+Abr!P102+May!P102),IF(Config!$C$6=6,SUM(+Ene!P102+Feb!P102+Mar!P102+Abr!P102+May!P102+Jun!P102),IF(Config!$C$6=7,SUM(Ene!P102+Feb!P102+Mar!P102+Abr!P102+May!P102+Jun!P102+Jul!P102),IF(Config!$C$6=8,SUM(+Ene!P102+Feb!P102+Mar!P102+Abr!P102+May!P102+Jun!P102+Jul!P102+Ago!P102),IF(Config!$C$6=9,SUM(+Ene!P102+Feb!P102+Mar!P102+Abr!P102+May!P102+Jun!P102+Jul!P102+Ago!P102+Set!P102),IF(Config!$C$6=10,SUM(+Ene!P102+Feb!P102+Mar!P102+Abr!P102+May!P102+Jun!P102+Jul!P102+Ago!P102+Set!P102+Oct!P102),IF(Config!$C$6=11,SUM(+Ene!P102+Feb!P102+Mar!P102+Abr!P102+May!P102+Jun!P102+Jul!P102+Ago!P102+Set!P102+Oct!P102+Nov!P102),IF(Config!$C$6=12,SUM(+Ene!P102+Feb!P102+Mar!P102+Abr!P102+May!P102+Jun!P102+Jul!P102+Ago!P102+Set!P102+Oct!P102+Nov!P102+Dic!P102)))))))))))))</f>
        <v>0</v>
      </c>
      <c r="Q102" s="394">
        <f>IF(Config!$C$6=1,SUM(+Ene!Q102),IF(Config!$C$6=2,SUM(+Ene!Q102+Feb!Q102),IF(Config!$C$6=3,SUM(+Ene!Q102+Feb!Q102+Mar!Q102),IF(Config!$C$6=4,SUM(+Ene!Q102+Feb!Q102+Mar!Q102+Abr!Q102),IF(Config!$C$6=5,SUM(Ene!Q102+Feb!Q102+Mar!Q102+Abr!Q102+May!Q102),IF(Config!$C$6=6,SUM(+Ene!Q102+Feb!Q102+Mar!Q102+Abr!Q102+May!Q102+Jun!Q102),IF(Config!$C$6=7,SUM(Ene!Q102+Feb!Q102+Mar!Q102+Abr!Q102+May!Q102+Jun!Q102+Jul!Q102),IF(Config!$C$6=8,SUM(+Ene!Q102+Feb!Q102+Mar!Q102+Abr!Q102+May!Q102+Jun!Q102+Jul!Q102+Ago!Q102),IF(Config!$C$6=9,SUM(+Ene!Q102+Feb!Q102+Mar!Q102+Abr!Q102+May!Q102+Jun!Q102+Jul!Q102+Ago!Q102+Set!Q102),IF(Config!$C$6=10,SUM(+Ene!Q102+Feb!Q102+Mar!Q102+Abr!Q102+May!Q102+Jun!Q102+Jul!Q102+Ago!Q102+Set!Q102+Oct!Q102),IF(Config!$C$6=11,SUM(+Ene!Q102+Feb!Q102+Mar!Q102+Abr!Q102+May!Q102+Jun!Q102+Jul!Q102+Ago!Q102+Set!Q102+Oct!Q102+Nov!Q102),IF(Config!$C$6=12,SUM(+Ene!Q102+Feb!Q102+Mar!Q102+Abr!Q102+May!Q102+Jun!Q102+Jul!Q102+Ago!Q102+Set!Q102+Oct!Q102+Nov!Q102+Dic!Q102)))))))))))))</f>
        <v>0</v>
      </c>
      <c r="R102" s="394">
        <f>IF(Config!$C$6=1,SUM(+Ene!R102),IF(Config!$C$6=2,SUM(+Ene!R102+Feb!R102),IF(Config!$C$6=3,SUM(+Ene!R102+Feb!R102+Mar!R102),IF(Config!$C$6=4,SUM(+Ene!R102+Feb!R102+Mar!R102+Abr!R102),IF(Config!$C$6=5,SUM(Ene!R102+Feb!R102+Mar!R102+Abr!R102+May!R102),IF(Config!$C$6=6,SUM(+Ene!R102+Feb!R102+Mar!R102+Abr!R102+May!R102+Jun!R102),IF(Config!$C$6=7,SUM(Ene!R102+Feb!R102+Mar!R102+Abr!R102+May!R102+Jun!R102+Jul!R102),IF(Config!$C$6=8,SUM(+Ene!R102+Feb!R102+Mar!R102+Abr!R102+May!R102+Jun!R102+Jul!R102+Ago!R102),IF(Config!$C$6=9,SUM(+Ene!R102+Feb!R102+Mar!R102+Abr!R102+May!R102+Jun!R102+Jul!R102+Ago!R102+Set!R102),IF(Config!$C$6=10,SUM(+Ene!R102+Feb!R102+Mar!R102+Abr!R102+May!R102+Jun!R102+Jul!R102+Ago!R102+Set!R102+Oct!R102),IF(Config!$C$6=11,SUM(+Ene!R102+Feb!R102+Mar!R102+Abr!R102+May!R102+Jun!R102+Jul!R102+Ago!R102+Set!R102+Oct!R102+Nov!R102),IF(Config!$C$6=12,SUM(+Ene!R102+Feb!R102+Mar!R102+Abr!R102+May!R102+Jun!R102+Jul!R102+Ago!R102+Set!R102+Oct!R102+Nov!R102+Dic!R102)))))))))))))</f>
        <v>0</v>
      </c>
      <c r="S102" s="394">
        <f>IF(Config!$C$6=1,SUM(+Ene!S102),IF(Config!$C$6=2,SUM(+Ene!S102+Feb!S102),IF(Config!$C$6=3,SUM(+Ene!S102+Feb!S102+Mar!S102),IF(Config!$C$6=4,SUM(+Ene!S102+Feb!S102+Mar!S102+Abr!S102),IF(Config!$C$6=5,SUM(Ene!S102+Feb!S102+Mar!S102+Abr!S102+May!S102),IF(Config!$C$6=6,SUM(+Ene!S102+Feb!S102+Mar!S102+Abr!S102+May!S102+Jun!S102),IF(Config!$C$6=7,SUM(Ene!S102+Feb!S102+Mar!S102+Abr!S102+May!S102+Jun!S102+Jul!S102),IF(Config!$C$6=8,SUM(+Ene!S102+Feb!S102+Mar!S102+Abr!S102+May!S102+Jun!S102+Jul!S102+Ago!S102),IF(Config!$C$6=9,SUM(+Ene!S102+Feb!S102+Mar!S102+Abr!S102+May!S102+Jun!S102+Jul!S102+Ago!S102+Set!S102),IF(Config!$C$6=10,SUM(+Ene!S102+Feb!S102+Mar!S102+Abr!S102+May!S102+Jun!S102+Jul!S102+Ago!S102+Set!S102+Oct!S102),IF(Config!$C$6=11,SUM(+Ene!S102+Feb!S102+Mar!S102+Abr!S102+May!S102+Jun!S102+Jul!S102+Ago!S102+Set!S102+Oct!S102+Nov!S102),IF(Config!$C$6=12,SUM(+Ene!S102+Feb!S102+Mar!S102+Abr!S102+May!S102+Jun!S102+Jul!S102+Ago!S102+Set!S102+Oct!S102+Nov!S102+Dic!S102)))))))))))))</f>
        <v>0</v>
      </c>
      <c r="T102" s="394">
        <f>IF(Config!$C$6=1,SUM(+Ene!T102),IF(Config!$C$6=2,SUM(+Ene!T102+Feb!T102),IF(Config!$C$6=3,SUM(+Ene!T102+Feb!T102+Mar!T102),IF(Config!$C$6=4,SUM(+Ene!T102+Feb!T102+Mar!T102+Abr!T102),IF(Config!$C$6=5,SUM(Ene!T102+Feb!T102+Mar!T102+Abr!T102+May!T102),IF(Config!$C$6=6,SUM(+Ene!T102+Feb!T102+Mar!T102+Abr!T102+May!T102+Jun!T102),IF(Config!$C$6=7,SUM(Ene!T102+Feb!T102+Mar!T102+Abr!T102+May!T102+Jun!T102+Jul!T102),IF(Config!$C$6=8,SUM(+Ene!T102+Feb!T102+Mar!T102+Abr!T102+May!T102+Jun!T102+Jul!T102+Ago!T102),IF(Config!$C$6=9,SUM(+Ene!T102+Feb!T102+Mar!T102+Abr!T102+May!T102+Jun!T102+Jul!T102+Ago!T102+Set!T102),IF(Config!$C$6=10,SUM(+Ene!T102+Feb!T102+Mar!T102+Abr!T102+May!T102+Jun!T102+Jul!T102+Ago!T102+Set!T102+Oct!T102),IF(Config!$C$6=11,SUM(+Ene!T102+Feb!T102+Mar!T102+Abr!T102+May!T102+Jun!T102+Jul!T102+Ago!T102+Set!T102+Oct!T102+Nov!T102),IF(Config!$C$6=12,SUM(+Ene!T102+Feb!T102+Mar!T102+Abr!T102+May!T102+Jun!T102+Jul!T102+Ago!T102+Set!T102+Oct!T102+Nov!T102+Dic!T102)))))))))))))</f>
        <v>0</v>
      </c>
      <c r="U102" s="394">
        <f>IF(Config!$C$6=1,SUM(+Ene!U102),IF(Config!$C$6=2,SUM(+Ene!U102+Feb!U102),IF(Config!$C$6=3,SUM(+Ene!U102+Feb!U102+Mar!U102),IF(Config!$C$6=4,SUM(+Ene!U102+Feb!U102+Mar!U102+Abr!U102),IF(Config!$C$6=5,SUM(Ene!U102+Feb!U102+Mar!U102+Abr!U102+May!U102),IF(Config!$C$6=6,SUM(+Ene!U102+Feb!U102+Mar!U102+Abr!U102+May!U102+Jun!U102),IF(Config!$C$6=7,SUM(Ene!U102+Feb!U102+Mar!U102+Abr!U102+May!U102+Jun!U102+Jul!U102),IF(Config!$C$6=8,SUM(+Ene!U102+Feb!U102+Mar!U102+Abr!U102+May!U102+Jun!U102+Jul!U102+Ago!U102),IF(Config!$C$6=9,SUM(+Ene!U102+Feb!U102+Mar!U102+Abr!U102+May!U102+Jun!U102+Jul!U102+Ago!U102+Set!U102),IF(Config!$C$6=10,SUM(+Ene!U102+Feb!U102+Mar!U102+Abr!U102+May!U102+Jun!U102+Jul!U102+Ago!U102+Set!U102+Oct!U102),IF(Config!$C$6=11,SUM(+Ene!U102+Feb!U102+Mar!U102+Abr!U102+May!U102+Jun!U102+Jul!U102+Ago!U102+Set!U102+Oct!U102+Nov!U102),IF(Config!$C$6=12,SUM(+Ene!U102+Feb!U102+Mar!U102+Abr!U102+May!U102+Jun!U102+Jul!U102+Ago!U102+Set!U102+Oct!U102+Nov!U102+Dic!U102)))))))))))))</f>
        <v>0</v>
      </c>
      <c r="V102" s="394">
        <f>IF(Config!$C$6=1,SUM(+Ene!V102),IF(Config!$C$6=2,SUM(+Ene!V102+Feb!V102),IF(Config!$C$6=3,SUM(+Ene!V102+Feb!V102+Mar!V102),IF(Config!$C$6=4,SUM(+Ene!V102+Feb!V102+Mar!V102+Abr!V102),IF(Config!$C$6=5,SUM(Ene!V102+Feb!V102+Mar!V102+Abr!V102+May!V102),IF(Config!$C$6=6,SUM(+Ene!V102+Feb!V102+Mar!V102+Abr!V102+May!V102+Jun!V102),IF(Config!$C$6=7,SUM(Ene!V102+Feb!V102+Mar!V102+Abr!V102+May!V102+Jun!V102+Jul!V102),IF(Config!$C$6=8,SUM(+Ene!V102+Feb!V102+Mar!V102+Abr!V102+May!V102+Jun!V102+Jul!V102+Ago!V102),IF(Config!$C$6=9,SUM(+Ene!V102+Feb!V102+Mar!V102+Abr!V102+May!V102+Jun!V102+Jul!V102+Ago!V102+Set!V102),IF(Config!$C$6=10,SUM(+Ene!V102+Feb!V102+Mar!V102+Abr!V102+May!V102+Jun!V102+Jul!V102+Ago!V102+Set!V102+Oct!V102),IF(Config!$C$6=11,SUM(+Ene!V102+Feb!V102+Mar!V102+Abr!V102+May!V102+Jun!V102+Jul!V102+Ago!V102+Set!V102+Oct!V102+Nov!V102),IF(Config!$C$6=12,SUM(+Ene!V102+Feb!V102+Mar!V102+Abr!V102+May!V102+Jun!V102+Jul!V102+Ago!V102+Set!V102+Oct!V102+Nov!V102+Dic!V102)))))))))))))</f>
        <v>0</v>
      </c>
      <c r="W102" s="394">
        <f>IF(Config!$C$6=1,SUM(+Ene!W102),IF(Config!$C$6=2,SUM(+Ene!W102+Feb!W102),IF(Config!$C$6=3,SUM(+Ene!W102+Feb!W102+Mar!W102),IF(Config!$C$6=4,SUM(+Ene!W102+Feb!W102+Mar!W102+Abr!W102),IF(Config!$C$6=5,SUM(Ene!W102+Feb!W102+Mar!W102+Abr!W102+May!W102),IF(Config!$C$6=6,SUM(+Ene!W102+Feb!W102+Mar!W102+Abr!W102+May!W102+Jun!W102),IF(Config!$C$6=7,SUM(Ene!W102+Feb!W102+Mar!W102+Abr!W102+May!W102+Jun!W102+Jul!W102),IF(Config!$C$6=8,SUM(+Ene!W102+Feb!W102+Mar!W102+Abr!W102+May!W102+Jun!W102+Jul!W102+Ago!W102),IF(Config!$C$6=9,SUM(+Ene!W102+Feb!W102+Mar!W102+Abr!W102+May!W102+Jun!W102+Jul!W102+Ago!W102+Set!W102),IF(Config!$C$6=10,SUM(+Ene!W102+Feb!W102+Mar!W102+Abr!W102+May!W102+Jun!W102+Jul!W102+Ago!W102+Set!W102+Oct!W102),IF(Config!$C$6=11,SUM(+Ene!W102+Feb!W102+Mar!W102+Abr!W102+May!W102+Jun!W102+Jul!W102+Ago!W102+Set!W102+Oct!W102+Nov!W102),IF(Config!$C$6=12,SUM(+Ene!W102+Feb!W102+Mar!W102+Abr!W102+May!W102+Jun!W102+Jul!W102+Ago!W102+Set!W102+Oct!W102+Nov!W102+Dic!W102)))))))))))))</f>
        <v>0</v>
      </c>
      <c r="X102" s="394">
        <f>IF(Config!$C$6=1,SUM(+Ene!X102),IF(Config!$C$6=2,SUM(+Ene!X102+Feb!X102),IF(Config!$C$6=3,SUM(+Ene!X102+Feb!X102+Mar!X102),IF(Config!$C$6=4,SUM(+Ene!X102+Feb!X102+Mar!X102+Abr!X102),IF(Config!$C$6=5,SUM(Ene!X102+Feb!X102+Mar!X102+Abr!X102+May!X102),IF(Config!$C$6=6,SUM(+Ene!X102+Feb!X102+Mar!X102+Abr!X102+May!X102+Jun!X102),IF(Config!$C$6=7,SUM(Ene!X102+Feb!X102+Mar!X102+Abr!X102+May!X102+Jun!X102+Jul!X102),IF(Config!$C$6=8,SUM(+Ene!X102+Feb!X102+Mar!X102+Abr!X102+May!X102+Jun!X102+Jul!X102+Ago!X102),IF(Config!$C$6=9,SUM(+Ene!X102+Feb!X102+Mar!X102+Abr!X102+May!X102+Jun!X102+Jul!X102+Ago!X102+Set!X102),IF(Config!$C$6=10,SUM(+Ene!X102+Feb!X102+Mar!X102+Abr!X102+May!X102+Jun!X102+Jul!X102+Ago!X102+Set!X102+Oct!X102),IF(Config!$C$6=11,SUM(+Ene!X102+Feb!X102+Mar!X102+Abr!X102+May!X102+Jun!X102+Jul!X102+Ago!X102+Set!X102+Oct!X102+Nov!X102),IF(Config!$C$6=12,SUM(+Ene!X102+Feb!X102+Mar!X102+Abr!X102+May!X102+Jun!X102+Jul!X102+Ago!X102+Set!X102+Oct!X102+Nov!X102+Dic!X102)))))))))))))</f>
        <v>0</v>
      </c>
      <c r="Y102" s="394">
        <f>IF(Config!$C$6=1,SUM(+Ene!Y102),IF(Config!$C$6=2,SUM(+Ene!Y102+Feb!Y102),IF(Config!$C$6=3,SUM(+Ene!Y102+Feb!Y102+Mar!Y102),IF(Config!$C$6=4,SUM(+Ene!Y102+Feb!Y102+Mar!Y102+Abr!Y102),IF(Config!$C$6=5,SUM(Ene!Y102+Feb!Y102+Mar!Y102+Abr!Y102+May!Y102),IF(Config!$C$6=6,SUM(+Ene!Y102+Feb!Y102+Mar!Y102+Abr!Y102+May!Y102+Jun!Y102),IF(Config!$C$6=7,SUM(Ene!Y102+Feb!Y102+Mar!Y102+Abr!Y102+May!Y102+Jun!Y102+Jul!Y102),IF(Config!$C$6=8,SUM(+Ene!Y102+Feb!Y102+Mar!Y102+Abr!Y102+May!Y102+Jun!Y102+Jul!Y102+Ago!Y102),IF(Config!$C$6=9,SUM(+Ene!Y102+Feb!Y102+Mar!Y102+Abr!Y102+May!Y102+Jun!Y102+Jul!Y102+Ago!Y102+Set!Y102),IF(Config!$C$6=10,SUM(+Ene!Y102+Feb!Y102+Mar!Y102+Abr!Y102+May!Y102+Jun!Y102+Jul!Y102+Ago!Y102+Set!Y102+Oct!Y102),IF(Config!$C$6=11,SUM(+Ene!Y102+Feb!Y102+Mar!Y102+Abr!Y102+May!Y102+Jun!Y102+Jul!Y102+Ago!Y102+Set!Y102+Oct!Y102+Nov!Y102),IF(Config!$C$6=12,SUM(+Ene!Y102+Feb!Y102+Mar!Y102+Abr!Y102+May!Y102+Jun!Y102+Jul!Y102+Ago!Y102+Set!Y102+Oct!Y102+Nov!Y102+Dic!Y102)))))))))))))</f>
        <v>0</v>
      </c>
      <c r="Z102" s="394">
        <f>IF(Config!$C$6=1,SUM(+Ene!Z102),IF(Config!$C$6=2,SUM(+Ene!Z102+Feb!Z102),IF(Config!$C$6=3,SUM(+Ene!Z102+Feb!Z102+Mar!Z102),IF(Config!$C$6=4,SUM(+Ene!Z102+Feb!Z102+Mar!Z102+Abr!Z102),IF(Config!$C$6=5,SUM(Ene!Z102+Feb!Z102+Mar!Z102+Abr!Z102+May!Z102),IF(Config!$C$6=6,SUM(+Ene!Z102+Feb!Z102+Mar!Z102+Abr!Z102+May!Z102+Jun!Z102),IF(Config!$C$6=7,SUM(Ene!Z102+Feb!Z102+Mar!Z102+Abr!Z102+May!Z102+Jun!Z102+Jul!Z102),IF(Config!$C$6=8,SUM(+Ene!Z102+Feb!Z102+Mar!Z102+Abr!Z102+May!Z102+Jun!Z102+Jul!Z102+Ago!Z102),IF(Config!$C$6=9,SUM(+Ene!Z102+Feb!Z102+Mar!Z102+Abr!Z102+May!Z102+Jun!Z102+Jul!Z102+Ago!Z102+Set!Z102),IF(Config!$C$6=10,SUM(+Ene!Z102+Feb!Z102+Mar!Z102+Abr!Z102+May!Z102+Jun!Z102+Jul!Z102+Ago!Z102+Set!Z102+Oct!Z102),IF(Config!$C$6=11,SUM(+Ene!Z102+Feb!Z102+Mar!Z102+Abr!Z102+May!Z102+Jun!Z102+Jul!Z102+Ago!Z102+Set!Z102+Oct!Z102+Nov!Z102),IF(Config!$C$6=12,SUM(+Ene!Z102+Feb!Z102+Mar!Z102+Abr!Z102+May!Z102+Jun!Z102+Jul!Z102+Ago!Z102+Set!Z102+Oct!Z102+Nov!Z102+Dic!Z102)))))))))))))</f>
        <v>0</v>
      </c>
      <c r="AA102" s="394">
        <f>IF(Config!$C$6=1,SUM(+Ene!AA102),IF(Config!$C$6=2,SUM(+Ene!AA102+Feb!AA102),IF(Config!$C$6=3,SUM(+Ene!AA102+Feb!AA102+Mar!AA102),IF(Config!$C$6=4,SUM(+Ene!AA102+Feb!AA102+Mar!AA102+Abr!AA102),IF(Config!$C$6=5,SUM(Ene!AA102+Feb!AA102+Mar!AA102+Abr!AA102+May!AA102),IF(Config!$C$6=6,SUM(+Ene!AA102+Feb!AA102+Mar!AA102+Abr!AA102+May!AA102+Jun!AA102),IF(Config!$C$6=7,SUM(Ene!AA102+Feb!AA102+Mar!AA102+Abr!AA102+May!AA102+Jun!AA102+Jul!AA102),IF(Config!$C$6=8,SUM(+Ene!AA102+Feb!AA102+Mar!AA102+Abr!AA102+May!AA102+Jun!AA102+Jul!AA102+Ago!AA102),IF(Config!$C$6=9,SUM(+Ene!AA102+Feb!AA102+Mar!AA102+Abr!AA102+May!AA102+Jun!AA102+Jul!AA102+Ago!AA102+Set!AA102),IF(Config!$C$6=10,SUM(+Ene!AA102+Feb!AA102+Mar!AA102+Abr!AA102+May!AA102+Jun!AA102+Jul!AA102+Ago!AA102+Set!AA102+Oct!AA102),IF(Config!$C$6=11,SUM(+Ene!AA102+Feb!AA102+Mar!AA102+Abr!AA102+May!AA102+Jun!AA102+Jul!AA102+Ago!AA102+Set!AA102+Oct!AA102+Nov!AA102),IF(Config!$C$6=12,SUM(+Ene!AA102+Feb!AA102+Mar!AA102+Abr!AA102+May!AA102+Jun!AA102+Jul!AA102+Ago!AA102+Set!AA102+Oct!AA102+Nov!AA102+Dic!AA102)))))))))))))</f>
        <v>0</v>
      </c>
      <c r="AB102" s="394">
        <f>IF(Config!$C$6=1,SUM(+Ene!AB102),IF(Config!$C$6=2,SUM(+Ene!AB102+Feb!AB102),IF(Config!$C$6=3,SUM(+Ene!AB102+Feb!AB102+Mar!AB102),IF(Config!$C$6=4,SUM(+Ene!AB102+Feb!AB102+Mar!AB102+Abr!AB102),IF(Config!$C$6=5,SUM(Ene!AB102+Feb!AB102+Mar!AB102+Abr!AB102+May!AB102),IF(Config!$C$6=6,SUM(+Ene!AB102+Feb!AB102+Mar!AB102+Abr!AB102+May!AB102+Jun!AB102),IF(Config!$C$6=7,SUM(Ene!AB102+Feb!AB102+Mar!AB102+Abr!AB102+May!AB102+Jun!AB102+Jul!AB102),IF(Config!$C$6=8,SUM(+Ene!AB102+Feb!AB102+Mar!AB102+Abr!AB102+May!AB102+Jun!AB102+Jul!AB102+Ago!AB102),IF(Config!$C$6=9,SUM(+Ene!AB102+Feb!AB102+Mar!AB102+Abr!AB102+May!AB102+Jun!AB102+Jul!AB102+Ago!AB102+Set!AB102),IF(Config!$C$6=10,SUM(+Ene!AB102+Feb!AB102+Mar!AB102+Abr!AB102+May!AB102+Jun!AB102+Jul!AB102+Ago!AB102+Set!AB102+Oct!AB102),IF(Config!$C$6=11,SUM(+Ene!AB102+Feb!AB102+Mar!AB102+Abr!AB102+May!AB102+Jun!AB102+Jul!AB102+Ago!AB102+Set!AB102+Oct!AB102+Nov!AB102),IF(Config!$C$6=12,SUM(+Ene!AB102+Feb!AB102+Mar!AB102+Abr!AB102+May!AB102+Jun!AB102+Jul!AB102+Ago!AB102+Set!AB102+Oct!AB102+Nov!AB102+Dic!AB102)))))))))))))</f>
        <v>0</v>
      </c>
      <c r="AC102" s="394">
        <f>IF(Config!$C$6=1,SUM(+Ene!AC102),IF(Config!$C$6=2,SUM(+Ene!AC102+Feb!AC102),IF(Config!$C$6=3,SUM(+Ene!AC102+Feb!AC102+Mar!AC102),IF(Config!$C$6=4,SUM(+Ene!AC102+Feb!AC102+Mar!AC102+Abr!AC102),IF(Config!$C$6=5,SUM(Ene!AC102+Feb!AC102+Mar!AC102+Abr!AC102+May!AC102),IF(Config!$C$6=6,SUM(+Ene!AC102+Feb!AC102+Mar!AC102+Abr!AC102+May!AC102+Jun!AC102),IF(Config!$C$6=7,SUM(Ene!AC102+Feb!AC102+Mar!AC102+Abr!AC102+May!AC102+Jun!AC102+Jul!AC102),IF(Config!$C$6=8,SUM(+Ene!AC102+Feb!AC102+Mar!AC102+Abr!AC102+May!AC102+Jun!AC102+Jul!AC102+Ago!AC102),IF(Config!$C$6=9,SUM(+Ene!AC102+Feb!AC102+Mar!AC102+Abr!AC102+May!AC102+Jun!AC102+Jul!AC102+Ago!AC102+Set!AC102),IF(Config!$C$6=10,SUM(+Ene!AC102+Feb!AC102+Mar!AC102+Abr!AC102+May!AC102+Jun!AC102+Jul!AC102+Ago!AC102+Set!AC102+Oct!AC102),IF(Config!$C$6=11,SUM(+Ene!AC102+Feb!AC102+Mar!AC102+Abr!AC102+May!AC102+Jun!AC102+Jul!AC102+Ago!AC102+Set!AC102+Oct!AC102+Nov!AC102),IF(Config!$C$6=12,SUM(+Ene!AC102+Feb!AC102+Mar!AC102+Abr!AC102+May!AC102+Jun!AC102+Jul!AC102+Ago!AC102+Set!AC102+Oct!AC102+Nov!AC102+Dic!AC102)))))))))))))</f>
        <v>0</v>
      </c>
      <c r="AD102" s="394">
        <f>IF(Config!$C$6=1,SUM(+Ene!AD102),IF(Config!$C$6=2,SUM(+Ene!AD102+Feb!AD102),IF(Config!$C$6=3,SUM(+Ene!AD102+Feb!AD102+Mar!AD102),IF(Config!$C$6=4,SUM(+Ene!AD102+Feb!AD102+Mar!AD102+Abr!AD102),IF(Config!$C$6=5,SUM(Ene!AD102+Feb!AD102+Mar!AD102+Abr!AD102+May!AD102),IF(Config!$C$6=6,SUM(+Ene!AD102+Feb!AD102+Mar!AD102+Abr!AD102+May!AD102+Jun!AD102),IF(Config!$C$6=7,SUM(Ene!AD102+Feb!AD102+Mar!AD102+Abr!AD102+May!AD102+Jun!AD102+Jul!AD102),IF(Config!$C$6=8,SUM(+Ene!AD102+Feb!AD102+Mar!AD102+Abr!AD102+May!AD102+Jun!AD102+Jul!AD102+Ago!AD102),IF(Config!$C$6=9,SUM(+Ene!AD102+Feb!AD102+Mar!AD102+Abr!AD102+May!AD102+Jun!AD102+Jul!AD102+Ago!AD102+Set!AD102),IF(Config!$C$6=10,SUM(+Ene!AD102+Feb!AD102+Mar!AD102+Abr!AD102+May!AD102+Jun!AD102+Jul!AD102+Ago!AD102+Set!AD102+Oct!AD102),IF(Config!$C$6=11,SUM(+Ene!AD102+Feb!AD102+Mar!AD102+Abr!AD102+May!AD102+Jun!AD102+Jul!AD102+Ago!AD102+Set!AD102+Oct!AD102+Nov!AD102),IF(Config!$C$6=12,SUM(+Ene!AD102+Feb!AD102+Mar!AD102+Abr!AD102+May!AD102+Jun!AD102+Jul!AD102+Ago!AD102+Set!AD102+Oct!AD102+Nov!AD102+Dic!AD102)))))))))))))</f>
        <v>0</v>
      </c>
      <c r="AE102" s="394">
        <f>IF(Config!$C$6=1,SUM(+Ene!AE102),IF(Config!$C$6=2,SUM(+Ene!AE102+Feb!AE102),IF(Config!$C$6=3,SUM(+Ene!AE102+Feb!AE102+Mar!AE102),IF(Config!$C$6=4,SUM(+Ene!AE102+Feb!AE102+Mar!AE102+Abr!AE102),IF(Config!$C$6=5,SUM(Ene!AE102+Feb!AE102+Mar!AE102+Abr!AE102+May!AE102),IF(Config!$C$6=6,SUM(+Ene!AE102+Feb!AE102+Mar!AE102+Abr!AE102+May!AE102+Jun!AE102),IF(Config!$C$6=7,SUM(Ene!AE102+Feb!AE102+Mar!AE102+Abr!AE102+May!AE102+Jun!AE102+Jul!AE102),IF(Config!$C$6=8,SUM(+Ene!AE102+Feb!AE102+Mar!AE102+Abr!AE102+May!AE102+Jun!AE102+Jul!AE102+Ago!AE102),IF(Config!$C$6=9,SUM(+Ene!AE102+Feb!AE102+Mar!AE102+Abr!AE102+May!AE102+Jun!AE102+Jul!AE102+Ago!AE102+Set!AE102),IF(Config!$C$6=10,SUM(+Ene!AE102+Feb!AE102+Mar!AE102+Abr!AE102+May!AE102+Jun!AE102+Jul!AE102+Ago!AE102+Set!AE102+Oct!AE102),IF(Config!$C$6=11,SUM(+Ene!AE102+Feb!AE102+Mar!AE102+Abr!AE102+May!AE102+Jun!AE102+Jul!AE102+Ago!AE102+Set!AE102+Oct!AE102+Nov!AE102),IF(Config!$C$6=12,SUM(+Ene!AE102+Feb!AE102+Mar!AE102+Abr!AE102+May!AE102+Jun!AE102+Jul!AE102+Ago!AE102+Set!AE102+Oct!AE102+Nov!AE102+Dic!AE102)))))))))))))</f>
        <v>0</v>
      </c>
      <c r="AF102" s="394">
        <f>IF(Config!$C$6=1,SUM(+Ene!AF102),IF(Config!$C$6=2,SUM(+Ene!AF102+Feb!AF102),IF(Config!$C$6=3,SUM(+Ene!AF102+Feb!AF102+Mar!AF102),IF(Config!$C$6=4,SUM(+Ene!AF102+Feb!AF102+Mar!AF102+Abr!AF102),IF(Config!$C$6=5,SUM(Ene!AF102+Feb!AF102+Mar!AF102+Abr!AF102+May!AF102),IF(Config!$C$6=6,SUM(+Ene!AF102+Feb!AF102+Mar!AF102+Abr!AF102+May!AF102+Jun!AF102),IF(Config!$C$6=7,SUM(Ene!AF102+Feb!AF102+Mar!AF102+Abr!AF102+May!AF102+Jun!AF102+Jul!AF102),IF(Config!$C$6=8,SUM(+Ene!AF102+Feb!AF102+Mar!AF102+Abr!AF102+May!AF102+Jun!AF102+Jul!AF102+Ago!AF102),IF(Config!$C$6=9,SUM(+Ene!AF102+Feb!AF102+Mar!AF102+Abr!AF102+May!AF102+Jun!AF102+Jul!AF102+Ago!AF102+Set!AF102),IF(Config!$C$6=10,SUM(+Ene!AF102+Feb!AF102+Mar!AF102+Abr!AF102+May!AF102+Jun!AF102+Jul!AF102+Ago!AF102+Set!AF102+Oct!AF102),IF(Config!$C$6=11,SUM(+Ene!AF102+Feb!AF102+Mar!AF102+Abr!AF102+May!AF102+Jun!AF102+Jul!AF102+Ago!AF102+Set!AF102+Oct!AF102+Nov!AF102),IF(Config!$C$6=12,SUM(+Ene!AF102+Feb!AF102+Mar!AF102+Abr!AF102+May!AF102+Jun!AF102+Jul!AF102+Ago!AF102+Set!AF102+Oct!AF102+Nov!AF102+Dic!AF102)))))))))))))</f>
        <v>0</v>
      </c>
      <c r="AG102" s="394">
        <f>IF(Config!$C$6=1,SUM(+Ene!AG102),IF(Config!$C$6=2,SUM(+Ene!AG102+Feb!AG102),IF(Config!$C$6=3,SUM(+Ene!AG102+Feb!AG102+Mar!AG102),IF(Config!$C$6=4,SUM(+Ene!AG102+Feb!AG102+Mar!AG102+Abr!AG102),IF(Config!$C$6=5,SUM(Ene!AG102+Feb!AG102+Mar!AG102+Abr!AG102+May!AG102),IF(Config!$C$6=6,SUM(+Ene!AG102+Feb!AG102+Mar!AG102+Abr!AG102+May!AG102+Jun!AG102),IF(Config!$C$6=7,SUM(Ene!AG102+Feb!AG102+Mar!AG102+Abr!AG102+May!AG102+Jun!AG102+Jul!AG102),IF(Config!$C$6=8,SUM(+Ene!AG102+Feb!AG102+Mar!AG102+Abr!AG102+May!AG102+Jun!AG102+Jul!AG102+Ago!AG102),IF(Config!$C$6=9,SUM(+Ene!AG102+Feb!AG102+Mar!AG102+Abr!AG102+May!AG102+Jun!AG102+Jul!AG102+Ago!AG102+Set!AG102),IF(Config!$C$6=10,SUM(+Ene!AG102+Feb!AG102+Mar!AG102+Abr!AG102+May!AG102+Jun!AG102+Jul!AG102+Ago!AG102+Set!AG102+Oct!AG102),IF(Config!$C$6=11,SUM(+Ene!AG102+Feb!AG102+Mar!AG102+Abr!AG102+May!AG102+Jun!AG102+Jul!AG102+Ago!AG102+Set!AG102+Oct!AG102+Nov!AG102),IF(Config!$C$6=12,SUM(+Ene!AG102+Feb!AG102+Mar!AG102+Abr!AG102+May!AG102+Jun!AG102+Jul!AG102+Ago!AG102+Set!AG102+Oct!AG102+Nov!AG102+Dic!AG102)))))))))))))</f>
        <v>0</v>
      </c>
      <c r="AH102" s="394">
        <f>IF(Config!$C$6=1,SUM(+Ene!AH102),IF(Config!$C$6=2,SUM(+Ene!AH102+Feb!AH102),IF(Config!$C$6=3,SUM(+Ene!AH102+Feb!AH102+Mar!AH102),IF(Config!$C$6=4,SUM(+Ene!AH102+Feb!AH102+Mar!AH102+Abr!AH102),IF(Config!$C$6=5,SUM(Ene!AH102+Feb!AH102+Mar!AH102+Abr!AH102+May!AH102),IF(Config!$C$6=6,SUM(+Ene!AH102+Feb!AH102+Mar!AH102+Abr!AH102+May!AH102+Jun!AH102),IF(Config!$C$6=7,SUM(Ene!AH102+Feb!AH102+Mar!AH102+Abr!AH102+May!AH102+Jun!AH102+Jul!AH102),IF(Config!$C$6=8,SUM(+Ene!AH102+Feb!AH102+Mar!AH102+Abr!AH102+May!AH102+Jun!AH102+Jul!AH102+Ago!AH102),IF(Config!$C$6=9,SUM(+Ene!AH102+Feb!AH102+Mar!AH102+Abr!AH102+May!AH102+Jun!AH102+Jul!AH102+Ago!AH102+Set!AH102),IF(Config!$C$6=10,SUM(+Ene!AH102+Feb!AH102+Mar!AH102+Abr!AH102+May!AH102+Jun!AH102+Jul!AH102+Ago!AH102+Set!AH102+Oct!AH102),IF(Config!$C$6=11,SUM(+Ene!AH102+Feb!AH102+Mar!AH102+Abr!AH102+May!AH102+Jun!AH102+Jul!AH102+Ago!AH102+Set!AH102+Oct!AH102+Nov!AH102),IF(Config!$C$6=12,SUM(+Ene!AH102+Feb!AH102+Mar!AH102+Abr!AH102+May!AH102+Jun!AH102+Jul!AH102+Ago!AH102+Set!AH102+Oct!AH102+Nov!AH102+Dic!AH102)))))))))))))</f>
        <v>0</v>
      </c>
      <c r="AI102" s="394">
        <f>IF(Config!$C$6=1,SUM(+Ene!AI102),IF(Config!$C$6=2,SUM(+Ene!AI102+Feb!AI102),IF(Config!$C$6=3,SUM(+Ene!AI102+Feb!AI102+Mar!AI102),IF(Config!$C$6=4,SUM(+Ene!AI102+Feb!AI102+Mar!AI102+Abr!AI102),IF(Config!$C$6=5,SUM(Ene!AI102+Feb!AI102+Mar!AI102+Abr!AI102+May!AI102),IF(Config!$C$6=6,SUM(+Ene!AI102+Feb!AI102+Mar!AI102+Abr!AI102+May!AI102+Jun!AI102),IF(Config!$C$6=7,SUM(Ene!AI102+Feb!AI102+Mar!AI102+Abr!AI102+May!AI102+Jun!AI102+Jul!AI102),IF(Config!$C$6=8,SUM(+Ene!AI102+Feb!AI102+Mar!AI102+Abr!AI102+May!AI102+Jun!AI102+Jul!AI102+Ago!AI102),IF(Config!$C$6=9,SUM(+Ene!AI102+Feb!AI102+Mar!AI102+Abr!AI102+May!AI102+Jun!AI102+Jul!AI102+Ago!AI102+Set!AI102),IF(Config!$C$6=10,SUM(+Ene!AI102+Feb!AI102+Mar!AI102+Abr!AI102+May!AI102+Jun!AI102+Jul!AI102+Ago!AI102+Set!AI102+Oct!AI102),IF(Config!$C$6=11,SUM(+Ene!AI102+Feb!AI102+Mar!AI102+Abr!AI102+May!AI102+Jun!AI102+Jul!AI102+Ago!AI102+Set!AI102+Oct!AI102+Nov!AI102),IF(Config!$C$6=12,SUM(+Ene!AI102+Feb!AI102+Mar!AI102+Abr!AI102+May!AI102+Jun!AI102+Jul!AI102+Ago!AI102+Set!AI102+Oct!AI102+Nov!AI102+Dic!AI102)))))))))))))</f>
        <v>0</v>
      </c>
      <c r="AJ102" s="394">
        <f>IF(Config!$C$6=1,SUM(+Ene!AJ102),IF(Config!$C$6=2,SUM(+Ene!AJ102+Feb!AJ102),IF(Config!$C$6=3,SUM(+Ene!AJ102+Feb!AJ102+Mar!AJ102),IF(Config!$C$6=4,SUM(+Ene!AJ102+Feb!AJ102+Mar!AJ102+Abr!AJ102),IF(Config!$C$6=5,SUM(Ene!AJ102+Feb!AJ102+Mar!AJ102+Abr!AJ102+May!AJ102),IF(Config!$C$6=6,SUM(+Ene!AJ102+Feb!AJ102+Mar!AJ102+Abr!AJ102+May!AJ102+Jun!AJ102),IF(Config!$C$6=7,SUM(Ene!AJ102+Feb!AJ102+Mar!AJ102+Abr!AJ102+May!AJ102+Jun!AJ102+Jul!AJ102),IF(Config!$C$6=8,SUM(+Ene!AJ102+Feb!AJ102+Mar!AJ102+Abr!AJ102+May!AJ102+Jun!AJ102+Jul!AJ102+Ago!AJ102),IF(Config!$C$6=9,SUM(+Ene!AJ102+Feb!AJ102+Mar!AJ102+Abr!AJ102+May!AJ102+Jun!AJ102+Jul!AJ102+Ago!AJ102+Set!AJ102),IF(Config!$C$6=10,SUM(+Ene!AJ102+Feb!AJ102+Mar!AJ102+Abr!AJ102+May!AJ102+Jun!AJ102+Jul!AJ102+Ago!AJ102+Set!AJ102+Oct!AJ102),IF(Config!$C$6=11,SUM(+Ene!AJ102+Feb!AJ102+Mar!AJ102+Abr!AJ102+May!AJ102+Jun!AJ102+Jul!AJ102+Ago!AJ102+Set!AJ102+Oct!AJ102+Nov!AJ102),IF(Config!$C$6=12,SUM(+Ene!AJ102+Feb!AJ102+Mar!AJ102+Abr!AJ102+May!AJ102+Jun!AJ102+Jul!AJ102+Ago!AJ102+Set!AJ102+Oct!AJ102+Nov!AJ102+Dic!AJ102)))))))))))))</f>
        <v>0</v>
      </c>
      <c r="AK102" s="394">
        <f>IF(Config!$C$6=1,SUM(+Ene!AK102),IF(Config!$C$6=2,SUM(+Ene!AK102+Feb!AK102),IF(Config!$C$6=3,SUM(+Ene!AK102+Feb!AK102+Mar!AK102),IF(Config!$C$6=4,SUM(+Ene!AK102+Feb!AK102+Mar!AK102+Abr!AK102),IF(Config!$C$6=5,SUM(Ene!AK102+Feb!AK102+Mar!AK102+Abr!AK102+May!AK102),IF(Config!$C$6=6,SUM(+Ene!AK102+Feb!AK102+Mar!AK102+Abr!AK102+May!AK102+Jun!AK102),IF(Config!$C$6=7,SUM(Ene!AK102+Feb!AK102+Mar!AK102+Abr!AK102+May!AK102+Jun!AK102+Jul!AK102),IF(Config!$C$6=8,SUM(+Ene!AK102+Feb!AK102+Mar!AK102+Abr!AK102+May!AK102+Jun!AK102+Jul!AK102+Ago!AK102),IF(Config!$C$6=9,SUM(+Ene!AK102+Feb!AK102+Mar!AK102+Abr!AK102+May!AK102+Jun!AK102+Jul!AK102+Ago!AK102+Set!AK102),IF(Config!$C$6=10,SUM(+Ene!AK102+Feb!AK102+Mar!AK102+Abr!AK102+May!AK102+Jun!AK102+Jul!AK102+Ago!AK102+Set!AK102+Oct!AK102),IF(Config!$C$6=11,SUM(+Ene!AK102+Feb!AK102+Mar!AK102+Abr!AK102+May!AK102+Jun!AK102+Jul!AK102+Ago!AK102+Set!AK102+Oct!AK102+Nov!AK102),IF(Config!$C$6=12,SUM(+Ene!AK102+Feb!AK102+Mar!AK102+Abr!AK102+May!AK102+Jun!AK102+Jul!AK102+Ago!AK102+Set!AK102+Oct!AK102+Nov!AK102+Dic!AK102)))))))))))))</f>
        <v>0</v>
      </c>
      <c r="AL102" s="394">
        <f>IF(Config!$C$6=1,SUM(+Ene!AL102),IF(Config!$C$6=2,SUM(+Ene!AL102+Feb!AL102),IF(Config!$C$6=3,SUM(+Ene!AL102+Feb!AL102+Mar!AL102),IF(Config!$C$6=4,SUM(+Ene!AL102+Feb!AL102+Mar!AL102+Abr!AL102),IF(Config!$C$6=5,SUM(Ene!AL102+Feb!AL102+Mar!AL102+Abr!AL102+May!AL102),IF(Config!$C$6=6,SUM(+Ene!AL102+Feb!AL102+Mar!AL102+Abr!AL102+May!AL102+Jun!AL102),IF(Config!$C$6=7,SUM(Ene!AL102+Feb!AL102+Mar!AL102+Abr!AL102+May!AL102+Jun!AL102+Jul!AL102),IF(Config!$C$6=8,SUM(+Ene!AL102+Feb!AL102+Mar!AL102+Abr!AL102+May!AL102+Jun!AL102+Jul!AL102+Ago!AL102),IF(Config!$C$6=9,SUM(+Ene!AL102+Feb!AL102+Mar!AL102+Abr!AL102+May!AL102+Jun!AL102+Jul!AL102+Ago!AL102+Set!AL102),IF(Config!$C$6=10,SUM(+Ene!AL102+Feb!AL102+Mar!AL102+Abr!AL102+May!AL102+Jun!AL102+Jul!AL102+Ago!AL102+Set!AL102+Oct!AL102),IF(Config!$C$6=11,SUM(+Ene!AL102+Feb!AL102+Mar!AL102+Abr!AL102+May!AL102+Jun!AL102+Jul!AL102+Ago!AL102+Set!AL102+Oct!AL102+Nov!AL102),IF(Config!$C$6=12,SUM(+Ene!AL102+Feb!AL102+Mar!AL102+Abr!AL102+May!AL102+Jun!AL102+Jul!AL102+Ago!AL102+Set!AL102+Oct!AL102+Nov!AL102+Dic!AL102)))))))))))))</f>
        <v>0</v>
      </c>
      <c r="AM102" s="394">
        <f>IF(Config!$C$6=1,SUM(+Ene!AM102),IF(Config!$C$6=2,SUM(+Ene!AM102+Feb!AM102),IF(Config!$C$6=3,SUM(+Ene!AM102+Feb!AM102+Mar!AM102),IF(Config!$C$6=4,SUM(+Ene!AM102+Feb!AM102+Mar!AM102+Abr!AM102),IF(Config!$C$6=5,SUM(Ene!AM102+Feb!AM102+Mar!AM102+Abr!AM102+May!AM102),IF(Config!$C$6=6,SUM(+Ene!AM102+Feb!AM102+Mar!AM102+Abr!AM102+May!AM102+Jun!AM102),IF(Config!$C$6=7,SUM(Ene!AM102+Feb!AM102+Mar!AM102+Abr!AM102+May!AM102+Jun!AM102+Jul!AM102),IF(Config!$C$6=8,SUM(+Ene!AM102+Feb!AM102+Mar!AM102+Abr!AM102+May!AM102+Jun!AM102+Jul!AM102+Ago!AM102),IF(Config!$C$6=9,SUM(+Ene!AM102+Feb!AM102+Mar!AM102+Abr!AM102+May!AM102+Jun!AM102+Jul!AM102+Ago!AM102+Set!AM102),IF(Config!$C$6=10,SUM(+Ene!AM102+Feb!AM102+Mar!AM102+Abr!AM102+May!AM102+Jun!AM102+Jul!AM102+Ago!AM102+Set!AM102+Oct!AM102),IF(Config!$C$6=11,SUM(+Ene!AM102+Feb!AM102+Mar!AM102+Abr!AM102+May!AM102+Jun!AM102+Jul!AM102+Ago!AM102+Set!AM102+Oct!AM102+Nov!AM102),IF(Config!$C$6=12,SUM(+Ene!AM102+Feb!AM102+Mar!AM102+Abr!AM102+May!AM102+Jun!AM102+Jul!AM102+Ago!AM102+Set!AM102+Oct!AM102+Nov!AM102+Dic!AM102)))))))))))))</f>
        <v>0</v>
      </c>
      <c r="AN102" s="394">
        <f>IF(Config!$C$6=1,SUM(+Ene!AN102),IF(Config!$C$6=2,SUM(+Ene!AN102+Feb!AN102),IF(Config!$C$6=3,SUM(+Ene!AN102+Feb!AN102+Mar!AN102),IF(Config!$C$6=4,SUM(+Ene!AN102+Feb!AN102+Mar!AN102+Abr!AN102),IF(Config!$C$6=5,SUM(Ene!AN102+Feb!AN102+Mar!AN102+Abr!AN102+May!AN102),IF(Config!$C$6=6,SUM(+Ene!AN102+Feb!AN102+Mar!AN102+Abr!AN102+May!AN102+Jun!AN102),IF(Config!$C$6=7,SUM(Ene!AN102+Feb!AN102+Mar!AN102+Abr!AN102+May!AN102+Jun!AN102+Jul!AN102),IF(Config!$C$6=8,SUM(+Ene!AN102+Feb!AN102+Mar!AN102+Abr!AN102+May!AN102+Jun!AN102+Jul!AN102+Ago!AN102),IF(Config!$C$6=9,SUM(+Ene!AN102+Feb!AN102+Mar!AN102+Abr!AN102+May!AN102+Jun!AN102+Jul!AN102+Ago!AN102+Set!AN102),IF(Config!$C$6=10,SUM(+Ene!AN102+Feb!AN102+Mar!AN102+Abr!AN102+May!AN102+Jun!AN102+Jul!AN102+Ago!AN102+Set!AN102+Oct!AN102),IF(Config!$C$6=11,SUM(+Ene!AN102+Feb!AN102+Mar!AN102+Abr!AN102+May!AN102+Jun!AN102+Jul!AN102+Ago!AN102+Set!AN102+Oct!AN102+Nov!AN102),IF(Config!$C$6=12,SUM(+Ene!AN102+Feb!AN102+Mar!AN102+Abr!AN102+May!AN102+Jun!AN102+Jul!AN102+Ago!AN102+Set!AN102+Oct!AN102+Nov!AN102+Dic!AN102)))))))))))))</f>
        <v>0</v>
      </c>
      <c r="AO102" s="394">
        <f>IF(Config!$C$6=1,SUM(+Ene!AO102),IF(Config!$C$6=2,SUM(+Ene!AO102+Feb!AO102),IF(Config!$C$6=3,SUM(+Ene!AO102+Feb!AO102+Mar!AO102),IF(Config!$C$6=4,SUM(+Ene!AO102+Feb!AO102+Mar!AO102+Abr!AO102),IF(Config!$C$6=5,SUM(Ene!AO102+Feb!AO102+Mar!AO102+Abr!AO102+May!AO102),IF(Config!$C$6=6,SUM(+Ene!AO102+Feb!AO102+Mar!AO102+Abr!AO102+May!AO102+Jun!AO102),IF(Config!$C$6=7,SUM(Ene!AO102+Feb!AO102+Mar!AO102+Abr!AO102+May!AO102+Jun!AO102+Jul!AO102),IF(Config!$C$6=8,SUM(+Ene!AO102+Feb!AO102+Mar!AO102+Abr!AO102+May!AO102+Jun!AO102+Jul!AO102+Ago!AO102),IF(Config!$C$6=9,SUM(+Ene!AO102+Feb!AO102+Mar!AO102+Abr!AO102+May!AO102+Jun!AO102+Jul!AO102+Ago!AO102+Set!AO102),IF(Config!$C$6=10,SUM(+Ene!AO102+Feb!AO102+Mar!AO102+Abr!AO102+May!AO102+Jun!AO102+Jul!AO102+Ago!AO102+Set!AO102+Oct!AO102),IF(Config!$C$6=11,SUM(+Ene!AO102+Feb!AO102+Mar!AO102+Abr!AO102+May!AO102+Jun!AO102+Jul!AO102+Ago!AO102+Set!AO102+Oct!AO102+Nov!AO102),IF(Config!$C$6=12,SUM(+Ene!AO102+Feb!AO102+Mar!AO102+Abr!AO102+May!AO102+Jun!AO102+Jul!AO102+Ago!AO102+Set!AO102+Oct!AO102+Nov!AO102+Dic!AO102)))))))))))))</f>
        <v>0</v>
      </c>
      <c r="AP102" s="394">
        <f>IF(Config!$C$6=1,SUM(+Ene!AP102),IF(Config!$C$6=2,SUM(+Ene!AP102+Feb!AP102),IF(Config!$C$6=3,SUM(+Ene!AP102+Feb!AP102+Mar!AP102),IF(Config!$C$6=4,SUM(+Ene!AP102+Feb!AP102+Mar!AP102+Abr!AP102),IF(Config!$C$6=5,SUM(Ene!AP102+Feb!AP102+Mar!AP102+Abr!AP102+May!AP102),IF(Config!$C$6=6,SUM(+Ene!AP102+Feb!AP102+Mar!AP102+Abr!AP102+May!AP102+Jun!AP102),IF(Config!$C$6=7,SUM(Ene!AP102+Feb!AP102+Mar!AP102+Abr!AP102+May!AP102+Jun!AP102+Jul!AP102),IF(Config!$C$6=8,SUM(+Ene!AP102+Feb!AP102+Mar!AP102+Abr!AP102+May!AP102+Jun!AP102+Jul!AP102+Ago!AP102),IF(Config!$C$6=9,SUM(+Ene!AP102+Feb!AP102+Mar!AP102+Abr!AP102+May!AP102+Jun!AP102+Jul!AP102+Ago!AP102+Set!AP102),IF(Config!$C$6=10,SUM(+Ene!AP102+Feb!AP102+Mar!AP102+Abr!AP102+May!AP102+Jun!AP102+Jul!AP102+Ago!AP102+Set!AP102+Oct!AP102),IF(Config!$C$6=11,SUM(+Ene!AP102+Feb!AP102+Mar!AP102+Abr!AP102+May!AP102+Jun!AP102+Jul!AP102+Ago!AP102+Set!AP102+Oct!AP102+Nov!AP102),IF(Config!$C$6=12,SUM(+Ene!AP102+Feb!AP102+Mar!AP102+Abr!AP102+May!AP102+Jun!AP102+Jul!AP102+Ago!AP102+Set!AP102+Oct!AP102+Nov!AP102+Dic!AP102)))))))))))))</f>
        <v>0</v>
      </c>
      <c r="AQ102" s="394">
        <f>IF(Config!$C$6=1,SUM(+Ene!AQ102),IF(Config!$C$6=2,SUM(+Ene!AQ102+Feb!AQ102),IF(Config!$C$6=3,SUM(+Ene!AQ102+Feb!AQ102+Mar!AQ102),IF(Config!$C$6=4,SUM(+Ene!AQ102+Feb!AQ102+Mar!AQ102+Abr!AQ102),IF(Config!$C$6=5,SUM(Ene!AQ102+Feb!AQ102+Mar!AQ102+Abr!AQ102+May!AQ102),IF(Config!$C$6=6,SUM(+Ene!AQ102+Feb!AQ102+Mar!AQ102+Abr!AQ102+May!AQ102+Jun!AQ102),IF(Config!$C$6=7,SUM(Ene!AQ102+Feb!AQ102+Mar!AQ102+Abr!AQ102+May!AQ102+Jun!AQ102+Jul!AQ102),IF(Config!$C$6=8,SUM(+Ene!AQ102+Feb!AQ102+Mar!AQ102+Abr!AQ102+May!AQ102+Jun!AQ102+Jul!AQ102+Ago!AQ102),IF(Config!$C$6=9,SUM(+Ene!AQ102+Feb!AQ102+Mar!AQ102+Abr!AQ102+May!AQ102+Jun!AQ102+Jul!AQ102+Ago!AQ102+Set!AQ102),IF(Config!$C$6=10,SUM(+Ene!AQ102+Feb!AQ102+Mar!AQ102+Abr!AQ102+May!AQ102+Jun!AQ102+Jul!AQ102+Ago!AQ102+Set!AQ102+Oct!AQ102),IF(Config!$C$6=11,SUM(+Ene!AQ102+Feb!AQ102+Mar!AQ102+Abr!AQ102+May!AQ102+Jun!AQ102+Jul!AQ102+Ago!AQ102+Set!AQ102+Oct!AQ102+Nov!AQ102),IF(Config!$C$6=12,SUM(+Ene!AQ102+Feb!AQ102+Mar!AQ102+Abr!AQ102+May!AQ102+Jun!AQ102+Jul!AQ102+Ago!AQ102+Set!AQ102+Oct!AQ102+Nov!AQ102+Dic!AQ102)))))))))))))</f>
        <v>0</v>
      </c>
      <c r="AR102" s="394">
        <f>IF(Config!$C$6=1,SUM(+Ene!AR102),IF(Config!$C$6=2,SUM(+Ene!AR102+Feb!AR102),IF(Config!$C$6=3,SUM(+Ene!AR102+Feb!AR102+Mar!AR102),IF(Config!$C$6=4,SUM(+Ene!AR102+Feb!AR102+Mar!AR102+Abr!AR102),IF(Config!$C$6=5,SUM(Ene!AR102+Feb!AR102+Mar!AR102+Abr!AR102+May!AR102),IF(Config!$C$6=6,SUM(+Ene!AR102+Feb!AR102+Mar!AR102+Abr!AR102+May!AR102+Jun!AR102),IF(Config!$C$6=7,SUM(Ene!AR102+Feb!AR102+Mar!AR102+Abr!AR102+May!AR102+Jun!AR102+Jul!AR102),IF(Config!$C$6=8,SUM(+Ene!AR102+Feb!AR102+Mar!AR102+Abr!AR102+May!AR102+Jun!AR102+Jul!AR102+Ago!AR102),IF(Config!$C$6=9,SUM(+Ene!AR102+Feb!AR102+Mar!AR102+Abr!AR102+May!AR102+Jun!AR102+Jul!AR102+Ago!AR102+Set!AR102),IF(Config!$C$6=10,SUM(+Ene!AR102+Feb!AR102+Mar!AR102+Abr!AR102+May!AR102+Jun!AR102+Jul!AR102+Ago!AR102+Set!AR102+Oct!AR102),IF(Config!$C$6=11,SUM(+Ene!AR102+Feb!AR102+Mar!AR102+Abr!AR102+May!AR102+Jun!AR102+Jul!AR102+Ago!AR102+Set!AR102+Oct!AR102+Nov!AR102),IF(Config!$C$6=12,SUM(+Ene!AR102+Feb!AR102+Mar!AR102+Abr!AR102+May!AR102+Jun!AR102+Jul!AR102+Ago!AR102+Set!AR102+Oct!AR102+Nov!AR102+Dic!AR102)))))))))))))</f>
        <v>0</v>
      </c>
      <c r="AS102" s="394">
        <f>IF(Config!$C$6=1,SUM(+Ene!AS102),IF(Config!$C$6=2,SUM(+Ene!AS102+Feb!AS102),IF(Config!$C$6=3,SUM(+Ene!AS102+Feb!AS102+Mar!AS102),IF(Config!$C$6=4,SUM(+Ene!AS102+Feb!AS102+Mar!AS102+Abr!AS102),IF(Config!$C$6=5,SUM(Ene!AS102+Feb!AS102+Mar!AS102+Abr!AS102+May!AS102),IF(Config!$C$6=6,SUM(+Ene!AS102+Feb!AS102+Mar!AS102+Abr!AS102+May!AS102+Jun!AS102),IF(Config!$C$6=7,SUM(Ene!AS102+Feb!AS102+Mar!AS102+Abr!AS102+May!AS102+Jun!AS102+Jul!AS102),IF(Config!$C$6=8,SUM(+Ene!AS102+Feb!AS102+Mar!AS102+Abr!AS102+May!AS102+Jun!AS102+Jul!AS102+Ago!AS102),IF(Config!$C$6=9,SUM(+Ene!AS102+Feb!AS102+Mar!AS102+Abr!AS102+May!AS102+Jun!AS102+Jul!AS102+Ago!AS102+Set!AS102),IF(Config!$C$6=10,SUM(+Ene!AS102+Feb!AS102+Mar!AS102+Abr!AS102+May!AS102+Jun!AS102+Jul!AS102+Ago!AS102+Set!AS102+Oct!AS102),IF(Config!$C$6=11,SUM(+Ene!AS102+Feb!AS102+Mar!AS102+Abr!AS102+May!AS102+Jun!AS102+Jul!AS102+Ago!AS102+Set!AS102+Oct!AS102+Nov!AS102),IF(Config!$C$6=12,SUM(+Ene!AS102+Feb!AS102+Mar!AS102+Abr!AS102+May!AS102+Jun!AS102+Jul!AS102+Ago!AS102+Set!AS102+Oct!AS102+Nov!AS102+Dic!AS102)))))))))))))</f>
        <v>0</v>
      </c>
      <c r="AT102" s="394">
        <f>IF(Config!$C$6=1,SUM(+Ene!AT102),IF(Config!$C$6=2,SUM(+Ene!AT102+Feb!AT102),IF(Config!$C$6=3,SUM(+Ene!AT102+Feb!AT102+Mar!AT102),IF(Config!$C$6=4,SUM(+Ene!AT102+Feb!AT102+Mar!AT102+Abr!AT102),IF(Config!$C$6=5,SUM(Ene!AT102+Feb!AT102+Mar!AT102+Abr!AT102+May!AT102),IF(Config!$C$6=6,SUM(+Ene!AT102+Feb!AT102+Mar!AT102+Abr!AT102+May!AT102+Jun!AT102),IF(Config!$C$6=7,SUM(Ene!AT102+Feb!AT102+Mar!AT102+Abr!AT102+May!AT102+Jun!AT102+Jul!AT102),IF(Config!$C$6=8,SUM(+Ene!AT102+Feb!AT102+Mar!AT102+Abr!AT102+May!AT102+Jun!AT102+Jul!AT102+Ago!AT102),IF(Config!$C$6=9,SUM(+Ene!AT102+Feb!AT102+Mar!AT102+Abr!AT102+May!AT102+Jun!AT102+Jul!AT102+Ago!AT102+Set!AT102),IF(Config!$C$6=10,SUM(+Ene!AT102+Feb!AT102+Mar!AT102+Abr!AT102+May!AT102+Jun!AT102+Jul!AT102+Ago!AT102+Set!AT102+Oct!AT102),IF(Config!$C$6=11,SUM(+Ene!AT102+Feb!AT102+Mar!AT102+Abr!AT102+May!AT102+Jun!AT102+Jul!AT102+Ago!AT102+Set!AT102+Oct!AT102+Nov!AT102),IF(Config!$C$6=12,SUM(+Ene!AT102+Feb!AT102+Mar!AT102+Abr!AT102+May!AT102+Jun!AT102+Jul!AT102+Ago!AT102+Set!AT102+Oct!AT102+Nov!AT102+Dic!AT102)))))))))))))</f>
        <v>0</v>
      </c>
      <c r="AU102">
        <f t="shared" si="79"/>
        <v>0</v>
      </c>
      <c r="AV102" s="394">
        <f t="shared" si="70"/>
        <v>0</v>
      </c>
      <c r="AW102" s="394">
        <f t="shared" si="71"/>
        <v>0</v>
      </c>
      <c r="AX102" s="394">
        <f t="shared" si="72"/>
        <v>0</v>
      </c>
      <c r="AY102" s="394">
        <f t="shared" si="73"/>
        <v>0</v>
      </c>
      <c r="AZ102" s="394">
        <f t="shared" si="74"/>
        <v>0</v>
      </c>
      <c r="BA102" s="394">
        <f t="shared" si="75"/>
        <v>0</v>
      </c>
      <c r="BB102" s="37">
        <f t="shared" si="59"/>
        <v>0</v>
      </c>
      <c r="BC102" s="394">
        <f t="shared" si="76"/>
        <v>0</v>
      </c>
      <c r="BD102" s="394">
        <f t="shared" si="77"/>
        <v>0</v>
      </c>
      <c r="BE102" s="394">
        <f t="shared" si="78"/>
        <v>0</v>
      </c>
      <c r="BF102" s="54">
        <f t="shared" si="69"/>
        <v>0</v>
      </c>
      <c r="BG102" t="str">
        <f t="shared" si="80"/>
        <v>OK</v>
      </c>
    </row>
    <row r="103" spans="1:59" x14ac:dyDescent="0.25">
      <c r="A103" s="400">
        <v>100</v>
      </c>
      <c r="B103" s="392" t="str">
        <f>METAS!B99</f>
        <v>PORCENTAJE DE NIÑOS 1 AÑO  VACUNADOS CON EL 1ER REFUERZO CON VACUNA ANTIPOLIO ORAL (APO)</v>
      </c>
      <c r="C103" s="387" t="str">
        <f>METAS!D99</f>
        <v>DIT</v>
      </c>
      <c r="D103" s="394">
        <f>IF(Config!$C$6=1,SUM(+Ene!D103),IF(Config!$C$6=2,SUM(+Ene!D103+Feb!D103),IF(Config!$C$6=3,SUM(+Ene!D103+Feb!D103+Mar!D103),IF(Config!$C$6=4,SUM(+Ene!D103+Feb!D103+Mar!D103+Abr!D103),IF(Config!$C$6=5,SUM(Ene!D103+Feb!D103+Mar!D103+Abr!D103+May!D103),IF(Config!$C$6=6,SUM(+Ene!D103+Feb!D103+Mar!D103+Abr!D103+May!D103+Jun!D103),IF(Config!$C$6=7,SUM(Ene!D103+Feb!D103+Mar!D103+Abr!D103+May!D103+Jun!D103+Jul!D103),IF(Config!$C$6=8,SUM(+Ene!D103+Feb!D103+Mar!D103+Abr!D103+May!D103+Jun!D103+Jul!D103+Ago!D103),IF(Config!$C$6=9,SUM(+Ene!D103+Feb!D103+Mar!D103+Abr!D103+May!D103+Jun!D103+Jul!D103+Ago!D103+Set!D103),IF(Config!$C$6=10,SUM(+Ene!D103+Feb!D103+Mar!D103+Abr!D103+May!D103+Jun!D103+Jul!D103+Ago!D103+Set!D103+Oct!D103),IF(Config!$C$6=11,SUM(+Ene!D103+Feb!D103+Mar!D103+Abr!D103+May!D103+Jun!D103+Jul!D103+Ago!D103+Set!D103+Oct!D103+Nov!D103),IF(Config!$C$6=12,SUM(+Ene!D103+Feb!D103+Mar!D103+Abr!D103+May!D103+Jun!D103+Jul!D103+Ago!D103+Set!D103+Oct!D103+Nov!D103+Dic!D103)))))))))))))</f>
        <v>0</v>
      </c>
      <c r="E103" s="394">
        <f>IF(Config!$C$6=1,SUM(+Ene!E103),IF(Config!$C$6=2,SUM(+Ene!E103+Feb!E103),IF(Config!$C$6=3,SUM(+Ene!E103+Feb!E103+Mar!E103),IF(Config!$C$6=4,SUM(+Ene!E103+Feb!E103+Mar!E103+Abr!E103),IF(Config!$C$6=5,SUM(Ene!E103+Feb!E103+Mar!E103+Abr!E103+May!E103),IF(Config!$C$6=6,SUM(+Ene!E103+Feb!E103+Mar!E103+Abr!E103+May!E103+Jun!E103),IF(Config!$C$6=7,SUM(Ene!E103+Feb!E103+Mar!E103+Abr!E103+May!E103+Jun!E103+Jul!E103),IF(Config!$C$6=8,SUM(+Ene!E103+Feb!E103+Mar!E103+Abr!E103+May!E103+Jun!E103+Jul!E103+Ago!E103),IF(Config!$C$6=9,SUM(+Ene!E103+Feb!E103+Mar!E103+Abr!E103+May!E103+Jun!E103+Jul!E103+Ago!E103+Set!E103),IF(Config!$C$6=10,SUM(+Ene!E103+Feb!E103+Mar!E103+Abr!E103+May!E103+Jun!E103+Jul!E103+Ago!E103+Set!E103+Oct!E103),IF(Config!$C$6=11,SUM(+Ene!E103+Feb!E103+Mar!E103+Abr!E103+May!E103+Jun!E103+Jul!E103+Ago!E103+Set!E103+Oct!E103+Nov!E103),IF(Config!$C$6=12,SUM(+Ene!E103+Feb!E103+Mar!E103+Abr!E103+May!E103+Jun!E103+Jul!E103+Ago!E103+Set!E103+Oct!E103+Nov!E103+Dic!E103)))))))))))))</f>
        <v>0</v>
      </c>
      <c r="F103" s="429">
        <f>IF(Config!$C$6=1,SUM(+Ene!F123),IF(Config!$C$6=2,SUM(+Ene!F123+Feb!F123),IF(Config!$C$6=3,SUM(+Ene!F123+Feb!F123+Mar!F123),IF(Config!$C$6=4,SUM(+Ene!F123+Feb!F123+Mar!F123+Abr!F123),IF(Config!$C$6=5,SUM(Ene!F123+Feb!F123+Mar!F123+Abr!F123+May!F123),IF(Config!$C$6=6,SUM(+Ene!F123+Feb!F123+Mar!F123+Abr!F123+May!F123+Jun!F123),IF(Config!$C$6=7,SUM(Ene!F123+Feb!F123+Mar!F123+Abr!F123+May!F123+Jun!F123+Jul!F123),IF(Config!$C$6=8,SUM(+Ene!F123+Feb!F123+Mar!F123+Abr!F123+May!F123+Jun!F123+Jul!F123+Ago!F123),IF(Config!$C$6=9,SUM(+Ene!F123+Feb!F123+Mar!F123+Abr!F123+May!F123+Jun!F123+Jul!F123+Ago!F123+Set!F123),IF(Config!$C$6=10,SUM(+Ene!F123+Feb!F123+Mar!F123+Abr!F123+May!F123+Jun!F123+Jul!F123+Ago!F123+Set!F123+Oct!F123),IF(Config!$C$6=11,SUM(+Ene!F123+Feb!F123+Mar!F123+Abr!F123+May!F123+Jun!F123+Jul!F123+Ago!F123+Set!F123+Oct!F123+Nov!F123),IF(Config!$C$6=12,SUM(+Ene!F123+Feb!F123+Mar!F123+Abr!F123+May!F123+Jun!F123+Jul!F123+Ago!F123+Set!F123+Oct!F123+Nov!F123+Dic!F123)))))))))))))</f>
        <v>0</v>
      </c>
      <c r="G103" s="394">
        <f>IF(Config!$C$6=1,SUM(+Ene!G103),IF(Config!$C$6=2,SUM(+Ene!G103+Feb!G103),IF(Config!$C$6=3,SUM(+Ene!G103+Feb!G103+Mar!G103),IF(Config!$C$6=4,SUM(+Ene!G103+Feb!G103+Mar!G103+Abr!G103),IF(Config!$C$6=5,SUM(Ene!G103+Feb!G103+Mar!G103+Abr!G103+May!G103),IF(Config!$C$6=6,SUM(+Ene!G103+Feb!G103+Mar!G103+Abr!G103+May!G103+Jun!G103),IF(Config!$C$6=7,SUM(Ene!G103+Feb!G103+Mar!G103+Abr!G103+May!G103+Jun!G103+Jul!G103),IF(Config!$C$6=8,SUM(+Ene!G103+Feb!G103+Mar!G103+Abr!G103+May!G103+Jun!G103+Jul!G103+Ago!G103),IF(Config!$C$6=9,SUM(+Ene!G103+Feb!G103+Mar!G103+Abr!G103+May!G103+Jun!G103+Jul!G103+Ago!G103+Set!G103),IF(Config!$C$6=10,SUM(+Ene!G103+Feb!G103+Mar!G103+Abr!G103+May!G103+Jun!G103+Jul!G103+Ago!G103+Set!G103+Oct!G103),IF(Config!$C$6=11,SUM(+Ene!G103+Feb!G103+Mar!G103+Abr!G103+May!G103+Jun!G103+Jul!G103+Ago!G103+Set!G103+Oct!G103+Nov!G103),IF(Config!$C$6=12,SUM(+Ene!G103+Feb!G103+Mar!G103+Abr!G103+May!G103+Jun!G103+Jul!G103+Ago!G103+Set!G103+Oct!G103+Nov!G103+Dic!G103)))))))))))))</f>
        <v>0</v>
      </c>
      <c r="H103" s="394">
        <f>IF(Config!$C$6=1,SUM(+Ene!H103),IF(Config!$C$6=2,SUM(+Ene!H103+Feb!H103),IF(Config!$C$6=3,SUM(+Ene!H103+Feb!H103+Mar!H103),IF(Config!$C$6=4,SUM(+Ene!H103+Feb!H103+Mar!H103+Abr!H103),IF(Config!$C$6=5,SUM(Ene!H103+Feb!H103+Mar!H103+Abr!H103+May!H103),IF(Config!$C$6=6,SUM(+Ene!H103+Feb!H103+Mar!H103+Abr!H103+May!H103+Jun!H103),IF(Config!$C$6=7,SUM(Ene!H103+Feb!H103+Mar!H103+Abr!H103+May!H103+Jun!H103+Jul!H103),IF(Config!$C$6=8,SUM(+Ene!H103+Feb!H103+Mar!H103+Abr!H103+May!H103+Jun!H103+Jul!H103+Ago!H103),IF(Config!$C$6=9,SUM(+Ene!H103+Feb!H103+Mar!H103+Abr!H103+May!H103+Jun!H103+Jul!H103+Ago!H103+Set!H103),IF(Config!$C$6=10,SUM(+Ene!H103+Feb!H103+Mar!H103+Abr!H103+May!H103+Jun!H103+Jul!H103+Ago!H103+Set!H103+Oct!H103),IF(Config!$C$6=11,SUM(+Ene!H103+Feb!H103+Mar!H103+Abr!H103+May!H103+Jun!H103+Jul!H103+Ago!H103+Set!H103+Oct!H103+Nov!H103),IF(Config!$C$6=12,SUM(+Ene!H103+Feb!H103+Mar!H103+Abr!H103+May!H103+Jun!H103+Jul!H103+Ago!H103+Set!H103+Oct!H103+Nov!H103+Dic!H103)))))))))))))</f>
        <v>0</v>
      </c>
      <c r="I103" s="394">
        <f>IF(Config!$C$6=1,SUM(+Ene!I103),IF(Config!$C$6=2,SUM(+Ene!I103+Feb!I103),IF(Config!$C$6=3,SUM(+Ene!I103+Feb!I103+Mar!I103),IF(Config!$C$6=4,SUM(+Ene!I103+Feb!I103+Mar!I103+Abr!I103),IF(Config!$C$6=5,SUM(Ene!I103+Feb!I103+Mar!I103+Abr!I103+May!I103),IF(Config!$C$6=6,SUM(+Ene!I103+Feb!I103+Mar!I103+Abr!I103+May!I103+Jun!I103),IF(Config!$C$6=7,SUM(Ene!I103+Feb!I103+Mar!I103+Abr!I103+May!I103+Jun!I103+Jul!I103),IF(Config!$C$6=8,SUM(+Ene!I103+Feb!I103+Mar!I103+Abr!I103+May!I103+Jun!I103+Jul!I103+Ago!I103),IF(Config!$C$6=9,SUM(+Ene!I103+Feb!I103+Mar!I103+Abr!I103+May!I103+Jun!I103+Jul!I103+Ago!I103+Set!I103),IF(Config!$C$6=10,SUM(+Ene!I103+Feb!I103+Mar!I103+Abr!I103+May!I103+Jun!I103+Jul!I103+Ago!I103+Set!I103+Oct!I103),IF(Config!$C$6=11,SUM(+Ene!I103+Feb!I103+Mar!I103+Abr!I103+May!I103+Jun!I103+Jul!I103+Ago!I103+Set!I103+Oct!I103+Nov!I103),IF(Config!$C$6=12,SUM(+Ene!I103+Feb!I103+Mar!I103+Abr!I103+May!I103+Jun!I103+Jul!I103+Ago!I103+Set!I103+Oct!I103+Nov!I103+Dic!I103)))))))))))))</f>
        <v>0</v>
      </c>
      <c r="J103" s="394">
        <f>IF(Config!$C$6=1,SUM(+Ene!J103),IF(Config!$C$6=2,SUM(+Ene!J103+Feb!J103),IF(Config!$C$6=3,SUM(+Ene!J103+Feb!J103+Mar!J103),IF(Config!$C$6=4,SUM(+Ene!J103+Feb!J103+Mar!J103+Abr!J103),IF(Config!$C$6=5,SUM(Ene!J103+Feb!J103+Mar!J103+Abr!J103+May!J103),IF(Config!$C$6=6,SUM(+Ene!J103+Feb!J103+Mar!J103+Abr!J103+May!J103+Jun!J103),IF(Config!$C$6=7,SUM(Ene!J103+Feb!J103+Mar!J103+Abr!J103+May!J103+Jun!J103+Jul!J103),IF(Config!$C$6=8,SUM(+Ene!J103+Feb!J103+Mar!J103+Abr!J103+May!J103+Jun!J103+Jul!J103+Ago!J103),IF(Config!$C$6=9,SUM(+Ene!J103+Feb!J103+Mar!J103+Abr!J103+May!J103+Jun!J103+Jul!J103+Ago!J103+Set!J103),IF(Config!$C$6=10,SUM(+Ene!J103+Feb!J103+Mar!J103+Abr!J103+May!J103+Jun!J103+Jul!J103+Ago!J103+Set!J103+Oct!J103),IF(Config!$C$6=11,SUM(+Ene!J103+Feb!J103+Mar!J103+Abr!J103+May!J103+Jun!J103+Jul!J103+Ago!J103+Set!J103+Oct!J103+Nov!J103),IF(Config!$C$6=12,SUM(+Ene!J103+Feb!J103+Mar!J103+Abr!J103+May!J103+Jun!J103+Jul!J103+Ago!J103+Set!J103+Oct!J103+Nov!J103+Dic!J103)))))))))))))</f>
        <v>0</v>
      </c>
      <c r="K103" s="394">
        <f>IF(Config!$C$6=1,SUM(+Ene!K103),IF(Config!$C$6=2,SUM(+Ene!K103+Feb!K103),IF(Config!$C$6=3,SUM(+Ene!K103+Feb!K103+Mar!K103),IF(Config!$C$6=4,SUM(+Ene!K103+Feb!K103+Mar!K103+Abr!K103),IF(Config!$C$6=5,SUM(Ene!K103+Feb!K103+Mar!K103+Abr!K103+May!K103),IF(Config!$C$6=6,SUM(+Ene!K103+Feb!K103+Mar!K103+Abr!K103+May!K103+Jun!K103),IF(Config!$C$6=7,SUM(Ene!K103+Feb!K103+Mar!K103+Abr!K103+May!K103+Jun!K103+Jul!K103),IF(Config!$C$6=8,SUM(+Ene!K103+Feb!K103+Mar!K103+Abr!K103+May!K103+Jun!K103+Jul!K103+Ago!K103),IF(Config!$C$6=9,SUM(+Ene!K103+Feb!K103+Mar!K103+Abr!K103+May!K103+Jun!K103+Jul!K103+Ago!K103+Set!K103),IF(Config!$C$6=10,SUM(+Ene!K103+Feb!K103+Mar!K103+Abr!K103+May!K103+Jun!K103+Jul!K103+Ago!K103+Set!K103+Oct!K103),IF(Config!$C$6=11,SUM(+Ene!K103+Feb!K103+Mar!K103+Abr!K103+May!K103+Jun!K103+Jul!K103+Ago!K103+Set!K103+Oct!K103+Nov!K103),IF(Config!$C$6=12,SUM(+Ene!K103+Feb!K103+Mar!K103+Abr!K103+May!K103+Jun!K103+Jul!K103+Ago!K103+Set!K103+Oct!K103+Nov!K103+Dic!K103)))))))))))))</f>
        <v>0</v>
      </c>
      <c r="L103" s="394">
        <f>IF(Config!$C$6=1,SUM(+Ene!L103),IF(Config!$C$6=2,SUM(+Ene!L103+Feb!L103),IF(Config!$C$6=3,SUM(+Ene!L103+Feb!L103+Mar!L103),IF(Config!$C$6=4,SUM(+Ene!L103+Feb!L103+Mar!L103+Abr!L103),IF(Config!$C$6=5,SUM(Ene!L103+Feb!L103+Mar!L103+Abr!L103+May!L103),IF(Config!$C$6=6,SUM(+Ene!L103+Feb!L103+Mar!L103+Abr!L103+May!L103+Jun!L103),IF(Config!$C$6=7,SUM(Ene!L103+Feb!L103+Mar!L103+Abr!L103+May!L103+Jun!L103+Jul!L103),IF(Config!$C$6=8,SUM(+Ene!L103+Feb!L103+Mar!L103+Abr!L103+May!L103+Jun!L103+Jul!L103+Ago!L103),IF(Config!$C$6=9,SUM(+Ene!L103+Feb!L103+Mar!L103+Abr!L103+May!L103+Jun!L103+Jul!L103+Ago!L103+Set!L103),IF(Config!$C$6=10,SUM(+Ene!L103+Feb!L103+Mar!L103+Abr!L103+May!L103+Jun!L103+Jul!L103+Ago!L103+Set!L103+Oct!L103),IF(Config!$C$6=11,SUM(+Ene!L103+Feb!L103+Mar!L103+Abr!L103+May!L103+Jun!L103+Jul!L103+Ago!L103+Set!L103+Oct!L103+Nov!L103),IF(Config!$C$6=12,SUM(+Ene!L103+Feb!L103+Mar!L103+Abr!L103+May!L103+Jun!L103+Jul!L103+Ago!L103+Set!L103+Oct!L103+Nov!L103+Dic!L103)))))))))))))</f>
        <v>0</v>
      </c>
      <c r="M103" s="394">
        <f>IF(Config!$C$6=1,SUM(+Ene!M103),IF(Config!$C$6=2,SUM(+Ene!M103+Feb!M103),IF(Config!$C$6=3,SUM(+Ene!M103+Feb!M103+Mar!M103),IF(Config!$C$6=4,SUM(+Ene!M103+Feb!M103+Mar!M103+Abr!M103),IF(Config!$C$6=5,SUM(Ene!M103+Feb!M103+Mar!M103+Abr!M103+May!M103),IF(Config!$C$6=6,SUM(+Ene!M103+Feb!M103+Mar!M103+Abr!M103+May!M103+Jun!M103),IF(Config!$C$6=7,SUM(Ene!M103+Feb!M103+Mar!M103+Abr!M103+May!M103+Jun!M103+Jul!M103),IF(Config!$C$6=8,SUM(+Ene!M103+Feb!M103+Mar!M103+Abr!M103+May!M103+Jun!M103+Jul!M103+Ago!M103),IF(Config!$C$6=9,SUM(+Ene!M103+Feb!M103+Mar!M103+Abr!M103+May!M103+Jun!M103+Jul!M103+Ago!M103+Set!M103),IF(Config!$C$6=10,SUM(+Ene!M103+Feb!M103+Mar!M103+Abr!M103+May!M103+Jun!M103+Jul!M103+Ago!M103+Set!M103+Oct!M103),IF(Config!$C$6=11,SUM(+Ene!M103+Feb!M103+Mar!M103+Abr!M103+May!M103+Jun!M103+Jul!M103+Ago!M103+Set!M103+Oct!M103+Nov!M103),IF(Config!$C$6=12,SUM(+Ene!M103+Feb!M103+Mar!M103+Abr!M103+May!M103+Jun!M103+Jul!M103+Ago!M103+Set!M103+Oct!M103+Nov!M103+Dic!M103)))))))))))))</f>
        <v>0</v>
      </c>
      <c r="N103" s="394">
        <f>IF(Config!$C$6=1,SUM(+Ene!N103),IF(Config!$C$6=2,SUM(+Ene!N103+Feb!N103),IF(Config!$C$6=3,SUM(+Ene!N103+Feb!N103+Mar!N103),IF(Config!$C$6=4,SUM(+Ene!N103+Feb!N103+Mar!N103+Abr!N103),IF(Config!$C$6=5,SUM(Ene!N103+Feb!N103+Mar!N103+Abr!N103+May!N103),IF(Config!$C$6=6,SUM(+Ene!N103+Feb!N103+Mar!N103+Abr!N103+May!N103+Jun!N103),IF(Config!$C$6=7,SUM(Ene!N103+Feb!N103+Mar!N103+Abr!N103+May!N103+Jun!N103+Jul!N103),IF(Config!$C$6=8,SUM(+Ene!N103+Feb!N103+Mar!N103+Abr!N103+May!N103+Jun!N103+Jul!N103+Ago!N103),IF(Config!$C$6=9,SUM(+Ene!N103+Feb!N103+Mar!N103+Abr!N103+May!N103+Jun!N103+Jul!N103+Ago!N103+Set!N103),IF(Config!$C$6=10,SUM(+Ene!N103+Feb!N103+Mar!N103+Abr!N103+May!N103+Jun!N103+Jul!N103+Ago!N103+Set!N103+Oct!N103),IF(Config!$C$6=11,SUM(+Ene!N103+Feb!N103+Mar!N103+Abr!N103+May!N103+Jun!N103+Jul!N103+Ago!N103+Set!N103+Oct!N103+Nov!N103),IF(Config!$C$6=12,SUM(+Ene!N103+Feb!N103+Mar!N103+Abr!N103+May!N103+Jun!N103+Jul!N103+Ago!N103+Set!N103+Oct!N103+Nov!N103+Dic!N103)))))))))))))</f>
        <v>0</v>
      </c>
      <c r="O103" s="394">
        <f>IF(Config!$C$6=1,SUM(+Ene!O103),IF(Config!$C$6=2,SUM(+Ene!O103+Feb!O103),IF(Config!$C$6=3,SUM(+Ene!O103+Feb!O103+Mar!O103),IF(Config!$C$6=4,SUM(+Ene!O103+Feb!O103+Mar!O103+Abr!O103),IF(Config!$C$6=5,SUM(Ene!O103+Feb!O103+Mar!O103+Abr!O103+May!O103),IF(Config!$C$6=6,SUM(+Ene!O103+Feb!O103+Mar!O103+Abr!O103+May!O103+Jun!O103),IF(Config!$C$6=7,SUM(Ene!O103+Feb!O103+Mar!O103+Abr!O103+May!O103+Jun!O103+Jul!O103),IF(Config!$C$6=8,SUM(+Ene!O103+Feb!O103+Mar!O103+Abr!O103+May!O103+Jun!O103+Jul!O103+Ago!O103),IF(Config!$C$6=9,SUM(+Ene!O103+Feb!O103+Mar!O103+Abr!O103+May!O103+Jun!O103+Jul!O103+Ago!O103+Set!O103),IF(Config!$C$6=10,SUM(+Ene!O103+Feb!O103+Mar!O103+Abr!O103+May!O103+Jun!O103+Jul!O103+Ago!O103+Set!O103+Oct!O103),IF(Config!$C$6=11,SUM(+Ene!O103+Feb!O103+Mar!O103+Abr!O103+May!O103+Jun!O103+Jul!O103+Ago!O103+Set!O103+Oct!O103+Nov!O103),IF(Config!$C$6=12,SUM(+Ene!O103+Feb!O103+Mar!O103+Abr!O103+May!O103+Jun!O103+Jul!O103+Ago!O103+Set!O103+Oct!O103+Nov!O103+Dic!O103)))))))))))))</f>
        <v>0</v>
      </c>
      <c r="P103" s="394">
        <f>IF(Config!$C$6=1,SUM(+Ene!P103),IF(Config!$C$6=2,SUM(+Ene!P103+Feb!P103),IF(Config!$C$6=3,SUM(+Ene!P103+Feb!P103+Mar!P103),IF(Config!$C$6=4,SUM(+Ene!P103+Feb!P103+Mar!P103+Abr!P103),IF(Config!$C$6=5,SUM(Ene!P103+Feb!P103+Mar!P103+Abr!P103+May!P103),IF(Config!$C$6=6,SUM(+Ene!P103+Feb!P103+Mar!P103+Abr!P103+May!P103+Jun!P103),IF(Config!$C$6=7,SUM(Ene!P103+Feb!P103+Mar!P103+Abr!P103+May!P103+Jun!P103+Jul!P103),IF(Config!$C$6=8,SUM(+Ene!P103+Feb!P103+Mar!P103+Abr!P103+May!P103+Jun!P103+Jul!P103+Ago!P103),IF(Config!$C$6=9,SUM(+Ene!P103+Feb!P103+Mar!P103+Abr!P103+May!P103+Jun!P103+Jul!P103+Ago!P103+Set!P103),IF(Config!$C$6=10,SUM(+Ene!P103+Feb!P103+Mar!P103+Abr!P103+May!P103+Jun!P103+Jul!P103+Ago!P103+Set!P103+Oct!P103),IF(Config!$C$6=11,SUM(+Ene!P103+Feb!P103+Mar!P103+Abr!P103+May!P103+Jun!P103+Jul!P103+Ago!P103+Set!P103+Oct!P103+Nov!P103),IF(Config!$C$6=12,SUM(+Ene!P103+Feb!P103+Mar!P103+Abr!P103+May!P103+Jun!P103+Jul!P103+Ago!P103+Set!P103+Oct!P103+Nov!P103+Dic!P103)))))))))))))</f>
        <v>0</v>
      </c>
      <c r="Q103" s="394">
        <f>IF(Config!$C$6=1,SUM(+Ene!Q103),IF(Config!$C$6=2,SUM(+Ene!Q103+Feb!Q103),IF(Config!$C$6=3,SUM(+Ene!Q103+Feb!Q103+Mar!Q103),IF(Config!$C$6=4,SUM(+Ene!Q103+Feb!Q103+Mar!Q103+Abr!Q103),IF(Config!$C$6=5,SUM(Ene!Q103+Feb!Q103+Mar!Q103+Abr!Q103+May!Q103),IF(Config!$C$6=6,SUM(+Ene!Q103+Feb!Q103+Mar!Q103+Abr!Q103+May!Q103+Jun!Q103),IF(Config!$C$6=7,SUM(Ene!Q103+Feb!Q103+Mar!Q103+Abr!Q103+May!Q103+Jun!Q103+Jul!Q103),IF(Config!$C$6=8,SUM(+Ene!Q103+Feb!Q103+Mar!Q103+Abr!Q103+May!Q103+Jun!Q103+Jul!Q103+Ago!Q103),IF(Config!$C$6=9,SUM(+Ene!Q103+Feb!Q103+Mar!Q103+Abr!Q103+May!Q103+Jun!Q103+Jul!Q103+Ago!Q103+Set!Q103),IF(Config!$C$6=10,SUM(+Ene!Q103+Feb!Q103+Mar!Q103+Abr!Q103+May!Q103+Jun!Q103+Jul!Q103+Ago!Q103+Set!Q103+Oct!Q103),IF(Config!$C$6=11,SUM(+Ene!Q103+Feb!Q103+Mar!Q103+Abr!Q103+May!Q103+Jun!Q103+Jul!Q103+Ago!Q103+Set!Q103+Oct!Q103+Nov!Q103),IF(Config!$C$6=12,SUM(+Ene!Q103+Feb!Q103+Mar!Q103+Abr!Q103+May!Q103+Jun!Q103+Jul!Q103+Ago!Q103+Set!Q103+Oct!Q103+Nov!Q103+Dic!Q103)))))))))))))</f>
        <v>0</v>
      </c>
      <c r="R103" s="394">
        <f>IF(Config!$C$6=1,SUM(+Ene!R103),IF(Config!$C$6=2,SUM(+Ene!R103+Feb!R103),IF(Config!$C$6=3,SUM(+Ene!R103+Feb!R103+Mar!R103),IF(Config!$C$6=4,SUM(+Ene!R103+Feb!R103+Mar!R103+Abr!R103),IF(Config!$C$6=5,SUM(Ene!R103+Feb!R103+Mar!R103+Abr!R103+May!R103),IF(Config!$C$6=6,SUM(+Ene!R103+Feb!R103+Mar!R103+Abr!R103+May!R103+Jun!R103),IF(Config!$C$6=7,SUM(Ene!R103+Feb!R103+Mar!R103+Abr!R103+May!R103+Jun!R103+Jul!R103),IF(Config!$C$6=8,SUM(+Ene!R103+Feb!R103+Mar!R103+Abr!R103+May!R103+Jun!R103+Jul!R103+Ago!R103),IF(Config!$C$6=9,SUM(+Ene!R103+Feb!R103+Mar!R103+Abr!R103+May!R103+Jun!R103+Jul!R103+Ago!R103+Set!R103),IF(Config!$C$6=10,SUM(+Ene!R103+Feb!R103+Mar!R103+Abr!R103+May!R103+Jun!R103+Jul!R103+Ago!R103+Set!R103+Oct!R103),IF(Config!$C$6=11,SUM(+Ene!R103+Feb!R103+Mar!R103+Abr!R103+May!R103+Jun!R103+Jul!R103+Ago!R103+Set!R103+Oct!R103+Nov!R103),IF(Config!$C$6=12,SUM(+Ene!R103+Feb!R103+Mar!R103+Abr!R103+May!R103+Jun!R103+Jul!R103+Ago!R103+Set!R103+Oct!R103+Nov!R103+Dic!R103)))))))))))))</f>
        <v>0</v>
      </c>
      <c r="S103" s="394">
        <f>IF(Config!$C$6=1,SUM(+Ene!S103),IF(Config!$C$6=2,SUM(+Ene!S103+Feb!S103),IF(Config!$C$6=3,SUM(+Ene!S103+Feb!S103+Mar!S103),IF(Config!$C$6=4,SUM(+Ene!S103+Feb!S103+Mar!S103+Abr!S103),IF(Config!$C$6=5,SUM(Ene!S103+Feb!S103+Mar!S103+Abr!S103+May!S103),IF(Config!$C$6=6,SUM(+Ene!S103+Feb!S103+Mar!S103+Abr!S103+May!S103+Jun!S103),IF(Config!$C$6=7,SUM(Ene!S103+Feb!S103+Mar!S103+Abr!S103+May!S103+Jun!S103+Jul!S103),IF(Config!$C$6=8,SUM(+Ene!S103+Feb!S103+Mar!S103+Abr!S103+May!S103+Jun!S103+Jul!S103+Ago!S103),IF(Config!$C$6=9,SUM(+Ene!S103+Feb!S103+Mar!S103+Abr!S103+May!S103+Jun!S103+Jul!S103+Ago!S103+Set!S103),IF(Config!$C$6=10,SUM(+Ene!S103+Feb!S103+Mar!S103+Abr!S103+May!S103+Jun!S103+Jul!S103+Ago!S103+Set!S103+Oct!S103),IF(Config!$C$6=11,SUM(+Ene!S103+Feb!S103+Mar!S103+Abr!S103+May!S103+Jun!S103+Jul!S103+Ago!S103+Set!S103+Oct!S103+Nov!S103),IF(Config!$C$6=12,SUM(+Ene!S103+Feb!S103+Mar!S103+Abr!S103+May!S103+Jun!S103+Jul!S103+Ago!S103+Set!S103+Oct!S103+Nov!S103+Dic!S103)))))))))))))</f>
        <v>0</v>
      </c>
      <c r="T103" s="394">
        <f>IF(Config!$C$6=1,SUM(+Ene!T103),IF(Config!$C$6=2,SUM(+Ene!T103+Feb!T103),IF(Config!$C$6=3,SUM(+Ene!T103+Feb!T103+Mar!T103),IF(Config!$C$6=4,SUM(+Ene!T103+Feb!T103+Mar!T103+Abr!T103),IF(Config!$C$6=5,SUM(Ene!T103+Feb!T103+Mar!T103+Abr!T103+May!T103),IF(Config!$C$6=6,SUM(+Ene!T103+Feb!T103+Mar!T103+Abr!T103+May!T103+Jun!T103),IF(Config!$C$6=7,SUM(Ene!T103+Feb!T103+Mar!T103+Abr!T103+May!T103+Jun!T103+Jul!T103),IF(Config!$C$6=8,SUM(+Ene!T103+Feb!T103+Mar!T103+Abr!T103+May!T103+Jun!T103+Jul!T103+Ago!T103),IF(Config!$C$6=9,SUM(+Ene!T103+Feb!T103+Mar!T103+Abr!T103+May!T103+Jun!T103+Jul!T103+Ago!T103+Set!T103),IF(Config!$C$6=10,SUM(+Ene!T103+Feb!T103+Mar!T103+Abr!T103+May!T103+Jun!T103+Jul!T103+Ago!T103+Set!T103+Oct!T103),IF(Config!$C$6=11,SUM(+Ene!T103+Feb!T103+Mar!T103+Abr!T103+May!T103+Jun!T103+Jul!T103+Ago!T103+Set!T103+Oct!T103+Nov!T103),IF(Config!$C$6=12,SUM(+Ene!T103+Feb!T103+Mar!T103+Abr!T103+May!T103+Jun!T103+Jul!T103+Ago!T103+Set!T103+Oct!T103+Nov!T103+Dic!T103)))))))))))))</f>
        <v>0</v>
      </c>
      <c r="U103" s="394">
        <f>IF(Config!$C$6=1,SUM(+Ene!U103),IF(Config!$C$6=2,SUM(+Ene!U103+Feb!U103),IF(Config!$C$6=3,SUM(+Ene!U103+Feb!U103+Mar!U103),IF(Config!$C$6=4,SUM(+Ene!U103+Feb!U103+Mar!U103+Abr!U103),IF(Config!$C$6=5,SUM(Ene!U103+Feb!U103+Mar!U103+Abr!U103+May!U103),IF(Config!$C$6=6,SUM(+Ene!U103+Feb!U103+Mar!U103+Abr!U103+May!U103+Jun!U103),IF(Config!$C$6=7,SUM(Ene!U103+Feb!U103+Mar!U103+Abr!U103+May!U103+Jun!U103+Jul!U103),IF(Config!$C$6=8,SUM(+Ene!U103+Feb!U103+Mar!U103+Abr!U103+May!U103+Jun!U103+Jul!U103+Ago!U103),IF(Config!$C$6=9,SUM(+Ene!U103+Feb!U103+Mar!U103+Abr!U103+May!U103+Jun!U103+Jul!U103+Ago!U103+Set!U103),IF(Config!$C$6=10,SUM(+Ene!U103+Feb!U103+Mar!U103+Abr!U103+May!U103+Jun!U103+Jul!U103+Ago!U103+Set!U103+Oct!U103),IF(Config!$C$6=11,SUM(+Ene!U103+Feb!U103+Mar!U103+Abr!U103+May!U103+Jun!U103+Jul!U103+Ago!U103+Set!U103+Oct!U103+Nov!U103),IF(Config!$C$6=12,SUM(+Ene!U103+Feb!U103+Mar!U103+Abr!U103+May!U103+Jun!U103+Jul!U103+Ago!U103+Set!U103+Oct!U103+Nov!U103+Dic!U103)))))))))))))</f>
        <v>0</v>
      </c>
      <c r="V103" s="394">
        <f>IF(Config!$C$6=1,SUM(+Ene!V103),IF(Config!$C$6=2,SUM(+Ene!V103+Feb!V103),IF(Config!$C$6=3,SUM(+Ene!V103+Feb!V103+Mar!V103),IF(Config!$C$6=4,SUM(+Ene!V103+Feb!V103+Mar!V103+Abr!V103),IF(Config!$C$6=5,SUM(Ene!V103+Feb!V103+Mar!V103+Abr!V103+May!V103),IF(Config!$C$6=6,SUM(+Ene!V103+Feb!V103+Mar!V103+Abr!V103+May!V103+Jun!V103),IF(Config!$C$6=7,SUM(Ene!V103+Feb!V103+Mar!V103+Abr!V103+May!V103+Jun!V103+Jul!V103),IF(Config!$C$6=8,SUM(+Ene!V103+Feb!V103+Mar!V103+Abr!V103+May!V103+Jun!V103+Jul!V103+Ago!V103),IF(Config!$C$6=9,SUM(+Ene!V103+Feb!V103+Mar!V103+Abr!V103+May!V103+Jun!V103+Jul!V103+Ago!V103+Set!V103),IF(Config!$C$6=10,SUM(+Ene!V103+Feb!V103+Mar!V103+Abr!V103+May!V103+Jun!V103+Jul!V103+Ago!V103+Set!V103+Oct!V103),IF(Config!$C$6=11,SUM(+Ene!V103+Feb!V103+Mar!V103+Abr!V103+May!V103+Jun!V103+Jul!V103+Ago!V103+Set!V103+Oct!V103+Nov!V103),IF(Config!$C$6=12,SUM(+Ene!V103+Feb!V103+Mar!V103+Abr!V103+May!V103+Jun!V103+Jul!V103+Ago!V103+Set!V103+Oct!V103+Nov!V103+Dic!V103)))))))))))))</f>
        <v>0</v>
      </c>
      <c r="W103" s="394">
        <f>IF(Config!$C$6=1,SUM(+Ene!W103),IF(Config!$C$6=2,SUM(+Ene!W103+Feb!W103),IF(Config!$C$6=3,SUM(+Ene!W103+Feb!W103+Mar!W103),IF(Config!$C$6=4,SUM(+Ene!W103+Feb!W103+Mar!W103+Abr!W103),IF(Config!$C$6=5,SUM(Ene!W103+Feb!W103+Mar!W103+Abr!W103+May!W103),IF(Config!$C$6=6,SUM(+Ene!W103+Feb!W103+Mar!W103+Abr!W103+May!W103+Jun!W103),IF(Config!$C$6=7,SUM(Ene!W103+Feb!W103+Mar!W103+Abr!W103+May!W103+Jun!W103+Jul!W103),IF(Config!$C$6=8,SUM(+Ene!W103+Feb!W103+Mar!W103+Abr!W103+May!W103+Jun!W103+Jul!W103+Ago!W103),IF(Config!$C$6=9,SUM(+Ene!W103+Feb!W103+Mar!W103+Abr!W103+May!W103+Jun!W103+Jul!W103+Ago!W103+Set!W103),IF(Config!$C$6=10,SUM(+Ene!W103+Feb!W103+Mar!W103+Abr!W103+May!W103+Jun!W103+Jul!W103+Ago!W103+Set!W103+Oct!W103),IF(Config!$C$6=11,SUM(+Ene!W103+Feb!W103+Mar!W103+Abr!W103+May!W103+Jun!W103+Jul!W103+Ago!W103+Set!W103+Oct!W103+Nov!W103),IF(Config!$C$6=12,SUM(+Ene!W103+Feb!W103+Mar!W103+Abr!W103+May!W103+Jun!W103+Jul!W103+Ago!W103+Set!W103+Oct!W103+Nov!W103+Dic!W103)))))))))))))</f>
        <v>0</v>
      </c>
      <c r="X103" s="394">
        <f>IF(Config!$C$6=1,SUM(+Ene!X103),IF(Config!$C$6=2,SUM(+Ene!X103+Feb!X103),IF(Config!$C$6=3,SUM(+Ene!X103+Feb!X103+Mar!X103),IF(Config!$C$6=4,SUM(+Ene!X103+Feb!X103+Mar!X103+Abr!X103),IF(Config!$C$6=5,SUM(Ene!X103+Feb!X103+Mar!X103+Abr!X103+May!X103),IF(Config!$C$6=6,SUM(+Ene!X103+Feb!X103+Mar!X103+Abr!X103+May!X103+Jun!X103),IF(Config!$C$6=7,SUM(Ene!X103+Feb!X103+Mar!X103+Abr!X103+May!X103+Jun!X103+Jul!X103),IF(Config!$C$6=8,SUM(+Ene!X103+Feb!X103+Mar!X103+Abr!X103+May!X103+Jun!X103+Jul!X103+Ago!X103),IF(Config!$C$6=9,SUM(+Ene!X103+Feb!X103+Mar!X103+Abr!X103+May!X103+Jun!X103+Jul!X103+Ago!X103+Set!X103),IF(Config!$C$6=10,SUM(+Ene!X103+Feb!X103+Mar!X103+Abr!X103+May!X103+Jun!X103+Jul!X103+Ago!X103+Set!X103+Oct!X103),IF(Config!$C$6=11,SUM(+Ene!X103+Feb!X103+Mar!X103+Abr!X103+May!X103+Jun!X103+Jul!X103+Ago!X103+Set!X103+Oct!X103+Nov!X103),IF(Config!$C$6=12,SUM(+Ene!X103+Feb!X103+Mar!X103+Abr!X103+May!X103+Jun!X103+Jul!X103+Ago!X103+Set!X103+Oct!X103+Nov!X103+Dic!X103)))))))))))))</f>
        <v>0</v>
      </c>
      <c r="Y103" s="394">
        <f>IF(Config!$C$6=1,SUM(+Ene!Y103),IF(Config!$C$6=2,SUM(+Ene!Y103+Feb!Y103),IF(Config!$C$6=3,SUM(+Ene!Y103+Feb!Y103+Mar!Y103),IF(Config!$C$6=4,SUM(+Ene!Y103+Feb!Y103+Mar!Y103+Abr!Y103),IF(Config!$C$6=5,SUM(Ene!Y103+Feb!Y103+Mar!Y103+Abr!Y103+May!Y103),IF(Config!$C$6=6,SUM(+Ene!Y103+Feb!Y103+Mar!Y103+Abr!Y103+May!Y103+Jun!Y103),IF(Config!$C$6=7,SUM(Ene!Y103+Feb!Y103+Mar!Y103+Abr!Y103+May!Y103+Jun!Y103+Jul!Y103),IF(Config!$C$6=8,SUM(+Ene!Y103+Feb!Y103+Mar!Y103+Abr!Y103+May!Y103+Jun!Y103+Jul!Y103+Ago!Y103),IF(Config!$C$6=9,SUM(+Ene!Y103+Feb!Y103+Mar!Y103+Abr!Y103+May!Y103+Jun!Y103+Jul!Y103+Ago!Y103+Set!Y103),IF(Config!$C$6=10,SUM(+Ene!Y103+Feb!Y103+Mar!Y103+Abr!Y103+May!Y103+Jun!Y103+Jul!Y103+Ago!Y103+Set!Y103+Oct!Y103),IF(Config!$C$6=11,SUM(+Ene!Y103+Feb!Y103+Mar!Y103+Abr!Y103+May!Y103+Jun!Y103+Jul!Y103+Ago!Y103+Set!Y103+Oct!Y103+Nov!Y103),IF(Config!$C$6=12,SUM(+Ene!Y103+Feb!Y103+Mar!Y103+Abr!Y103+May!Y103+Jun!Y103+Jul!Y103+Ago!Y103+Set!Y103+Oct!Y103+Nov!Y103+Dic!Y103)))))))))))))</f>
        <v>0</v>
      </c>
      <c r="Z103" s="394">
        <f>IF(Config!$C$6=1,SUM(+Ene!Z103),IF(Config!$C$6=2,SUM(+Ene!Z103+Feb!Z103),IF(Config!$C$6=3,SUM(+Ene!Z103+Feb!Z103+Mar!Z103),IF(Config!$C$6=4,SUM(+Ene!Z103+Feb!Z103+Mar!Z103+Abr!Z103),IF(Config!$C$6=5,SUM(Ene!Z103+Feb!Z103+Mar!Z103+Abr!Z103+May!Z103),IF(Config!$C$6=6,SUM(+Ene!Z103+Feb!Z103+Mar!Z103+Abr!Z103+May!Z103+Jun!Z103),IF(Config!$C$6=7,SUM(Ene!Z103+Feb!Z103+Mar!Z103+Abr!Z103+May!Z103+Jun!Z103+Jul!Z103),IF(Config!$C$6=8,SUM(+Ene!Z103+Feb!Z103+Mar!Z103+Abr!Z103+May!Z103+Jun!Z103+Jul!Z103+Ago!Z103),IF(Config!$C$6=9,SUM(+Ene!Z103+Feb!Z103+Mar!Z103+Abr!Z103+May!Z103+Jun!Z103+Jul!Z103+Ago!Z103+Set!Z103),IF(Config!$C$6=10,SUM(+Ene!Z103+Feb!Z103+Mar!Z103+Abr!Z103+May!Z103+Jun!Z103+Jul!Z103+Ago!Z103+Set!Z103+Oct!Z103),IF(Config!$C$6=11,SUM(+Ene!Z103+Feb!Z103+Mar!Z103+Abr!Z103+May!Z103+Jun!Z103+Jul!Z103+Ago!Z103+Set!Z103+Oct!Z103+Nov!Z103),IF(Config!$C$6=12,SUM(+Ene!Z103+Feb!Z103+Mar!Z103+Abr!Z103+May!Z103+Jun!Z103+Jul!Z103+Ago!Z103+Set!Z103+Oct!Z103+Nov!Z103+Dic!Z103)))))))))))))</f>
        <v>0</v>
      </c>
      <c r="AA103" s="394">
        <f>IF(Config!$C$6=1,SUM(+Ene!AA103),IF(Config!$C$6=2,SUM(+Ene!AA103+Feb!AA103),IF(Config!$C$6=3,SUM(+Ene!AA103+Feb!AA103+Mar!AA103),IF(Config!$C$6=4,SUM(+Ene!AA103+Feb!AA103+Mar!AA103+Abr!AA103),IF(Config!$C$6=5,SUM(Ene!AA103+Feb!AA103+Mar!AA103+Abr!AA103+May!AA103),IF(Config!$C$6=6,SUM(+Ene!AA103+Feb!AA103+Mar!AA103+Abr!AA103+May!AA103+Jun!AA103),IF(Config!$C$6=7,SUM(Ene!AA103+Feb!AA103+Mar!AA103+Abr!AA103+May!AA103+Jun!AA103+Jul!AA103),IF(Config!$C$6=8,SUM(+Ene!AA103+Feb!AA103+Mar!AA103+Abr!AA103+May!AA103+Jun!AA103+Jul!AA103+Ago!AA103),IF(Config!$C$6=9,SUM(+Ene!AA103+Feb!AA103+Mar!AA103+Abr!AA103+May!AA103+Jun!AA103+Jul!AA103+Ago!AA103+Set!AA103),IF(Config!$C$6=10,SUM(+Ene!AA103+Feb!AA103+Mar!AA103+Abr!AA103+May!AA103+Jun!AA103+Jul!AA103+Ago!AA103+Set!AA103+Oct!AA103),IF(Config!$C$6=11,SUM(+Ene!AA103+Feb!AA103+Mar!AA103+Abr!AA103+May!AA103+Jun!AA103+Jul!AA103+Ago!AA103+Set!AA103+Oct!AA103+Nov!AA103),IF(Config!$C$6=12,SUM(+Ene!AA103+Feb!AA103+Mar!AA103+Abr!AA103+May!AA103+Jun!AA103+Jul!AA103+Ago!AA103+Set!AA103+Oct!AA103+Nov!AA103+Dic!AA103)))))))))))))</f>
        <v>0</v>
      </c>
      <c r="AB103" s="394">
        <f>IF(Config!$C$6=1,SUM(+Ene!AB103),IF(Config!$C$6=2,SUM(+Ene!AB103+Feb!AB103),IF(Config!$C$6=3,SUM(+Ene!AB103+Feb!AB103+Mar!AB103),IF(Config!$C$6=4,SUM(+Ene!AB103+Feb!AB103+Mar!AB103+Abr!AB103),IF(Config!$C$6=5,SUM(Ene!AB103+Feb!AB103+Mar!AB103+Abr!AB103+May!AB103),IF(Config!$C$6=6,SUM(+Ene!AB103+Feb!AB103+Mar!AB103+Abr!AB103+May!AB103+Jun!AB103),IF(Config!$C$6=7,SUM(Ene!AB103+Feb!AB103+Mar!AB103+Abr!AB103+May!AB103+Jun!AB103+Jul!AB103),IF(Config!$C$6=8,SUM(+Ene!AB103+Feb!AB103+Mar!AB103+Abr!AB103+May!AB103+Jun!AB103+Jul!AB103+Ago!AB103),IF(Config!$C$6=9,SUM(+Ene!AB103+Feb!AB103+Mar!AB103+Abr!AB103+May!AB103+Jun!AB103+Jul!AB103+Ago!AB103+Set!AB103),IF(Config!$C$6=10,SUM(+Ene!AB103+Feb!AB103+Mar!AB103+Abr!AB103+May!AB103+Jun!AB103+Jul!AB103+Ago!AB103+Set!AB103+Oct!AB103),IF(Config!$C$6=11,SUM(+Ene!AB103+Feb!AB103+Mar!AB103+Abr!AB103+May!AB103+Jun!AB103+Jul!AB103+Ago!AB103+Set!AB103+Oct!AB103+Nov!AB103),IF(Config!$C$6=12,SUM(+Ene!AB103+Feb!AB103+Mar!AB103+Abr!AB103+May!AB103+Jun!AB103+Jul!AB103+Ago!AB103+Set!AB103+Oct!AB103+Nov!AB103+Dic!AB103)))))))))))))</f>
        <v>0</v>
      </c>
      <c r="AC103" s="394">
        <f>IF(Config!$C$6=1,SUM(+Ene!AC103),IF(Config!$C$6=2,SUM(+Ene!AC103+Feb!AC103),IF(Config!$C$6=3,SUM(+Ene!AC103+Feb!AC103+Mar!AC103),IF(Config!$C$6=4,SUM(+Ene!AC103+Feb!AC103+Mar!AC103+Abr!AC103),IF(Config!$C$6=5,SUM(Ene!AC103+Feb!AC103+Mar!AC103+Abr!AC103+May!AC103),IF(Config!$C$6=6,SUM(+Ene!AC103+Feb!AC103+Mar!AC103+Abr!AC103+May!AC103+Jun!AC103),IF(Config!$C$6=7,SUM(Ene!AC103+Feb!AC103+Mar!AC103+Abr!AC103+May!AC103+Jun!AC103+Jul!AC103),IF(Config!$C$6=8,SUM(+Ene!AC103+Feb!AC103+Mar!AC103+Abr!AC103+May!AC103+Jun!AC103+Jul!AC103+Ago!AC103),IF(Config!$C$6=9,SUM(+Ene!AC103+Feb!AC103+Mar!AC103+Abr!AC103+May!AC103+Jun!AC103+Jul!AC103+Ago!AC103+Set!AC103),IF(Config!$C$6=10,SUM(+Ene!AC103+Feb!AC103+Mar!AC103+Abr!AC103+May!AC103+Jun!AC103+Jul!AC103+Ago!AC103+Set!AC103+Oct!AC103),IF(Config!$C$6=11,SUM(+Ene!AC103+Feb!AC103+Mar!AC103+Abr!AC103+May!AC103+Jun!AC103+Jul!AC103+Ago!AC103+Set!AC103+Oct!AC103+Nov!AC103),IF(Config!$C$6=12,SUM(+Ene!AC103+Feb!AC103+Mar!AC103+Abr!AC103+May!AC103+Jun!AC103+Jul!AC103+Ago!AC103+Set!AC103+Oct!AC103+Nov!AC103+Dic!AC103)))))))))))))</f>
        <v>0</v>
      </c>
      <c r="AD103" s="394">
        <f>IF(Config!$C$6=1,SUM(+Ene!AD103),IF(Config!$C$6=2,SUM(+Ene!AD103+Feb!AD103),IF(Config!$C$6=3,SUM(+Ene!AD103+Feb!AD103+Mar!AD103),IF(Config!$C$6=4,SUM(+Ene!AD103+Feb!AD103+Mar!AD103+Abr!AD103),IF(Config!$C$6=5,SUM(Ene!AD103+Feb!AD103+Mar!AD103+Abr!AD103+May!AD103),IF(Config!$C$6=6,SUM(+Ene!AD103+Feb!AD103+Mar!AD103+Abr!AD103+May!AD103+Jun!AD103),IF(Config!$C$6=7,SUM(Ene!AD103+Feb!AD103+Mar!AD103+Abr!AD103+May!AD103+Jun!AD103+Jul!AD103),IF(Config!$C$6=8,SUM(+Ene!AD103+Feb!AD103+Mar!AD103+Abr!AD103+May!AD103+Jun!AD103+Jul!AD103+Ago!AD103),IF(Config!$C$6=9,SUM(+Ene!AD103+Feb!AD103+Mar!AD103+Abr!AD103+May!AD103+Jun!AD103+Jul!AD103+Ago!AD103+Set!AD103),IF(Config!$C$6=10,SUM(+Ene!AD103+Feb!AD103+Mar!AD103+Abr!AD103+May!AD103+Jun!AD103+Jul!AD103+Ago!AD103+Set!AD103+Oct!AD103),IF(Config!$C$6=11,SUM(+Ene!AD103+Feb!AD103+Mar!AD103+Abr!AD103+May!AD103+Jun!AD103+Jul!AD103+Ago!AD103+Set!AD103+Oct!AD103+Nov!AD103),IF(Config!$C$6=12,SUM(+Ene!AD103+Feb!AD103+Mar!AD103+Abr!AD103+May!AD103+Jun!AD103+Jul!AD103+Ago!AD103+Set!AD103+Oct!AD103+Nov!AD103+Dic!AD103)))))))))))))</f>
        <v>0</v>
      </c>
      <c r="AE103" s="394">
        <f>IF(Config!$C$6=1,SUM(+Ene!AE103),IF(Config!$C$6=2,SUM(+Ene!AE103+Feb!AE103),IF(Config!$C$6=3,SUM(+Ene!AE103+Feb!AE103+Mar!AE103),IF(Config!$C$6=4,SUM(+Ene!AE103+Feb!AE103+Mar!AE103+Abr!AE103),IF(Config!$C$6=5,SUM(Ene!AE103+Feb!AE103+Mar!AE103+Abr!AE103+May!AE103),IF(Config!$C$6=6,SUM(+Ene!AE103+Feb!AE103+Mar!AE103+Abr!AE103+May!AE103+Jun!AE103),IF(Config!$C$6=7,SUM(Ene!AE103+Feb!AE103+Mar!AE103+Abr!AE103+May!AE103+Jun!AE103+Jul!AE103),IF(Config!$C$6=8,SUM(+Ene!AE103+Feb!AE103+Mar!AE103+Abr!AE103+May!AE103+Jun!AE103+Jul!AE103+Ago!AE103),IF(Config!$C$6=9,SUM(+Ene!AE103+Feb!AE103+Mar!AE103+Abr!AE103+May!AE103+Jun!AE103+Jul!AE103+Ago!AE103+Set!AE103),IF(Config!$C$6=10,SUM(+Ene!AE103+Feb!AE103+Mar!AE103+Abr!AE103+May!AE103+Jun!AE103+Jul!AE103+Ago!AE103+Set!AE103+Oct!AE103),IF(Config!$C$6=11,SUM(+Ene!AE103+Feb!AE103+Mar!AE103+Abr!AE103+May!AE103+Jun!AE103+Jul!AE103+Ago!AE103+Set!AE103+Oct!AE103+Nov!AE103),IF(Config!$C$6=12,SUM(+Ene!AE103+Feb!AE103+Mar!AE103+Abr!AE103+May!AE103+Jun!AE103+Jul!AE103+Ago!AE103+Set!AE103+Oct!AE103+Nov!AE103+Dic!AE103)))))))))))))</f>
        <v>0</v>
      </c>
      <c r="AF103" s="394">
        <f>IF(Config!$C$6=1,SUM(+Ene!AF103),IF(Config!$C$6=2,SUM(+Ene!AF103+Feb!AF103),IF(Config!$C$6=3,SUM(+Ene!AF103+Feb!AF103+Mar!AF103),IF(Config!$C$6=4,SUM(+Ene!AF103+Feb!AF103+Mar!AF103+Abr!AF103),IF(Config!$C$6=5,SUM(Ene!AF103+Feb!AF103+Mar!AF103+Abr!AF103+May!AF103),IF(Config!$C$6=6,SUM(+Ene!AF103+Feb!AF103+Mar!AF103+Abr!AF103+May!AF103+Jun!AF103),IF(Config!$C$6=7,SUM(Ene!AF103+Feb!AF103+Mar!AF103+Abr!AF103+May!AF103+Jun!AF103+Jul!AF103),IF(Config!$C$6=8,SUM(+Ene!AF103+Feb!AF103+Mar!AF103+Abr!AF103+May!AF103+Jun!AF103+Jul!AF103+Ago!AF103),IF(Config!$C$6=9,SUM(+Ene!AF103+Feb!AF103+Mar!AF103+Abr!AF103+May!AF103+Jun!AF103+Jul!AF103+Ago!AF103+Set!AF103),IF(Config!$C$6=10,SUM(+Ene!AF103+Feb!AF103+Mar!AF103+Abr!AF103+May!AF103+Jun!AF103+Jul!AF103+Ago!AF103+Set!AF103+Oct!AF103),IF(Config!$C$6=11,SUM(+Ene!AF103+Feb!AF103+Mar!AF103+Abr!AF103+May!AF103+Jun!AF103+Jul!AF103+Ago!AF103+Set!AF103+Oct!AF103+Nov!AF103),IF(Config!$C$6=12,SUM(+Ene!AF103+Feb!AF103+Mar!AF103+Abr!AF103+May!AF103+Jun!AF103+Jul!AF103+Ago!AF103+Set!AF103+Oct!AF103+Nov!AF103+Dic!AF103)))))))))))))</f>
        <v>0</v>
      </c>
      <c r="AG103" s="394">
        <f>IF(Config!$C$6=1,SUM(+Ene!AG103),IF(Config!$C$6=2,SUM(+Ene!AG103+Feb!AG103),IF(Config!$C$6=3,SUM(+Ene!AG103+Feb!AG103+Mar!AG103),IF(Config!$C$6=4,SUM(+Ene!AG103+Feb!AG103+Mar!AG103+Abr!AG103),IF(Config!$C$6=5,SUM(Ene!AG103+Feb!AG103+Mar!AG103+Abr!AG103+May!AG103),IF(Config!$C$6=6,SUM(+Ene!AG103+Feb!AG103+Mar!AG103+Abr!AG103+May!AG103+Jun!AG103),IF(Config!$C$6=7,SUM(Ene!AG103+Feb!AG103+Mar!AG103+Abr!AG103+May!AG103+Jun!AG103+Jul!AG103),IF(Config!$C$6=8,SUM(+Ene!AG103+Feb!AG103+Mar!AG103+Abr!AG103+May!AG103+Jun!AG103+Jul!AG103+Ago!AG103),IF(Config!$C$6=9,SUM(+Ene!AG103+Feb!AG103+Mar!AG103+Abr!AG103+May!AG103+Jun!AG103+Jul!AG103+Ago!AG103+Set!AG103),IF(Config!$C$6=10,SUM(+Ene!AG103+Feb!AG103+Mar!AG103+Abr!AG103+May!AG103+Jun!AG103+Jul!AG103+Ago!AG103+Set!AG103+Oct!AG103),IF(Config!$C$6=11,SUM(+Ene!AG103+Feb!AG103+Mar!AG103+Abr!AG103+May!AG103+Jun!AG103+Jul!AG103+Ago!AG103+Set!AG103+Oct!AG103+Nov!AG103),IF(Config!$C$6=12,SUM(+Ene!AG103+Feb!AG103+Mar!AG103+Abr!AG103+May!AG103+Jun!AG103+Jul!AG103+Ago!AG103+Set!AG103+Oct!AG103+Nov!AG103+Dic!AG103)))))))))))))</f>
        <v>0</v>
      </c>
      <c r="AH103" s="394">
        <f>IF(Config!$C$6=1,SUM(+Ene!AH103),IF(Config!$C$6=2,SUM(+Ene!AH103+Feb!AH103),IF(Config!$C$6=3,SUM(+Ene!AH103+Feb!AH103+Mar!AH103),IF(Config!$C$6=4,SUM(+Ene!AH103+Feb!AH103+Mar!AH103+Abr!AH103),IF(Config!$C$6=5,SUM(Ene!AH103+Feb!AH103+Mar!AH103+Abr!AH103+May!AH103),IF(Config!$C$6=6,SUM(+Ene!AH103+Feb!AH103+Mar!AH103+Abr!AH103+May!AH103+Jun!AH103),IF(Config!$C$6=7,SUM(Ene!AH103+Feb!AH103+Mar!AH103+Abr!AH103+May!AH103+Jun!AH103+Jul!AH103),IF(Config!$C$6=8,SUM(+Ene!AH103+Feb!AH103+Mar!AH103+Abr!AH103+May!AH103+Jun!AH103+Jul!AH103+Ago!AH103),IF(Config!$C$6=9,SUM(+Ene!AH103+Feb!AH103+Mar!AH103+Abr!AH103+May!AH103+Jun!AH103+Jul!AH103+Ago!AH103+Set!AH103),IF(Config!$C$6=10,SUM(+Ene!AH103+Feb!AH103+Mar!AH103+Abr!AH103+May!AH103+Jun!AH103+Jul!AH103+Ago!AH103+Set!AH103+Oct!AH103),IF(Config!$C$6=11,SUM(+Ene!AH103+Feb!AH103+Mar!AH103+Abr!AH103+May!AH103+Jun!AH103+Jul!AH103+Ago!AH103+Set!AH103+Oct!AH103+Nov!AH103),IF(Config!$C$6=12,SUM(+Ene!AH103+Feb!AH103+Mar!AH103+Abr!AH103+May!AH103+Jun!AH103+Jul!AH103+Ago!AH103+Set!AH103+Oct!AH103+Nov!AH103+Dic!AH103)))))))))))))</f>
        <v>0</v>
      </c>
      <c r="AI103" s="394">
        <f>IF(Config!$C$6=1,SUM(+Ene!AI103),IF(Config!$C$6=2,SUM(+Ene!AI103+Feb!AI103),IF(Config!$C$6=3,SUM(+Ene!AI103+Feb!AI103+Mar!AI103),IF(Config!$C$6=4,SUM(+Ene!AI103+Feb!AI103+Mar!AI103+Abr!AI103),IF(Config!$C$6=5,SUM(Ene!AI103+Feb!AI103+Mar!AI103+Abr!AI103+May!AI103),IF(Config!$C$6=6,SUM(+Ene!AI103+Feb!AI103+Mar!AI103+Abr!AI103+May!AI103+Jun!AI103),IF(Config!$C$6=7,SUM(Ene!AI103+Feb!AI103+Mar!AI103+Abr!AI103+May!AI103+Jun!AI103+Jul!AI103),IF(Config!$C$6=8,SUM(+Ene!AI103+Feb!AI103+Mar!AI103+Abr!AI103+May!AI103+Jun!AI103+Jul!AI103+Ago!AI103),IF(Config!$C$6=9,SUM(+Ene!AI103+Feb!AI103+Mar!AI103+Abr!AI103+May!AI103+Jun!AI103+Jul!AI103+Ago!AI103+Set!AI103),IF(Config!$C$6=10,SUM(+Ene!AI103+Feb!AI103+Mar!AI103+Abr!AI103+May!AI103+Jun!AI103+Jul!AI103+Ago!AI103+Set!AI103+Oct!AI103),IF(Config!$C$6=11,SUM(+Ene!AI103+Feb!AI103+Mar!AI103+Abr!AI103+May!AI103+Jun!AI103+Jul!AI103+Ago!AI103+Set!AI103+Oct!AI103+Nov!AI103),IF(Config!$C$6=12,SUM(+Ene!AI103+Feb!AI103+Mar!AI103+Abr!AI103+May!AI103+Jun!AI103+Jul!AI103+Ago!AI103+Set!AI103+Oct!AI103+Nov!AI103+Dic!AI103)))))))))))))</f>
        <v>0</v>
      </c>
      <c r="AJ103" s="394">
        <f>IF(Config!$C$6=1,SUM(+Ene!AJ103),IF(Config!$C$6=2,SUM(+Ene!AJ103+Feb!AJ103),IF(Config!$C$6=3,SUM(+Ene!AJ103+Feb!AJ103+Mar!AJ103),IF(Config!$C$6=4,SUM(+Ene!AJ103+Feb!AJ103+Mar!AJ103+Abr!AJ103),IF(Config!$C$6=5,SUM(Ene!AJ103+Feb!AJ103+Mar!AJ103+Abr!AJ103+May!AJ103),IF(Config!$C$6=6,SUM(+Ene!AJ103+Feb!AJ103+Mar!AJ103+Abr!AJ103+May!AJ103+Jun!AJ103),IF(Config!$C$6=7,SUM(Ene!AJ103+Feb!AJ103+Mar!AJ103+Abr!AJ103+May!AJ103+Jun!AJ103+Jul!AJ103),IF(Config!$C$6=8,SUM(+Ene!AJ103+Feb!AJ103+Mar!AJ103+Abr!AJ103+May!AJ103+Jun!AJ103+Jul!AJ103+Ago!AJ103),IF(Config!$C$6=9,SUM(+Ene!AJ103+Feb!AJ103+Mar!AJ103+Abr!AJ103+May!AJ103+Jun!AJ103+Jul!AJ103+Ago!AJ103+Set!AJ103),IF(Config!$C$6=10,SUM(+Ene!AJ103+Feb!AJ103+Mar!AJ103+Abr!AJ103+May!AJ103+Jun!AJ103+Jul!AJ103+Ago!AJ103+Set!AJ103+Oct!AJ103),IF(Config!$C$6=11,SUM(+Ene!AJ103+Feb!AJ103+Mar!AJ103+Abr!AJ103+May!AJ103+Jun!AJ103+Jul!AJ103+Ago!AJ103+Set!AJ103+Oct!AJ103+Nov!AJ103),IF(Config!$C$6=12,SUM(+Ene!AJ103+Feb!AJ103+Mar!AJ103+Abr!AJ103+May!AJ103+Jun!AJ103+Jul!AJ103+Ago!AJ103+Set!AJ103+Oct!AJ103+Nov!AJ103+Dic!AJ103)))))))))))))</f>
        <v>0</v>
      </c>
      <c r="AK103" s="394">
        <f>IF(Config!$C$6=1,SUM(+Ene!AK103),IF(Config!$C$6=2,SUM(+Ene!AK103+Feb!AK103),IF(Config!$C$6=3,SUM(+Ene!AK103+Feb!AK103+Mar!AK103),IF(Config!$C$6=4,SUM(+Ene!AK103+Feb!AK103+Mar!AK103+Abr!AK103),IF(Config!$C$6=5,SUM(Ene!AK103+Feb!AK103+Mar!AK103+Abr!AK103+May!AK103),IF(Config!$C$6=6,SUM(+Ene!AK103+Feb!AK103+Mar!AK103+Abr!AK103+May!AK103+Jun!AK103),IF(Config!$C$6=7,SUM(Ene!AK103+Feb!AK103+Mar!AK103+Abr!AK103+May!AK103+Jun!AK103+Jul!AK103),IF(Config!$C$6=8,SUM(+Ene!AK103+Feb!AK103+Mar!AK103+Abr!AK103+May!AK103+Jun!AK103+Jul!AK103+Ago!AK103),IF(Config!$C$6=9,SUM(+Ene!AK103+Feb!AK103+Mar!AK103+Abr!AK103+May!AK103+Jun!AK103+Jul!AK103+Ago!AK103+Set!AK103),IF(Config!$C$6=10,SUM(+Ene!AK103+Feb!AK103+Mar!AK103+Abr!AK103+May!AK103+Jun!AK103+Jul!AK103+Ago!AK103+Set!AK103+Oct!AK103),IF(Config!$C$6=11,SUM(+Ene!AK103+Feb!AK103+Mar!AK103+Abr!AK103+May!AK103+Jun!AK103+Jul!AK103+Ago!AK103+Set!AK103+Oct!AK103+Nov!AK103),IF(Config!$C$6=12,SUM(+Ene!AK103+Feb!AK103+Mar!AK103+Abr!AK103+May!AK103+Jun!AK103+Jul!AK103+Ago!AK103+Set!AK103+Oct!AK103+Nov!AK103+Dic!AK103)))))))))))))</f>
        <v>0</v>
      </c>
      <c r="AL103" s="394">
        <f>IF(Config!$C$6=1,SUM(+Ene!AL103),IF(Config!$C$6=2,SUM(+Ene!AL103+Feb!AL103),IF(Config!$C$6=3,SUM(+Ene!AL103+Feb!AL103+Mar!AL103),IF(Config!$C$6=4,SUM(+Ene!AL103+Feb!AL103+Mar!AL103+Abr!AL103),IF(Config!$C$6=5,SUM(Ene!AL103+Feb!AL103+Mar!AL103+Abr!AL103+May!AL103),IF(Config!$C$6=6,SUM(+Ene!AL103+Feb!AL103+Mar!AL103+Abr!AL103+May!AL103+Jun!AL103),IF(Config!$C$6=7,SUM(Ene!AL103+Feb!AL103+Mar!AL103+Abr!AL103+May!AL103+Jun!AL103+Jul!AL103),IF(Config!$C$6=8,SUM(+Ene!AL103+Feb!AL103+Mar!AL103+Abr!AL103+May!AL103+Jun!AL103+Jul!AL103+Ago!AL103),IF(Config!$C$6=9,SUM(+Ene!AL103+Feb!AL103+Mar!AL103+Abr!AL103+May!AL103+Jun!AL103+Jul!AL103+Ago!AL103+Set!AL103),IF(Config!$C$6=10,SUM(+Ene!AL103+Feb!AL103+Mar!AL103+Abr!AL103+May!AL103+Jun!AL103+Jul!AL103+Ago!AL103+Set!AL103+Oct!AL103),IF(Config!$C$6=11,SUM(+Ene!AL103+Feb!AL103+Mar!AL103+Abr!AL103+May!AL103+Jun!AL103+Jul!AL103+Ago!AL103+Set!AL103+Oct!AL103+Nov!AL103),IF(Config!$C$6=12,SUM(+Ene!AL103+Feb!AL103+Mar!AL103+Abr!AL103+May!AL103+Jun!AL103+Jul!AL103+Ago!AL103+Set!AL103+Oct!AL103+Nov!AL103+Dic!AL103)))))))))))))</f>
        <v>0</v>
      </c>
      <c r="AM103" s="394">
        <f>IF(Config!$C$6=1,SUM(+Ene!AM103),IF(Config!$C$6=2,SUM(+Ene!AM103+Feb!AM103),IF(Config!$C$6=3,SUM(+Ene!AM103+Feb!AM103+Mar!AM103),IF(Config!$C$6=4,SUM(+Ene!AM103+Feb!AM103+Mar!AM103+Abr!AM103),IF(Config!$C$6=5,SUM(Ene!AM103+Feb!AM103+Mar!AM103+Abr!AM103+May!AM103),IF(Config!$C$6=6,SUM(+Ene!AM103+Feb!AM103+Mar!AM103+Abr!AM103+May!AM103+Jun!AM103),IF(Config!$C$6=7,SUM(Ene!AM103+Feb!AM103+Mar!AM103+Abr!AM103+May!AM103+Jun!AM103+Jul!AM103),IF(Config!$C$6=8,SUM(+Ene!AM103+Feb!AM103+Mar!AM103+Abr!AM103+May!AM103+Jun!AM103+Jul!AM103+Ago!AM103),IF(Config!$C$6=9,SUM(+Ene!AM103+Feb!AM103+Mar!AM103+Abr!AM103+May!AM103+Jun!AM103+Jul!AM103+Ago!AM103+Set!AM103),IF(Config!$C$6=10,SUM(+Ene!AM103+Feb!AM103+Mar!AM103+Abr!AM103+May!AM103+Jun!AM103+Jul!AM103+Ago!AM103+Set!AM103+Oct!AM103),IF(Config!$C$6=11,SUM(+Ene!AM103+Feb!AM103+Mar!AM103+Abr!AM103+May!AM103+Jun!AM103+Jul!AM103+Ago!AM103+Set!AM103+Oct!AM103+Nov!AM103),IF(Config!$C$6=12,SUM(+Ene!AM103+Feb!AM103+Mar!AM103+Abr!AM103+May!AM103+Jun!AM103+Jul!AM103+Ago!AM103+Set!AM103+Oct!AM103+Nov!AM103+Dic!AM103)))))))))))))</f>
        <v>0</v>
      </c>
      <c r="AN103" s="394">
        <f>IF(Config!$C$6=1,SUM(+Ene!AN103),IF(Config!$C$6=2,SUM(+Ene!AN103+Feb!AN103),IF(Config!$C$6=3,SUM(+Ene!AN103+Feb!AN103+Mar!AN103),IF(Config!$C$6=4,SUM(+Ene!AN103+Feb!AN103+Mar!AN103+Abr!AN103),IF(Config!$C$6=5,SUM(Ene!AN103+Feb!AN103+Mar!AN103+Abr!AN103+May!AN103),IF(Config!$C$6=6,SUM(+Ene!AN103+Feb!AN103+Mar!AN103+Abr!AN103+May!AN103+Jun!AN103),IF(Config!$C$6=7,SUM(Ene!AN103+Feb!AN103+Mar!AN103+Abr!AN103+May!AN103+Jun!AN103+Jul!AN103),IF(Config!$C$6=8,SUM(+Ene!AN103+Feb!AN103+Mar!AN103+Abr!AN103+May!AN103+Jun!AN103+Jul!AN103+Ago!AN103),IF(Config!$C$6=9,SUM(+Ene!AN103+Feb!AN103+Mar!AN103+Abr!AN103+May!AN103+Jun!AN103+Jul!AN103+Ago!AN103+Set!AN103),IF(Config!$C$6=10,SUM(+Ene!AN103+Feb!AN103+Mar!AN103+Abr!AN103+May!AN103+Jun!AN103+Jul!AN103+Ago!AN103+Set!AN103+Oct!AN103),IF(Config!$C$6=11,SUM(+Ene!AN103+Feb!AN103+Mar!AN103+Abr!AN103+May!AN103+Jun!AN103+Jul!AN103+Ago!AN103+Set!AN103+Oct!AN103+Nov!AN103),IF(Config!$C$6=12,SUM(+Ene!AN103+Feb!AN103+Mar!AN103+Abr!AN103+May!AN103+Jun!AN103+Jul!AN103+Ago!AN103+Set!AN103+Oct!AN103+Nov!AN103+Dic!AN103)))))))))))))</f>
        <v>0</v>
      </c>
      <c r="AO103" s="394">
        <f>IF(Config!$C$6=1,SUM(+Ene!AO103),IF(Config!$C$6=2,SUM(+Ene!AO103+Feb!AO103),IF(Config!$C$6=3,SUM(+Ene!AO103+Feb!AO103+Mar!AO103),IF(Config!$C$6=4,SUM(+Ene!AO103+Feb!AO103+Mar!AO103+Abr!AO103),IF(Config!$C$6=5,SUM(Ene!AO103+Feb!AO103+Mar!AO103+Abr!AO103+May!AO103),IF(Config!$C$6=6,SUM(+Ene!AO103+Feb!AO103+Mar!AO103+Abr!AO103+May!AO103+Jun!AO103),IF(Config!$C$6=7,SUM(Ene!AO103+Feb!AO103+Mar!AO103+Abr!AO103+May!AO103+Jun!AO103+Jul!AO103),IF(Config!$C$6=8,SUM(+Ene!AO103+Feb!AO103+Mar!AO103+Abr!AO103+May!AO103+Jun!AO103+Jul!AO103+Ago!AO103),IF(Config!$C$6=9,SUM(+Ene!AO103+Feb!AO103+Mar!AO103+Abr!AO103+May!AO103+Jun!AO103+Jul!AO103+Ago!AO103+Set!AO103),IF(Config!$C$6=10,SUM(+Ene!AO103+Feb!AO103+Mar!AO103+Abr!AO103+May!AO103+Jun!AO103+Jul!AO103+Ago!AO103+Set!AO103+Oct!AO103),IF(Config!$C$6=11,SUM(+Ene!AO103+Feb!AO103+Mar!AO103+Abr!AO103+May!AO103+Jun!AO103+Jul!AO103+Ago!AO103+Set!AO103+Oct!AO103+Nov!AO103),IF(Config!$C$6=12,SUM(+Ene!AO103+Feb!AO103+Mar!AO103+Abr!AO103+May!AO103+Jun!AO103+Jul!AO103+Ago!AO103+Set!AO103+Oct!AO103+Nov!AO103+Dic!AO103)))))))))))))</f>
        <v>0</v>
      </c>
      <c r="AP103" s="394">
        <f>IF(Config!$C$6=1,SUM(+Ene!AP103),IF(Config!$C$6=2,SUM(+Ene!AP103+Feb!AP103),IF(Config!$C$6=3,SUM(+Ene!AP103+Feb!AP103+Mar!AP103),IF(Config!$C$6=4,SUM(+Ene!AP103+Feb!AP103+Mar!AP103+Abr!AP103),IF(Config!$C$6=5,SUM(Ene!AP103+Feb!AP103+Mar!AP103+Abr!AP103+May!AP103),IF(Config!$C$6=6,SUM(+Ene!AP103+Feb!AP103+Mar!AP103+Abr!AP103+May!AP103+Jun!AP103),IF(Config!$C$6=7,SUM(Ene!AP103+Feb!AP103+Mar!AP103+Abr!AP103+May!AP103+Jun!AP103+Jul!AP103),IF(Config!$C$6=8,SUM(+Ene!AP103+Feb!AP103+Mar!AP103+Abr!AP103+May!AP103+Jun!AP103+Jul!AP103+Ago!AP103),IF(Config!$C$6=9,SUM(+Ene!AP103+Feb!AP103+Mar!AP103+Abr!AP103+May!AP103+Jun!AP103+Jul!AP103+Ago!AP103+Set!AP103),IF(Config!$C$6=10,SUM(+Ene!AP103+Feb!AP103+Mar!AP103+Abr!AP103+May!AP103+Jun!AP103+Jul!AP103+Ago!AP103+Set!AP103+Oct!AP103),IF(Config!$C$6=11,SUM(+Ene!AP103+Feb!AP103+Mar!AP103+Abr!AP103+May!AP103+Jun!AP103+Jul!AP103+Ago!AP103+Set!AP103+Oct!AP103+Nov!AP103),IF(Config!$C$6=12,SUM(+Ene!AP103+Feb!AP103+Mar!AP103+Abr!AP103+May!AP103+Jun!AP103+Jul!AP103+Ago!AP103+Set!AP103+Oct!AP103+Nov!AP103+Dic!AP103)))))))))))))</f>
        <v>0</v>
      </c>
      <c r="AQ103" s="394">
        <f>IF(Config!$C$6=1,SUM(+Ene!AQ103),IF(Config!$C$6=2,SUM(+Ene!AQ103+Feb!AQ103),IF(Config!$C$6=3,SUM(+Ene!AQ103+Feb!AQ103+Mar!AQ103),IF(Config!$C$6=4,SUM(+Ene!AQ103+Feb!AQ103+Mar!AQ103+Abr!AQ103),IF(Config!$C$6=5,SUM(Ene!AQ103+Feb!AQ103+Mar!AQ103+Abr!AQ103+May!AQ103),IF(Config!$C$6=6,SUM(+Ene!AQ103+Feb!AQ103+Mar!AQ103+Abr!AQ103+May!AQ103+Jun!AQ103),IF(Config!$C$6=7,SUM(Ene!AQ103+Feb!AQ103+Mar!AQ103+Abr!AQ103+May!AQ103+Jun!AQ103+Jul!AQ103),IF(Config!$C$6=8,SUM(+Ene!AQ103+Feb!AQ103+Mar!AQ103+Abr!AQ103+May!AQ103+Jun!AQ103+Jul!AQ103+Ago!AQ103),IF(Config!$C$6=9,SUM(+Ene!AQ103+Feb!AQ103+Mar!AQ103+Abr!AQ103+May!AQ103+Jun!AQ103+Jul!AQ103+Ago!AQ103+Set!AQ103),IF(Config!$C$6=10,SUM(+Ene!AQ103+Feb!AQ103+Mar!AQ103+Abr!AQ103+May!AQ103+Jun!AQ103+Jul!AQ103+Ago!AQ103+Set!AQ103+Oct!AQ103),IF(Config!$C$6=11,SUM(+Ene!AQ103+Feb!AQ103+Mar!AQ103+Abr!AQ103+May!AQ103+Jun!AQ103+Jul!AQ103+Ago!AQ103+Set!AQ103+Oct!AQ103+Nov!AQ103),IF(Config!$C$6=12,SUM(+Ene!AQ103+Feb!AQ103+Mar!AQ103+Abr!AQ103+May!AQ103+Jun!AQ103+Jul!AQ103+Ago!AQ103+Set!AQ103+Oct!AQ103+Nov!AQ103+Dic!AQ103)))))))))))))</f>
        <v>0</v>
      </c>
      <c r="AR103" s="394">
        <f>IF(Config!$C$6=1,SUM(+Ene!AR103),IF(Config!$C$6=2,SUM(+Ene!AR103+Feb!AR103),IF(Config!$C$6=3,SUM(+Ene!AR103+Feb!AR103+Mar!AR103),IF(Config!$C$6=4,SUM(+Ene!AR103+Feb!AR103+Mar!AR103+Abr!AR103),IF(Config!$C$6=5,SUM(Ene!AR103+Feb!AR103+Mar!AR103+Abr!AR103+May!AR103),IF(Config!$C$6=6,SUM(+Ene!AR103+Feb!AR103+Mar!AR103+Abr!AR103+May!AR103+Jun!AR103),IF(Config!$C$6=7,SUM(Ene!AR103+Feb!AR103+Mar!AR103+Abr!AR103+May!AR103+Jun!AR103+Jul!AR103),IF(Config!$C$6=8,SUM(+Ene!AR103+Feb!AR103+Mar!AR103+Abr!AR103+May!AR103+Jun!AR103+Jul!AR103+Ago!AR103),IF(Config!$C$6=9,SUM(+Ene!AR103+Feb!AR103+Mar!AR103+Abr!AR103+May!AR103+Jun!AR103+Jul!AR103+Ago!AR103+Set!AR103),IF(Config!$C$6=10,SUM(+Ene!AR103+Feb!AR103+Mar!AR103+Abr!AR103+May!AR103+Jun!AR103+Jul!AR103+Ago!AR103+Set!AR103+Oct!AR103),IF(Config!$C$6=11,SUM(+Ene!AR103+Feb!AR103+Mar!AR103+Abr!AR103+May!AR103+Jun!AR103+Jul!AR103+Ago!AR103+Set!AR103+Oct!AR103+Nov!AR103),IF(Config!$C$6=12,SUM(+Ene!AR103+Feb!AR103+Mar!AR103+Abr!AR103+May!AR103+Jun!AR103+Jul!AR103+Ago!AR103+Set!AR103+Oct!AR103+Nov!AR103+Dic!AR103)))))))))))))</f>
        <v>0</v>
      </c>
      <c r="AS103" s="394">
        <f>IF(Config!$C$6=1,SUM(+Ene!AS103),IF(Config!$C$6=2,SUM(+Ene!AS103+Feb!AS103),IF(Config!$C$6=3,SUM(+Ene!AS103+Feb!AS103+Mar!AS103),IF(Config!$C$6=4,SUM(+Ene!AS103+Feb!AS103+Mar!AS103+Abr!AS103),IF(Config!$C$6=5,SUM(Ene!AS103+Feb!AS103+Mar!AS103+Abr!AS103+May!AS103),IF(Config!$C$6=6,SUM(+Ene!AS103+Feb!AS103+Mar!AS103+Abr!AS103+May!AS103+Jun!AS103),IF(Config!$C$6=7,SUM(Ene!AS103+Feb!AS103+Mar!AS103+Abr!AS103+May!AS103+Jun!AS103+Jul!AS103),IF(Config!$C$6=8,SUM(+Ene!AS103+Feb!AS103+Mar!AS103+Abr!AS103+May!AS103+Jun!AS103+Jul!AS103+Ago!AS103),IF(Config!$C$6=9,SUM(+Ene!AS103+Feb!AS103+Mar!AS103+Abr!AS103+May!AS103+Jun!AS103+Jul!AS103+Ago!AS103+Set!AS103),IF(Config!$C$6=10,SUM(+Ene!AS103+Feb!AS103+Mar!AS103+Abr!AS103+May!AS103+Jun!AS103+Jul!AS103+Ago!AS103+Set!AS103+Oct!AS103),IF(Config!$C$6=11,SUM(+Ene!AS103+Feb!AS103+Mar!AS103+Abr!AS103+May!AS103+Jun!AS103+Jul!AS103+Ago!AS103+Set!AS103+Oct!AS103+Nov!AS103),IF(Config!$C$6=12,SUM(+Ene!AS103+Feb!AS103+Mar!AS103+Abr!AS103+May!AS103+Jun!AS103+Jul!AS103+Ago!AS103+Set!AS103+Oct!AS103+Nov!AS103+Dic!AS103)))))))))))))</f>
        <v>0</v>
      </c>
      <c r="AT103" s="394">
        <f>IF(Config!$C$6=1,SUM(+Ene!AT103),IF(Config!$C$6=2,SUM(+Ene!AT103+Feb!AT103),IF(Config!$C$6=3,SUM(+Ene!AT103+Feb!AT103+Mar!AT103),IF(Config!$C$6=4,SUM(+Ene!AT103+Feb!AT103+Mar!AT103+Abr!AT103),IF(Config!$C$6=5,SUM(Ene!AT103+Feb!AT103+Mar!AT103+Abr!AT103+May!AT103),IF(Config!$C$6=6,SUM(+Ene!AT103+Feb!AT103+Mar!AT103+Abr!AT103+May!AT103+Jun!AT103),IF(Config!$C$6=7,SUM(Ene!AT103+Feb!AT103+Mar!AT103+Abr!AT103+May!AT103+Jun!AT103+Jul!AT103),IF(Config!$C$6=8,SUM(+Ene!AT103+Feb!AT103+Mar!AT103+Abr!AT103+May!AT103+Jun!AT103+Jul!AT103+Ago!AT103),IF(Config!$C$6=9,SUM(+Ene!AT103+Feb!AT103+Mar!AT103+Abr!AT103+May!AT103+Jun!AT103+Jul!AT103+Ago!AT103+Set!AT103),IF(Config!$C$6=10,SUM(+Ene!AT103+Feb!AT103+Mar!AT103+Abr!AT103+May!AT103+Jun!AT103+Jul!AT103+Ago!AT103+Set!AT103+Oct!AT103),IF(Config!$C$6=11,SUM(+Ene!AT103+Feb!AT103+Mar!AT103+Abr!AT103+May!AT103+Jun!AT103+Jul!AT103+Ago!AT103+Set!AT103+Oct!AT103+Nov!AT103),IF(Config!$C$6=12,SUM(+Ene!AT103+Feb!AT103+Mar!AT103+Abr!AT103+May!AT103+Jun!AT103+Jul!AT103+Ago!AT103+Set!AT103+Oct!AT103+Nov!AT103+Dic!AT103)))))))))))))</f>
        <v>0</v>
      </c>
      <c r="AU103">
        <f t="shared" si="79"/>
        <v>0</v>
      </c>
      <c r="AV103" s="394">
        <f t="shared" si="70"/>
        <v>0</v>
      </c>
      <c r="AW103" s="394">
        <f t="shared" si="71"/>
        <v>0</v>
      </c>
      <c r="AX103" s="394">
        <f t="shared" si="72"/>
        <v>0</v>
      </c>
      <c r="AY103" s="394">
        <f t="shared" si="73"/>
        <v>0</v>
      </c>
      <c r="AZ103" s="394">
        <f t="shared" si="74"/>
        <v>0</v>
      </c>
      <c r="BA103" s="394">
        <f t="shared" si="75"/>
        <v>0</v>
      </c>
      <c r="BB103" s="37">
        <f t="shared" si="59"/>
        <v>0</v>
      </c>
      <c r="BC103" s="394">
        <f t="shared" si="76"/>
        <v>0</v>
      </c>
      <c r="BD103" s="394">
        <f t="shared" si="77"/>
        <v>0</v>
      </c>
      <c r="BE103" s="394">
        <f t="shared" si="78"/>
        <v>0</v>
      </c>
      <c r="BF103" s="54">
        <f t="shared" si="69"/>
        <v>0</v>
      </c>
      <c r="BG103" t="str">
        <f t="shared" si="80"/>
        <v>OK</v>
      </c>
    </row>
    <row r="104" spans="1:59" x14ac:dyDescent="0.25">
      <c r="A104" s="400">
        <v>101</v>
      </c>
      <c r="B104" s="392" t="str">
        <f>METAS!B100</f>
        <v>PORCENTAJE DE NIÑOS 1 AÑO VACUNADOS CON EL 1ER REFUERZO CON VACUNA DPT</v>
      </c>
      <c r="C104" s="387" t="str">
        <f>METAS!D100</f>
        <v>DIT</v>
      </c>
      <c r="D104" s="394">
        <f>IF(Config!$C$6=1,SUM(+Ene!D104),IF(Config!$C$6=2,SUM(+Ene!D104+Feb!D104),IF(Config!$C$6=3,SUM(+Ene!D104+Feb!D104+Mar!D104),IF(Config!$C$6=4,SUM(+Ene!D104+Feb!D104+Mar!D104+Abr!D104),IF(Config!$C$6=5,SUM(Ene!D104+Feb!D104+Mar!D104+Abr!D104+May!D104),IF(Config!$C$6=6,SUM(+Ene!D104+Feb!D104+Mar!D104+Abr!D104+May!D104+Jun!D104),IF(Config!$C$6=7,SUM(Ene!D104+Feb!D104+Mar!D104+Abr!D104+May!D104+Jun!D104+Jul!D104),IF(Config!$C$6=8,SUM(+Ene!D104+Feb!D104+Mar!D104+Abr!D104+May!D104+Jun!D104+Jul!D104+Ago!D104),IF(Config!$C$6=9,SUM(+Ene!D104+Feb!D104+Mar!D104+Abr!D104+May!D104+Jun!D104+Jul!D104+Ago!D104+Set!D104),IF(Config!$C$6=10,SUM(+Ene!D104+Feb!D104+Mar!D104+Abr!D104+May!D104+Jun!D104+Jul!D104+Ago!D104+Set!D104+Oct!D104),IF(Config!$C$6=11,SUM(+Ene!D104+Feb!D104+Mar!D104+Abr!D104+May!D104+Jun!D104+Jul!D104+Ago!D104+Set!D104+Oct!D104+Nov!D104),IF(Config!$C$6=12,SUM(+Ene!D104+Feb!D104+Mar!D104+Abr!D104+May!D104+Jun!D104+Jul!D104+Ago!D104+Set!D104+Oct!D104+Nov!D104+Dic!D104)))))))))))))</f>
        <v>0</v>
      </c>
      <c r="E104" s="394">
        <f>IF(Config!$C$6=1,SUM(+Ene!E104),IF(Config!$C$6=2,SUM(+Ene!E104+Feb!E104),IF(Config!$C$6=3,SUM(+Ene!E104+Feb!E104+Mar!E104),IF(Config!$C$6=4,SUM(+Ene!E104+Feb!E104+Mar!E104+Abr!E104),IF(Config!$C$6=5,SUM(Ene!E104+Feb!E104+Mar!E104+Abr!E104+May!E104),IF(Config!$C$6=6,SUM(+Ene!E104+Feb!E104+Mar!E104+Abr!E104+May!E104+Jun!E104),IF(Config!$C$6=7,SUM(Ene!E104+Feb!E104+Mar!E104+Abr!E104+May!E104+Jun!E104+Jul!E104),IF(Config!$C$6=8,SUM(+Ene!E104+Feb!E104+Mar!E104+Abr!E104+May!E104+Jun!E104+Jul!E104+Ago!E104),IF(Config!$C$6=9,SUM(+Ene!E104+Feb!E104+Mar!E104+Abr!E104+May!E104+Jun!E104+Jul!E104+Ago!E104+Set!E104),IF(Config!$C$6=10,SUM(+Ene!E104+Feb!E104+Mar!E104+Abr!E104+May!E104+Jun!E104+Jul!E104+Ago!E104+Set!E104+Oct!E104),IF(Config!$C$6=11,SUM(+Ene!E104+Feb!E104+Mar!E104+Abr!E104+May!E104+Jun!E104+Jul!E104+Ago!E104+Set!E104+Oct!E104+Nov!E104),IF(Config!$C$6=12,SUM(+Ene!E104+Feb!E104+Mar!E104+Abr!E104+May!E104+Jun!E104+Jul!E104+Ago!E104+Set!E104+Oct!E104+Nov!E104+Dic!E104)))))))))))))</f>
        <v>0</v>
      </c>
      <c r="F104" s="429">
        <f>IF(Config!$C$6=1,SUM(+Ene!F124),IF(Config!$C$6=2,SUM(+Ene!F124+Feb!F124),IF(Config!$C$6=3,SUM(+Ene!F124+Feb!F124+Mar!F124),IF(Config!$C$6=4,SUM(+Ene!F124+Feb!F124+Mar!F124+Abr!F124),IF(Config!$C$6=5,SUM(Ene!F124+Feb!F124+Mar!F124+Abr!F124+May!F124),IF(Config!$C$6=6,SUM(+Ene!F124+Feb!F124+Mar!F124+Abr!F124+May!F124+Jun!F124),IF(Config!$C$6=7,SUM(Ene!F124+Feb!F124+Mar!F124+Abr!F124+May!F124+Jun!F124+Jul!F124),IF(Config!$C$6=8,SUM(+Ene!F124+Feb!F124+Mar!F124+Abr!F124+May!F124+Jun!F124+Jul!F124+Ago!F124),IF(Config!$C$6=9,SUM(+Ene!F124+Feb!F124+Mar!F124+Abr!F124+May!F124+Jun!F124+Jul!F124+Ago!F124+Set!F124),IF(Config!$C$6=10,SUM(+Ene!F124+Feb!F124+Mar!F124+Abr!F124+May!F124+Jun!F124+Jul!F124+Ago!F124+Set!F124+Oct!F124),IF(Config!$C$6=11,SUM(+Ene!F124+Feb!F124+Mar!F124+Abr!F124+May!F124+Jun!F124+Jul!F124+Ago!F124+Set!F124+Oct!F124+Nov!F124),IF(Config!$C$6=12,SUM(+Ene!F124+Feb!F124+Mar!F124+Abr!F124+May!F124+Jun!F124+Jul!F124+Ago!F124+Set!F124+Oct!F124+Nov!F124+Dic!F124)))))))))))))</f>
        <v>0</v>
      </c>
      <c r="G104" s="394">
        <f>IF(Config!$C$6=1,SUM(+Ene!G104),IF(Config!$C$6=2,SUM(+Ene!G104+Feb!G104),IF(Config!$C$6=3,SUM(+Ene!G104+Feb!G104+Mar!G104),IF(Config!$C$6=4,SUM(+Ene!G104+Feb!G104+Mar!G104+Abr!G104),IF(Config!$C$6=5,SUM(Ene!G104+Feb!G104+Mar!G104+Abr!G104+May!G104),IF(Config!$C$6=6,SUM(+Ene!G104+Feb!G104+Mar!G104+Abr!G104+May!G104+Jun!G104),IF(Config!$C$6=7,SUM(Ene!G104+Feb!G104+Mar!G104+Abr!G104+May!G104+Jun!G104+Jul!G104),IF(Config!$C$6=8,SUM(+Ene!G104+Feb!G104+Mar!G104+Abr!G104+May!G104+Jun!G104+Jul!G104+Ago!G104),IF(Config!$C$6=9,SUM(+Ene!G104+Feb!G104+Mar!G104+Abr!G104+May!G104+Jun!G104+Jul!G104+Ago!G104+Set!G104),IF(Config!$C$6=10,SUM(+Ene!G104+Feb!G104+Mar!G104+Abr!G104+May!G104+Jun!G104+Jul!G104+Ago!G104+Set!G104+Oct!G104),IF(Config!$C$6=11,SUM(+Ene!G104+Feb!G104+Mar!G104+Abr!G104+May!G104+Jun!G104+Jul!G104+Ago!G104+Set!G104+Oct!G104+Nov!G104),IF(Config!$C$6=12,SUM(+Ene!G104+Feb!G104+Mar!G104+Abr!G104+May!G104+Jun!G104+Jul!G104+Ago!G104+Set!G104+Oct!G104+Nov!G104+Dic!G104)))))))))))))</f>
        <v>0</v>
      </c>
      <c r="H104" s="394">
        <f>IF(Config!$C$6=1,SUM(+Ene!H104),IF(Config!$C$6=2,SUM(+Ene!H104+Feb!H104),IF(Config!$C$6=3,SUM(+Ene!H104+Feb!H104+Mar!H104),IF(Config!$C$6=4,SUM(+Ene!H104+Feb!H104+Mar!H104+Abr!H104),IF(Config!$C$6=5,SUM(Ene!H104+Feb!H104+Mar!H104+Abr!H104+May!H104),IF(Config!$C$6=6,SUM(+Ene!H104+Feb!H104+Mar!H104+Abr!H104+May!H104+Jun!H104),IF(Config!$C$6=7,SUM(Ene!H104+Feb!H104+Mar!H104+Abr!H104+May!H104+Jun!H104+Jul!H104),IF(Config!$C$6=8,SUM(+Ene!H104+Feb!H104+Mar!H104+Abr!H104+May!H104+Jun!H104+Jul!H104+Ago!H104),IF(Config!$C$6=9,SUM(+Ene!H104+Feb!H104+Mar!H104+Abr!H104+May!H104+Jun!H104+Jul!H104+Ago!H104+Set!H104),IF(Config!$C$6=10,SUM(+Ene!H104+Feb!H104+Mar!H104+Abr!H104+May!H104+Jun!H104+Jul!H104+Ago!H104+Set!H104+Oct!H104),IF(Config!$C$6=11,SUM(+Ene!H104+Feb!H104+Mar!H104+Abr!H104+May!H104+Jun!H104+Jul!H104+Ago!H104+Set!H104+Oct!H104+Nov!H104),IF(Config!$C$6=12,SUM(+Ene!H104+Feb!H104+Mar!H104+Abr!H104+May!H104+Jun!H104+Jul!H104+Ago!H104+Set!H104+Oct!H104+Nov!H104+Dic!H104)))))))))))))</f>
        <v>0</v>
      </c>
      <c r="I104" s="394">
        <f>IF(Config!$C$6=1,SUM(+Ene!I104),IF(Config!$C$6=2,SUM(+Ene!I104+Feb!I104),IF(Config!$C$6=3,SUM(+Ene!I104+Feb!I104+Mar!I104),IF(Config!$C$6=4,SUM(+Ene!I104+Feb!I104+Mar!I104+Abr!I104),IF(Config!$C$6=5,SUM(Ene!I104+Feb!I104+Mar!I104+Abr!I104+May!I104),IF(Config!$C$6=6,SUM(+Ene!I104+Feb!I104+Mar!I104+Abr!I104+May!I104+Jun!I104),IF(Config!$C$6=7,SUM(Ene!I104+Feb!I104+Mar!I104+Abr!I104+May!I104+Jun!I104+Jul!I104),IF(Config!$C$6=8,SUM(+Ene!I104+Feb!I104+Mar!I104+Abr!I104+May!I104+Jun!I104+Jul!I104+Ago!I104),IF(Config!$C$6=9,SUM(+Ene!I104+Feb!I104+Mar!I104+Abr!I104+May!I104+Jun!I104+Jul!I104+Ago!I104+Set!I104),IF(Config!$C$6=10,SUM(+Ene!I104+Feb!I104+Mar!I104+Abr!I104+May!I104+Jun!I104+Jul!I104+Ago!I104+Set!I104+Oct!I104),IF(Config!$C$6=11,SUM(+Ene!I104+Feb!I104+Mar!I104+Abr!I104+May!I104+Jun!I104+Jul!I104+Ago!I104+Set!I104+Oct!I104+Nov!I104),IF(Config!$C$6=12,SUM(+Ene!I104+Feb!I104+Mar!I104+Abr!I104+May!I104+Jun!I104+Jul!I104+Ago!I104+Set!I104+Oct!I104+Nov!I104+Dic!I104)))))))))))))</f>
        <v>0</v>
      </c>
      <c r="J104" s="394">
        <f>IF(Config!$C$6=1,SUM(+Ene!J104),IF(Config!$C$6=2,SUM(+Ene!J104+Feb!J104),IF(Config!$C$6=3,SUM(+Ene!J104+Feb!J104+Mar!J104),IF(Config!$C$6=4,SUM(+Ene!J104+Feb!J104+Mar!J104+Abr!J104),IF(Config!$C$6=5,SUM(Ene!J104+Feb!J104+Mar!J104+Abr!J104+May!J104),IF(Config!$C$6=6,SUM(+Ene!J104+Feb!J104+Mar!J104+Abr!J104+May!J104+Jun!J104),IF(Config!$C$6=7,SUM(Ene!J104+Feb!J104+Mar!J104+Abr!J104+May!J104+Jun!J104+Jul!J104),IF(Config!$C$6=8,SUM(+Ene!J104+Feb!J104+Mar!J104+Abr!J104+May!J104+Jun!J104+Jul!J104+Ago!J104),IF(Config!$C$6=9,SUM(+Ene!J104+Feb!J104+Mar!J104+Abr!J104+May!J104+Jun!J104+Jul!J104+Ago!J104+Set!J104),IF(Config!$C$6=10,SUM(+Ene!J104+Feb!J104+Mar!J104+Abr!J104+May!J104+Jun!J104+Jul!J104+Ago!J104+Set!J104+Oct!J104),IF(Config!$C$6=11,SUM(+Ene!J104+Feb!J104+Mar!J104+Abr!J104+May!J104+Jun!J104+Jul!J104+Ago!J104+Set!J104+Oct!J104+Nov!J104),IF(Config!$C$6=12,SUM(+Ene!J104+Feb!J104+Mar!J104+Abr!J104+May!J104+Jun!J104+Jul!J104+Ago!J104+Set!J104+Oct!J104+Nov!J104+Dic!J104)))))))))))))</f>
        <v>0</v>
      </c>
      <c r="K104" s="394">
        <f>IF(Config!$C$6=1,SUM(+Ene!K104),IF(Config!$C$6=2,SUM(+Ene!K104+Feb!K104),IF(Config!$C$6=3,SUM(+Ene!K104+Feb!K104+Mar!K104),IF(Config!$C$6=4,SUM(+Ene!K104+Feb!K104+Mar!K104+Abr!K104),IF(Config!$C$6=5,SUM(Ene!K104+Feb!K104+Mar!K104+Abr!K104+May!K104),IF(Config!$C$6=6,SUM(+Ene!K104+Feb!K104+Mar!K104+Abr!K104+May!K104+Jun!K104),IF(Config!$C$6=7,SUM(Ene!K104+Feb!K104+Mar!K104+Abr!K104+May!K104+Jun!K104+Jul!K104),IF(Config!$C$6=8,SUM(+Ene!K104+Feb!K104+Mar!K104+Abr!K104+May!K104+Jun!K104+Jul!K104+Ago!K104),IF(Config!$C$6=9,SUM(+Ene!K104+Feb!K104+Mar!K104+Abr!K104+May!K104+Jun!K104+Jul!K104+Ago!K104+Set!K104),IF(Config!$C$6=10,SUM(+Ene!K104+Feb!K104+Mar!K104+Abr!K104+May!K104+Jun!K104+Jul!K104+Ago!K104+Set!K104+Oct!K104),IF(Config!$C$6=11,SUM(+Ene!K104+Feb!K104+Mar!K104+Abr!K104+May!K104+Jun!K104+Jul!K104+Ago!K104+Set!K104+Oct!K104+Nov!K104),IF(Config!$C$6=12,SUM(+Ene!K104+Feb!K104+Mar!K104+Abr!K104+May!K104+Jun!K104+Jul!K104+Ago!K104+Set!K104+Oct!K104+Nov!K104+Dic!K104)))))))))))))</f>
        <v>0</v>
      </c>
      <c r="L104" s="394">
        <f>IF(Config!$C$6=1,SUM(+Ene!L104),IF(Config!$C$6=2,SUM(+Ene!L104+Feb!L104),IF(Config!$C$6=3,SUM(+Ene!L104+Feb!L104+Mar!L104),IF(Config!$C$6=4,SUM(+Ene!L104+Feb!L104+Mar!L104+Abr!L104),IF(Config!$C$6=5,SUM(Ene!L104+Feb!L104+Mar!L104+Abr!L104+May!L104),IF(Config!$C$6=6,SUM(+Ene!L104+Feb!L104+Mar!L104+Abr!L104+May!L104+Jun!L104),IF(Config!$C$6=7,SUM(Ene!L104+Feb!L104+Mar!L104+Abr!L104+May!L104+Jun!L104+Jul!L104),IF(Config!$C$6=8,SUM(+Ene!L104+Feb!L104+Mar!L104+Abr!L104+May!L104+Jun!L104+Jul!L104+Ago!L104),IF(Config!$C$6=9,SUM(+Ene!L104+Feb!L104+Mar!L104+Abr!L104+May!L104+Jun!L104+Jul!L104+Ago!L104+Set!L104),IF(Config!$C$6=10,SUM(+Ene!L104+Feb!L104+Mar!L104+Abr!L104+May!L104+Jun!L104+Jul!L104+Ago!L104+Set!L104+Oct!L104),IF(Config!$C$6=11,SUM(+Ene!L104+Feb!L104+Mar!L104+Abr!L104+May!L104+Jun!L104+Jul!L104+Ago!L104+Set!L104+Oct!L104+Nov!L104),IF(Config!$C$6=12,SUM(+Ene!L104+Feb!L104+Mar!L104+Abr!L104+May!L104+Jun!L104+Jul!L104+Ago!L104+Set!L104+Oct!L104+Nov!L104+Dic!L104)))))))))))))</f>
        <v>0</v>
      </c>
      <c r="M104" s="394">
        <f>IF(Config!$C$6=1,SUM(+Ene!M104),IF(Config!$C$6=2,SUM(+Ene!M104+Feb!M104),IF(Config!$C$6=3,SUM(+Ene!M104+Feb!M104+Mar!M104),IF(Config!$C$6=4,SUM(+Ene!M104+Feb!M104+Mar!M104+Abr!M104),IF(Config!$C$6=5,SUM(Ene!M104+Feb!M104+Mar!M104+Abr!M104+May!M104),IF(Config!$C$6=6,SUM(+Ene!M104+Feb!M104+Mar!M104+Abr!M104+May!M104+Jun!M104),IF(Config!$C$6=7,SUM(Ene!M104+Feb!M104+Mar!M104+Abr!M104+May!M104+Jun!M104+Jul!M104),IF(Config!$C$6=8,SUM(+Ene!M104+Feb!M104+Mar!M104+Abr!M104+May!M104+Jun!M104+Jul!M104+Ago!M104),IF(Config!$C$6=9,SUM(+Ene!M104+Feb!M104+Mar!M104+Abr!M104+May!M104+Jun!M104+Jul!M104+Ago!M104+Set!M104),IF(Config!$C$6=10,SUM(+Ene!M104+Feb!M104+Mar!M104+Abr!M104+May!M104+Jun!M104+Jul!M104+Ago!M104+Set!M104+Oct!M104),IF(Config!$C$6=11,SUM(+Ene!M104+Feb!M104+Mar!M104+Abr!M104+May!M104+Jun!M104+Jul!M104+Ago!M104+Set!M104+Oct!M104+Nov!M104),IF(Config!$C$6=12,SUM(+Ene!M104+Feb!M104+Mar!M104+Abr!M104+May!M104+Jun!M104+Jul!M104+Ago!M104+Set!M104+Oct!M104+Nov!M104+Dic!M104)))))))))))))</f>
        <v>0</v>
      </c>
      <c r="N104" s="394">
        <f>IF(Config!$C$6=1,SUM(+Ene!N104),IF(Config!$C$6=2,SUM(+Ene!N104+Feb!N104),IF(Config!$C$6=3,SUM(+Ene!N104+Feb!N104+Mar!N104),IF(Config!$C$6=4,SUM(+Ene!N104+Feb!N104+Mar!N104+Abr!N104),IF(Config!$C$6=5,SUM(Ene!N104+Feb!N104+Mar!N104+Abr!N104+May!N104),IF(Config!$C$6=6,SUM(+Ene!N104+Feb!N104+Mar!N104+Abr!N104+May!N104+Jun!N104),IF(Config!$C$6=7,SUM(Ene!N104+Feb!N104+Mar!N104+Abr!N104+May!N104+Jun!N104+Jul!N104),IF(Config!$C$6=8,SUM(+Ene!N104+Feb!N104+Mar!N104+Abr!N104+May!N104+Jun!N104+Jul!N104+Ago!N104),IF(Config!$C$6=9,SUM(+Ene!N104+Feb!N104+Mar!N104+Abr!N104+May!N104+Jun!N104+Jul!N104+Ago!N104+Set!N104),IF(Config!$C$6=10,SUM(+Ene!N104+Feb!N104+Mar!N104+Abr!N104+May!N104+Jun!N104+Jul!N104+Ago!N104+Set!N104+Oct!N104),IF(Config!$C$6=11,SUM(+Ene!N104+Feb!N104+Mar!N104+Abr!N104+May!N104+Jun!N104+Jul!N104+Ago!N104+Set!N104+Oct!N104+Nov!N104),IF(Config!$C$6=12,SUM(+Ene!N104+Feb!N104+Mar!N104+Abr!N104+May!N104+Jun!N104+Jul!N104+Ago!N104+Set!N104+Oct!N104+Nov!N104+Dic!N104)))))))))))))</f>
        <v>0</v>
      </c>
      <c r="O104" s="394">
        <f>IF(Config!$C$6=1,SUM(+Ene!O104),IF(Config!$C$6=2,SUM(+Ene!O104+Feb!O104),IF(Config!$C$6=3,SUM(+Ene!O104+Feb!O104+Mar!O104),IF(Config!$C$6=4,SUM(+Ene!O104+Feb!O104+Mar!O104+Abr!O104),IF(Config!$C$6=5,SUM(Ene!O104+Feb!O104+Mar!O104+Abr!O104+May!O104),IF(Config!$C$6=6,SUM(+Ene!O104+Feb!O104+Mar!O104+Abr!O104+May!O104+Jun!O104),IF(Config!$C$6=7,SUM(Ene!O104+Feb!O104+Mar!O104+Abr!O104+May!O104+Jun!O104+Jul!O104),IF(Config!$C$6=8,SUM(+Ene!O104+Feb!O104+Mar!O104+Abr!O104+May!O104+Jun!O104+Jul!O104+Ago!O104),IF(Config!$C$6=9,SUM(+Ene!O104+Feb!O104+Mar!O104+Abr!O104+May!O104+Jun!O104+Jul!O104+Ago!O104+Set!O104),IF(Config!$C$6=10,SUM(+Ene!O104+Feb!O104+Mar!O104+Abr!O104+May!O104+Jun!O104+Jul!O104+Ago!O104+Set!O104+Oct!O104),IF(Config!$C$6=11,SUM(+Ene!O104+Feb!O104+Mar!O104+Abr!O104+May!O104+Jun!O104+Jul!O104+Ago!O104+Set!O104+Oct!O104+Nov!O104),IF(Config!$C$6=12,SUM(+Ene!O104+Feb!O104+Mar!O104+Abr!O104+May!O104+Jun!O104+Jul!O104+Ago!O104+Set!O104+Oct!O104+Nov!O104+Dic!O104)))))))))))))</f>
        <v>0</v>
      </c>
      <c r="P104" s="394">
        <f>IF(Config!$C$6=1,SUM(+Ene!P104),IF(Config!$C$6=2,SUM(+Ene!P104+Feb!P104),IF(Config!$C$6=3,SUM(+Ene!P104+Feb!P104+Mar!P104),IF(Config!$C$6=4,SUM(+Ene!P104+Feb!P104+Mar!P104+Abr!P104),IF(Config!$C$6=5,SUM(Ene!P104+Feb!P104+Mar!P104+Abr!P104+May!P104),IF(Config!$C$6=6,SUM(+Ene!P104+Feb!P104+Mar!P104+Abr!P104+May!P104+Jun!P104),IF(Config!$C$6=7,SUM(Ene!P104+Feb!P104+Mar!P104+Abr!P104+May!P104+Jun!P104+Jul!P104),IF(Config!$C$6=8,SUM(+Ene!P104+Feb!P104+Mar!P104+Abr!P104+May!P104+Jun!P104+Jul!P104+Ago!P104),IF(Config!$C$6=9,SUM(+Ene!P104+Feb!P104+Mar!P104+Abr!P104+May!P104+Jun!P104+Jul!P104+Ago!P104+Set!P104),IF(Config!$C$6=10,SUM(+Ene!P104+Feb!P104+Mar!P104+Abr!P104+May!P104+Jun!P104+Jul!P104+Ago!P104+Set!P104+Oct!P104),IF(Config!$C$6=11,SUM(+Ene!P104+Feb!P104+Mar!P104+Abr!P104+May!P104+Jun!P104+Jul!P104+Ago!P104+Set!P104+Oct!P104+Nov!P104),IF(Config!$C$6=12,SUM(+Ene!P104+Feb!P104+Mar!P104+Abr!P104+May!P104+Jun!P104+Jul!P104+Ago!P104+Set!P104+Oct!P104+Nov!P104+Dic!P104)))))))))))))</f>
        <v>0</v>
      </c>
      <c r="Q104" s="394">
        <f>IF(Config!$C$6=1,SUM(+Ene!Q104),IF(Config!$C$6=2,SUM(+Ene!Q104+Feb!Q104),IF(Config!$C$6=3,SUM(+Ene!Q104+Feb!Q104+Mar!Q104),IF(Config!$C$6=4,SUM(+Ene!Q104+Feb!Q104+Mar!Q104+Abr!Q104),IF(Config!$C$6=5,SUM(Ene!Q104+Feb!Q104+Mar!Q104+Abr!Q104+May!Q104),IF(Config!$C$6=6,SUM(+Ene!Q104+Feb!Q104+Mar!Q104+Abr!Q104+May!Q104+Jun!Q104),IF(Config!$C$6=7,SUM(Ene!Q104+Feb!Q104+Mar!Q104+Abr!Q104+May!Q104+Jun!Q104+Jul!Q104),IF(Config!$C$6=8,SUM(+Ene!Q104+Feb!Q104+Mar!Q104+Abr!Q104+May!Q104+Jun!Q104+Jul!Q104+Ago!Q104),IF(Config!$C$6=9,SUM(+Ene!Q104+Feb!Q104+Mar!Q104+Abr!Q104+May!Q104+Jun!Q104+Jul!Q104+Ago!Q104+Set!Q104),IF(Config!$C$6=10,SUM(+Ene!Q104+Feb!Q104+Mar!Q104+Abr!Q104+May!Q104+Jun!Q104+Jul!Q104+Ago!Q104+Set!Q104+Oct!Q104),IF(Config!$C$6=11,SUM(+Ene!Q104+Feb!Q104+Mar!Q104+Abr!Q104+May!Q104+Jun!Q104+Jul!Q104+Ago!Q104+Set!Q104+Oct!Q104+Nov!Q104),IF(Config!$C$6=12,SUM(+Ene!Q104+Feb!Q104+Mar!Q104+Abr!Q104+May!Q104+Jun!Q104+Jul!Q104+Ago!Q104+Set!Q104+Oct!Q104+Nov!Q104+Dic!Q104)))))))))))))</f>
        <v>0</v>
      </c>
      <c r="R104" s="394">
        <f>IF(Config!$C$6=1,SUM(+Ene!R104),IF(Config!$C$6=2,SUM(+Ene!R104+Feb!R104),IF(Config!$C$6=3,SUM(+Ene!R104+Feb!R104+Mar!R104),IF(Config!$C$6=4,SUM(+Ene!R104+Feb!R104+Mar!R104+Abr!R104),IF(Config!$C$6=5,SUM(Ene!R104+Feb!R104+Mar!R104+Abr!R104+May!R104),IF(Config!$C$6=6,SUM(+Ene!R104+Feb!R104+Mar!R104+Abr!R104+May!R104+Jun!R104),IF(Config!$C$6=7,SUM(Ene!R104+Feb!R104+Mar!R104+Abr!R104+May!R104+Jun!R104+Jul!R104),IF(Config!$C$6=8,SUM(+Ene!R104+Feb!R104+Mar!R104+Abr!R104+May!R104+Jun!R104+Jul!R104+Ago!R104),IF(Config!$C$6=9,SUM(+Ene!R104+Feb!R104+Mar!R104+Abr!R104+May!R104+Jun!R104+Jul!R104+Ago!R104+Set!R104),IF(Config!$C$6=10,SUM(+Ene!R104+Feb!R104+Mar!R104+Abr!R104+May!R104+Jun!R104+Jul!R104+Ago!R104+Set!R104+Oct!R104),IF(Config!$C$6=11,SUM(+Ene!R104+Feb!R104+Mar!R104+Abr!R104+May!R104+Jun!R104+Jul!R104+Ago!R104+Set!R104+Oct!R104+Nov!R104),IF(Config!$C$6=12,SUM(+Ene!R104+Feb!R104+Mar!R104+Abr!R104+May!R104+Jun!R104+Jul!R104+Ago!R104+Set!R104+Oct!R104+Nov!R104+Dic!R104)))))))))))))</f>
        <v>0</v>
      </c>
      <c r="S104" s="394">
        <f>IF(Config!$C$6=1,SUM(+Ene!S104),IF(Config!$C$6=2,SUM(+Ene!S104+Feb!S104),IF(Config!$C$6=3,SUM(+Ene!S104+Feb!S104+Mar!S104),IF(Config!$C$6=4,SUM(+Ene!S104+Feb!S104+Mar!S104+Abr!S104),IF(Config!$C$6=5,SUM(Ene!S104+Feb!S104+Mar!S104+Abr!S104+May!S104),IF(Config!$C$6=6,SUM(+Ene!S104+Feb!S104+Mar!S104+Abr!S104+May!S104+Jun!S104),IF(Config!$C$6=7,SUM(Ene!S104+Feb!S104+Mar!S104+Abr!S104+May!S104+Jun!S104+Jul!S104),IF(Config!$C$6=8,SUM(+Ene!S104+Feb!S104+Mar!S104+Abr!S104+May!S104+Jun!S104+Jul!S104+Ago!S104),IF(Config!$C$6=9,SUM(+Ene!S104+Feb!S104+Mar!S104+Abr!S104+May!S104+Jun!S104+Jul!S104+Ago!S104+Set!S104),IF(Config!$C$6=10,SUM(+Ene!S104+Feb!S104+Mar!S104+Abr!S104+May!S104+Jun!S104+Jul!S104+Ago!S104+Set!S104+Oct!S104),IF(Config!$C$6=11,SUM(+Ene!S104+Feb!S104+Mar!S104+Abr!S104+May!S104+Jun!S104+Jul!S104+Ago!S104+Set!S104+Oct!S104+Nov!S104),IF(Config!$C$6=12,SUM(+Ene!S104+Feb!S104+Mar!S104+Abr!S104+May!S104+Jun!S104+Jul!S104+Ago!S104+Set!S104+Oct!S104+Nov!S104+Dic!S104)))))))))))))</f>
        <v>0</v>
      </c>
      <c r="T104" s="394">
        <f>IF(Config!$C$6=1,SUM(+Ene!T104),IF(Config!$C$6=2,SUM(+Ene!T104+Feb!T104),IF(Config!$C$6=3,SUM(+Ene!T104+Feb!T104+Mar!T104),IF(Config!$C$6=4,SUM(+Ene!T104+Feb!T104+Mar!T104+Abr!T104),IF(Config!$C$6=5,SUM(Ene!T104+Feb!T104+Mar!T104+Abr!T104+May!T104),IF(Config!$C$6=6,SUM(+Ene!T104+Feb!T104+Mar!T104+Abr!T104+May!T104+Jun!T104),IF(Config!$C$6=7,SUM(Ene!T104+Feb!T104+Mar!T104+Abr!T104+May!T104+Jun!T104+Jul!T104),IF(Config!$C$6=8,SUM(+Ene!T104+Feb!T104+Mar!T104+Abr!T104+May!T104+Jun!T104+Jul!T104+Ago!T104),IF(Config!$C$6=9,SUM(+Ene!T104+Feb!T104+Mar!T104+Abr!T104+May!T104+Jun!T104+Jul!T104+Ago!T104+Set!T104),IF(Config!$C$6=10,SUM(+Ene!T104+Feb!T104+Mar!T104+Abr!T104+May!T104+Jun!T104+Jul!T104+Ago!T104+Set!T104+Oct!T104),IF(Config!$C$6=11,SUM(+Ene!T104+Feb!T104+Mar!T104+Abr!T104+May!T104+Jun!T104+Jul!T104+Ago!T104+Set!T104+Oct!T104+Nov!T104),IF(Config!$C$6=12,SUM(+Ene!T104+Feb!T104+Mar!T104+Abr!T104+May!T104+Jun!T104+Jul!T104+Ago!T104+Set!T104+Oct!T104+Nov!T104+Dic!T104)))))))))))))</f>
        <v>0</v>
      </c>
      <c r="U104" s="394">
        <f>IF(Config!$C$6=1,SUM(+Ene!U104),IF(Config!$C$6=2,SUM(+Ene!U104+Feb!U104),IF(Config!$C$6=3,SUM(+Ene!U104+Feb!U104+Mar!U104),IF(Config!$C$6=4,SUM(+Ene!U104+Feb!U104+Mar!U104+Abr!U104),IF(Config!$C$6=5,SUM(Ene!U104+Feb!U104+Mar!U104+Abr!U104+May!U104),IF(Config!$C$6=6,SUM(+Ene!U104+Feb!U104+Mar!U104+Abr!U104+May!U104+Jun!U104),IF(Config!$C$6=7,SUM(Ene!U104+Feb!U104+Mar!U104+Abr!U104+May!U104+Jun!U104+Jul!U104),IF(Config!$C$6=8,SUM(+Ene!U104+Feb!U104+Mar!U104+Abr!U104+May!U104+Jun!U104+Jul!U104+Ago!U104),IF(Config!$C$6=9,SUM(+Ene!U104+Feb!U104+Mar!U104+Abr!U104+May!U104+Jun!U104+Jul!U104+Ago!U104+Set!U104),IF(Config!$C$6=10,SUM(+Ene!U104+Feb!U104+Mar!U104+Abr!U104+May!U104+Jun!U104+Jul!U104+Ago!U104+Set!U104+Oct!U104),IF(Config!$C$6=11,SUM(+Ene!U104+Feb!U104+Mar!U104+Abr!U104+May!U104+Jun!U104+Jul!U104+Ago!U104+Set!U104+Oct!U104+Nov!U104),IF(Config!$C$6=12,SUM(+Ene!U104+Feb!U104+Mar!U104+Abr!U104+May!U104+Jun!U104+Jul!U104+Ago!U104+Set!U104+Oct!U104+Nov!U104+Dic!U104)))))))))))))</f>
        <v>0</v>
      </c>
      <c r="V104" s="394">
        <f>IF(Config!$C$6=1,SUM(+Ene!V104),IF(Config!$C$6=2,SUM(+Ene!V104+Feb!V104),IF(Config!$C$6=3,SUM(+Ene!V104+Feb!V104+Mar!V104),IF(Config!$C$6=4,SUM(+Ene!V104+Feb!V104+Mar!V104+Abr!V104),IF(Config!$C$6=5,SUM(Ene!V104+Feb!V104+Mar!V104+Abr!V104+May!V104),IF(Config!$C$6=6,SUM(+Ene!V104+Feb!V104+Mar!V104+Abr!V104+May!V104+Jun!V104),IF(Config!$C$6=7,SUM(Ene!V104+Feb!V104+Mar!V104+Abr!V104+May!V104+Jun!V104+Jul!V104),IF(Config!$C$6=8,SUM(+Ene!V104+Feb!V104+Mar!V104+Abr!V104+May!V104+Jun!V104+Jul!V104+Ago!V104),IF(Config!$C$6=9,SUM(+Ene!V104+Feb!V104+Mar!V104+Abr!V104+May!V104+Jun!V104+Jul!V104+Ago!V104+Set!V104),IF(Config!$C$6=10,SUM(+Ene!V104+Feb!V104+Mar!V104+Abr!V104+May!V104+Jun!V104+Jul!V104+Ago!V104+Set!V104+Oct!V104),IF(Config!$C$6=11,SUM(+Ene!V104+Feb!V104+Mar!V104+Abr!V104+May!V104+Jun!V104+Jul!V104+Ago!V104+Set!V104+Oct!V104+Nov!V104),IF(Config!$C$6=12,SUM(+Ene!V104+Feb!V104+Mar!V104+Abr!V104+May!V104+Jun!V104+Jul!V104+Ago!V104+Set!V104+Oct!V104+Nov!V104+Dic!V104)))))))))))))</f>
        <v>0</v>
      </c>
      <c r="W104" s="394">
        <f>IF(Config!$C$6=1,SUM(+Ene!W104),IF(Config!$C$6=2,SUM(+Ene!W104+Feb!W104),IF(Config!$C$6=3,SUM(+Ene!W104+Feb!W104+Mar!W104),IF(Config!$C$6=4,SUM(+Ene!W104+Feb!W104+Mar!W104+Abr!W104),IF(Config!$C$6=5,SUM(Ene!W104+Feb!W104+Mar!W104+Abr!W104+May!W104),IF(Config!$C$6=6,SUM(+Ene!W104+Feb!W104+Mar!W104+Abr!W104+May!W104+Jun!W104),IF(Config!$C$6=7,SUM(Ene!W104+Feb!W104+Mar!W104+Abr!W104+May!W104+Jun!W104+Jul!W104),IF(Config!$C$6=8,SUM(+Ene!W104+Feb!W104+Mar!W104+Abr!W104+May!W104+Jun!W104+Jul!W104+Ago!W104),IF(Config!$C$6=9,SUM(+Ene!W104+Feb!W104+Mar!W104+Abr!W104+May!W104+Jun!W104+Jul!W104+Ago!W104+Set!W104),IF(Config!$C$6=10,SUM(+Ene!W104+Feb!W104+Mar!W104+Abr!W104+May!W104+Jun!W104+Jul!W104+Ago!W104+Set!W104+Oct!W104),IF(Config!$C$6=11,SUM(+Ene!W104+Feb!W104+Mar!W104+Abr!W104+May!W104+Jun!W104+Jul!W104+Ago!W104+Set!W104+Oct!W104+Nov!W104),IF(Config!$C$6=12,SUM(+Ene!W104+Feb!W104+Mar!W104+Abr!W104+May!W104+Jun!W104+Jul!W104+Ago!W104+Set!W104+Oct!W104+Nov!W104+Dic!W104)))))))))))))</f>
        <v>0</v>
      </c>
      <c r="X104" s="394">
        <f>IF(Config!$C$6=1,SUM(+Ene!X104),IF(Config!$C$6=2,SUM(+Ene!X104+Feb!X104),IF(Config!$C$6=3,SUM(+Ene!X104+Feb!X104+Mar!X104),IF(Config!$C$6=4,SUM(+Ene!X104+Feb!X104+Mar!X104+Abr!X104),IF(Config!$C$6=5,SUM(Ene!X104+Feb!X104+Mar!X104+Abr!X104+May!X104),IF(Config!$C$6=6,SUM(+Ene!X104+Feb!X104+Mar!X104+Abr!X104+May!X104+Jun!X104),IF(Config!$C$6=7,SUM(Ene!X104+Feb!X104+Mar!X104+Abr!X104+May!X104+Jun!X104+Jul!X104),IF(Config!$C$6=8,SUM(+Ene!X104+Feb!X104+Mar!X104+Abr!X104+May!X104+Jun!X104+Jul!X104+Ago!X104),IF(Config!$C$6=9,SUM(+Ene!X104+Feb!X104+Mar!X104+Abr!X104+May!X104+Jun!X104+Jul!X104+Ago!X104+Set!X104),IF(Config!$C$6=10,SUM(+Ene!X104+Feb!X104+Mar!X104+Abr!X104+May!X104+Jun!X104+Jul!X104+Ago!X104+Set!X104+Oct!X104),IF(Config!$C$6=11,SUM(+Ene!X104+Feb!X104+Mar!X104+Abr!X104+May!X104+Jun!X104+Jul!X104+Ago!X104+Set!X104+Oct!X104+Nov!X104),IF(Config!$C$6=12,SUM(+Ene!X104+Feb!X104+Mar!X104+Abr!X104+May!X104+Jun!X104+Jul!X104+Ago!X104+Set!X104+Oct!X104+Nov!X104+Dic!X104)))))))))))))</f>
        <v>0</v>
      </c>
      <c r="Y104" s="394">
        <f>IF(Config!$C$6=1,SUM(+Ene!Y104),IF(Config!$C$6=2,SUM(+Ene!Y104+Feb!Y104),IF(Config!$C$6=3,SUM(+Ene!Y104+Feb!Y104+Mar!Y104),IF(Config!$C$6=4,SUM(+Ene!Y104+Feb!Y104+Mar!Y104+Abr!Y104),IF(Config!$C$6=5,SUM(Ene!Y104+Feb!Y104+Mar!Y104+Abr!Y104+May!Y104),IF(Config!$C$6=6,SUM(+Ene!Y104+Feb!Y104+Mar!Y104+Abr!Y104+May!Y104+Jun!Y104),IF(Config!$C$6=7,SUM(Ene!Y104+Feb!Y104+Mar!Y104+Abr!Y104+May!Y104+Jun!Y104+Jul!Y104),IF(Config!$C$6=8,SUM(+Ene!Y104+Feb!Y104+Mar!Y104+Abr!Y104+May!Y104+Jun!Y104+Jul!Y104+Ago!Y104),IF(Config!$C$6=9,SUM(+Ene!Y104+Feb!Y104+Mar!Y104+Abr!Y104+May!Y104+Jun!Y104+Jul!Y104+Ago!Y104+Set!Y104),IF(Config!$C$6=10,SUM(+Ene!Y104+Feb!Y104+Mar!Y104+Abr!Y104+May!Y104+Jun!Y104+Jul!Y104+Ago!Y104+Set!Y104+Oct!Y104),IF(Config!$C$6=11,SUM(+Ene!Y104+Feb!Y104+Mar!Y104+Abr!Y104+May!Y104+Jun!Y104+Jul!Y104+Ago!Y104+Set!Y104+Oct!Y104+Nov!Y104),IF(Config!$C$6=12,SUM(+Ene!Y104+Feb!Y104+Mar!Y104+Abr!Y104+May!Y104+Jun!Y104+Jul!Y104+Ago!Y104+Set!Y104+Oct!Y104+Nov!Y104+Dic!Y104)))))))))))))</f>
        <v>0</v>
      </c>
      <c r="Z104" s="394">
        <f>IF(Config!$C$6=1,SUM(+Ene!Z104),IF(Config!$C$6=2,SUM(+Ene!Z104+Feb!Z104),IF(Config!$C$6=3,SUM(+Ene!Z104+Feb!Z104+Mar!Z104),IF(Config!$C$6=4,SUM(+Ene!Z104+Feb!Z104+Mar!Z104+Abr!Z104),IF(Config!$C$6=5,SUM(Ene!Z104+Feb!Z104+Mar!Z104+Abr!Z104+May!Z104),IF(Config!$C$6=6,SUM(+Ene!Z104+Feb!Z104+Mar!Z104+Abr!Z104+May!Z104+Jun!Z104),IF(Config!$C$6=7,SUM(Ene!Z104+Feb!Z104+Mar!Z104+Abr!Z104+May!Z104+Jun!Z104+Jul!Z104),IF(Config!$C$6=8,SUM(+Ene!Z104+Feb!Z104+Mar!Z104+Abr!Z104+May!Z104+Jun!Z104+Jul!Z104+Ago!Z104),IF(Config!$C$6=9,SUM(+Ene!Z104+Feb!Z104+Mar!Z104+Abr!Z104+May!Z104+Jun!Z104+Jul!Z104+Ago!Z104+Set!Z104),IF(Config!$C$6=10,SUM(+Ene!Z104+Feb!Z104+Mar!Z104+Abr!Z104+May!Z104+Jun!Z104+Jul!Z104+Ago!Z104+Set!Z104+Oct!Z104),IF(Config!$C$6=11,SUM(+Ene!Z104+Feb!Z104+Mar!Z104+Abr!Z104+May!Z104+Jun!Z104+Jul!Z104+Ago!Z104+Set!Z104+Oct!Z104+Nov!Z104),IF(Config!$C$6=12,SUM(+Ene!Z104+Feb!Z104+Mar!Z104+Abr!Z104+May!Z104+Jun!Z104+Jul!Z104+Ago!Z104+Set!Z104+Oct!Z104+Nov!Z104+Dic!Z104)))))))))))))</f>
        <v>0</v>
      </c>
      <c r="AA104" s="394">
        <f>IF(Config!$C$6=1,SUM(+Ene!AA104),IF(Config!$C$6=2,SUM(+Ene!AA104+Feb!AA104),IF(Config!$C$6=3,SUM(+Ene!AA104+Feb!AA104+Mar!AA104),IF(Config!$C$6=4,SUM(+Ene!AA104+Feb!AA104+Mar!AA104+Abr!AA104),IF(Config!$C$6=5,SUM(Ene!AA104+Feb!AA104+Mar!AA104+Abr!AA104+May!AA104),IF(Config!$C$6=6,SUM(+Ene!AA104+Feb!AA104+Mar!AA104+Abr!AA104+May!AA104+Jun!AA104),IF(Config!$C$6=7,SUM(Ene!AA104+Feb!AA104+Mar!AA104+Abr!AA104+May!AA104+Jun!AA104+Jul!AA104),IF(Config!$C$6=8,SUM(+Ene!AA104+Feb!AA104+Mar!AA104+Abr!AA104+May!AA104+Jun!AA104+Jul!AA104+Ago!AA104),IF(Config!$C$6=9,SUM(+Ene!AA104+Feb!AA104+Mar!AA104+Abr!AA104+May!AA104+Jun!AA104+Jul!AA104+Ago!AA104+Set!AA104),IF(Config!$C$6=10,SUM(+Ene!AA104+Feb!AA104+Mar!AA104+Abr!AA104+May!AA104+Jun!AA104+Jul!AA104+Ago!AA104+Set!AA104+Oct!AA104),IF(Config!$C$6=11,SUM(+Ene!AA104+Feb!AA104+Mar!AA104+Abr!AA104+May!AA104+Jun!AA104+Jul!AA104+Ago!AA104+Set!AA104+Oct!AA104+Nov!AA104),IF(Config!$C$6=12,SUM(+Ene!AA104+Feb!AA104+Mar!AA104+Abr!AA104+May!AA104+Jun!AA104+Jul!AA104+Ago!AA104+Set!AA104+Oct!AA104+Nov!AA104+Dic!AA104)))))))))))))</f>
        <v>0</v>
      </c>
      <c r="AB104" s="394">
        <f>IF(Config!$C$6=1,SUM(+Ene!AB104),IF(Config!$C$6=2,SUM(+Ene!AB104+Feb!AB104),IF(Config!$C$6=3,SUM(+Ene!AB104+Feb!AB104+Mar!AB104),IF(Config!$C$6=4,SUM(+Ene!AB104+Feb!AB104+Mar!AB104+Abr!AB104),IF(Config!$C$6=5,SUM(Ene!AB104+Feb!AB104+Mar!AB104+Abr!AB104+May!AB104),IF(Config!$C$6=6,SUM(+Ene!AB104+Feb!AB104+Mar!AB104+Abr!AB104+May!AB104+Jun!AB104),IF(Config!$C$6=7,SUM(Ene!AB104+Feb!AB104+Mar!AB104+Abr!AB104+May!AB104+Jun!AB104+Jul!AB104),IF(Config!$C$6=8,SUM(+Ene!AB104+Feb!AB104+Mar!AB104+Abr!AB104+May!AB104+Jun!AB104+Jul!AB104+Ago!AB104),IF(Config!$C$6=9,SUM(+Ene!AB104+Feb!AB104+Mar!AB104+Abr!AB104+May!AB104+Jun!AB104+Jul!AB104+Ago!AB104+Set!AB104),IF(Config!$C$6=10,SUM(+Ene!AB104+Feb!AB104+Mar!AB104+Abr!AB104+May!AB104+Jun!AB104+Jul!AB104+Ago!AB104+Set!AB104+Oct!AB104),IF(Config!$C$6=11,SUM(+Ene!AB104+Feb!AB104+Mar!AB104+Abr!AB104+May!AB104+Jun!AB104+Jul!AB104+Ago!AB104+Set!AB104+Oct!AB104+Nov!AB104),IF(Config!$C$6=12,SUM(+Ene!AB104+Feb!AB104+Mar!AB104+Abr!AB104+May!AB104+Jun!AB104+Jul!AB104+Ago!AB104+Set!AB104+Oct!AB104+Nov!AB104+Dic!AB104)))))))))))))</f>
        <v>0</v>
      </c>
      <c r="AC104" s="394">
        <f>IF(Config!$C$6=1,SUM(+Ene!AC104),IF(Config!$C$6=2,SUM(+Ene!AC104+Feb!AC104),IF(Config!$C$6=3,SUM(+Ene!AC104+Feb!AC104+Mar!AC104),IF(Config!$C$6=4,SUM(+Ene!AC104+Feb!AC104+Mar!AC104+Abr!AC104),IF(Config!$C$6=5,SUM(Ene!AC104+Feb!AC104+Mar!AC104+Abr!AC104+May!AC104),IF(Config!$C$6=6,SUM(+Ene!AC104+Feb!AC104+Mar!AC104+Abr!AC104+May!AC104+Jun!AC104),IF(Config!$C$6=7,SUM(Ene!AC104+Feb!AC104+Mar!AC104+Abr!AC104+May!AC104+Jun!AC104+Jul!AC104),IF(Config!$C$6=8,SUM(+Ene!AC104+Feb!AC104+Mar!AC104+Abr!AC104+May!AC104+Jun!AC104+Jul!AC104+Ago!AC104),IF(Config!$C$6=9,SUM(+Ene!AC104+Feb!AC104+Mar!AC104+Abr!AC104+May!AC104+Jun!AC104+Jul!AC104+Ago!AC104+Set!AC104),IF(Config!$C$6=10,SUM(+Ene!AC104+Feb!AC104+Mar!AC104+Abr!AC104+May!AC104+Jun!AC104+Jul!AC104+Ago!AC104+Set!AC104+Oct!AC104),IF(Config!$C$6=11,SUM(+Ene!AC104+Feb!AC104+Mar!AC104+Abr!AC104+May!AC104+Jun!AC104+Jul!AC104+Ago!AC104+Set!AC104+Oct!AC104+Nov!AC104),IF(Config!$C$6=12,SUM(+Ene!AC104+Feb!AC104+Mar!AC104+Abr!AC104+May!AC104+Jun!AC104+Jul!AC104+Ago!AC104+Set!AC104+Oct!AC104+Nov!AC104+Dic!AC104)))))))))))))</f>
        <v>0</v>
      </c>
      <c r="AD104" s="394">
        <f>IF(Config!$C$6=1,SUM(+Ene!AD104),IF(Config!$C$6=2,SUM(+Ene!AD104+Feb!AD104),IF(Config!$C$6=3,SUM(+Ene!AD104+Feb!AD104+Mar!AD104),IF(Config!$C$6=4,SUM(+Ene!AD104+Feb!AD104+Mar!AD104+Abr!AD104),IF(Config!$C$6=5,SUM(Ene!AD104+Feb!AD104+Mar!AD104+Abr!AD104+May!AD104),IF(Config!$C$6=6,SUM(+Ene!AD104+Feb!AD104+Mar!AD104+Abr!AD104+May!AD104+Jun!AD104),IF(Config!$C$6=7,SUM(Ene!AD104+Feb!AD104+Mar!AD104+Abr!AD104+May!AD104+Jun!AD104+Jul!AD104),IF(Config!$C$6=8,SUM(+Ene!AD104+Feb!AD104+Mar!AD104+Abr!AD104+May!AD104+Jun!AD104+Jul!AD104+Ago!AD104),IF(Config!$C$6=9,SUM(+Ene!AD104+Feb!AD104+Mar!AD104+Abr!AD104+May!AD104+Jun!AD104+Jul!AD104+Ago!AD104+Set!AD104),IF(Config!$C$6=10,SUM(+Ene!AD104+Feb!AD104+Mar!AD104+Abr!AD104+May!AD104+Jun!AD104+Jul!AD104+Ago!AD104+Set!AD104+Oct!AD104),IF(Config!$C$6=11,SUM(+Ene!AD104+Feb!AD104+Mar!AD104+Abr!AD104+May!AD104+Jun!AD104+Jul!AD104+Ago!AD104+Set!AD104+Oct!AD104+Nov!AD104),IF(Config!$C$6=12,SUM(+Ene!AD104+Feb!AD104+Mar!AD104+Abr!AD104+May!AD104+Jun!AD104+Jul!AD104+Ago!AD104+Set!AD104+Oct!AD104+Nov!AD104+Dic!AD104)))))))))))))</f>
        <v>0</v>
      </c>
      <c r="AE104" s="394">
        <f>IF(Config!$C$6=1,SUM(+Ene!AE104),IF(Config!$C$6=2,SUM(+Ene!AE104+Feb!AE104),IF(Config!$C$6=3,SUM(+Ene!AE104+Feb!AE104+Mar!AE104),IF(Config!$C$6=4,SUM(+Ene!AE104+Feb!AE104+Mar!AE104+Abr!AE104),IF(Config!$C$6=5,SUM(Ene!AE104+Feb!AE104+Mar!AE104+Abr!AE104+May!AE104),IF(Config!$C$6=6,SUM(+Ene!AE104+Feb!AE104+Mar!AE104+Abr!AE104+May!AE104+Jun!AE104),IF(Config!$C$6=7,SUM(Ene!AE104+Feb!AE104+Mar!AE104+Abr!AE104+May!AE104+Jun!AE104+Jul!AE104),IF(Config!$C$6=8,SUM(+Ene!AE104+Feb!AE104+Mar!AE104+Abr!AE104+May!AE104+Jun!AE104+Jul!AE104+Ago!AE104),IF(Config!$C$6=9,SUM(+Ene!AE104+Feb!AE104+Mar!AE104+Abr!AE104+May!AE104+Jun!AE104+Jul!AE104+Ago!AE104+Set!AE104),IF(Config!$C$6=10,SUM(+Ene!AE104+Feb!AE104+Mar!AE104+Abr!AE104+May!AE104+Jun!AE104+Jul!AE104+Ago!AE104+Set!AE104+Oct!AE104),IF(Config!$C$6=11,SUM(+Ene!AE104+Feb!AE104+Mar!AE104+Abr!AE104+May!AE104+Jun!AE104+Jul!AE104+Ago!AE104+Set!AE104+Oct!AE104+Nov!AE104),IF(Config!$C$6=12,SUM(+Ene!AE104+Feb!AE104+Mar!AE104+Abr!AE104+May!AE104+Jun!AE104+Jul!AE104+Ago!AE104+Set!AE104+Oct!AE104+Nov!AE104+Dic!AE104)))))))))))))</f>
        <v>0</v>
      </c>
      <c r="AF104" s="394">
        <f>IF(Config!$C$6=1,SUM(+Ene!AF104),IF(Config!$C$6=2,SUM(+Ene!AF104+Feb!AF104),IF(Config!$C$6=3,SUM(+Ene!AF104+Feb!AF104+Mar!AF104),IF(Config!$C$6=4,SUM(+Ene!AF104+Feb!AF104+Mar!AF104+Abr!AF104),IF(Config!$C$6=5,SUM(Ene!AF104+Feb!AF104+Mar!AF104+Abr!AF104+May!AF104),IF(Config!$C$6=6,SUM(+Ene!AF104+Feb!AF104+Mar!AF104+Abr!AF104+May!AF104+Jun!AF104),IF(Config!$C$6=7,SUM(Ene!AF104+Feb!AF104+Mar!AF104+Abr!AF104+May!AF104+Jun!AF104+Jul!AF104),IF(Config!$C$6=8,SUM(+Ene!AF104+Feb!AF104+Mar!AF104+Abr!AF104+May!AF104+Jun!AF104+Jul!AF104+Ago!AF104),IF(Config!$C$6=9,SUM(+Ene!AF104+Feb!AF104+Mar!AF104+Abr!AF104+May!AF104+Jun!AF104+Jul!AF104+Ago!AF104+Set!AF104),IF(Config!$C$6=10,SUM(+Ene!AF104+Feb!AF104+Mar!AF104+Abr!AF104+May!AF104+Jun!AF104+Jul!AF104+Ago!AF104+Set!AF104+Oct!AF104),IF(Config!$C$6=11,SUM(+Ene!AF104+Feb!AF104+Mar!AF104+Abr!AF104+May!AF104+Jun!AF104+Jul!AF104+Ago!AF104+Set!AF104+Oct!AF104+Nov!AF104),IF(Config!$C$6=12,SUM(+Ene!AF104+Feb!AF104+Mar!AF104+Abr!AF104+May!AF104+Jun!AF104+Jul!AF104+Ago!AF104+Set!AF104+Oct!AF104+Nov!AF104+Dic!AF104)))))))))))))</f>
        <v>0</v>
      </c>
      <c r="AG104" s="394">
        <f>IF(Config!$C$6=1,SUM(+Ene!AG104),IF(Config!$C$6=2,SUM(+Ene!AG104+Feb!AG104),IF(Config!$C$6=3,SUM(+Ene!AG104+Feb!AG104+Mar!AG104),IF(Config!$C$6=4,SUM(+Ene!AG104+Feb!AG104+Mar!AG104+Abr!AG104),IF(Config!$C$6=5,SUM(Ene!AG104+Feb!AG104+Mar!AG104+Abr!AG104+May!AG104),IF(Config!$C$6=6,SUM(+Ene!AG104+Feb!AG104+Mar!AG104+Abr!AG104+May!AG104+Jun!AG104),IF(Config!$C$6=7,SUM(Ene!AG104+Feb!AG104+Mar!AG104+Abr!AG104+May!AG104+Jun!AG104+Jul!AG104),IF(Config!$C$6=8,SUM(+Ene!AG104+Feb!AG104+Mar!AG104+Abr!AG104+May!AG104+Jun!AG104+Jul!AG104+Ago!AG104),IF(Config!$C$6=9,SUM(+Ene!AG104+Feb!AG104+Mar!AG104+Abr!AG104+May!AG104+Jun!AG104+Jul!AG104+Ago!AG104+Set!AG104),IF(Config!$C$6=10,SUM(+Ene!AG104+Feb!AG104+Mar!AG104+Abr!AG104+May!AG104+Jun!AG104+Jul!AG104+Ago!AG104+Set!AG104+Oct!AG104),IF(Config!$C$6=11,SUM(+Ene!AG104+Feb!AG104+Mar!AG104+Abr!AG104+May!AG104+Jun!AG104+Jul!AG104+Ago!AG104+Set!AG104+Oct!AG104+Nov!AG104),IF(Config!$C$6=12,SUM(+Ene!AG104+Feb!AG104+Mar!AG104+Abr!AG104+May!AG104+Jun!AG104+Jul!AG104+Ago!AG104+Set!AG104+Oct!AG104+Nov!AG104+Dic!AG104)))))))))))))</f>
        <v>0</v>
      </c>
      <c r="AH104" s="394">
        <f>IF(Config!$C$6=1,SUM(+Ene!AH104),IF(Config!$C$6=2,SUM(+Ene!AH104+Feb!AH104),IF(Config!$C$6=3,SUM(+Ene!AH104+Feb!AH104+Mar!AH104),IF(Config!$C$6=4,SUM(+Ene!AH104+Feb!AH104+Mar!AH104+Abr!AH104),IF(Config!$C$6=5,SUM(Ene!AH104+Feb!AH104+Mar!AH104+Abr!AH104+May!AH104),IF(Config!$C$6=6,SUM(+Ene!AH104+Feb!AH104+Mar!AH104+Abr!AH104+May!AH104+Jun!AH104),IF(Config!$C$6=7,SUM(Ene!AH104+Feb!AH104+Mar!AH104+Abr!AH104+May!AH104+Jun!AH104+Jul!AH104),IF(Config!$C$6=8,SUM(+Ene!AH104+Feb!AH104+Mar!AH104+Abr!AH104+May!AH104+Jun!AH104+Jul!AH104+Ago!AH104),IF(Config!$C$6=9,SUM(+Ene!AH104+Feb!AH104+Mar!AH104+Abr!AH104+May!AH104+Jun!AH104+Jul!AH104+Ago!AH104+Set!AH104),IF(Config!$C$6=10,SUM(+Ene!AH104+Feb!AH104+Mar!AH104+Abr!AH104+May!AH104+Jun!AH104+Jul!AH104+Ago!AH104+Set!AH104+Oct!AH104),IF(Config!$C$6=11,SUM(+Ene!AH104+Feb!AH104+Mar!AH104+Abr!AH104+May!AH104+Jun!AH104+Jul!AH104+Ago!AH104+Set!AH104+Oct!AH104+Nov!AH104),IF(Config!$C$6=12,SUM(+Ene!AH104+Feb!AH104+Mar!AH104+Abr!AH104+May!AH104+Jun!AH104+Jul!AH104+Ago!AH104+Set!AH104+Oct!AH104+Nov!AH104+Dic!AH104)))))))))))))</f>
        <v>0</v>
      </c>
      <c r="AI104" s="394">
        <f>IF(Config!$C$6=1,SUM(+Ene!AI104),IF(Config!$C$6=2,SUM(+Ene!AI104+Feb!AI104),IF(Config!$C$6=3,SUM(+Ene!AI104+Feb!AI104+Mar!AI104),IF(Config!$C$6=4,SUM(+Ene!AI104+Feb!AI104+Mar!AI104+Abr!AI104),IF(Config!$C$6=5,SUM(Ene!AI104+Feb!AI104+Mar!AI104+Abr!AI104+May!AI104),IF(Config!$C$6=6,SUM(+Ene!AI104+Feb!AI104+Mar!AI104+Abr!AI104+May!AI104+Jun!AI104),IF(Config!$C$6=7,SUM(Ene!AI104+Feb!AI104+Mar!AI104+Abr!AI104+May!AI104+Jun!AI104+Jul!AI104),IF(Config!$C$6=8,SUM(+Ene!AI104+Feb!AI104+Mar!AI104+Abr!AI104+May!AI104+Jun!AI104+Jul!AI104+Ago!AI104),IF(Config!$C$6=9,SUM(+Ene!AI104+Feb!AI104+Mar!AI104+Abr!AI104+May!AI104+Jun!AI104+Jul!AI104+Ago!AI104+Set!AI104),IF(Config!$C$6=10,SUM(+Ene!AI104+Feb!AI104+Mar!AI104+Abr!AI104+May!AI104+Jun!AI104+Jul!AI104+Ago!AI104+Set!AI104+Oct!AI104),IF(Config!$C$6=11,SUM(+Ene!AI104+Feb!AI104+Mar!AI104+Abr!AI104+May!AI104+Jun!AI104+Jul!AI104+Ago!AI104+Set!AI104+Oct!AI104+Nov!AI104),IF(Config!$C$6=12,SUM(+Ene!AI104+Feb!AI104+Mar!AI104+Abr!AI104+May!AI104+Jun!AI104+Jul!AI104+Ago!AI104+Set!AI104+Oct!AI104+Nov!AI104+Dic!AI104)))))))))))))</f>
        <v>0</v>
      </c>
      <c r="AJ104" s="394">
        <f>IF(Config!$C$6=1,SUM(+Ene!AJ104),IF(Config!$C$6=2,SUM(+Ene!AJ104+Feb!AJ104),IF(Config!$C$6=3,SUM(+Ene!AJ104+Feb!AJ104+Mar!AJ104),IF(Config!$C$6=4,SUM(+Ene!AJ104+Feb!AJ104+Mar!AJ104+Abr!AJ104),IF(Config!$C$6=5,SUM(Ene!AJ104+Feb!AJ104+Mar!AJ104+Abr!AJ104+May!AJ104),IF(Config!$C$6=6,SUM(+Ene!AJ104+Feb!AJ104+Mar!AJ104+Abr!AJ104+May!AJ104+Jun!AJ104),IF(Config!$C$6=7,SUM(Ene!AJ104+Feb!AJ104+Mar!AJ104+Abr!AJ104+May!AJ104+Jun!AJ104+Jul!AJ104),IF(Config!$C$6=8,SUM(+Ene!AJ104+Feb!AJ104+Mar!AJ104+Abr!AJ104+May!AJ104+Jun!AJ104+Jul!AJ104+Ago!AJ104),IF(Config!$C$6=9,SUM(+Ene!AJ104+Feb!AJ104+Mar!AJ104+Abr!AJ104+May!AJ104+Jun!AJ104+Jul!AJ104+Ago!AJ104+Set!AJ104),IF(Config!$C$6=10,SUM(+Ene!AJ104+Feb!AJ104+Mar!AJ104+Abr!AJ104+May!AJ104+Jun!AJ104+Jul!AJ104+Ago!AJ104+Set!AJ104+Oct!AJ104),IF(Config!$C$6=11,SUM(+Ene!AJ104+Feb!AJ104+Mar!AJ104+Abr!AJ104+May!AJ104+Jun!AJ104+Jul!AJ104+Ago!AJ104+Set!AJ104+Oct!AJ104+Nov!AJ104),IF(Config!$C$6=12,SUM(+Ene!AJ104+Feb!AJ104+Mar!AJ104+Abr!AJ104+May!AJ104+Jun!AJ104+Jul!AJ104+Ago!AJ104+Set!AJ104+Oct!AJ104+Nov!AJ104+Dic!AJ104)))))))))))))</f>
        <v>0</v>
      </c>
      <c r="AK104" s="394">
        <f>IF(Config!$C$6=1,SUM(+Ene!AK104),IF(Config!$C$6=2,SUM(+Ene!AK104+Feb!AK104),IF(Config!$C$6=3,SUM(+Ene!AK104+Feb!AK104+Mar!AK104),IF(Config!$C$6=4,SUM(+Ene!AK104+Feb!AK104+Mar!AK104+Abr!AK104),IF(Config!$C$6=5,SUM(Ene!AK104+Feb!AK104+Mar!AK104+Abr!AK104+May!AK104),IF(Config!$C$6=6,SUM(+Ene!AK104+Feb!AK104+Mar!AK104+Abr!AK104+May!AK104+Jun!AK104),IF(Config!$C$6=7,SUM(Ene!AK104+Feb!AK104+Mar!AK104+Abr!AK104+May!AK104+Jun!AK104+Jul!AK104),IF(Config!$C$6=8,SUM(+Ene!AK104+Feb!AK104+Mar!AK104+Abr!AK104+May!AK104+Jun!AK104+Jul!AK104+Ago!AK104),IF(Config!$C$6=9,SUM(+Ene!AK104+Feb!AK104+Mar!AK104+Abr!AK104+May!AK104+Jun!AK104+Jul!AK104+Ago!AK104+Set!AK104),IF(Config!$C$6=10,SUM(+Ene!AK104+Feb!AK104+Mar!AK104+Abr!AK104+May!AK104+Jun!AK104+Jul!AK104+Ago!AK104+Set!AK104+Oct!AK104),IF(Config!$C$6=11,SUM(+Ene!AK104+Feb!AK104+Mar!AK104+Abr!AK104+May!AK104+Jun!AK104+Jul!AK104+Ago!AK104+Set!AK104+Oct!AK104+Nov!AK104),IF(Config!$C$6=12,SUM(+Ene!AK104+Feb!AK104+Mar!AK104+Abr!AK104+May!AK104+Jun!AK104+Jul!AK104+Ago!AK104+Set!AK104+Oct!AK104+Nov!AK104+Dic!AK104)))))))))))))</f>
        <v>0</v>
      </c>
      <c r="AL104" s="394">
        <f>IF(Config!$C$6=1,SUM(+Ene!AL104),IF(Config!$C$6=2,SUM(+Ene!AL104+Feb!AL104),IF(Config!$C$6=3,SUM(+Ene!AL104+Feb!AL104+Mar!AL104),IF(Config!$C$6=4,SUM(+Ene!AL104+Feb!AL104+Mar!AL104+Abr!AL104),IF(Config!$C$6=5,SUM(Ene!AL104+Feb!AL104+Mar!AL104+Abr!AL104+May!AL104),IF(Config!$C$6=6,SUM(+Ene!AL104+Feb!AL104+Mar!AL104+Abr!AL104+May!AL104+Jun!AL104),IF(Config!$C$6=7,SUM(Ene!AL104+Feb!AL104+Mar!AL104+Abr!AL104+May!AL104+Jun!AL104+Jul!AL104),IF(Config!$C$6=8,SUM(+Ene!AL104+Feb!AL104+Mar!AL104+Abr!AL104+May!AL104+Jun!AL104+Jul!AL104+Ago!AL104),IF(Config!$C$6=9,SUM(+Ene!AL104+Feb!AL104+Mar!AL104+Abr!AL104+May!AL104+Jun!AL104+Jul!AL104+Ago!AL104+Set!AL104),IF(Config!$C$6=10,SUM(+Ene!AL104+Feb!AL104+Mar!AL104+Abr!AL104+May!AL104+Jun!AL104+Jul!AL104+Ago!AL104+Set!AL104+Oct!AL104),IF(Config!$C$6=11,SUM(+Ene!AL104+Feb!AL104+Mar!AL104+Abr!AL104+May!AL104+Jun!AL104+Jul!AL104+Ago!AL104+Set!AL104+Oct!AL104+Nov!AL104),IF(Config!$C$6=12,SUM(+Ene!AL104+Feb!AL104+Mar!AL104+Abr!AL104+May!AL104+Jun!AL104+Jul!AL104+Ago!AL104+Set!AL104+Oct!AL104+Nov!AL104+Dic!AL104)))))))))))))</f>
        <v>0</v>
      </c>
      <c r="AM104" s="394">
        <f>IF(Config!$C$6=1,SUM(+Ene!AM104),IF(Config!$C$6=2,SUM(+Ene!AM104+Feb!AM104),IF(Config!$C$6=3,SUM(+Ene!AM104+Feb!AM104+Mar!AM104),IF(Config!$C$6=4,SUM(+Ene!AM104+Feb!AM104+Mar!AM104+Abr!AM104),IF(Config!$C$6=5,SUM(Ene!AM104+Feb!AM104+Mar!AM104+Abr!AM104+May!AM104),IF(Config!$C$6=6,SUM(+Ene!AM104+Feb!AM104+Mar!AM104+Abr!AM104+May!AM104+Jun!AM104),IF(Config!$C$6=7,SUM(Ene!AM104+Feb!AM104+Mar!AM104+Abr!AM104+May!AM104+Jun!AM104+Jul!AM104),IF(Config!$C$6=8,SUM(+Ene!AM104+Feb!AM104+Mar!AM104+Abr!AM104+May!AM104+Jun!AM104+Jul!AM104+Ago!AM104),IF(Config!$C$6=9,SUM(+Ene!AM104+Feb!AM104+Mar!AM104+Abr!AM104+May!AM104+Jun!AM104+Jul!AM104+Ago!AM104+Set!AM104),IF(Config!$C$6=10,SUM(+Ene!AM104+Feb!AM104+Mar!AM104+Abr!AM104+May!AM104+Jun!AM104+Jul!AM104+Ago!AM104+Set!AM104+Oct!AM104),IF(Config!$C$6=11,SUM(+Ene!AM104+Feb!AM104+Mar!AM104+Abr!AM104+May!AM104+Jun!AM104+Jul!AM104+Ago!AM104+Set!AM104+Oct!AM104+Nov!AM104),IF(Config!$C$6=12,SUM(+Ene!AM104+Feb!AM104+Mar!AM104+Abr!AM104+May!AM104+Jun!AM104+Jul!AM104+Ago!AM104+Set!AM104+Oct!AM104+Nov!AM104+Dic!AM104)))))))))))))</f>
        <v>0</v>
      </c>
      <c r="AN104" s="394">
        <f>IF(Config!$C$6=1,SUM(+Ene!AN104),IF(Config!$C$6=2,SUM(+Ene!AN104+Feb!AN104),IF(Config!$C$6=3,SUM(+Ene!AN104+Feb!AN104+Mar!AN104),IF(Config!$C$6=4,SUM(+Ene!AN104+Feb!AN104+Mar!AN104+Abr!AN104),IF(Config!$C$6=5,SUM(Ene!AN104+Feb!AN104+Mar!AN104+Abr!AN104+May!AN104),IF(Config!$C$6=6,SUM(+Ene!AN104+Feb!AN104+Mar!AN104+Abr!AN104+May!AN104+Jun!AN104),IF(Config!$C$6=7,SUM(Ene!AN104+Feb!AN104+Mar!AN104+Abr!AN104+May!AN104+Jun!AN104+Jul!AN104),IF(Config!$C$6=8,SUM(+Ene!AN104+Feb!AN104+Mar!AN104+Abr!AN104+May!AN104+Jun!AN104+Jul!AN104+Ago!AN104),IF(Config!$C$6=9,SUM(+Ene!AN104+Feb!AN104+Mar!AN104+Abr!AN104+May!AN104+Jun!AN104+Jul!AN104+Ago!AN104+Set!AN104),IF(Config!$C$6=10,SUM(+Ene!AN104+Feb!AN104+Mar!AN104+Abr!AN104+May!AN104+Jun!AN104+Jul!AN104+Ago!AN104+Set!AN104+Oct!AN104),IF(Config!$C$6=11,SUM(+Ene!AN104+Feb!AN104+Mar!AN104+Abr!AN104+May!AN104+Jun!AN104+Jul!AN104+Ago!AN104+Set!AN104+Oct!AN104+Nov!AN104),IF(Config!$C$6=12,SUM(+Ene!AN104+Feb!AN104+Mar!AN104+Abr!AN104+May!AN104+Jun!AN104+Jul!AN104+Ago!AN104+Set!AN104+Oct!AN104+Nov!AN104+Dic!AN104)))))))))))))</f>
        <v>0</v>
      </c>
      <c r="AO104" s="394">
        <f>IF(Config!$C$6=1,SUM(+Ene!AO104),IF(Config!$C$6=2,SUM(+Ene!AO104+Feb!AO104),IF(Config!$C$6=3,SUM(+Ene!AO104+Feb!AO104+Mar!AO104),IF(Config!$C$6=4,SUM(+Ene!AO104+Feb!AO104+Mar!AO104+Abr!AO104),IF(Config!$C$6=5,SUM(Ene!AO104+Feb!AO104+Mar!AO104+Abr!AO104+May!AO104),IF(Config!$C$6=6,SUM(+Ene!AO104+Feb!AO104+Mar!AO104+Abr!AO104+May!AO104+Jun!AO104),IF(Config!$C$6=7,SUM(Ene!AO104+Feb!AO104+Mar!AO104+Abr!AO104+May!AO104+Jun!AO104+Jul!AO104),IF(Config!$C$6=8,SUM(+Ene!AO104+Feb!AO104+Mar!AO104+Abr!AO104+May!AO104+Jun!AO104+Jul!AO104+Ago!AO104),IF(Config!$C$6=9,SUM(+Ene!AO104+Feb!AO104+Mar!AO104+Abr!AO104+May!AO104+Jun!AO104+Jul!AO104+Ago!AO104+Set!AO104),IF(Config!$C$6=10,SUM(+Ene!AO104+Feb!AO104+Mar!AO104+Abr!AO104+May!AO104+Jun!AO104+Jul!AO104+Ago!AO104+Set!AO104+Oct!AO104),IF(Config!$C$6=11,SUM(+Ene!AO104+Feb!AO104+Mar!AO104+Abr!AO104+May!AO104+Jun!AO104+Jul!AO104+Ago!AO104+Set!AO104+Oct!AO104+Nov!AO104),IF(Config!$C$6=12,SUM(+Ene!AO104+Feb!AO104+Mar!AO104+Abr!AO104+May!AO104+Jun!AO104+Jul!AO104+Ago!AO104+Set!AO104+Oct!AO104+Nov!AO104+Dic!AO104)))))))))))))</f>
        <v>0</v>
      </c>
      <c r="AP104" s="394">
        <f>IF(Config!$C$6=1,SUM(+Ene!AP104),IF(Config!$C$6=2,SUM(+Ene!AP104+Feb!AP104),IF(Config!$C$6=3,SUM(+Ene!AP104+Feb!AP104+Mar!AP104),IF(Config!$C$6=4,SUM(+Ene!AP104+Feb!AP104+Mar!AP104+Abr!AP104),IF(Config!$C$6=5,SUM(Ene!AP104+Feb!AP104+Mar!AP104+Abr!AP104+May!AP104),IF(Config!$C$6=6,SUM(+Ene!AP104+Feb!AP104+Mar!AP104+Abr!AP104+May!AP104+Jun!AP104),IF(Config!$C$6=7,SUM(Ene!AP104+Feb!AP104+Mar!AP104+Abr!AP104+May!AP104+Jun!AP104+Jul!AP104),IF(Config!$C$6=8,SUM(+Ene!AP104+Feb!AP104+Mar!AP104+Abr!AP104+May!AP104+Jun!AP104+Jul!AP104+Ago!AP104),IF(Config!$C$6=9,SUM(+Ene!AP104+Feb!AP104+Mar!AP104+Abr!AP104+May!AP104+Jun!AP104+Jul!AP104+Ago!AP104+Set!AP104),IF(Config!$C$6=10,SUM(+Ene!AP104+Feb!AP104+Mar!AP104+Abr!AP104+May!AP104+Jun!AP104+Jul!AP104+Ago!AP104+Set!AP104+Oct!AP104),IF(Config!$C$6=11,SUM(+Ene!AP104+Feb!AP104+Mar!AP104+Abr!AP104+May!AP104+Jun!AP104+Jul!AP104+Ago!AP104+Set!AP104+Oct!AP104+Nov!AP104),IF(Config!$C$6=12,SUM(+Ene!AP104+Feb!AP104+Mar!AP104+Abr!AP104+May!AP104+Jun!AP104+Jul!AP104+Ago!AP104+Set!AP104+Oct!AP104+Nov!AP104+Dic!AP104)))))))))))))</f>
        <v>0</v>
      </c>
      <c r="AQ104" s="394">
        <f>IF(Config!$C$6=1,SUM(+Ene!AQ104),IF(Config!$C$6=2,SUM(+Ene!AQ104+Feb!AQ104),IF(Config!$C$6=3,SUM(+Ene!AQ104+Feb!AQ104+Mar!AQ104),IF(Config!$C$6=4,SUM(+Ene!AQ104+Feb!AQ104+Mar!AQ104+Abr!AQ104),IF(Config!$C$6=5,SUM(Ene!AQ104+Feb!AQ104+Mar!AQ104+Abr!AQ104+May!AQ104),IF(Config!$C$6=6,SUM(+Ene!AQ104+Feb!AQ104+Mar!AQ104+Abr!AQ104+May!AQ104+Jun!AQ104),IF(Config!$C$6=7,SUM(Ene!AQ104+Feb!AQ104+Mar!AQ104+Abr!AQ104+May!AQ104+Jun!AQ104+Jul!AQ104),IF(Config!$C$6=8,SUM(+Ene!AQ104+Feb!AQ104+Mar!AQ104+Abr!AQ104+May!AQ104+Jun!AQ104+Jul!AQ104+Ago!AQ104),IF(Config!$C$6=9,SUM(+Ene!AQ104+Feb!AQ104+Mar!AQ104+Abr!AQ104+May!AQ104+Jun!AQ104+Jul!AQ104+Ago!AQ104+Set!AQ104),IF(Config!$C$6=10,SUM(+Ene!AQ104+Feb!AQ104+Mar!AQ104+Abr!AQ104+May!AQ104+Jun!AQ104+Jul!AQ104+Ago!AQ104+Set!AQ104+Oct!AQ104),IF(Config!$C$6=11,SUM(+Ene!AQ104+Feb!AQ104+Mar!AQ104+Abr!AQ104+May!AQ104+Jun!AQ104+Jul!AQ104+Ago!AQ104+Set!AQ104+Oct!AQ104+Nov!AQ104),IF(Config!$C$6=12,SUM(+Ene!AQ104+Feb!AQ104+Mar!AQ104+Abr!AQ104+May!AQ104+Jun!AQ104+Jul!AQ104+Ago!AQ104+Set!AQ104+Oct!AQ104+Nov!AQ104+Dic!AQ104)))))))))))))</f>
        <v>0</v>
      </c>
      <c r="AR104" s="394">
        <f>IF(Config!$C$6=1,SUM(+Ene!AR104),IF(Config!$C$6=2,SUM(+Ene!AR104+Feb!AR104),IF(Config!$C$6=3,SUM(+Ene!AR104+Feb!AR104+Mar!AR104),IF(Config!$C$6=4,SUM(+Ene!AR104+Feb!AR104+Mar!AR104+Abr!AR104),IF(Config!$C$6=5,SUM(Ene!AR104+Feb!AR104+Mar!AR104+Abr!AR104+May!AR104),IF(Config!$C$6=6,SUM(+Ene!AR104+Feb!AR104+Mar!AR104+Abr!AR104+May!AR104+Jun!AR104),IF(Config!$C$6=7,SUM(Ene!AR104+Feb!AR104+Mar!AR104+Abr!AR104+May!AR104+Jun!AR104+Jul!AR104),IF(Config!$C$6=8,SUM(+Ene!AR104+Feb!AR104+Mar!AR104+Abr!AR104+May!AR104+Jun!AR104+Jul!AR104+Ago!AR104),IF(Config!$C$6=9,SUM(+Ene!AR104+Feb!AR104+Mar!AR104+Abr!AR104+May!AR104+Jun!AR104+Jul!AR104+Ago!AR104+Set!AR104),IF(Config!$C$6=10,SUM(+Ene!AR104+Feb!AR104+Mar!AR104+Abr!AR104+May!AR104+Jun!AR104+Jul!AR104+Ago!AR104+Set!AR104+Oct!AR104),IF(Config!$C$6=11,SUM(+Ene!AR104+Feb!AR104+Mar!AR104+Abr!AR104+May!AR104+Jun!AR104+Jul!AR104+Ago!AR104+Set!AR104+Oct!AR104+Nov!AR104),IF(Config!$C$6=12,SUM(+Ene!AR104+Feb!AR104+Mar!AR104+Abr!AR104+May!AR104+Jun!AR104+Jul!AR104+Ago!AR104+Set!AR104+Oct!AR104+Nov!AR104+Dic!AR104)))))))))))))</f>
        <v>0</v>
      </c>
      <c r="AS104" s="394">
        <f>IF(Config!$C$6=1,SUM(+Ene!AS104),IF(Config!$C$6=2,SUM(+Ene!AS104+Feb!AS104),IF(Config!$C$6=3,SUM(+Ene!AS104+Feb!AS104+Mar!AS104),IF(Config!$C$6=4,SUM(+Ene!AS104+Feb!AS104+Mar!AS104+Abr!AS104),IF(Config!$C$6=5,SUM(Ene!AS104+Feb!AS104+Mar!AS104+Abr!AS104+May!AS104),IF(Config!$C$6=6,SUM(+Ene!AS104+Feb!AS104+Mar!AS104+Abr!AS104+May!AS104+Jun!AS104),IF(Config!$C$6=7,SUM(Ene!AS104+Feb!AS104+Mar!AS104+Abr!AS104+May!AS104+Jun!AS104+Jul!AS104),IF(Config!$C$6=8,SUM(+Ene!AS104+Feb!AS104+Mar!AS104+Abr!AS104+May!AS104+Jun!AS104+Jul!AS104+Ago!AS104),IF(Config!$C$6=9,SUM(+Ene!AS104+Feb!AS104+Mar!AS104+Abr!AS104+May!AS104+Jun!AS104+Jul!AS104+Ago!AS104+Set!AS104),IF(Config!$C$6=10,SUM(+Ene!AS104+Feb!AS104+Mar!AS104+Abr!AS104+May!AS104+Jun!AS104+Jul!AS104+Ago!AS104+Set!AS104+Oct!AS104),IF(Config!$C$6=11,SUM(+Ene!AS104+Feb!AS104+Mar!AS104+Abr!AS104+May!AS104+Jun!AS104+Jul!AS104+Ago!AS104+Set!AS104+Oct!AS104+Nov!AS104),IF(Config!$C$6=12,SUM(+Ene!AS104+Feb!AS104+Mar!AS104+Abr!AS104+May!AS104+Jun!AS104+Jul!AS104+Ago!AS104+Set!AS104+Oct!AS104+Nov!AS104+Dic!AS104)))))))))))))</f>
        <v>0</v>
      </c>
      <c r="AT104" s="394">
        <f>IF(Config!$C$6=1,SUM(+Ene!AT104),IF(Config!$C$6=2,SUM(+Ene!AT104+Feb!AT104),IF(Config!$C$6=3,SUM(+Ene!AT104+Feb!AT104+Mar!AT104),IF(Config!$C$6=4,SUM(+Ene!AT104+Feb!AT104+Mar!AT104+Abr!AT104),IF(Config!$C$6=5,SUM(Ene!AT104+Feb!AT104+Mar!AT104+Abr!AT104+May!AT104),IF(Config!$C$6=6,SUM(+Ene!AT104+Feb!AT104+Mar!AT104+Abr!AT104+May!AT104+Jun!AT104),IF(Config!$C$6=7,SUM(Ene!AT104+Feb!AT104+Mar!AT104+Abr!AT104+May!AT104+Jun!AT104+Jul!AT104),IF(Config!$C$6=8,SUM(+Ene!AT104+Feb!AT104+Mar!AT104+Abr!AT104+May!AT104+Jun!AT104+Jul!AT104+Ago!AT104),IF(Config!$C$6=9,SUM(+Ene!AT104+Feb!AT104+Mar!AT104+Abr!AT104+May!AT104+Jun!AT104+Jul!AT104+Ago!AT104+Set!AT104),IF(Config!$C$6=10,SUM(+Ene!AT104+Feb!AT104+Mar!AT104+Abr!AT104+May!AT104+Jun!AT104+Jul!AT104+Ago!AT104+Set!AT104+Oct!AT104),IF(Config!$C$6=11,SUM(+Ene!AT104+Feb!AT104+Mar!AT104+Abr!AT104+May!AT104+Jun!AT104+Jul!AT104+Ago!AT104+Set!AT104+Oct!AT104+Nov!AT104),IF(Config!$C$6=12,SUM(+Ene!AT104+Feb!AT104+Mar!AT104+Abr!AT104+May!AT104+Jun!AT104+Jul!AT104+Ago!AT104+Set!AT104+Oct!AT104+Nov!AT104+Dic!AT104)))))))))))))</f>
        <v>0</v>
      </c>
      <c r="AU104">
        <f t="shared" si="79"/>
        <v>0</v>
      </c>
      <c r="AV104" s="394">
        <f t="shared" si="70"/>
        <v>0</v>
      </c>
      <c r="AW104" s="394">
        <f t="shared" si="71"/>
        <v>0</v>
      </c>
      <c r="AX104" s="394">
        <f t="shared" si="72"/>
        <v>0</v>
      </c>
      <c r="AY104" s="394">
        <f t="shared" si="73"/>
        <v>0</v>
      </c>
      <c r="AZ104" s="394">
        <f t="shared" si="74"/>
        <v>0</v>
      </c>
      <c r="BA104" s="394">
        <f t="shared" si="75"/>
        <v>0</v>
      </c>
      <c r="BB104" s="37">
        <f t="shared" si="59"/>
        <v>0</v>
      </c>
      <c r="BC104" s="394">
        <f t="shared" si="76"/>
        <v>0</v>
      </c>
      <c r="BD104" s="394">
        <f t="shared" si="77"/>
        <v>0</v>
      </c>
      <c r="BE104" s="394">
        <f t="shared" si="78"/>
        <v>0</v>
      </c>
      <c r="BF104" s="54">
        <f t="shared" si="69"/>
        <v>0</v>
      </c>
      <c r="BG104" t="str">
        <f t="shared" si="80"/>
        <v>OK</v>
      </c>
    </row>
    <row r="105" spans="1:59" x14ac:dyDescent="0.25">
      <c r="A105" s="400">
        <v>102</v>
      </c>
      <c r="B105" s="392" t="str">
        <f>METAS!B101</f>
        <v>PORCENTAJE DE NIÑOS 4 AÑOS VACUNADOS CON EL 2DO REFUERZO CON VACUNA ANTIPOLIO ORAL (APO)</v>
      </c>
      <c r="C105" s="387" t="str">
        <f>METAS!D101</f>
        <v>DIT</v>
      </c>
      <c r="D105" s="394">
        <f>IF(Config!$C$6=1,SUM(+Ene!D105),IF(Config!$C$6=2,SUM(+Ene!D105+Feb!D105),IF(Config!$C$6=3,SUM(+Ene!D105+Feb!D105+Mar!D105),IF(Config!$C$6=4,SUM(+Ene!D105+Feb!D105+Mar!D105+Abr!D105),IF(Config!$C$6=5,SUM(Ene!D105+Feb!D105+Mar!D105+Abr!D105+May!D105),IF(Config!$C$6=6,SUM(+Ene!D105+Feb!D105+Mar!D105+Abr!D105+May!D105+Jun!D105),IF(Config!$C$6=7,SUM(Ene!D105+Feb!D105+Mar!D105+Abr!D105+May!D105+Jun!D105+Jul!D105),IF(Config!$C$6=8,SUM(+Ene!D105+Feb!D105+Mar!D105+Abr!D105+May!D105+Jun!D105+Jul!D105+Ago!D105),IF(Config!$C$6=9,SUM(+Ene!D105+Feb!D105+Mar!D105+Abr!D105+May!D105+Jun!D105+Jul!D105+Ago!D105+Set!D105),IF(Config!$C$6=10,SUM(+Ene!D105+Feb!D105+Mar!D105+Abr!D105+May!D105+Jun!D105+Jul!D105+Ago!D105+Set!D105+Oct!D105),IF(Config!$C$6=11,SUM(+Ene!D105+Feb!D105+Mar!D105+Abr!D105+May!D105+Jun!D105+Jul!D105+Ago!D105+Set!D105+Oct!D105+Nov!D105),IF(Config!$C$6=12,SUM(+Ene!D105+Feb!D105+Mar!D105+Abr!D105+May!D105+Jun!D105+Jul!D105+Ago!D105+Set!D105+Oct!D105+Nov!D105+Dic!D105)))))))))))))</f>
        <v>0</v>
      </c>
      <c r="E105" s="394">
        <f>IF(Config!$C$6=1,SUM(+Ene!E105),IF(Config!$C$6=2,SUM(+Ene!E105+Feb!E105),IF(Config!$C$6=3,SUM(+Ene!E105+Feb!E105+Mar!E105),IF(Config!$C$6=4,SUM(+Ene!E105+Feb!E105+Mar!E105+Abr!E105),IF(Config!$C$6=5,SUM(Ene!E105+Feb!E105+Mar!E105+Abr!E105+May!E105),IF(Config!$C$6=6,SUM(+Ene!E105+Feb!E105+Mar!E105+Abr!E105+May!E105+Jun!E105),IF(Config!$C$6=7,SUM(Ene!E105+Feb!E105+Mar!E105+Abr!E105+May!E105+Jun!E105+Jul!E105),IF(Config!$C$6=8,SUM(+Ene!E105+Feb!E105+Mar!E105+Abr!E105+May!E105+Jun!E105+Jul!E105+Ago!E105),IF(Config!$C$6=9,SUM(+Ene!E105+Feb!E105+Mar!E105+Abr!E105+May!E105+Jun!E105+Jul!E105+Ago!E105+Set!E105),IF(Config!$C$6=10,SUM(+Ene!E105+Feb!E105+Mar!E105+Abr!E105+May!E105+Jun!E105+Jul!E105+Ago!E105+Set!E105+Oct!E105),IF(Config!$C$6=11,SUM(+Ene!E105+Feb!E105+Mar!E105+Abr!E105+May!E105+Jun!E105+Jul!E105+Ago!E105+Set!E105+Oct!E105+Nov!E105),IF(Config!$C$6=12,SUM(+Ene!E105+Feb!E105+Mar!E105+Abr!E105+May!E105+Jun!E105+Jul!E105+Ago!E105+Set!E105+Oct!E105+Nov!E105+Dic!E105)))))))))))))</f>
        <v>0</v>
      </c>
      <c r="F105" s="429">
        <f>IF(Config!$C$6=1,SUM(+Ene!F125),IF(Config!$C$6=2,SUM(+Ene!F125+Feb!F125),IF(Config!$C$6=3,SUM(+Ene!F125+Feb!F125+Mar!F125),IF(Config!$C$6=4,SUM(+Ene!F125+Feb!F125+Mar!F125+Abr!F125),IF(Config!$C$6=5,SUM(Ene!F125+Feb!F125+Mar!F125+Abr!F125+May!F125),IF(Config!$C$6=6,SUM(+Ene!F125+Feb!F125+Mar!F125+Abr!F125+May!F125+Jun!F125),IF(Config!$C$6=7,SUM(Ene!F125+Feb!F125+Mar!F125+Abr!F125+May!F125+Jun!F125+Jul!F125),IF(Config!$C$6=8,SUM(+Ene!F125+Feb!F125+Mar!F125+Abr!F125+May!F125+Jun!F125+Jul!F125+Ago!F125),IF(Config!$C$6=9,SUM(+Ene!F125+Feb!F125+Mar!F125+Abr!F125+May!F125+Jun!F125+Jul!F125+Ago!F125+Set!F125),IF(Config!$C$6=10,SUM(+Ene!F125+Feb!F125+Mar!F125+Abr!F125+May!F125+Jun!F125+Jul!F125+Ago!F125+Set!F125+Oct!F125),IF(Config!$C$6=11,SUM(+Ene!F125+Feb!F125+Mar!F125+Abr!F125+May!F125+Jun!F125+Jul!F125+Ago!F125+Set!F125+Oct!F125+Nov!F125),IF(Config!$C$6=12,SUM(+Ene!F125+Feb!F125+Mar!F125+Abr!F125+May!F125+Jun!F125+Jul!F125+Ago!F125+Set!F125+Oct!F125+Nov!F125+Dic!F125)))))))))))))</f>
        <v>0</v>
      </c>
      <c r="G105" s="394">
        <f>IF(Config!$C$6=1,SUM(+Ene!G105),IF(Config!$C$6=2,SUM(+Ene!G105+Feb!G105),IF(Config!$C$6=3,SUM(+Ene!G105+Feb!G105+Mar!G105),IF(Config!$C$6=4,SUM(+Ene!G105+Feb!G105+Mar!G105+Abr!G105),IF(Config!$C$6=5,SUM(Ene!G105+Feb!G105+Mar!G105+Abr!G105+May!G105),IF(Config!$C$6=6,SUM(+Ene!G105+Feb!G105+Mar!G105+Abr!G105+May!G105+Jun!G105),IF(Config!$C$6=7,SUM(Ene!G105+Feb!G105+Mar!G105+Abr!G105+May!G105+Jun!G105+Jul!G105),IF(Config!$C$6=8,SUM(+Ene!G105+Feb!G105+Mar!G105+Abr!G105+May!G105+Jun!G105+Jul!G105+Ago!G105),IF(Config!$C$6=9,SUM(+Ene!G105+Feb!G105+Mar!G105+Abr!G105+May!G105+Jun!G105+Jul!G105+Ago!G105+Set!G105),IF(Config!$C$6=10,SUM(+Ene!G105+Feb!G105+Mar!G105+Abr!G105+May!G105+Jun!G105+Jul!G105+Ago!G105+Set!G105+Oct!G105),IF(Config!$C$6=11,SUM(+Ene!G105+Feb!G105+Mar!G105+Abr!G105+May!G105+Jun!G105+Jul!G105+Ago!G105+Set!G105+Oct!G105+Nov!G105),IF(Config!$C$6=12,SUM(+Ene!G105+Feb!G105+Mar!G105+Abr!G105+May!G105+Jun!G105+Jul!G105+Ago!G105+Set!G105+Oct!G105+Nov!G105+Dic!G105)))))))))))))</f>
        <v>0</v>
      </c>
      <c r="H105" s="394">
        <f>IF(Config!$C$6=1,SUM(+Ene!H105),IF(Config!$C$6=2,SUM(+Ene!H105+Feb!H105),IF(Config!$C$6=3,SUM(+Ene!H105+Feb!H105+Mar!H105),IF(Config!$C$6=4,SUM(+Ene!H105+Feb!H105+Mar!H105+Abr!H105),IF(Config!$C$6=5,SUM(Ene!H105+Feb!H105+Mar!H105+Abr!H105+May!H105),IF(Config!$C$6=6,SUM(+Ene!H105+Feb!H105+Mar!H105+Abr!H105+May!H105+Jun!H105),IF(Config!$C$6=7,SUM(Ene!H105+Feb!H105+Mar!H105+Abr!H105+May!H105+Jun!H105+Jul!H105),IF(Config!$C$6=8,SUM(+Ene!H105+Feb!H105+Mar!H105+Abr!H105+May!H105+Jun!H105+Jul!H105+Ago!H105),IF(Config!$C$6=9,SUM(+Ene!H105+Feb!H105+Mar!H105+Abr!H105+May!H105+Jun!H105+Jul!H105+Ago!H105+Set!H105),IF(Config!$C$6=10,SUM(+Ene!H105+Feb!H105+Mar!H105+Abr!H105+May!H105+Jun!H105+Jul!H105+Ago!H105+Set!H105+Oct!H105),IF(Config!$C$6=11,SUM(+Ene!H105+Feb!H105+Mar!H105+Abr!H105+May!H105+Jun!H105+Jul!H105+Ago!H105+Set!H105+Oct!H105+Nov!H105),IF(Config!$C$6=12,SUM(+Ene!H105+Feb!H105+Mar!H105+Abr!H105+May!H105+Jun!H105+Jul!H105+Ago!H105+Set!H105+Oct!H105+Nov!H105+Dic!H105)))))))))))))</f>
        <v>0</v>
      </c>
      <c r="I105" s="394">
        <f>IF(Config!$C$6=1,SUM(+Ene!I105),IF(Config!$C$6=2,SUM(+Ene!I105+Feb!I105),IF(Config!$C$6=3,SUM(+Ene!I105+Feb!I105+Mar!I105),IF(Config!$C$6=4,SUM(+Ene!I105+Feb!I105+Mar!I105+Abr!I105),IF(Config!$C$6=5,SUM(Ene!I105+Feb!I105+Mar!I105+Abr!I105+May!I105),IF(Config!$C$6=6,SUM(+Ene!I105+Feb!I105+Mar!I105+Abr!I105+May!I105+Jun!I105),IF(Config!$C$6=7,SUM(Ene!I105+Feb!I105+Mar!I105+Abr!I105+May!I105+Jun!I105+Jul!I105),IF(Config!$C$6=8,SUM(+Ene!I105+Feb!I105+Mar!I105+Abr!I105+May!I105+Jun!I105+Jul!I105+Ago!I105),IF(Config!$C$6=9,SUM(+Ene!I105+Feb!I105+Mar!I105+Abr!I105+May!I105+Jun!I105+Jul!I105+Ago!I105+Set!I105),IF(Config!$C$6=10,SUM(+Ene!I105+Feb!I105+Mar!I105+Abr!I105+May!I105+Jun!I105+Jul!I105+Ago!I105+Set!I105+Oct!I105),IF(Config!$C$6=11,SUM(+Ene!I105+Feb!I105+Mar!I105+Abr!I105+May!I105+Jun!I105+Jul!I105+Ago!I105+Set!I105+Oct!I105+Nov!I105),IF(Config!$C$6=12,SUM(+Ene!I105+Feb!I105+Mar!I105+Abr!I105+May!I105+Jun!I105+Jul!I105+Ago!I105+Set!I105+Oct!I105+Nov!I105+Dic!I105)))))))))))))</f>
        <v>0</v>
      </c>
      <c r="J105" s="394">
        <f>IF(Config!$C$6=1,SUM(+Ene!J105),IF(Config!$C$6=2,SUM(+Ene!J105+Feb!J105),IF(Config!$C$6=3,SUM(+Ene!J105+Feb!J105+Mar!J105),IF(Config!$C$6=4,SUM(+Ene!J105+Feb!J105+Mar!J105+Abr!J105),IF(Config!$C$6=5,SUM(Ene!J105+Feb!J105+Mar!J105+Abr!J105+May!J105),IF(Config!$C$6=6,SUM(+Ene!J105+Feb!J105+Mar!J105+Abr!J105+May!J105+Jun!J105),IF(Config!$C$6=7,SUM(Ene!J105+Feb!J105+Mar!J105+Abr!J105+May!J105+Jun!J105+Jul!J105),IF(Config!$C$6=8,SUM(+Ene!J105+Feb!J105+Mar!J105+Abr!J105+May!J105+Jun!J105+Jul!J105+Ago!J105),IF(Config!$C$6=9,SUM(+Ene!J105+Feb!J105+Mar!J105+Abr!J105+May!J105+Jun!J105+Jul!J105+Ago!J105+Set!J105),IF(Config!$C$6=10,SUM(+Ene!J105+Feb!J105+Mar!J105+Abr!J105+May!J105+Jun!J105+Jul!J105+Ago!J105+Set!J105+Oct!J105),IF(Config!$C$6=11,SUM(+Ene!J105+Feb!J105+Mar!J105+Abr!J105+May!J105+Jun!J105+Jul!J105+Ago!J105+Set!J105+Oct!J105+Nov!J105),IF(Config!$C$6=12,SUM(+Ene!J105+Feb!J105+Mar!J105+Abr!J105+May!J105+Jun!J105+Jul!J105+Ago!J105+Set!J105+Oct!J105+Nov!J105+Dic!J105)))))))))))))</f>
        <v>0</v>
      </c>
      <c r="K105" s="394">
        <f>IF(Config!$C$6=1,SUM(+Ene!K105),IF(Config!$C$6=2,SUM(+Ene!K105+Feb!K105),IF(Config!$C$6=3,SUM(+Ene!K105+Feb!K105+Mar!K105),IF(Config!$C$6=4,SUM(+Ene!K105+Feb!K105+Mar!K105+Abr!K105),IF(Config!$C$6=5,SUM(Ene!K105+Feb!K105+Mar!K105+Abr!K105+May!K105),IF(Config!$C$6=6,SUM(+Ene!K105+Feb!K105+Mar!K105+Abr!K105+May!K105+Jun!K105),IF(Config!$C$6=7,SUM(Ene!K105+Feb!K105+Mar!K105+Abr!K105+May!K105+Jun!K105+Jul!K105),IF(Config!$C$6=8,SUM(+Ene!K105+Feb!K105+Mar!K105+Abr!K105+May!K105+Jun!K105+Jul!K105+Ago!K105),IF(Config!$C$6=9,SUM(+Ene!K105+Feb!K105+Mar!K105+Abr!K105+May!K105+Jun!K105+Jul!K105+Ago!K105+Set!K105),IF(Config!$C$6=10,SUM(+Ene!K105+Feb!K105+Mar!K105+Abr!K105+May!K105+Jun!K105+Jul!K105+Ago!K105+Set!K105+Oct!K105),IF(Config!$C$6=11,SUM(+Ene!K105+Feb!K105+Mar!K105+Abr!K105+May!K105+Jun!K105+Jul!K105+Ago!K105+Set!K105+Oct!K105+Nov!K105),IF(Config!$C$6=12,SUM(+Ene!K105+Feb!K105+Mar!K105+Abr!K105+May!K105+Jun!K105+Jul!K105+Ago!K105+Set!K105+Oct!K105+Nov!K105+Dic!K105)))))))))))))</f>
        <v>0</v>
      </c>
      <c r="L105" s="394">
        <f>IF(Config!$C$6=1,SUM(+Ene!L105),IF(Config!$C$6=2,SUM(+Ene!L105+Feb!L105),IF(Config!$C$6=3,SUM(+Ene!L105+Feb!L105+Mar!L105),IF(Config!$C$6=4,SUM(+Ene!L105+Feb!L105+Mar!L105+Abr!L105),IF(Config!$C$6=5,SUM(Ene!L105+Feb!L105+Mar!L105+Abr!L105+May!L105),IF(Config!$C$6=6,SUM(+Ene!L105+Feb!L105+Mar!L105+Abr!L105+May!L105+Jun!L105),IF(Config!$C$6=7,SUM(Ene!L105+Feb!L105+Mar!L105+Abr!L105+May!L105+Jun!L105+Jul!L105),IF(Config!$C$6=8,SUM(+Ene!L105+Feb!L105+Mar!L105+Abr!L105+May!L105+Jun!L105+Jul!L105+Ago!L105),IF(Config!$C$6=9,SUM(+Ene!L105+Feb!L105+Mar!L105+Abr!L105+May!L105+Jun!L105+Jul!L105+Ago!L105+Set!L105),IF(Config!$C$6=10,SUM(+Ene!L105+Feb!L105+Mar!L105+Abr!L105+May!L105+Jun!L105+Jul!L105+Ago!L105+Set!L105+Oct!L105),IF(Config!$C$6=11,SUM(+Ene!L105+Feb!L105+Mar!L105+Abr!L105+May!L105+Jun!L105+Jul!L105+Ago!L105+Set!L105+Oct!L105+Nov!L105),IF(Config!$C$6=12,SUM(+Ene!L105+Feb!L105+Mar!L105+Abr!L105+May!L105+Jun!L105+Jul!L105+Ago!L105+Set!L105+Oct!L105+Nov!L105+Dic!L105)))))))))))))</f>
        <v>0</v>
      </c>
      <c r="M105" s="394">
        <f>IF(Config!$C$6=1,SUM(+Ene!M105),IF(Config!$C$6=2,SUM(+Ene!M105+Feb!M105),IF(Config!$C$6=3,SUM(+Ene!M105+Feb!M105+Mar!M105),IF(Config!$C$6=4,SUM(+Ene!M105+Feb!M105+Mar!M105+Abr!M105),IF(Config!$C$6=5,SUM(Ene!M105+Feb!M105+Mar!M105+Abr!M105+May!M105),IF(Config!$C$6=6,SUM(+Ene!M105+Feb!M105+Mar!M105+Abr!M105+May!M105+Jun!M105),IF(Config!$C$6=7,SUM(Ene!M105+Feb!M105+Mar!M105+Abr!M105+May!M105+Jun!M105+Jul!M105),IF(Config!$C$6=8,SUM(+Ene!M105+Feb!M105+Mar!M105+Abr!M105+May!M105+Jun!M105+Jul!M105+Ago!M105),IF(Config!$C$6=9,SUM(+Ene!M105+Feb!M105+Mar!M105+Abr!M105+May!M105+Jun!M105+Jul!M105+Ago!M105+Set!M105),IF(Config!$C$6=10,SUM(+Ene!M105+Feb!M105+Mar!M105+Abr!M105+May!M105+Jun!M105+Jul!M105+Ago!M105+Set!M105+Oct!M105),IF(Config!$C$6=11,SUM(+Ene!M105+Feb!M105+Mar!M105+Abr!M105+May!M105+Jun!M105+Jul!M105+Ago!M105+Set!M105+Oct!M105+Nov!M105),IF(Config!$C$6=12,SUM(+Ene!M105+Feb!M105+Mar!M105+Abr!M105+May!M105+Jun!M105+Jul!M105+Ago!M105+Set!M105+Oct!M105+Nov!M105+Dic!M105)))))))))))))</f>
        <v>0</v>
      </c>
      <c r="N105" s="394">
        <f>IF(Config!$C$6=1,SUM(+Ene!N105),IF(Config!$C$6=2,SUM(+Ene!N105+Feb!N105),IF(Config!$C$6=3,SUM(+Ene!N105+Feb!N105+Mar!N105),IF(Config!$C$6=4,SUM(+Ene!N105+Feb!N105+Mar!N105+Abr!N105),IF(Config!$C$6=5,SUM(Ene!N105+Feb!N105+Mar!N105+Abr!N105+May!N105),IF(Config!$C$6=6,SUM(+Ene!N105+Feb!N105+Mar!N105+Abr!N105+May!N105+Jun!N105),IF(Config!$C$6=7,SUM(Ene!N105+Feb!N105+Mar!N105+Abr!N105+May!N105+Jun!N105+Jul!N105),IF(Config!$C$6=8,SUM(+Ene!N105+Feb!N105+Mar!N105+Abr!N105+May!N105+Jun!N105+Jul!N105+Ago!N105),IF(Config!$C$6=9,SUM(+Ene!N105+Feb!N105+Mar!N105+Abr!N105+May!N105+Jun!N105+Jul!N105+Ago!N105+Set!N105),IF(Config!$C$6=10,SUM(+Ene!N105+Feb!N105+Mar!N105+Abr!N105+May!N105+Jun!N105+Jul!N105+Ago!N105+Set!N105+Oct!N105),IF(Config!$C$6=11,SUM(+Ene!N105+Feb!N105+Mar!N105+Abr!N105+May!N105+Jun!N105+Jul!N105+Ago!N105+Set!N105+Oct!N105+Nov!N105),IF(Config!$C$6=12,SUM(+Ene!N105+Feb!N105+Mar!N105+Abr!N105+May!N105+Jun!N105+Jul!N105+Ago!N105+Set!N105+Oct!N105+Nov!N105+Dic!N105)))))))))))))</f>
        <v>0</v>
      </c>
      <c r="O105" s="394">
        <f>IF(Config!$C$6=1,SUM(+Ene!O105),IF(Config!$C$6=2,SUM(+Ene!O105+Feb!O105),IF(Config!$C$6=3,SUM(+Ene!O105+Feb!O105+Mar!O105),IF(Config!$C$6=4,SUM(+Ene!O105+Feb!O105+Mar!O105+Abr!O105),IF(Config!$C$6=5,SUM(Ene!O105+Feb!O105+Mar!O105+Abr!O105+May!O105),IF(Config!$C$6=6,SUM(+Ene!O105+Feb!O105+Mar!O105+Abr!O105+May!O105+Jun!O105),IF(Config!$C$6=7,SUM(Ene!O105+Feb!O105+Mar!O105+Abr!O105+May!O105+Jun!O105+Jul!O105),IF(Config!$C$6=8,SUM(+Ene!O105+Feb!O105+Mar!O105+Abr!O105+May!O105+Jun!O105+Jul!O105+Ago!O105),IF(Config!$C$6=9,SUM(+Ene!O105+Feb!O105+Mar!O105+Abr!O105+May!O105+Jun!O105+Jul!O105+Ago!O105+Set!O105),IF(Config!$C$6=10,SUM(+Ene!O105+Feb!O105+Mar!O105+Abr!O105+May!O105+Jun!O105+Jul!O105+Ago!O105+Set!O105+Oct!O105),IF(Config!$C$6=11,SUM(+Ene!O105+Feb!O105+Mar!O105+Abr!O105+May!O105+Jun!O105+Jul!O105+Ago!O105+Set!O105+Oct!O105+Nov!O105),IF(Config!$C$6=12,SUM(+Ene!O105+Feb!O105+Mar!O105+Abr!O105+May!O105+Jun!O105+Jul!O105+Ago!O105+Set!O105+Oct!O105+Nov!O105+Dic!O105)))))))))))))</f>
        <v>0</v>
      </c>
      <c r="P105" s="394">
        <f>IF(Config!$C$6=1,SUM(+Ene!P105),IF(Config!$C$6=2,SUM(+Ene!P105+Feb!P105),IF(Config!$C$6=3,SUM(+Ene!P105+Feb!P105+Mar!P105),IF(Config!$C$6=4,SUM(+Ene!P105+Feb!P105+Mar!P105+Abr!P105),IF(Config!$C$6=5,SUM(Ene!P105+Feb!P105+Mar!P105+Abr!P105+May!P105),IF(Config!$C$6=6,SUM(+Ene!P105+Feb!P105+Mar!P105+Abr!P105+May!P105+Jun!P105),IF(Config!$C$6=7,SUM(Ene!P105+Feb!P105+Mar!P105+Abr!P105+May!P105+Jun!P105+Jul!P105),IF(Config!$C$6=8,SUM(+Ene!P105+Feb!P105+Mar!P105+Abr!P105+May!P105+Jun!P105+Jul!P105+Ago!P105),IF(Config!$C$6=9,SUM(+Ene!P105+Feb!P105+Mar!P105+Abr!P105+May!P105+Jun!P105+Jul!P105+Ago!P105+Set!P105),IF(Config!$C$6=10,SUM(+Ene!P105+Feb!P105+Mar!P105+Abr!P105+May!P105+Jun!P105+Jul!P105+Ago!P105+Set!P105+Oct!P105),IF(Config!$C$6=11,SUM(+Ene!P105+Feb!P105+Mar!P105+Abr!P105+May!P105+Jun!P105+Jul!P105+Ago!P105+Set!P105+Oct!P105+Nov!P105),IF(Config!$C$6=12,SUM(+Ene!P105+Feb!P105+Mar!P105+Abr!P105+May!P105+Jun!P105+Jul!P105+Ago!P105+Set!P105+Oct!P105+Nov!P105+Dic!P105)))))))))))))</f>
        <v>0</v>
      </c>
      <c r="Q105" s="394">
        <f>IF(Config!$C$6=1,SUM(+Ene!Q105),IF(Config!$C$6=2,SUM(+Ene!Q105+Feb!Q105),IF(Config!$C$6=3,SUM(+Ene!Q105+Feb!Q105+Mar!Q105),IF(Config!$C$6=4,SUM(+Ene!Q105+Feb!Q105+Mar!Q105+Abr!Q105),IF(Config!$C$6=5,SUM(Ene!Q105+Feb!Q105+Mar!Q105+Abr!Q105+May!Q105),IF(Config!$C$6=6,SUM(+Ene!Q105+Feb!Q105+Mar!Q105+Abr!Q105+May!Q105+Jun!Q105),IF(Config!$C$6=7,SUM(Ene!Q105+Feb!Q105+Mar!Q105+Abr!Q105+May!Q105+Jun!Q105+Jul!Q105),IF(Config!$C$6=8,SUM(+Ene!Q105+Feb!Q105+Mar!Q105+Abr!Q105+May!Q105+Jun!Q105+Jul!Q105+Ago!Q105),IF(Config!$C$6=9,SUM(+Ene!Q105+Feb!Q105+Mar!Q105+Abr!Q105+May!Q105+Jun!Q105+Jul!Q105+Ago!Q105+Set!Q105),IF(Config!$C$6=10,SUM(+Ene!Q105+Feb!Q105+Mar!Q105+Abr!Q105+May!Q105+Jun!Q105+Jul!Q105+Ago!Q105+Set!Q105+Oct!Q105),IF(Config!$C$6=11,SUM(+Ene!Q105+Feb!Q105+Mar!Q105+Abr!Q105+May!Q105+Jun!Q105+Jul!Q105+Ago!Q105+Set!Q105+Oct!Q105+Nov!Q105),IF(Config!$C$6=12,SUM(+Ene!Q105+Feb!Q105+Mar!Q105+Abr!Q105+May!Q105+Jun!Q105+Jul!Q105+Ago!Q105+Set!Q105+Oct!Q105+Nov!Q105+Dic!Q105)))))))))))))</f>
        <v>0</v>
      </c>
      <c r="R105" s="394">
        <f>IF(Config!$C$6=1,SUM(+Ene!R105),IF(Config!$C$6=2,SUM(+Ene!R105+Feb!R105),IF(Config!$C$6=3,SUM(+Ene!R105+Feb!R105+Mar!R105),IF(Config!$C$6=4,SUM(+Ene!R105+Feb!R105+Mar!R105+Abr!R105),IF(Config!$C$6=5,SUM(Ene!R105+Feb!R105+Mar!R105+Abr!R105+May!R105),IF(Config!$C$6=6,SUM(+Ene!R105+Feb!R105+Mar!R105+Abr!R105+May!R105+Jun!R105),IF(Config!$C$6=7,SUM(Ene!R105+Feb!R105+Mar!R105+Abr!R105+May!R105+Jun!R105+Jul!R105),IF(Config!$C$6=8,SUM(+Ene!R105+Feb!R105+Mar!R105+Abr!R105+May!R105+Jun!R105+Jul!R105+Ago!R105),IF(Config!$C$6=9,SUM(+Ene!R105+Feb!R105+Mar!R105+Abr!R105+May!R105+Jun!R105+Jul!R105+Ago!R105+Set!R105),IF(Config!$C$6=10,SUM(+Ene!R105+Feb!R105+Mar!R105+Abr!R105+May!R105+Jun!R105+Jul!R105+Ago!R105+Set!R105+Oct!R105),IF(Config!$C$6=11,SUM(+Ene!R105+Feb!R105+Mar!R105+Abr!R105+May!R105+Jun!R105+Jul!R105+Ago!R105+Set!R105+Oct!R105+Nov!R105),IF(Config!$C$6=12,SUM(+Ene!R105+Feb!R105+Mar!R105+Abr!R105+May!R105+Jun!R105+Jul!R105+Ago!R105+Set!R105+Oct!R105+Nov!R105+Dic!R105)))))))))))))</f>
        <v>0</v>
      </c>
      <c r="S105" s="394">
        <f>IF(Config!$C$6=1,SUM(+Ene!S105),IF(Config!$C$6=2,SUM(+Ene!S105+Feb!S105),IF(Config!$C$6=3,SUM(+Ene!S105+Feb!S105+Mar!S105),IF(Config!$C$6=4,SUM(+Ene!S105+Feb!S105+Mar!S105+Abr!S105),IF(Config!$C$6=5,SUM(Ene!S105+Feb!S105+Mar!S105+Abr!S105+May!S105),IF(Config!$C$6=6,SUM(+Ene!S105+Feb!S105+Mar!S105+Abr!S105+May!S105+Jun!S105),IF(Config!$C$6=7,SUM(Ene!S105+Feb!S105+Mar!S105+Abr!S105+May!S105+Jun!S105+Jul!S105),IF(Config!$C$6=8,SUM(+Ene!S105+Feb!S105+Mar!S105+Abr!S105+May!S105+Jun!S105+Jul!S105+Ago!S105),IF(Config!$C$6=9,SUM(+Ene!S105+Feb!S105+Mar!S105+Abr!S105+May!S105+Jun!S105+Jul!S105+Ago!S105+Set!S105),IF(Config!$C$6=10,SUM(+Ene!S105+Feb!S105+Mar!S105+Abr!S105+May!S105+Jun!S105+Jul!S105+Ago!S105+Set!S105+Oct!S105),IF(Config!$C$6=11,SUM(+Ene!S105+Feb!S105+Mar!S105+Abr!S105+May!S105+Jun!S105+Jul!S105+Ago!S105+Set!S105+Oct!S105+Nov!S105),IF(Config!$C$6=12,SUM(+Ene!S105+Feb!S105+Mar!S105+Abr!S105+May!S105+Jun!S105+Jul!S105+Ago!S105+Set!S105+Oct!S105+Nov!S105+Dic!S105)))))))))))))</f>
        <v>0</v>
      </c>
      <c r="T105" s="394">
        <f>IF(Config!$C$6=1,SUM(+Ene!T105),IF(Config!$C$6=2,SUM(+Ene!T105+Feb!T105),IF(Config!$C$6=3,SUM(+Ene!T105+Feb!T105+Mar!T105),IF(Config!$C$6=4,SUM(+Ene!T105+Feb!T105+Mar!T105+Abr!T105),IF(Config!$C$6=5,SUM(Ene!T105+Feb!T105+Mar!T105+Abr!T105+May!T105),IF(Config!$C$6=6,SUM(+Ene!T105+Feb!T105+Mar!T105+Abr!T105+May!T105+Jun!T105),IF(Config!$C$6=7,SUM(Ene!T105+Feb!T105+Mar!T105+Abr!T105+May!T105+Jun!T105+Jul!T105),IF(Config!$C$6=8,SUM(+Ene!T105+Feb!T105+Mar!T105+Abr!T105+May!T105+Jun!T105+Jul!T105+Ago!T105),IF(Config!$C$6=9,SUM(+Ene!T105+Feb!T105+Mar!T105+Abr!T105+May!T105+Jun!T105+Jul!T105+Ago!T105+Set!T105),IF(Config!$C$6=10,SUM(+Ene!T105+Feb!T105+Mar!T105+Abr!T105+May!T105+Jun!T105+Jul!T105+Ago!T105+Set!T105+Oct!T105),IF(Config!$C$6=11,SUM(+Ene!T105+Feb!T105+Mar!T105+Abr!T105+May!T105+Jun!T105+Jul!T105+Ago!T105+Set!T105+Oct!T105+Nov!T105),IF(Config!$C$6=12,SUM(+Ene!T105+Feb!T105+Mar!T105+Abr!T105+May!T105+Jun!T105+Jul!T105+Ago!T105+Set!T105+Oct!T105+Nov!T105+Dic!T105)))))))))))))</f>
        <v>0</v>
      </c>
      <c r="U105" s="394">
        <f>IF(Config!$C$6=1,SUM(+Ene!U105),IF(Config!$C$6=2,SUM(+Ene!U105+Feb!U105),IF(Config!$C$6=3,SUM(+Ene!U105+Feb!U105+Mar!U105),IF(Config!$C$6=4,SUM(+Ene!U105+Feb!U105+Mar!U105+Abr!U105),IF(Config!$C$6=5,SUM(Ene!U105+Feb!U105+Mar!U105+Abr!U105+May!U105),IF(Config!$C$6=6,SUM(+Ene!U105+Feb!U105+Mar!U105+Abr!U105+May!U105+Jun!U105),IF(Config!$C$6=7,SUM(Ene!U105+Feb!U105+Mar!U105+Abr!U105+May!U105+Jun!U105+Jul!U105),IF(Config!$C$6=8,SUM(+Ene!U105+Feb!U105+Mar!U105+Abr!U105+May!U105+Jun!U105+Jul!U105+Ago!U105),IF(Config!$C$6=9,SUM(+Ene!U105+Feb!U105+Mar!U105+Abr!U105+May!U105+Jun!U105+Jul!U105+Ago!U105+Set!U105),IF(Config!$C$6=10,SUM(+Ene!U105+Feb!U105+Mar!U105+Abr!U105+May!U105+Jun!U105+Jul!U105+Ago!U105+Set!U105+Oct!U105),IF(Config!$C$6=11,SUM(+Ene!U105+Feb!U105+Mar!U105+Abr!U105+May!U105+Jun!U105+Jul!U105+Ago!U105+Set!U105+Oct!U105+Nov!U105),IF(Config!$C$6=12,SUM(+Ene!U105+Feb!U105+Mar!U105+Abr!U105+May!U105+Jun!U105+Jul!U105+Ago!U105+Set!U105+Oct!U105+Nov!U105+Dic!U105)))))))))))))</f>
        <v>0</v>
      </c>
      <c r="V105" s="394">
        <f>IF(Config!$C$6=1,SUM(+Ene!V105),IF(Config!$C$6=2,SUM(+Ene!V105+Feb!V105),IF(Config!$C$6=3,SUM(+Ene!V105+Feb!V105+Mar!V105),IF(Config!$C$6=4,SUM(+Ene!V105+Feb!V105+Mar!V105+Abr!V105),IF(Config!$C$6=5,SUM(Ene!V105+Feb!V105+Mar!V105+Abr!V105+May!V105),IF(Config!$C$6=6,SUM(+Ene!V105+Feb!V105+Mar!V105+Abr!V105+May!V105+Jun!V105),IF(Config!$C$6=7,SUM(Ene!V105+Feb!V105+Mar!V105+Abr!V105+May!V105+Jun!V105+Jul!V105),IF(Config!$C$6=8,SUM(+Ene!V105+Feb!V105+Mar!V105+Abr!V105+May!V105+Jun!V105+Jul!V105+Ago!V105),IF(Config!$C$6=9,SUM(+Ene!V105+Feb!V105+Mar!V105+Abr!V105+May!V105+Jun!V105+Jul!V105+Ago!V105+Set!V105),IF(Config!$C$6=10,SUM(+Ene!V105+Feb!V105+Mar!V105+Abr!V105+May!V105+Jun!V105+Jul!V105+Ago!V105+Set!V105+Oct!V105),IF(Config!$C$6=11,SUM(+Ene!V105+Feb!V105+Mar!V105+Abr!V105+May!V105+Jun!V105+Jul!V105+Ago!V105+Set!V105+Oct!V105+Nov!V105),IF(Config!$C$6=12,SUM(+Ene!V105+Feb!V105+Mar!V105+Abr!V105+May!V105+Jun!V105+Jul!V105+Ago!V105+Set!V105+Oct!V105+Nov!V105+Dic!V105)))))))))))))</f>
        <v>0</v>
      </c>
      <c r="W105" s="394">
        <f>IF(Config!$C$6=1,SUM(+Ene!W105),IF(Config!$C$6=2,SUM(+Ene!W105+Feb!W105),IF(Config!$C$6=3,SUM(+Ene!W105+Feb!W105+Mar!W105),IF(Config!$C$6=4,SUM(+Ene!W105+Feb!W105+Mar!W105+Abr!W105),IF(Config!$C$6=5,SUM(Ene!W105+Feb!W105+Mar!W105+Abr!W105+May!W105),IF(Config!$C$6=6,SUM(+Ene!W105+Feb!W105+Mar!W105+Abr!W105+May!W105+Jun!W105),IF(Config!$C$6=7,SUM(Ene!W105+Feb!W105+Mar!W105+Abr!W105+May!W105+Jun!W105+Jul!W105),IF(Config!$C$6=8,SUM(+Ene!W105+Feb!W105+Mar!W105+Abr!W105+May!W105+Jun!W105+Jul!W105+Ago!W105),IF(Config!$C$6=9,SUM(+Ene!W105+Feb!W105+Mar!W105+Abr!W105+May!W105+Jun!W105+Jul!W105+Ago!W105+Set!W105),IF(Config!$C$6=10,SUM(+Ene!W105+Feb!W105+Mar!W105+Abr!W105+May!W105+Jun!W105+Jul!W105+Ago!W105+Set!W105+Oct!W105),IF(Config!$C$6=11,SUM(+Ene!W105+Feb!W105+Mar!W105+Abr!W105+May!W105+Jun!W105+Jul!W105+Ago!W105+Set!W105+Oct!W105+Nov!W105),IF(Config!$C$6=12,SUM(+Ene!W105+Feb!W105+Mar!W105+Abr!W105+May!W105+Jun!W105+Jul!W105+Ago!W105+Set!W105+Oct!W105+Nov!W105+Dic!W105)))))))))))))</f>
        <v>0</v>
      </c>
      <c r="X105" s="394">
        <f>IF(Config!$C$6=1,SUM(+Ene!X105),IF(Config!$C$6=2,SUM(+Ene!X105+Feb!X105),IF(Config!$C$6=3,SUM(+Ene!X105+Feb!X105+Mar!X105),IF(Config!$C$6=4,SUM(+Ene!X105+Feb!X105+Mar!X105+Abr!X105),IF(Config!$C$6=5,SUM(Ene!X105+Feb!X105+Mar!X105+Abr!X105+May!X105),IF(Config!$C$6=6,SUM(+Ene!X105+Feb!X105+Mar!X105+Abr!X105+May!X105+Jun!X105),IF(Config!$C$6=7,SUM(Ene!X105+Feb!X105+Mar!X105+Abr!X105+May!X105+Jun!X105+Jul!X105),IF(Config!$C$6=8,SUM(+Ene!X105+Feb!X105+Mar!X105+Abr!X105+May!X105+Jun!X105+Jul!X105+Ago!X105),IF(Config!$C$6=9,SUM(+Ene!X105+Feb!X105+Mar!X105+Abr!X105+May!X105+Jun!X105+Jul!X105+Ago!X105+Set!X105),IF(Config!$C$6=10,SUM(+Ene!X105+Feb!X105+Mar!X105+Abr!X105+May!X105+Jun!X105+Jul!X105+Ago!X105+Set!X105+Oct!X105),IF(Config!$C$6=11,SUM(+Ene!X105+Feb!X105+Mar!X105+Abr!X105+May!X105+Jun!X105+Jul!X105+Ago!X105+Set!X105+Oct!X105+Nov!X105),IF(Config!$C$6=12,SUM(+Ene!X105+Feb!X105+Mar!X105+Abr!X105+May!X105+Jun!X105+Jul!X105+Ago!X105+Set!X105+Oct!X105+Nov!X105+Dic!X105)))))))))))))</f>
        <v>0</v>
      </c>
      <c r="Y105" s="394">
        <f>IF(Config!$C$6=1,SUM(+Ene!Y105),IF(Config!$C$6=2,SUM(+Ene!Y105+Feb!Y105),IF(Config!$C$6=3,SUM(+Ene!Y105+Feb!Y105+Mar!Y105),IF(Config!$C$6=4,SUM(+Ene!Y105+Feb!Y105+Mar!Y105+Abr!Y105),IF(Config!$C$6=5,SUM(Ene!Y105+Feb!Y105+Mar!Y105+Abr!Y105+May!Y105),IF(Config!$C$6=6,SUM(+Ene!Y105+Feb!Y105+Mar!Y105+Abr!Y105+May!Y105+Jun!Y105),IF(Config!$C$6=7,SUM(Ene!Y105+Feb!Y105+Mar!Y105+Abr!Y105+May!Y105+Jun!Y105+Jul!Y105),IF(Config!$C$6=8,SUM(+Ene!Y105+Feb!Y105+Mar!Y105+Abr!Y105+May!Y105+Jun!Y105+Jul!Y105+Ago!Y105),IF(Config!$C$6=9,SUM(+Ene!Y105+Feb!Y105+Mar!Y105+Abr!Y105+May!Y105+Jun!Y105+Jul!Y105+Ago!Y105+Set!Y105),IF(Config!$C$6=10,SUM(+Ene!Y105+Feb!Y105+Mar!Y105+Abr!Y105+May!Y105+Jun!Y105+Jul!Y105+Ago!Y105+Set!Y105+Oct!Y105),IF(Config!$C$6=11,SUM(+Ene!Y105+Feb!Y105+Mar!Y105+Abr!Y105+May!Y105+Jun!Y105+Jul!Y105+Ago!Y105+Set!Y105+Oct!Y105+Nov!Y105),IF(Config!$C$6=12,SUM(+Ene!Y105+Feb!Y105+Mar!Y105+Abr!Y105+May!Y105+Jun!Y105+Jul!Y105+Ago!Y105+Set!Y105+Oct!Y105+Nov!Y105+Dic!Y105)))))))))))))</f>
        <v>0</v>
      </c>
      <c r="Z105" s="394">
        <f>IF(Config!$C$6=1,SUM(+Ene!Z105),IF(Config!$C$6=2,SUM(+Ene!Z105+Feb!Z105),IF(Config!$C$6=3,SUM(+Ene!Z105+Feb!Z105+Mar!Z105),IF(Config!$C$6=4,SUM(+Ene!Z105+Feb!Z105+Mar!Z105+Abr!Z105),IF(Config!$C$6=5,SUM(Ene!Z105+Feb!Z105+Mar!Z105+Abr!Z105+May!Z105),IF(Config!$C$6=6,SUM(+Ene!Z105+Feb!Z105+Mar!Z105+Abr!Z105+May!Z105+Jun!Z105),IF(Config!$C$6=7,SUM(Ene!Z105+Feb!Z105+Mar!Z105+Abr!Z105+May!Z105+Jun!Z105+Jul!Z105),IF(Config!$C$6=8,SUM(+Ene!Z105+Feb!Z105+Mar!Z105+Abr!Z105+May!Z105+Jun!Z105+Jul!Z105+Ago!Z105),IF(Config!$C$6=9,SUM(+Ene!Z105+Feb!Z105+Mar!Z105+Abr!Z105+May!Z105+Jun!Z105+Jul!Z105+Ago!Z105+Set!Z105),IF(Config!$C$6=10,SUM(+Ene!Z105+Feb!Z105+Mar!Z105+Abr!Z105+May!Z105+Jun!Z105+Jul!Z105+Ago!Z105+Set!Z105+Oct!Z105),IF(Config!$C$6=11,SUM(+Ene!Z105+Feb!Z105+Mar!Z105+Abr!Z105+May!Z105+Jun!Z105+Jul!Z105+Ago!Z105+Set!Z105+Oct!Z105+Nov!Z105),IF(Config!$C$6=12,SUM(+Ene!Z105+Feb!Z105+Mar!Z105+Abr!Z105+May!Z105+Jun!Z105+Jul!Z105+Ago!Z105+Set!Z105+Oct!Z105+Nov!Z105+Dic!Z105)))))))))))))</f>
        <v>0</v>
      </c>
      <c r="AA105" s="394">
        <f>IF(Config!$C$6=1,SUM(+Ene!AA105),IF(Config!$C$6=2,SUM(+Ene!AA105+Feb!AA105),IF(Config!$C$6=3,SUM(+Ene!AA105+Feb!AA105+Mar!AA105),IF(Config!$C$6=4,SUM(+Ene!AA105+Feb!AA105+Mar!AA105+Abr!AA105),IF(Config!$C$6=5,SUM(Ene!AA105+Feb!AA105+Mar!AA105+Abr!AA105+May!AA105),IF(Config!$C$6=6,SUM(+Ene!AA105+Feb!AA105+Mar!AA105+Abr!AA105+May!AA105+Jun!AA105),IF(Config!$C$6=7,SUM(Ene!AA105+Feb!AA105+Mar!AA105+Abr!AA105+May!AA105+Jun!AA105+Jul!AA105),IF(Config!$C$6=8,SUM(+Ene!AA105+Feb!AA105+Mar!AA105+Abr!AA105+May!AA105+Jun!AA105+Jul!AA105+Ago!AA105),IF(Config!$C$6=9,SUM(+Ene!AA105+Feb!AA105+Mar!AA105+Abr!AA105+May!AA105+Jun!AA105+Jul!AA105+Ago!AA105+Set!AA105),IF(Config!$C$6=10,SUM(+Ene!AA105+Feb!AA105+Mar!AA105+Abr!AA105+May!AA105+Jun!AA105+Jul!AA105+Ago!AA105+Set!AA105+Oct!AA105),IF(Config!$C$6=11,SUM(+Ene!AA105+Feb!AA105+Mar!AA105+Abr!AA105+May!AA105+Jun!AA105+Jul!AA105+Ago!AA105+Set!AA105+Oct!AA105+Nov!AA105),IF(Config!$C$6=12,SUM(+Ene!AA105+Feb!AA105+Mar!AA105+Abr!AA105+May!AA105+Jun!AA105+Jul!AA105+Ago!AA105+Set!AA105+Oct!AA105+Nov!AA105+Dic!AA105)))))))))))))</f>
        <v>0</v>
      </c>
      <c r="AB105" s="394">
        <f>IF(Config!$C$6=1,SUM(+Ene!AB105),IF(Config!$C$6=2,SUM(+Ene!AB105+Feb!AB105),IF(Config!$C$6=3,SUM(+Ene!AB105+Feb!AB105+Mar!AB105),IF(Config!$C$6=4,SUM(+Ene!AB105+Feb!AB105+Mar!AB105+Abr!AB105),IF(Config!$C$6=5,SUM(Ene!AB105+Feb!AB105+Mar!AB105+Abr!AB105+May!AB105),IF(Config!$C$6=6,SUM(+Ene!AB105+Feb!AB105+Mar!AB105+Abr!AB105+May!AB105+Jun!AB105),IF(Config!$C$6=7,SUM(Ene!AB105+Feb!AB105+Mar!AB105+Abr!AB105+May!AB105+Jun!AB105+Jul!AB105),IF(Config!$C$6=8,SUM(+Ene!AB105+Feb!AB105+Mar!AB105+Abr!AB105+May!AB105+Jun!AB105+Jul!AB105+Ago!AB105),IF(Config!$C$6=9,SUM(+Ene!AB105+Feb!AB105+Mar!AB105+Abr!AB105+May!AB105+Jun!AB105+Jul!AB105+Ago!AB105+Set!AB105),IF(Config!$C$6=10,SUM(+Ene!AB105+Feb!AB105+Mar!AB105+Abr!AB105+May!AB105+Jun!AB105+Jul!AB105+Ago!AB105+Set!AB105+Oct!AB105),IF(Config!$C$6=11,SUM(+Ene!AB105+Feb!AB105+Mar!AB105+Abr!AB105+May!AB105+Jun!AB105+Jul!AB105+Ago!AB105+Set!AB105+Oct!AB105+Nov!AB105),IF(Config!$C$6=12,SUM(+Ene!AB105+Feb!AB105+Mar!AB105+Abr!AB105+May!AB105+Jun!AB105+Jul!AB105+Ago!AB105+Set!AB105+Oct!AB105+Nov!AB105+Dic!AB105)))))))))))))</f>
        <v>0</v>
      </c>
      <c r="AC105" s="394">
        <f>IF(Config!$C$6=1,SUM(+Ene!AC105),IF(Config!$C$6=2,SUM(+Ene!AC105+Feb!AC105),IF(Config!$C$6=3,SUM(+Ene!AC105+Feb!AC105+Mar!AC105),IF(Config!$C$6=4,SUM(+Ene!AC105+Feb!AC105+Mar!AC105+Abr!AC105),IF(Config!$C$6=5,SUM(Ene!AC105+Feb!AC105+Mar!AC105+Abr!AC105+May!AC105),IF(Config!$C$6=6,SUM(+Ene!AC105+Feb!AC105+Mar!AC105+Abr!AC105+May!AC105+Jun!AC105),IF(Config!$C$6=7,SUM(Ene!AC105+Feb!AC105+Mar!AC105+Abr!AC105+May!AC105+Jun!AC105+Jul!AC105),IF(Config!$C$6=8,SUM(+Ene!AC105+Feb!AC105+Mar!AC105+Abr!AC105+May!AC105+Jun!AC105+Jul!AC105+Ago!AC105),IF(Config!$C$6=9,SUM(+Ene!AC105+Feb!AC105+Mar!AC105+Abr!AC105+May!AC105+Jun!AC105+Jul!AC105+Ago!AC105+Set!AC105),IF(Config!$C$6=10,SUM(+Ene!AC105+Feb!AC105+Mar!AC105+Abr!AC105+May!AC105+Jun!AC105+Jul!AC105+Ago!AC105+Set!AC105+Oct!AC105),IF(Config!$C$6=11,SUM(+Ene!AC105+Feb!AC105+Mar!AC105+Abr!AC105+May!AC105+Jun!AC105+Jul!AC105+Ago!AC105+Set!AC105+Oct!AC105+Nov!AC105),IF(Config!$C$6=12,SUM(+Ene!AC105+Feb!AC105+Mar!AC105+Abr!AC105+May!AC105+Jun!AC105+Jul!AC105+Ago!AC105+Set!AC105+Oct!AC105+Nov!AC105+Dic!AC105)))))))))))))</f>
        <v>0</v>
      </c>
      <c r="AD105" s="394">
        <f>IF(Config!$C$6=1,SUM(+Ene!AD105),IF(Config!$C$6=2,SUM(+Ene!AD105+Feb!AD105),IF(Config!$C$6=3,SUM(+Ene!AD105+Feb!AD105+Mar!AD105),IF(Config!$C$6=4,SUM(+Ene!AD105+Feb!AD105+Mar!AD105+Abr!AD105),IF(Config!$C$6=5,SUM(Ene!AD105+Feb!AD105+Mar!AD105+Abr!AD105+May!AD105),IF(Config!$C$6=6,SUM(+Ene!AD105+Feb!AD105+Mar!AD105+Abr!AD105+May!AD105+Jun!AD105),IF(Config!$C$6=7,SUM(Ene!AD105+Feb!AD105+Mar!AD105+Abr!AD105+May!AD105+Jun!AD105+Jul!AD105),IF(Config!$C$6=8,SUM(+Ene!AD105+Feb!AD105+Mar!AD105+Abr!AD105+May!AD105+Jun!AD105+Jul!AD105+Ago!AD105),IF(Config!$C$6=9,SUM(+Ene!AD105+Feb!AD105+Mar!AD105+Abr!AD105+May!AD105+Jun!AD105+Jul!AD105+Ago!AD105+Set!AD105),IF(Config!$C$6=10,SUM(+Ene!AD105+Feb!AD105+Mar!AD105+Abr!AD105+May!AD105+Jun!AD105+Jul!AD105+Ago!AD105+Set!AD105+Oct!AD105),IF(Config!$C$6=11,SUM(+Ene!AD105+Feb!AD105+Mar!AD105+Abr!AD105+May!AD105+Jun!AD105+Jul!AD105+Ago!AD105+Set!AD105+Oct!AD105+Nov!AD105),IF(Config!$C$6=12,SUM(+Ene!AD105+Feb!AD105+Mar!AD105+Abr!AD105+May!AD105+Jun!AD105+Jul!AD105+Ago!AD105+Set!AD105+Oct!AD105+Nov!AD105+Dic!AD105)))))))))))))</f>
        <v>0</v>
      </c>
      <c r="AE105" s="394">
        <f>IF(Config!$C$6=1,SUM(+Ene!AE105),IF(Config!$C$6=2,SUM(+Ene!AE105+Feb!AE105),IF(Config!$C$6=3,SUM(+Ene!AE105+Feb!AE105+Mar!AE105),IF(Config!$C$6=4,SUM(+Ene!AE105+Feb!AE105+Mar!AE105+Abr!AE105),IF(Config!$C$6=5,SUM(Ene!AE105+Feb!AE105+Mar!AE105+Abr!AE105+May!AE105),IF(Config!$C$6=6,SUM(+Ene!AE105+Feb!AE105+Mar!AE105+Abr!AE105+May!AE105+Jun!AE105),IF(Config!$C$6=7,SUM(Ene!AE105+Feb!AE105+Mar!AE105+Abr!AE105+May!AE105+Jun!AE105+Jul!AE105),IF(Config!$C$6=8,SUM(+Ene!AE105+Feb!AE105+Mar!AE105+Abr!AE105+May!AE105+Jun!AE105+Jul!AE105+Ago!AE105),IF(Config!$C$6=9,SUM(+Ene!AE105+Feb!AE105+Mar!AE105+Abr!AE105+May!AE105+Jun!AE105+Jul!AE105+Ago!AE105+Set!AE105),IF(Config!$C$6=10,SUM(+Ene!AE105+Feb!AE105+Mar!AE105+Abr!AE105+May!AE105+Jun!AE105+Jul!AE105+Ago!AE105+Set!AE105+Oct!AE105),IF(Config!$C$6=11,SUM(+Ene!AE105+Feb!AE105+Mar!AE105+Abr!AE105+May!AE105+Jun!AE105+Jul!AE105+Ago!AE105+Set!AE105+Oct!AE105+Nov!AE105),IF(Config!$C$6=12,SUM(+Ene!AE105+Feb!AE105+Mar!AE105+Abr!AE105+May!AE105+Jun!AE105+Jul!AE105+Ago!AE105+Set!AE105+Oct!AE105+Nov!AE105+Dic!AE105)))))))))))))</f>
        <v>0</v>
      </c>
      <c r="AF105" s="394">
        <f>IF(Config!$C$6=1,SUM(+Ene!AF105),IF(Config!$C$6=2,SUM(+Ene!AF105+Feb!AF105),IF(Config!$C$6=3,SUM(+Ene!AF105+Feb!AF105+Mar!AF105),IF(Config!$C$6=4,SUM(+Ene!AF105+Feb!AF105+Mar!AF105+Abr!AF105),IF(Config!$C$6=5,SUM(Ene!AF105+Feb!AF105+Mar!AF105+Abr!AF105+May!AF105),IF(Config!$C$6=6,SUM(+Ene!AF105+Feb!AF105+Mar!AF105+Abr!AF105+May!AF105+Jun!AF105),IF(Config!$C$6=7,SUM(Ene!AF105+Feb!AF105+Mar!AF105+Abr!AF105+May!AF105+Jun!AF105+Jul!AF105),IF(Config!$C$6=8,SUM(+Ene!AF105+Feb!AF105+Mar!AF105+Abr!AF105+May!AF105+Jun!AF105+Jul!AF105+Ago!AF105),IF(Config!$C$6=9,SUM(+Ene!AF105+Feb!AF105+Mar!AF105+Abr!AF105+May!AF105+Jun!AF105+Jul!AF105+Ago!AF105+Set!AF105),IF(Config!$C$6=10,SUM(+Ene!AF105+Feb!AF105+Mar!AF105+Abr!AF105+May!AF105+Jun!AF105+Jul!AF105+Ago!AF105+Set!AF105+Oct!AF105),IF(Config!$C$6=11,SUM(+Ene!AF105+Feb!AF105+Mar!AF105+Abr!AF105+May!AF105+Jun!AF105+Jul!AF105+Ago!AF105+Set!AF105+Oct!AF105+Nov!AF105),IF(Config!$C$6=12,SUM(+Ene!AF105+Feb!AF105+Mar!AF105+Abr!AF105+May!AF105+Jun!AF105+Jul!AF105+Ago!AF105+Set!AF105+Oct!AF105+Nov!AF105+Dic!AF105)))))))))))))</f>
        <v>0</v>
      </c>
      <c r="AG105" s="394">
        <f>IF(Config!$C$6=1,SUM(+Ene!AG105),IF(Config!$C$6=2,SUM(+Ene!AG105+Feb!AG105),IF(Config!$C$6=3,SUM(+Ene!AG105+Feb!AG105+Mar!AG105),IF(Config!$C$6=4,SUM(+Ene!AG105+Feb!AG105+Mar!AG105+Abr!AG105),IF(Config!$C$6=5,SUM(Ene!AG105+Feb!AG105+Mar!AG105+Abr!AG105+May!AG105),IF(Config!$C$6=6,SUM(+Ene!AG105+Feb!AG105+Mar!AG105+Abr!AG105+May!AG105+Jun!AG105),IF(Config!$C$6=7,SUM(Ene!AG105+Feb!AG105+Mar!AG105+Abr!AG105+May!AG105+Jun!AG105+Jul!AG105),IF(Config!$C$6=8,SUM(+Ene!AG105+Feb!AG105+Mar!AG105+Abr!AG105+May!AG105+Jun!AG105+Jul!AG105+Ago!AG105),IF(Config!$C$6=9,SUM(+Ene!AG105+Feb!AG105+Mar!AG105+Abr!AG105+May!AG105+Jun!AG105+Jul!AG105+Ago!AG105+Set!AG105),IF(Config!$C$6=10,SUM(+Ene!AG105+Feb!AG105+Mar!AG105+Abr!AG105+May!AG105+Jun!AG105+Jul!AG105+Ago!AG105+Set!AG105+Oct!AG105),IF(Config!$C$6=11,SUM(+Ene!AG105+Feb!AG105+Mar!AG105+Abr!AG105+May!AG105+Jun!AG105+Jul!AG105+Ago!AG105+Set!AG105+Oct!AG105+Nov!AG105),IF(Config!$C$6=12,SUM(+Ene!AG105+Feb!AG105+Mar!AG105+Abr!AG105+May!AG105+Jun!AG105+Jul!AG105+Ago!AG105+Set!AG105+Oct!AG105+Nov!AG105+Dic!AG105)))))))))))))</f>
        <v>0</v>
      </c>
      <c r="AH105" s="394">
        <f>IF(Config!$C$6=1,SUM(+Ene!AH105),IF(Config!$C$6=2,SUM(+Ene!AH105+Feb!AH105),IF(Config!$C$6=3,SUM(+Ene!AH105+Feb!AH105+Mar!AH105),IF(Config!$C$6=4,SUM(+Ene!AH105+Feb!AH105+Mar!AH105+Abr!AH105),IF(Config!$C$6=5,SUM(Ene!AH105+Feb!AH105+Mar!AH105+Abr!AH105+May!AH105),IF(Config!$C$6=6,SUM(+Ene!AH105+Feb!AH105+Mar!AH105+Abr!AH105+May!AH105+Jun!AH105),IF(Config!$C$6=7,SUM(Ene!AH105+Feb!AH105+Mar!AH105+Abr!AH105+May!AH105+Jun!AH105+Jul!AH105),IF(Config!$C$6=8,SUM(+Ene!AH105+Feb!AH105+Mar!AH105+Abr!AH105+May!AH105+Jun!AH105+Jul!AH105+Ago!AH105),IF(Config!$C$6=9,SUM(+Ene!AH105+Feb!AH105+Mar!AH105+Abr!AH105+May!AH105+Jun!AH105+Jul!AH105+Ago!AH105+Set!AH105),IF(Config!$C$6=10,SUM(+Ene!AH105+Feb!AH105+Mar!AH105+Abr!AH105+May!AH105+Jun!AH105+Jul!AH105+Ago!AH105+Set!AH105+Oct!AH105),IF(Config!$C$6=11,SUM(+Ene!AH105+Feb!AH105+Mar!AH105+Abr!AH105+May!AH105+Jun!AH105+Jul!AH105+Ago!AH105+Set!AH105+Oct!AH105+Nov!AH105),IF(Config!$C$6=12,SUM(+Ene!AH105+Feb!AH105+Mar!AH105+Abr!AH105+May!AH105+Jun!AH105+Jul!AH105+Ago!AH105+Set!AH105+Oct!AH105+Nov!AH105+Dic!AH105)))))))))))))</f>
        <v>0</v>
      </c>
      <c r="AI105" s="394">
        <f>IF(Config!$C$6=1,SUM(+Ene!AI105),IF(Config!$C$6=2,SUM(+Ene!AI105+Feb!AI105),IF(Config!$C$6=3,SUM(+Ene!AI105+Feb!AI105+Mar!AI105),IF(Config!$C$6=4,SUM(+Ene!AI105+Feb!AI105+Mar!AI105+Abr!AI105),IF(Config!$C$6=5,SUM(Ene!AI105+Feb!AI105+Mar!AI105+Abr!AI105+May!AI105),IF(Config!$C$6=6,SUM(+Ene!AI105+Feb!AI105+Mar!AI105+Abr!AI105+May!AI105+Jun!AI105),IF(Config!$C$6=7,SUM(Ene!AI105+Feb!AI105+Mar!AI105+Abr!AI105+May!AI105+Jun!AI105+Jul!AI105),IF(Config!$C$6=8,SUM(+Ene!AI105+Feb!AI105+Mar!AI105+Abr!AI105+May!AI105+Jun!AI105+Jul!AI105+Ago!AI105),IF(Config!$C$6=9,SUM(+Ene!AI105+Feb!AI105+Mar!AI105+Abr!AI105+May!AI105+Jun!AI105+Jul!AI105+Ago!AI105+Set!AI105),IF(Config!$C$6=10,SUM(+Ene!AI105+Feb!AI105+Mar!AI105+Abr!AI105+May!AI105+Jun!AI105+Jul!AI105+Ago!AI105+Set!AI105+Oct!AI105),IF(Config!$C$6=11,SUM(+Ene!AI105+Feb!AI105+Mar!AI105+Abr!AI105+May!AI105+Jun!AI105+Jul!AI105+Ago!AI105+Set!AI105+Oct!AI105+Nov!AI105),IF(Config!$C$6=12,SUM(+Ene!AI105+Feb!AI105+Mar!AI105+Abr!AI105+May!AI105+Jun!AI105+Jul!AI105+Ago!AI105+Set!AI105+Oct!AI105+Nov!AI105+Dic!AI105)))))))))))))</f>
        <v>0</v>
      </c>
      <c r="AJ105" s="394">
        <f>IF(Config!$C$6=1,SUM(+Ene!AJ105),IF(Config!$C$6=2,SUM(+Ene!AJ105+Feb!AJ105),IF(Config!$C$6=3,SUM(+Ene!AJ105+Feb!AJ105+Mar!AJ105),IF(Config!$C$6=4,SUM(+Ene!AJ105+Feb!AJ105+Mar!AJ105+Abr!AJ105),IF(Config!$C$6=5,SUM(Ene!AJ105+Feb!AJ105+Mar!AJ105+Abr!AJ105+May!AJ105),IF(Config!$C$6=6,SUM(+Ene!AJ105+Feb!AJ105+Mar!AJ105+Abr!AJ105+May!AJ105+Jun!AJ105),IF(Config!$C$6=7,SUM(Ene!AJ105+Feb!AJ105+Mar!AJ105+Abr!AJ105+May!AJ105+Jun!AJ105+Jul!AJ105),IF(Config!$C$6=8,SUM(+Ene!AJ105+Feb!AJ105+Mar!AJ105+Abr!AJ105+May!AJ105+Jun!AJ105+Jul!AJ105+Ago!AJ105),IF(Config!$C$6=9,SUM(+Ene!AJ105+Feb!AJ105+Mar!AJ105+Abr!AJ105+May!AJ105+Jun!AJ105+Jul!AJ105+Ago!AJ105+Set!AJ105),IF(Config!$C$6=10,SUM(+Ene!AJ105+Feb!AJ105+Mar!AJ105+Abr!AJ105+May!AJ105+Jun!AJ105+Jul!AJ105+Ago!AJ105+Set!AJ105+Oct!AJ105),IF(Config!$C$6=11,SUM(+Ene!AJ105+Feb!AJ105+Mar!AJ105+Abr!AJ105+May!AJ105+Jun!AJ105+Jul!AJ105+Ago!AJ105+Set!AJ105+Oct!AJ105+Nov!AJ105),IF(Config!$C$6=12,SUM(+Ene!AJ105+Feb!AJ105+Mar!AJ105+Abr!AJ105+May!AJ105+Jun!AJ105+Jul!AJ105+Ago!AJ105+Set!AJ105+Oct!AJ105+Nov!AJ105+Dic!AJ105)))))))))))))</f>
        <v>0</v>
      </c>
      <c r="AK105" s="394">
        <f>IF(Config!$C$6=1,SUM(+Ene!AK105),IF(Config!$C$6=2,SUM(+Ene!AK105+Feb!AK105),IF(Config!$C$6=3,SUM(+Ene!AK105+Feb!AK105+Mar!AK105),IF(Config!$C$6=4,SUM(+Ene!AK105+Feb!AK105+Mar!AK105+Abr!AK105),IF(Config!$C$6=5,SUM(Ene!AK105+Feb!AK105+Mar!AK105+Abr!AK105+May!AK105),IF(Config!$C$6=6,SUM(+Ene!AK105+Feb!AK105+Mar!AK105+Abr!AK105+May!AK105+Jun!AK105),IF(Config!$C$6=7,SUM(Ene!AK105+Feb!AK105+Mar!AK105+Abr!AK105+May!AK105+Jun!AK105+Jul!AK105),IF(Config!$C$6=8,SUM(+Ene!AK105+Feb!AK105+Mar!AK105+Abr!AK105+May!AK105+Jun!AK105+Jul!AK105+Ago!AK105),IF(Config!$C$6=9,SUM(+Ene!AK105+Feb!AK105+Mar!AK105+Abr!AK105+May!AK105+Jun!AK105+Jul!AK105+Ago!AK105+Set!AK105),IF(Config!$C$6=10,SUM(+Ene!AK105+Feb!AK105+Mar!AK105+Abr!AK105+May!AK105+Jun!AK105+Jul!AK105+Ago!AK105+Set!AK105+Oct!AK105),IF(Config!$C$6=11,SUM(+Ene!AK105+Feb!AK105+Mar!AK105+Abr!AK105+May!AK105+Jun!AK105+Jul!AK105+Ago!AK105+Set!AK105+Oct!AK105+Nov!AK105),IF(Config!$C$6=12,SUM(+Ene!AK105+Feb!AK105+Mar!AK105+Abr!AK105+May!AK105+Jun!AK105+Jul!AK105+Ago!AK105+Set!AK105+Oct!AK105+Nov!AK105+Dic!AK105)))))))))))))</f>
        <v>0</v>
      </c>
      <c r="AL105" s="394">
        <f>IF(Config!$C$6=1,SUM(+Ene!AL105),IF(Config!$C$6=2,SUM(+Ene!AL105+Feb!AL105),IF(Config!$C$6=3,SUM(+Ene!AL105+Feb!AL105+Mar!AL105),IF(Config!$C$6=4,SUM(+Ene!AL105+Feb!AL105+Mar!AL105+Abr!AL105),IF(Config!$C$6=5,SUM(Ene!AL105+Feb!AL105+Mar!AL105+Abr!AL105+May!AL105),IF(Config!$C$6=6,SUM(+Ene!AL105+Feb!AL105+Mar!AL105+Abr!AL105+May!AL105+Jun!AL105),IF(Config!$C$6=7,SUM(Ene!AL105+Feb!AL105+Mar!AL105+Abr!AL105+May!AL105+Jun!AL105+Jul!AL105),IF(Config!$C$6=8,SUM(+Ene!AL105+Feb!AL105+Mar!AL105+Abr!AL105+May!AL105+Jun!AL105+Jul!AL105+Ago!AL105),IF(Config!$C$6=9,SUM(+Ene!AL105+Feb!AL105+Mar!AL105+Abr!AL105+May!AL105+Jun!AL105+Jul!AL105+Ago!AL105+Set!AL105),IF(Config!$C$6=10,SUM(+Ene!AL105+Feb!AL105+Mar!AL105+Abr!AL105+May!AL105+Jun!AL105+Jul!AL105+Ago!AL105+Set!AL105+Oct!AL105),IF(Config!$C$6=11,SUM(+Ene!AL105+Feb!AL105+Mar!AL105+Abr!AL105+May!AL105+Jun!AL105+Jul!AL105+Ago!AL105+Set!AL105+Oct!AL105+Nov!AL105),IF(Config!$C$6=12,SUM(+Ene!AL105+Feb!AL105+Mar!AL105+Abr!AL105+May!AL105+Jun!AL105+Jul!AL105+Ago!AL105+Set!AL105+Oct!AL105+Nov!AL105+Dic!AL105)))))))))))))</f>
        <v>0</v>
      </c>
      <c r="AM105" s="394">
        <f>IF(Config!$C$6=1,SUM(+Ene!AM105),IF(Config!$C$6=2,SUM(+Ene!AM105+Feb!AM105),IF(Config!$C$6=3,SUM(+Ene!AM105+Feb!AM105+Mar!AM105),IF(Config!$C$6=4,SUM(+Ene!AM105+Feb!AM105+Mar!AM105+Abr!AM105),IF(Config!$C$6=5,SUM(Ene!AM105+Feb!AM105+Mar!AM105+Abr!AM105+May!AM105),IF(Config!$C$6=6,SUM(+Ene!AM105+Feb!AM105+Mar!AM105+Abr!AM105+May!AM105+Jun!AM105),IF(Config!$C$6=7,SUM(Ene!AM105+Feb!AM105+Mar!AM105+Abr!AM105+May!AM105+Jun!AM105+Jul!AM105),IF(Config!$C$6=8,SUM(+Ene!AM105+Feb!AM105+Mar!AM105+Abr!AM105+May!AM105+Jun!AM105+Jul!AM105+Ago!AM105),IF(Config!$C$6=9,SUM(+Ene!AM105+Feb!AM105+Mar!AM105+Abr!AM105+May!AM105+Jun!AM105+Jul!AM105+Ago!AM105+Set!AM105),IF(Config!$C$6=10,SUM(+Ene!AM105+Feb!AM105+Mar!AM105+Abr!AM105+May!AM105+Jun!AM105+Jul!AM105+Ago!AM105+Set!AM105+Oct!AM105),IF(Config!$C$6=11,SUM(+Ene!AM105+Feb!AM105+Mar!AM105+Abr!AM105+May!AM105+Jun!AM105+Jul!AM105+Ago!AM105+Set!AM105+Oct!AM105+Nov!AM105),IF(Config!$C$6=12,SUM(+Ene!AM105+Feb!AM105+Mar!AM105+Abr!AM105+May!AM105+Jun!AM105+Jul!AM105+Ago!AM105+Set!AM105+Oct!AM105+Nov!AM105+Dic!AM105)))))))))))))</f>
        <v>0</v>
      </c>
      <c r="AN105" s="394">
        <f>IF(Config!$C$6=1,SUM(+Ene!AN105),IF(Config!$C$6=2,SUM(+Ene!AN105+Feb!AN105),IF(Config!$C$6=3,SUM(+Ene!AN105+Feb!AN105+Mar!AN105),IF(Config!$C$6=4,SUM(+Ene!AN105+Feb!AN105+Mar!AN105+Abr!AN105),IF(Config!$C$6=5,SUM(Ene!AN105+Feb!AN105+Mar!AN105+Abr!AN105+May!AN105),IF(Config!$C$6=6,SUM(+Ene!AN105+Feb!AN105+Mar!AN105+Abr!AN105+May!AN105+Jun!AN105),IF(Config!$C$6=7,SUM(Ene!AN105+Feb!AN105+Mar!AN105+Abr!AN105+May!AN105+Jun!AN105+Jul!AN105),IF(Config!$C$6=8,SUM(+Ene!AN105+Feb!AN105+Mar!AN105+Abr!AN105+May!AN105+Jun!AN105+Jul!AN105+Ago!AN105),IF(Config!$C$6=9,SUM(+Ene!AN105+Feb!AN105+Mar!AN105+Abr!AN105+May!AN105+Jun!AN105+Jul!AN105+Ago!AN105+Set!AN105),IF(Config!$C$6=10,SUM(+Ene!AN105+Feb!AN105+Mar!AN105+Abr!AN105+May!AN105+Jun!AN105+Jul!AN105+Ago!AN105+Set!AN105+Oct!AN105),IF(Config!$C$6=11,SUM(+Ene!AN105+Feb!AN105+Mar!AN105+Abr!AN105+May!AN105+Jun!AN105+Jul!AN105+Ago!AN105+Set!AN105+Oct!AN105+Nov!AN105),IF(Config!$C$6=12,SUM(+Ene!AN105+Feb!AN105+Mar!AN105+Abr!AN105+May!AN105+Jun!AN105+Jul!AN105+Ago!AN105+Set!AN105+Oct!AN105+Nov!AN105+Dic!AN105)))))))))))))</f>
        <v>0</v>
      </c>
      <c r="AO105" s="394">
        <f>IF(Config!$C$6=1,SUM(+Ene!AO105),IF(Config!$C$6=2,SUM(+Ene!AO105+Feb!AO105),IF(Config!$C$6=3,SUM(+Ene!AO105+Feb!AO105+Mar!AO105),IF(Config!$C$6=4,SUM(+Ene!AO105+Feb!AO105+Mar!AO105+Abr!AO105),IF(Config!$C$6=5,SUM(Ene!AO105+Feb!AO105+Mar!AO105+Abr!AO105+May!AO105),IF(Config!$C$6=6,SUM(+Ene!AO105+Feb!AO105+Mar!AO105+Abr!AO105+May!AO105+Jun!AO105),IF(Config!$C$6=7,SUM(Ene!AO105+Feb!AO105+Mar!AO105+Abr!AO105+May!AO105+Jun!AO105+Jul!AO105),IF(Config!$C$6=8,SUM(+Ene!AO105+Feb!AO105+Mar!AO105+Abr!AO105+May!AO105+Jun!AO105+Jul!AO105+Ago!AO105),IF(Config!$C$6=9,SUM(+Ene!AO105+Feb!AO105+Mar!AO105+Abr!AO105+May!AO105+Jun!AO105+Jul!AO105+Ago!AO105+Set!AO105),IF(Config!$C$6=10,SUM(+Ene!AO105+Feb!AO105+Mar!AO105+Abr!AO105+May!AO105+Jun!AO105+Jul!AO105+Ago!AO105+Set!AO105+Oct!AO105),IF(Config!$C$6=11,SUM(+Ene!AO105+Feb!AO105+Mar!AO105+Abr!AO105+May!AO105+Jun!AO105+Jul!AO105+Ago!AO105+Set!AO105+Oct!AO105+Nov!AO105),IF(Config!$C$6=12,SUM(+Ene!AO105+Feb!AO105+Mar!AO105+Abr!AO105+May!AO105+Jun!AO105+Jul!AO105+Ago!AO105+Set!AO105+Oct!AO105+Nov!AO105+Dic!AO105)))))))))))))</f>
        <v>0</v>
      </c>
      <c r="AP105" s="394">
        <f>IF(Config!$C$6=1,SUM(+Ene!AP105),IF(Config!$C$6=2,SUM(+Ene!AP105+Feb!AP105),IF(Config!$C$6=3,SUM(+Ene!AP105+Feb!AP105+Mar!AP105),IF(Config!$C$6=4,SUM(+Ene!AP105+Feb!AP105+Mar!AP105+Abr!AP105),IF(Config!$C$6=5,SUM(Ene!AP105+Feb!AP105+Mar!AP105+Abr!AP105+May!AP105),IF(Config!$C$6=6,SUM(+Ene!AP105+Feb!AP105+Mar!AP105+Abr!AP105+May!AP105+Jun!AP105),IF(Config!$C$6=7,SUM(Ene!AP105+Feb!AP105+Mar!AP105+Abr!AP105+May!AP105+Jun!AP105+Jul!AP105),IF(Config!$C$6=8,SUM(+Ene!AP105+Feb!AP105+Mar!AP105+Abr!AP105+May!AP105+Jun!AP105+Jul!AP105+Ago!AP105),IF(Config!$C$6=9,SUM(+Ene!AP105+Feb!AP105+Mar!AP105+Abr!AP105+May!AP105+Jun!AP105+Jul!AP105+Ago!AP105+Set!AP105),IF(Config!$C$6=10,SUM(+Ene!AP105+Feb!AP105+Mar!AP105+Abr!AP105+May!AP105+Jun!AP105+Jul!AP105+Ago!AP105+Set!AP105+Oct!AP105),IF(Config!$C$6=11,SUM(+Ene!AP105+Feb!AP105+Mar!AP105+Abr!AP105+May!AP105+Jun!AP105+Jul!AP105+Ago!AP105+Set!AP105+Oct!AP105+Nov!AP105),IF(Config!$C$6=12,SUM(+Ene!AP105+Feb!AP105+Mar!AP105+Abr!AP105+May!AP105+Jun!AP105+Jul!AP105+Ago!AP105+Set!AP105+Oct!AP105+Nov!AP105+Dic!AP105)))))))))))))</f>
        <v>0</v>
      </c>
      <c r="AQ105" s="394">
        <f>IF(Config!$C$6=1,SUM(+Ene!AQ105),IF(Config!$C$6=2,SUM(+Ene!AQ105+Feb!AQ105),IF(Config!$C$6=3,SUM(+Ene!AQ105+Feb!AQ105+Mar!AQ105),IF(Config!$C$6=4,SUM(+Ene!AQ105+Feb!AQ105+Mar!AQ105+Abr!AQ105),IF(Config!$C$6=5,SUM(Ene!AQ105+Feb!AQ105+Mar!AQ105+Abr!AQ105+May!AQ105),IF(Config!$C$6=6,SUM(+Ene!AQ105+Feb!AQ105+Mar!AQ105+Abr!AQ105+May!AQ105+Jun!AQ105),IF(Config!$C$6=7,SUM(Ene!AQ105+Feb!AQ105+Mar!AQ105+Abr!AQ105+May!AQ105+Jun!AQ105+Jul!AQ105),IF(Config!$C$6=8,SUM(+Ene!AQ105+Feb!AQ105+Mar!AQ105+Abr!AQ105+May!AQ105+Jun!AQ105+Jul!AQ105+Ago!AQ105),IF(Config!$C$6=9,SUM(+Ene!AQ105+Feb!AQ105+Mar!AQ105+Abr!AQ105+May!AQ105+Jun!AQ105+Jul!AQ105+Ago!AQ105+Set!AQ105),IF(Config!$C$6=10,SUM(+Ene!AQ105+Feb!AQ105+Mar!AQ105+Abr!AQ105+May!AQ105+Jun!AQ105+Jul!AQ105+Ago!AQ105+Set!AQ105+Oct!AQ105),IF(Config!$C$6=11,SUM(+Ene!AQ105+Feb!AQ105+Mar!AQ105+Abr!AQ105+May!AQ105+Jun!AQ105+Jul!AQ105+Ago!AQ105+Set!AQ105+Oct!AQ105+Nov!AQ105),IF(Config!$C$6=12,SUM(+Ene!AQ105+Feb!AQ105+Mar!AQ105+Abr!AQ105+May!AQ105+Jun!AQ105+Jul!AQ105+Ago!AQ105+Set!AQ105+Oct!AQ105+Nov!AQ105+Dic!AQ105)))))))))))))</f>
        <v>0</v>
      </c>
      <c r="AR105" s="394">
        <f>IF(Config!$C$6=1,SUM(+Ene!AR105),IF(Config!$C$6=2,SUM(+Ene!AR105+Feb!AR105),IF(Config!$C$6=3,SUM(+Ene!AR105+Feb!AR105+Mar!AR105),IF(Config!$C$6=4,SUM(+Ene!AR105+Feb!AR105+Mar!AR105+Abr!AR105),IF(Config!$C$6=5,SUM(Ene!AR105+Feb!AR105+Mar!AR105+Abr!AR105+May!AR105),IF(Config!$C$6=6,SUM(+Ene!AR105+Feb!AR105+Mar!AR105+Abr!AR105+May!AR105+Jun!AR105),IF(Config!$C$6=7,SUM(Ene!AR105+Feb!AR105+Mar!AR105+Abr!AR105+May!AR105+Jun!AR105+Jul!AR105),IF(Config!$C$6=8,SUM(+Ene!AR105+Feb!AR105+Mar!AR105+Abr!AR105+May!AR105+Jun!AR105+Jul!AR105+Ago!AR105),IF(Config!$C$6=9,SUM(+Ene!AR105+Feb!AR105+Mar!AR105+Abr!AR105+May!AR105+Jun!AR105+Jul!AR105+Ago!AR105+Set!AR105),IF(Config!$C$6=10,SUM(+Ene!AR105+Feb!AR105+Mar!AR105+Abr!AR105+May!AR105+Jun!AR105+Jul!AR105+Ago!AR105+Set!AR105+Oct!AR105),IF(Config!$C$6=11,SUM(+Ene!AR105+Feb!AR105+Mar!AR105+Abr!AR105+May!AR105+Jun!AR105+Jul!AR105+Ago!AR105+Set!AR105+Oct!AR105+Nov!AR105),IF(Config!$C$6=12,SUM(+Ene!AR105+Feb!AR105+Mar!AR105+Abr!AR105+May!AR105+Jun!AR105+Jul!AR105+Ago!AR105+Set!AR105+Oct!AR105+Nov!AR105+Dic!AR105)))))))))))))</f>
        <v>0</v>
      </c>
      <c r="AS105" s="394">
        <f>IF(Config!$C$6=1,SUM(+Ene!AS105),IF(Config!$C$6=2,SUM(+Ene!AS105+Feb!AS105),IF(Config!$C$6=3,SUM(+Ene!AS105+Feb!AS105+Mar!AS105),IF(Config!$C$6=4,SUM(+Ene!AS105+Feb!AS105+Mar!AS105+Abr!AS105),IF(Config!$C$6=5,SUM(Ene!AS105+Feb!AS105+Mar!AS105+Abr!AS105+May!AS105),IF(Config!$C$6=6,SUM(+Ene!AS105+Feb!AS105+Mar!AS105+Abr!AS105+May!AS105+Jun!AS105),IF(Config!$C$6=7,SUM(Ene!AS105+Feb!AS105+Mar!AS105+Abr!AS105+May!AS105+Jun!AS105+Jul!AS105),IF(Config!$C$6=8,SUM(+Ene!AS105+Feb!AS105+Mar!AS105+Abr!AS105+May!AS105+Jun!AS105+Jul!AS105+Ago!AS105),IF(Config!$C$6=9,SUM(+Ene!AS105+Feb!AS105+Mar!AS105+Abr!AS105+May!AS105+Jun!AS105+Jul!AS105+Ago!AS105+Set!AS105),IF(Config!$C$6=10,SUM(+Ene!AS105+Feb!AS105+Mar!AS105+Abr!AS105+May!AS105+Jun!AS105+Jul!AS105+Ago!AS105+Set!AS105+Oct!AS105),IF(Config!$C$6=11,SUM(+Ene!AS105+Feb!AS105+Mar!AS105+Abr!AS105+May!AS105+Jun!AS105+Jul!AS105+Ago!AS105+Set!AS105+Oct!AS105+Nov!AS105),IF(Config!$C$6=12,SUM(+Ene!AS105+Feb!AS105+Mar!AS105+Abr!AS105+May!AS105+Jun!AS105+Jul!AS105+Ago!AS105+Set!AS105+Oct!AS105+Nov!AS105+Dic!AS105)))))))))))))</f>
        <v>0</v>
      </c>
      <c r="AT105" s="394">
        <f>IF(Config!$C$6=1,SUM(+Ene!AT105),IF(Config!$C$6=2,SUM(+Ene!AT105+Feb!AT105),IF(Config!$C$6=3,SUM(+Ene!AT105+Feb!AT105+Mar!AT105),IF(Config!$C$6=4,SUM(+Ene!AT105+Feb!AT105+Mar!AT105+Abr!AT105),IF(Config!$C$6=5,SUM(Ene!AT105+Feb!AT105+Mar!AT105+Abr!AT105+May!AT105),IF(Config!$C$6=6,SUM(+Ene!AT105+Feb!AT105+Mar!AT105+Abr!AT105+May!AT105+Jun!AT105),IF(Config!$C$6=7,SUM(Ene!AT105+Feb!AT105+Mar!AT105+Abr!AT105+May!AT105+Jun!AT105+Jul!AT105),IF(Config!$C$6=8,SUM(+Ene!AT105+Feb!AT105+Mar!AT105+Abr!AT105+May!AT105+Jun!AT105+Jul!AT105+Ago!AT105),IF(Config!$C$6=9,SUM(+Ene!AT105+Feb!AT105+Mar!AT105+Abr!AT105+May!AT105+Jun!AT105+Jul!AT105+Ago!AT105+Set!AT105),IF(Config!$C$6=10,SUM(+Ene!AT105+Feb!AT105+Mar!AT105+Abr!AT105+May!AT105+Jun!AT105+Jul!AT105+Ago!AT105+Set!AT105+Oct!AT105),IF(Config!$C$6=11,SUM(+Ene!AT105+Feb!AT105+Mar!AT105+Abr!AT105+May!AT105+Jun!AT105+Jul!AT105+Ago!AT105+Set!AT105+Oct!AT105+Nov!AT105),IF(Config!$C$6=12,SUM(+Ene!AT105+Feb!AT105+Mar!AT105+Abr!AT105+May!AT105+Jun!AT105+Jul!AT105+Ago!AT105+Set!AT105+Oct!AT105+Nov!AT105+Dic!AT105)))))))))))))</f>
        <v>0</v>
      </c>
      <c r="AU105">
        <f t="shared" si="79"/>
        <v>0</v>
      </c>
      <c r="AV105" s="394">
        <f t="shared" si="70"/>
        <v>0</v>
      </c>
      <c r="AW105" s="394">
        <f t="shared" si="71"/>
        <v>0</v>
      </c>
      <c r="AX105" s="394">
        <f t="shared" si="72"/>
        <v>0</v>
      </c>
      <c r="AY105" s="394">
        <f t="shared" si="73"/>
        <v>0</v>
      </c>
      <c r="AZ105" s="394">
        <f t="shared" si="74"/>
        <v>0</v>
      </c>
      <c r="BA105" s="394">
        <f t="shared" si="75"/>
        <v>0</v>
      </c>
      <c r="BB105" s="37">
        <f t="shared" si="59"/>
        <v>0</v>
      </c>
      <c r="BC105" s="394">
        <f t="shared" si="76"/>
        <v>0</v>
      </c>
      <c r="BD105" s="394">
        <f t="shared" si="77"/>
        <v>0</v>
      </c>
      <c r="BE105" s="394">
        <f t="shared" si="78"/>
        <v>0</v>
      </c>
      <c r="BF105" s="54">
        <f t="shared" si="69"/>
        <v>0</v>
      </c>
      <c r="BG105" t="str">
        <f t="shared" si="80"/>
        <v>OK</v>
      </c>
    </row>
    <row r="106" spans="1:59" x14ac:dyDescent="0.25">
      <c r="A106" s="400">
        <v>103</v>
      </c>
      <c r="B106" s="392" t="str">
        <f>METAS!B102</f>
        <v>PORCENTAJE DE NIÑOS 4 AÑOS VACUNADOS CON EL 2DO REFUERZO CON VACUNA DPT</v>
      </c>
      <c r="C106" s="387" t="str">
        <f>METAS!D102</f>
        <v>DIT</v>
      </c>
      <c r="D106" s="394">
        <f>IF(Config!$C$6=1,SUM(+Ene!D106),IF(Config!$C$6=2,SUM(+Ene!D106+Feb!D106),IF(Config!$C$6=3,SUM(+Ene!D106+Feb!D106+Mar!D106),IF(Config!$C$6=4,SUM(+Ene!D106+Feb!D106+Mar!D106+Abr!D106),IF(Config!$C$6=5,SUM(Ene!D106+Feb!D106+Mar!D106+Abr!D106+May!D106),IF(Config!$C$6=6,SUM(+Ene!D106+Feb!D106+Mar!D106+Abr!D106+May!D106+Jun!D106),IF(Config!$C$6=7,SUM(Ene!D106+Feb!D106+Mar!D106+Abr!D106+May!D106+Jun!D106+Jul!D106),IF(Config!$C$6=8,SUM(+Ene!D106+Feb!D106+Mar!D106+Abr!D106+May!D106+Jun!D106+Jul!D106+Ago!D106),IF(Config!$C$6=9,SUM(+Ene!D106+Feb!D106+Mar!D106+Abr!D106+May!D106+Jun!D106+Jul!D106+Ago!D106+Set!D106),IF(Config!$C$6=10,SUM(+Ene!D106+Feb!D106+Mar!D106+Abr!D106+May!D106+Jun!D106+Jul!D106+Ago!D106+Set!D106+Oct!D106),IF(Config!$C$6=11,SUM(+Ene!D106+Feb!D106+Mar!D106+Abr!D106+May!D106+Jun!D106+Jul!D106+Ago!D106+Set!D106+Oct!D106+Nov!D106),IF(Config!$C$6=12,SUM(+Ene!D106+Feb!D106+Mar!D106+Abr!D106+May!D106+Jun!D106+Jul!D106+Ago!D106+Set!D106+Oct!D106+Nov!D106+Dic!D106)))))))))))))</f>
        <v>0</v>
      </c>
      <c r="E106" s="394">
        <f>IF(Config!$C$6=1,SUM(+Ene!E106),IF(Config!$C$6=2,SUM(+Ene!E106+Feb!E106),IF(Config!$C$6=3,SUM(+Ene!E106+Feb!E106+Mar!E106),IF(Config!$C$6=4,SUM(+Ene!E106+Feb!E106+Mar!E106+Abr!E106),IF(Config!$C$6=5,SUM(Ene!E106+Feb!E106+Mar!E106+Abr!E106+May!E106),IF(Config!$C$6=6,SUM(+Ene!E106+Feb!E106+Mar!E106+Abr!E106+May!E106+Jun!E106),IF(Config!$C$6=7,SUM(Ene!E106+Feb!E106+Mar!E106+Abr!E106+May!E106+Jun!E106+Jul!E106),IF(Config!$C$6=8,SUM(+Ene!E106+Feb!E106+Mar!E106+Abr!E106+May!E106+Jun!E106+Jul!E106+Ago!E106),IF(Config!$C$6=9,SUM(+Ene!E106+Feb!E106+Mar!E106+Abr!E106+May!E106+Jun!E106+Jul!E106+Ago!E106+Set!E106),IF(Config!$C$6=10,SUM(+Ene!E106+Feb!E106+Mar!E106+Abr!E106+May!E106+Jun!E106+Jul!E106+Ago!E106+Set!E106+Oct!E106),IF(Config!$C$6=11,SUM(+Ene!E106+Feb!E106+Mar!E106+Abr!E106+May!E106+Jun!E106+Jul!E106+Ago!E106+Set!E106+Oct!E106+Nov!E106),IF(Config!$C$6=12,SUM(+Ene!E106+Feb!E106+Mar!E106+Abr!E106+May!E106+Jun!E106+Jul!E106+Ago!E106+Set!E106+Oct!E106+Nov!E106+Dic!E106)))))))))))))</f>
        <v>0</v>
      </c>
      <c r="F106" s="429">
        <f>IF(Config!$C$6=1,SUM(+Ene!F126),IF(Config!$C$6=2,SUM(+Ene!F126+Feb!F126),IF(Config!$C$6=3,SUM(+Ene!F126+Feb!F126+Mar!F126),IF(Config!$C$6=4,SUM(+Ene!F126+Feb!F126+Mar!F126+Abr!F126),IF(Config!$C$6=5,SUM(Ene!F126+Feb!F126+Mar!F126+Abr!F126+May!F126),IF(Config!$C$6=6,SUM(+Ene!F126+Feb!F126+Mar!F126+Abr!F126+May!F126+Jun!F126),IF(Config!$C$6=7,SUM(Ene!F126+Feb!F126+Mar!F126+Abr!F126+May!F126+Jun!F126+Jul!F126),IF(Config!$C$6=8,SUM(+Ene!F126+Feb!F126+Mar!F126+Abr!F126+May!F126+Jun!F126+Jul!F126+Ago!F126),IF(Config!$C$6=9,SUM(+Ene!F126+Feb!F126+Mar!F126+Abr!F126+May!F126+Jun!F126+Jul!F126+Ago!F126+Set!F126),IF(Config!$C$6=10,SUM(+Ene!F126+Feb!F126+Mar!F126+Abr!F126+May!F126+Jun!F126+Jul!F126+Ago!F126+Set!F126+Oct!F126),IF(Config!$C$6=11,SUM(+Ene!F126+Feb!F126+Mar!F126+Abr!F126+May!F126+Jun!F126+Jul!F126+Ago!F126+Set!F126+Oct!F126+Nov!F126),IF(Config!$C$6=12,SUM(+Ene!F126+Feb!F126+Mar!F126+Abr!F126+May!F126+Jun!F126+Jul!F126+Ago!F126+Set!F126+Oct!F126+Nov!F126+Dic!F126)))))))))))))</f>
        <v>0</v>
      </c>
      <c r="G106" s="394">
        <f>IF(Config!$C$6=1,SUM(+Ene!G106),IF(Config!$C$6=2,SUM(+Ene!G106+Feb!G106),IF(Config!$C$6=3,SUM(+Ene!G106+Feb!G106+Mar!G106),IF(Config!$C$6=4,SUM(+Ene!G106+Feb!G106+Mar!G106+Abr!G106),IF(Config!$C$6=5,SUM(Ene!G106+Feb!G106+Mar!G106+Abr!G106+May!G106),IF(Config!$C$6=6,SUM(+Ene!G106+Feb!G106+Mar!G106+Abr!G106+May!G106+Jun!G106),IF(Config!$C$6=7,SUM(Ene!G106+Feb!G106+Mar!G106+Abr!G106+May!G106+Jun!G106+Jul!G106),IF(Config!$C$6=8,SUM(+Ene!G106+Feb!G106+Mar!G106+Abr!G106+May!G106+Jun!G106+Jul!G106+Ago!G106),IF(Config!$C$6=9,SUM(+Ene!G106+Feb!G106+Mar!G106+Abr!G106+May!G106+Jun!G106+Jul!G106+Ago!G106+Set!G106),IF(Config!$C$6=10,SUM(+Ene!G106+Feb!G106+Mar!G106+Abr!G106+May!G106+Jun!G106+Jul!G106+Ago!G106+Set!G106+Oct!G106),IF(Config!$C$6=11,SUM(+Ene!G106+Feb!G106+Mar!G106+Abr!G106+May!G106+Jun!G106+Jul!G106+Ago!G106+Set!G106+Oct!G106+Nov!G106),IF(Config!$C$6=12,SUM(+Ene!G106+Feb!G106+Mar!G106+Abr!G106+May!G106+Jun!G106+Jul!G106+Ago!G106+Set!G106+Oct!G106+Nov!G106+Dic!G106)))))))))))))</f>
        <v>0</v>
      </c>
      <c r="H106" s="394">
        <f>IF(Config!$C$6=1,SUM(+Ene!H106),IF(Config!$C$6=2,SUM(+Ene!H106+Feb!H106),IF(Config!$C$6=3,SUM(+Ene!H106+Feb!H106+Mar!H106),IF(Config!$C$6=4,SUM(+Ene!H106+Feb!H106+Mar!H106+Abr!H106),IF(Config!$C$6=5,SUM(Ene!H106+Feb!H106+Mar!H106+Abr!H106+May!H106),IF(Config!$C$6=6,SUM(+Ene!H106+Feb!H106+Mar!H106+Abr!H106+May!H106+Jun!H106),IF(Config!$C$6=7,SUM(Ene!H106+Feb!H106+Mar!H106+Abr!H106+May!H106+Jun!H106+Jul!H106),IF(Config!$C$6=8,SUM(+Ene!H106+Feb!H106+Mar!H106+Abr!H106+May!H106+Jun!H106+Jul!H106+Ago!H106),IF(Config!$C$6=9,SUM(+Ene!H106+Feb!H106+Mar!H106+Abr!H106+May!H106+Jun!H106+Jul!H106+Ago!H106+Set!H106),IF(Config!$C$6=10,SUM(+Ene!H106+Feb!H106+Mar!H106+Abr!H106+May!H106+Jun!H106+Jul!H106+Ago!H106+Set!H106+Oct!H106),IF(Config!$C$6=11,SUM(+Ene!H106+Feb!H106+Mar!H106+Abr!H106+May!H106+Jun!H106+Jul!H106+Ago!H106+Set!H106+Oct!H106+Nov!H106),IF(Config!$C$6=12,SUM(+Ene!H106+Feb!H106+Mar!H106+Abr!H106+May!H106+Jun!H106+Jul!H106+Ago!H106+Set!H106+Oct!H106+Nov!H106+Dic!H106)))))))))))))</f>
        <v>0</v>
      </c>
      <c r="I106" s="394">
        <f>IF(Config!$C$6=1,SUM(+Ene!I106),IF(Config!$C$6=2,SUM(+Ene!I106+Feb!I106),IF(Config!$C$6=3,SUM(+Ene!I106+Feb!I106+Mar!I106),IF(Config!$C$6=4,SUM(+Ene!I106+Feb!I106+Mar!I106+Abr!I106),IF(Config!$C$6=5,SUM(Ene!I106+Feb!I106+Mar!I106+Abr!I106+May!I106),IF(Config!$C$6=6,SUM(+Ene!I106+Feb!I106+Mar!I106+Abr!I106+May!I106+Jun!I106),IF(Config!$C$6=7,SUM(Ene!I106+Feb!I106+Mar!I106+Abr!I106+May!I106+Jun!I106+Jul!I106),IF(Config!$C$6=8,SUM(+Ene!I106+Feb!I106+Mar!I106+Abr!I106+May!I106+Jun!I106+Jul!I106+Ago!I106),IF(Config!$C$6=9,SUM(+Ene!I106+Feb!I106+Mar!I106+Abr!I106+May!I106+Jun!I106+Jul!I106+Ago!I106+Set!I106),IF(Config!$C$6=10,SUM(+Ene!I106+Feb!I106+Mar!I106+Abr!I106+May!I106+Jun!I106+Jul!I106+Ago!I106+Set!I106+Oct!I106),IF(Config!$C$6=11,SUM(+Ene!I106+Feb!I106+Mar!I106+Abr!I106+May!I106+Jun!I106+Jul!I106+Ago!I106+Set!I106+Oct!I106+Nov!I106),IF(Config!$C$6=12,SUM(+Ene!I106+Feb!I106+Mar!I106+Abr!I106+May!I106+Jun!I106+Jul!I106+Ago!I106+Set!I106+Oct!I106+Nov!I106+Dic!I106)))))))))))))</f>
        <v>0</v>
      </c>
      <c r="J106" s="394">
        <f>IF(Config!$C$6=1,SUM(+Ene!J106),IF(Config!$C$6=2,SUM(+Ene!J106+Feb!J106),IF(Config!$C$6=3,SUM(+Ene!J106+Feb!J106+Mar!J106),IF(Config!$C$6=4,SUM(+Ene!J106+Feb!J106+Mar!J106+Abr!J106),IF(Config!$C$6=5,SUM(Ene!J106+Feb!J106+Mar!J106+Abr!J106+May!J106),IF(Config!$C$6=6,SUM(+Ene!J106+Feb!J106+Mar!J106+Abr!J106+May!J106+Jun!J106),IF(Config!$C$6=7,SUM(Ene!J106+Feb!J106+Mar!J106+Abr!J106+May!J106+Jun!J106+Jul!J106),IF(Config!$C$6=8,SUM(+Ene!J106+Feb!J106+Mar!J106+Abr!J106+May!J106+Jun!J106+Jul!J106+Ago!J106),IF(Config!$C$6=9,SUM(+Ene!J106+Feb!J106+Mar!J106+Abr!J106+May!J106+Jun!J106+Jul!J106+Ago!J106+Set!J106),IF(Config!$C$6=10,SUM(+Ene!J106+Feb!J106+Mar!J106+Abr!J106+May!J106+Jun!J106+Jul!J106+Ago!J106+Set!J106+Oct!J106),IF(Config!$C$6=11,SUM(+Ene!J106+Feb!J106+Mar!J106+Abr!J106+May!J106+Jun!J106+Jul!J106+Ago!J106+Set!J106+Oct!J106+Nov!J106),IF(Config!$C$6=12,SUM(+Ene!J106+Feb!J106+Mar!J106+Abr!J106+May!J106+Jun!J106+Jul!J106+Ago!J106+Set!J106+Oct!J106+Nov!J106+Dic!J106)))))))))))))</f>
        <v>0</v>
      </c>
      <c r="K106" s="394">
        <f>IF(Config!$C$6=1,SUM(+Ene!K106),IF(Config!$C$6=2,SUM(+Ene!K106+Feb!K106),IF(Config!$C$6=3,SUM(+Ene!K106+Feb!K106+Mar!K106),IF(Config!$C$6=4,SUM(+Ene!K106+Feb!K106+Mar!K106+Abr!K106),IF(Config!$C$6=5,SUM(Ene!K106+Feb!K106+Mar!K106+Abr!K106+May!K106),IF(Config!$C$6=6,SUM(+Ene!K106+Feb!K106+Mar!K106+Abr!K106+May!K106+Jun!K106),IF(Config!$C$6=7,SUM(Ene!K106+Feb!K106+Mar!K106+Abr!K106+May!K106+Jun!K106+Jul!K106),IF(Config!$C$6=8,SUM(+Ene!K106+Feb!K106+Mar!K106+Abr!K106+May!K106+Jun!K106+Jul!K106+Ago!K106),IF(Config!$C$6=9,SUM(+Ene!K106+Feb!K106+Mar!K106+Abr!K106+May!K106+Jun!K106+Jul!K106+Ago!K106+Set!K106),IF(Config!$C$6=10,SUM(+Ene!K106+Feb!K106+Mar!K106+Abr!K106+May!K106+Jun!K106+Jul!K106+Ago!K106+Set!K106+Oct!K106),IF(Config!$C$6=11,SUM(+Ene!K106+Feb!K106+Mar!K106+Abr!K106+May!K106+Jun!K106+Jul!K106+Ago!K106+Set!K106+Oct!K106+Nov!K106),IF(Config!$C$6=12,SUM(+Ene!K106+Feb!K106+Mar!K106+Abr!K106+May!K106+Jun!K106+Jul!K106+Ago!K106+Set!K106+Oct!K106+Nov!K106+Dic!K106)))))))))))))</f>
        <v>0</v>
      </c>
      <c r="L106" s="394">
        <f>IF(Config!$C$6=1,SUM(+Ene!L106),IF(Config!$C$6=2,SUM(+Ene!L106+Feb!L106),IF(Config!$C$6=3,SUM(+Ene!L106+Feb!L106+Mar!L106),IF(Config!$C$6=4,SUM(+Ene!L106+Feb!L106+Mar!L106+Abr!L106),IF(Config!$C$6=5,SUM(Ene!L106+Feb!L106+Mar!L106+Abr!L106+May!L106),IF(Config!$C$6=6,SUM(+Ene!L106+Feb!L106+Mar!L106+Abr!L106+May!L106+Jun!L106),IF(Config!$C$6=7,SUM(Ene!L106+Feb!L106+Mar!L106+Abr!L106+May!L106+Jun!L106+Jul!L106),IF(Config!$C$6=8,SUM(+Ene!L106+Feb!L106+Mar!L106+Abr!L106+May!L106+Jun!L106+Jul!L106+Ago!L106),IF(Config!$C$6=9,SUM(+Ene!L106+Feb!L106+Mar!L106+Abr!L106+May!L106+Jun!L106+Jul!L106+Ago!L106+Set!L106),IF(Config!$C$6=10,SUM(+Ene!L106+Feb!L106+Mar!L106+Abr!L106+May!L106+Jun!L106+Jul!L106+Ago!L106+Set!L106+Oct!L106),IF(Config!$C$6=11,SUM(+Ene!L106+Feb!L106+Mar!L106+Abr!L106+May!L106+Jun!L106+Jul!L106+Ago!L106+Set!L106+Oct!L106+Nov!L106),IF(Config!$C$6=12,SUM(+Ene!L106+Feb!L106+Mar!L106+Abr!L106+May!L106+Jun!L106+Jul!L106+Ago!L106+Set!L106+Oct!L106+Nov!L106+Dic!L106)))))))))))))</f>
        <v>0</v>
      </c>
      <c r="M106" s="394">
        <f>IF(Config!$C$6=1,SUM(+Ene!M106),IF(Config!$C$6=2,SUM(+Ene!M106+Feb!M106),IF(Config!$C$6=3,SUM(+Ene!M106+Feb!M106+Mar!M106),IF(Config!$C$6=4,SUM(+Ene!M106+Feb!M106+Mar!M106+Abr!M106),IF(Config!$C$6=5,SUM(Ene!M106+Feb!M106+Mar!M106+Abr!M106+May!M106),IF(Config!$C$6=6,SUM(+Ene!M106+Feb!M106+Mar!M106+Abr!M106+May!M106+Jun!M106),IF(Config!$C$6=7,SUM(Ene!M106+Feb!M106+Mar!M106+Abr!M106+May!M106+Jun!M106+Jul!M106),IF(Config!$C$6=8,SUM(+Ene!M106+Feb!M106+Mar!M106+Abr!M106+May!M106+Jun!M106+Jul!M106+Ago!M106),IF(Config!$C$6=9,SUM(+Ene!M106+Feb!M106+Mar!M106+Abr!M106+May!M106+Jun!M106+Jul!M106+Ago!M106+Set!M106),IF(Config!$C$6=10,SUM(+Ene!M106+Feb!M106+Mar!M106+Abr!M106+May!M106+Jun!M106+Jul!M106+Ago!M106+Set!M106+Oct!M106),IF(Config!$C$6=11,SUM(+Ene!M106+Feb!M106+Mar!M106+Abr!M106+May!M106+Jun!M106+Jul!M106+Ago!M106+Set!M106+Oct!M106+Nov!M106),IF(Config!$C$6=12,SUM(+Ene!M106+Feb!M106+Mar!M106+Abr!M106+May!M106+Jun!M106+Jul!M106+Ago!M106+Set!M106+Oct!M106+Nov!M106+Dic!M106)))))))))))))</f>
        <v>0</v>
      </c>
      <c r="N106" s="394">
        <f>IF(Config!$C$6=1,SUM(+Ene!N106),IF(Config!$C$6=2,SUM(+Ene!N106+Feb!N106),IF(Config!$C$6=3,SUM(+Ene!N106+Feb!N106+Mar!N106),IF(Config!$C$6=4,SUM(+Ene!N106+Feb!N106+Mar!N106+Abr!N106),IF(Config!$C$6=5,SUM(Ene!N106+Feb!N106+Mar!N106+Abr!N106+May!N106),IF(Config!$C$6=6,SUM(+Ene!N106+Feb!N106+Mar!N106+Abr!N106+May!N106+Jun!N106),IF(Config!$C$6=7,SUM(Ene!N106+Feb!N106+Mar!N106+Abr!N106+May!N106+Jun!N106+Jul!N106),IF(Config!$C$6=8,SUM(+Ene!N106+Feb!N106+Mar!N106+Abr!N106+May!N106+Jun!N106+Jul!N106+Ago!N106),IF(Config!$C$6=9,SUM(+Ene!N106+Feb!N106+Mar!N106+Abr!N106+May!N106+Jun!N106+Jul!N106+Ago!N106+Set!N106),IF(Config!$C$6=10,SUM(+Ene!N106+Feb!N106+Mar!N106+Abr!N106+May!N106+Jun!N106+Jul!N106+Ago!N106+Set!N106+Oct!N106),IF(Config!$C$6=11,SUM(+Ene!N106+Feb!N106+Mar!N106+Abr!N106+May!N106+Jun!N106+Jul!N106+Ago!N106+Set!N106+Oct!N106+Nov!N106),IF(Config!$C$6=12,SUM(+Ene!N106+Feb!N106+Mar!N106+Abr!N106+May!N106+Jun!N106+Jul!N106+Ago!N106+Set!N106+Oct!N106+Nov!N106+Dic!N106)))))))))))))</f>
        <v>0</v>
      </c>
      <c r="O106" s="394">
        <f>IF(Config!$C$6=1,SUM(+Ene!O106),IF(Config!$C$6=2,SUM(+Ene!O106+Feb!O106),IF(Config!$C$6=3,SUM(+Ene!O106+Feb!O106+Mar!O106),IF(Config!$C$6=4,SUM(+Ene!O106+Feb!O106+Mar!O106+Abr!O106),IF(Config!$C$6=5,SUM(Ene!O106+Feb!O106+Mar!O106+Abr!O106+May!O106),IF(Config!$C$6=6,SUM(+Ene!O106+Feb!O106+Mar!O106+Abr!O106+May!O106+Jun!O106),IF(Config!$C$6=7,SUM(Ene!O106+Feb!O106+Mar!O106+Abr!O106+May!O106+Jun!O106+Jul!O106),IF(Config!$C$6=8,SUM(+Ene!O106+Feb!O106+Mar!O106+Abr!O106+May!O106+Jun!O106+Jul!O106+Ago!O106),IF(Config!$C$6=9,SUM(+Ene!O106+Feb!O106+Mar!O106+Abr!O106+May!O106+Jun!O106+Jul!O106+Ago!O106+Set!O106),IF(Config!$C$6=10,SUM(+Ene!O106+Feb!O106+Mar!O106+Abr!O106+May!O106+Jun!O106+Jul!O106+Ago!O106+Set!O106+Oct!O106),IF(Config!$C$6=11,SUM(+Ene!O106+Feb!O106+Mar!O106+Abr!O106+May!O106+Jun!O106+Jul!O106+Ago!O106+Set!O106+Oct!O106+Nov!O106),IF(Config!$C$6=12,SUM(+Ene!O106+Feb!O106+Mar!O106+Abr!O106+May!O106+Jun!O106+Jul!O106+Ago!O106+Set!O106+Oct!O106+Nov!O106+Dic!O106)))))))))))))</f>
        <v>0</v>
      </c>
      <c r="P106" s="394">
        <f>IF(Config!$C$6=1,SUM(+Ene!P106),IF(Config!$C$6=2,SUM(+Ene!P106+Feb!P106),IF(Config!$C$6=3,SUM(+Ene!P106+Feb!P106+Mar!P106),IF(Config!$C$6=4,SUM(+Ene!P106+Feb!P106+Mar!P106+Abr!P106),IF(Config!$C$6=5,SUM(Ene!P106+Feb!P106+Mar!P106+Abr!P106+May!P106),IF(Config!$C$6=6,SUM(+Ene!P106+Feb!P106+Mar!P106+Abr!P106+May!P106+Jun!P106),IF(Config!$C$6=7,SUM(Ene!P106+Feb!P106+Mar!P106+Abr!P106+May!P106+Jun!P106+Jul!P106),IF(Config!$C$6=8,SUM(+Ene!P106+Feb!P106+Mar!P106+Abr!P106+May!P106+Jun!P106+Jul!P106+Ago!P106),IF(Config!$C$6=9,SUM(+Ene!P106+Feb!P106+Mar!P106+Abr!P106+May!P106+Jun!P106+Jul!P106+Ago!P106+Set!P106),IF(Config!$C$6=10,SUM(+Ene!P106+Feb!P106+Mar!P106+Abr!P106+May!P106+Jun!P106+Jul!P106+Ago!P106+Set!P106+Oct!P106),IF(Config!$C$6=11,SUM(+Ene!P106+Feb!P106+Mar!P106+Abr!P106+May!P106+Jun!P106+Jul!P106+Ago!P106+Set!P106+Oct!P106+Nov!P106),IF(Config!$C$6=12,SUM(+Ene!P106+Feb!P106+Mar!P106+Abr!P106+May!P106+Jun!P106+Jul!P106+Ago!P106+Set!P106+Oct!P106+Nov!P106+Dic!P106)))))))))))))</f>
        <v>0</v>
      </c>
      <c r="Q106" s="394">
        <f>IF(Config!$C$6=1,SUM(+Ene!Q106),IF(Config!$C$6=2,SUM(+Ene!Q106+Feb!Q106),IF(Config!$C$6=3,SUM(+Ene!Q106+Feb!Q106+Mar!Q106),IF(Config!$C$6=4,SUM(+Ene!Q106+Feb!Q106+Mar!Q106+Abr!Q106),IF(Config!$C$6=5,SUM(Ene!Q106+Feb!Q106+Mar!Q106+Abr!Q106+May!Q106),IF(Config!$C$6=6,SUM(+Ene!Q106+Feb!Q106+Mar!Q106+Abr!Q106+May!Q106+Jun!Q106),IF(Config!$C$6=7,SUM(Ene!Q106+Feb!Q106+Mar!Q106+Abr!Q106+May!Q106+Jun!Q106+Jul!Q106),IF(Config!$C$6=8,SUM(+Ene!Q106+Feb!Q106+Mar!Q106+Abr!Q106+May!Q106+Jun!Q106+Jul!Q106+Ago!Q106),IF(Config!$C$6=9,SUM(+Ene!Q106+Feb!Q106+Mar!Q106+Abr!Q106+May!Q106+Jun!Q106+Jul!Q106+Ago!Q106+Set!Q106),IF(Config!$C$6=10,SUM(+Ene!Q106+Feb!Q106+Mar!Q106+Abr!Q106+May!Q106+Jun!Q106+Jul!Q106+Ago!Q106+Set!Q106+Oct!Q106),IF(Config!$C$6=11,SUM(+Ene!Q106+Feb!Q106+Mar!Q106+Abr!Q106+May!Q106+Jun!Q106+Jul!Q106+Ago!Q106+Set!Q106+Oct!Q106+Nov!Q106),IF(Config!$C$6=12,SUM(+Ene!Q106+Feb!Q106+Mar!Q106+Abr!Q106+May!Q106+Jun!Q106+Jul!Q106+Ago!Q106+Set!Q106+Oct!Q106+Nov!Q106+Dic!Q106)))))))))))))</f>
        <v>0</v>
      </c>
      <c r="R106" s="394">
        <f>IF(Config!$C$6=1,SUM(+Ene!R106),IF(Config!$C$6=2,SUM(+Ene!R106+Feb!R106),IF(Config!$C$6=3,SUM(+Ene!R106+Feb!R106+Mar!R106),IF(Config!$C$6=4,SUM(+Ene!R106+Feb!R106+Mar!R106+Abr!R106),IF(Config!$C$6=5,SUM(Ene!R106+Feb!R106+Mar!R106+Abr!R106+May!R106),IF(Config!$C$6=6,SUM(+Ene!R106+Feb!R106+Mar!R106+Abr!R106+May!R106+Jun!R106),IF(Config!$C$6=7,SUM(Ene!R106+Feb!R106+Mar!R106+Abr!R106+May!R106+Jun!R106+Jul!R106),IF(Config!$C$6=8,SUM(+Ene!R106+Feb!R106+Mar!R106+Abr!R106+May!R106+Jun!R106+Jul!R106+Ago!R106),IF(Config!$C$6=9,SUM(+Ene!R106+Feb!R106+Mar!R106+Abr!R106+May!R106+Jun!R106+Jul!R106+Ago!R106+Set!R106),IF(Config!$C$6=10,SUM(+Ene!R106+Feb!R106+Mar!R106+Abr!R106+May!R106+Jun!R106+Jul!R106+Ago!R106+Set!R106+Oct!R106),IF(Config!$C$6=11,SUM(+Ene!R106+Feb!R106+Mar!R106+Abr!R106+May!R106+Jun!R106+Jul!R106+Ago!R106+Set!R106+Oct!R106+Nov!R106),IF(Config!$C$6=12,SUM(+Ene!R106+Feb!R106+Mar!R106+Abr!R106+May!R106+Jun!R106+Jul!R106+Ago!R106+Set!R106+Oct!R106+Nov!R106+Dic!R106)))))))))))))</f>
        <v>0</v>
      </c>
      <c r="S106" s="394">
        <f>IF(Config!$C$6=1,SUM(+Ene!S106),IF(Config!$C$6=2,SUM(+Ene!S106+Feb!S106),IF(Config!$C$6=3,SUM(+Ene!S106+Feb!S106+Mar!S106),IF(Config!$C$6=4,SUM(+Ene!S106+Feb!S106+Mar!S106+Abr!S106),IF(Config!$C$6=5,SUM(Ene!S106+Feb!S106+Mar!S106+Abr!S106+May!S106),IF(Config!$C$6=6,SUM(+Ene!S106+Feb!S106+Mar!S106+Abr!S106+May!S106+Jun!S106),IF(Config!$C$6=7,SUM(Ene!S106+Feb!S106+Mar!S106+Abr!S106+May!S106+Jun!S106+Jul!S106),IF(Config!$C$6=8,SUM(+Ene!S106+Feb!S106+Mar!S106+Abr!S106+May!S106+Jun!S106+Jul!S106+Ago!S106),IF(Config!$C$6=9,SUM(+Ene!S106+Feb!S106+Mar!S106+Abr!S106+May!S106+Jun!S106+Jul!S106+Ago!S106+Set!S106),IF(Config!$C$6=10,SUM(+Ene!S106+Feb!S106+Mar!S106+Abr!S106+May!S106+Jun!S106+Jul!S106+Ago!S106+Set!S106+Oct!S106),IF(Config!$C$6=11,SUM(+Ene!S106+Feb!S106+Mar!S106+Abr!S106+May!S106+Jun!S106+Jul!S106+Ago!S106+Set!S106+Oct!S106+Nov!S106),IF(Config!$C$6=12,SUM(+Ene!S106+Feb!S106+Mar!S106+Abr!S106+May!S106+Jun!S106+Jul!S106+Ago!S106+Set!S106+Oct!S106+Nov!S106+Dic!S106)))))))))))))</f>
        <v>0</v>
      </c>
      <c r="T106" s="394">
        <f>IF(Config!$C$6=1,SUM(+Ene!T106),IF(Config!$C$6=2,SUM(+Ene!T106+Feb!T106),IF(Config!$C$6=3,SUM(+Ene!T106+Feb!T106+Mar!T106),IF(Config!$C$6=4,SUM(+Ene!T106+Feb!T106+Mar!T106+Abr!T106),IF(Config!$C$6=5,SUM(Ene!T106+Feb!T106+Mar!T106+Abr!T106+May!T106),IF(Config!$C$6=6,SUM(+Ene!T106+Feb!T106+Mar!T106+Abr!T106+May!T106+Jun!T106),IF(Config!$C$6=7,SUM(Ene!T106+Feb!T106+Mar!T106+Abr!T106+May!T106+Jun!T106+Jul!T106),IF(Config!$C$6=8,SUM(+Ene!T106+Feb!T106+Mar!T106+Abr!T106+May!T106+Jun!T106+Jul!T106+Ago!T106),IF(Config!$C$6=9,SUM(+Ene!T106+Feb!T106+Mar!T106+Abr!T106+May!T106+Jun!T106+Jul!T106+Ago!T106+Set!T106),IF(Config!$C$6=10,SUM(+Ene!T106+Feb!T106+Mar!T106+Abr!T106+May!T106+Jun!T106+Jul!T106+Ago!T106+Set!T106+Oct!T106),IF(Config!$C$6=11,SUM(+Ene!T106+Feb!T106+Mar!T106+Abr!T106+May!T106+Jun!T106+Jul!T106+Ago!T106+Set!T106+Oct!T106+Nov!T106),IF(Config!$C$6=12,SUM(+Ene!T106+Feb!T106+Mar!T106+Abr!T106+May!T106+Jun!T106+Jul!T106+Ago!T106+Set!T106+Oct!T106+Nov!T106+Dic!T106)))))))))))))</f>
        <v>0</v>
      </c>
      <c r="U106" s="394">
        <f>IF(Config!$C$6=1,SUM(+Ene!U106),IF(Config!$C$6=2,SUM(+Ene!U106+Feb!U106),IF(Config!$C$6=3,SUM(+Ene!U106+Feb!U106+Mar!U106),IF(Config!$C$6=4,SUM(+Ene!U106+Feb!U106+Mar!U106+Abr!U106),IF(Config!$C$6=5,SUM(Ene!U106+Feb!U106+Mar!U106+Abr!U106+May!U106),IF(Config!$C$6=6,SUM(+Ene!U106+Feb!U106+Mar!U106+Abr!U106+May!U106+Jun!U106),IF(Config!$C$6=7,SUM(Ene!U106+Feb!U106+Mar!U106+Abr!U106+May!U106+Jun!U106+Jul!U106),IF(Config!$C$6=8,SUM(+Ene!U106+Feb!U106+Mar!U106+Abr!U106+May!U106+Jun!U106+Jul!U106+Ago!U106),IF(Config!$C$6=9,SUM(+Ene!U106+Feb!U106+Mar!U106+Abr!U106+May!U106+Jun!U106+Jul!U106+Ago!U106+Set!U106),IF(Config!$C$6=10,SUM(+Ene!U106+Feb!U106+Mar!U106+Abr!U106+May!U106+Jun!U106+Jul!U106+Ago!U106+Set!U106+Oct!U106),IF(Config!$C$6=11,SUM(+Ene!U106+Feb!U106+Mar!U106+Abr!U106+May!U106+Jun!U106+Jul!U106+Ago!U106+Set!U106+Oct!U106+Nov!U106),IF(Config!$C$6=12,SUM(+Ene!U106+Feb!U106+Mar!U106+Abr!U106+May!U106+Jun!U106+Jul!U106+Ago!U106+Set!U106+Oct!U106+Nov!U106+Dic!U106)))))))))))))</f>
        <v>0</v>
      </c>
      <c r="V106" s="394">
        <f>IF(Config!$C$6=1,SUM(+Ene!V106),IF(Config!$C$6=2,SUM(+Ene!V106+Feb!V106),IF(Config!$C$6=3,SUM(+Ene!V106+Feb!V106+Mar!V106),IF(Config!$C$6=4,SUM(+Ene!V106+Feb!V106+Mar!V106+Abr!V106),IF(Config!$C$6=5,SUM(Ene!V106+Feb!V106+Mar!V106+Abr!V106+May!V106),IF(Config!$C$6=6,SUM(+Ene!V106+Feb!V106+Mar!V106+Abr!V106+May!V106+Jun!V106),IF(Config!$C$6=7,SUM(Ene!V106+Feb!V106+Mar!V106+Abr!V106+May!V106+Jun!V106+Jul!V106),IF(Config!$C$6=8,SUM(+Ene!V106+Feb!V106+Mar!V106+Abr!V106+May!V106+Jun!V106+Jul!V106+Ago!V106),IF(Config!$C$6=9,SUM(+Ene!V106+Feb!V106+Mar!V106+Abr!V106+May!V106+Jun!V106+Jul!V106+Ago!V106+Set!V106),IF(Config!$C$6=10,SUM(+Ene!V106+Feb!V106+Mar!V106+Abr!V106+May!V106+Jun!V106+Jul!V106+Ago!V106+Set!V106+Oct!V106),IF(Config!$C$6=11,SUM(+Ene!V106+Feb!V106+Mar!V106+Abr!V106+May!V106+Jun!V106+Jul!V106+Ago!V106+Set!V106+Oct!V106+Nov!V106),IF(Config!$C$6=12,SUM(+Ene!V106+Feb!V106+Mar!V106+Abr!V106+May!V106+Jun!V106+Jul!V106+Ago!V106+Set!V106+Oct!V106+Nov!V106+Dic!V106)))))))))))))</f>
        <v>0</v>
      </c>
      <c r="W106" s="394">
        <f>IF(Config!$C$6=1,SUM(+Ene!W106),IF(Config!$C$6=2,SUM(+Ene!W106+Feb!W106),IF(Config!$C$6=3,SUM(+Ene!W106+Feb!W106+Mar!W106),IF(Config!$C$6=4,SUM(+Ene!W106+Feb!W106+Mar!W106+Abr!W106),IF(Config!$C$6=5,SUM(Ene!W106+Feb!W106+Mar!W106+Abr!W106+May!W106),IF(Config!$C$6=6,SUM(+Ene!W106+Feb!W106+Mar!W106+Abr!W106+May!W106+Jun!W106),IF(Config!$C$6=7,SUM(Ene!W106+Feb!W106+Mar!W106+Abr!W106+May!W106+Jun!W106+Jul!W106),IF(Config!$C$6=8,SUM(+Ene!W106+Feb!W106+Mar!W106+Abr!W106+May!W106+Jun!W106+Jul!W106+Ago!W106),IF(Config!$C$6=9,SUM(+Ene!W106+Feb!W106+Mar!W106+Abr!W106+May!W106+Jun!W106+Jul!W106+Ago!W106+Set!W106),IF(Config!$C$6=10,SUM(+Ene!W106+Feb!W106+Mar!W106+Abr!W106+May!W106+Jun!W106+Jul!W106+Ago!W106+Set!W106+Oct!W106),IF(Config!$C$6=11,SUM(+Ene!W106+Feb!W106+Mar!W106+Abr!W106+May!W106+Jun!W106+Jul!W106+Ago!W106+Set!W106+Oct!W106+Nov!W106),IF(Config!$C$6=12,SUM(+Ene!W106+Feb!W106+Mar!W106+Abr!W106+May!W106+Jun!W106+Jul!W106+Ago!W106+Set!W106+Oct!W106+Nov!W106+Dic!W106)))))))))))))</f>
        <v>0</v>
      </c>
      <c r="X106" s="394">
        <f>IF(Config!$C$6=1,SUM(+Ene!X106),IF(Config!$C$6=2,SUM(+Ene!X106+Feb!X106),IF(Config!$C$6=3,SUM(+Ene!X106+Feb!X106+Mar!X106),IF(Config!$C$6=4,SUM(+Ene!X106+Feb!X106+Mar!X106+Abr!X106),IF(Config!$C$6=5,SUM(Ene!X106+Feb!X106+Mar!X106+Abr!X106+May!X106),IF(Config!$C$6=6,SUM(+Ene!X106+Feb!X106+Mar!X106+Abr!X106+May!X106+Jun!X106),IF(Config!$C$6=7,SUM(Ene!X106+Feb!X106+Mar!X106+Abr!X106+May!X106+Jun!X106+Jul!X106),IF(Config!$C$6=8,SUM(+Ene!X106+Feb!X106+Mar!X106+Abr!X106+May!X106+Jun!X106+Jul!X106+Ago!X106),IF(Config!$C$6=9,SUM(+Ene!X106+Feb!X106+Mar!X106+Abr!X106+May!X106+Jun!X106+Jul!X106+Ago!X106+Set!X106),IF(Config!$C$6=10,SUM(+Ene!X106+Feb!X106+Mar!X106+Abr!X106+May!X106+Jun!X106+Jul!X106+Ago!X106+Set!X106+Oct!X106),IF(Config!$C$6=11,SUM(+Ene!X106+Feb!X106+Mar!X106+Abr!X106+May!X106+Jun!X106+Jul!X106+Ago!X106+Set!X106+Oct!X106+Nov!X106),IF(Config!$C$6=12,SUM(+Ene!X106+Feb!X106+Mar!X106+Abr!X106+May!X106+Jun!X106+Jul!X106+Ago!X106+Set!X106+Oct!X106+Nov!X106+Dic!X106)))))))))))))</f>
        <v>0</v>
      </c>
      <c r="Y106" s="394">
        <f>IF(Config!$C$6=1,SUM(+Ene!Y106),IF(Config!$C$6=2,SUM(+Ene!Y106+Feb!Y106),IF(Config!$C$6=3,SUM(+Ene!Y106+Feb!Y106+Mar!Y106),IF(Config!$C$6=4,SUM(+Ene!Y106+Feb!Y106+Mar!Y106+Abr!Y106),IF(Config!$C$6=5,SUM(Ene!Y106+Feb!Y106+Mar!Y106+Abr!Y106+May!Y106),IF(Config!$C$6=6,SUM(+Ene!Y106+Feb!Y106+Mar!Y106+Abr!Y106+May!Y106+Jun!Y106),IF(Config!$C$6=7,SUM(Ene!Y106+Feb!Y106+Mar!Y106+Abr!Y106+May!Y106+Jun!Y106+Jul!Y106),IF(Config!$C$6=8,SUM(+Ene!Y106+Feb!Y106+Mar!Y106+Abr!Y106+May!Y106+Jun!Y106+Jul!Y106+Ago!Y106),IF(Config!$C$6=9,SUM(+Ene!Y106+Feb!Y106+Mar!Y106+Abr!Y106+May!Y106+Jun!Y106+Jul!Y106+Ago!Y106+Set!Y106),IF(Config!$C$6=10,SUM(+Ene!Y106+Feb!Y106+Mar!Y106+Abr!Y106+May!Y106+Jun!Y106+Jul!Y106+Ago!Y106+Set!Y106+Oct!Y106),IF(Config!$C$6=11,SUM(+Ene!Y106+Feb!Y106+Mar!Y106+Abr!Y106+May!Y106+Jun!Y106+Jul!Y106+Ago!Y106+Set!Y106+Oct!Y106+Nov!Y106),IF(Config!$C$6=12,SUM(+Ene!Y106+Feb!Y106+Mar!Y106+Abr!Y106+May!Y106+Jun!Y106+Jul!Y106+Ago!Y106+Set!Y106+Oct!Y106+Nov!Y106+Dic!Y106)))))))))))))</f>
        <v>0</v>
      </c>
      <c r="Z106" s="394">
        <f>IF(Config!$C$6=1,SUM(+Ene!Z106),IF(Config!$C$6=2,SUM(+Ene!Z106+Feb!Z106),IF(Config!$C$6=3,SUM(+Ene!Z106+Feb!Z106+Mar!Z106),IF(Config!$C$6=4,SUM(+Ene!Z106+Feb!Z106+Mar!Z106+Abr!Z106),IF(Config!$C$6=5,SUM(Ene!Z106+Feb!Z106+Mar!Z106+Abr!Z106+May!Z106),IF(Config!$C$6=6,SUM(+Ene!Z106+Feb!Z106+Mar!Z106+Abr!Z106+May!Z106+Jun!Z106),IF(Config!$C$6=7,SUM(Ene!Z106+Feb!Z106+Mar!Z106+Abr!Z106+May!Z106+Jun!Z106+Jul!Z106),IF(Config!$C$6=8,SUM(+Ene!Z106+Feb!Z106+Mar!Z106+Abr!Z106+May!Z106+Jun!Z106+Jul!Z106+Ago!Z106),IF(Config!$C$6=9,SUM(+Ene!Z106+Feb!Z106+Mar!Z106+Abr!Z106+May!Z106+Jun!Z106+Jul!Z106+Ago!Z106+Set!Z106),IF(Config!$C$6=10,SUM(+Ene!Z106+Feb!Z106+Mar!Z106+Abr!Z106+May!Z106+Jun!Z106+Jul!Z106+Ago!Z106+Set!Z106+Oct!Z106),IF(Config!$C$6=11,SUM(+Ene!Z106+Feb!Z106+Mar!Z106+Abr!Z106+May!Z106+Jun!Z106+Jul!Z106+Ago!Z106+Set!Z106+Oct!Z106+Nov!Z106),IF(Config!$C$6=12,SUM(+Ene!Z106+Feb!Z106+Mar!Z106+Abr!Z106+May!Z106+Jun!Z106+Jul!Z106+Ago!Z106+Set!Z106+Oct!Z106+Nov!Z106+Dic!Z106)))))))))))))</f>
        <v>0</v>
      </c>
      <c r="AA106" s="394">
        <f>IF(Config!$C$6=1,SUM(+Ene!AA106),IF(Config!$C$6=2,SUM(+Ene!AA106+Feb!AA106),IF(Config!$C$6=3,SUM(+Ene!AA106+Feb!AA106+Mar!AA106),IF(Config!$C$6=4,SUM(+Ene!AA106+Feb!AA106+Mar!AA106+Abr!AA106),IF(Config!$C$6=5,SUM(Ene!AA106+Feb!AA106+Mar!AA106+Abr!AA106+May!AA106),IF(Config!$C$6=6,SUM(+Ene!AA106+Feb!AA106+Mar!AA106+Abr!AA106+May!AA106+Jun!AA106),IF(Config!$C$6=7,SUM(Ene!AA106+Feb!AA106+Mar!AA106+Abr!AA106+May!AA106+Jun!AA106+Jul!AA106),IF(Config!$C$6=8,SUM(+Ene!AA106+Feb!AA106+Mar!AA106+Abr!AA106+May!AA106+Jun!AA106+Jul!AA106+Ago!AA106),IF(Config!$C$6=9,SUM(+Ene!AA106+Feb!AA106+Mar!AA106+Abr!AA106+May!AA106+Jun!AA106+Jul!AA106+Ago!AA106+Set!AA106),IF(Config!$C$6=10,SUM(+Ene!AA106+Feb!AA106+Mar!AA106+Abr!AA106+May!AA106+Jun!AA106+Jul!AA106+Ago!AA106+Set!AA106+Oct!AA106),IF(Config!$C$6=11,SUM(+Ene!AA106+Feb!AA106+Mar!AA106+Abr!AA106+May!AA106+Jun!AA106+Jul!AA106+Ago!AA106+Set!AA106+Oct!AA106+Nov!AA106),IF(Config!$C$6=12,SUM(+Ene!AA106+Feb!AA106+Mar!AA106+Abr!AA106+May!AA106+Jun!AA106+Jul!AA106+Ago!AA106+Set!AA106+Oct!AA106+Nov!AA106+Dic!AA106)))))))))))))</f>
        <v>0</v>
      </c>
      <c r="AB106" s="394">
        <f>IF(Config!$C$6=1,SUM(+Ene!AB106),IF(Config!$C$6=2,SUM(+Ene!AB106+Feb!AB106),IF(Config!$C$6=3,SUM(+Ene!AB106+Feb!AB106+Mar!AB106),IF(Config!$C$6=4,SUM(+Ene!AB106+Feb!AB106+Mar!AB106+Abr!AB106),IF(Config!$C$6=5,SUM(Ene!AB106+Feb!AB106+Mar!AB106+Abr!AB106+May!AB106),IF(Config!$C$6=6,SUM(+Ene!AB106+Feb!AB106+Mar!AB106+Abr!AB106+May!AB106+Jun!AB106),IF(Config!$C$6=7,SUM(Ene!AB106+Feb!AB106+Mar!AB106+Abr!AB106+May!AB106+Jun!AB106+Jul!AB106),IF(Config!$C$6=8,SUM(+Ene!AB106+Feb!AB106+Mar!AB106+Abr!AB106+May!AB106+Jun!AB106+Jul!AB106+Ago!AB106),IF(Config!$C$6=9,SUM(+Ene!AB106+Feb!AB106+Mar!AB106+Abr!AB106+May!AB106+Jun!AB106+Jul!AB106+Ago!AB106+Set!AB106),IF(Config!$C$6=10,SUM(+Ene!AB106+Feb!AB106+Mar!AB106+Abr!AB106+May!AB106+Jun!AB106+Jul!AB106+Ago!AB106+Set!AB106+Oct!AB106),IF(Config!$C$6=11,SUM(+Ene!AB106+Feb!AB106+Mar!AB106+Abr!AB106+May!AB106+Jun!AB106+Jul!AB106+Ago!AB106+Set!AB106+Oct!AB106+Nov!AB106),IF(Config!$C$6=12,SUM(+Ene!AB106+Feb!AB106+Mar!AB106+Abr!AB106+May!AB106+Jun!AB106+Jul!AB106+Ago!AB106+Set!AB106+Oct!AB106+Nov!AB106+Dic!AB106)))))))))))))</f>
        <v>0</v>
      </c>
      <c r="AC106" s="394">
        <f>IF(Config!$C$6=1,SUM(+Ene!AC106),IF(Config!$C$6=2,SUM(+Ene!AC106+Feb!AC106),IF(Config!$C$6=3,SUM(+Ene!AC106+Feb!AC106+Mar!AC106),IF(Config!$C$6=4,SUM(+Ene!AC106+Feb!AC106+Mar!AC106+Abr!AC106),IF(Config!$C$6=5,SUM(Ene!AC106+Feb!AC106+Mar!AC106+Abr!AC106+May!AC106),IF(Config!$C$6=6,SUM(+Ene!AC106+Feb!AC106+Mar!AC106+Abr!AC106+May!AC106+Jun!AC106),IF(Config!$C$6=7,SUM(Ene!AC106+Feb!AC106+Mar!AC106+Abr!AC106+May!AC106+Jun!AC106+Jul!AC106),IF(Config!$C$6=8,SUM(+Ene!AC106+Feb!AC106+Mar!AC106+Abr!AC106+May!AC106+Jun!AC106+Jul!AC106+Ago!AC106),IF(Config!$C$6=9,SUM(+Ene!AC106+Feb!AC106+Mar!AC106+Abr!AC106+May!AC106+Jun!AC106+Jul!AC106+Ago!AC106+Set!AC106),IF(Config!$C$6=10,SUM(+Ene!AC106+Feb!AC106+Mar!AC106+Abr!AC106+May!AC106+Jun!AC106+Jul!AC106+Ago!AC106+Set!AC106+Oct!AC106),IF(Config!$C$6=11,SUM(+Ene!AC106+Feb!AC106+Mar!AC106+Abr!AC106+May!AC106+Jun!AC106+Jul!AC106+Ago!AC106+Set!AC106+Oct!AC106+Nov!AC106),IF(Config!$C$6=12,SUM(+Ene!AC106+Feb!AC106+Mar!AC106+Abr!AC106+May!AC106+Jun!AC106+Jul!AC106+Ago!AC106+Set!AC106+Oct!AC106+Nov!AC106+Dic!AC106)))))))))))))</f>
        <v>0</v>
      </c>
      <c r="AD106" s="394">
        <f>IF(Config!$C$6=1,SUM(+Ene!AD106),IF(Config!$C$6=2,SUM(+Ene!AD106+Feb!AD106),IF(Config!$C$6=3,SUM(+Ene!AD106+Feb!AD106+Mar!AD106),IF(Config!$C$6=4,SUM(+Ene!AD106+Feb!AD106+Mar!AD106+Abr!AD106),IF(Config!$C$6=5,SUM(Ene!AD106+Feb!AD106+Mar!AD106+Abr!AD106+May!AD106),IF(Config!$C$6=6,SUM(+Ene!AD106+Feb!AD106+Mar!AD106+Abr!AD106+May!AD106+Jun!AD106),IF(Config!$C$6=7,SUM(Ene!AD106+Feb!AD106+Mar!AD106+Abr!AD106+May!AD106+Jun!AD106+Jul!AD106),IF(Config!$C$6=8,SUM(+Ene!AD106+Feb!AD106+Mar!AD106+Abr!AD106+May!AD106+Jun!AD106+Jul!AD106+Ago!AD106),IF(Config!$C$6=9,SUM(+Ene!AD106+Feb!AD106+Mar!AD106+Abr!AD106+May!AD106+Jun!AD106+Jul!AD106+Ago!AD106+Set!AD106),IF(Config!$C$6=10,SUM(+Ene!AD106+Feb!AD106+Mar!AD106+Abr!AD106+May!AD106+Jun!AD106+Jul!AD106+Ago!AD106+Set!AD106+Oct!AD106),IF(Config!$C$6=11,SUM(+Ene!AD106+Feb!AD106+Mar!AD106+Abr!AD106+May!AD106+Jun!AD106+Jul!AD106+Ago!AD106+Set!AD106+Oct!AD106+Nov!AD106),IF(Config!$C$6=12,SUM(+Ene!AD106+Feb!AD106+Mar!AD106+Abr!AD106+May!AD106+Jun!AD106+Jul!AD106+Ago!AD106+Set!AD106+Oct!AD106+Nov!AD106+Dic!AD106)))))))))))))</f>
        <v>0</v>
      </c>
      <c r="AE106" s="394">
        <f>IF(Config!$C$6=1,SUM(+Ene!AE106),IF(Config!$C$6=2,SUM(+Ene!AE106+Feb!AE106),IF(Config!$C$6=3,SUM(+Ene!AE106+Feb!AE106+Mar!AE106),IF(Config!$C$6=4,SUM(+Ene!AE106+Feb!AE106+Mar!AE106+Abr!AE106),IF(Config!$C$6=5,SUM(Ene!AE106+Feb!AE106+Mar!AE106+Abr!AE106+May!AE106),IF(Config!$C$6=6,SUM(+Ene!AE106+Feb!AE106+Mar!AE106+Abr!AE106+May!AE106+Jun!AE106),IF(Config!$C$6=7,SUM(Ene!AE106+Feb!AE106+Mar!AE106+Abr!AE106+May!AE106+Jun!AE106+Jul!AE106),IF(Config!$C$6=8,SUM(+Ene!AE106+Feb!AE106+Mar!AE106+Abr!AE106+May!AE106+Jun!AE106+Jul!AE106+Ago!AE106),IF(Config!$C$6=9,SUM(+Ene!AE106+Feb!AE106+Mar!AE106+Abr!AE106+May!AE106+Jun!AE106+Jul!AE106+Ago!AE106+Set!AE106),IF(Config!$C$6=10,SUM(+Ene!AE106+Feb!AE106+Mar!AE106+Abr!AE106+May!AE106+Jun!AE106+Jul!AE106+Ago!AE106+Set!AE106+Oct!AE106),IF(Config!$C$6=11,SUM(+Ene!AE106+Feb!AE106+Mar!AE106+Abr!AE106+May!AE106+Jun!AE106+Jul!AE106+Ago!AE106+Set!AE106+Oct!AE106+Nov!AE106),IF(Config!$C$6=12,SUM(+Ene!AE106+Feb!AE106+Mar!AE106+Abr!AE106+May!AE106+Jun!AE106+Jul!AE106+Ago!AE106+Set!AE106+Oct!AE106+Nov!AE106+Dic!AE106)))))))))))))</f>
        <v>0</v>
      </c>
      <c r="AF106" s="394">
        <f>IF(Config!$C$6=1,SUM(+Ene!AF106),IF(Config!$C$6=2,SUM(+Ene!AF106+Feb!AF106),IF(Config!$C$6=3,SUM(+Ene!AF106+Feb!AF106+Mar!AF106),IF(Config!$C$6=4,SUM(+Ene!AF106+Feb!AF106+Mar!AF106+Abr!AF106),IF(Config!$C$6=5,SUM(Ene!AF106+Feb!AF106+Mar!AF106+Abr!AF106+May!AF106),IF(Config!$C$6=6,SUM(+Ene!AF106+Feb!AF106+Mar!AF106+Abr!AF106+May!AF106+Jun!AF106),IF(Config!$C$6=7,SUM(Ene!AF106+Feb!AF106+Mar!AF106+Abr!AF106+May!AF106+Jun!AF106+Jul!AF106),IF(Config!$C$6=8,SUM(+Ene!AF106+Feb!AF106+Mar!AF106+Abr!AF106+May!AF106+Jun!AF106+Jul!AF106+Ago!AF106),IF(Config!$C$6=9,SUM(+Ene!AF106+Feb!AF106+Mar!AF106+Abr!AF106+May!AF106+Jun!AF106+Jul!AF106+Ago!AF106+Set!AF106),IF(Config!$C$6=10,SUM(+Ene!AF106+Feb!AF106+Mar!AF106+Abr!AF106+May!AF106+Jun!AF106+Jul!AF106+Ago!AF106+Set!AF106+Oct!AF106),IF(Config!$C$6=11,SUM(+Ene!AF106+Feb!AF106+Mar!AF106+Abr!AF106+May!AF106+Jun!AF106+Jul!AF106+Ago!AF106+Set!AF106+Oct!AF106+Nov!AF106),IF(Config!$C$6=12,SUM(+Ene!AF106+Feb!AF106+Mar!AF106+Abr!AF106+May!AF106+Jun!AF106+Jul!AF106+Ago!AF106+Set!AF106+Oct!AF106+Nov!AF106+Dic!AF106)))))))))))))</f>
        <v>0</v>
      </c>
      <c r="AG106" s="394">
        <f>IF(Config!$C$6=1,SUM(+Ene!AG106),IF(Config!$C$6=2,SUM(+Ene!AG106+Feb!AG106),IF(Config!$C$6=3,SUM(+Ene!AG106+Feb!AG106+Mar!AG106),IF(Config!$C$6=4,SUM(+Ene!AG106+Feb!AG106+Mar!AG106+Abr!AG106),IF(Config!$C$6=5,SUM(Ene!AG106+Feb!AG106+Mar!AG106+Abr!AG106+May!AG106),IF(Config!$C$6=6,SUM(+Ene!AG106+Feb!AG106+Mar!AG106+Abr!AG106+May!AG106+Jun!AG106),IF(Config!$C$6=7,SUM(Ene!AG106+Feb!AG106+Mar!AG106+Abr!AG106+May!AG106+Jun!AG106+Jul!AG106),IF(Config!$C$6=8,SUM(+Ene!AG106+Feb!AG106+Mar!AG106+Abr!AG106+May!AG106+Jun!AG106+Jul!AG106+Ago!AG106),IF(Config!$C$6=9,SUM(+Ene!AG106+Feb!AG106+Mar!AG106+Abr!AG106+May!AG106+Jun!AG106+Jul!AG106+Ago!AG106+Set!AG106),IF(Config!$C$6=10,SUM(+Ene!AG106+Feb!AG106+Mar!AG106+Abr!AG106+May!AG106+Jun!AG106+Jul!AG106+Ago!AG106+Set!AG106+Oct!AG106),IF(Config!$C$6=11,SUM(+Ene!AG106+Feb!AG106+Mar!AG106+Abr!AG106+May!AG106+Jun!AG106+Jul!AG106+Ago!AG106+Set!AG106+Oct!AG106+Nov!AG106),IF(Config!$C$6=12,SUM(+Ene!AG106+Feb!AG106+Mar!AG106+Abr!AG106+May!AG106+Jun!AG106+Jul!AG106+Ago!AG106+Set!AG106+Oct!AG106+Nov!AG106+Dic!AG106)))))))))))))</f>
        <v>0</v>
      </c>
      <c r="AH106" s="394">
        <f>IF(Config!$C$6=1,SUM(+Ene!AH106),IF(Config!$C$6=2,SUM(+Ene!AH106+Feb!AH106),IF(Config!$C$6=3,SUM(+Ene!AH106+Feb!AH106+Mar!AH106),IF(Config!$C$6=4,SUM(+Ene!AH106+Feb!AH106+Mar!AH106+Abr!AH106),IF(Config!$C$6=5,SUM(Ene!AH106+Feb!AH106+Mar!AH106+Abr!AH106+May!AH106),IF(Config!$C$6=6,SUM(+Ene!AH106+Feb!AH106+Mar!AH106+Abr!AH106+May!AH106+Jun!AH106),IF(Config!$C$6=7,SUM(Ene!AH106+Feb!AH106+Mar!AH106+Abr!AH106+May!AH106+Jun!AH106+Jul!AH106),IF(Config!$C$6=8,SUM(+Ene!AH106+Feb!AH106+Mar!AH106+Abr!AH106+May!AH106+Jun!AH106+Jul!AH106+Ago!AH106),IF(Config!$C$6=9,SUM(+Ene!AH106+Feb!AH106+Mar!AH106+Abr!AH106+May!AH106+Jun!AH106+Jul!AH106+Ago!AH106+Set!AH106),IF(Config!$C$6=10,SUM(+Ene!AH106+Feb!AH106+Mar!AH106+Abr!AH106+May!AH106+Jun!AH106+Jul!AH106+Ago!AH106+Set!AH106+Oct!AH106),IF(Config!$C$6=11,SUM(+Ene!AH106+Feb!AH106+Mar!AH106+Abr!AH106+May!AH106+Jun!AH106+Jul!AH106+Ago!AH106+Set!AH106+Oct!AH106+Nov!AH106),IF(Config!$C$6=12,SUM(+Ene!AH106+Feb!AH106+Mar!AH106+Abr!AH106+May!AH106+Jun!AH106+Jul!AH106+Ago!AH106+Set!AH106+Oct!AH106+Nov!AH106+Dic!AH106)))))))))))))</f>
        <v>0</v>
      </c>
      <c r="AI106" s="394">
        <f>IF(Config!$C$6=1,SUM(+Ene!AI106),IF(Config!$C$6=2,SUM(+Ene!AI106+Feb!AI106),IF(Config!$C$6=3,SUM(+Ene!AI106+Feb!AI106+Mar!AI106),IF(Config!$C$6=4,SUM(+Ene!AI106+Feb!AI106+Mar!AI106+Abr!AI106),IF(Config!$C$6=5,SUM(Ene!AI106+Feb!AI106+Mar!AI106+Abr!AI106+May!AI106),IF(Config!$C$6=6,SUM(+Ene!AI106+Feb!AI106+Mar!AI106+Abr!AI106+May!AI106+Jun!AI106),IF(Config!$C$6=7,SUM(Ene!AI106+Feb!AI106+Mar!AI106+Abr!AI106+May!AI106+Jun!AI106+Jul!AI106),IF(Config!$C$6=8,SUM(+Ene!AI106+Feb!AI106+Mar!AI106+Abr!AI106+May!AI106+Jun!AI106+Jul!AI106+Ago!AI106),IF(Config!$C$6=9,SUM(+Ene!AI106+Feb!AI106+Mar!AI106+Abr!AI106+May!AI106+Jun!AI106+Jul!AI106+Ago!AI106+Set!AI106),IF(Config!$C$6=10,SUM(+Ene!AI106+Feb!AI106+Mar!AI106+Abr!AI106+May!AI106+Jun!AI106+Jul!AI106+Ago!AI106+Set!AI106+Oct!AI106),IF(Config!$C$6=11,SUM(+Ene!AI106+Feb!AI106+Mar!AI106+Abr!AI106+May!AI106+Jun!AI106+Jul!AI106+Ago!AI106+Set!AI106+Oct!AI106+Nov!AI106),IF(Config!$C$6=12,SUM(+Ene!AI106+Feb!AI106+Mar!AI106+Abr!AI106+May!AI106+Jun!AI106+Jul!AI106+Ago!AI106+Set!AI106+Oct!AI106+Nov!AI106+Dic!AI106)))))))))))))</f>
        <v>0</v>
      </c>
      <c r="AJ106" s="394">
        <f>IF(Config!$C$6=1,SUM(+Ene!AJ106),IF(Config!$C$6=2,SUM(+Ene!AJ106+Feb!AJ106),IF(Config!$C$6=3,SUM(+Ene!AJ106+Feb!AJ106+Mar!AJ106),IF(Config!$C$6=4,SUM(+Ene!AJ106+Feb!AJ106+Mar!AJ106+Abr!AJ106),IF(Config!$C$6=5,SUM(Ene!AJ106+Feb!AJ106+Mar!AJ106+Abr!AJ106+May!AJ106),IF(Config!$C$6=6,SUM(+Ene!AJ106+Feb!AJ106+Mar!AJ106+Abr!AJ106+May!AJ106+Jun!AJ106),IF(Config!$C$6=7,SUM(Ene!AJ106+Feb!AJ106+Mar!AJ106+Abr!AJ106+May!AJ106+Jun!AJ106+Jul!AJ106),IF(Config!$C$6=8,SUM(+Ene!AJ106+Feb!AJ106+Mar!AJ106+Abr!AJ106+May!AJ106+Jun!AJ106+Jul!AJ106+Ago!AJ106),IF(Config!$C$6=9,SUM(+Ene!AJ106+Feb!AJ106+Mar!AJ106+Abr!AJ106+May!AJ106+Jun!AJ106+Jul!AJ106+Ago!AJ106+Set!AJ106),IF(Config!$C$6=10,SUM(+Ene!AJ106+Feb!AJ106+Mar!AJ106+Abr!AJ106+May!AJ106+Jun!AJ106+Jul!AJ106+Ago!AJ106+Set!AJ106+Oct!AJ106),IF(Config!$C$6=11,SUM(+Ene!AJ106+Feb!AJ106+Mar!AJ106+Abr!AJ106+May!AJ106+Jun!AJ106+Jul!AJ106+Ago!AJ106+Set!AJ106+Oct!AJ106+Nov!AJ106),IF(Config!$C$6=12,SUM(+Ene!AJ106+Feb!AJ106+Mar!AJ106+Abr!AJ106+May!AJ106+Jun!AJ106+Jul!AJ106+Ago!AJ106+Set!AJ106+Oct!AJ106+Nov!AJ106+Dic!AJ106)))))))))))))</f>
        <v>0</v>
      </c>
      <c r="AK106" s="394">
        <f>IF(Config!$C$6=1,SUM(+Ene!AK106),IF(Config!$C$6=2,SUM(+Ene!AK106+Feb!AK106),IF(Config!$C$6=3,SUM(+Ene!AK106+Feb!AK106+Mar!AK106),IF(Config!$C$6=4,SUM(+Ene!AK106+Feb!AK106+Mar!AK106+Abr!AK106),IF(Config!$C$6=5,SUM(Ene!AK106+Feb!AK106+Mar!AK106+Abr!AK106+May!AK106),IF(Config!$C$6=6,SUM(+Ene!AK106+Feb!AK106+Mar!AK106+Abr!AK106+May!AK106+Jun!AK106),IF(Config!$C$6=7,SUM(Ene!AK106+Feb!AK106+Mar!AK106+Abr!AK106+May!AK106+Jun!AK106+Jul!AK106),IF(Config!$C$6=8,SUM(+Ene!AK106+Feb!AK106+Mar!AK106+Abr!AK106+May!AK106+Jun!AK106+Jul!AK106+Ago!AK106),IF(Config!$C$6=9,SUM(+Ene!AK106+Feb!AK106+Mar!AK106+Abr!AK106+May!AK106+Jun!AK106+Jul!AK106+Ago!AK106+Set!AK106),IF(Config!$C$6=10,SUM(+Ene!AK106+Feb!AK106+Mar!AK106+Abr!AK106+May!AK106+Jun!AK106+Jul!AK106+Ago!AK106+Set!AK106+Oct!AK106),IF(Config!$C$6=11,SUM(+Ene!AK106+Feb!AK106+Mar!AK106+Abr!AK106+May!AK106+Jun!AK106+Jul!AK106+Ago!AK106+Set!AK106+Oct!AK106+Nov!AK106),IF(Config!$C$6=12,SUM(+Ene!AK106+Feb!AK106+Mar!AK106+Abr!AK106+May!AK106+Jun!AK106+Jul!AK106+Ago!AK106+Set!AK106+Oct!AK106+Nov!AK106+Dic!AK106)))))))))))))</f>
        <v>0</v>
      </c>
      <c r="AL106" s="394">
        <f>IF(Config!$C$6=1,SUM(+Ene!AL106),IF(Config!$C$6=2,SUM(+Ene!AL106+Feb!AL106),IF(Config!$C$6=3,SUM(+Ene!AL106+Feb!AL106+Mar!AL106),IF(Config!$C$6=4,SUM(+Ene!AL106+Feb!AL106+Mar!AL106+Abr!AL106),IF(Config!$C$6=5,SUM(Ene!AL106+Feb!AL106+Mar!AL106+Abr!AL106+May!AL106),IF(Config!$C$6=6,SUM(+Ene!AL106+Feb!AL106+Mar!AL106+Abr!AL106+May!AL106+Jun!AL106),IF(Config!$C$6=7,SUM(Ene!AL106+Feb!AL106+Mar!AL106+Abr!AL106+May!AL106+Jun!AL106+Jul!AL106),IF(Config!$C$6=8,SUM(+Ene!AL106+Feb!AL106+Mar!AL106+Abr!AL106+May!AL106+Jun!AL106+Jul!AL106+Ago!AL106),IF(Config!$C$6=9,SUM(+Ene!AL106+Feb!AL106+Mar!AL106+Abr!AL106+May!AL106+Jun!AL106+Jul!AL106+Ago!AL106+Set!AL106),IF(Config!$C$6=10,SUM(+Ene!AL106+Feb!AL106+Mar!AL106+Abr!AL106+May!AL106+Jun!AL106+Jul!AL106+Ago!AL106+Set!AL106+Oct!AL106),IF(Config!$C$6=11,SUM(+Ene!AL106+Feb!AL106+Mar!AL106+Abr!AL106+May!AL106+Jun!AL106+Jul!AL106+Ago!AL106+Set!AL106+Oct!AL106+Nov!AL106),IF(Config!$C$6=12,SUM(+Ene!AL106+Feb!AL106+Mar!AL106+Abr!AL106+May!AL106+Jun!AL106+Jul!AL106+Ago!AL106+Set!AL106+Oct!AL106+Nov!AL106+Dic!AL106)))))))))))))</f>
        <v>0</v>
      </c>
      <c r="AM106" s="394">
        <f>IF(Config!$C$6=1,SUM(+Ene!AM106),IF(Config!$C$6=2,SUM(+Ene!AM106+Feb!AM106),IF(Config!$C$6=3,SUM(+Ene!AM106+Feb!AM106+Mar!AM106),IF(Config!$C$6=4,SUM(+Ene!AM106+Feb!AM106+Mar!AM106+Abr!AM106),IF(Config!$C$6=5,SUM(Ene!AM106+Feb!AM106+Mar!AM106+Abr!AM106+May!AM106),IF(Config!$C$6=6,SUM(+Ene!AM106+Feb!AM106+Mar!AM106+Abr!AM106+May!AM106+Jun!AM106),IF(Config!$C$6=7,SUM(Ene!AM106+Feb!AM106+Mar!AM106+Abr!AM106+May!AM106+Jun!AM106+Jul!AM106),IF(Config!$C$6=8,SUM(+Ene!AM106+Feb!AM106+Mar!AM106+Abr!AM106+May!AM106+Jun!AM106+Jul!AM106+Ago!AM106),IF(Config!$C$6=9,SUM(+Ene!AM106+Feb!AM106+Mar!AM106+Abr!AM106+May!AM106+Jun!AM106+Jul!AM106+Ago!AM106+Set!AM106),IF(Config!$C$6=10,SUM(+Ene!AM106+Feb!AM106+Mar!AM106+Abr!AM106+May!AM106+Jun!AM106+Jul!AM106+Ago!AM106+Set!AM106+Oct!AM106),IF(Config!$C$6=11,SUM(+Ene!AM106+Feb!AM106+Mar!AM106+Abr!AM106+May!AM106+Jun!AM106+Jul!AM106+Ago!AM106+Set!AM106+Oct!AM106+Nov!AM106),IF(Config!$C$6=12,SUM(+Ene!AM106+Feb!AM106+Mar!AM106+Abr!AM106+May!AM106+Jun!AM106+Jul!AM106+Ago!AM106+Set!AM106+Oct!AM106+Nov!AM106+Dic!AM106)))))))))))))</f>
        <v>0</v>
      </c>
      <c r="AN106" s="394">
        <f>IF(Config!$C$6=1,SUM(+Ene!AN106),IF(Config!$C$6=2,SUM(+Ene!AN106+Feb!AN106),IF(Config!$C$6=3,SUM(+Ene!AN106+Feb!AN106+Mar!AN106),IF(Config!$C$6=4,SUM(+Ene!AN106+Feb!AN106+Mar!AN106+Abr!AN106),IF(Config!$C$6=5,SUM(Ene!AN106+Feb!AN106+Mar!AN106+Abr!AN106+May!AN106),IF(Config!$C$6=6,SUM(+Ene!AN106+Feb!AN106+Mar!AN106+Abr!AN106+May!AN106+Jun!AN106),IF(Config!$C$6=7,SUM(Ene!AN106+Feb!AN106+Mar!AN106+Abr!AN106+May!AN106+Jun!AN106+Jul!AN106),IF(Config!$C$6=8,SUM(+Ene!AN106+Feb!AN106+Mar!AN106+Abr!AN106+May!AN106+Jun!AN106+Jul!AN106+Ago!AN106),IF(Config!$C$6=9,SUM(+Ene!AN106+Feb!AN106+Mar!AN106+Abr!AN106+May!AN106+Jun!AN106+Jul!AN106+Ago!AN106+Set!AN106),IF(Config!$C$6=10,SUM(+Ene!AN106+Feb!AN106+Mar!AN106+Abr!AN106+May!AN106+Jun!AN106+Jul!AN106+Ago!AN106+Set!AN106+Oct!AN106),IF(Config!$C$6=11,SUM(+Ene!AN106+Feb!AN106+Mar!AN106+Abr!AN106+May!AN106+Jun!AN106+Jul!AN106+Ago!AN106+Set!AN106+Oct!AN106+Nov!AN106),IF(Config!$C$6=12,SUM(+Ene!AN106+Feb!AN106+Mar!AN106+Abr!AN106+May!AN106+Jun!AN106+Jul!AN106+Ago!AN106+Set!AN106+Oct!AN106+Nov!AN106+Dic!AN106)))))))))))))</f>
        <v>0</v>
      </c>
      <c r="AO106" s="394">
        <f>IF(Config!$C$6=1,SUM(+Ene!AO106),IF(Config!$C$6=2,SUM(+Ene!AO106+Feb!AO106),IF(Config!$C$6=3,SUM(+Ene!AO106+Feb!AO106+Mar!AO106),IF(Config!$C$6=4,SUM(+Ene!AO106+Feb!AO106+Mar!AO106+Abr!AO106),IF(Config!$C$6=5,SUM(Ene!AO106+Feb!AO106+Mar!AO106+Abr!AO106+May!AO106),IF(Config!$C$6=6,SUM(+Ene!AO106+Feb!AO106+Mar!AO106+Abr!AO106+May!AO106+Jun!AO106),IF(Config!$C$6=7,SUM(Ene!AO106+Feb!AO106+Mar!AO106+Abr!AO106+May!AO106+Jun!AO106+Jul!AO106),IF(Config!$C$6=8,SUM(+Ene!AO106+Feb!AO106+Mar!AO106+Abr!AO106+May!AO106+Jun!AO106+Jul!AO106+Ago!AO106),IF(Config!$C$6=9,SUM(+Ene!AO106+Feb!AO106+Mar!AO106+Abr!AO106+May!AO106+Jun!AO106+Jul!AO106+Ago!AO106+Set!AO106),IF(Config!$C$6=10,SUM(+Ene!AO106+Feb!AO106+Mar!AO106+Abr!AO106+May!AO106+Jun!AO106+Jul!AO106+Ago!AO106+Set!AO106+Oct!AO106),IF(Config!$C$6=11,SUM(+Ene!AO106+Feb!AO106+Mar!AO106+Abr!AO106+May!AO106+Jun!AO106+Jul!AO106+Ago!AO106+Set!AO106+Oct!AO106+Nov!AO106),IF(Config!$C$6=12,SUM(+Ene!AO106+Feb!AO106+Mar!AO106+Abr!AO106+May!AO106+Jun!AO106+Jul!AO106+Ago!AO106+Set!AO106+Oct!AO106+Nov!AO106+Dic!AO106)))))))))))))</f>
        <v>0</v>
      </c>
      <c r="AP106" s="394">
        <f>IF(Config!$C$6=1,SUM(+Ene!AP106),IF(Config!$C$6=2,SUM(+Ene!AP106+Feb!AP106),IF(Config!$C$6=3,SUM(+Ene!AP106+Feb!AP106+Mar!AP106),IF(Config!$C$6=4,SUM(+Ene!AP106+Feb!AP106+Mar!AP106+Abr!AP106),IF(Config!$C$6=5,SUM(Ene!AP106+Feb!AP106+Mar!AP106+Abr!AP106+May!AP106),IF(Config!$C$6=6,SUM(+Ene!AP106+Feb!AP106+Mar!AP106+Abr!AP106+May!AP106+Jun!AP106),IF(Config!$C$6=7,SUM(Ene!AP106+Feb!AP106+Mar!AP106+Abr!AP106+May!AP106+Jun!AP106+Jul!AP106),IF(Config!$C$6=8,SUM(+Ene!AP106+Feb!AP106+Mar!AP106+Abr!AP106+May!AP106+Jun!AP106+Jul!AP106+Ago!AP106),IF(Config!$C$6=9,SUM(+Ene!AP106+Feb!AP106+Mar!AP106+Abr!AP106+May!AP106+Jun!AP106+Jul!AP106+Ago!AP106+Set!AP106),IF(Config!$C$6=10,SUM(+Ene!AP106+Feb!AP106+Mar!AP106+Abr!AP106+May!AP106+Jun!AP106+Jul!AP106+Ago!AP106+Set!AP106+Oct!AP106),IF(Config!$C$6=11,SUM(+Ene!AP106+Feb!AP106+Mar!AP106+Abr!AP106+May!AP106+Jun!AP106+Jul!AP106+Ago!AP106+Set!AP106+Oct!AP106+Nov!AP106),IF(Config!$C$6=12,SUM(+Ene!AP106+Feb!AP106+Mar!AP106+Abr!AP106+May!AP106+Jun!AP106+Jul!AP106+Ago!AP106+Set!AP106+Oct!AP106+Nov!AP106+Dic!AP106)))))))))))))</f>
        <v>0</v>
      </c>
      <c r="AQ106" s="394">
        <f>IF(Config!$C$6=1,SUM(+Ene!AQ106),IF(Config!$C$6=2,SUM(+Ene!AQ106+Feb!AQ106),IF(Config!$C$6=3,SUM(+Ene!AQ106+Feb!AQ106+Mar!AQ106),IF(Config!$C$6=4,SUM(+Ene!AQ106+Feb!AQ106+Mar!AQ106+Abr!AQ106),IF(Config!$C$6=5,SUM(Ene!AQ106+Feb!AQ106+Mar!AQ106+Abr!AQ106+May!AQ106),IF(Config!$C$6=6,SUM(+Ene!AQ106+Feb!AQ106+Mar!AQ106+Abr!AQ106+May!AQ106+Jun!AQ106),IF(Config!$C$6=7,SUM(Ene!AQ106+Feb!AQ106+Mar!AQ106+Abr!AQ106+May!AQ106+Jun!AQ106+Jul!AQ106),IF(Config!$C$6=8,SUM(+Ene!AQ106+Feb!AQ106+Mar!AQ106+Abr!AQ106+May!AQ106+Jun!AQ106+Jul!AQ106+Ago!AQ106),IF(Config!$C$6=9,SUM(+Ene!AQ106+Feb!AQ106+Mar!AQ106+Abr!AQ106+May!AQ106+Jun!AQ106+Jul!AQ106+Ago!AQ106+Set!AQ106),IF(Config!$C$6=10,SUM(+Ene!AQ106+Feb!AQ106+Mar!AQ106+Abr!AQ106+May!AQ106+Jun!AQ106+Jul!AQ106+Ago!AQ106+Set!AQ106+Oct!AQ106),IF(Config!$C$6=11,SUM(+Ene!AQ106+Feb!AQ106+Mar!AQ106+Abr!AQ106+May!AQ106+Jun!AQ106+Jul!AQ106+Ago!AQ106+Set!AQ106+Oct!AQ106+Nov!AQ106),IF(Config!$C$6=12,SUM(+Ene!AQ106+Feb!AQ106+Mar!AQ106+Abr!AQ106+May!AQ106+Jun!AQ106+Jul!AQ106+Ago!AQ106+Set!AQ106+Oct!AQ106+Nov!AQ106+Dic!AQ106)))))))))))))</f>
        <v>0</v>
      </c>
      <c r="AR106" s="394">
        <f>IF(Config!$C$6=1,SUM(+Ene!AR106),IF(Config!$C$6=2,SUM(+Ene!AR106+Feb!AR106),IF(Config!$C$6=3,SUM(+Ene!AR106+Feb!AR106+Mar!AR106),IF(Config!$C$6=4,SUM(+Ene!AR106+Feb!AR106+Mar!AR106+Abr!AR106),IF(Config!$C$6=5,SUM(Ene!AR106+Feb!AR106+Mar!AR106+Abr!AR106+May!AR106),IF(Config!$C$6=6,SUM(+Ene!AR106+Feb!AR106+Mar!AR106+Abr!AR106+May!AR106+Jun!AR106),IF(Config!$C$6=7,SUM(Ene!AR106+Feb!AR106+Mar!AR106+Abr!AR106+May!AR106+Jun!AR106+Jul!AR106),IF(Config!$C$6=8,SUM(+Ene!AR106+Feb!AR106+Mar!AR106+Abr!AR106+May!AR106+Jun!AR106+Jul!AR106+Ago!AR106),IF(Config!$C$6=9,SUM(+Ene!AR106+Feb!AR106+Mar!AR106+Abr!AR106+May!AR106+Jun!AR106+Jul!AR106+Ago!AR106+Set!AR106),IF(Config!$C$6=10,SUM(+Ene!AR106+Feb!AR106+Mar!AR106+Abr!AR106+May!AR106+Jun!AR106+Jul!AR106+Ago!AR106+Set!AR106+Oct!AR106),IF(Config!$C$6=11,SUM(+Ene!AR106+Feb!AR106+Mar!AR106+Abr!AR106+May!AR106+Jun!AR106+Jul!AR106+Ago!AR106+Set!AR106+Oct!AR106+Nov!AR106),IF(Config!$C$6=12,SUM(+Ene!AR106+Feb!AR106+Mar!AR106+Abr!AR106+May!AR106+Jun!AR106+Jul!AR106+Ago!AR106+Set!AR106+Oct!AR106+Nov!AR106+Dic!AR106)))))))))))))</f>
        <v>0</v>
      </c>
      <c r="AS106" s="394">
        <f>IF(Config!$C$6=1,SUM(+Ene!AS106),IF(Config!$C$6=2,SUM(+Ene!AS106+Feb!AS106),IF(Config!$C$6=3,SUM(+Ene!AS106+Feb!AS106+Mar!AS106),IF(Config!$C$6=4,SUM(+Ene!AS106+Feb!AS106+Mar!AS106+Abr!AS106),IF(Config!$C$6=5,SUM(Ene!AS106+Feb!AS106+Mar!AS106+Abr!AS106+May!AS106),IF(Config!$C$6=6,SUM(+Ene!AS106+Feb!AS106+Mar!AS106+Abr!AS106+May!AS106+Jun!AS106),IF(Config!$C$6=7,SUM(Ene!AS106+Feb!AS106+Mar!AS106+Abr!AS106+May!AS106+Jun!AS106+Jul!AS106),IF(Config!$C$6=8,SUM(+Ene!AS106+Feb!AS106+Mar!AS106+Abr!AS106+May!AS106+Jun!AS106+Jul!AS106+Ago!AS106),IF(Config!$C$6=9,SUM(+Ene!AS106+Feb!AS106+Mar!AS106+Abr!AS106+May!AS106+Jun!AS106+Jul!AS106+Ago!AS106+Set!AS106),IF(Config!$C$6=10,SUM(+Ene!AS106+Feb!AS106+Mar!AS106+Abr!AS106+May!AS106+Jun!AS106+Jul!AS106+Ago!AS106+Set!AS106+Oct!AS106),IF(Config!$C$6=11,SUM(+Ene!AS106+Feb!AS106+Mar!AS106+Abr!AS106+May!AS106+Jun!AS106+Jul!AS106+Ago!AS106+Set!AS106+Oct!AS106+Nov!AS106),IF(Config!$C$6=12,SUM(+Ene!AS106+Feb!AS106+Mar!AS106+Abr!AS106+May!AS106+Jun!AS106+Jul!AS106+Ago!AS106+Set!AS106+Oct!AS106+Nov!AS106+Dic!AS106)))))))))))))</f>
        <v>0</v>
      </c>
      <c r="AT106" s="394">
        <f>IF(Config!$C$6=1,SUM(+Ene!AT106),IF(Config!$C$6=2,SUM(+Ene!AT106+Feb!AT106),IF(Config!$C$6=3,SUM(+Ene!AT106+Feb!AT106+Mar!AT106),IF(Config!$C$6=4,SUM(+Ene!AT106+Feb!AT106+Mar!AT106+Abr!AT106),IF(Config!$C$6=5,SUM(Ene!AT106+Feb!AT106+Mar!AT106+Abr!AT106+May!AT106),IF(Config!$C$6=6,SUM(+Ene!AT106+Feb!AT106+Mar!AT106+Abr!AT106+May!AT106+Jun!AT106),IF(Config!$C$6=7,SUM(Ene!AT106+Feb!AT106+Mar!AT106+Abr!AT106+May!AT106+Jun!AT106+Jul!AT106),IF(Config!$C$6=8,SUM(+Ene!AT106+Feb!AT106+Mar!AT106+Abr!AT106+May!AT106+Jun!AT106+Jul!AT106+Ago!AT106),IF(Config!$C$6=9,SUM(+Ene!AT106+Feb!AT106+Mar!AT106+Abr!AT106+May!AT106+Jun!AT106+Jul!AT106+Ago!AT106+Set!AT106),IF(Config!$C$6=10,SUM(+Ene!AT106+Feb!AT106+Mar!AT106+Abr!AT106+May!AT106+Jun!AT106+Jul!AT106+Ago!AT106+Set!AT106+Oct!AT106),IF(Config!$C$6=11,SUM(+Ene!AT106+Feb!AT106+Mar!AT106+Abr!AT106+May!AT106+Jun!AT106+Jul!AT106+Ago!AT106+Set!AT106+Oct!AT106+Nov!AT106),IF(Config!$C$6=12,SUM(+Ene!AT106+Feb!AT106+Mar!AT106+Abr!AT106+May!AT106+Jun!AT106+Jul!AT106+Ago!AT106+Set!AT106+Oct!AT106+Nov!AT106+Dic!AT106)))))))))))))</f>
        <v>0</v>
      </c>
      <c r="AU106">
        <f t="shared" si="79"/>
        <v>0</v>
      </c>
      <c r="AV106" s="394">
        <f t="shared" si="70"/>
        <v>0</v>
      </c>
      <c r="AW106" s="394">
        <f t="shared" si="71"/>
        <v>0</v>
      </c>
      <c r="AX106" s="394">
        <f t="shared" si="72"/>
        <v>0</v>
      </c>
      <c r="AY106" s="394">
        <f t="shared" si="73"/>
        <v>0</v>
      </c>
      <c r="AZ106" s="394">
        <f t="shared" si="74"/>
        <v>0</v>
      </c>
      <c r="BA106" s="394">
        <f t="shared" si="75"/>
        <v>0</v>
      </c>
      <c r="BB106" s="37">
        <f t="shared" si="59"/>
        <v>0</v>
      </c>
      <c r="BC106" s="394">
        <f t="shared" si="76"/>
        <v>0</v>
      </c>
      <c r="BD106" s="394">
        <f t="shared" si="77"/>
        <v>0</v>
      </c>
      <c r="BE106" s="394">
        <f t="shared" si="78"/>
        <v>0</v>
      </c>
      <c r="BF106" s="54">
        <f t="shared" si="69"/>
        <v>0</v>
      </c>
      <c r="BG106" t="str">
        <f t="shared" si="80"/>
        <v>OK</v>
      </c>
    </row>
    <row r="107" spans="1:59" x14ac:dyDescent="0.25">
      <c r="A107" s="400">
        <v>104</v>
      </c>
      <c r="B107" s="392" t="str">
        <f>METAS!B103</f>
        <v>PORCENTAJE DE NINOS  VACUNADOS CON 1 DOSIS DE VACUNA CONTRA VPH EN EL 5TO GRADO DE PRIMARIA</v>
      </c>
      <c r="C107" s="387" t="str">
        <f>METAS!D103</f>
        <v>DIT</v>
      </c>
      <c r="D107" s="394">
        <f>IF(Config!$C$6=1,SUM(+Ene!D107),IF(Config!$C$6=2,SUM(+Ene!D107+Feb!D107),IF(Config!$C$6=3,SUM(+Ene!D107+Feb!D107+Mar!D107),IF(Config!$C$6=4,SUM(+Ene!D107+Feb!D107+Mar!D107+Abr!D107),IF(Config!$C$6=5,SUM(Ene!D107+Feb!D107+Mar!D107+Abr!D107+May!D107),IF(Config!$C$6=6,SUM(+Ene!D107+Feb!D107+Mar!D107+Abr!D107+May!D107+Jun!D107),IF(Config!$C$6=7,SUM(Ene!D107+Feb!D107+Mar!D107+Abr!D107+May!D107+Jun!D107+Jul!D107),IF(Config!$C$6=8,SUM(+Ene!D107+Feb!D107+Mar!D107+Abr!D107+May!D107+Jun!D107+Jul!D107+Ago!D107),IF(Config!$C$6=9,SUM(+Ene!D107+Feb!D107+Mar!D107+Abr!D107+May!D107+Jun!D107+Jul!D107+Ago!D107+Set!D107),IF(Config!$C$6=10,SUM(+Ene!D107+Feb!D107+Mar!D107+Abr!D107+May!D107+Jun!D107+Jul!D107+Ago!D107+Set!D107+Oct!D107),IF(Config!$C$6=11,SUM(+Ene!D107+Feb!D107+Mar!D107+Abr!D107+May!D107+Jun!D107+Jul!D107+Ago!D107+Set!D107+Oct!D107+Nov!D107),IF(Config!$C$6=12,SUM(+Ene!D107+Feb!D107+Mar!D107+Abr!D107+May!D107+Jun!D107+Jul!D107+Ago!D107+Set!D107+Oct!D107+Nov!D107+Dic!D107)))))))))))))</f>
        <v>0</v>
      </c>
      <c r="E107" s="394">
        <f>IF(Config!$C$6=1,SUM(+Ene!E107),IF(Config!$C$6=2,SUM(+Ene!E107+Feb!E107),IF(Config!$C$6=3,SUM(+Ene!E107+Feb!E107+Mar!E107),IF(Config!$C$6=4,SUM(+Ene!E107+Feb!E107+Mar!E107+Abr!E107),IF(Config!$C$6=5,SUM(Ene!E107+Feb!E107+Mar!E107+Abr!E107+May!E107),IF(Config!$C$6=6,SUM(+Ene!E107+Feb!E107+Mar!E107+Abr!E107+May!E107+Jun!E107),IF(Config!$C$6=7,SUM(Ene!E107+Feb!E107+Mar!E107+Abr!E107+May!E107+Jun!E107+Jul!E107),IF(Config!$C$6=8,SUM(+Ene!E107+Feb!E107+Mar!E107+Abr!E107+May!E107+Jun!E107+Jul!E107+Ago!E107),IF(Config!$C$6=9,SUM(+Ene!E107+Feb!E107+Mar!E107+Abr!E107+May!E107+Jun!E107+Jul!E107+Ago!E107+Set!E107),IF(Config!$C$6=10,SUM(+Ene!E107+Feb!E107+Mar!E107+Abr!E107+May!E107+Jun!E107+Jul!E107+Ago!E107+Set!E107+Oct!E107),IF(Config!$C$6=11,SUM(+Ene!E107+Feb!E107+Mar!E107+Abr!E107+May!E107+Jun!E107+Jul!E107+Ago!E107+Set!E107+Oct!E107+Nov!E107),IF(Config!$C$6=12,SUM(+Ene!E107+Feb!E107+Mar!E107+Abr!E107+May!E107+Jun!E107+Jul!E107+Ago!E107+Set!E107+Oct!E107+Nov!E107+Dic!E107)))))))))))))</f>
        <v>0</v>
      </c>
      <c r="F107" s="429">
        <f>IF(Config!$C$6=1,SUM(+Ene!F127),IF(Config!$C$6=2,SUM(+Ene!F127+Feb!F127),IF(Config!$C$6=3,SUM(+Ene!F127+Feb!F127+Mar!F127),IF(Config!$C$6=4,SUM(+Ene!F127+Feb!F127+Mar!F127+Abr!F127),IF(Config!$C$6=5,SUM(Ene!F127+Feb!F127+Mar!F127+Abr!F127+May!F127),IF(Config!$C$6=6,SUM(+Ene!F127+Feb!F127+Mar!F127+Abr!F127+May!F127+Jun!F127),IF(Config!$C$6=7,SUM(Ene!F127+Feb!F127+Mar!F127+Abr!F127+May!F127+Jun!F127+Jul!F127),IF(Config!$C$6=8,SUM(+Ene!F127+Feb!F127+Mar!F127+Abr!F127+May!F127+Jun!F127+Jul!F127+Ago!F127),IF(Config!$C$6=9,SUM(+Ene!F127+Feb!F127+Mar!F127+Abr!F127+May!F127+Jun!F127+Jul!F127+Ago!F127+Set!F127),IF(Config!$C$6=10,SUM(+Ene!F127+Feb!F127+Mar!F127+Abr!F127+May!F127+Jun!F127+Jul!F127+Ago!F127+Set!F127+Oct!F127),IF(Config!$C$6=11,SUM(+Ene!F127+Feb!F127+Mar!F127+Abr!F127+May!F127+Jun!F127+Jul!F127+Ago!F127+Set!F127+Oct!F127+Nov!F127),IF(Config!$C$6=12,SUM(+Ene!F127+Feb!F127+Mar!F127+Abr!F127+May!F127+Jun!F127+Jul!F127+Ago!F127+Set!F127+Oct!F127+Nov!F127+Dic!F127)))))))))))))</f>
        <v>0</v>
      </c>
      <c r="G107" s="394">
        <f>IF(Config!$C$6=1,SUM(+Ene!G107),IF(Config!$C$6=2,SUM(+Ene!G107+Feb!G107),IF(Config!$C$6=3,SUM(+Ene!G107+Feb!G107+Mar!G107),IF(Config!$C$6=4,SUM(+Ene!G107+Feb!G107+Mar!G107+Abr!G107),IF(Config!$C$6=5,SUM(Ene!G107+Feb!G107+Mar!G107+Abr!G107+May!G107),IF(Config!$C$6=6,SUM(+Ene!G107+Feb!G107+Mar!G107+Abr!G107+May!G107+Jun!G107),IF(Config!$C$6=7,SUM(Ene!G107+Feb!G107+Mar!G107+Abr!G107+May!G107+Jun!G107+Jul!G107),IF(Config!$C$6=8,SUM(+Ene!G107+Feb!G107+Mar!G107+Abr!G107+May!G107+Jun!G107+Jul!G107+Ago!G107),IF(Config!$C$6=9,SUM(+Ene!G107+Feb!G107+Mar!G107+Abr!G107+May!G107+Jun!G107+Jul!G107+Ago!G107+Set!G107),IF(Config!$C$6=10,SUM(+Ene!G107+Feb!G107+Mar!G107+Abr!G107+May!G107+Jun!G107+Jul!G107+Ago!G107+Set!G107+Oct!G107),IF(Config!$C$6=11,SUM(+Ene!G107+Feb!G107+Mar!G107+Abr!G107+May!G107+Jun!G107+Jul!G107+Ago!G107+Set!G107+Oct!G107+Nov!G107),IF(Config!$C$6=12,SUM(+Ene!G107+Feb!G107+Mar!G107+Abr!G107+May!G107+Jun!G107+Jul!G107+Ago!G107+Set!G107+Oct!G107+Nov!G107+Dic!G107)))))))))))))</f>
        <v>0</v>
      </c>
      <c r="H107" s="394">
        <f>IF(Config!$C$6=1,SUM(+Ene!H107),IF(Config!$C$6=2,SUM(+Ene!H107+Feb!H107),IF(Config!$C$6=3,SUM(+Ene!H107+Feb!H107+Mar!H107),IF(Config!$C$6=4,SUM(+Ene!H107+Feb!H107+Mar!H107+Abr!H107),IF(Config!$C$6=5,SUM(Ene!H107+Feb!H107+Mar!H107+Abr!H107+May!H107),IF(Config!$C$6=6,SUM(+Ene!H107+Feb!H107+Mar!H107+Abr!H107+May!H107+Jun!H107),IF(Config!$C$6=7,SUM(Ene!H107+Feb!H107+Mar!H107+Abr!H107+May!H107+Jun!H107+Jul!H107),IF(Config!$C$6=8,SUM(+Ene!H107+Feb!H107+Mar!H107+Abr!H107+May!H107+Jun!H107+Jul!H107+Ago!H107),IF(Config!$C$6=9,SUM(+Ene!H107+Feb!H107+Mar!H107+Abr!H107+May!H107+Jun!H107+Jul!H107+Ago!H107+Set!H107),IF(Config!$C$6=10,SUM(+Ene!H107+Feb!H107+Mar!H107+Abr!H107+May!H107+Jun!H107+Jul!H107+Ago!H107+Set!H107+Oct!H107),IF(Config!$C$6=11,SUM(+Ene!H107+Feb!H107+Mar!H107+Abr!H107+May!H107+Jun!H107+Jul!H107+Ago!H107+Set!H107+Oct!H107+Nov!H107),IF(Config!$C$6=12,SUM(+Ene!H107+Feb!H107+Mar!H107+Abr!H107+May!H107+Jun!H107+Jul!H107+Ago!H107+Set!H107+Oct!H107+Nov!H107+Dic!H107)))))))))))))</f>
        <v>0</v>
      </c>
      <c r="I107" s="394">
        <f>IF(Config!$C$6=1,SUM(+Ene!I107),IF(Config!$C$6=2,SUM(+Ene!I107+Feb!I107),IF(Config!$C$6=3,SUM(+Ene!I107+Feb!I107+Mar!I107),IF(Config!$C$6=4,SUM(+Ene!I107+Feb!I107+Mar!I107+Abr!I107),IF(Config!$C$6=5,SUM(Ene!I107+Feb!I107+Mar!I107+Abr!I107+May!I107),IF(Config!$C$6=6,SUM(+Ene!I107+Feb!I107+Mar!I107+Abr!I107+May!I107+Jun!I107),IF(Config!$C$6=7,SUM(Ene!I107+Feb!I107+Mar!I107+Abr!I107+May!I107+Jun!I107+Jul!I107),IF(Config!$C$6=8,SUM(+Ene!I107+Feb!I107+Mar!I107+Abr!I107+May!I107+Jun!I107+Jul!I107+Ago!I107),IF(Config!$C$6=9,SUM(+Ene!I107+Feb!I107+Mar!I107+Abr!I107+May!I107+Jun!I107+Jul!I107+Ago!I107+Set!I107),IF(Config!$C$6=10,SUM(+Ene!I107+Feb!I107+Mar!I107+Abr!I107+May!I107+Jun!I107+Jul!I107+Ago!I107+Set!I107+Oct!I107),IF(Config!$C$6=11,SUM(+Ene!I107+Feb!I107+Mar!I107+Abr!I107+May!I107+Jun!I107+Jul!I107+Ago!I107+Set!I107+Oct!I107+Nov!I107),IF(Config!$C$6=12,SUM(+Ene!I107+Feb!I107+Mar!I107+Abr!I107+May!I107+Jun!I107+Jul!I107+Ago!I107+Set!I107+Oct!I107+Nov!I107+Dic!I107)))))))))))))</f>
        <v>0</v>
      </c>
      <c r="J107" s="394">
        <f>IF(Config!$C$6=1,SUM(+Ene!J107),IF(Config!$C$6=2,SUM(+Ene!J107+Feb!J107),IF(Config!$C$6=3,SUM(+Ene!J107+Feb!J107+Mar!J107),IF(Config!$C$6=4,SUM(+Ene!J107+Feb!J107+Mar!J107+Abr!J107),IF(Config!$C$6=5,SUM(Ene!J107+Feb!J107+Mar!J107+Abr!J107+May!J107),IF(Config!$C$6=6,SUM(+Ene!J107+Feb!J107+Mar!J107+Abr!J107+May!J107+Jun!J107),IF(Config!$C$6=7,SUM(Ene!J107+Feb!J107+Mar!J107+Abr!J107+May!J107+Jun!J107+Jul!J107),IF(Config!$C$6=8,SUM(+Ene!J107+Feb!J107+Mar!J107+Abr!J107+May!J107+Jun!J107+Jul!J107+Ago!J107),IF(Config!$C$6=9,SUM(+Ene!J107+Feb!J107+Mar!J107+Abr!J107+May!J107+Jun!J107+Jul!J107+Ago!J107+Set!J107),IF(Config!$C$6=10,SUM(+Ene!J107+Feb!J107+Mar!J107+Abr!J107+May!J107+Jun!J107+Jul!J107+Ago!J107+Set!J107+Oct!J107),IF(Config!$C$6=11,SUM(+Ene!J107+Feb!J107+Mar!J107+Abr!J107+May!J107+Jun!J107+Jul!J107+Ago!J107+Set!J107+Oct!J107+Nov!J107),IF(Config!$C$6=12,SUM(+Ene!J107+Feb!J107+Mar!J107+Abr!J107+May!J107+Jun!J107+Jul!J107+Ago!J107+Set!J107+Oct!J107+Nov!J107+Dic!J107)))))))))))))</f>
        <v>0</v>
      </c>
      <c r="K107" s="394">
        <f>IF(Config!$C$6=1,SUM(+Ene!K107),IF(Config!$C$6=2,SUM(+Ene!K107+Feb!K107),IF(Config!$C$6=3,SUM(+Ene!K107+Feb!K107+Mar!K107),IF(Config!$C$6=4,SUM(+Ene!K107+Feb!K107+Mar!K107+Abr!K107),IF(Config!$C$6=5,SUM(Ene!K107+Feb!K107+Mar!K107+Abr!K107+May!K107),IF(Config!$C$6=6,SUM(+Ene!K107+Feb!K107+Mar!K107+Abr!K107+May!K107+Jun!K107),IF(Config!$C$6=7,SUM(Ene!K107+Feb!K107+Mar!K107+Abr!K107+May!K107+Jun!K107+Jul!K107),IF(Config!$C$6=8,SUM(+Ene!K107+Feb!K107+Mar!K107+Abr!K107+May!K107+Jun!K107+Jul!K107+Ago!K107),IF(Config!$C$6=9,SUM(+Ene!K107+Feb!K107+Mar!K107+Abr!K107+May!K107+Jun!K107+Jul!K107+Ago!K107+Set!K107),IF(Config!$C$6=10,SUM(+Ene!K107+Feb!K107+Mar!K107+Abr!K107+May!K107+Jun!K107+Jul!K107+Ago!K107+Set!K107+Oct!K107),IF(Config!$C$6=11,SUM(+Ene!K107+Feb!K107+Mar!K107+Abr!K107+May!K107+Jun!K107+Jul!K107+Ago!K107+Set!K107+Oct!K107+Nov!K107),IF(Config!$C$6=12,SUM(+Ene!K107+Feb!K107+Mar!K107+Abr!K107+May!K107+Jun!K107+Jul!K107+Ago!K107+Set!K107+Oct!K107+Nov!K107+Dic!K107)))))))))))))</f>
        <v>0</v>
      </c>
      <c r="L107" s="394">
        <f>IF(Config!$C$6=1,SUM(+Ene!L107),IF(Config!$C$6=2,SUM(+Ene!L107+Feb!L107),IF(Config!$C$6=3,SUM(+Ene!L107+Feb!L107+Mar!L107),IF(Config!$C$6=4,SUM(+Ene!L107+Feb!L107+Mar!L107+Abr!L107),IF(Config!$C$6=5,SUM(Ene!L107+Feb!L107+Mar!L107+Abr!L107+May!L107),IF(Config!$C$6=6,SUM(+Ene!L107+Feb!L107+Mar!L107+Abr!L107+May!L107+Jun!L107),IF(Config!$C$6=7,SUM(Ene!L107+Feb!L107+Mar!L107+Abr!L107+May!L107+Jun!L107+Jul!L107),IF(Config!$C$6=8,SUM(+Ene!L107+Feb!L107+Mar!L107+Abr!L107+May!L107+Jun!L107+Jul!L107+Ago!L107),IF(Config!$C$6=9,SUM(+Ene!L107+Feb!L107+Mar!L107+Abr!L107+May!L107+Jun!L107+Jul!L107+Ago!L107+Set!L107),IF(Config!$C$6=10,SUM(+Ene!L107+Feb!L107+Mar!L107+Abr!L107+May!L107+Jun!L107+Jul!L107+Ago!L107+Set!L107+Oct!L107),IF(Config!$C$6=11,SUM(+Ene!L107+Feb!L107+Mar!L107+Abr!L107+May!L107+Jun!L107+Jul!L107+Ago!L107+Set!L107+Oct!L107+Nov!L107),IF(Config!$C$6=12,SUM(+Ene!L107+Feb!L107+Mar!L107+Abr!L107+May!L107+Jun!L107+Jul!L107+Ago!L107+Set!L107+Oct!L107+Nov!L107+Dic!L107)))))))))))))</f>
        <v>0</v>
      </c>
      <c r="M107" s="394">
        <f>IF(Config!$C$6=1,SUM(+Ene!M107),IF(Config!$C$6=2,SUM(+Ene!M107+Feb!M107),IF(Config!$C$6=3,SUM(+Ene!M107+Feb!M107+Mar!M107),IF(Config!$C$6=4,SUM(+Ene!M107+Feb!M107+Mar!M107+Abr!M107),IF(Config!$C$6=5,SUM(Ene!M107+Feb!M107+Mar!M107+Abr!M107+May!M107),IF(Config!$C$6=6,SUM(+Ene!M107+Feb!M107+Mar!M107+Abr!M107+May!M107+Jun!M107),IF(Config!$C$6=7,SUM(Ene!M107+Feb!M107+Mar!M107+Abr!M107+May!M107+Jun!M107+Jul!M107),IF(Config!$C$6=8,SUM(+Ene!M107+Feb!M107+Mar!M107+Abr!M107+May!M107+Jun!M107+Jul!M107+Ago!M107),IF(Config!$C$6=9,SUM(+Ene!M107+Feb!M107+Mar!M107+Abr!M107+May!M107+Jun!M107+Jul!M107+Ago!M107+Set!M107),IF(Config!$C$6=10,SUM(+Ene!M107+Feb!M107+Mar!M107+Abr!M107+May!M107+Jun!M107+Jul!M107+Ago!M107+Set!M107+Oct!M107),IF(Config!$C$6=11,SUM(+Ene!M107+Feb!M107+Mar!M107+Abr!M107+May!M107+Jun!M107+Jul!M107+Ago!M107+Set!M107+Oct!M107+Nov!M107),IF(Config!$C$6=12,SUM(+Ene!M107+Feb!M107+Mar!M107+Abr!M107+May!M107+Jun!M107+Jul!M107+Ago!M107+Set!M107+Oct!M107+Nov!M107+Dic!M107)))))))))))))</f>
        <v>0</v>
      </c>
      <c r="N107" s="394">
        <f>IF(Config!$C$6=1,SUM(+Ene!N107),IF(Config!$C$6=2,SUM(+Ene!N107+Feb!N107),IF(Config!$C$6=3,SUM(+Ene!N107+Feb!N107+Mar!N107),IF(Config!$C$6=4,SUM(+Ene!N107+Feb!N107+Mar!N107+Abr!N107),IF(Config!$C$6=5,SUM(Ene!N107+Feb!N107+Mar!N107+Abr!N107+May!N107),IF(Config!$C$6=6,SUM(+Ene!N107+Feb!N107+Mar!N107+Abr!N107+May!N107+Jun!N107),IF(Config!$C$6=7,SUM(Ene!N107+Feb!N107+Mar!N107+Abr!N107+May!N107+Jun!N107+Jul!N107),IF(Config!$C$6=8,SUM(+Ene!N107+Feb!N107+Mar!N107+Abr!N107+May!N107+Jun!N107+Jul!N107+Ago!N107),IF(Config!$C$6=9,SUM(+Ene!N107+Feb!N107+Mar!N107+Abr!N107+May!N107+Jun!N107+Jul!N107+Ago!N107+Set!N107),IF(Config!$C$6=10,SUM(+Ene!N107+Feb!N107+Mar!N107+Abr!N107+May!N107+Jun!N107+Jul!N107+Ago!N107+Set!N107+Oct!N107),IF(Config!$C$6=11,SUM(+Ene!N107+Feb!N107+Mar!N107+Abr!N107+May!N107+Jun!N107+Jul!N107+Ago!N107+Set!N107+Oct!N107+Nov!N107),IF(Config!$C$6=12,SUM(+Ene!N107+Feb!N107+Mar!N107+Abr!N107+May!N107+Jun!N107+Jul!N107+Ago!N107+Set!N107+Oct!N107+Nov!N107+Dic!N107)))))))))))))</f>
        <v>0</v>
      </c>
      <c r="O107" s="394">
        <f>IF(Config!$C$6=1,SUM(+Ene!O107),IF(Config!$C$6=2,SUM(+Ene!O107+Feb!O107),IF(Config!$C$6=3,SUM(+Ene!O107+Feb!O107+Mar!O107),IF(Config!$C$6=4,SUM(+Ene!O107+Feb!O107+Mar!O107+Abr!O107),IF(Config!$C$6=5,SUM(Ene!O107+Feb!O107+Mar!O107+Abr!O107+May!O107),IF(Config!$C$6=6,SUM(+Ene!O107+Feb!O107+Mar!O107+Abr!O107+May!O107+Jun!O107),IF(Config!$C$6=7,SUM(Ene!O107+Feb!O107+Mar!O107+Abr!O107+May!O107+Jun!O107+Jul!O107),IF(Config!$C$6=8,SUM(+Ene!O107+Feb!O107+Mar!O107+Abr!O107+May!O107+Jun!O107+Jul!O107+Ago!O107),IF(Config!$C$6=9,SUM(+Ene!O107+Feb!O107+Mar!O107+Abr!O107+May!O107+Jun!O107+Jul!O107+Ago!O107+Set!O107),IF(Config!$C$6=10,SUM(+Ene!O107+Feb!O107+Mar!O107+Abr!O107+May!O107+Jun!O107+Jul!O107+Ago!O107+Set!O107+Oct!O107),IF(Config!$C$6=11,SUM(+Ene!O107+Feb!O107+Mar!O107+Abr!O107+May!O107+Jun!O107+Jul!O107+Ago!O107+Set!O107+Oct!O107+Nov!O107),IF(Config!$C$6=12,SUM(+Ene!O107+Feb!O107+Mar!O107+Abr!O107+May!O107+Jun!O107+Jul!O107+Ago!O107+Set!O107+Oct!O107+Nov!O107+Dic!O107)))))))))))))</f>
        <v>0</v>
      </c>
      <c r="P107" s="394">
        <f>IF(Config!$C$6=1,SUM(+Ene!P107),IF(Config!$C$6=2,SUM(+Ene!P107+Feb!P107),IF(Config!$C$6=3,SUM(+Ene!P107+Feb!P107+Mar!P107),IF(Config!$C$6=4,SUM(+Ene!P107+Feb!P107+Mar!P107+Abr!P107),IF(Config!$C$6=5,SUM(Ene!P107+Feb!P107+Mar!P107+Abr!P107+May!P107),IF(Config!$C$6=6,SUM(+Ene!P107+Feb!P107+Mar!P107+Abr!P107+May!P107+Jun!P107),IF(Config!$C$6=7,SUM(Ene!P107+Feb!P107+Mar!P107+Abr!P107+May!P107+Jun!P107+Jul!P107),IF(Config!$C$6=8,SUM(+Ene!P107+Feb!P107+Mar!P107+Abr!P107+May!P107+Jun!P107+Jul!P107+Ago!P107),IF(Config!$C$6=9,SUM(+Ene!P107+Feb!P107+Mar!P107+Abr!P107+May!P107+Jun!P107+Jul!P107+Ago!P107+Set!P107),IF(Config!$C$6=10,SUM(+Ene!P107+Feb!P107+Mar!P107+Abr!P107+May!P107+Jun!P107+Jul!P107+Ago!P107+Set!P107+Oct!P107),IF(Config!$C$6=11,SUM(+Ene!P107+Feb!P107+Mar!P107+Abr!P107+May!P107+Jun!P107+Jul!P107+Ago!P107+Set!P107+Oct!P107+Nov!P107),IF(Config!$C$6=12,SUM(+Ene!P107+Feb!P107+Mar!P107+Abr!P107+May!P107+Jun!P107+Jul!P107+Ago!P107+Set!P107+Oct!P107+Nov!P107+Dic!P107)))))))))))))</f>
        <v>0</v>
      </c>
      <c r="Q107" s="394">
        <f>IF(Config!$C$6=1,SUM(+Ene!Q107),IF(Config!$C$6=2,SUM(+Ene!Q107+Feb!Q107),IF(Config!$C$6=3,SUM(+Ene!Q107+Feb!Q107+Mar!Q107),IF(Config!$C$6=4,SUM(+Ene!Q107+Feb!Q107+Mar!Q107+Abr!Q107),IF(Config!$C$6=5,SUM(Ene!Q107+Feb!Q107+Mar!Q107+Abr!Q107+May!Q107),IF(Config!$C$6=6,SUM(+Ene!Q107+Feb!Q107+Mar!Q107+Abr!Q107+May!Q107+Jun!Q107),IF(Config!$C$6=7,SUM(Ene!Q107+Feb!Q107+Mar!Q107+Abr!Q107+May!Q107+Jun!Q107+Jul!Q107),IF(Config!$C$6=8,SUM(+Ene!Q107+Feb!Q107+Mar!Q107+Abr!Q107+May!Q107+Jun!Q107+Jul!Q107+Ago!Q107),IF(Config!$C$6=9,SUM(+Ene!Q107+Feb!Q107+Mar!Q107+Abr!Q107+May!Q107+Jun!Q107+Jul!Q107+Ago!Q107+Set!Q107),IF(Config!$C$6=10,SUM(+Ene!Q107+Feb!Q107+Mar!Q107+Abr!Q107+May!Q107+Jun!Q107+Jul!Q107+Ago!Q107+Set!Q107+Oct!Q107),IF(Config!$C$6=11,SUM(+Ene!Q107+Feb!Q107+Mar!Q107+Abr!Q107+May!Q107+Jun!Q107+Jul!Q107+Ago!Q107+Set!Q107+Oct!Q107+Nov!Q107),IF(Config!$C$6=12,SUM(+Ene!Q107+Feb!Q107+Mar!Q107+Abr!Q107+May!Q107+Jun!Q107+Jul!Q107+Ago!Q107+Set!Q107+Oct!Q107+Nov!Q107+Dic!Q107)))))))))))))</f>
        <v>0</v>
      </c>
      <c r="R107" s="394">
        <f>IF(Config!$C$6=1,SUM(+Ene!R107),IF(Config!$C$6=2,SUM(+Ene!R107+Feb!R107),IF(Config!$C$6=3,SUM(+Ene!R107+Feb!R107+Mar!R107),IF(Config!$C$6=4,SUM(+Ene!R107+Feb!R107+Mar!R107+Abr!R107),IF(Config!$C$6=5,SUM(Ene!R107+Feb!R107+Mar!R107+Abr!R107+May!R107),IF(Config!$C$6=6,SUM(+Ene!R107+Feb!R107+Mar!R107+Abr!R107+May!R107+Jun!R107),IF(Config!$C$6=7,SUM(Ene!R107+Feb!R107+Mar!R107+Abr!R107+May!R107+Jun!R107+Jul!R107),IF(Config!$C$6=8,SUM(+Ene!R107+Feb!R107+Mar!R107+Abr!R107+May!R107+Jun!R107+Jul!R107+Ago!R107),IF(Config!$C$6=9,SUM(+Ene!R107+Feb!R107+Mar!R107+Abr!R107+May!R107+Jun!R107+Jul!R107+Ago!R107+Set!R107),IF(Config!$C$6=10,SUM(+Ene!R107+Feb!R107+Mar!R107+Abr!R107+May!R107+Jun!R107+Jul!R107+Ago!R107+Set!R107+Oct!R107),IF(Config!$C$6=11,SUM(+Ene!R107+Feb!R107+Mar!R107+Abr!R107+May!R107+Jun!R107+Jul!R107+Ago!R107+Set!R107+Oct!R107+Nov!R107),IF(Config!$C$6=12,SUM(+Ene!R107+Feb!R107+Mar!R107+Abr!R107+May!R107+Jun!R107+Jul!R107+Ago!R107+Set!R107+Oct!R107+Nov!R107+Dic!R107)))))))))))))</f>
        <v>0</v>
      </c>
      <c r="S107" s="394">
        <f>IF(Config!$C$6=1,SUM(+Ene!S107),IF(Config!$C$6=2,SUM(+Ene!S107+Feb!S107),IF(Config!$C$6=3,SUM(+Ene!S107+Feb!S107+Mar!S107),IF(Config!$C$6=4,SUM(+Ene!S107+Feb!S107+Mar!S107+Abr!S107),IF(Config!$C$6=5,SUM(Ene!S107+Feb!S107+Mar!S107+Abr!S107+May!S107),IF(Config!$C$6=6,SUM(+Ene!S107+Feb!S107+Mar!S107+Abr!S107+May!S107+Jun!S107),IF(Config!$C$6=7,SUM(Ene!S107+Feb!S107+Mar!S107+Abr!S107+May!S107+Jun!S107+Jul!S107),IF(Config!$C$6=8,SUM(+Ene!S107+Feb!S107+Mar!S107+Abr!S107+May!S107+Jun!S107+Jul!S107+Ago!S107),IF(Config!$C$6=9,SUM(+Ene!S107+Feb!S107+Mar!S107+Abr!S107+May!S107+Jun!S107+Jul!S107+Ago!S107+Set!S107),IF(Config!$C$6=10,SUM(+Ene!S107+Feb!S107+Mar!S107+Abr!S107+May!S107+Jun!S107+Jul!S107+Ago!S107+Set!S107+Oct!S107),IF(Config!$C$6=11,SUM(+Ene!S107+Feb!S107+Mar!S107+Abr!S107+May!S107+Jun!S107+Jul!S107+Ago!S107+Set!S107+Oct!S107+Nov!S107),IF(Config!$C$6=12,SUM(+Ene!S107+Feb!S107+Mar!S107+Abr!S107+May!S107+Jun!S107+Jul!S107+Ago!S107+Set!S107+Oct!S107+Nov!S107+Dic!S107)))))))))))))</f>
        <v>0</v>
      </c>
      <c r="T107" s="394">
        <f>IF(Config!$C$6=1,SUM(+Ene!T107),IF(Config!$C$6=2,SUM(+Ene!T107+Feb!T107),IF(Config!$C$6=3,SUM(+Ene!T107+Feb!T107+Mar!T107),IF(Config!$C$6=4,SUM(+Ene!T107+Feb!T107+Mar!T107+Abr!T107),IF(Config!$C$6=5,SUM(Ene!T107+Feb!T107+Mar!T107+Abr!T107+May!T107),IF(Config!$C$6=6,SUM(+Ene!T107+Feb!T107+Mar!T107+Abr!T107+May!T107+Jun!T107),IF(Config!$C$6=7,SUM(Ene!T107+Feb!T107+Mar!T107+Abr!T107+May!T107+Jun!T107+Jul!T107),IF(Config!$C$6=8,SUM(+Ene!T107+Feb!T107+Mar!T107+Abr!T107+May!T107+Jun!T107+Jul!T107+Ago!T107),IF(Config!$C$6=9,SUM(+Ene!T107+Feb!T107+Mar!T107+Abr!T107+May!T107+Jun!T107+Jul!T107+Ago!T107+Set!T107),IF(Config!$C$6=10,SUM(+Ene!T107+Feb!T107+Mar!T107+Abr!T107+May!T107+Jun!T107+Jul!T107+Ago!T107+Set!T107+Oct!T107),IF(Config!$C$6=11,SUM(+Ene!T107+Feb!T107+Mar!T107+Abr!T107+May!T107+Jun!T107+Jul!T107+Ago!T107+Set!T107+Oct!T107+Nov!T107),IF(Config!$C$6=12,SUM(+Ene!T107+Feb!T107+Mar!T107+Abr!T107+May!T107+Jun!T107+Jul!T107+Ago!T107+Set!T107+Oct!T107+Nov!T107+Dic!T107)))))))))))))</f>
        <v>0</v>
      </c>
      <c r="U107" s="394">
        <f>IF(Config!$C$6=1,SUM(+Ene!U107),IF(Config!$C$6=2,SUM(+Ene!U107+Feb!U107),IF(Config!$C$6=3,SUM(+Ene!U107+Feb!U107+Mar!U107),IF(Config!$C$6=4,SUM(+Ene!U107+Feb!U107+Mar!U107+Abr!U107),IF(Config!$C$6=5,SUM(Ene!U107+Feb!U107+Mar!U107+Abr!U107+May!U107),IF(Config!$C$6=6,SUM(+Ene!U107+Feb!U107+Mar!U107+Abr!U107+May!U107+Jun!U107),IF(Config!$C$6=7,SUM(Ene!U107+Feb!U107+Mar!U107+Abr!U107+May!U107+Jun!U107+Jul!U107),IF(Config!$C$6=8,SUM(+Ene!U107+Feb!U107+Mar!U107+Abr!U107+May!U107+Jun!U107+Jul!U107+Ago!U107),IF(Config!$C$6=9,SUM(+Ene!U107+Feb!U107+Mar!U107+Abr!U107+May!U107+Jun!U107+Jul!U107+Ago!U107+Set!U107),IF(Config!$C$6=10,SUM(+Ene!U107+Feb!U107+Mar!U107+Abr!U107+May!U107+Jun!U107+Jul!U107+Ago!U107+Set!U107+Oct!U107),IF(Config!$C$6=11,SUM(+Ene!U107+Feb!U107+Mar!U107+Abr!U107+May!U107+Jun!U107+Jul!U107+Ago!U107+Set!U107+Oct!U107+Nov!U107),IF(Config!$C$6=12,SUM(+Ene!U107+Feb!U107+Mar!U107+Abr!U107+May!U107+Jun!U107+Jul!U107+Ago!U107+Set!U107+Oct!U107+Nov!U107+Dic!U107)))))))))))))</f>
        <v>0</v>
      </c>
      <c r="V107" s="394">
        <f>IF(Config!$C$6=1,SUM(+Ene!V107),IF(Config!$C$6=2,SUM(+Ene!V107+Feb!V107),IF(Config!$C$6=3,SUM(+Ene!V107+Feb!V107+Mar!V107),IF(Config!$C$6=4,SUM(+Ene!V107+Feb!V107+Mar!V107+Abr!V107),IF(Config!$C$6=5,SUM(Ene!V107+Feb!V107+Mar!V107+Abr!V107+May!V107),IF(Config!$C$6=6,SUM(+Ene!V107+Feb!V107+Mar!V107+Abr!V107+May!V107+Jun!V107),IF(Config!$C$6=7,SUM(Ene!V107+Feb!V107+Mar!V107+Abr!V107+May!V107+Jun!V107+Jul!V107),IF(Config!$C$6=8,SUM(+Ene!V107+Feb!V107+Mar!V107+Abr!V107+May!V107+Jun!V107+Jul!V107+Ago!V107),IF(Config!$C$6=9,SUM(+Ene!V107+Feb!V107+Mar!V107+Abr!V107+May!V107+Jun!V107+Jul!V107+Ago!V107+Set!V107),IF(Config!$C$6=10,SUM(+Ene!V107+Feb!V107+Mar!V107+Abr!V107+May!V107+Jun!V107+Jul!V107+Ago!V107+Set!V107+Oct!V107),IF(Config!$C$6=11,SUM(+Ene!V107+Feb!V107+Mar!V107+Abr!V107+May!V107+Jun!V107+Jul!V107+Ago!V107+Set!V107+Oct!V107+Nov!V107),IF(Config!$C$6=12,SUM(+Ene!V107+Feb!V107+Mar!V107+Abr!V107+May!V107+Jun!V107+Jul!V107+Ago!V107+Set!V107+Oct!V107+Nov!V107+Dic!V107)))))))))))))</f>
        <v>0</v>
      </c>
      <c r="W107" s="394">
        <f>IF(Config!$C$6=1,SUM(+Ene!W107),IF(Config!$C$6=2,SUM(+Ene!W107+Feb!W107),IF(Config!$C$6=3,SUM(+Ene!W107+Feb!W107+Mar!W107),IF(Config!$C$6=4,SUM(+Ene!W107+Feb!W107+Mar!W107+Abr!W107),IF(Config!$C$6=5,SUM(Ene!W107+Feb!W107+Mar!W107+Abr!W107+May!W107),IF(Config!$C$6=6,SUM(+Ene!W107+Feb!W107+Mar!W107+Abr!W107+May!W107+Jun!W107),IF(Config!$C$6=7,SUM(Ene!W107+Feb!W107+Mar!W107+Abr!W107+May!W107+Jun!W107+Jul!W107),IF(Config!$C$6=8,SUM(+Ene!W107+Feb!W107+Mar!W107+Abr!W107+May!W107+Jun!W107+Jul!W107+Ago!W107),IF(Config!$C$6=9,SUM(+Ene!W107+Feb!W107+Mar!W107+Abr!W107+May!W107+Jun!W107+Jul!W107+Ago!W107+Set!W107),IF(Config!$C$6=10,SUM(+Ene!W107+Feb!W107+Mar!W107+Abr!W107+May!W107+Jun!W107+Jul!W107+Ago!W107+Set!W107+Oct!W107),IF(Config!$C$6=11,SUM(+Ene!W107+Feb!W107+Mar!W107+Abr!W107+May!W107+Jun!W107+Jul!W107+Ago!W107+Set!W107+Oct!W107+Nov!W107),IF(Config!$C$6=12,SUM(+Ene!W107+Feb!W107+Mar!W107+Abr!W107+May!W107+Jun!W107+Jul!W107+Ago!W107+Set!W107+Oct!W107+Nov!W107+Dic!W107)))))))))))))</f>
        <v>0</v>
      </c>
      <c r="X107" s="394">
        <f>IF(Config!$C$6=1,SUM(+Ene!X107),IF(Config!$C$6=2,SUM(+Ene!X107+Feb!X107),IF(Config!$C$6=3,SUM(+Ene!X107+Feb!X107+Mar!X107),IF(Config!$C$6=4,SUM(+Ene!X107+Feb!X107+Mar!X107+Abr!X107),IF(Config!$C$6=5,SUM(Ene!X107+Feb!X107+Mar!X107+Abr!X107+May!X107),IF(Config!$C$6=6,SUM(+Ene!X107+Feb!X107+Mar!X107+Abr!X107+May!X107+Jun!X107),IF(Config!$C$6=7,SUM(Ene!X107+Feb!X107+Mar!X107+Abr!X107+May!X107+Jun!X107+Jul!X107),IF(Config!$C$6=8,SUM(+Ene!X107+Feb!X107+Mar!X107+Abr!X107+May!X107+Jun!X107+Jul!X107+Ago!X107),IF(Config!$C$6=9,SUM(+Ene!X107+Feb!X107+Mar!X107+Abr!X107+May!X107+Jun!X107+Jul!X107+Ago!X107+Set!X107),IF(Config!$C$6=10,SUM(+Ene!X107+Feb!X107+Mar!X107+Abr!X107+May!X107+Jun!X107+Jul!X107+Ago!X107+Set!X107+Oct!X107),IF(Config!$C$6=11,SUM(+Ene!X107+Feb!X107+Mar!X107+Abr!X107+May!X107+Jun!X107+Jul!X107+Ago!X107+Set!X107+Oct!X107+Nov!X107),IF(Config!$C$6=12,SUM(+Ene!X107+Feb!X107+Mar!X107+Abr!X107+May!X107+Jun!X107+Jul!X107+Ago!X107+Set!X107+Oct!X107+Nov!X107+Dic!X107)))))))))))))</f>
        <v>0</v>
      </c>
      <c r="Y107" s="394">
        <f>IF(Config!$C$6=1,SUM(+Ene!Y107),IF(Config!$C$6=2,SUM(+Ene!Y107+Feb!Y107),IF(Config!$C$6=3,SUM(+Ene!Y107+Feb!Y107+Mar!Y107),IF(Config!$C$6=4,SUM(+Ene!Y107+Feb!Y107+Mar!Y107+Abr!Y107),IF(Config!$C$6=5,SUM(Ene!Y107+Feb!Y107+Mar!Y107+Abr!Y107+May!Y107),IF(Config!$C$6=6,SUM(+Ene!Y107+Feb!Y107+Mar!Y107+Abr!Y107+May!Y107+Jun!Y107),IF(Config!$C$6=7,SUM(Ene!Y107+Feb!Y107+Mar!Y107+Abr!Y107+May!Y107+Jun!Y107+Jul!Y107),IF(Config!$C$6=8,SUM(+Ene!Y107+Feb!Y107+Mar!Y107+Abr!Y107+May!Y107+Jun!Y107+Jul!Y107+Ago!Y107),IF(Config!$C$6=9,SUM(+Ene!Y107+Feb!Y107+Mar!Y107+Abr!Y107+May!Y107+Jun!Y107+Jul!Y107+Ago!Y107+Set!Y107),IF(Config!$C$6=10,SUM(+Ene!Y107+Feb!Y107+Mar!Y107+Abr!Y107+May!Y107+Jun!Y107+Jul!Y107+Ago!Y107+Set!Y107+Oct!Y107),IF(Config!$C$6=11,SUM(+Ene!Y107+Feb!Y107+Mar!Y107+Abr!Y107+May!Y107+Jun!Y107+Jul!Y107+Ago!Y107+Set!Y107+Oct!Y107+Nov!Y107),IF(Config!$C$6=12,SUM(+Ene!Y107+Feb!Y107+Mar!Y107+Abr!Y107+May!Y107+Jun!Y107+Jul!Y107+Ago!Y107+Set!Y107+Oct!Y107+Nov!Y107+Dic!Y107)))))))))))))</f>
        <v>0</v>
      </c>
      <c r="Z107" s="394">
        <f>IF(Config!$C$6=1,SUM(+Ene!Z107),IF(Config!$C$6=2,SUM(+Ene!Z107+Feb!Z107),IF(Config!$C$6=3,SUM(+Ene!Z107+Feb!Z107+Mar!Z107),IF(Config!$C$6=4,SUM(+Ene!Z107+Feb!Z107+Mar!Z107+Abr!Z107),IF(Config!$C$6=5,SUM(Ene!Z107+Feb!Z107+Mar!Z107+Abr!Z107+May!Z107),IF(Config!$C$6=6,SUM(+Ene!Z107+Feb!Z107+Mar!Z107+Abr!Z107+May!Z107+Jun!Z107),IF(Config!$C$6=7,SUM(Ene!Z107+Feb!Z107+Mar!Z107+Abr!Z107+May!Z107+Jun!Z107+Jul!Z107),IF(Config!$C$6=8,SUM(+Ene!Z107+Feb!Z107+Mar!Z107+Abr!Z107+May!Z107+Jun!Z107+Jul!Z107+Ago!Z107),IF(Config!$C$6=9,SUM(+Ene!Z107+Feb!Z107+Mar!Z107+Abr!Z107+May!Z107+Jun!Z107+Jul!Z107+Ago!Z107+Set!Z107),IF(Config!$C$6=10,SUM(+Ene!Z107+Feb!Z107+Mar!Z107+Abr!Z107+May!Z107+Jun!Z107+Jul!Z107+Ago!Z107+Set!Z107+Oct!Z107),IF(Config!$C$6=11,SUM(+Ene!Z107+Feb!Z107+Mar!Z107+Abr!Z107+May!Z107+Jun!Z107+Jul!Z107+Ago!Z107+Set!Z107+Oct!Z107+Nov!Z107),IF(Config!$C$6=12,SUM(+Ene!Z107+Feb!Z107+Mar!Z107+Abr!Z107+May!Z107+Jun!Z107+Jul!Z107+Ago!Z107+Set!Z107+Oct!Z107+Nov!Z107+Dic!Z107)))))))))))))</f>
        <v>0</v>
      </c>
      <c r="AA107" s="394">
        <f>IF(Config!$C$6=1,SUM(+Ene!AA107),IF(Config!$C$6=2,SUM(+Ene!AA107+Feb!AA107),IF(Config!$C$6=3,SUM(+Ene!AA107+Feb!AA107+Mar!AA107),IF(Config!$C$6=4,SUM(+Ene!AA107+Feb!AA107+Mar!AA107+Abr!AA107),IF(Config!$C$6=5,SUM(Ene!AA107+Feb!AA107+Mar!AA107+Abr!AA107+May!AA107),IF(Config!$C$6=6,SUM(+Ene!AA107+Feb!AA107+Mar!AA107+Abr!AA107+May!AA107+Jun!AA107),IF(Config!$C$6=7,SUM(Ene!AA107+Feb!AA107+Mar!AA107+Abr!AA107+May!AA107+Jun!AA107+Jul!AA107),IF(Config!$C$6=8,SUM(+Ene!AA107+Feb!AA107+Mar!AA107+Abr!AA107+May!AA107+Jun!AA107+Jul!AA107+Ago!AA107),IF(Config!$C$6=9,SUM(+Ene!AA107+Feb!AA107+Mar!AA107+Abr!AA107+May!AA107+Jun!AA107+Jul!AA107+Ago!AA107+Set!AA107),IF(Config!$C$6=10,SUM(+Ene!AA107+Feb!AA107+Mar!AA107+Abr!AA107+May!AA107+Jun!AA107+Jul!AA107+Ago!AA107+Set!AA107+Oct!AA107),IF(Config!$C$6=11,SUM(+Ene!AA107+Feb!AA107+Mar!AA107+Abr!AA107+May!AA107+Jun!AA107+Jul!AA107+Ago!AA107+Set!AA107+Oct!AA107+Nov!AA107),IF(Config!$C$6=12,SUM(+Ene!AA107+Feb!AA107+Mar!AA107+Abr!AA107+May!AA107+Jun!AA107+Jul!AA107+Ago!AA107+Set!AA107+Oct!AA107+Nov!AA107+Dic!AA107)))))))))))))</f>
        <v>0</v>
      </c>
      <c r="AB107" s="394">
        <f>IF(Config!$C$6=1,SUM(+Ene!AB107),IF(Config!$C$6=2,SUM(+Ene!AB107+Feb!AB107),IF(Config!$C$6=3,SUM(+Ene!AB107+Feb!AB107+Mar!AB107),IF(Config!$C$6=4,SUM(+Ene!AB107+Feb!AB107+Mar!AB107+Abr!AB107),IF(Config!$C$6=5,SUM(Ene!AB107+Feb!AB107+Mar!AB107+Abr!AB107+May!AB107),IF(Config!$C$6=6,SUM(+Ene!AB107+Feb!AB107+Mar!AB107+Abr!AB107+May!AB107+Jun!AB107),IF(Config!$C$6=7,SUM(Ene!AB107+Feb!AB107+Mar!AB107+Abr!AB107+May!AB107+Jun!AB107+Jul!AB107),IF(Config!$C$6=8,SUM(+Ene!AB107+Feb!AB107+Mar!AB107+Abr!AB107+May!AB107+Jun!AB107+Jul!AB107+Ago!AB107),IF(Config!$C$6=9,SUM(+Ene!AB107+Feb!AB107+Mar!AB107+Abr!AB107+May!AB107+Jun!AB107+Jul!AB107+Ago!AB107+Set!AB107),IF(Config!$C$6=10,SUM(+Ene!AB107+Feb!AB107+Mar!AB107+Abr!AB107+May!AB107+Jun!AB107+Jul!AB107+Ago!AB107+Set!AB107+Oct!AB107),IF(Config!$C$6=11,SUM(+Ene!AB107+Feb!AB107+Mar!AB107+Abr!AB107+May!AB107+Jun!AB107+Jul!AB107+Ago!AB107+Set!AB107+Oct!AB107+Nov!AB107),IF(Config!$C$6=12,SUM(+Ene!AB107+Feb!AB107+Mar!AB107+Abr!AB107+May!AB107+Jun!AB107+Jul!AB107+Ago!AB107+Set!AB107+Oct!AB107+Nov!AB107+Dic!AB107)))))))))))))</f>
        <v>0</v>
      </c>
      <c r="AC107" s="394">
        <f>IF(Config!$C$6=1,SUM(+Ene!AC107),IF(Config!$C$6=2,SUM(+Ene!AC107+Feb!AC107),IF(Config!$C$6=3,SUM(+Ene!AC107+Feb!AC107+Mar!AC107),IF(Config!$C$6=4,SUM(+Ene!AC107+Feb!AC107+Mar!AC107+Abr!AC107),IF(Config!$C$6=5,SUM(Ene!AC107+Feb!AC107+Mar!AC107+Abr!AC107+May!AC107),IF(Config!$C$6=6,SUM(+Ene!AC107+Feb!AC107+Mar!AC107+Abr!AC107+May!AC107+Jun!AC107),IF(Config!$C$6=7,SUM(Ene!AC107+Feb!AC107+Mar!AC107+Abr!AC107+May!AC107+Jun!AC107+Jul!AC107),IF(Config!$C$6=8,SUM(+Ene!AC107+Feb!AC107+Mar!AC107+Abr!AC107+May!AC107+Jun!AC107+Jul!AC107+Ago!AC107),IF(Config!$C$6=9,SUM(+Ene!AC107+Feb!AC107+Mar!AC107+Abr!AC107+May!AC107+Jun!AC107+Jul!AC107+Ago!AC107+Set!AC107),IF(Config!$C$6=10,SUM(+Ene!AC107+Feb!AC107+Mar!AC107+Abr!AC107+May!AC107+Jun!AC107+Jul!AC107+Ago!AC107+Set!AC107+Oct!AC107),IF(Config!$C$6=11,SUM(+Ene!AC107+Feb!AC107+Mar!AC107+Abr!AC107+May!AC107+Jun!AC107+Jul!AC107+Ago!AC107+Set!AC107+Oct!AC107+Nov!AC107),IF(Config!$C$6=12,SUM(+Ene!AC107+Feb!AC107+Mar!AC107+Abr!AC107+May!AC107+Jun!AC107+Jul!AC107+Ago!AC107+Set!AC107+Oct!AC107+Nov!AC107+Dic!AC107)))))))))))))</f>
        <v>0</v>
      </c>
      <c r="AD107" s="394">
        <f>IF(Config!$C$6=1,SUM(+Ene!AD107),IF(Config!$C$6=2,SUM(+Ene!AD107+Feb!AD107),IF(Config!$C$6=3,SUM(+Ene!AD107+Feb!AD107+Mar!AD107),IF(Config!$C$6=4,SUM(+Ene!AD107+Feb!AD107+Mar!AD107+Abr!AD107),IF(Config!$C$6=5,SUM(Ene!AD107+Feb!AD107+Mar!AD107+Abr!AD107+May!AD107),IF(Config!$C$6=6,SUM(+Ene!AD107+Feb!AD107+Mar!AD107+Abr!AD107+May!AD107+Jun!AD107),IF(Config!$C$6=7,SUM(Ene!AD107+Feb!AD107+Mar!AD107+Abr!AD107+May!AD107+Jun!AD107+Jul!AD107),IF(Config!$C$6=8,SUM(+Ene!AD107+Feb!AD107+Mar!AD107+Abr!AD107+May!AD107+Jun!AD107+Jul!AD107+Ago!AD107),IF(Config!$C$6=9,SUM(+Ene!AD107+Feb!AD107+Mar!AD107+Abr!AD107+May!AD107+Jun!AD107+Jul!AD107+Ago!AD107+Set!AD107),IF(Config!$C$6=10,SUM(+Ene!AD107+Feb!AD107+Mar!AD107+Abr!AD107+May!AD107+Jun!AD107+Jul!AD107+Ago!AD107+Set!AD107+Oct!AD107),IF(Config!$C$6=11,SUM(+Ene!AD107+Feb!AD107+Mar!AD107+Abr!AD107+May!AD107+Jun!AD107+Jul!AD107+Ago!AD107+Set!AD107+Oct!AD107+Nov!AD107),IF(Config!$C$6=12,SUM(+Ene!AD107+Feb!AD107+Mar!AD107+Abr!AD107+May!AD107+Jun!AD107+Jul!AD107+Ago!AD107+Set!AD107+Oct!AD107+Nov!AD107+Dic!AD107)))))))))))))</f>
        <v>0</v>
      </c>
      <c r="AE107" s="394">
        <f>IF(Config!$C$6=1,SUM(+Ene!AE107),IF(Config!$C$6=2,SUM(+Ene!AE107+Feb!AE107),IF(Config!$C$6=3,SUM(+Ene!AE107+Feb!AE107+Mar!AE107),IF(Config!$C$6=4,SUM(+Ene!AE107+Feb!AE107+Mar!AE107+Abr!AE107),IF(Config!$C$6=5,SUM(Ene!AE107+Feb!AE107+Mar!AE107+Abr!AE107+May!AE107),IF(Config!$C$6=6,SUM(+Ene!AE107+Feb!AE107+Mar!AE107+Abr!AE107+May!AE107+Jun!AE107),IF(Config!$C$6=7,SUM(Ene!AE107+Feb!AE107+Mar!AE107+Abr!AE107+May!AE107+Jun!AE107+Jul!AE107),IF(Config!$C$6=8,SUM(+Ene!AE107+Feb!AE107+Mar!AE107+Abr!AE107+May!AE107+Jun!AE107+Jul!AE107+Ago!AE107),IF(Config!$C$6=9,SUM(+Ene!AE107+Feb!AE107+Mar!AE107+Abr!AE107+May!AE107+Jun!AE107+Jul!AE107+Ago!AE107+Set!AE107),IF(Config!$C$6=10,SUM(+Ene!AE107+Feb!AE107+Mar!AE107+Abr!AE107+May!AE107+Jun!AE107+Jul!AE107+Ago!AE107+Set!AE107+Oct!AE107),IF(Config!$C$6=11,SUM(+Ene!AE107+Feb!AE107+Mar!AE107+Abr!AE107+May!AE107+Jun!AE107+Jul!AE107+Ago!AE107+Set!AE107+Oct!AE107+Nov!AE107),IF(Config!$C$6=12,SUM(+Ene!AE107+Feb!AE107+Mar!AE107+Abr!AE107+May!AE107+Jun!AE107+Jul!AE107+Ago!AE107+Set!AE107+Oct!AE107+Nov!AE107+Dic!AE107)))))))))))))</f>
        <v>0</v>
      </c>
      <c r="AF107" s="394">
        <f>IF(Config!$C$6=1,SUM(+Ene!AF107),IF(Config!$C$6=2,SUM(+Ene!AF107+Feb!AF107),IF(Config!$C$6=3,SUM(+Ene!AF107+Feb!AF107+Mar!AF107),IF(Config!$C$6=4,SUM(+Ene!AF107+Feb!AF107+Mar!AF107+Abr!AF107),IF(Config!$C$6=5,SUM(Ene!AF107+Feb!AF107+Mar!AF107+Abr!AF107+May!AF107),IF(Config!$C$6=6,SUM(+Ene!AF107+Feb!AF107+Mar!AF107+Abr!AF107+May!AF107+Jun!AF107),IF(Config!$C$6=7,SUM(Ene!AF107+Feb!AF107+Mar!AF107+Abr!AF107+May!AF107+Jun!AF107+Jul!AF107),IF(Config!$C$6=8,SUM(+Ene!AF107+Feb!AF107+Mar!AF107+Abr!AF107+May!AF107+Jun!AF107+Jul!AF107+Ago!AF107),IF(Config!$C$6=9,SUM(+Ene!AF107+Feb!AF107+Mar!AF107+Abr!AF107+May!AF107+Jun!AF107+Jul!AF107+Ago!AF107+Set!AF107),IF(Config!$C$6=10,SUM(+Ene!AF107+Feb!AF107+Mar!AF107+Abr!AF107+May!AF107+Jun!AF107+Jul!AF107+Ago!AF107+Set!AF107+Oct!AF107),IF(Config!$C$6=11,SUM(+Ene!AF107+Feb!AF107+Mar!AF107+Abr!AF107+May!AF107+Jun!AF107+Jul!AF107+Ago!AF107+Set!AF107+Oct!AF107+Nov!AF107),IF(Config!$C$6=12,SUM(+Ene!AF107+Feb!AF107+Mar!AF107+Abr!AF107+May!AF107+Jun!AF107+Jul!AF107+Ago!AF107+Set!AF107+Oct!AF107+Nov!AF107+Dic!AF107)))))))))))))</f>
        <v>0</v>
      </c>
      <c r="AG107" s="394">
        <f>IF(Config!$C$6=1,SUM(+Ene!AG107),IF(Config!$C$6=2,SUM(+Ene!AG107+Feb!AG107),IF(Config!$C$6=3,SUM(+Ene!AG107+Feb!AG107+Mar!AG107),IF(Config!$C$6=4,SUM(+Ene!AG107+Feb!AG107+Mar!AG107+Abr!AG107),IF(Config!$C$6=5,SUM(Ene!AG107+Feb!AG107+Mar!AG107+Abr!AG107+May!AG107),IF(Config!$C$6=6,SUM(+Ene!AG107+Feb!AG107+Mar!AG107+Abr!AG107+May!AG107+Jun!AG107),IF(Config!$C$6=7,SUM(Ene!AG107+Feb!AG107+Mar!AG107+Abr!AG107+May!AG107+Jun!AG107+Jul!AG107),IF(Config!$C$6=8,SUM(+Ene!AG107+Feb!AG107+Mar!AG107+Abr!AG107+May!AG107+Jun!AG107+Jul!AG107+Ago!AG107),IF(Config!$C$6=9,SUM(+Ene!AG107+Feb!AG107+Mar!AG107+Abr!AG107+May!AG107+Jun!AG107+Jul!AG107+Ago!AG107+Set!AG107),IF(Config!$C$6=10,SUM(+Ene!AG107+Feb!AG107+Mar!AG107+Abr!AG107+May!AG107+Jun!AG107+Jul!AG107+Ago!AG107+Set!AG107+Oct!AG107),IF(Config!$C$6=11,SUM(+Ene!AG107+Feb!AG107+Mar!AG107+Abr!AG107+May!AG107+Jun!AG107+Jul!AG107+Ago!AG107+Set!AG107+Oct!AG107+Nov!AG107),IF(Config!$C$6=12,SUM(+Ene!AG107+Feb!AG107+Mar!AG107+Abr!AG107+May!AG107+Jun!AG107+Jul!AG107+Ago!AG107+Set!AG107+Oct!AG107+Nov!AG107+Dic!AG107)))))))))))))</f>
        <v>0</v>
      </c>
      <c r="AH107" s="394">
        <f>IF(Config!$C$6=1,SUM(+Ene!AH107),IF(Config!$C$6=2,SUM(+Ene!AH107+Feb!AH107),IF(Config!$C$6=3,SUM(+Ene!AH107+Feb!AH107+Mar!AH107),IF(Config!$C$6=4,SUM(+Ene!AH107+Feb!AH107+Mar!AH107+Abr!AH107),IF(Config!$C$6=5,SUM(Ene!AH107+Feb!AH107+Mar!AH107+Abr!AH107+May!AH107),IF(Config!$C$6=6,SUM(+Ene!AH107+Feb!AH107+Mar!AH107+Abr!AH107+May!AH107+Jun!AH107),IF(Config!$C$6=7,SUM(Ene!AH107+Feb!AH107+Mar!AH107+Abr!AH107+May!AH107+Jun!AH107+Jul!AH107),IF(Config!$C$6=8,SUM(+Ene!AH107+Feb!AH107+Mar!AH107+Abr!AH107+May!AH107+Jun!AH107+Jul!AH107+Ago!AH107),IF(Config!$C$6=9,SUM(+Ene!AH107+Feb!AH107+Mar!AH107+Abr!AH107+May!AH107+Jun!AH107+Jul!AH107+Ago!AH107+Set!AH107),IF(Config!$C$6=10,SUM(+Ene!AH107+Feb!AH107+Mar!AH107+Abr!AH107+May!AH107+Jun!AH107+Jul!AH107+Ago!AH107+Set!AH107+Oct!AH107),IF(Config!$C$6=11,SUM(+Ene!AH107+Feb!AH107+Mar!AH107+Abr!AH107+May!AH107+Jun!AH107+Jul!AH107+Ago!AH107+Set!AH107+Oct!AH107+Nov!AH107),IF(Config!$C$6=12,SUM(+Ene!AH107+Feb!AH107+Mar!AH107+Abr!AH107+May!AH107+Jun!AH107+Jul!AH107+Ago!AH107+Set!AH107+Oct!AH107+Nov!AH107+Dic!AH107)))))))))))))</f>
        <v>0</v>
      </c>
      <c r="AI107" s="394">
        <f>IF(Config!$C$6=1,SUM(+Ene!AI107),IF(Config!$C$6=2,SUM(+Ene!AI107+Feb!AI107),IF(Config!$C$6=3,SUM(+Ene!AI107+Feb!AI107+Mar!AI107),IF(Config!$C$6=4,SUM(+Ene!AI107+Feb!AI107+Mar!AI107+Abr!AI107),IF(Config!$C$6=5,SUM(Ene!AI107+Feb!AI107+Mar!AI107+Abr!AI107+May!AI107),IF(Config!$C$6=6,SUM(+Ene!AI107+Feb!AI107+Mar!AI107+Abr!AI107+May!AI107+Jun!AI107),IF(Config!$C$6=7,SUM(Ene!AI107+Feb!AI107+Mar!AI107+Abr!AI107+May!AI107+Jun!AI107+Jul!AI107),IF(Config!$C$6=8,SUM(+Ene!AI107+Feb!AI107+Mar!AI107+Abr!AI107+May!AI107+Jun!AI107+Jul!AI107+Ago!AI107),IF(Config!$C$6=9,SUM(+Ene!AI107+Feb!AI107+Mar!AI107+Abr!AI107+May!AI107+Jun!AI107+Jul!AI107+Ago!AI107+Set!AI107),IF(Config!$C$6=10,SUM(+Ene!AI107+Feb!AI107+Mar!AI107+Abr!AI107+May!AI107+Jun!AI107+Jul!AI107+Ago!AI107+Set!AI107+Oct!AI107),IF(Config!$C$6=11,SUM(+Ene!AI107+Feb!AI107+Mar!AI107+Abr!AI107+May!AI107+Jun!AI107+Jul!AI107+Ago!AI107+Set!AI107+Oct!AI107+Nov!AI107),IF(Config!$C$6=12,SUM(+Ene!AI107+Feb!AI107+Mar!AI107+Abr!AI107+May!AI107+Jun!AI107+Jul!AI107+Ago!AI107+Set!AI107+Oct!AI107+Nov!AI107+Dic!AI107)))))))))))))</f>
        <v>0</v>
      </c>
      <c r="AJ107" s="394">
        <f>IF(Config!$C$6=1,SUM(+Ene!AJ107),IF(Config!$C$6=2,SUM(+Ene!AJ107+Feb!AJ107),IF(Config!$C$6=3,SUM(+Ene!AJ107+Feb!AJ107+Mar!AJ107),IF(Config!$C$6=4,SUM(+Ene!AJ107+Feb!AJ107+Mar!AJ107+Abr!AJ107),IF(Config!$C$6=5,SUM(Ene!AJ107+Feb!AJ107+Mar!AJ107+Abr!AJ107+May!AJ107),IF(Config!$C$6=6,SUM(+Ene!AJ107+Feb!AJ107+Mar!AJ107+Abr!AJ107+May!AJ107+Jun!AJ107),IF(Config!$C$6=7,SUM(Ene!AJ107+Feb!AJ107+Mar!AJ107+Abr!AJ107+May!AJ107+Jun!AJ107+Jul!AJ107),IF(Config!$C$6=8,SUM(+Ene!AJ107+Feb!AJ107+Mar!AJ107+Abr!AJ107+May!AJ107+Jun!AJ107+Jul!AJ107+Ago!AJ107),IF(Config!$C$6=9,SUM(+Ene!AJ107+Feb!AJ107+Mar!AJ107+Abr!AJ107+May!AJ107+Jun!AJ107+Jul!AJ107+Ago!AJ107+Set!AJ107),IF(Config!$C$6=10,SUM(+Ene!AJ107+Feb!AJ107+Mar!AJ107+Abr!AJ107+May!AJ107+Jun!AJ107+Jul!AJ107+Ago!AJ107+Set!AJ107+Oct!AJ107),IF(Config!$C$6=11,SUM(+Ene!AJ107+Feb!AJ107+Mar!AJ107+Abr!AJ107+May!AJ107+Jun!AJ107+Jul!AJ107+Ago!AJ107+Set!AJ107+Oct!AJ107+Nov!AJ107),IF(Config!$C$6=12,SUM(+Ene!AJ107+Feb!AJ107+Mar!AJ107+Abr!AJ107+May!AJ107+Jun!AJ107+Jul!AJ107+Ago!AJ107+Set!AJ107+Oct!AJ107+Nov!AJ107+Dic!AJ107)))))))))))))</f>
        <v>0</v>
      </c>
      <c r="AK107" s="394">
        <f>IF(Config!$C$6=1,SUM(+Ene!AK107),IF(Config!$C$6=2,SUM(+Ene!AK107+Feb!AK107),IF(Config!$C$6=3,SUM(+Ene!AK107+Feb!AK107+Mar!AK107),IF(Config!$C$6=4,SUM(+Ene!AK107+Feb!AK107+Mar!AK107+Abr!AK107),IF(Config!$C$6=5,SUM(Ene!AK107+Feb!AK107+Mar!AK107+Abr!AK107+May!AK107),IF(Config!$C$6=6,SUM(+Ene!AK107+Feb!AK107+Mar!AK107+Abr!AK107+May!AK107+Jun!AK107),IF(Config!$C$6=7,SUM(Ene!AK107+Feb!AK107+Mar!AK107+Abr!AK107+May!AK107+Jun!AK107+Jul!AK107),IF(Config!$C$6=8,SUM(+Ene!AK107+Feb!AK107+Mar!AK107+Abr!AK107+May!AK107+Jun!AK107+Jul!AK107+Ago!AK107),IF(Config!$C$6=9,SUM(+Ene!AK107+Feb!AK107+Mar!AK107+Abr!AK107+May!AK107+Jun!AK107+Jul!AK107+Ago!AK107+Set!AK107),IF(Config!$C$6=10,SUM(+Ene!AK107+Feb!AK107+Mar!AK107+Abr!AK107+May!AK107+Jun!AK107+Jul!AK107+Ago!AK107+Set!AK107+Oct!AK107),IF(Config!$C$6=11,SUM(+Ene!AK107+Feb!AK107+Mar!AK107+Abr!AK107+May!AK107+Jun!AK107+Jul!AK107+Ago!AK107+Set!AK107+Oct!AK107+Nov!AK107),IF(Config!$C$6=12,SUM(+Ene!AK107+Feb!AK107+Mar!AK107+Abr!AK107+May!AK107+Jun!AK107+Jul!AK107+Ago!AK107+Set!AK107+Oct!AK107+Nov!AK107+Dic!AK107)))))))))))))</f>
        <v>0</v>
      </c>
      <c r="AL107" s="394">
        <f>IF(Config!$C$6=1,SUM(+Ene!AL107),IF(Config!$C$6=2,SUM(+Ene!AL107+Feb!AL107),IF(Config!$C$6=3,SUM(+Ene!AL107+Feb!AL107+Mar!AL107),IF(Config!$C$6=4,SUM(+Ene!AL107+Feb!AL107+Mar!AL107+Abr!AL107),IF(Config!$C$6=5,SUM(Ene!AL107+Feb!AL107+Mar!AL107+Abr!AL107+May!AL107),IF(Config!$C$6=6,SUM(+Ene!AL107+Feb!AL107+Mar!AL107+Abr!AL107+May!AL107+Jun!AL107),IF(Config!$C$6=7,SUM(Ene!AL107+Feb!AL107+Mar!AL107+Abr!AL107+May!AL107+Jun!AL107+Jul!AL107),IF(Config!$C$6=8,SUM(+Ene!AL107+Feb!AL107+Mar!AL107+Abr!AL107+May!AL107+Jun!AL107+Jul!AL107+Ago!AL107),IF(Config!$C$6=9,SUM(+Ene!AL107+Feb!AL107+Mar!AL107+Abr!AL107+May!AL107+Jun!AL107+Jul!AL107+Ago!AL107+Set!AL107),IF(Config!$C$6=10,SUM(+Ene!AL107+Feb!AL107+Mar!AL107+Abr!AL107+May!AL107+Jun!AL107+Jul!AL107+Ago!AL107+Set!AL107+Oct!AL107),IF(Config!$C$6=11,SUM(+Ene!AL107+Feb!AL107+Mar!AL107+Abr!AL107+May!AL107+Jun!AL107+Jul!AL107+Ago!AL107+Set!AL107+Oct!AL107+Nov!AL107),IF(Config!$C$6=12,SUM(+Ene!AL107+Feb!AL107+Mar!AL107+Abr!AL107+May!AL107+Jun!AL107+Jul!AL107+Ago!AL107+Set!AL107+Oct!AL107+Nov!AL107+Dic!AL107)))))))))))))</f>
        <v>0</v>
      </c>
      <c r="AM107" s="394">
        <f>IF(Config!$C$6=1,SUM(+Ene!AM107),IF(Config!$C$6=2,SUM(+Ene!AM107+Feb!AM107),IF(Config!$C$6=3,SUM(+Ene!AM107+Feb!AM107+Mar!AM107),IF(Config!$C$6=4,SUM(+Ene!AM107+Feb!AM107+Mar!AM107+Abr!AM107),IF(Config!$C$6=5,SUM(Ene!AM107+Feb!AM107+Mar!AM107+Abr!AM107+May!AM107),IF(Config!$C$6=6,SUM(+Ene!AM107+Feb!AM107+Mar!AM107+Abr!AM107+May!AM107+Jun!AM107),IF(Config!$C$6=7,SUM(Ene!AM107+Feb!AM107+Mar!AM107+Abr!AM107+May!AM107+Jun!AM107+Jul!AM107),IF(Config!$C$6=8,SUM(+Ene!AM107+Feb!AM107+Mar!AM107+Abr!AM107+May!AM107+Jun!AM107+Jul!AM107+Ago!AM107),IF(Config!$C$6=9,SUM(+Ene!AM107+Feb!AM107+Mar!AM107+Abr!AM107+May!AM107+Jun!AM107+Jul!AM107+Ago!AM107+Set!AM107),IF(Config!$C$6=10,SUM(+Ene!AM107+Feb!AM107+Mar!AM107+Abr!AM107+May!AM107+Jun!AM107+Jul!AM107+Ago!AM107+Set!AM107+Oct!AM107),IF(Config!$C$6=11,SUM(+Ene!AM107+Feb!AM107+Mar!AM107+Abr!AM107+May!AM107+Jun!AM107+Jul!AM107+Ago!AM107+Set!AM107+Oct!AM107+Nov!AM107),IF(Config!$C$6=12,SUM(+Ene!AM107+Feb!AM107+Mar!AM107+Abr!AM107+May!AM107+Jun!AM107+Jul!AM107+Ago!AM107+Set!AM107+Oct!AM107+Nov!AM107+Dic!AM107)))))))))))))</f>
        <v>0</v>
      </c>
      <c r="AN107" s="394">
        <f>IF(Config!$C$6=1,SUM(+Ene!AN107),IF(Config!$C$6=2,SUM(+Ene!AN107+Feb!AN107),IF(Config!$C$6=3,SUM(+Ene!AN107+Feb!AN107+Mar!AN107),IF(Config!$C$6=4,SUM(+Ene!AN107+Feb!AN107+Mar!AN107+Abr!AN107),IF(Config!$C$6=5,SUM(Ene!AN107+Feb!AN107+Mar!AN107+Abr!AN107+May!AN107),IF(Config!$C$6=6,SUM(+Ene!AN107+Feb!AN107+Mar!AN107+Abr!AN107+May!AN107+Jun!AN107),IF(Config!$C$6=7,SUM(Ene!AN107+Feb!AN107+Mar!AN107+Abr!AN107+May!AN107+Jun!AN107+Jul!AN107),IF(Config!$C$6=8,SUM(+Ene!AN107+Feb!AN107+Mar!AN107+Abr!AN107+May!AN107+Jun!AN107+Jul!AN107+Ago!AN107),IF(Config!$C$6=9,SUM(+Ene!AN107+Feb!AN107+Mar!AN107+Abr!AN107+May!AN107+Jun!AN107+Jul!AN107+Ago!AN107+Set!AN107),IF(Config!$C$6=10,SUM(+Ene!AN107+Feb!AN107+Mar!AN107+Abr!AN107+May!AN107+Jun!AN107+Jul!AN107+Ago!AN107+Set!AN107+Oct!AN107),IF(Config!$C$6=11,SUM(+Ene!AN107+Feb!AN107+Mar!AN107+Abr!AN107+May!AN107+Jun!AN107+Jul!AN107+Ago!AN107+Set!AN107+Oct!AN107+Nov!AN107),IF(Config!$C$6=12,SUM(+Ene!AN107+Feb!AN107+Mar!AN107+Abr!AN107+May!AN107+Jun!AN107+Jul!AN107+Ago!AN107+Set!AN107+Oct!AN107+Nov!AN107+Dic!AN107)))))))))))))</f>
        <v>0</v>
      </c>
      <c r="AO107" s="394">
        <f>IF(Config!$C$6=1,SUM(+Ene!AO107),IF(Config!$C$6=2,SUM(+Ene!AO107+Feb!AO107),IF(Config!$C$6=3,SUM(+Ene!AO107+Feb!AO107+Mar!AO107),IF(Config!$C$6=4,SUM(+Ene!AO107+Feb!AO107+Mar!AO107+Abr!AO107),IF(Config!$C$6=5,SUM(Ene!AO107+Feb!AO107+Mar!AO107+Abr!AO107+May!AO107),IF(Config!$C$6=6,SUM(+Ene!AO107+Feb!AO107+Mar!AO107+Abr!AO107+May!AO107+Jun!AO107),IF(Config!$C$6=7,SUM(Ene!AO107+Feb!AO107+Mar!AO107+Abr!AO107+May!AO107+Jun!AO107+Jul!AO107),IF(Config!$C$6=8,SUM(+Ene!AO107+Feb!AO107+Mar!AO107+Abr!AO107+May!AO107+Jun!AO107+Jul!AO107+Ago!AO107),IF(Config!$C$6=9,SUM(+Ene!AO107+Feb!AO107+Mar!AO107+Abr!AO107+May!AO107+Jun!AO107+Jul!AO107+Ago!AO107+Set!AO107),IF(Config!$C$6=10,SUM(+Ene!AO107+Feb!AO107+Mar!AO107+Abr!AO107+May!AO107+Jun!AO107+Jul!AO107+Ago!AO107+Set!AO107+Oct!AO107),IF(Config!$C$6=11,SUM(+Ene!AO107+Feb!AO107+Mar!AO107+Abr!AO107+May!AO107+Jun!AO107+Jul!AO107+Ago!AO107+Set!AO107+Oct!AO107+Nov!AO107),IF(Config!$C$6=12,SUM(+Ene!AO107+Feb!AO107+Mar!AO107+Abr!AO107+May!AO107+Jun!AO107+Jul!AO107+Ago!AO107+Set!AO107+Oct!AO107+Nov!AO107+Dic!AO107)))))))))))))</f>
        <v>0</v>
      </c>
      <c r="AP107" s="394">
        <f>IF(Config!$C$6=1,SUM(+Ene!AP107),IF(Config!$C$6=2,SUM(+Ene!AP107+Feb!AP107),IF(Config!$C$6=3,SUM(+Ene!AP107+Feb!AP107+Mar!AP107),IF(Config!$C$6=4,SUM(+Ene!AP107+Feb!AP107+Mar!AP107+Abr!AP107),IF(Config!$C$6=5,SUM(Ene!AP107+Feb!AP107+Mar!AP107+Abr!AP107+May!AP107),IF(Config!$C$6=6,SUM(+Ene!AP107+Feb!AP107+Mar!AP107+Abr!AP107+May!AP107+Jun!AP107),IF(Config!$C$6=7,SUM(Ene!AP107+Feb!AP107+Mar!AP107+Abr!AP107+May!AP107+Jun!AP107+Jul!AP107),IF(Config!$C$6=8,SUM(+Ene!AP107+Feb!AP107+Mar!AP107+Abr!AP107+May!AP107+Jun!AP107+Jul!AP107+Ago!AP107),IF(Config!$C$6=9,SUM(+Ene!AP107+Feb!AP107+Mar!AP107+Abr!AP107+May!AP107+Jun!AP107+Jul!AP107+Ago!AP107+Set!AP107),IF(Config!$C$6=10,SUM(+Ene!AP107+Feb!AP107+Mar!AP107+Abr!AP107+May!AP107+Jun!AP107+Jul!AP107+Ago!AP107+Set!AP107+Oct!AP107),IF(Config!$C$6=11,SUM(+Ene!AP107+Feb!AP107+Mar!AP107+Abr!AP107+May!AP107+Jun!AP107+Jul!AP107+Ago!AP107+Set!AP107+Oct!AP107+Nov!AP107),IF(Config!$C$6=12,SUM(+Ene!AP107+Feb!AP107+Mar!AP107+Abr!AP107+May!AP107+Jun!AP107+Jul!AP107+Ago!AP107+Set!AP107+Oct!AP107+Nov!AP107+Dic!AP107)))))))))))))</f>
        <v>0</v>
      </c>
      <c r="AQ107" s="394">
        <f>IF(Config!$C$6=1,SUM(+Ene!AQ107),IF(Config!$C$6=2,SUM(+Ene!AQ107+Feb!AQ107),IF(Config!$C$6=3,SUM(+Ene!AQ107+Feb!AQ107+Mar!AQ107),IF(Config!$C$6=4,SUM(+Ene!AQ107+Feb!AQ107+Mar!AQ107+Abr!AQ107),IF(Config!$C$6=5,SUM(Ene!AQ107+Feb!AQ107+Mar!AQ107+Abr!AQ107+May!AQ107),IF(Config!$C$6=6,SUM(+Ene!AQ107+Feb!AQ107+Mar!AQ107+Abr!AQ107+May!AQ107+Jun!AQ107),IF(Config!$C$6=7,SUM(Ene!AQ107+Feb!AQ107+Mar!AQ107+Abr!AQ107+May!AQ107+Jun!AQ107+Jul!AQ107),IF(Config!$C$6=8,SUM(+Ene!AQ107+Feb!AQ107+Mar!AQ107+Abr!AQ107+May!AQ107+Jun!AQ107+Jul!AQ107+Ago!AQ107),IF(Config!$C$6=9,SUM(+Ene!AQ107+Feb!AQ107+Mar!AQ107+Abr!AQ107+May!AQ107+Jun!AQ107+Jul!AQ107+Ago!AQ107+Set!AQ107),IF(Config!$C$6=10,SUM(+Ene!AQ107+Feb!AQ107+Mar!AQ107+Abr!AQ107+May!AQ107+Jun!AQ107+Jul!AQ107+Ago!AQ107+Set!AQ107+Oct!AQ107),IF(Config!$C$6=11,SUM(+Ene!AQ107+Feb!AQ107+Mar!AQ107+Abr!AQ107+May!AQ107+Jun!AQ107+Jul!AQ107+Ago!AQ107+Set!AQ107+Oct!AQ107+Nov!AQ107),IF(Config!$C$6=12,SUM(+Ene!AQ107+Feb!AQ107+Mar!AQ107+Abr!AQ107+May!AQ107+Jun!AQ107+Jul!AQ107+Ago!AQ107+Set!AQ107+Oct!AQ107+Nov!AQ107+Dic!AQ107)))))))))))))</f>
        <v>0</v>
      </c>
      <c r="AR107" s="394">
        <f>IF(Config!$C$6=1,SUM(+Ene!AR107),IF(Config!$C$6=2,SUM(+Ene!AR107+Feb!AR107),IF(Config!$C$6=3,SUM(+Ene!AR107+Feb!AR107+Mar!AR107),IF(Config!$C$6=4,SUM(+Ene!AR107+Feb!AR107+Mar!AR107+Abr!AR107),IF(Config!$C$6=5,SUM(Ene!AR107+Feb!AR107+Mar!AR107+Abr!AR107+May!AR107),IF(Config!$C$6=6,SUM(+Ene!AR107+Feb!AR107+Mar!AR107+Abr!AR107+May!AR107+Jun!AR107),IF(Config!$C$6=7,SUM(Ene!AR107+Feb!AR107+Mar!AR107+Abr!AR107+May!AR107+Jun!AR107+Jul!AR107),IF(Config!$C$6=8,SUM(+Ene!AR107+Feb!AR107+Mar!AR107+Abr!AR107+May!AR107+Jun!AR107+Jul!AR107+Ago!AR107),IF(Config!$C$6=9,SUM(+Ene!AR107+Feb!AR107+Mar!AR107+Abr!AR107+May!AR107+Jun!AR107+Jul!AR107+Ago!AR107+Set!AR107),IF(Config!$C$6=10,SUM(+Ene!AR107+Feb!AR107+Mar!AR107+Abr!AR107+May!AR107+Jun!AR107+Jul!AR107+Ago!AR107+Set!AR107+Oct!AR107),IF(Config!$C$6=11,SUM(+Ene!AR107+Feb!AR107+Mar!AR107+Abr!AR107+May!AR107+Jun!AR107+Jul!AR107+Ago!AR107+Set!AR107+Oct!AR107+Nov!AR107),IF(Config!$C$6=12,SUM(+Ene!AR107+Feb!AR107+Mar!AR107+Abr!AR107+May!AR107+Jun!AR107+Jul!AR107+Ago!AR107+Set!AR107+Oct!AR107+Nov!AR107+Dic!AR107)))))))))))))</f>
        <v>0</v>
      </c>
      <c r="AS107" s="394">
        <f>IF(Config!$C$6=1,SUM(+Ene!AS107),IF(Config!$C$6=2,SUM(+Ene!AS107+Feb!AS107),IF(Config!$C$6=3,SUM(+Ene!AS107+Feb!AS107+Mar!AS107),IF(Config!$C$6=4,SUM(+Ene!AS107+Feb!AS107+Mar!AS107+Abr!AS107),IF(Config!$C$6=5,SUM(Ene!AS107+Feb!AS107+Mar!AS107+Abr!AS107+May!AS107),IF(Config!$C$6=6,SUM(+Ene!AS107+Feb!AS107+Mar!AS107+Abr!AS107+May!AS107+Jun!AS107),IF(Config!$C$6=7,SUM(Ene!AS107+Feb!AS107+Mar!AS107+Abr!AS107+May!AS107+Jun!AS107+Jul!AS107),IF(Config!$C$6=8,SUM(+Ene!AS107+Feb!AS107+Mar!AS107+Abr!AS107+May!AS107+Jun!AS107+Jul!AS107+Ago!AS107),IF(Config!$C$6=9,SUM(+Ene!AS107+Feb!AS107+Mar!AS107+Abr!AS107+May!AS107+Jun!AS107+Jul!AS107+Ago!AS107+Set!AS107),IF(Config!$C$6=10,SUM(+Ene!AS107+Feb!AS107+Mar!AS107+Abr!AS107+May!AS107+Jun!AS107+Jul!AS107+Ago!AS107+Set!AS107+Oct!AS107),IF(Config!$C$6=11,SUM(+Ene!AS107+Feb!AS107+Mar!AS107+Abr!AS107+May!AS107+Jun!AS107+Jul!AS107+Ago!AS107+Set!AS107+Oct!AS107+Nov!AS107),IF(Config!$C$6=12,SUM(+Ene!AS107+Feb!AS107+Mar!AS107+Abr!AS107+May!AS107+Jun!AS107+Jul!AS107+Ago!AS107+Set!AS107+Oct!AS107+Nov!AS107+Dic!AS107)))))))))))))</f>
        <v>0</v>
      </c>
      <c r="AT107" s="394">
        <f>IF(Config!$C$6=1,SUM(+Ene!AT107),IF(Config!$C$6=2,SUM(+Ene!AT107+Feb!AT107),IF(Config!$C$6=3,SUM(+Ene!AT107+Feb!AT107+Mar!AT107),IF(Config!$C$6=4,SUM(+Ene!AT107+Feb!AT107+Mar!AT107+Abr!AT107),IF(Config!$C$6=5,SUM(Ene!AT107+Feb!AT107+Mar!AT107+Abr!AT107+May!AT107),IF(Config!$C$6=6,SUM(+Ene!AT107+Feb!AT107+Mar!AT107+Abr!AT107+May!AT107+Jun!AT107),IF(Config!$C$6=7,SUM(Ene!AT107+Feb!AT107+Mar!AT107+Abr!AT107+May!AT107+Jun!AT107+Jul!AT107),IF(Config!$C$6=8,SUM(+Ene!AT107+Feb!AT107+Mar!AT107+Abr!AT107+May!AT107+Jun!AT107+Jul!AT107+Ago!AT107),IF(Config!$C$6=9,SUM(+Ene!AT107+Feb!AT107+Mar!AT107+Abr!AT107+May!AT107+Jun!AT107+Jul!AT107+Ago!AT107+Set!AT107),IF(Config!$C$6=10,SUM(+Ene!AT107+Feb!AT107+Mar!AT107+Abr!AT107+May!AT107+Jun!AT107+Jul!AT107+Ago!AT107+Set!AT107+Oct!AT107),IF(Config!$C$6=11,SUM(+Ene!AT107+Feb!AT107+Mar!AT107+Abr!AT107+May!AT107+Jun!AT107+Jul!AT107+Ago!AT107+Set!AT107+Oct!AT107+Nov!AT107),IF(Config!$C$6=12,SUM(+Ene!AT107+Feb!AT107+Mar!AT107+Abr!AT107+May!AT107+Jun!AT107+Jul!AT107+Ago!AT107+Set!AT107+Oct!AT107+Nov!AT107+Dic!AT107)))))))))))))</f>
        <v>0</v>
      </c>
      <c r="AU107">
        <f t="shared" si="79"/>
        <v>0</v>
      </c>
      <c r="AV107" s="394">
        <f t="shared" si="70"/>
        <v>0</v>
      </c>
      <c r="AW107" s="394">
        <f t="shared" si="71"/>
        <v>0</v>
      </c>
      <c r="AX107" s="394">
        <f t="shared" si="72"/>
        <v>0</v>
      </c>
      <c r="AY107" s="394">
        <f t="shared" si="73"/>
        <v>0</v>
      </c>
      <c r="AZ107" s="394">
        <f t="shared" si="74"/>
        <v>0</v>
      </c>
      <c r="BA107" s="394">
        <f t="shared" si="75"/>
        <v>0</v>
      </c>
      <c r="BB107" s="37">
        <f t="shared" si="59"/>
        <v>0</v>
      </c>
      <c r="BC107" s="394">
        <f t="shared" si="76"/>
        <v>0</v>
      </c>
      <c r="BD107" s="394">
        <f t="shared" si="77"/>
        <v>0</v>
      </c>
      <c r="BE107" s="394">
        <f t="shared" si="78"/>
        <v>0</v>
      </c>
      <c r="BF107" s="54">
        <f t="shared" si="69"/>
        <v>0</v>
      </c>
      <c r="BG107" t="str">
        <f t="shared" si="80"/>
        <v>OK</v>
      </c>
    </row>
    <row r="108" spans="1:59" x14ac:dyDescent="0.25">
      <c r="A108" s="400">
        <v>105</v>
      </c>
      <c r="B108" s="392" t="str">
        <f>METAS!B104</f>
        <v>PORCENTAJE  DE GESTANTES VACUNADAS CON 1 DOSIS DE VACUNA DTPA</v>
      </c>
      <c r="C108" s="387" t="str">
        <f>METAS!D104</f>
        <v>DIT</v>
      </c>
      <c r="D108" s="394">
        <f>IF(Config!$C$6=1,SUM(+Ene!D108),IF(Config!$C$6=2,SUM(+Ene!D108+Feb!D108),IF(Config!$C$6=3,SUM(+Ene!D108+Feb!D108+Mar!D108),IF(Config!$C$6=4,SUM(+Ene!D108+Feb!D108+Mar!D108+Abr!D108),IF(Config!$C$6=5,SUM(Ene!D108+Feb!D108+Mar!D108+Abr!D108+May!D108),IF(Config!$C$6=6,SUM(+Ene!D108+Feb!D108+Mar!D108+Abr!D108+May!D108+Jun!D108),IF(Config!$C$6=7,SUM(Ene!D108+Feb!D108+Mar!D108+Abr!D108+May!D108+Jun!D108+Jul!D108),IF(Config!$C$6=8,SUM(+Ene!D108+Feb!D108+Mar!D108+Abr!D108+May!D108+Jun!D108+Jul!D108+Ago!D108),IF(Config!$C$6=9,SUM(+Ene!D108+Feb!D108+Mar!D108+Abr!D108+May!D108+Jun!D108+Jul!D108+Ago!D108+Set!D108),IF(Config!$C$6=10,SUM(+Ene!D108+Feb!D108+Mar!D108+Abr!D108+May!D108+Jun!D108+Jul!D108+Ago!D108+Set!D108+Oct!D108),IF(Config!$C$6=11,SUM(+Ene!D108+Feb!D108+Mar!D108+Abr!D108+May!D108+Jun!D108+Jul!D108+Ago!D108+Set!D108+Oct!D108+Nov!D108),IF(Config!$C$6=12,SUM(+Ene!D108+Feb!D108+Mar!D108+Abr!D108+May!D108+Jun!D108+Jul!D108+Ago!D108+Set!D108+Oct!D108+Nov!D108+Dic!D108)))))))))))))</f>
        <v>0</v>
      </c>
      <c r="E108" s="394">
        <f>IF(Config!$C$6=1,SUM(+Ene!E108),IF(Config!$C$6=2,SUM(+Ene!E108+Feb!E108),IF(Config!$C$6=3,SUM(+Ene!E108+Feb!E108+Mar!E108),IF(Config!$C$6=4,SUM(+Ene!E108+Feb!E108+Mar!E108+Abr!E108),IF(Config!$C$6=5,SUM(Ene!E108+Feb!E108+Mar!E108+Abr!E108+May!E108),IF(Config!$C$6=6,SUM(+Ene!E108+Feb!E108+Mar!E108+Abr!E108+May!E108+Jun!E108),IF(Config!$C$6=7,SUM(Ene!E108+Feb!E108+Mar!E108+Abr!E108+May!E108+Jun!E108+Jul!E108),IF(Config!$C$6=8,SUM(+Ene!E108+Feb!E108+Mar!E108+Abr!E108+May!E108+Jun!E108+Jul!E108+Ago!E108),IF(Config!$C$6=9,SUM(+Ene!E108+Feb!E108+Mar!E108+Abr!E108+May!E108+Jun!E108+Jul!E108+Ago!E108+Set!E108),IF(Config!$C$6=10,SUM(+Ene!E108+Feb!E108+Mar!E108+Abr!E108+May!E108+Jun!E108+Jul!E108+Ago!E108+Set!E108+Oct!E108),IF(Config!$C$6=11,SUM(+Ene!E108+Feb!E108+Mar!E108+Abr!E108+May!E108+Jun!E108+Jul!E108+Ago!E108+Set!E108+Oct!E108+Nov!E108),IF(Config!$C$6=12,SUM(+Ene!E108+Feb!E108+Mar!E108+Abr!E108+May!E108+Jun!E108+Jul!E108+Ago!E108+Set!E108+Oct!E108+Nov!E108+Dic!E108)))))))))))))</f>
        <v>0</v>
      </c>
      <c r="F108" s="429">
        <f>IF(Config!$C$6=1,SUM(+Ene!F128),IF(Config!$C$6=2,SUM(+Ene!F128+Feb!F128),IF(Config!$C$6=3,SUM(+Ene!F128+Feb!F128+Mar!F128),IF(Config!$C$6=4,SUM(+Ene!F128+Feb!F128+Mar!F128+Abr!F128),IF(Config!$C$6=5,SUM(Ene!F128+Feb!F128+Mar!F128+Abr!F128+May!F128),IF(Config!$C$6=6,SUM(+Ene!F128+Feb!F128+Mar!F128+Abr!F128+May!F128+Jun!F128),IF(Config!$C$6=7,SUM(Ene!F128+Feb!F128+Mar!F128+Abr!F128+May!F128+Jun!F128+Jul!F128),IF(Config!$C$6=8,SUM(+Ene!F128+Feb!F128+Mar!F128+Abr!F128+May!F128+Jun!F128+Jul!F128+Ago!F128),IF(Config!$C$6=9,SUM(+Ene!F128+Feb!F128+Mar!F128+Abr!F128+May!F128+Jun!F128+Jul!F128+Ago!F128+Set!F128),IF(Config!$C$6=10,SUM(+Ene!F128+Feb!F128+Mar!F128+Abr!F128+May!F128+Jun!F128+Jul!F128+Ago!F128+Set!F128+Oct!F128),IF(Config!$C$6=11,SUM(+Ene!F128+Feb!F128+Mar!F128+Abr!F128+May!F128+Jun!F128+Jul!F128+Ago!F128+Set!F128+Oct!F128+Nov!F128),IF(Config!$C$6=12,SUM(+Ene!F128+Feb!F128+Mar!F128+Abr!F128+May!F128+Jun!F128+Jul!F128+Ago!F128+Set!F128+Oct!F128+Nov!F128+Dic!F128)))))))))))))</f>
        <v>0</v>
      </c>
      <c r="G108" s="394">
        <f>IF(Config!$C$6=1,SUM(+Ene!G108),IF(Config!$C$6=2,SUM(+Ene!G108+Feb!G108),IF(Config!$C$6=3,SUM(+Ene!G108+Feb!G108+Mar!G108),IF(Config!$C$6=4,SUM(+Ene!G108+Feb!G108+Mar!G108+Abr!G108),IF(Config!$C$6=5,SUM(Ene!G108+Feb!G108+Mar!G108+Abr!G108+May!G108),IF(Config!$C$6=6,SUM(+Ene!G108+Feb!G108+Mar!G108+Abr!G108+May!G108+Jun!G108),IF(Config!$C$6=7,SUM(Ene!G108+Feb!G108+Mar!G108+Abr!G108+May!G108+Jun!G108+Jul!G108),IF(Config!$C$6=8,SUM(+Ene!G108+Feb!G108+Mar!G108+Abr!G108+May!G108+Jun!G108+Jul!G108+Ago!G108),IF(Config!$C$6=9,SUM(+Ene!G108+Feb!G108+Mar!G108+Abr!G108+May!G108+Jun!G108+Jul!G108+Ago!G108+Set!G108),IF(Config!$C$6=10,SUM(+Ene!G108+Feb!G108+Mar!G108+Abr!G108+May!G108+Jun!G108+Jul!G108+Ago!G108+Set!G108+Oct!G108),IF(Config!$C$6=11,SUM(+Ene!G108+Feb!G108+Mar!G108+Abr!G108+May!G108+Jun!G108+Jul!G108+Ago!G108+Set!G108+Oct!G108+Nov!G108),IF(Config!$C$6=12,SUM(+Ene!G108+Feb!G108+Mar!G108+Abr!G108+May!G108+Jun!G108+Jul!G108+Ago!G108+Set!G108+Oct!G108+Nov!G108+Dic!G108)))))))))))))</f>
        <v>0</v>
      </c>
      <c r="H108" s="394">
        <f>IF(Config!$C$6=1,SUM(+Ene!H108),IF(Config!$C$6=2,SUM(+Ene!H108+Feb!H108),IF(Config!$C$6=3,SUM(+Ene!H108+Feb!H108+Mar!H108),IF(Config!$C$6=4,SUM(+Ene!H108+Feb!H108+Mar!H108+Abr!H108),IF(Config!$C$6=5,SUM(Ene!H108+Feb!H108+Mar!H108+Abr!H108+May!H108),IF(Config!$C$6=6,SUM(+Ene!H108+Feb!H108+Mar!H108+Abr!H108+May!H108+Jun!H108),IF(Config!$C$6=7,SUM(Ene!H108+Feb!H108+Mar!H108+Abr!H108+May!H108+Jun!H108+Jul!H108),IF(Config!$C$6=8,SUM(+Ene!H108+Feb!H108+Mar!H108+Abr!H108+May!H108+Jun!H108+Jul!H108+Ago!H108),IF(Config!$C$6=9,SUM(+Ene!H108+Feb!H108+Mar!H108+Abr!H108+May!H108+Jun!H108+Jul!H108+Ago!H108+Set!H108),IF(Config!$C$6=10,SUM(+Ene!H108+Feb!H108+Mar!H108+Abr!H108+May!H108+Jun!H108+Jul!H108+Ago!H108+Set!H108+Oct!H108),IF(Config!$C$6=11,SUM(+Ene!H108+Feb!H108+Mar!H108+Abr!H108+May!H108+Jun!H108+Jul!H108+Ago!H108+Set!H108+Oct!H108+Nov!H108),IF(Config!$C$6=12,SUM(+Ene!H108+Feb!H108+Mar!H108+Abr!H108+May!H108+Jun!H108+Jul!H108+Ago!H108+Set!H108+Oct!H108+Nov!H108+Dic!H108)))))))))))))</f>
        <v>0</v>
      </c>
      <c r="I108" s="394">
        <f>IF(Config!$C$6=1,SUM(+Ene!I108),IF(Config!$C$6=2,SUM(+Ene!I108+Feb!I108),IF(Config!$C$6=3,SUM(+Ene!I108+Feb!I108+Mar!I108),IF(Config!$C$6=4,SUM(+Ene!I108+Feb!I108+Mar!I108+Abr!I108),IF(Config!$C$6=5,SUM(Ene!I108+Feb!I108+Mar!I108+Abr!I108+May!I108),IF(Config!$C$6=6,SUM(+Ene!I108+Feb!I108+Mar!I108+Abr!I108+May!I108+Jun!I108),IF(Config!$C$6=7,SUM(Ene!I108+Feb!I108+Mar!I108+Abr!I108+May!I108+Jun!I108+Jul!I108),IF(Config!$C$6=8,SUM(+Ene!I108+Feb!I108+Mar!I108+Abr!I108+May!I108+Jun!I108+Jul!I108+Ago!I108),IF(Config!$C$6=9,SUM(+Ene!I108+Feb!I108+Mar!I108+Abr!I108+May!I108+Jun!I108+Jul!I108+Ago!I108+Set!I108),IF(Config!$C$6=10,SUM(+Ene!I108+Feb!I108+Mar!I108+Abr!I108+May!I108+Jun!I108+Jul!I108+Ago!I108+Set!I108+Oct!I108),IF(Config!$C$6=11,SUM(+Ene!I108+Feb!I108+Mar!I108+Abr!I108+May!I108+Jun!I108+Jul!I108+Ago!I108+Set!I108+Oct!I108+Nov!I108),IF(Config!$C$6=12,SUM(+Ene!I108+Feb!I108+Mar!I108+Abr!I108+May!I108+Jun!I108+Jul!I108+Ago!I108+Set!I108+Oct!I108+Nov!I108+Dic!I108)))))))))))))</f>
        <v>0</v>
      </c>
      <c r="J108" s="394">
        <f>IF(Config!$C$6=1,SUM(+Ene!J108),IF(Config!$C$6=2,SUM(+Ene!J108+Feb!J108),IF(Config!$C$6=3,SUM(+Ene!J108+Feb!J108+Mar!J108),IF(Config!$C$6=4,SUM(+Ene!J108+Feb!J108+Mar!J108+Abr!J108),IF(Config!$C$6=5,SUM(Ene!J108+Feb!J108+Mar!J108+Abr!J108+May!J108),IF(Config!$C$6=6,SUM(+Ene!J108+Feb!J108+Mar!J108+Abr!J108+May!J108+Jun!J108),IF(Config!$C$6=7,SUM(Ene!J108+Feb!J108+Mar!J108+Abr!J108+May!J108+Jun!J108+Jul!J108),IF(Config!$C$6=8,SUM(+Ene!J108+Feb!J108+Mar!J108+Abr!J108+May!J108+Jun!J108+Jul!J108+Ago!J108),IF(Config!$C$6=9,SUM(+Ene!J108+Feb!J108+Mar!J108+Abr!J108+May!J108+Jun!J108+Jul!J108+Ago!J108+Set!J108),IF(Config!$C$6=10,SUM(+Ene!J108+Feb!J108+Mar!J108+Abr!J108+May!J108+Jun!J108+Jul!J108+Ago!J108+Set!J108+Oct!J108),IF(Config!$C$6=11,SUM(+Ene!J108+Feb!J108+Mar!J108+Abr!J108+May!J108+Jun!J108+Jul!J108+Ago!J108+Set!J108+Oct!J108+Nov!J108),IF(Config!$C$6=12,SUM(+Ene!J108+Feb!J108+Mar!J108+Abr!J108+May!J108+Jun!J108+Jul!J108+Ago!J108+Set!J108+Oct!J108+Nov!J108+Dic!J108)))))))))))))</f>
        <v>0</v>
      </c>
      <c r="K108" s="394">
        <f>IF(Config!$C$6=1,SUM(+Ene!K108),IF(Config!$C$6=2,SUM(+Ene!K108+Feb!K108),IF(Config!$C$6=3,SUM(+Ene!K108+Feb!K108+Mar!K108),IF(Config!$C$6=4,SUM(+Ene!K108+Feb!K108+Mar!K108+Abr!K108),IF(Config!$C$6=5,SUM(Ene!K108+Feb!K108+Mar!K108+Abr!K108+May!K108),IF(Config!$C$6=6,SUM(+Ene!K108+Feb!K108+Mar!K108+Abr!K108+May!K108+Jun!K108),IF(Config!$C$6=7,SUM(Ene!K108+Feb!K108+Mar!K108+Abr!K108+May!K108+Jun!K108+Jul!K108),IF(Config!$C$6=8,SUM(+Ene!K108+Feb!K108+Mar!K108+Abr!K108+May!K108+Jun!K108+Jul!K108+Ago!K108),IF(Config!$C$6=9,SUM(+Ene!K108+Feb!K108+Mar!K108+Abr!K108+May!K108+Jun!K108+Jul!K108+Ago!K108+Set!K108),IF(Config!$C$6=10,SUM(+Ene!K108+Feb!K108+Mar!K108+Abr!K108+May!K108+Jun!K108+Jul!K108+Ago!K108+Set!K108+Oct!K108),IF(Config!$C$6=11,SUM(+Ene!K108+Feb!K108+Mar!K108+Abr!K108+May!K108+Jun!K108+Jul!K108+Ago!K108+Set!K108+Oct!K108+Nov!K108),IF(Config!$C$6=12,SUM(+Ene!K108+Feb!K108+Mar!K108+Abr!K108+May!K108+Jun!K108+Jul!K108+Ago!K108+Set!K108+Oct!K108+Nov!K108+Dic!K108)))))))))))))</f>
        <v>0</v>
      </c>
      <c r="L108" s="394">
        <f>IF(Config!$C$6=1,SUM(+Ene!L108),IF(Config!$C$6=2,SUM(+Ene!L108+Feb!L108),IF(Config!$C$6=3,SUM(+Ene!L108+Feb!L108+Mar!L108),IF(Config!$C$6=4,SUM(+Ene!L108+Feb!L108+Mar!L108+Abr!L108),IF(Config!$C$6=5,SUM(Ene!L108+Feb!L108+Mar!L108+Abr!L108+May!L108),IF(Config!$C$6=6,SUM(+Ene!L108+Feb!L108+Mar!L108+Abr!L108+May!L108+Jun!L108),IF(Config!$C$6=7,SUM(Ene!L108+Feb!L108+Mar!L108+Abr!L108+May!L108+Jun!L108+Jul!L108),IF(Config!$C$6=8,SUM(+Ene!L108+Feb!L108+Mar!L108+Abr!L108+May!L108+Jun!L108+Jul!L108+Ago!L108),IF(Config!$C$6=9,SUM(+Ene!L108+Feb!L108+Mar!L108+Abr!L108+May!L108+Jun!L108+Jul!L108+Ago!L108+Set!L108),IF(Config!$C$6=10,SUM(+Ene!L108+Feb!L108+Mar!L108+Abr!L108+May!L108+Jun!L108+Jul!L108+Ago!L108+Set!L108+Oct!L108),IF(Config!$C$6=11,SUM(+Ene!L108+Feb!L108+Mar!L108+Abr!L108+May!L108+Jun!L108+Jul!L108+Ago!L108+Set!L108+Oct!L108+Nov!L108),IF(Config!$C$6=12,SUM(+Ene!L108+Feb!L108+Mar!L108+Abr!L108+May!L108+Jun!L108+Jul!L108+Ago!L108+Set!L108+Oct!L108+Nov!L108+Dic!L108)))))))))))))</f>
        <v>0</v>
      </c>
      <c r="M108" s="394">
        <f>IF(Config!$C$6=1,SUM(+Ene!M108),IF(Config!$C$6=2,SUM(+Ene!M108+Feb!M108),IF(Config!$C$6=3,SUM(+Ene!M108+Feb!M108+Mar!M108),IF(Config!$C$6=4,SUM(+Ene!M108+Feb!M108+Mar!M108+Abr!M108),IF(Config!$C$6=5,SUM(Ene!M108+Feb!M108+Mar!M108+Abr!M108+May!M108),IF(Config!$C$6=6,SUM(+Ene!M108+Feb!M108+Mar!M108+Abr!M108+May!M108+Jun!M108),IF(Config!$C$6=7,SUM(Ene!M108+Feb!M108+Mar!M108+Abr!M108+May!M108+Jun!M108+Jul!M108),IF(Config!$C$6=8,SUM(+Ene!M108+Feb!M108+Mar!M108+Abr!M108+May!M108+Jun!M108+Jul!M108+Ago!M108),IF(Config!$C$6=9,SUM(+Ene!M108+Feb!M108+Mar!M108+Abr!M108+May!M108+Jun!M108+Jul!M108+Ago!M108+Set!M108),IF(Config!$C$6=10,SUM(+Ene!M108+Feb!M108+Mar!M108+Abr!M108+May!M108+Jun!M108+Jul!M108+Ago!M108+Set!M108+Oct!M108),IF(Config!$C$6=11,SUM(+Ene!M108+Feb!M108+Mar!M108+Abr!M108+May!M108+Jun!M108+Jul!M108+Ago!M108+Set!M108+Oct!M108+Nov!M108),IF(Config!$C$6=12,SUM(+Ene!M108+Feb!M108+Mar!M108+Abr!M108+May!M108+Jun!M108+Jul!M108+Ago!M108+Set!M108+Oct!M108+Nov!M108+Dic!M108)))))))))))))</f>
        <v>0</v>
      </c>
      <c r="N108" s="394">
        <f>IF(Config!$C$6=1,SUM(+Ene!N108),IF(Config!$C$6=2,SUM(+Ene!N108+Feb!N108),IF(Config!$C$6=3,SUM(+Ene!N108+Feb!N108+Mar!N108),IF(Config!$C$6=4,SUM(+Ene!N108+Feb!N108+Mar!N108+Abr!N108),IF(Config!$C$6=5,SUM(Ene!N108+Feb!N108+Mar!N108+Abr!N108+May!N108),IF(Config!$C$6=6,SUM(+Ene!N108+Feb!N108+Mar!N108+Abr!N108+May!N108+Jun!N108),IF(Config!$C$6=7,SUM(Ene!N108+Feb!N108+Mar!N108+Abr!N108+May!N108+Jun!N108+Jul!N108),IF(Config!$C$6=8,SUM(+Ene!N108+Feb!N108+Mar!N108+Abr!N108+May!N108+Jun!N108+Jul!N108+Ago!N108),IF(Config!$C$6=9,SUM(+Ene!N108+Feb!N108+Mar!N108+Abr!N108+May!N108+Jun!N108+Jul!N108+Ago!N108+Set!N108),IF(Config!$C$6=10,SUM(+Ene!N108+Feb!N108+Mar!N108+Abr!N108+May!N108+Jun!N108+Jul!N108+Ago!N108+Set!N108+Oct!N108),IF(Config!$C$6=11,SUM(+Ene!N108+Feb!N108+Mar!N108+Abr!N108+May!N108+Jun!N108+Jul!N108+Ago!N108+Set!N108+Oct!N108+Nov!N108),IF(Config!$C$6=12,SUM(+Ene!N108+Feb!N108+Mar!N108+Abr!N108+May!N108+Jun!N108+Jul!N108+Ago!N108+Set!N108+Oct!N108+Nov!N108+Dic!N108)))))))))))))</f>
        <v>0</v>
      </c>
      <c r="O108" s="394">
        <f>IF(Config!$C$6=1,SUM(+Ene!O108),IF(Config!$C$6=2,SUM(+Ene!O108+Feb!O108),IF(Config!$C$6=3,SUM(+Ene!O108+Feb!O108+Mar!O108),IF(Config!$C$6=4,SUM(+Ene!O108+Feb!O108+Mar!O108+Abr!O108),IF(Config!$C$6=5,SUM(Ene!O108+Feb!O108+Mar!O108+Abr!O108+May!O108),IF(Config!$C$6=6,SUM(+Ene!O108+Feb!O108+Mar!O108+Abr!O108+May!O108+Jun!O108),IF(Config!$C$6=7,SUM(Ene!O108+Feb!O108+Mar!O108+Abr!O108+May!O108+Jun!O108+Jul!O108),IF(Config!$C$6=8,SUM(+Ene!O108+Feb!O108+Mar!O108+Abr!O108+May!O108+Jun!O108+Jul!O108+Ago!O108),IF(Config!$C$6=9,SUM(+Ene!O108+Feb!O108+Mar!O108+Abr!O108+May!O108+Jun!O108+Jul!O108+Ago!O108+Set!O108),IF(Config!$C$6=10,SUM(+Ene!O108+Feb!O108+Mar!O108+Abr!O108+May!O108+Jun!O108+Jul!O108+Ago!O108+Set!O108+Oct!O108),IF(Config!$C$6=11,SUM(+Ene!O108+Feb!O108+Mar!O108+Abr!O108+May!O108+Jun!O108+Jul!O108+Ago!O108+Set!O108+Oct!O108+Nov!O108),IF(Config!$C$6=12,SUM(+Ene!O108+Feb!O108+Mar!O108+Abr!O108+May!O108+Jun!O108+Jul!O108+Ago!O108+Set!O108+Oct!O108+Nov!O108+Dic!O108)))))))))))))</f>
        <v>0</v>
      </c>
      <c r="P108" s="394">
        <f>IF(Config!$C$6=1,SUM(+Ene!P108),IF(Config!$C$6=2,SUM(+Ene!P108+Feb!P108),IF(Config!$C$6=3,SUM(+Ene!P108+Feb!P108+Mar!P108),IF(Config!$C$6=4,SUM(+Ene!P108+Feb!P108+Mar!P108+Abr!P108),IF(Config!$C$6=5,SUM(Ene!P108+Feb!P108+Mar!P108+Abr!P108+May!P108),IF(Config!$C$6=6,SUM(+Ene!P108+Feb!P108+Mar!P108+Abr!P108+May!P108+Jun!P108),IF(Config!$C$6=7,SUM(Ene!P108+Feb!P108+Mar!P108+Abr!P108+May!P108+Jun!P108+Jul!P108),IF(Config!$C$6=8,SUM(+Ene!P108+Feb!P108+Mar!P108+Abr!P108+May!P108+Jun!P108+Jul!P108+Ago!P108),IF(Config!$C$6=9,SUM(+Ene!P108+Feb!P108+Mar!P108+Abr!P108+May!P108+Jun!P108+Jul!P108+Ago!P108+Set!P108),IF(Config!$C$6=10,SUM(+Ene!P108+Feb!P108+Mar!P108+Abr!P108+May!P108+Jun!P108+Jul!P108+Ago!P108+Set!P108+Oct!P108),IF(Config!$C$6=11,SUM(+Ene!P108+Feb!P108+Mar!P108+Abr!P108+May!P108+Jun!P108+Jul!P108+Ago!P108+Set!P108+Oct!P108+Nov!P108),IF(Config!$C$6=12,SUM(+Ene!P108+Feb!P108+Mar!P108+Abr!P108+May!P108+Jun!P108+Jul!P108+Ago!P108+Set!P108+Oct!P108+Nov!P108+Dic!P108)))))))))))))</f>
        <v>0</v>
      </c>
      <c r="Q108" s="394">
        <f>IF(Config!$C$6=1,SUM(+Ene!Q108),IF(Config!$C$6=2,SUM(+Ene!Q108+Feb!Q108),IF(Config!$C$6=3,SUM(+Ene!Q108+Feb!Q108+Mar!Q108),IF(Config!$C$6=4,SUM(+Ene!Q108+Feb!Q108+Mar!Q108+Abr!Q108),IF(Config!$C$6=5,SUM(Ene!Q108+Feb!Q108+Mar!Q108+Abr!Q108+May!Q108),IF(Config!$C$6=6,SUM(+Ene!Q108+Feb!Q108+Mar!Q108+Abr!Q108+May!Q108+Jun!Q108),IF(Config!$C$6=7,SUM(Ene!Q108+Feb!Q108+Mar!Q108+Abr!Q108+May!Q108+Jun!Q108+Jul!Q108),IF(Config!$C$6=8,SUM(+Ene!Q108+Feb!Q108+Mar!Q108+Abr!Q108+May!Q108+Jun!Q108+Jul!Q108+Ago!Q108),IF(Config!$C$6=9,SUM(+Ene!Q108+Feb!Q108+Mar!Q108+Abr!Q108+May!Q108+Jun!Q108+Jul!Q108+Ago!Q108+Set!Q108),IF(Config!$C$6=10,SUM(+Ene!Q108+Feb!Q108+Mar!Q108+Abr!Q108+May!Q108+Jun!Q108+Jul!Q108+Ago!Q108+Set!Q108+Oct!Q108),IF(Config!$C$6=11,SUM(+Ene!Q108+Feb!Q108+Mar!Q108+Abr!Q108+May!Q108+Jun!Q108+Jul!Q108+Ago!Q108+Set!Q108+Oct!Q108+Nov!Q108),IF(Config!$C$6=12,SUM(+Ene!Q108+Feb!Q108+Mar!Q108+Abr!Q108+May!Q108+Jun!Q108+Jul!Q108+Ago!Q108+Set!Q108+Oct!Q108+Nov!Q108+Dic!Q108)))))))))))))</f>
        <v>0</v>
      </c>
      <c r="R108" s="394">
        <f>IF(Config!$C$6=1,SUM(+Ene!R108),IF(Config!$C$6=2,SUM(+Ene!R108+Feb!R108),IF(Config!$C$6=3,SUM(+Ene!R108+Feb!R108+Mar!R108),IF(Config!$C$6=4,SUM(+Ene!R108+Feb!R108+Mar!R108+Abr!R108),IF(Config!$C$6=5,SUM(Ene!R108+Feb!R108+Mar!R108+Abr!R108+May!R108),IF(Config!$C$6=6,SUM(+Ene!R108+Feb!R108+Mar!R108+Abr!R108+May!R108+Jun!R108),IF(Config!$C$6=7,SUM(Ene!R108+Feb!R108+Mar!R108+Abr!R108+May!R108+Jun!R108+Jul!R108),IF(Config!$C$6=8,SUM(+Ene!R108+Feb!R108+Mar!R108+Abr!R108+May!R108+Jun!R108+Jul!R108+Ago!R108),IF(Config!$C$6=9,SUM(+Ene!R108+Feb!R108+Mar!R108+Abr!R108+May!R108+Jun!R108+Jul!R108+Ago!R108+Set!R108),IF(Config!$C$6=10,SUM(+Ene!R108+Feb!R108+Mar!R108+Abr!R108+May!R108+Jun!R108+Jul!R108+Ago!R108+Set!R108+Oct!R108),IF(Config!$C$6=11,SUM(+Ene!R108+Feb!R108+Mar!R108+Abr!R108+May!R108+Jun!R108+Jul!R108+Ago!R108+Set!R108+Oct!R108+Nov!R108),IF(Config!$C$6=12,SUM(+Ene!R108+Feb!R108+Mar!R108+Abr!R108+May!R108+Jun!R108+Jul!R108+Ago!R108+Set!R108+Oct!R108+Nov!R108+Dic!R108)))))))))))))</f>
        <v>0</v>
      </c>
      <c r="S108" s="394">
        <f>IF(Config!$C$6=1,SUM(+Ene!S108),IF(Config!$C$6=2,SUM(+Ene!S108+Feb!S108),IF(Config!$C$6=3,SUM(+Ene!S108+Feb!S108+Mar!S108),IF(Config!$C$6=4,SUM(+Ene!S108+Feb!S108+Mar!S108+Abr!S108),IF(Config!$C$6=5,SUM(Ene!S108+Feb!S108+Mar!S108+Abr!S108+May!S108),IF(Config!$C$6=6,SUM(+Ene!S108+Feb!S108+Mar!S108+Abr!S108+May!S108+Jun!S108),IF(Config!$C$6=7,SUM(Ene!S108+Feb!S108+Mar!S108+Abr!S108+May!S108+Jun!S108+Jul!S108),IF(Config!$C$6=8,SUM(+Ene!S108+Feb!S108+Mar!S108+Abr!S108+May!S108+Jun!S108+Jul!S108+Ago!S108),IF(Config!$C$6=9,SUM(+Ene!S108+Feb!S108+Mar!S108+Abr!S108+May!S108+Jun!S108+Jul!S108+Ago!S108+Set!S108),IF(Config!$C$6=10,SUM(+Ene!S108+Feb!S108+Mar!S108+Abr!S108+May!S108+Jun!S108+Jul!S108+Ago!S108+Set!S108+Oct!S108),IF(Config!$C$6=11,SUM(+Ene!S108+Feb!S108+Mar!S108+Abr!S108+May!S108+Jun!S108+Jul!S108+Ago!S108+Set!S108+Oct!S108+Nov!S108),IF(Config!$C$6=12,SUM(+Ene!S108+Feb!S108+Mar!S108+Abr!S108+May!S108+Jun!S108+Jul!S108+Ago!S108+Set!S108+Oct!S108+Nov!S108+Dic!S108)))))))))))))</f>
        <v>0</v>
      </c>
      <c r="T108" s="394">
        <f>IF(Config!$C$6=1,SUM(+Ene!T108),IF(Config!$C$6=2,SUM(+Ene!T108+Feb!T108),IF(Config!$C$6=3,SUM(+Ene!T108+Feb!T108+Mar!T108),IF(Config!$C$6=4,SUM(+Ene!T108+Feb!T108+Mar!T108+Abr!T108),IF(Config!$C$6=5,SUM(Ene!T108+Feb!T108+Mar!T108+Abr!T108+May!T108),IF(Config!$C$6=6,SUM(+Ene!T108+Feb!T108+Mar!T108+Abr!T108+May!T108+Jun!T108),IF(Config!$C$6=7,SUM(Ene!T108+Feb!T108+Mar!T108+Abr!T108+May!T108+Jun!T108+Jul!T108),IF(Config!$C$6=8,SUM(+Ene!T108+Feb!T108+Mar!T108+Abr!T108+May!T108+Jun!T108+Jul!T108+Ago!T108),IF(Config!$C$6=9,SUM(+Ene!T108+Feb!T108+Mar!T108+Abr!T108+May!T108+Jun!T108+Jul!T108+Ago!T108+Set!T108),IF(Config!$C$6=10,SUM(+Ene!T108+Feb!T108+Mar!T108+Abr!T108+May!T108+Jun!T108+Jul!T108+Ago!T108+Set!T108+Oct!T108),IF(Config!$C$6=11,SUM(+Ene!T108+Feb!T108+Mar!T108+Abr!T108+May!T108+Jun!T108+Jul!T108+Ago!T108+Set!T108+Oct!T108+Nov!T108),IF(Config!$C$6=12,SUM(+Ene!T108+Feb!T108+Mar!T108+Abr!T108+May!T108+Jun!T108+Jul!T108+Ago!T108+Set!T108+Oct!T108+Nov!T108+Dic!T108)))))))))))))</f>
        <v>0</v>
      </c>
      <c r="U108" s="394">
        <f>IF(Config!$C$6=1,SUM(+Ene!U108),IF(Config!$C$6=2,SUM(+Ene!U108+Feb!U108),IF(Config!$C$6=3,SUM(+Ene!U108+Feb!U108+Mar!U108),IF(Config!$C$6=4,SUM(+Ene!U108+Feb!U108+Mar!U108+Abr!U108),IF(Config!$C$6=5,SUM(Ene!U108+Feb!U108+Mar!U108+Abr!U108+May!U108),IF(Config!$C$6=6,SUM(+Ene!U108+Feb!U108+Mar!U108+Abr!U108+May!U108+Jun!U108),IF(Config!$C$6=7,SUM(Ene!U108+Feb!U108+Mar!U108+Abr!U108+May!U108+Jun!U108+Jul!U108),IF(Config!$C$6=8,SUM(+Ene!U108+Feb!U108+Mar!U108+Abr!U108+May!U108+Jun!U108+Jul!U108+Ago!U108),IF(Config!$C$6=9,SUM(+Ene!U108+Feb!U108+Mar!U108+Abr!U108+May!U108+Jun!U108+Jul!U108+Ago!U108+Set!U108),IF(Config!$C$6=10,SUM(+Ene!U108+Feb!U108+Mar!U108+Abr!U108+May!U108+Jun!U108+Jul!U108+Ago!U108+Set!U108+Oct!U108),IF(Config!$C$6=11,SUM(+Ene!U108+Feb!U108+Mar!U108+Abr!U108+May!U108+Jun!U108+Jul!U108+Ago!U108+Set!U108+Oct!U108+Nov!U108),IF(Config!$C$6=12,SUM(+Ene!U108+Feb!U108+Mar!U108+Abr!U108+May!U108+Jun!U108+Jul!U108+Ago!U108+Set!U108+Oct!U108+Nov!U108+Dic!U108)))))))))))))</f>
        <v>0</v>
      </c>
      <c r="V108" s="394">
        <f>IF(Config!$C$6=1,SUM(+Ene!V108),IF(Config!$C$6=2,SUM(+Ene!V108+Feb!V108),IF(Config!$C$6=3,SUM(+Ene!V108+Feb!V108+Mar!V108),IF(Config!$C$6=4,SUM(+Ene!V108+Feb!V108+Mar!V108+Abr!V108),IF(Config!$C$6=5,SUM(Ene!V108+Feb!V108+Mar!V108+Abr!V108+May!V108),IF(Config!$C$6=6,SUM(+Ene!V108+Feb!V108+Mar!V108+Abr!V108+May!V108+Jun!V108),IF(Config!$C$6=7,SUM(Ene!V108+Feb!V108+Mar!V108+Abr!V108+May!V108+Jun!V108+Jul!V108),IF(Config!$C$6=8,SUM(+Ene!V108+Feb!V108+Mar!V108+Abr!V108+May!V108+Jun!V108+Jul!V108+Ago!V108),IF(Config!$C$6=9,SUM(+Ene!V108+Feb!V108+Mar!V108+Abr!V108+May!V108+Jun!V108+Jul!V108+Ago!V108+Set!V108),IF(Config!$C$6=10,SUM(+Ene!V108+Feb!V108+Mar!V108+Abr!V108+May!V108+Jun!V108+Jul!V108+Ago!V108+Set!V108+Oct!V108),IF(Config!$C$6=11,SUM(+Ene!V108+Feb!V108+Mar!V108+Abr!V108+May!V108+Jun!V108+Jul!V108+Ago!V108+Set!V108+Oct!V108+Nov!V108),IF(Config!$C$6=12,SUM(+Ene!V108+Feb!V108+Mar!V108+Abr!V108+May!V108+Jun!V108+Jul!V108+Ago!V108+Set!V108+Oct!V108+Nov!V108+Dic!V108)))))))))))))</f>
        <v>0</v>
      </c>
      <c r="W108" s="394">
        <f>IF(Config!$C$6=1,SUM(+Ene!W108),IF(Config!$C$6=2,SUM(+Ene!W108+Feb!W108),IF(Config!$C$6=3,SUM(+Ene!W108+Feb!W108+Mar!W108),IF(Config!$C$6=4,SUM(+Ene!W108+Feb!W108+Mar!W108+Abr!W108),IF(Config!$C$6=5,SUM(Ene!W108+Feb!W108+Mar!W108+Abr!W108+May!W108),IF(Config!$C$6=6,SUM(+Ene!W108+Feb!W108+Mar!W108+Abr!W108+May!W108+Jun!W108),IF(Config!$C$6=7,SUM(Ene!W108+Feb!W108+Mar!W108+Abr!W108+May!W108+Jun!W108+Jul!W108),IF(Config!$C$6=8,SUM(+Ene!W108+Feb!W108+Mar!W108+Abr!W108+May!W108+Jun!W108+Jul!W108+Ago!W108),IF(Config!$C$6=9,SUM(+Ene!W108+Feb!W108+Mar!W108+Abr!W108+May!W108+Jun!W108+Jul!W108+Ago!W108+Set!W108),IF(Config!$C$6=10,SUM(+Ene!W108+Feb!W108+Mar!W108+Abr!W108+May!W108+Jun!W108+Jul!W108+Ago!W108+Set!W108+Oct!W108),IF(Config!$C$6=11,SUM(+Ene!W108+Feb!W108+Mar!W108+Abr!W108+May!W108+Jun!W108+Jul!W108+Ago!W108+Set!W108+Oct!W108+Nov!W108),IF(Config!$C$6=12,SUM(+Ene!W108+Feb!W108+Mar!W108+Abr!W108+May!W108+Jun!W108+Jul!W108+Ago!W108+Set!W108+Oct!W108+Nov!W108+Dic!W108)))))))))))))</f>
        <v>0</v>
      </c>
      <c r="X108" s="394">
        <f>IF(Config!$C$6=1,SUM(+Ene!X108),IF(Config!$C$6=2,SUM(+Ene!X108+Feb!X108),IF(Config!$C$6=3,SUM(+Ene!X108+Feb!X108+Mar!X108),IF(Config!$C$6=4,SUM(+Ene!X108+Feb!X108+Mar!X108+Abr!X108),IF(Config!$C$6=5,SUM(Ene!X108+Feb!X108+Mar!X108+Abr!X108+May!X108),IF(Config!$C$6=6,SUM(+Ene!X108+Feb!X108+Mar!X108+Abr!X108+May!X108+Jun!X108),IF(Config!$C$6=7,SUM(Ene!X108+Feb!X108+Mar!X108+Abr!X108+May!X108+Jun!X108+Jul!X108),IF(Config!$C$6=8,SUM(+Ene!X108+Feb!X108+Mar!X108+Abr!X108+May!X108+Jun!X108+Jul!X108+Ago!X108),IF(Config!$C$6=9,SUM(+Ene!X108+Feb!X108+Mar!X108+Abr!X108+May!X108+Jun!X108+Jul!X108+Ago!X108+Set!X108),IF(Config!$C$6=10,SUM(+Ene!X108+Feb!X108+Mar!X108+Abr!X108+May!X108+Jun!X108+Jul!X108+Ago!X108+Set!X108+Oct!X108),IF(Config!$C$6=11,SUM(+Ene!X108+Feb!X108+Mar!X108+Abr!X108+May!X108+Jun!X108+Jul!X108+Ago!X108+Set!X108+Oct!X108+Nov!X108),IF(Config!$C$6=12,SUM(+Ene!X108+Feb!X108+Mar!X108+Abr!X108+May!X108+Jun!X108+Jul!X108+Ago!X108+Set!X108+Oct!X108+Nov!X108+Dic!X108)))))))))))))</f>
        <v>0</v>
      </c>
      <c r="Y108" s="394">
        <f>IF(Config!$C$6=1,SUM(+Ene!Y108),IF(Config!$C$6=2,SUM(+Ene!Y108+Feb!Y108),IF(Config!$C$6=3,SUM(+Ene!Y108+Feb!Y108+Mar!Y108),IF(Config!$C$6=4,SUM(+Ene!Y108+Feb!Y108+Mar!Y108+Abr!Y108),IF(Config!$C$6=5,SUM(Ene!Y108+Feb!Y108+Mar!Y108+Abr!Y108+May!Y108),IF(Config!$C$6=6,SUM(+Ene!Y108+Feb!Y108+Mar!Y108+Abr!Y108+May!Y108+Jun!Y108),IF(Config!$C$6=7,SUM(Ene!Y108+Feb!Y108+Mar!Y108+Abr!Y108+May!Y108+Jun!Y108+Jul!Y108),IF(Config!$C$6=8,SUM(+Ene!Y108+Feb!Y108+Mar!Y108+Abr!Y108+May!Y108+Jun!Y108+Jul!Y108+Ago!Y108),IF(Config!$C$6=9,SUM(+Ene!Y108+Feb!Y108+Mar!Y108+Abr!Y108+May!Y108+Jun!Y108+Jul!Y108+Ago!Y108+Set!Y108),IF(Config!$C$6=10,SUM(+Ene!Y108+Feb!Y108+Mar!Y108+Abr!Y108+May!Y108+Jun!Y108+Jul!Y108+Ago!Y108+Set!Y108+Oct!Y108),IF(Config!$C$6=11,SUM(+Ene!Y108+Feb!Y108+Mar!Y108+Abr!Y108+May!Y108+Jun!Y108+Jul!Y108+Ago!Y108+Set!Y108+Oct!Y108+Nov!Y108),IF(Config!$C$6=12,SUM(+Ene!Y108+Feb!Y108+Mar!Y108+Abr!Y108+May!Y108+Jun!Y108+Jul!Y108+Ago!Y108+Set!Y108+Oct!Y108+Nov!Y108+Dic!Y108)))))))))))))</f>
        <v>0</v>
      </c>
      <c r="Z108" s="394">
        <f>IF(Config!$C$6=1,SUM(+Ene!Z108),IF(Config!$C$6=2,SUM(+Ene!Z108+Feb!Z108),IF(Config!$C$6=3,SUM(+Ene!Z108+Feb!Z108+Mar!Z108),IF(Config!$C$6=4,SUM(+Ene!Z108+Feb!Z108+Mar!Z108+Abr!Z108),IF(Config!$C$6=5,SUM(Ene!Z108+Feb!Z108+Mar!Z108+Abr!Z108+May!Z108),IF(Config!$C$6=6,SUM(+Ene!Z108+Feb!Z108+Mar!Z108+Abr!Z108+May!Z108+Jun!Z108),IF(Config!$C$6=7,SUM(Ene!Z108+Feb!Z108+Mar!Z108+Abr!Z108+May!Z108+Jun!Z108+Jul!Z108),IF(Config!$C$6=8,SUM(+Ene!Z108+Feb!Z108+Mar!Z108+Abr!Z108+May!Z108+Jun!Z108+Jul!Z108+Ago!Z108),IF(Config!$C$6=9,SUM(+Ene!Z108+Feb!Z108+Mar!Z108+Abr!Z108+May!Z108+Jun!Z108+Jul!Z108+Ago!Z108+Set!Z108),IF(Config!$C$6=10,SUM(+Ene!Z108+Feb!Z108+Mar!Z108+Abr!Z108+May!Z108+Jun!Z108+Jul!Z108+Ago!Z108+Set!Z108+Oct!Z108),IF(Config!$C$6=11,SUM(+Ene!Z108+Feb!Z108+Mar!Z108+Abr!Z108+May!Z108+Jun!Z108+Jul!Z108+Ago!Z108+Set!Z108+Oct!Z108+Nov!Z108),IF(Config!$C$6=12,SUM(+Ene!Z108+Feb!Z108+Mar!Z108+Abr!Z108+May!Z108+Jun!Z108+Jul!Z108+Ago!Z108+Set!Z108+Oct!Z108+Nov!Z108+Dic!Z108)))))))))))))</f>
        <v>0</v>
      </c>
      <c r="AA108" s="394">
        <f>IF(Config!$C$6=1,SUM(+Ene!AA108),IF(Config!$C$6=2,SUM(+Ene!AA108+Feb!AA108),IF(Config!$C$6=3,SUM(+Ene!AA108+Feb!AA108+Mar!AA108),IF(Config!$C$6=4,SUM(+Ene!AA108+Feb!AA108+Mar!AA108+Abr!AA108),IF(Config!$C$6=5,SUM(Ene!AA108+Feb!AA108+Mar!AA108+Abr!AA108+May!AA108),IF(Config!$C$6=6,SUM(+Ene!AA108+Feb!AA108+Mar!AA108+Abr!AA108+May!AA108+Jun!AA108),IF(Config!$C$6=7,SUM(Ene!AA108+Feb!AA108+Mar!AA108+Abr!AA108+May!AA108+Jun!AA108+Jul!AA108),IF(Config!$C$6=8,SUM(+Ene!AA108+Feb!AA108+Mar!AA108+Abr!AA108+May!AA108+Jun!AA108+Jul!AA108+Ago!AA108),IF(Config!$C$6=9,SUM(+Ene!AA108+Feb!AA108+Mar!AA108+Abr!AA108+May!AA108+Jun!AA108+Jul!AA108+Ago!AA108+Set!AA108),IF(Config!$C$6=10,SUM(+Ene!AA108+Feb!AA108+Mar!AA108+Abr!AA108+May!AA108+Jun!AA108+Jul!AA108+Ago!AA108+Set!AA108+Oct!AA108),IF(Config!$C$6=11,SUM(+Ene!AA108+Feb!AA108+Mar!AA108+Abr!AA108+May!AA108+Jun!AA108+Jul!AA108+Ago!AA108+Set!AA108+Oct!AA108+Nov!AA108),IF(Config!$C$6=12,SUM(+Ene!AA108+Feb!AA108+Mar!AA108+Abr!AA108+May!AA108+Jun!AA108+Jul!AA108+Ago!AA108+Set!AA108+Oct!AA108+Nov!AA108+Dic!AA108)))))))))))))</f>
        <v>0</v>
      </c>
      <c r="AB108" s="394">
        <f>IF(Config!$C$6=1,SUM(+Ene!AB108),IF(Config!$C$6=2,SUM(+Ene!AB108+Feb!AB108),IF(Config!$C$6=3,SUM(+Ene!AB108+Feb!AB108+Mar!AB108),IF(Config!$C$6=4,SUM(+Ene!AB108+Feb!AB108+Mar!AB108+Abr!AB108),IF(Config!$C$6=5,SUM(Ene!AB108+Feb!AB108+Mar!AB108+Abr!AB108+May!AB108),IF(Config!$C$6=6,SUM(+Ene!AB108+Feb!AB108+Mar!AB108+Abr!AB108+May!AB108+Jun!AB108),IF(Config!$C$6=7,SUM(Ene!AB108+Feb!AB108+Mar!AB108+Abr!AB108+May!AB108+Jun!AB108+Jul!AB108),IF(Config!$C$6=8,SUM(+Ene!AB108+Feb!AB108+Mar!AB108+Abr!AB108+May!AB108+Jun!AB108+Jul!AB108+Ago!AB108),IF(Config!$C$6=9,SUM(+Ene!AB108+Feb!AB108+Mar!AB108+Abr!AB108+May!AB108+Jun!AB108+Jul!AB108+Ago!AB108+Set!AB108),IF(Config!$C$6=10,SUM(+Ene!AB108+Feb!AB108+Mar!AB108+Abr!AB108+May!AB108+Jun!AB108+Jul!AB108+Ago!AB108+Set!AB108+Oct!AB108),IF(Config!$C$6=11,SUM(+Ene!AB108+Feb!AB108+Mar!AB108+Abr!AB108+May!AB108+Jun!AB108+Jul!AB108+Ago!AB108+Set!AB108+Oct!AB108+Nov!AB108),IF(Config!$C$6=12,SUM(+Ene!AB108+Feb!AB108+Mar!AB108+Abr!AB108+May!AB108+Jun!AB108+Jul!AB108+Ago!AB108+Set!AB108+Oct!AB108+Nov!AB108+Dic!AB108)))))))))))))</f>
        <v>0</v>
      </c>
      <c r="AC108" s="394">
        <f>IF(Config!$C$6=1,SUM(+Ene!AC108),IF(Config!$C$6=2,SUM(+Ene!AC108+Feb!AC108),IF(Config!$C$6=3,SUM(+Ene!AC108+Feb!AC108+Mar!AC108),IF(Config!$C$6=4,SUM(+Ene!AC108+Feb!AC108+Mar!AC108+Abr!AC108),IF(Config!$C$6=5,SUM(Ene!AC108+Feb!AC108+Mar!AC108+Abr!AC108+May!AC108),IF(Config!$C$6=6,SUM(+Ene!AC108+Feb!AC108+Mar!AC108+Abr!AC108+May!AC108+Jun!AC108),IF(Config!$C$6=7,SUM(Ene!AC108+Feb!AC108+Mar!AC108+Abr!AC108+May!AC108+Jun!AC108+Jul!AC108),IF(Config!$C$6=8,SUM(+Ene!AC108+Feb!AC108+Mar!AC108+Abr!AC108+May!AC108+Jun!AC108+Jul!AC108+Ago!AC108),IF(Config!$C$6=9,SUM(+Ene!AC108+Feb!AC108+Mar!AC108+Abr!AC108+May!AC108+Jun!AC108+Jul!AC108+Ago!AC108+Set!AC108),IF(Config!$C$6=10,SUM(+Ene!AC108+Feb!AC108+Mar!AC108+Abr!AC108+May!AC108+Jun!AC108+Jul!AC108+Ago!AC108+Set!AC108+Oct!AC108),IF(Config!$C$6=11,SUM(+Ene!AC108+Feb!AC108+Mar!AC108+Abr!AC108+May!AC108+Jun!AC108+Jul!AC108+Ago!AC108+Set!AC108+Oct!AC108+Nov!AC108),IF(Config!$C$6=12,SUM(+Ene!AC108+Feb!AC108+Mar!AC108+Abr!AC108+May!AC108+Jun!AC108+Jul!AC108+Ago!AC108+Set!AC108+Oct!AC108+Nov!AC108+Dic!AC108)))))))))))))</f>
        <v>0</v>
      </c>
      <c r="AD108" s="394">
        <f>IF(Config!$C$6=1,SUM(+Ene!AD108),IF(Config!$C$6=2,SUM(+Ene!AD108+Feb!AD108),IF(Config!$C$6=3,SUM(+Ene!AD108+Feb!AD108+Mar!AD108),IF(Config!$C$6=4,SUM(+Ene!AD108+Feb!AD108+Mar!AD108+Abr!AD108),IF(Config!$C$6=5,SUM(Ene!AD108+Feb!AD108+Mar!AD108+Abr!AD108+May!AD108),IF(Config!$C$6=6,SUM(+Ene!AD108+Feb!AD108+Mar!AD108+Abr!AD108+May!AD108+Jun!AD108),IF(Config!$C$6=7,SUM(Ene!AD108+Feb!AD108+Mar!AD108+Abr!AD108+May!AD108+Jun!AD108+Jul!AD108),IF(Config!$C$6=8,SUM(+Ene!AD108+Feb!AD108+Mar!AD108+Abr!AD108+May!AD108+Jun!AD108+Jul!AD108+Ago!AD108),IF(Config!$C$6=9,SUM(+Ene!AD108+Feb!AD108+Mar!AD108+Abr!AD108+May!AD108+Jun!AD108+Jul!AD108+Ago!AD108+Set!AD108),IF(Config!$C$6=10,SUM(+Ene!AD108+Feb!AD108+Mar!AD108+Abr!AD108+May!AD108+Jun!AD108+Jul!AD108+Ago!AD108+Set!AD108+Oct!AD108),IF(Config!$C$6=11,SUM(+Ene!AD108+Feb!AD108+Mar!AD108+Abr!AD108+May!AD108+Jun!AD108+Jul!AD108+Ago!AD108+Set!AD108+Oct!AD108+Nov!AD108),IF(Config!$C$6=12,SUM(+Ene!AD108+Feb!AD108+Mar!AD108+Abr!AD108+May!AD108+Jun!AD108+Jul!AD108+Ago!AD108+Set!AD108+Oct!AD108+Nov!AD108+Dic!AD108)))))))))))))</f>
        <v>0</v>
      </c>
      <c r="AE108" s="394">
        <f>IF(Config!$C$6=1,SUM(+Ene!AE108),IF(Config!$C$6=2,SUM(+Ene!AE108+Feb!AE108),IF(Config!$C$6=3,SUM(+Ene!AE108+Feb!AE108+Mar!AE108),IF(Config!$C$6=4,SUM(+Ene!AE108+Feb!AE108+Mar!AE108+Abr!AE108),IF(Config!$C$6=5,SUM(Ene!AE108+Feb!AE108+Mar!AE108+Abr!AE108+May!AE108),IF(Config!$C$6=6,SUM(+Ene!AE108+Feb!AE108+Mar!AE108+Abr!AE108+May!AE108+Jun!AE108),IF(Config!$C$6=7,SUM(Ene!AE108+Feb!AE108+Mar!AE108+Abr!AE108+May!AE108+Jun!AE108+Jul!AE108),IF(Config!$C$6=8,SUM(+Ene!AE108+Feb!AE108+Mar!AE108+Abr!AE108+May!AE108+Jun!AE108+Jul!AE108+Ago!AE108),IF(Config!$C$6=9,SUM(+Ene!AE108+Feb!AE108+Mar!AE108+Abr!AE108+May!AE108+Jun!AE108+Jul!AE108+Ago!AE108+Set!AE108),IF(Config!$C$6=10,SUM(+Ene!AE108+Feb!AE108+Mar!AE108+Abr!AE108+May!AE108+Jun!AE108+Jul!AE108+Ago!AE108+Set!AE108+Oct!AE108),IF(Config!$C$6=11,SUM(+Ene!AE108+Feb!AE108+Mar!AE108+Abr!AE108+May!AE108+Jun!AE108+Jul!AE108+Ago!AE108+Set!AE108+Oct!AE108+Nov!AE108),IF(Config!$C$6=12,SUM(+Ene!AE108+Feb!AE108+Mar!AE108+Abr!AE108+May!AE108+Jun!AE108+Jul!AE108+Ago!AE108+Set!AE108+Oct!AE108+Nov!AE108+Dic!AE108)))))))))))))</f>
        <v>0</v>
      </c>
      <c r="AF108" s="394">
        <f>IF(Config!$C$6=1,SUM(+Ene!AF108),IF(Config!$C$6=2,SUM(+Ene!AF108+Feb!AF108),IF(Config!$C$6=3,SUM(+Ene!AF108+Feb!AF108+Mar!AF108),IF(Config!$C$6=4,SUM(+Ene!AF108+Feb!AF108+Mar!AF108+Abr!AF108),IF(Config!$C$6=5,SUM(Ene!AF108+Feb!AF108+Mar!AF108+Abr!AF108+May!AF108),IF(Config!$C$6=6,SUM(+Ene!AF108+Feb!AF108+Mar!AF108+Abr!AF108+May!AF108+Jun!AF108),IF(Config!$C$6=7,SUM(Ene!AF108+Feb!AF108+Mar!AF108+Abr!AF108+May!AF108+Jun!AF108+Jul!AF108),IF(Config!$C$6=8,SUM(+Ene!AF108+Feb!AF108+Mar!AF108+Abr!AF108+May!AF108+Jun!AF108+Jul!AF108+Ago!AF108),IF(Config!$C$6=9,SUM(+Ene!AF108+Feb!AF108+Mar!AF108+Abr!AF108+May!AF108+Jun!AF108+Jul!AF108+Ago!AF108+Set!AF108),IF(Config!$C$6=10,SUM(+Ene!AF108+Feb!AF108+Mar!AF108+Abr!AF108+May!AF108+Jun!AF108+Jul!AF108+Ago!AF108+Set!AF108+Oct!AF108),IF(Config!$C$6=11,SUM(+Ene!AF108+Feb!AF108+Mar!AF108+Abr!AF108+May!AF108+Jun!AF108+Jul!AF108+Ago!AF108+Set!AF108+Oct!AF108+Nov!AF108),IF(Config!$C$6=12,SUM(+Ene!AF108+Feb!AF108+Mar!AF108+Abr!AF108+May!AF108+Jun!AF108+Jul!AF108+Ago!AF108+Set!AF108+Oct!AF108+Nov!AF108+Dic!AF108)))))))))))))</f>
        <v>0</v>
      </c>
      <c r="AG108" s="394">
        <f>IF(Config!$C$6=1,SUM(+Ene!AG108),IF(Config!$C$6=2,SUM(+Ene!AG108+Feb!AG108),IF(Config!$C$6=3,SUM(+Ene!AG108+Feb!AG108+Mar!AG108),IF(Config!$C$6=4,SUM(+Ene!AG108+Feb!AG108+Mar!AG108+Abr!AG108),IF(Config!$C$6=5,SUM(Ene!AG108+Feb!AG108+Mar!AG108+Abr!AG108+May!AG108),IF(Config!$C$6=6,SUM(+Ene!AG108+Feb!AG108+Mar!AG108+Abr!AG108+May!AG108+Jun!AG108),IF(Config!$C$6=7,SUM(Ene!AG108+Feb!AG108+Mar!AG108+Abr!AG108+May!AG108+Jun!AG108+Jul!AG108),IF(Config!$C$6=8,SUM(+Ene!AG108+Feb!AG108+Mar!AG108+Abr!AG108+May!AG108+Jun!AG108+Jul!AG108+Ago!AG108),IF(Config!$C$6=9,SUM(+Ene!AG108+Feb!AG108+Mar!AG108+Abr!AG108+May!AG108+Jun!AG108+Jul!AG108+Ago!AG108+Set!AG108),IF(Config!$C$6=10,SUM(+Ene!AG108+Feb!AG108+Mar!AG108+Abr!AG108+May!AG108+Jun!AG108+Jul!AG108+Ago!AG108+Set!AG108+Oct!AG108),IF(Config!$C$6=11,SUM(+Ene!AG108+Feb!AG108+Mar!AG108+Abr!AG108+May!AG108+Jun!AG108+Jul!AG108+Ago!AG108+Set!AG108+Oct!AG108+Nov!AG108),IF(Config!$C$6=12,SUM(+Ene!AG108+Feb!AG108+Mar!AG108+Abr!AG108+May!AG108+Jun!AG108+Jul!AG108+Ago!AG108+Set!AG108+Oct!AG108+Nov!AG108+Dic!AG108)))))))))))))</f>
        <v>0</v>
      </c>
      <c r="AH108" s="394">
        <f>IF(Config!$C$6=1,SUM(+Ene!AH108),IF(Config!$C$6=2,SUM(+Ene!AH108+Feb!AH108),IF(Config!$C$6=3,SUM(+Ene!AH108+Feb!AH108+Mar!AH108),IF(Config!$C$6=4,SUM(+Ene!AH108+Feb!AH108+Mar!AH108+Abr!AH108),IF(Config!$C$6=5,SUM(Ene!AH108+Feb!AH108+Mar!AH108+Abr!AH108+May!AH108),IF(Config!$C$6=6,SUM(+Ene!AH108+Feb!AH108+Mar!AH108+Abr!AH108+May!AH108+Jun!AH108),IF(Config!$C$6=7,SUM(Ene!AH108+Feb!AH108+Mar!AH108+Abr!AH108+May!AH108+Jun!AH108+Jul!AH108),IF(Config!$C$6=8,SUM(+Ene!AH108+Feb!AH108+Mar!AH108+Abr!AH108+May!AH108+Jun!AH108+Jul!AH108+Ago!AH108),IF(Config!$C$6=9,SUM(+Ene!AH108+Feb!AH108+Mar!AH108+Abr!AH108+May!AH108+Jun!AH108+Jul!AH108+Ago!AH108+Set!AH108),IF(Config!$C$6=10,SUM(+Ene!AH108+Feb!AH108+Mar!AH108+Abr!AH108+May!AH108+Jun!AH108+Jul!AH108+Ago!AH108+Set!AH108+Oct!AH108),IF(Config!$C$6=11,SUM(+Ene!AH108+Feb!AH108+Mar!AH108+Abr!AH108+May!AH108+Jun!AH108+Jul!AH108+Ago!AH108+Set!AH108+Oct!AH108+Nov!AH108),IF(Config!$C$6=12,SUM(+Ene!AH108+Feb!AH108+Mar!AH108+Abr!AH108+May!AH108+Jun!AH108+Jul!AH108+Ago!AH108+Set!AH108+Oct!AH108+Nov!AH108+Dic!AH108)))))))))))))</f>
        <v>0</v>
      </c>
      <c r="AI108" s="394">
        <f>IF(Config!$C$6=1,SUM(+Ene!AI108),IF(Config!$C$6=2,SUM(+Ene!AI108+Feb!AI108),IF(Config!$C$6=3,SUM(+Ene!AI108+Feb!AI108+Mar!AI108),IF(Config!$C$6=4,SUM(+Ene!AI108+Feb!AI108+Mar!AI108+Abr!AI108),IF(Config!$C$6=5,SUM(Ene!AI108+Feb!AI108+Mar!AI108+Abr!AI108+May!AI108),IF(Config!$C$6=6,SUM(+Ene!AI108+Feb!AI108+Mar!AI108+Abr!AI108+May!AI108+Jun!AI108),IF(Config!$C$6=7,SUM(Ene!AI108+Feb!AI108+Mar!AI108+Abr!AI108+May!AI108+Jun!AI108+Jul!AI108),IF(Config!$C$6=8,SUM(+Ene!AI108+Feb!AI108+Mar!AI108+Abr!AI108+May!AI108+Jun!AI108+Jul!AI108+Ago!AI108),IF(Config!$C$6=9,SUM(+Ene!AI108+Feb!AI108+Mar!AI108+Abr!AI108+May!AI108+Jun!AI108+Jul!AI108+Ago!AI108+Set!AI108),IF(Config!$C$6=10,SUM(+Ene!AI108+Feb!AI108+Mar!AI108+Abr!AI108+May!AI108+Jun!AI108+Jul!AI108+Ago!AI108+Set!AI108+Oct!AI108),IF(Config!$C$6=11,SUM(+Ene!AI108+Feb!AI108+Mar!AI108+Abr!AI108+May!AI108+Jun!AI108+Jul!AI108+Ago!AI108+Set!AI108+Oct!AI108+Nov!AI108),IF(Config!$C$6=12,SUM(+Ene!AI108+Feb!AI108+Mar!AI108+Abr!AI108+May!AI108+Jun!AI108+Jul!AI108+Ago!AI108+Set!AI108+Oct!AI108+Nov!AI108+Dic!AI108)))))))))))))</f>
        <v>0</v>
      </c>
      <c r="AJ108" s="394">
        <f>IF(Config!$C$6=1,SUM(+Ene!AJ108),IF(Config!$C$6=2,SUM(+Ene!AJ108+Feb!AJ108),IF(Config!$C$6=3,SUM(+Ene!AJ108+Feb!AJ108+Mar!AJ108),IF(Config!$C$6=4,SUM(+Ene!AJ108+Feb!AJ108+Mar!AJ108+Abr!AJ108),IF(Config!$C$6=5,SUM(Ene!AJ108+Feb!AJ108+Mar!AJ108+Abr!AJ108+May!AJ108),IF(Config!$C$6=6,SUM(+Ene!AJ108+Feb!AJ108+Mar!AJ108+Abr!AJ108+May!AJ108+Jun!AJ108),IF(Config!$C$6=7,SUM(Ene!AJ108+Feb!AJ108+Mar!AJ108+Abr!AJ108+May!AJ108+Jun!AJ108+Jul!AJ108),IF(Config!$C$6=8,SUM(+Ene!AJ108+Feb!AJ108+Mar!AJ108+Abr!AJ108+May!AJ108+Jun!AJ108+Jul!AJ108+Ago!AJ108),IF(Config!$C$6=9,SUM(+Ene!AJ108+Feb!AJ108+Mar!AJ108+Abr!AJ108+May!AJ108+Jun!AJ108+Jul!AJ108+Ago!AJ108+Set!AJ108),IF(Config!$C$6=10,SUM(+Ene!AJ108+Feb!AJ108+Mar!AJ108+Abr!AJ108+May!AJ108+Jun!AJ108+Jul!AJ108+Ago!AJ108+Set!AJ108+Oct!AJ108),IF(Config!$C$6=11,SUM(+Ene!AJ108+Feb!AJ108+Mar!AJ108+Abr!AJ108+May!AJ108+Jun!AJ108+Jul!AJ108+Ago!AJ108+Set!AJ108+Oct!AJ108+Nov!AJ108),IF(Config!$C$6=12,SUM(+Ene!AJ108+Feb!AJ108+Mar!AJ108+Abr!AJ108+May!AJ108+Jun!AJ108+Jul!AJ108+Ago!AJ108+Set!AJ108+Oct!AJ108+Nov!AJ108+Dic!AJ108)))))))))))))</f>
        <v>0</v>
      </c>
      <c r="AK108" s="394">
        <f>IF(Config!$C$6=1,SUM(+Ene!AK108),IF(Config!$C$6=2,SUM(+Ene!AK108+Feb!AK108),IF(Config!$C$6=3,SUM(+Ene!AK108+Feb!AK108+Mar!AK108),IF(Config!$C$6=4,SUM(+Ene!AK108+Feb!AK108+Mar!AK108+Abr!AK108),IF(Config!$C$6=5,SUM(Ene!AK108+Feb!AK108+Mar!AK108+Abr!AK108+May!AK108),IF(Config!$C$6=6,SUM(+Ene!AK108+Feb!AK108+Mar!AK108+Abr!AK108+May!AK108+Jun!AK108),IF(Config!$C$6=7,SUM(Ene!AK108+Feb!AK108+Mar!AK108+Abr!AK108+May!AK108+Jun!AK108+Jul!AK108),IF(Config!$C$6=8,SUM(+Ene!AK108+Feb!AK108+Mar!AK108+Abr!AK108+May!AK108+Jun!AK108+Jul!AK108+Ago!AK108),IF(Config!$C$6=9,SUM(+Ene!AK108+Feb!AK108+Mar!AK108+Abr!AK108+May!AK108+Jun!AK108+Jul!AK108+Ago!AK108+Set!AK108),IF(Config!$C$6=10,SUM(+Ene!AK108+Feb!AK108+Mar!AK108+Abr!AK108+May!AK108+Jun!AK108+Jul!AK108+Ago!AK108+Set!AK108+Oct!AK108),IF(Config!$C$6=11,SUM(+Ene!AK108+Feb!AK108+Mar!AK108+Abr!AK108+May!AK108+Jun!AK108+Jul!AK108+Ago!AK108+Set!AK108+Oct!AK108+Nov!AK108),IF(Config!$C$6=12,SUM(+Ene!AK108+Feb!AK108+Mar!AK108+Abr!AK108+May!AK108+Jun!AK108+Jul!AK108+Ago!AK108+Set!AK108+Oct!AK108+Nov!AK108+Dic!AK108)))))))))))))</f>
        <v>0</v>
      </c>
      <c r="AL108" s="394">
        <f>IF(Config!$C$6=1,SUM(+Ene!AL108),IF(Config!$C$6=2,SUM(+Ene!AL108+Feb!AL108),IF(Config!$C$6=3,SUM(+Ene!AL108+Feb!AL108+Mar!AL108),IF(Config!$C$6=4,SUM(+Ene!AL108+Feb!AL108+Mar!AL108+Abr!AL108),IF(Config!$C$6=5,SUM(Ene!AL108+Feb!AL108+Mar!AL108+Abr!AL108+May!AL108),IF(Config!$C$6=6,SUM(+Ene!AL108+Feb!AL108+Mar!AL108+Abr!AL108+May!AL108+Jun!AL108),IF(Config!$C$6=7,SUM(Ene!AL108+Feb!AL108+Mar!AL108+Abr!AL108+May!AL108+Jun!AL108+Jul!AL108),IF(Config!$C$6=8,SUM(+Ene!AL108+Feb!AL108+Mar!AL108+Abr!AL108+May!AL108+Jun!AL108+Jul!AL108+Ago!AL108),IF(Config!$C$6=9,SUM(+Ene!AL108+Feb!AL108+Mar!AL108+Abr!AL108+May!AL108+Jun!AL108+Jul!AL108+Ago!AL108+Set!AL108),IF(Config!$C$6=10,SUM(+Ene!AL108+Feb!AL108+Mar!AL108+Abr!AL108+May!AL108+Jun!AL108+Jul!AL108+Ago!AL108+Set!AL108+Oct!AL108),IF(Config!$C$6=11,SUM(+Ene!AL108+Feb!AL108+Mar!AL108+Abr!AL108+May!AL108+Jun!AL108+Jul!AL108+Ago!AL108+Set!AL108+Oct!AL108+Nov!AL108),IF(Config!$C$6=12,SUM(+Ene!AL108+Feb!AL108+Mar!AL108+Abr!AL108+May!AL108+Jun!AL108+Jul!AL108+Ago!AL108+Set!AL108+Oct!AL108+Nov!AL108+Dic!AL108)))))))))))))</f>
        <v>0</v>
      </c>
      <c r="AM108" s="394">
        <f>IF(Config!$C$6=1,SUM(+Ene!AM108),IF(Config!$C$6=2,SUM(+Ene!AM108+Feb!AM108),IF(Config!$C$6=3,SUM(+Ene!AM108+Feb!AM108+Mar!AM108),IF(Config!$C$6=4,SUM(+Ene!AM108+Feb!AM108+Mar!AM108+Abr!AM108),IF(Config!$C$6=5,SUM(Ene!AM108+Feb!AM108+Mar!AM108+Abr!AM108+May!AM108),IF(Config!$C$6=6,SUM(+Ene!AM108+Feb!AM108+Mar!AM108+Abr!AM108+May!AM108+Jun!AM108),IF(Config!$C$6=7,SUM(Ene!AM108+Feb!AM108+Mar!AM108+Abr!AM108+May!AM108+Jun!AM108+Jul!AM108),IF(Config!$C$6=8,SUM(+Ene!AM108+Feb!AM108+Mar!AM108+Abr!AM108+May!AM108+Jun!AM108+Jul!AM108+Ago!AM108),IF(Config!$C$6=9,SUM(+Ene!AM108+Feb!AM108+Mar!AM108+Abr!AM108+May!AM108+Jun!AM108+Jul!AM108+Ago!AM108+Set!AM108),IF(Config!$C$6=10,SUM(+Ene!AM108+Feb!AM108+Mar!AM108+Abr!AM108+May!AM108+Jun!AM108+Jul!AM108+Ago!AM108+Set!AM108+Oct!AM108),IF(Config!$C$6=11,SUM(+Ene!AM108+Feb!AM108+Mar!AM108+Abr!AM108+May!AM108+Jun!AM108+Jul!AM108+Ago!AM108+Set!AM108+Oct!AM108+Nov!AM108),IF(Config!$C$6=12,SUM(+Ene!AM108+Feb!AM108+Mar!AM108+Abr!AM108+May!AM108+Jun!AM108+Jul!AM108+Ago!AM108+Set!AM108+Oct!AM108+Nov!AM108+Dic!AM108)))))))))))))</f>
        <v>0</v>
      </c>
      <c r="AN108" s="394">
        <f>IF(Config!$C$6=1,SUM(+Ene!AN108),IF(Config!$C$6=2,SUM(+Ene!AN108+Feb!AN108),IF(Config!$C$6=3,SUM(+Ene!AN108+Feb!AN108+Mar!AN108),IF(Config!$C$6=4,SUM(+Ene!AN108+Feb!AN108+Mar!AN108+Abr!AN108),IF(Config!$C$6=5,SUM(Ene!AN108+Feb!AN108+Mar!AN108+Abr!AN108+May!AN108),IF(Config!$C$6=6,SUM(+Ene!AN108+Feb!AN108+Mar!AN108+Abr!AN108+May!AN108+Jun!AN108),IF(Config!$C$6=7,SUM(Ene!AN108+Feb!AN108+Mar!AN108+Abr!AN108+May!AN108+Jun!AN108+Jul!AN108),IF(Config!$C$6=8,SUM(+Ene!AN108+Feb!AN108+Mar!AN108+Abr!AN108+May!AN108+Jun!AN108+Jul!AN108+Ago!AN108),IF(Config!$C$6=9,SUM(+Ene!AN108+Feb!AN108+Mar!AN108+Abr!AN108+May!AN108+Jun!AN108+Jul!AN108+Ago!AN108+Set!AN108),IF(Config!$C$6=10,SUM(+Ene!AN108+Feb!AN108+Mar!AN108+Abr!AN108+May!AN108+Jun!AN108+Jul!AN108+Ago!AN108+Set!AN108+Oct!AN108),IF(Config!$C$6=11,SUM(+Ene!AN108+Feb!AN108+Mar!AN108+Abr!AN108+May!AN108+Jun!AN108+Jul!AN108+Ago!AN108+Set!AN108+Oct!AN108+Nov!AN108),IF(Config!$C$6=12,SUM(+Ene!AN108+Feb!AN108+Mar!AN108+Abr!AN108+May!AN108+Jun!AN108+Jul!AN108+Ago!AN108+Set!AN108+Oct!AN108+Nov!AN108+Dic!AN108)))))))))))))</f>
        <v>0</v>
      </c>
      <c r="AO108" s="394">
        <f>IF(Config!$C$6=1,SUM(+Ene!AO108),IF(Config!$C$6=2,SUM(+Ene!AO108+Feb!AO108),IF(Config!$C$6=3,SUM(+Ene!AO108+Feb!AO108+Mar!AO108),IF(Config!$C$6=4,SUM(+Ene!AO108+Feb!AO108+Mar!AO108+Abr!AO108),IF(Config!$C$6=5,SUM(Ene!AO108+Feb!AO108+Mar!AO108+Abr!AO108+May!AO108),IF(Config!$C$6=6,SUM(+Ene!AO108+Feb!AO108+Mar!AO108+Abr!AO108+May!AO108+Jun!AO108),IF(Config!$C$6=7,SUM(Ene!AO108+Feb!AO108+Mar!AO108+Abr!AO108+May!AO108+Jun!AO108+Jul!AO108),IF(Config!$C$6=8,SUM(+Ene!AO108+Feb!AO108+Mar!AO108+Abr!AO108+May!AO108+Jun!AO108+Jul!AO108+Ago!AO108),IF(Config!$C$6=9,SUM(+Ene!AO108+Feb!AO108+Mar!AO108+Abr!AO108+May!AO108+Jun!AO108+Jul!AO108+Ago!AO108+Set!AO108),IF(Config!$C$6=10,SUM(+Ene!AO108+Feb!AO108+Mar!AO108+Abr!AO108+May!AO108+Jun!AO108+Jul!AO108+Ago!AO108+Set!AO108+Oct!AO108),IF(Config!$C$6=11,SUM(+Ene!AO108+Feb!AO108+Mar!AO108+Abr!AO108+May!AO108+Jun!AO108+Jul!AO108+Ago!AO108+Set!AO108+Oct!AO108+Nov!AO108),IF(Config!$C$6=12,SUM(+Ene!AO108+Feb!AO108+Mar!AO108+Abr!AO108+May!AO108+Jun!AO108+Jul!AO108+Ago!AO108+Set!AO108+Oct!AO108+Nov!AO108+Dic!AO108)))))))))))))</f>
        <v>0</v>
      </c>
      <c r="AP108" s="394">
        <f>IF(Config!$C$6=1,SUM(+Ene!AP108),IF(Config!$C$6=2,SUM(+Ene!AP108+Feb!AP108),IF(Config!$C$6=3,SUM(+Ene!AP108+Feb!AP108+Mar!AP108),IF(Config!$C$6=4,SUM(+Ene!AP108+Feb!AP108+Mar!AP108+Abr!AP108),IF(Config!$C$6=5,SUM(Ene!AP108+Feb!AP108+Mar!AP108+Abr!AP108+May!AP108),IF(Config!$C$6=6,SUM(+Ene!AP108+Feb!AP108+Mar!AP108+Abr!AP108+May!AP108+Jun!AP108),IF(Config!$C$6=7,SUM(Ene!AP108+Feb!AP108+Mar!AP108+Abr!AP108+May!AP108+Jun!AP108+Jul!AP108),IF(Config!$C$6=8,SUM(+Ene!AP108+Feb!AP108+Mar!AP108+Abr!AP108+May!AP108+Jun!AP108+Jul!AP108+Ago!AP108),IF(Config!$C$6=9,SUM(+Ene!AP108+Feb!AP108+Mar!AP108+Abr!AP108+May!AP108+Jun!AP108+Jul!AP108+Ago!AP108+Set!AP108),IF(Config!$C$6=10,SUM(+Ene!AP108+Feb!AP108+Mar!AP108+Abr!AP108+May!AP108+Jun!AP108+Jul!AP108+Ago!AP108+Set!AP108+Oct!AP108),IF(Config!$C$6=11,SUM(+Ene!AP108+Feb!AP108+Mar!AP108+Abr!AP108+May!AP108+Jun!AP108+Jul!AP108+Ago!AP108+Set!AP108+Oct!AP108+Nov!AP108),IF(Config!$C$6=12,SUM(+Ene!AP108+Feb!AP108+Mar!AP108+Abr!AP108+May!AP108+Jun!AP108+Jul!AP108+Ago!AP108+Set!AP108+Oct!AP108+Nov!AP108+Dic!AP108)))))))))))))</f>
        <v>0</v>
      </c>
      <c r="AQ108" s="394">
        <f>IF(Config!$C$6=1,SUM(+Ene!AQ108),IF(Config!$C$6=2,SUM(+Ene!AQ108+Feb!AQ108),IF(Config!$C$6=3,SUM(+Ene!AQ108+Feb!AQ108+Mar!AQ108),IF(Config!$C$6=4,SUM(+Ene!AQ108+Feb!AQ108+Mar!AQ108+Abr!AQ108),IF(Config!$C$6=5,SUM(Ene!AQ108+Feb!AQ108+Mar!AQ108+Abr!AQ108+May!AQ108),IF(Config!$C$6=6,SUM(+Ene!AQ108+Feb!AQ108+Mar!AQ108+Abr!AQ108+May!AQ108+Jun!AQ108),IF(Config!$C$6=7,SUM(Ene!AQ108+Feb!AQ108+Mar!AQ108+Abr!AQ108+May!AQ108+Jun!AQ108+Jul!AQ108),IF(Config!$C$6=8,SUM(+Ene!AQ108+Feb!AQ108+Mar!AQ108+Abr!AQ108+May!AQ108+Jun!AQ108+Jul!AQ108+Ago!AQ108),IF(Config!$C$6=9,SUM(+Ene!AQ108+Feb!AQ108+Mar!AQ108+Abr!AQ108+May!AQ108+Jun!AQ108+Jul!AQ108+Ago!AQ108+Set!AQ108),IF(Config!$C$6=10,SUM(+Ene!AQ108+Feb!AQ108+Mar!AQ108+Abr!AQ108+May!AQ108+Jun!AQ108+Jul!AQ108+Ago!AQ108+Set!AQ108+Oct!AQ108),IF(Config!$C$6=11,SUM(+Ene!AQ108+Feb!AQ108+Mar!AQ108+Abr!AQ108+May!AQ108+Jun!AQ108+Jul!AQ108+Ago!AQ108+Set!AQ108+Oct!AQ108+Nov!AQ108),IF(Config!$C$6=12,SUM(+Ene!AQ108+Feb!AQ108+Mar!AQ108+Abr!AQ108+May!AQ108+Jun!AQ108+Jul!AQ108+Ago!AQ108+Set!AQ108+Oct!AQ108+Nov!AQ108+Dic!AQ108)))))))))))))</f>
        <v>0</v>
      </c>
      <c r="AR108" s="394">
        <f>IF(Config!$C$6=1,SUM(+Ene!AR108),IF(Config!$C$6=2,SUM(+Ene!AR108+Feb!AR108),IF(Config!$C$6=3,SUM(+Ene!AR108+Feb!AR108+Mar!AR108),IF(Config!$C$6=4,SUM(+Ene!AR108+Feb!AR108+Mar!AR108+Abr!AR108),IF(Config!$C$6=5,SUM(Ene!AR108+Feb!AR108+Mar!AR108+Abr!AR108+May!AR108),IF(Config!$C$6=6,SUM(+Ene!AR108+Feb!AR108+Mar!AR108+Abr!AR108+May!AR108+Jun!AR108),IF(Config!$C$6=7,SUM(Ene!AR108+Feb!AR108+Mar!AR108+Abr!AR108+May!AR108+Jun!AR108+Jul!AR108),IF(Config!$C$6=8,SUM(+Ene!AR108+Feb!AR108+Mar!AR108+Abr!AR108+May!AR108+Jun!AR108+Jul!AR108+Ago!AR108),IF(Config!$C$6=9,SUM(+Ene!AR108+Feb!AR108+Mar!AR108+Abr!AR108+May!AR108+Jun!AR108+Jul!AR108+Ago!AR108+Set!AR108),IF(Config!$C$6=10,SUM(+Ene!AR108+Feb!AR108+Mar!AR108+Abr!AR108+May!AR108+Jun!AR108+Jul!AR108+Ago!AR108+Set!AR108+Oct!AR108),IF(Config!$C$6=11,SUM(+Ene!AR108+Feb!AR108+Mar!AR108+Abr!AR108+May!AR108+Jun!AR108+Jul!AR108+Ago!AR108+Set!AR108+Oct!AR108+Nov!AR108),IF(Config!$C$6=12,SUM(+Ene!AR108+Feb!AR108+Mar!AR108+Abr!AR108+May!AR108+Jun!AR108+Jul!AR108+Ago!AR108+Set!AR108+Oct!AR108+Nov!AR108+Dic!AR108)))))))))))))</f>
        <v>0</v>
      </c>
      <c r="AS108" s="394">
        <f>IF(Config!$C$6=1,SUM(+Ene!AS108),IF(Config!$C$6=2,SUM(+Ene!AS108+Feb!AS108),IF(Config!$C$6=3,SUM(+Ene!AS108+Feb!AS108+Mar!AS108),IF(Config!$C$6=4,SUM(+Ene!AS108+Feb!AS108+Mar!AS108+Abr!AS108),IF(Config!$C$6=5,SUM(Ene!AS108+Feb!AS108+Mar!AS108+Abr!AS108+May!AS108),IF(Config!$C$6=6,SUM(+Ene!AS108+Feb!AS108+Mar!AS108+Abr!AS108+May!AS108+Jun!AS108),IF(Config!$C$6=7,SUM(Ene!AS108+Feb!AS108+Mar!AS108+Abr!AS108+May!AS108+Jun!AS108+Jul!AS108),IF(Config!$C$6=8,SUM(+Ene!AS108+Feb!AS108+Mar!AS108+Abr!AS108+May!AS108+Jun!AS108+Jul!AS108+Ago!AS108),IF(Config!$C$6=9,SUM(+Ene!AS108+Feb!AS108+Mar!AS108+Abr!AS108+May!AS108+Jun!AS108+Jul!AS108+Ago!AS108+Set!AS108),IF(Config!$C$6=10,SUM(+Ene!AS108+Feb!AS108+Mar!AS108+Abr!AS108+May!AS108+Jun!AS108+Jul!AS108+Ago!AS108+Set!AS108+Oct!AS108),IF(Config!$C$6=11,SUM(+Ene!AS108+Feb!AS108+Mar!AS108+Abr!AS108+May!AS108+Jun!AS108+Jul!AS108+Ago!AS108+Set!AS108+Oct!AS108+Nov!AS108),IF(Config!$C$6=12,SUM(+Ene!AS108+Feb!AS108+Mar!AS108+Abr!AS108+May!AS108+Jun!AS108+Jul!AS108+Ago!AS108+Set!AS108+Oct!AS108+Nov!AS108+Dic!AS108)))))))))))))</f>
        <v>0</v>
      </c>
      <c r="AT108" s="394">
        <f>IF(Config!$C$6=1,SUM(+Ene!AT108),IF(Config!$C$6=2,SUM(+Ene!AT108+Feb!AT108),IF(Config!$C$6=3,SUM(+Ene!AT108+Feb!AT108+Mar!AT108),IF(Config!$C$6=4,SUM(+Ene!AT108+Feb!AT108+Mar!AT108+Abr!AT108),IF(Config!$C$6=5,SUM(Ene!AT108+Feb!AT108+Mar!AT108+Abr!AT108+May!AT108),IF(Config!$C$6=6,SUM(+Ene!AT108+Feb!AT108+Mar!AT108+Abr!AT108+May!AT108+Jun!AT108),IF(Config!$C$6=7,SUM(Ene!AT108+Feb!AT108+Mar!AT108+Abr!AT108+May!AT108+Jun!AT108+Jul!AT108),IF(Config!$C$6=8,SUM(+Ene!AT108+Feb!AT108+Mar!AT108+Abr!AT108+May!AT108+Jun!AT108+Jul!AT108+Ago!AT108),IF(Config!$C$6=9,SUM(+Ene!AT108+Feb!AT108+Mar!AT108+Abr!AT108+May!AT108+Jun!AT108+Jul!AT108+Ago!AT108+Set!AT108),IF(Config!$C$6=10,SUM(+Ene!AT108+Feb!AT108+Mar!AT108+Abr!AT108+May!AT108+Jun!AT108+Jul!AT108+Ago!AT108+Set!AT108+Oct!AT108),IF(Config!$C$6=11,SUM(+Ene!AT108+Feb!AT108+Mar!AT108+Abr!AT108+May!AT108+Jun!AT108+Jul!AT108+Ago!AT108+Set!AT108+Oct!AT108+Nov!AT108),IF(Config!$C$6=12,SUM(+Ene!AT108+Feb!AT108+Mar!AT108+Abr!AT108+May!AT108+Jun!AT108+Jul!AT108+Ago!AT108+Set!AT108+Oct!AT108+Nov!AT108+Dic!AT108)))))))))))))</f>
        <v>0</v>
      </c>
      <c r="AU108">
        <f t="shared" si="79"/>
        <v>0</v>
      </c>
      <c r="AV108" s="394">
        <f t="shared" si="70"/>
        <v>0</v>
      </c>
      <c r="AW108" s="394">
        <f t="shared" si="71"/>
        <v>0</v>
      </c>
      <c r="AX108" s="394">
        <f t="shared" si="72"/>
        <v>0</v>
      </c>
      <c r="AY108" s="394">
        <f t="shared" si="73"/>
        <v>0</v>
      </c>
      <c r="AZ108" s="394">
        <f t="shared" si="74"/>
        <v>0</v>
      </c>
      <c r="BA108" s="394">
        <f t="shared" si="75"/>
        <v>0</v>
      </c>
      <c r="BB108" s="37">
        <f t="shared" si="59"/>
        <v>0</v>
      </c>
      <c r="BC108" s="394">
        <f t="shared" si="76"/>
        <v>0</v>
      </c>
      <c r="BD108" s="394">
        <f t="shared" si="77"/>
        <v>0</v>
      </c>
      <c r="BE108" s="394">
        <f t="shared" si="78"/>
        <v>0</v>
      </c>
      <c r="BF108" s="54">
        <f t="shared" si="69"/>
        <v>0</v>
      </c>
      <c r="BG108" t="str">
        <f t="shared" si="80"/>
        <v>OK</v>
      </c>
    </row>
    <row r="109" spans="1:59" x14ac:dyDescent="0.25">
      <c r="A109" s="400">
        <v>106</v>
      </c>
      <c r="B109" s="392" t="str">
        <f>METAS!B105</f>
        <v>PORCENTAJE DE VACUNADOS CON 1 DOSIS CON VACUNA CONTRA LA INFLUENZA, EN LA POBLACIÓN &gt;= 60 AÑOS</v>
      </c>
      <c r="C109" s="387" t="str">
        <f>METAS!D105</f>
        <v>DIT</v>
      </c>
      <c r="D109" s="394">
        <f>IF(Config!$C$6=1,SUM(+Ene!D109),IF(Config!$C$6=2,SUM(+Ene!D109+Feb!D109),IF(Config!$C$6=3,SUM(+Ene!D109+Feb!D109+Mar!D109),IF(Config!$C$6=4,SUM(+Ene!D109+Feb!D109+Mar!D109+Abr!D109),IF(Config!$C$6=5,SUM(Ene!D109+Feb!D109+Mar!D109+Abr!D109+May!D109),IF(Config!$C$6=6,SUM(+Ene!D109+Feb!D109+Mar!D109+Abr!D109+May!D109+Jun!D109),IF(Config!$C$6=7,SUM(Ene!D109+Feb!D109+Mar!D109+Abr!D109+May!D109+Jun!D109+Jul!D109),IF(Config!$C$6=8,SUM(+Ene!D109+Feb!D109+Mar!D109+Abr!D109+May!D109+Jun!D109+Jul!D109+Ago!D109),IF(Config!$C$6=9,SUM(+Ene!D109+Feb!D109+Mar!D109+Abr!D109+May!D109+Jun!D109+Jul!D109+Ago!D109+Set!D109),IF(Config!$C$6=10,SUM(+Ene!D109+Feb!D109+Mar!D109+Abr!D109+May!D109+Jun!D109+Jul!D109+Ago!D109+Set!D109+Oct!D109),IF(Config!$C$6=11,SUM(+Ene!D109+Feb!D109+Mar!D109+Abr!D109+May!D109+Jun!D109+Jul!D109+Ago!D109+Set!D109+Oct!D109+Nov!D109),IF(Config!$C$6=12,SUM(+Ene!D109+Feb!D109+Mar!D109+Abr!D109+May!D109+Jun!D109+Jul!D109+Ago!D109+Set!D109+Oct!D109+Nov!D109+Dic!D109)))))))))))))</f>
        <v>0</v>
      </c>
      <c r="E109" s="394">
        <f>IF(Config!$C$6=1,SUM(+Ene!E109),IF(Config!$C$6=2,SUM(+Ene!E109+Feb!E109),IF(Config!$C$6=3,SUM(+Ene!E109+Feb!E109+Mar!E109),IF(Config!$C$6=4,SUM(+Ene!E109+Feb!E109+Mar!E109+Abr!E109),IF(Config!$C$6=5,SUM(Ene!E109+Feb!E109+Mar!E109+Abr!E109+May!E109),IF(Config!$C$6=6,SUM(+Ene!E109+Feb!E109+Mar!E109+Abr!E109+May!E109+Jun!E109),IF(Config!$C$6=7,SUM(Ene!E109+Feb!E109+Mar!E109+Abr!E109+May!E109+Jun!E109+Jul!E109),IF(Config!$C$6=8,SUM(+Ene!E109+Feb!E109+Mar!E109+Abr!E109+May!E109+Jun!E109+Jul!E109+Ago!E109),IF(Config!$C$6=9,SUM(+Ene!E109+Feb!E109+Mar!E109+Abr!E109+May!E109+Jun!E109+Jul!E109+Ago!E109+Set!E109),IF(Config!$C$6=10,SUM(+Ene!E109+Feb!E109+Mar!E109+Abr!E109+May!E109+Jun!E109+Jul!E109+Ago!E109+Set!E109+Oct!E109),IF(Config!$C$6=11,SUM(+Ene!E109+Feb!E109+Mar!E109+Abr!E109+May!E109+Jun!E109+Jul!E109+Ago!E109+Set!E109+Oct!E109+Nov!E109),IF(Config!$C$6=12,SUM(+Ene!E109+Feb!E109+Mar!E109+Abr!E109+May!E109+Jun!E109+Jul!E109+Ago!E109+Set!E109+Oct!E109+Nov!E109+Dic!E109)))))))))))))</f>
        <v>0</v>
      </c>
      <c r="F109" s="429">
        <f>IF(Config!$C$6=1,SUM(+Ene!F129),IF(Config!$C$6=2,SUM(+Ene!F129+Feb!F129),IF(Config!$C$6=3,SUM(+Ene!F129+Feb!F129+Mar!F129),IF(Config!$C$6=4,SUM(+Ene!F129+Feb!F129+Mar!F129+Abr!F129),IF(Config!$C$6=5,SUM(Ene!F129+Feb!F129+Mar!F129+Abr!F129+May!F129),IF(Config!$C$6=6,SUM(+Ene!F129+Feb!F129+Mar!F129+Abr!F129+May!F129+Jun!F129),IF(Config!$C$6=7,SUM(Ene!F129+Feb!F129+Mar!F129+Abr!F129+May!F129+Jun!F129+Jul!F129),IF(Config!$C$6=8,SUM(+Ene!F129+Feb!F129+Mar!F129+Abr!F129+May!F129+Jun!F129+Jul!F129+Ago!F129),IF(Config!$C$6=9,SUM(+Ene!F129+Feb!F129+Mar!F129+Abr!F129+May!F129+Jun!F129+Jul!F129+Ago!F129+Set!F129),IF(Config!$C$6=10,SUM(+Ene!F129+Feb!F129+Mar!F129+Abr!F129+May!F129+Jun!F129+Jul!F129+Ago!F129+Set!F129+Oct!F129),IF(Config!$C$6=11,SUM(+Ene!F129+Feb!F129+Mar!F129+Abr!F129+May!F129+Jun!F129+Jul!F129+Ago!F129+Set!F129+Oct!F129+Nov!F129),IF(Config!$C$6=12,SUM(+Ene!F129+Feb!F129+Mar!F129+Abr!F129+May!F129+Jun!F129+Jul!F129+Ago!F129+Set!F129+Oct!F129+Nov!F129+Dic!F129)))))))))))))</f>
        <v>0</v>
      </c>
      <c r="G109" s="394">
        <f>IF(Config!$C$6=1,SUM(+Ene!G109),IF(Config!$C$6=2,SUM(+Ene!G109+Feb!G109),IF(Config!$C$6=3,SUM(+Ene!G109+Feb!G109+Mar!G109),IF(Config!$C$6=4,SUM(+Ene!G109+Feb!G109+Mar!G109+Abr!G109),IF(Config!$C$6=5,SUM(Ene!G109+Feb!G109+Mar!G109+Abr!G109+May!G109),IF(Config!$C$6=6,SUM(+Ene!G109+Feb!G109+Mar!G109+Abr!G109+May!G109+Jun!G109),IF(Config!$C$6=7,SUM(Ene!G109+Feb!G109+Mar!G109+Abr!G109+May!G109+Jun!G109+Jul!G109),IF(Config!$C$6=8,SUM(+Ene!G109+Feb!G109+Mar!G109+Abr!G109+May!G109+Jun!G109+Jul!G109+Ago!G109),IF(Config!$C$6=9,SUM(+Ene!G109+Feb!G109+Mar!G109+Abr!G109+May!G109+Jun!G109+Jul!G109+Ago!G109+Set!G109),IF(Config!$C$6=10,SUM(+Ene!G109+Feb!G109+Mar!G109+Abr!G109+May!G109+Jun!G109+Jul!G109+Ago!G109+Set!G109+Oct!G109),IF(Config!$C$6=11,SUM(+Ene!G109+Feb!G109+Mar!G109+Abr!G109+May!G109+Jun!G109+Jul!G109+Ago!G109+Set!G109+Oct!G109+Nov!G109),IF(Config!$C$6=12,SUM(+Ene!G109+Feb!G109+Mar!G109+Abr!G109+May!G109+Jun!G109+Jul!G109+Ago!G109+Set!G109+Oct!G109+Nov!G109+Dic!G109)))))))))))))</f>
        <v>0</v>
      </c>
      <c r="H109" s="394">
        <f>IF(Config!$C$6=1,SUM(+Ene!H109),IF(Config!$C$6=2,SUM(+Ene!H109+Feb!H109),IF(Config!$C$6=3,SUM(+Ene!H109+Feb!H109+Mar!H109),IF(Config!$C$6=4,SUM(+Ene!H109+Feb!H109+Mar!H109+Abr!H109),IF(Config!$C$6=5,SUM(Ene!H109+Feb!H109+Mar!H109+Abr!H109+May!H109),IF(Config!$C$6=6,SUM(+Ene!H109+Feb!H109+Mar!H109+Abr!H109+May!H109+Jun!H109),IF(Config!$C$6=7,SUM(Ene!H109+Feb!H109+Mar!H109+Abr!H109+May!H109+Jun!H109+Jul!H109),IF(Config!$C$6=8,SUM(+Ene!H109+Feb!H109+Mar!H109+Abr!H109+May!H109+Jun!H109+Jul!H109+Ago!H109),IF(Config!$C$6=9,SUM(+Ene!H109+Feb!H109+Mar!H109+Abr!H109+May!H109+Jun!H109+Jul!H109+Ago!H109+Set!H109),IF(Config!$C$6=10,SUM(+Ene!H109+Feb!H109+Mar!H109+Abr!H109+May!H109+Jun!H109+Jul!H109+Ago!H109+Set!H109+Oct!H109),IF(Config!$C$6=11,SUM(+Ene!H109+Feb!H109+Mar!H109+Abr!H109+May!H109+Jun!H109+Jul!H109+Ago!H109+Set!H109+Oct!H109+Nov!H109),IF(Config!$C$6=12,SUM(+Ene!H109+Feb!H109+Mar!H109+Abr!H109+May!H109+Jun!H109+Jul!H109+Ago!H109+Set!H109+Oct!H109+Nov!H109+Dic!H109)))))))))))))</f>
        <v>0</v>
      </c>
      <c r="I109" s="394">
        <f>IF(Config!$C$6=1,SUM(+Ene!I109),IF(Config!$C$6=2,SUM(+Ene!I109+Feb!I109),IF(Config!$C$6=3,SUM(+Ene!I109+Feb!I109+Mar!I109),IF(Config!$C$6=4,SUM(+Ene!I109+Feb!I109+Mar!I109+Abr!I109),IF(Config!$C$6=5,SUM(Ene!I109+Feb!I109+Mar!I109+Abr!I109+May!I109),IF(Config!$C$6=6,SUM(+Ene!I109+Feb!I109+Mar!I109+Abr!I109+May!I109+Jun!I109),IF(Config!$C$6=7,SUM(Ene!I109+Feb!I109+Mar!I109+Abr!I109+May!I109+Jun!I109+Jul!I109),IF(Config!$C$6=8,SUM(+Ene!I109+Feb!I109+Mar!I109+Abr!I109+May!I109+Jun!I109+Jul!I109+Ago!I109),IF(Config!$C$6=9,SUM(+Ene!I109+Feb!I109+Mar!I109+Abr!I109+May!I109+Jun!I109+Jul!I109+Ago!I109+Set!I109),IF(Config!$C$6=10,SUM(+Ene!I109+Feb!I109+Mar!I109+Abr!I109+May!I109+Jun!I109+Jul!I109+Ago!I109+Set!I109+Oct!I109),IF(Config!$C$6=11,SUM(+Ene!I109+Feb!I109+Mar!I109+Abr!I109+May!I109+Jun!I109+Jul!I109+Ago!I109+Set!I109+Oct!I109+Nov!I109),IF(Config!$C$6=12,SUM(+Ene!I109+Feb!I109+Mar!I109+Abr!I109+May!I109+Jun!I109+Jul!I109+Ago!I109+Set!I109+Oct!I109+Nov!I109+Dic!I109)))))))))))))</f>
        <v>0</v>
      </c>
      <c r="J109" s="394">
        <f>IF(Config!$C$6=1,SUM(+Ene!J109),IF(Config!$C$6=2,SUM(+Ene!J109+Feb!J109),IF(Config!$C$6=3,SUM(+Ene!J109+Feb!J109+Mar!J109),IF(Config!$C$6=4,SUM(+Ene!J109+Feb!J109+Mar!J109+Abr!J109),IF(Config!$C$6=5,SUM(Ene!J109+Feb!J109+Mar!J109+Abr!J109+May!J109),IF(Config!$C$6=6,SUM(+Ene!J109+Feb!J109+Mar!J109+Abr!J109+May!J109+Jun!J109),IF(Config!$C$6=7,SUM(Ene!J109+Feb!J109+Mar!J109+Abr!J109+May!J109+Jun!J109+Jul!J109),IF(Config!$C$6=8,SUM(+Ene!J109+Feb!J109+Mar!J109+Abr!J109+May!J109+Jun!J109+Jul!J109+Ago!J109),IF(Config!$C$6=9,SUM(+Ene!J109+Feb!J109+Mar!J109+Abr!J109+May!J109+Jun!J109+Jul!J109+Ago!J109+Set!J109),IF(Config!$C$6=10,SUM(+Ene!J109+Feb!J109+Mar!J109+Abr!J109+May!J109+Jun!J109+Jul!J109+Ago!J109+Set!J109+Oct!J109),IF(Config!$C$6=11,SUM(+Ene!J109+Feb!J109+Mar!J109+Abr!J109+May!J109+Jun!J109+Jul!J109+Ago!J109+Set!J109+Oct!J109+Nov!J109),IF(Config!$C$6=12,SUM(+Ene!J109+Feb!J109+Mar!J109+Abr!J109+May!J109+Jun!J109+Jul!J109+Ago!J109+Set!J109+Oct!J109+Nov!J109+Dic!J109)))))))))))))</f>
        <v>0</v>
      </c>
      <c r="K109" s="394">
        <f>IF(Config!$C$6=1,SUM(+Ene!K109),IF(Config!$C$6=2,SUM(+Ene!K109+Feb!K109),IF(Config!$C$6=3,SUM(+Ene!K109+Feb!K109+Mar!K109),IF(Config!$C$6=4,SUM(+Ene!K109+Feb!K109+Mar!K109+Abr!K109),IF(Config!$C$6=5,SUM(Ene!K109+Feb!K109+Mar!K109+Abr!K109+May!K109),IF(Config!$C$6=6,SUM(+Ene!K109+Feb!K109+Mar!K109+Abr!K109+May!K109+Jun!K109),IF(Config!$C$6=7,SUM(Ene!K109+Feb!K109+Mar!K109+Abr!K109+May!K109+Jun!K109+Jul!K109),IF(Config!$C$6=8,SUM(+Ene!K109+Feb!K109+Mar!K109+Abr!K109+May!K109+Jun!K109+Jul!K109+Ago!K109),IF(Config!$C$6=9,SUM(+Ene!K109+Feb!K109+Mar!K109+Abr!K109+May!K109+Jun!K109+Jul!K109+Ago!K109+Set!K109),IF(Config!$C$6=10,SUM(+Ene!K109+Feb!K109+Mar!K109+Abr!K109+May!K109+Jun!K109+Jul!K109+Ago!K109+Set!K109+Oct!K109),IF(Config!$C$6=11,SUM(+Ene!K109+Feb!K109+Mar!K109+Abr!K109+May!K109+Jun!K109+Jul!K109+Ago!K109+Set!K109+Oct!K109+Nov!K109),IF(Config!$C$6=12,SUM(+Ene!K109+Feb!K109+Mar!K109+Abr!K109+May!K109+Jun!K109+Jul!K109+Ago!K109+Set!K109+Oct!K109+Nov!K109+Dic!K109)))))))))))))</f>
        <v>0</v>
      </c>
      <c r="L109" s="394">
        <f>IF(Config!$C$6=1,SUM(+Ene!L109),IF(Config!$C$6=2,SUM(+Ene!L109+Feb!L109),IF(Config!$C$6=3,SUM(+Ene!L109+Feb!L109+Mar!L109),IF(Config!$C$6=4,SUM(+Ene!L109+Feb!L109+Mar!L109+Abr!L109),IF(Config!$C$6=5,SUM(Ene!L109+Feb!L109+Mar!L109+Abr!L109+May!L109),IF(Config!$C$6=6,SUM(+Ene!L109+Feb!L109+Mar!L109+Abr!L109+May!L109+Jun!L109),IF(Config!$C$6=7,SUM(Ene!L109+Feb!L109+Mar!L109+Abr!L109+May!L109+Jun!L109+Jul!L109),IF(Config!$C$6=8,SUM(+Ene!L109+Feb!L109+Mar!L109+Abr!L109+May!L109+Jun!L109+Jul!L109+Ago!L109),IF(Config!$C$6=9,SUM(+Ene!L109+Feb!L109+Mar!L109+Abr!L109+May!L109+Jun!L109+Jul!L109+Ago!L109+Set!L109),IF(Config!$C$6=10,SUM(+Ene!L109+Feb!L109+Mar!L109+Abr!L109+May!L109+Jun!L109+Jul!L109+Ago!L109+Set!L109+Oct!L109),IF(Config!$C$6=11,SUM(+Ene!L109+Feb!L109+Mar!L109+Abr!L109+May!L109+Jun!L109+Jul!L109+Ago!L109+Set!L109+Oct!L109+Nov!L109),IF(Config!$C$6=12,SUM(+Ene!L109+Feb!L109+Mar!L109+Abr!L109+May!L109+Jun!L109+Jul!L109+Ago!L109+Set!L109+Oct!L109+Nov!L109+Dic!L109)))))))))))))</f>
        <v>0</v>
      </c>
      <c r="M109" s="394">
        <f>IF(Config!$C$6=1,SUM(+Ene!M109),IF(Config!$C$6=2,SUM(+Ene!M109+Feb!M109),IF(Config!$C$6=3,SUM(+Ene!M109+Feb!M109+Mar!M109),IF(Config!$C$6=4,SUM(+Ene!M109+Feb!M109+Mar!M109+Abr!M109),IF(Config!$C$6=5,SUM(Ene!M109+Feb!M109+Mar!M109+Abr!M109+May!M109),IF(Config!$C$6=6,SUM(+Ene!M109+Feb!M109+Mar!M109+Abr!M109+May!M109+Jun!M109),IF(Config!$C$6=7,SUM(Ene!M109+Feb!M109+Mar!M109+Abr!M109+May!M109+Jun!M109+Jul!M109),IF(Config!$C$6=8,SUM(+Ene!M109+Feb!M109+Mar!M109+Abr!M109+May!M109+Jun!M109+Jul!M109+Ago!M109),IF(Config!$C$6=9,SUM(+Ene!M109+Feb!M109+Mar!M109+Abr!M109+May!M109+Jun!M109+Jul!M109+Ago!M109+Set!M109),IF(Config!$C$6=10,SUM(+Ene!M109+Feb!M109+Mar!M109+Abr!M109+May!M109+Jun!M109+Jul!M109+Ago!M109+Set!M109+Oct!M109),IF(Config!$C$6=11,SUM(+Ene!M109+Feb!M109+Mar!M109+Abr!M109+May!M109+Jun!M109+Jul!M109+Ago!M109+Set!M109+Oct!M109+Nov!M109),IF(Config!$C$6=12,SUM(+Ene!M109+Feb!M109+Mar!M109+Abr!M109+May!M109+Jun!M109+Jul!M109+Ago!M109+Set!M109+Oct!M109+Nov!M109+Dic!M109)))))))))))))</f>
        <v>0</v>
      </c>
      <c r="N109" s="394">
        <f>IF(Config!$C$6=1,SUM(+Ene!N109),IF(Config!$C$6=2,SUM(+Ene!N109+Feb!N109),IF(Config!$C$6=3,SUM(+Ene!N109+Feb!N109+Mar!N109),IF(Config!$C$6=4,SUM(+Ene!N109+Feb!N109+Mar!N109+Abr!N109),IF(Config!$C$6=5,SUM(Ene!N109+Feb!N109+Mar!N109+Abr!N109+May!N109),IF(Config!$C$6=6,SUM(+Ene!N109+Feb!N109+Mar!N109+Abr!N109+May!N109+Jun!N109),IF(Config!$C$6=7,SUM(Ene!N109+Feb!N109+Mar!N109+Abr!N109+May!N109+Jun!N109+Jul!N109),IF(Config!$C$6=8,SUM(+Ene!N109+Feb!N109+Mar!N109+Abr!N109+May!N109+Jun!N109+Jul!N109+Ago!N109),IF(Config!$C$6=9,SUM(+Ene!N109+Feb!N109+Mar!N109+Abr!N109+May!N109+Jun!N109+Jul!N109+Ago!N109+Set!N109),IF(Config!$C$6=10,SUM(+Ene!N109+Feb!N109+Mar!N109+Abr!N109+May!N109+Jun!N109+Jul!N109+Ago!N109+Set!N109+Oct!N109),IF(Config!$C$6=11,SUM(+Ene!N109+Feb!N109+Mar!N109+Abr!N109+May!N109+Jun!N109+Jul!N109+Ago!N109+Set!N109+Oct!N109+Nov!N109),IF(Config!$C$6=12,SUM(+Ene!N109+Feb!N109+Mar!N109+Abr!N109+May!N109+Jun!N109+Jul!N109+Ago!N109+Set!N109+Oct!N109+Nov!N109+Dic!N109)))))))))))))</f>
        <v>0</v>
      </c>
      <c r="O109" s="394">
        <f>IF(Config!$C$6=1,SUM(+Ene!O109),IF(Config!$C$6=2,SUM(+Ene!O109+Feb!O109),IF(Config!$C$6=3,SUM(+Ene!O109+Feb!O109+Mar!O109),IF(Config!$C$6=4,SUM(+Ene!O109+Feb!O109+Mar!O109+Abr!O109),IF(Config!$C$6=5,SUM(Ene!O109+Feb!O109+Mar!O109+Abr!O109+May!O109),IF(Config!$C$6=6,SUM(+Ene!O109+Feb!O109+Mar!O109+Abr!O109+May!O109+Jun!O109),IF(Config!$C$6=7,SUM(Ene!O109+Feb!O109+Mar!O109+Abr!O109+May!O109+Jun!O109+Jul!O109),IF(Config!$C$6=8,SUM(+Ene!O109+Feb!O109+Mar!O109+Abr!O109+May!O109+Jun!O109+Jul!O109+Ago!O109),IF(Config!$C$6=9,SUM(+Ene!O109+Feb!O109+Mar!O109+Abr!O109+May!O109+Jun!O109+Jul!O109+Ago!O109+Set!O109),IF(Config!$C$6=10,SUM(+Ene!O109+Feb!O109+Mar!O109+Abr!O109+May!O109+Jun!O109+Jul!O109+Ago!O109+Set!O109+Oct!O109),IF(Config!$C$6=11,SUM(+Ene!O109+Feb!O109+Mar!O109+Abr!O109+May!O109+Jun!O109+Jul!O109+Ago!O109+Set!O109+Oct!O109+Nov!O109),IF(Config!$C$6=12,SUM(+Ene!O109+Feb!O109+Mar!O109+Abr!O109+May!O109+Jun!O109+Jul!O109+Ago!O109+Set!O109+Oct!O109+Nov!O109+Dic!O109)))))))))))))</f>
        <v>0</v>
      </c>
      <c r="P109" s="394">
        <f>IF(Config!$C$6=1,SUM(+Ene!P109),IF(Config!$C$6=2,SUM(+Ene!P109+Feb!P109),IF(Config!$C$6=3,SUM(+Ene!P109+Feb!P109+Mar!P109),IF(Config!$C$6=4,SUM(+Ene!P109+Feb!P109+Mar!P109+Abr!P109),IF(Config!$C$6=5,SUM(Ene!P109+Feb!P109+Mar!P109+Abr!P109+May!P109),IF(Config!$C$6=6,SUM(+Ene!P109+Feb!P109+Mar!P109+Abr!P109+May!P109+Jun!P109),IF(Config!$C$6=7,SUM(Ene!P109+Feb!P109+Mar!P109+Abr!P109+May!P109+Jun!P109+Jul!P109),IF(Config!$C$6=8,SUM(+Ene!P109+Feb!P109+Mar!P109+Abr!P109+May!P109+Jun!P109+Jul!P109+Ago!P109),IF(Config!$C$6=9,SUM(+Ene!P109+Feb!P109+Mar!P109+Abr!P109+May!P109+Jun!P109+Jul!P109+Ago!P109+Set!P109),IF(Config!$C$6=10,SUM(+Ene!P109+Feb!P109+Mar!P109+Abr!P109+May!P109+Jun!P109+Jul!P109+Ago!P109+Set!P109+Oct!P109),IF(Config!$C$6=11,SUM(+Ene!P109+Feb!P109+Mar!P109+Abr!P109+May!P109+Jun!P109+Jul!P109+Ago!P109+Set!P109+Oct!P109+Nov!P109),IF(Config!$C$6=12,SUM(+Ene!P109+Feb!P109+Mar!P109+Abr!P109+May!P109+Jun!P109+Jul!P109+Ago!P109+Set!P109+Oct!P109+Nov!P109+Dic!P109)))))))))))))</f>
        <v>0</v>
      </c>
      <c r="Q109" s="394">
        <f>IF(Config!$C$6=1,SUM(+Ene!Q109),IF(Config!$C$6=2,SUM(+Ene!Q109+Feb!Q109),IF(Config!$C$6=3,SUM(+Ene!Q109+Feb!Q109+Mar!Q109),IF(Config!$C$6=4,SUM(+Ene!Q109+Feb!Q109+Mar!Q109+Abr!Q109),IF(Config!$C$6=5,SUM(Ene!Q109+Feb!Q109+Mar!Q109+Abr!Q109+May!Q109),IF(Config!$C$6=6,SUM(+Ene!Q109+Feb!Q109+Mar!Q109+Abr!Q109+May!Q109+Jun!Q109),IF(Config!$C$6=7,SUM(Ene!Q109+Feb!Q109+Mar!Q109+Abr!Q109+May!Q109+Jun!Q109+Jul!Q109),IF(Config!$C$6=8,SUM(+Ene!Q109+Feb!Q109+Mar!Q109+Abr!Q109+May!Q109+Jun!Q109+Jul!Q109+Ago!Q109),IF(Config!$C$6=9,SUM(+Ene!Q109+Feb!Q109+Mar!Q109+Abr!Q109+May!Q109+Jun!Q109+Jul!Q109+Ago!Q109+Set!Q109),IF(Config!$C$6=10,SUM(+Ene!Q109+Feb!Q109+Mar!Q109+Abr!Q109+May!Q109+Jun!Q109+Jul!Q109+Ago!Q109+Set!Q109+Oct!Q109),IF(Config!$C$6=11,SUM(+Ene!Q109+Feb!Q109+Mar!Q109+Abr!Q109+May!Q109+Jun!Q109+Jul!Q109+Ago!Q109+Set!Q109+Oct!Q109+Nov!Q109),IF(Config!$C$6=12,SUM(+Ene!Q109+Feb!Q109+Mar!Q109+Abr!Q109+May!Q109+Jun!Q109+Jul!Q109+Ago!Q109+Set!Q109+Oct!Q109+Nov!Q109+Dic!Q109)))))))))))))</f>
        <v>0</v>
      </c>
      <c r="R109" s="394">
        <f>IF(Config!$C$6=1,SUM(+Ene!R109),IF(Config!$C$6=2,SUM(+Ene!R109+Feb!R109),IF(Config!$C$6=3,SUM(+Ene!R109+Feb!R109+Mar!R109),IF(Config!$C$6=4,SUM(+Ene!R109+Feb!R109+Mar!R109+Abr!R109),IF(Config!$C$6=5,SUM(Ene!R109+Feb!R109+Mar!R109+Abr!R109+May!R109),IF(Config!$C$6=6,SUM(+Ene!R109+Feb!R109+Mar!R109+Abr!R109+May!R109+Jun!R109),IF(Config!$C$6=7,SUM(Ene!R109+Feb!R109+Mar!R109+Abr!R109+May!R109+Jun!R109+Jul!R109),IF(Config!$C$6=8,SUM(+Ene!R109+Feb!R109+Mar!R109+Abr!R109+May!R109+Jun!R109+Jul!R109+Ago!R109),IF(Config!$C$6=9,SUM(+Ene!R109+Feb!R109+Mar!R109+Abr!R109+May!R109+Jun!R109+Jul!R109+Ago!R109+Set!R109),IF(Config!$C$6=10,SUM(+Ene!R109+Feb!R109+Mar!R109+Abr!R109+May!R109+Jun!R109+Jul!R109+Ago!R109+Set!R109+Oct!R109),IF(Config!$C$6=11,SUM(+Ene!R109+Feb!R109+Mar!R109+Abr!R109+May!R109+Jun!R109+Jul!R109+Ago!R109+Set!R109+Oct!R109+Nov!R109),IF(Config!$C$6=12,SUM(+Ene!R109+Feb!R109+Mar!R109+Abr!R109+May!R109+Jun!R109+Jul!R109+Ago!R109+Set!R109+Oct!R109+Nov!R109+Dic!R109)))))))))))))</f>
        <v>0</v>
      </c>
      <c r="S109" s="394">
        <f>IF(Config!$C$6=1,SUM(+Ene!S109),IF(Config!$C$6=2,SUM(+Ene!S109+Feb!S109),IF(Config!$C$6=3,SUM(+Ene!S109+Feb!S109+Mar!S109),IF(Config!$C$6=4,SUM(+Ene!S109+Feb!S109+Mar!S109+Abr!S109),IF(Config!$C$6=5,SUM(Ene!S109+Feb!S109+Mar!S109+Abr!S109+May!S109),IF(Config!$C$6=6,SUM(+Ene!S109+Feb!S109+Mar!S109+Abr!S109+May!S109+Jun!S109),IF(Config!$C$6=7,SUM(Ene!S109+Feb!S109+Mar!S109+Abr!S109+May!S109+Jun!S109+Jul!S109),IF(Config!$C$6=8,SUM(+Ene!S109+Feb!S109+Mar!S109+Abr!S109+May!S109+Jun!S109+Jul!S109+Ago!S109),IF(Config!$C$6=9,SUM(+Ene!S109+Feb!S109+Mar!S109+Abr!S109+May!S109+Jun!S109+Jul!S109+Ago!S109+Set!S109),IF(Config!$C$6=10,SUM(+Ene!S109+Feb!S109+Mar!S109+Abr!S109+May!S109+Jun!S109+Jul!S109+Ago!S109+Set!S109+Oct!S109),IF(Config!$C$6=11,SUM(+Ene!S109+Feb!S109+Mar!S109+Abr!S109+May!S109+Jun!S109+Jul!S109+Ago!S109+Set!S109+Oct!S109+Nov!S109),IF(Config!$C$6=12,SUM(+Ene!S109+Feb!S109+Mar!S109+Abr!S109+May!S109+Jun!S109+Jul!S109+Ago!S109+Set!S109+Oct!S109+Nov!S109+Dic!S109)))))))))))))</f>
        <v>0</v>
      </c>
      <c r="T109" s="394">
        <f>IF(Config!$C$6=1,SUM(+Ene!T109),IF(Config!$C$6=2,SUM(+Ene!T109+Feb!T109),IF(Config!$C$6=3,SUM(+Ene!T109+Feb!T109+Mar!T109),IF(Config!$C$6=4,SUM(+Ene!T109+Feb!T109+Mar!T109+Abr!T109),IF(Config!$C$6=5,SUM(Ene!T109+Feb!T109+Mar!T109+Abr!T109+May!T109),IF(Config!$C$6=6,SUM(+Ene!T109+Feb!T109+Mar!T109+Abr!T109+May!T109+Jun!T109),IF(Config!$C$6=7,SUM(Ene!T109+Feb!T109+Mar!T109+Abr!T109+May!T109+Jun!T109+Jul!T109),IF(Config!$C$6=8,SUM(+Ene!T109+Feb!T109+Mar!T109+Abr!T109+May!T109+Jun!T109+Jul!T109+Ago!T109),IF(Config!$C$6=9,SUM(+Ene!T109+Feb!T109+Mar!T109+Abr!T109+May!T109+Jun!T109+Jul!T109+Ago!T109+Set!T109),IF(Config!$C$6=10,SUM(+Ene!T109+Feb!T109+Mar!T109+Abr!T109+May!T109+Jun!T109+Jul!T109+Ago!T109+Set!T109+Oct!T109),IF(Config!$C$6=11,SUM(+Ene!T109+Feb!T109+Mar!T109+Abr!T109+May!T109+Jun!T109+Jul!T109+Ago!T109+Set!T109+Oct!T109+Nov!T109),IF(Config!$C$6=12,SUM(+Ene!T109+Feb!T109+Mar!T109+Abr!T109+May!T109+Jun!T109+Jul!T109+Ago!T109+Set!T109+Oct!T109+Nov!T109+Dic!T109)))))))))))))</f>
        <v>0</v>
      </c>
      <c r="U109" s="394">
        <f>IF(Config!$C$6=1,SUM(+Ene!U109),IF(Config!$C$6=2,SUM(+Ene!U109+Feb!U109),IF(Config!$C$6=3,SUM(+Ene!U109+Feb!U109+Mar!U109),IF(Config!$C$6=4,SUM(+Ene!U109+Feb!U109+Mar!U109+Abr!U109),IF(Config!$C$6=5,SUM(Ene!U109+Feb!U109+Mar!U109+Abr!U109+May!U109),IF(Config!$C$6=6,SUM(+Ene!U109+Feb!U109+Mar!U109+Abr!U109+May!U109+Jun!U109),IF(Config!$C$6=7,SUM(Ene!U109+Feb!U109+Mar!U109+Abr!U109+May!U109+Jun!U109+Jul!U109),IF(Config!$C$6=8,SUM(+Ene!U109+Feb!U109+Mar!U109+Abr!U109+May!U109+Jun!U109+Jul!U109+Ago!U109),IF(Config!$C$6=9,SUM(+Ene!U109+Feb!U109+Mar!U109+Abr!U109+May!U109+Jun!U109+Jul!U109+Ago!U109+Set!U109),IF(Config!$C$6=10,SUM(+Ene!U109+Feb!U109+Mar!U109+Abr!U109+May!U109+Jun!U109+Jul!U109+Ago!U109+Set!U109+Oct!U109),IF(Config!$C$6=11,SUM(+Ene!U109+Feb!U109+Mar!U109+Abr!U109+May!U109+Jun!U109+Jul!U109+Ago!U109+Set!U109+Oct!U109+Nov!U109),IF(Config!$C$6=12,SUM(+Ene!U109+Feb!U109+Mar!U109+Abr!U109+May!U109+Jun!U109+Jul!U109+Ago!U109+Set!U109+Oct!U109+Nov!U109+Dic!U109)))))))))))))</f>
        <v>0</v>
      </c>
      <c r="V109" s="394">
        <f>IF(Config!$C$6=1,SUM(+Ene!V109),IF(Config!$C$6=2,SUM(+Ene!V109+Feb!V109),IF(Config!$C$6=3,SUM(+Ene!V109+Feb!V109+Mar!V109),IF(Config!$C$6=4,SUM(+Ene!V109+Feb!V109+Mar!V109+Abr!V109),IF(Config!$C$6=5,SUM(Ene!V109+Feb!V109+Mar!V109+Abr!V109+May!V109),IF(Config!$C$6=6,SUM(+Ene!V109+Feb!V109+Mar!V109+Abr!V109+May!V109+Jun!V109),IF(Config!$C$6=7,SUM(Ene!V109+Feb!V109+Mar!V109+Abr!V109+May!V109+Jun!V109+Jul!V109),IF(Config!$C$6=8,SUM(+Ene!V109+Feb!V109+Mar!V109+Abr!V109+May!V109+Jun!V109+Jul!V109+Ago!V109),IF(Config!$C$6=9,SUM(+Ene!V109+Feb!V109+Mar!V109+Abr!V109+May!V109+Jun!V109+Jul!V109+Ago!V109+Set!V109),IF(Config!$C$6=10,SUM(+Ene!V109+Feb!V109+Mar!V109+Abr!V109+May!V109+Jun!V109+Jul!V109+Ago!V109+Set!V109+Oct!V109),IF(Config!$C$6=11,SUM(+Ene!V109+Feb!V109+Mar!V109+Abr!V109+May!V109+Jun!V109+Jul!V109+Ago!V109+Set!V109+Oct!V109+Nov!V109),IF(Config!$C$6=12,SUM(+Ene!V109+Feb!V109+Mar!V109+Abr!V109+May!V109+Jun!V109+Jul!V109+Ago!V109+Set!V109+Oct!V109+Nov!V109+Dic!V109)))))))))))))</f>
        <v>0</v>
      </c>
      <c r="W109" s="394">
        <f>IF(Config!$C$6=1,SUM(+Ene!W109),IF(Config!$C$6=2,SUM(+Ene!W109+Feb!W109),IF(Config!$C$6=3,SUM(+Ene!W109+Feb!W109+Mar!W109),IF(Config!$C$6=4,SUM(+Ene!W109+Feb!W109+Mar!W109+Abr!W109),IF(Config!$C$6=5,SUM(Ene!W109+Feb!W109+Mar!W109+Abr!W109+May!W109),IF(Config!$C$6=6,SUM(+Ene!W109+Feb!W109+Mar!W109+Abr!W109+May!W109+Jun!W109),IF(Config!$C$6=7,SUM(Ene!W109+Feb!W109+Mar!W109+Abr!W109+May!W109+Jun!W109+Jul!W109),IF(Config!$C$6=8,SUM(+Ene!W109+Feb!W109+Mar!W109+Abr!W109+May!W109+Jun!W109+Jul!W109+Ago!W109),IF(Config!$C$6=9,SUM(+Ene!W109+Feb!W109+Mar!W109+Abr!W109+May!W109+Jun!W109+Jul!W109+Ago!W109+Set!W109),IF(Config!$C$6=10,SUM(+Ene!W109+Feb!W109+Mar!W109+Abr!W109+May!W109+Jun!W109+Jul!W109+Ago!W109+Set!W109+Oct!W109),IF(Config!$C$6=11,SUM(+Ene!W109+Feb!W109+Mar!W109+Abr!W109+May!W109+Jun!W109+Jul!W109+Ago!W109+Set!W109+Oct!W109+Nov!W109),IF(Config!$C$6=12,SUM(+Ene!W109+Feb!W109+Mar!W109+Abr!W109+May!W109+Jun!W109+Jul!W109+Ago!W109+Set!W109+Oct!W109+Nov!W109+Dic!W109)))))))))))))</f>
        <v>0</v>
      </c>
      <c r="X109" s="394">
        <f>IF(Config!$C$6=1,SUM(+Ene!X109),IF(Config!$C$6=2,SUM(+Ene!X109+Feb!X109),IF(Config!$C$6=3,SUM(+Ene!X109+Feb!X109+Mar!X109),IF(Config!$C$6=4,SUM(+Ene!X109+Feb!X109+Mar!X109+Abr!X109),IF(Config!$C$6=5,SUM(Ene!X109+Feb!X109+Mar!X109+Abr!X109+May!X109),IF(Config!$C$6=6,SUM(+Ene!X109+Feb!X109+Mar!X109+Abr!X109+May!X109+Jun!X109),IF(Config!$C$6=7,SUM(Ene!X109+Feb!X109+Mar!X109+Abr!X109+May!X109+Jun!X109+Jul!X109),IF(Config!$C$6=8,SUM(+Ene!X109+Feb!X109+Mar!X109+Abr!X109+May!X109+Jun!X109+Jul!X109+Ago!X109),IF(Config!$C$6=9,SUM(+Ene!X109+Feb!X109+Mar!X109+Abr!X109+May!X109+Jun!X109+Jul!X109+Ago!X109+Set!X109),IF(Config!$C$6=10,SUM(+Ene!X109+Feb!X109+Mar!X109+Abr!X109+May!X109+Jun!X109+Jul!X109+Ago!X109+Set!X109+Oct!X109),IF(Config!$C$6=11,SUM(+Ene!X109+Feb!X109+Mar!X109+Abr!X109+May!X109+Jun!X109+Jul!X109+Ago!X109+Set!X109+Oct!X109+Nov!X109),IF(Config!$C$6=12,SUM(+Ene!X109+Feb!X109+Mar!X109+Abr!X109+May!X109+Jun!X109+Jul!X109+Ago!X109+Set!X109+Oct!X109+Nov!X109+Dic!X109)))))))))))))</f>
        <v>0</v>
      </c>
      <c r="Y109" s="394">
        <f>IF(Config!$C$6=1,SUM(+Ene!Y109),IF(Config!$C$6=2,SUM(+Ene!Y109+Feb!Y109),IF(Config!$C$6=3,SUM(+Ene!Y109+Feb!Y109+Mar!Y109),IF(Config!$C$6=4,SUM(+Ene!Y109+Feb!Y109+Mar!Y109+Abr!Y109),IF(Config!$C$6=5,SUM(Ene!Y109+Feb!Y109+Mar!Y109+Abr!Y109+May!Y109),IF(Config!$C$6=6,SUM(+Ene!Y109+Feb!Y109+Mar!Y109+Abr!Y109+May!Y109+Jun!Y109),IF(Config!$C$6=7,SUM(Ene!Y109+Feb!Y109+Mar!Y109+Abr!Y109+May!Y109+Jun!Y109+Jul!Y109),IF(Config!$C$6=8,SUM(+Ene!Y109+Feb!Y109+Mar!Y109+Abr!Y109+May!Y109+Jun!Y109+Jul!Y109+Ago!Y109),IF(Config!$C$6=9,SUM(+Ene!Y109+Feb!Y109+Mar!Y109+Abr!Y109+May!Y109+Jun!Y109+Jul!Y109+Ago!Y109+Set!Y109),IF(Config!$C$6=10,SUM(+Ene!Y109+Feb!Y109+Mar!Y109+Abr!Y109+May!Y109+Jun!Y109+Jul!Y109+Ago!Y109+Set!Y109+Oct!Y109),IF(Config!$C$6=11,SUM(+Ene!Y109+Feb!Y109+Mar!Y109+Abr!Y109+May!Y109+Jun!Y109+Jul!Y109+Ago!Y109+Set!Y109+Oct!Y109+Nov!Y109),IF(Config!$C$6=12,SUM(+Ene!Y109+Feb!Y109+Mar!Y109+Abr!Y109+May!Y109+Jun!Y109+Jul!Y109+Ago!Y109+Set!Y109+Oct!Y109+Nov!Y109+Dic!Y109)))))))))))))</f>
        <v>0</v>
      </c>
      <c r="Z109" s="394">
        <f>IF(Config!$C$6=1,SUM(+Ene!Z109),IF(Config!$C$6=2,SUM(+Ene!Z109+Feb!Z109),IF(Config!$C$6=3,SUM(+Ene!Z109+Feb!Z109+Mar!Z109),IF(Config!$C$6=4,SUM(+Ene!Z109+Feb!Z109+Mar!Z109+Abr!Z109),IF(Config!$C$6=5,SUM(Ene!Z109+Feb!Z109+Mar!Z109+Abr!Z109+May!Z109),IF(Config!$C$6=6,SUM(+Ene!Z109+Feb!Z109+Mar!Z109+Abr!Z109+May!Z109+Jun!Z109),IF(Config!$C$6=7,SUM(Ene!Z109+Feb!Z109+Mar!Z109+Abr!Z109+May!Z109+Jun!Z109+Jul!Z109),IF(Config!$C$6=8,SUM(+Ene!Z109+Feb!Z109+Mar!Z109+Abr!Z109+May!Z109+Jun!Z109+Jul!Z109+Ago!Z109),IF(Config!$C$6=9,SUM(+Ene!Z109+Feb!Z109+Mar!Z109+Abr!Z109+May!Z109+Jun!Z109+Jul!Z109+Ago!Z109+Set!Z109),IF(Config!$C$6=10,SUM(+Ene!Z109+Feb!Z109+Mar!Z109+Abr!Z109+May!Z109+Jun!Z109+Jul!Z109+Ago!Z109+Set!Z109+Oct!Z109),IF(Config!$C$6=11,SUM(+Ene!Z109+Feb!Z109+Mar!Z109+Abr!Z109+May!Z109+Jun!Z109+Jul!Z109+Ago!Z109+Set!Z109+Oct!Z109+Nov!Z109),IF(Config!$C$6=12,SUM(+Ene!Z109+Feb!Z109+Mar!Z109+Abr!Z109+May!Z109+Jun!Z109+Jul!Z109+Ago!Z109+Set!Z109+Oct!Z109+Nov!Z109+Dic!Z109)))))))))))))</f>
        <v>0</v>
      </c>
      <c r="AA109" s="394">
        <f>IF(Config!$C$6=1,SUM(+Ene!AA109),IF(Config!$C$6=2,SUM(+Ene!AA109+Feb!AA109),IF(Config!$C$6=3,SUM(+Ene!AA109+Feb!AA109+Mar!AA109),IF(Config!$C$6=4,SUM(+Ene!AA109+Feb!AA109+Mar!AA109+Abr!AA109),IF(Config!$C$6=5,SUM(Ene!AA109+Feb!AA109+Mar!AA109+Abr!AA109+May!AA109),IF(Config!$C$6=6,SUM(+Ene!AA109+Feb!AA109+Mar!AA109+Abr!AA109+May!AA109+Jun!AA109),IF(Config!$C$6=7,SUM(Ene!AA109+Feb!AA109+Mar!AA109+Abr!AA109+May!AA109+Jun!AA109+Jul!AA109),IF(Config!$C$6=8,SUM(+Ene!AA109+Feb!AA109+Mar!AA109+Abr!AA109+May!AA109+Jun!AA109+Jul!AA109+Ago!AA109),IF(Config!$C$6=9,SUM(+Ene!AA109+Feb!AA109+Mar!AA109+Abr!AA109+May!AA109+Jun!AA109+Jul!AA109+Ago!AA109+Set!AA109),IF(Config!$C$6=10,SUM(+Ene!AA109+Feb!AA109+Mar!AA109+Abr!AA109+May!AA109+Jun!AA109+Jul!AA109+Ago!AA109+Set!AA109+Oct!AA109),IF(Config!$C$6=11,SUM(+Ene!AA109+Feb!AA109+Mar!AA109+Abr!AA109+May!AA109+Jun!AA109+Jul!AA109+Ago!AA109+Set!AA109+Oct!AA109+Nov!AA109),IF(Config!$C$6=12,SUM(+Ene!AA109+Feb!AA109+Mar!AA109+Abr!AA109+May!AA109+Jun!AA109+Jul!AA109+Ago!AA109+Set!AA109+Oct!AA109+Nov!AA109+Dic!AA109)))))))))))))</f>
        <v>0</v>
      </c>
      <c r="AB109" s="394">
        <f>IF(Config!$C$6=1,SUM(+Ene!AB109),IF(Config!$C$6=2,SUM(+Ene!AB109+Feb!AB109),IF(Config!$C$6=3,SUM(+Ene!AB109+Feb!AB109+Mar!AB109),IF(Config!$C$6=4,SUM(+Ene!AB109+Feb!AB109+Mar!AB109+Abr!AB109),IF(Config!$C$6=5,SUM(Ene!AB109+Feb!AB109+Mar!AB109+Abr!AB109+May!AB109),IF(Config!$C$6=6,SUM(+Ene!AB109+Feb!AB109+Mar!AB109+Abr!AB109+May!AB109+Jun!AB109),IF(Config!$C$6=7,SUM(Ene!AB109+Feb!AB109+Mar!AB109+Abr!AB109+May!AB109+Jun!AB109+Jul!AB109),IF(Config!$C$6=8,SUM(+Ene!AB109+Feb!AB109+Mar!AB109+Abr!AB109+May!AB109+Jun!AB109+Jul!AB109+Ago!AB109),IF(Config!$C$6=9,SUM(+Ene!AB109+Feb!AB109+Mar!AB109+Abr!AB109+May!AB109+Jun!AB109+Jul!AB109+Ago!AB109+Set!AB109),IF(Config!$C$6=10,SUM(+Ene!AB109+Feb!AB109+Mar!AB109+Abr!AB109+May!AB109+Jun!AB109+Jul!AB109+Ago!AB109+Set!AB109+Oct!AB109),IF(Config!$C$6=11,SUM(+Ene!AB109+Feb!AB109+Mar!AB109+Abr!AB109+May!AB109+Jun!AB109+Jul!AB109+Ago!AB109+Set!AB109+Oct!AB109+Nov!AB109),IF(Config!$C$6=12,SUM(+Ene!AB109+Feb!AB109+Mar!AB109+Abr!AB109+May!AB109+Jun!AB109+Jul!AB109+Ago!AB109+Set!AB109+Oct!AB109+Nov!AB109+Dic!AB109)))))))))))))</f>
        <v>0</v>
      </c>
      <c r="AC109" s="394">
        <f>IF(Config!$C$6=1,SUM(+Ene!AC109),IF(Config!$C$6=2,SUM(+Ene!AC109+Feb!AC109),IF(Config!$C$6=3,SUM(+Ene!AC109+Feb!AC109+Mar!AC109),IF(Config!$C$6=4,SUM(+Ene!AC109+Feb!AC109+Mar!AC109+Abr!AC109),IF(Config!$C$6=5,SUM(Ene!AC109+Feb!AC109+Mar!AC109+Abr!AC109+May!AC109),IF(Config!$C$6=6,SUM(+Ene!AC109+Feb!AC109+Mar!AC109+Abr!AC109+May!AC109+Jun!AC109),IF(Config!$C$6=7,SUM(Ene!AC109+Feb!AC109+Mar!AC109+Abr!AC109+May!AC109+Jun!AC109+Jul!AC109),IF(Config!$C$6=8,SUM(+Ene!AC109+Feb!AC109+Mar!AC109+Abr!AC109+May!AC109+Jun!AC109+Jul!AC109+Ago!AC109),IF(Config!$C$6=9,SUM(+Ene!AC109+Feb!AC109+Mar!AC109+Abr!AC109+May!AC109+Jun!AC109+Jul!AC109+Ago!AC109+Set!AC109),IF(Config!$C$6=10,SUM(+Ene!AC109+Feb!AC109+Mar!AC109+Abr!AC109+May!AC109+Jun!AC109+Jul!AC109+Ago!AC109+Set!AC109+Oct!AC109),IF(Config!$C$6=11,SUM(+Ene!AC109+Feb!AC109+Mar!AC109+Abr!AC109+May!AC109+Jun!AC109+Jul!AC109+Ago!AC109+Set!AC109+Oct!AC109+Nov!AC109),IF(Config!$C$6=12,SUM(+Ene!AC109+Feb!AC109+Mar!AC109+Abr!AC109+May!AC109+Jun!AC109+Jul!AC109+Ago!AC109+Set!AC109+Oct!AC109+Nov!AC109+Dic!AC109)))))))))))))</f>
        <v>0</v>
      </c>
      <c r="AD109" s="394">
        <f>IF(Config!$C$6=1,SUM(+Ene!AD109),IF(Config!$C$6=2,SUM(+Ene!AD109+Feb!AD109),IF(Config!$C$6=3,SUM(+Ene!AD109+Feb!AD109+Mar!AD109),IF(Config!$C$6=4,SUM(+Ene!AD109+Feb!AD109+Mar!AD109+Abr!AD109),IF(Config!$C$6=5,SUM(Ene!AD109+Feb!AD109+Mar!AD109+Abr!AD109+May!AD109),IF(Config!$C$6=6,SUM(+Ene!AD109+Feb!AD109+Mar!AD109+Abr!AD109+May!AD109+Jun!AD109),IF(Config!$C$6=7,SUM(Ene!AD109+Feb!AD109+Mar!AD109+Abr!AD109+May!AD109+Jun!AD109+Jul!AD109),IF(Config!$C$6=8,SUM(+Ene!AD109+Feb!AD109+Mar!AD109+Abr!AD109+May!AD109+Jun!AD109+Jul!AD109+Ago!AD109),IF(Config!$C$6=9,SUM(+Ene!AD109+Feb!AD109+Mar!AD109+Abr!AD109+May!AD109+Jun!AD109+Jul!AD109+Ago!AD109+Set!AD109),IF(Config!$C$6=10,SUM(+Ene!AD109+Feb!AD109+Mar!AD109+Abr!AD109+May!AD109+Jun!AD109+Jul!AD109+Ago!AD109+Set!AD109+Oct!AD109),IF(Config!$C$6=11,SUM(+Ene!AD109+Feb!AD109+Mar!AD109+Abr!AD109+May!AD109+Jun!AD109+Jul!AD109+Ago!AD109+Set!AD109+Oct!AD109+Nov!AD109),IF(Config!$C$6=12,SUM(+Ene!AD109+Feb!AD109+Mar!AD109+Abr!AD109+May!AD109+Jun!AD109+Jul!AD109+Ago!AD109+Set!AD109+Oct!AD109+Nov!AD109+Dic!AD109)))))))))))))</f>
        <v>0</v>
      </c>
      <c r="AE109" s="394">
        <f>IF(Config!$C$6=1,SUM(+Ene!AE109),IF(Config!$C$6=2,SUM(+Ene!AE109+Feb!AE109),IF(Config!$C$6=3,SUM(+Ene!AE109+Feb!AE109+Mar!AE109),IF(Config!$C$6=4,SUM(+Ene!AE109+Feb!AE109+Mar!AE109+Abr!AE109),IF(Config!$C$6=5,SUM(Ene!AE109+Feb!AE109+Mar!AE109+Abr!AE109+May!AE109),IF(Config!$C$6=6,SUM(+Ene!AE109+Feb!AE109+Mar!AE109+Abr!AE109+May!AE109+Jun!AE109),IF(Config!$C$6=7,SUM(Ene!AE109+Feb!AE109+Mar!AE109+Abr!AE109+May!AE109+Jun!AE109+Jul!AE109),IF(Config!$C$6=8,SUM(+Ene!AE109+Feb!AE109+Mar!AE109+Abr!AE109+May!AE109+Jun!AE109+Jul!AE109+Ago!AE109),IF(Config!$C$6=9,SUM(+Ene!AE109+Feb!AE109+Mar!AE109+Abr!AE109+May!AE109+Jun!AE109+Jul!AE109+Ago!AE109+Set!AE109),IF(Config!$C$6=10,SUM(+Ene!AE109+Feb!AE109+Mar!AE109+Abr!AE109+May!AE109+Jun!AE109+Jul!AE109+Ago!AE109+Set!AE109+Oct!AE109),IF(Config!$C$6=11,SUM(+Ene!AE109+Feb!AE109+Mar!AE109+Abr!AE109+May!AE109+Jun!AE109+Jul!AE109+Ago!AE109+Set!AE109+Oct!AE109+Nov!AE109),IF(Config!$C$6=12,SUM(+Ene!AE109+Feb!AE109+Mar!AE109+Abr!AE109+May!AE109+Jun!AE109+Jul!AE109+Ago!AE109+Set!AE109+Oct!AE109+Nov!AE109+Dic!AE109)))))))))))))</f>
        <v>0</v>
      </c>
      <c r="AF109" s="394">
        <f>IF(Config!$C$6=1,SUM(+Ene!AF109),IF(Config!$C$6=2,SUM(+Ene!AF109+Feb!AF109),IF(Config!$C$6=3,SUM(+Ene!AF109+Feb!AF109+Mar!AF109),IF(Config!$C$6=4,SUM(+Ene!AF109+Feb!AF109+Mar!AF109+Abr!AF109),IF(Config!$C$6=5,SUM(Ene!AF109+Feb!AF109+Mar!AF109+Abr!AF109+May!AF109),IF(Config!$C$6=6,SUM(+Ene!AF109+Feb!AF109+Mar!AF109+Abr!AF109+May!AF109+Jun!AF109),IF(Config!$C$6=7,SUM(Ene!AF109+Feb!AF109+Mar!AF109+Abr!AF109+May!AF109+Jun!AF109+Jul!AF109),IF(Config!$C$6=8,SUM(+Ene!AF109+Feb!AF109+Mar!AF109+Abr!AF109+May!AF109+Jun!AF109+Jul!AF109+Ago!AF109),IF(Config!$C$6=9,SUM(+Ene!AF109+Feb!AF109+Mar!AF109+Abr!AF109+May!AF109+Jun!AF109+Jul!AF109+Ago!AF109+Set!AF109),IF(Config!$C$6=10,SUM(+Ene!AF109+Feb!AF109+Mar!AF109+Abr!AF109+May!AF109+Jun!AF109+Jul!AF109+Ago!AF109+Set!AF109+Oct!AF109),IF(Config!$C$6=11,SUM(+Ene!AF109+Feb!AF109+Mar!AF109+Abr!AF109+May!AF109+Jun!AF109+Jul!AF109+Ago!AF109+Set!AF109+Oct!AF109+Nov!AF109),IF(Config!$C$6=12,SUM(+Ene!AF109+Feb!AF109+Mar!AF109+Abr!AF109+May!AF109+Jun!AF109+Jul!AF109+Ago!AF109+Set!AF109+Oct!AF109+Nov!AF109+Dic!AF109)))))))))))))</f>
        <v>0</v>
      </c>
      <c r="AG109" s="394">
        <f>IF(Config!$C$6=1,SUM(+Ene!AG109),IF(Config!$C$6=2,SUM(+Ene!AG109+Feb!AG109),IF(Config!$C$6=3,SUM(+Ene!AG109+Feb!AG109+Mar!AG109),IF(Config!$C$6=4,SUM(+Ene!AG109+Feb!AG109+Mar!AG109+Abr!AG109),IF(Config!$C$6=5,SUM(Ene!AG109+Feb!AG109+Mar!AG109+Abr!AG109+May!AG109),IF(Config!$C$6=6,SUM(+Ene!AG109+Feb!AG109+Mar!AG109+Abr!AG109+May!AG109+Jun!AG109),IF(Config!$C$6=7,SUM(Ene!AG109+Feb!AG109+Mar!AG109+Abr!AG109+May!AG109+Jun!AG109+Jul!AG109),IF(Config!$C$6=8,SUM(+Ene!AG109+Feb!AG109+Mar!AG109+Abr!AG109+May!AG109+Jun!AG109+Jul!AG109+Ago!AG109),IF(Config!$C$6=9,SUM(+Ene!AG109+Feb!AG109+Mar!AG109+Abr!AG109+May!AG109+Jun!AG109+Jul!AG109+Ago!AG109+Set!AG109),IF(Config!$C$6=10,SUM(+Ene!AG109+Feb!AG109+Mar!AG109+Abr!AG109+May!AG109+Jun!AG109+Jul!AG109+Ago!AG109+Set!AG109+Oct!AG109),IF(Config!$C$6=11,SUM(+Ene!AG109+Feb!AG109+Mar!AG109+Abr!AG109+May!AG109+Jun!AG109+Jul!AG109+Ago!AG109+Set!AG109+Oct!AG109+Nov!AG109),IF(Config!$C$6=12,SUM(+Ene!AG109+Feb!AG109+Mar!AG109+Abr!AG109+May!AG109+Jun!AG109+Jul!AG109+Ago!AG109+Set!AG109+Oct!AG109+Nov!AG109+Dic!AG109)))))))))))))</f>
        <v>0</v>
      </c>
      <c r="AH109" s="394">
        <f>IF(Config!$C$6=1,SUM(+Ene!AH109),IF(Config!$C$6=2,SUM(+Ene!AH109+Feb!AH109),IF(Config!$C$6=3,SUM(+Ene!AH109+Feb!AH109+Mar!AH109),IF(Config!$C$6=4,SUM(+Ene!AH109+Feb!AH109+Mar!AH109+Abr!AH109),IF(Config!$C$6=5,SUM(Ene!AH109+Feb!AH109+Mar!AH109+Abr!AH109+May!AH109),IF(Config!$C$6=6,SUM(+Ene!AH109+Feb!AH109+Mar!AH109+Abr!AH109+May!AH109+Jun!AH109),IF(Config!$C$6=7,SUM(Ene!AH109+Feb!AH109+Mar!AH109+Abr!AH109+May!AH109+Jun!AH109+Jul!AH109),IF(Config!$C$6=8,SUM(+Ene!AH109+Feb!AH109+Mar!AH109+Abr!AH109+May!AH109+Jun!AH109+Jul!AH109+Ago!AH109),IF(Config!$C$6=9,SUM(+Ene!AH109+Feb!AH109+Mar!AH109+Abr!AH109+May!AH109+Jun!AH109+Jul!AH109+Ago!AH109+Set!AH109),IF(Config!$C$6=10,SUM(+Ene!AH109+Feb!AH109+Mar!AH109+Abr!AH109+May!AH109+Jun!AH109+Jul!AH109+Ago!AH109+Set!AH109+Oct!AH109),IF(Config!$C$6=11,SUM(+Ene!AH109+Feb!AH109+Mar!AH109+Abr!AH109+May!AH109+Jun!AH109+Jul!AH109+Ago!AH109+Set!AH109+Oct!AH109+Nov!AH109),IF(Config!$C$6=12,SUM(+Ene!AH109+Feb!AH109+Mar!AH109+Abr!AH109+May!AH109+Jun!AH109+Jul!AH109+Ago!AH109+Set!AH109+Oct!AH109+Nov!AH109+Dic!AH109)))))))))))))</f>
        <v>0</v>
      </c>
      <c r="AI109" s="394">
        <f>IF(Config!$C$6=1,SUM(+Ene!AI109),IF(Config!$C$6=2,SUM(+Ene!AI109+Feb!AI109),IF(Config!$C$6=3,SUM(+Ene!AI109+Feb!AI109+Mar!AI109),IF(Config!$C$6=4,SUM(+Ene!AI109+Feb!AI109+Mar!AI109+Abr!AI109),IF(Config!$C$6=5,SUM(Ene!AI109+Feb!AI109+Mar!AI109+Abr!AI109+May!AI109),IF(Config!$C$6=6,SUM(+Ene!AI109+Feb!AI109+Mar!AI109+Abr!AI109+May!AI109+Jun!AI109),IF(Config!$C$6=7,SUM(Ene!AI109+Feb!AI109+Mar!AI109+Abr!AI109+May!AI109+Jun!AI109+Jul!AI109),IF(Config!$C$6=8,SUM(+Ene!AI109+Feb!AI109+Mar!AI109+Abr!AI109+May!AI109+Jun!AI109+Jul!AI109+Ago!AI109),IF(Config!$C$6=9,SUM(+Ene!AI109+Feb!AI109+Mar!AI109+Abr!AI109+May!AI109+Jun!AI109+Jul!AI109+Ago!AI109+Set!AI109),IF(Config!$C$6=10,SUM(+Ene!AI109+Feb!AI109+Mar!AI109+Abr!AI109+May!AI109+Jun!AI109+Jul!AI109+Ago!AI109+Set!AI109+Oct!AI109),IF(Config!$C$6=11,SUM(+Ene!AI109+Feb!AI109+Mar!AI109+Abr!AI109+May!AI109+Jun!AI109+Jul!AI109+Ago!AI109+Set!AI109+Oct!AI109+Nov!AI109),IF(Config!$C$6=12,SUM(+Ene!AI109+Feb!AI109+Mar!AI109+Abr!AI109+May!AI109+Jun!AI109+Jul!AI109+Ago!AI109+Set!AI109+Oct!AI109+Nov!AI109+Dic!AI109)))))))))))))</f>
        <v>0</v>
      </c>
      <c r="AJ109" s="394">
        <f>IF(Config!$C$6=1,SUM(+Ene!AJ109),IF(Config!$C$6=2,SUM(+Ene!AJ109+Feb!AJ109),IF(Config!$C$6=3,SUM(+Ene!AJ109+Feb!AJ109+Mar!AJ109),IF(Config!$C$6=4,SUM(+Ene!AJ109+Feb!AJ109+Mar!AJ109+Abr!AJ109),IF(Config!$C$6=5,SUM(Ene!AJ109+Feb!AJ109+Mar!AJ109+Abr!AJ109+May!AJ109),IF(Config!$C$6=6,SUM(+Ene!AJ109+Feb!AJ109+Mar!AJ109+Abr!AJ109+May!AJ109+Jun!AJ109),IF(Config!$C$6=7,SUM(Ene!AJ109+Feb!AJ109+Mar!AJ109+Abr!AJ109+May!AJ109+Jun!AJ109+Jul!AJ109),IF(Config!$C$6=8,SUM(+Ene!AJ109+Feb!AJ109+Mar!AJ109+Abr!AJ109+May!AJ109+Jun!AJ109+Jul!AJ109+Ago!AJ109),IF(Config!$C$6=9,SUM(+Ene!AJ109+Feb!AJ109+Mar!AJ109+Abr!AJ109+May!AJ109+Jun!AJ109+Jul!AJ109+Ago!AJ109+Set!AJ109),IF(Config!$C$6=10,SUM(+Ene!AJ109+Feb!AJ109+Mar!AJ109+Abr!AJ109+May!AJ109+Jun!AJ109+Jul!AJ109+Ago!AJ109+Set!AJ109+Oct!AJ109),IF(Config!$C$6=11,SUM(+Ene!AJ109+Feb!AJ109+Mar!AJ109+Abr!AJ109+May!AJ109+Jun!AJ109+Jul!AJ109+Ago!AJ109+Set!AJ109+Oct!AJ109+Nov!AJ109),IF(Config!$C$6=12,SUM(+Ene!AJ109+Feb!AJ109+Mar!AJ109+Abr!AJ109+May!AJ109+Jun!AJ109+Jul!AJ109+Ago!AJ109+Set!AJ109+Oct!AJ109+Nov!AJ109+Dic!AJ109)))))))))))))</f>
        <v>0</v>
      </c>
      <c r="AK109" s="394">
        <f>IF(Config!$C$6=1,SUM(+Ene!AK109),IF(Config!$C$6=2,SUM(+Ene!AK109+Feb!AK109),IF(Config!$C$6=3,SUM(+Ene!AK109+Feb!AK109+Mar!AK109),IF(Config!$C$6=4,SUM(+Ene!AK109+Feb!AK109+Mar!AK109+Abr!AK109),IF(Config!$C$6=5,SUM(Ene!AK109+Feb!AK109+Mar!AK109+Abr!AK109+May!AK109),IF(Config!$C$6=6,SUM(+Ene!AK109+Feb!AK109+Mar!AK109+Abr!AK109+May!AK109+Jun!AK109),IF(Config!$C$6=7,SUM(Ene!AK109+Feb!AK109+Mar!AK109+Abr!AK109+May!AK109+Jun!AK109+Jul!AK109),IF(Config!$C$6=8,SUM(+Ene!AK109+Feb!AK109+Mar!AK109+Abr!AK109+May!AK109+Jun!AK109+Jul!AK109+Ago!AK109),IF(Config!$C$6=9,SUM(+Ene!AK109+Feb!AK109+Mar!AK109+Abr!AK109+May!AK109+Jun!AK109+Jul!AK109+Ago!AK109+Set!AK109),IF(Config!$C$6=10,SUM(+Ene!AK109+Feb!AK109+Mar!AK109+Abr!AK109+May!AK109+Jun!AK109+Jul!AK109+Ago!AK109+Set!AK109+Oct!AK109),IF(Config!$C$6=11,SUM(+Ene!AK109+Feb!AK109+Mar!AK109+Abr!AK109+May!AK109+Jun!AK109+Jul!AK109+Ago!AK109+Set!AK109+Oct!AK109+Nov!AK109),IF(Config!$C$6=12,SUM(+Ene!AK109+Feb!AK109+Mar!AK109+Abr!AK109+May!AK109+Jun!AK109+Jul!AK109+Ago!AK109+Set!AK109+Oct!AK109+Nov!AK109+Dic!AK109)))))))))))))</f>
        <v>0</v>
      </c>
      <c r="AL109" s="394">
        <f>IF(Config!$C$6=1,SUM(+Ene!AL109),IF(Config!$C$6=2,SUM(+Ene!AL109+Feb!AL109),IF(Config!$C$6=3,SUM(+Ene!AL109+Feb!AL109+Mar!AL109),IF(Config!$C$6=4,SUM(+Ene!AL109+Feb!AL109+Mar!AL109+Abr!AL109),IF(Config!$C$6=5,SUM(Ene!AL109+Feb!AL109+Mar!AL109+Abr!AL109+May!AL109),IF(Config!$C$6=6,SUM(+Ene!AL109+Feb!AL109+Mar!AL109+Abr!AL109+May!AL109+Jun!AL109),IF(Config!$C$6=7,SUM(Ene!AL109+Feb!AL109+Mar!AL109+Abr!AL109+May!AL109+Jun!AL109+Jul!AL109),IF(Config!$C$6=8,SUM(+Ene!AL109+Feb!AL109+Mar!AL109+Abr!AL109+May!AL109+Jun!AL109+Jul!AL109+Ago!AL109),IF(Config!$C$6=9,SUM(+Ene!AL109+Feb!AL109+Mar!AL109+Abr!AL109+May!AL109+Jun!AL109+Jul!AL109+Ago!AL109+Set!AL109),IF(Config!$C$6=10,SUM(+Ene!AL109+Feb!AL109+Mar!AL109+Abr!AL109+May!AL109+Jun!AL109+Jul!AL109+Ago!AL109+Set!AL109+Oct!AL109),IF(Config!$C$6=11,SUM(+Ene!AL109+Feb!AL109+Mar!AL109+Abr!AL109+May!AL109+Jun!AL109+Jul!AL109+Ago!AL109+Set!AL109+Oct!AL109+Nov!AL109),IF(Config!$C$6=12,SUM(+Ene!AL109+Feb!AL109+Mar!AL109+Abr!AL109+May!AL109+Jun!AL109+Jul!AL109+Ago!AL109+Set!AL109+Oct!AL109+Nov!AL109+Dic!AL109)))))))))))))</f>
        <v>0</v>
      </c>
      <c r="AM109" s="394">
        <f>IF(Config!$C$6=1,SUM(+Ene!AM109),IF(Config!$C$6=2,SUM(+Ene!AM109+Feb!AM109),IF(Config!$C$6=3,SUM(+Ene!AM109+Feb!AM109+Mar!AM109),IF(Config!$C$6=4,SUM(+Ene!AM109+Feb!AM109+Mar!AM109+Abr!AM109),IF(Config!$C$6=5,SUM(Ene!AM109+Feb!AM109+Mar!AM109+Abr!AM109+May!AM109),IF(Config!$C$6=6,SUM(+Ene!AM109+Feb!AM109+Mar!AM109+Abr!AM109+May!AM109+Jun!AM109),IF(Config!$C$6=7,SUM(Ene!AM109+Feb!AM109+Mar!AM109+Abr!AM109+May!AM109+Jun!AM109+Jul!AM109),IF(Config!$C$6=8,SUM(+Ene!AM109+Feb!AM109+Mar!AM109+Abr!AM109+May!AM109+Jun!AM109+Jul!AM109+Ago!AM109),IF(Config!$C$6=9,SUM(+Ene!AM109+Feb!AM109+Mar!AM109+Abr!AM109+May!AM109+Jun!AM109+Jul!AM109+Ago!AM109+Set!AM109),IF(Config!$C$6=10,SUM(+Ene!AM109+Feb!AM109+Mar!AM109+Abr!AM109+May!AM109+Jun!AM109+Jul!AM109+Ago!AM109+Set!AM109+Oct!AM109),IF(Config!$C$6=11,SUM(+Ene!AM109+Feb!AM109+Mar!AM109+Abr!AM109+May!AM109+Jun!AM109+Jul!AM109+Ago!AM109+Set!AM109+Oct!AM109+Nov!AM109),IF(Config!$C$6=12,SUM(+Ene!AM109+Feb!AM109+Mar!AM109+Abr!AM109+May!AM109+Jun!AM109+Jul!AM109+Ago!AM109+Set!AM109+Oct!AM109+Nov!AM109+Dic!AM109)))))))))))))</f>
        <v>0</v>
      </c>
      <c r="AN109" s="394">
        <f>IF(Config!$C$6=1,SUM(+Ene!AN109),IF(Config!$C$6=2,SUM(+Ene!AN109+Feb!AN109),IF(Config!$C$6=3,SUM(+Ene!AN109+Feb!AN109+Mar!AN109),IF(Config!$C$6=4,SUM(+Ene!AN109+Feb!AN109+Mar!AN109+Abr!AN109),IF(Config!$C$6=5,SUM(Ene!AN109+Feb!AN109+Mar!AN109+Abr!AN109+May!AN109),IF(Config!$C$6=6,SUM(+Ene!AN109+Feb!AN109+Mar!AN109+Abr!AN109+May!AN109+Jun!AN109),IF(Config!$C$6=7,SUM(Ene!AN109+Feb!AN109+Mar!AN109+Abr!AN109+May!AN109+Jun!AN109+Jul!AN109),IF(Config!$C$6=8,SUM(+Ene!AN109+Feb!AN109+Mar!AN109+Abr!AN109+May!AN109+Jun!AN109+Jul!AN109+Ago!AN109),IF(Config!$C$6=9,SUM(+Ene!AN109+Feb!AN109+Mar!AN109+Abr!AN109+May!AN109+Jun!AN109+Jul!AN109+Ago!AN109+Set!AN109),IF(Config!$C$6=10,SUM(+Ene!AN109+Feb!AN109+Mar!AN109+Abr!AN109+May!AN109+Jun!AN109+Jul!AN109+Ago!AN109+Set!AN109+Oct!AN109),IF(Config!$C$6=11,SUM(+Ene!AN109+Feb!AN109+Mar!AN109+Abr!AN109+May!AN109+Jun!AN109+Jul!AN109+Ago!AN109+Set!AN109+Oct!AN109+Nov!AN109),IF(Config!$C$6=12,SUM(+Ene!AN109+Feb!AN109+Mar!AN109+Abr!AN109+May!AN109+Jun!AN109+Jul!AN109+Ago!AN109+Set!AN109+Oct!AN109+Nov!AN109+Dic!AN109)))))))))))))</f>
        <v>0</v>
      </c>
      <c r="AO109" s="394">
        <f>IF(Config!$C$6=1,SUM(+Ene!AO109),IF(Config!$C$6=2,SUM(+Ene!AO109+Feb!AO109),IF(Config!$C$6=3,SUM(+Ene!AO109+Feb!AO109+Mar!AO109),IF(Config!$C$6=4,SUM(+Ene!AO109+Feb!AO109+Mar!AO109+Abr!AO109),IF(Config!$C$6=5,SUM(Ene!AO109+Feb!AO109+Mar!AO109+Abr!AO109+May!AO109),IF(Config!$C$6=6,SUM(+Ene!AO109+Feb!AO109+Mar!AO109+Abr!AO109+May!AO109+Jun!AO109),IF(Config!$C$6=7,SUM(Ene!AO109+Feb!AO109+Mar!AO109+Abr!AO109+May!AO109+Jun!AO109+Jul!AO109),IF(Config!$C$6=8,SUM(+Ene!AO109+Feb!AO109+Mar!AO109+Abr!AO109+May!AO109+Jun!AO109+Jul!AO109+Ago!AO109),IF(Config!$C$6=9,SUM(+Ene!AO109+Feb!AO109+Mar!AO109+Abr!AO109+May!AO109+Jun!AO109+Jul!AO109+Ago!AO109+Set!AO109),IF(Config!$C$6=10,SUM(+Ene!AO109+Feb!AO109+Mar!AO109+Abr!AO109+May!AO109+Jun!AO109+Jul!AO109+Ago!AO109+Set!AO109+Oct!AO109),IF(Config!$C$6=11,SUM(+Ene!AO109+Feb!AO109+Mar!AO109+Abr!AO109+May!AO109+Jun!AO109+Jul!AO109+Ago!AO109+Set!AO109+Oct!AO109+Nov!AO109),IF(Config!$C$6=12,SUM(+Ene!AO109+Feb!AO109+Mar!AO109+Abr!AO109+May!AO109+Jun!AO109+Jul!AO109+Ago!AO109+Set!AO109+Oct!AO109+Nov!AO109+Dic!AO109)))))))))))))</f>
        <v>0</v>
      </c>
      <c r="AP109" s="394">
        <f>IF(Config!$C$6=1,SUM(+Ene!AP109),IF(Config!$C$6=2,SUM(+Ene!AP109+Feb!AP109),IF(Config!$C$6=3,SUM(+Ene!AP109+Feb!AP109+Mar!AP109),IF(Config!$C$6=4,SUM(+Ene!AP109+Feb!AP109+Mar!AP109+Abr!AP109),IF(Config!$C$6=5,SUM(Ene!AP109+Feb!AP109+Mar!AP109+Abr!AP109+May!AP109),IF(Config!$C$6=6,SUM(+Ene!AP109+Feb!AP109+Mar!AP109+Abr!AP109+May!AP109+Jun!AP109),IF(Config!$C$6=7,SUM(Ene!AP109+Feb!AP109+Mar!AP109+Abr!AP109+May!AP109+Jun!AP109+Jul!AP109),IF(Config!$C$6=8,SUM(+Ene!AP109+Feb!AP109+Mar!AP109+Abr!AP109+May!AP109+Jun!AP109+Jul!AP109+Ago!AP109),IF(Config!$C$6=9,SUM(+Ene!AP109+Feb!AP109+Mar!AP109+Abr!AP109+May!AP109+Jun!AP109+Jul!AP109+Ago!AP109+Set!AP109),IF(Config!$C$6=10,SUM(+Ene!AP109+Feb!AP109+Mar!AP109+Abr!AP109+May!AP109+Jun!AP109+Jul!AP109+Ago!AP109+Set!AP109+Oct!AP109),IF(Config!$C$6=11,SUM(+Ene!AP109+Feb!AP109+Mar!AP109+Abr!AP109+May!AP109+Jun!AP109+Jul!AP109+Ago!AP109+Set!AP109+Oct!AP109+Nov!AP109),IF(Config!$C$6=12,SUM(+Ene!AP109+Feb!AP109+Mar!AP109+Abr!AP109+May!AP109+Jun!AP109+Jul!AP109+Ago!AP109+Set!AP109+Oct!AP109+Nov!AP109+Dic!AP109)))))))))))))</f>
        <v>0</v>
      </c>
      <c r="AQ109" s="394">
        <f>IF(Config!$C$6=1,SUM(+Ene!AQ109),IF(Config!$C$6=2,SUM(+Ene!AQ109+Feb!AQ109),IF(Config!$C$6=3,SUM(+Ene!AQ109+Feb!AQ109+Mar!AQ109),IF(Config!$C$6=4,SUM(+Ene!AQ109+Feb!AQ109+Mar!AQ109+Abr!AQ109),IF(Config!$C$6=5,SUM(Ene!AQ109+Feb!AQ109+Mar!AQ109+Abr!AQ109+May!AQ109),IF(Config!$C$6=6,SUM(+Ene!AQ109+Feb!AQ109+Mar!AQ109+Abr!AQ109+May!AQ109+Jun!AQ109),IF(Config!$C$6=7,SUM(Ene!AQ109+Feb!AQ109+Mar!AQ109+Abr!AQ109+May!AQ109+Jun!AQ109+Jul!AQ109),IF(Config!$C$6=8,SUM(+Ene!AQ109+Feb!AQ109+Mar!AQ109+Abr!AQ109+May!AQ109+Jun!AQ109+Jul!AQ109+Ago!AQ109),IF(Config!$C$6=9,SUM(+Ene!AQ109+Feb!AQ109+Mar!AQ109+Abr!AQ109+May!AQ109+Jun!AQ109+Jul!AQ109+Ago!AQ109+Set!AQ109),IF(Config!$C$6=10,SUM(+Ene!AQ109+Feb!AQ109+Mar!AQ109+Abr!AQ109+May!AQ109+Jun!AQ109+Jul!AQ109+Ago!AQ109+Set!AQ109+Oct!AQ109),IF(Config!$C$6=11,SUM(+Ene!AQ109+Feb!AQ109+Mar!AQ109+Abr!AQ109+May!AQ109+Jun!AQ109+Jul!AQ109+Ago!AQ109+Set!AQ109+Oct!AQ109+Nov!AQ109),IF(Config!$C$6=12,SUM(+Ene!AQ109+Feb!AQ109+Mar!AQ109+Abr!AQ109+May!AQ109+Jun!AQ109+Jul!AQ109+Ago!AQ109+Set!AQ109+Oct!AQ109+Nov!AQ109+Dic!AQ109)))))))))))))</f>
        <v>0</v>
      </c>
      <c r="AR109" s="394">
        <f>IF(Config!$C$6=1,SUM(+Ene!AR109),IF(Config!$C$6=2,SUM(+Ene!AR109+Feb!AR109),IF(Config!$C$6=3,SUM(+Ene!AR109+Feb!AR109+Mar!AR109),IF(Config!$C$6=4,SUM(+Ene!AR109+Feb!AR109+Mar!AR109+Abr!AR109),IF(Config!$C$6=5,SUM(Ene!AR109+Feb!AR109+Mar!AR109+Abr!AR109+May!AR109),IF(Config!$C$6=6,SUM(+Ene!AR109+Feb!AR109+Mar!AR109+Abr!AR109+May!AR109+Jun!AR109),IF(Config!$C$6=7,SUM(Ene!AR109+Feb!AR109+Mar!AR109+Abr!AR109+May!AR109+Jun!AR109+Jul!AR109),IF(Config!$C$6=8,SUM(+Ene!AR109+Feb!AR109+Mar!AR109+Abr!AR109+May!AR109+Jun!AR109+Jul!AR109+Ago!AR109),IF(Config!$C$6=9,SUM(+Ene!AR109+Feb!AR109+Mar!AR109+Abr!AR109+May!AR109+Jun!AR109+Jul!AR109+Ago!AR109+Set!AR109),IF(Config!$C$6=10,SUM(+Ene!AR109+Feb!AR109+Mar!AR109+Abr!AR109+May!AR109+Jun!AR109+Jul!AR109+Ago!AR109+Set!AR109+Oct!AR109),IF(Config!$C$6=11,SUM(+Ene!AR109+Feb!AR109+Mar!AR109+Abr!AR109+May!AR109+Jun!AR109+Jul!AR109+Ago!AR109+Set!AR109+Oct!AR109+Nov!AR109),IF(Config!$C$6=12,SUM(+Ene!AR109+Feb!AR109+Mar!AR109+Abr!AR109+May!AR109+Jun!AR109+Jul!AR109+Ago!AR109+Set!AR109+Oct!AR109+Nov!AR109+Dic!AR109)))))))))))))</f>
        <v>0</v>
      </c>
      <c r="AS109" s="394">
        <f>IF(Config!$C$6=1,SUM(+Ene!AS109),IF(Config!$C$6=2,SUM(+Ene!AS109+Feb!AS109),IF(Config!$C$6=3,SUM(+Ene!AS109+Feb!AS109+Mar!AS109),IF(Config!$C$6=4,SUM(+Ene!AS109+Feb!AS109+Mar!AS109+Abr!AS109),IF(Config!$C$6=5,SUM(Ene!AS109+Feb!AS109+Mar!AS109+Abr!AS109+May!AS109),IF(Config!$C$6=6,SUM(+Ene!AS109+Feb!AS109+Mar!AS109+Abr!AS109+May!AS109+Jun!AS109),IF(Config!$C$6=7,SUM(Ene!AS109+Feb!AS109+Mar!AS109+Abr!AS109+May!AS109+Jun!AS109+Jul!AS109),IF(Config!$C$6=8,SUM(+Ene!AS109+Feb!AS109+Mar!AS109+Abr!AS109+May!AS109+Jun!AS109+Jul!AS109+Ago!AS109),IF(Config!$C$6=9,SUM(+Ene!AS109+Feb!AS109+Mar!AS109+Abr!AS109+May!AS109+Jun!AS109+Jul!AS109+Ago!AS109+Set!AS109),IF(Config!$C$6=10,SUM(+Ene!AS109+Feb!AS109+Mar!AS109+Abr!AS109+May!AS109+Jun!AS109+Jul!AS109+Ago!AS109+Set!AS109+Oct!AS109),IF(Config!$C$6=11,SUM(+Ene!AS109+Feb!AS109+Mar!AS109+Abr!AS109+May!AS109+Jun!AS109+Jul!AS109+Ago!AS109+Set!AS109+Oct!AS109+Nov!AS109),IF(Config!$C$6=12,SUM(+Ene!AS109+Feb!AS109+Mar!AS109+Abr!AS109+May!AS109+Jun!AS109+Jul!AS109+Ago!AS109+Set!AS109+Oct!AS109+Nov!AS109+Dic!AS109)))))))))))))</f>
        <v>0</v>
      </c>
      <c r="AT109" s="394">
        <f>IF(Config!$C$6=1,SUM(+Ene!AT109),IF(Config!$C$6=2,SUM(+Ene!AT109+Feb!AT109),IF(Config!$C$6=3,SUM(+Ene!AT109+Feb!AT109+Mar!AT109),IF(Config!$C$6=4,SUM(+Ene!AT109+Feb!AT109+Mar!AT109+Abr!AT109),IF(Config!$C$6=5,SUM(Ene!AT109+Feb!AT109+Mar!AT109+Abr!AT109+May!AT109),IF(Config!$C$6=6,SUM(+Ene!AT109+Feb!AT109+Mar!AT109+Abr!AT109+May!AT109+Jun!AT109),IF(Config!$C$6=7,SUM(Ene!AT109+Feb!AT109+Mar!AT109+Abr!AT109+May!AT109+Jun!AT109+Jul!AT109),IF(Config!$C$6=8,SUM(+Ene!AT109+Feb!AT109+Mar!AT109+Abr!AT109+May!AT109+Jun!AT109+Jul!AT109+Ago!AT109),IF(Config!$C$6=9,SUM(+Ene!AT109+Feb!AT109+Mar!AT109+Abr!AT109+May!AT109+Jun!AT109+Jul!AT109+Ago!AT109+Set!AT109),IF(Config!$C$6=10,SUM(+Ene!AT109+Feb!AT109+Mar!AT109+Abr!AT109+May!AT109+Jun!AT109+Jul!AT109+Ago!AT109+Set!AT109+Oct!AT109),IF(Config!$C$6=11,SUM(+Ene!AT109+Feb!AT109+Mar!AT109+Abr!AT109+May!AT109+Jun!AT109+Jul!AT109+Ago!AT109+Set!AT109+Oct!AT109+Nov!AT109),IF(Config!$C$6=12,SUM(+Ene!AT109+Feb!AT109+Mar!AT109+Abr!AT109+May!AT109+Jun!AT109+Jul!AT109+Ago!AT109+Set!AT109+Oct!AT109+Nov!AT109+Dic!AT109)))))))))))))</f>
        <v>0</v>
      </c>
      <c r="AU109">
        <f t="shared" si="79"/>
        <v>0</v>
      </c>
      <c r="AV109" s="394">
        <f t="shared" si="70"/>
        <v>0</v>
      </c>
      <c r="AW109" s="394">
        <f t="shared" si="71"/>
        <v>0</v>
      </c>
      <c r="AX109" s="394">
        <f t="shared" si="72"/>
        <v>0</v>
      </c>
      <c r="AY109" s="394">
        <f t="shared" si="73"/>
        <v>0</v>
      </c>
      <c r="AZ109" s="394">
        <f t="shared" si="74"/>
        <v>0</v>
      </c>
      <c r="BA109" s="394">
        <f t="shared" si="75"/>
        <v>0</v>
      </c>
      <c r="BB109" s="37">
        <f t="shared" si="59"/>
        <v>0</v>
      </c>
      <c r="BC109" s="394">
        <f t="shared" si="76"/>
        <v>0</v>
      </c>
      <c r="BD109" s="394">
        <f t="shared" si="77"/>
        <v>0</v>
      </c>
      <c r="BE109" s="394">
        <f t="shared" si="78"/>
        <v>0</v>
      </c>
      <c r="BF109" s="54">
        <f t="shared" si="69"/>
        <v>0</v>
      </c>
      <c r="BG109" t="str">
        <f t="shared" si="80"/>
        <v>OK</v>
      </c>
    </row>
    <row r="110" spans="1:59" x14ac:dyDescent="0.25">
      <c r="A110" s="400">
        <v>107</v>
      </c>
      <c r="B110" s="392" t="str">
        <f>METAS!B106</f>
        <v>PORCENTAJE DE VACUNADOS CON 1 DOSIS CON VACUNA CONTRA NEUMOCOCO, EN LA POBLACIÓN &gt;= 60 AÑOS</v>
      </c>
      <c r="C110" s="387" t="str">
        <f>METAS!D106</f>
        <v>DIT</v>
      </c>
      <c r="D110" s="394">
        <f>IF(Config!$C$6=1,SUM(+Ene!D110),IF(Config!$C$6=2,SUM(+Ene!D110+Feb!D110),IF(Config!$C$6=3,SUM(+Ene!D110+Feb!D110+Mar!D110),IF(Config!$C$6=4,SUM(+Ene!D110+Feb!D110+Mar!D110+Abr!D110),IF(Config!$C$6=5,SUM(Ene!D110+Feb!D110+Mar!D110+Abr!D110+May!D110),IF(Config!$C$6=6,SUM(+Ene!D110+Feb!D110+Mar!D110+Abr!D110+May!D110+Jun!D110),IF(Config!$C$6=7,SUM(Ene!D110+Feb!D110+Mar!D110+Abr!D110+May!D110+Jun!D110+Jul!D110),IF(Config!$C$6=8,SUM(+Ene!D110+Feb!D110+Mar!D110+Abr!D110+May!D110+Jun!D110+Jul!D110+Ago!D110),IF(Config!$C$6=9,SUM(+Ene!D110+Feb!D110+Mar!D110+Abr!D110+May!D110+Jun!D110+Jul!D110+Ago!D110+Set!D110),IF(Config!$C$6=10,SUM(+Ene!D110+Feb!D110+Mar!D110+Abr!D110+May!D110+Jun!D110+Jul!D110+Ago!D110+Set!D110+Oct!D110),IF(Config!$C$6=11,SUM(+Ene!D110+Feb!D110+Mar!D110+Abr!D110+May!D110+Jun!D110+Jul!D110+Ago!D110+Set!D110+Oct!D110+Nov!D110),IF(Config!$C$6=12,SUM(+Ene!D110+Feb!D110+Mar!D110+Abr!D110+May!D110+Jun!D110+Jul!D110+Ago!D110+Set!D110+Oct!D110+Nov!D110+Dic!D110)))))))))))))</f>
        <v>0</v>
      </c>
      <c r="E110" s="394">
        <f>IF(Config!$C$6=1,SUM(+Ene!E110),IF(Config!$C$6=2,SUM(+Ene!E110+Feb!E110),IF(Config!$C$6=3,SUM(+Ene!E110+Feb!E110+Mar!E110),IF(Config!$C$6=4,SUM(+Ene!E110+Feb!E110+Mar!E110+Abr!E110),IF(Config!$C$6=5,SUM(Ene!E110+Feb!E110+Mar!E110+Abr!E110+May!E110),IF(Config!$C$6=6,SUM(+Ene!E110+Feb!E110+Mar!E110+Abr!E110+May!E110+Jun!E110),IF(Config!$C$6=7,SUM(Ene!E110+Feb!E110+Mar!E110+Abr!E110+May!E110+Jun!E110+Jul!E110),IF(Config!$C$6=8,SUM(+Ene!E110+Feb!E110+Mar!E110+Abr!E110+May!E110+Jun!E110+Jul!E110+Ago!E110),IF(Config!$C$6=9,SUM(+Ene!E110+Feb!E110+Mar!E110+Abr!E110+May!E110+Jun!E110+Jul!E110+Ago!E110+Set!E110),IF(Config!$C$6=10,SUM(+Ene!E110+Feb!E110+Mar!E110+Abr!E110+May!E110+Jun!E110+Jul!E110+Ago!E110+Set!E110+Oct!E110),IF(Config!$C$6=11,SUM(+Ene!E110+Feb!E110+Mar!E110+Abr!E110+May!E110+Jun!E110+Jul!E110+Ago!E110+Set!E110+Oct!E110+Nov!E110),IF(Config!$C$6=12,SUM(+Ene!E110+Feb!E110+Mar!E110+Abr!E110+May!E110+Jun!E110+Jul!E110+Ago!E110+Set!E110+Oct!E110+Nov!E110+Dic!E110)))))))))))))</f>
        <v>0</v>
      </c>
      <c r="F110" s="429">
        <f>IF(Config!$C$6=1,SUM(+Ene!F130),IF(Config!$C$6=2,SUM(+Ene!F130+Feb!F130),IF(Config!$C$6=3,SUM(+Ene!F130+Feb!F130+Mar!F130),IF(Config!$C$6=4,SUM(+Ene!F130+Feb!F130+Mar!F130+Abr!F130),IF(Config!$C$6=5,SUM(Ene!F130+Feb!F130+Mar!F130+Abr!F130+May!F130),IF(Config!$C$6=6,SUM(+Ene!F130+Feb!F130+Mar!F130+Abr!F130+May!F130+Jun!F130),IF(Config!$C$6=7,SUM(Ene!F130+Feb!F130+Mar!F130+Abr!F130+May!F130+Jun!F130+Jul!F130),IF(Config!$C$6=8,SUM(+Ene!F130+Feb!F130+Mar!F130+Abr!F130+May!F130+Jun!F130+Jul!F130+Ago!F130),IF(Config!$C$6=9,SUM(+Ene!F130+Feb!F130+Mar!F130+Abr!F130+May!F130+Jun!F130+Jul!F130+Ago!F130+Set!F130),IF(Config!$C$6=10,SUM(+Ene!F130+Feb!F130+Mar!F130+Abr!F130+May!F130+Jun!F130+Jul!F130+Ago!F130+Set!F130+Oct!F130),IF(Config!$C$6=11,SUM(+Ene!F130+Feb!F130+Mar!F130+Abr!F130+May!F130+Jun!F130+Jul!F130+Ago!F130+Set!F130+Oct!F130+Nov!F130),IF(Config!$C$6=12,SUM(+Ene!F130+Feb!F130+Mar!F130+Abr!F130+May!F130+Jun!F130+Jul!F130+Ago!F130+Set!F130+Oct!F130+Nov!F130+Dic!F130)))))))))))))</f>
        <v>0</v>
      </c>
      <c r="G110" s="394">
        <f>IF(Config!$C$6=1,SUM(+Ene!G110),IF(Config!$C$6=2,SUM(+Ene!G110+Feb!G110),IF(Config!$C$6=3,SUM(+Ene!G110+Feb!G110+Mar!G110),IF(Config!$C$6=4,SUM(+Ene!G110+Feb!G110+Mar!G110+Abr!G110),IF(Config!$C$6=5,SUM(Ene!G110+Feb!G110+Mar!G110+Abr!G110+May!G110),IF(Config!$C$6=6,SUM(+Ene!G110+Feb!G110+Mar!G110+Abr!G110+May!G110+Jun!G110),IF(Config!$C$6=7,SUM(Ene!G110+Feb!G110+Mar!G110+Abr!G110+May!G110+Jun!G110+Jul!G110),IF(Config!$C$6=8,SUM(+Ene!G110+Feb!G110+Mar!G110+Abr!G110+May!G110+Jun!G110+Jul!G110+Ago!G110),IF(Config!$C$6=9,SUM(+Ene!G110+Feb!G110+Mar!G110+Abr!G110+May!G110+Jun!G110+Jul!G110+Ago!G110+Set!G110),IF(Config!$C$6=10,SUM(+Ene!G110+Feb!G110+Mar!G110+Abr!G110+May!G110+Jun!G110+Jul!G110+Ago!G110+Set!G110+Oct!G110),IF(Config!$C$6=11,SUM(+Ene!G110+Feb!G110+Mar!G110+Abr!G110+May!G110+Jun!G110+Jul!G110+Ago!G110+Set!G110+Oct!G110+Nov!G110),IF(Config!$C$6=12,SUM(+Ene!G110+Feb!G110+Mar!G110+Abr!G110+May!G110+Jun!G110+Jul!G110+Ago!G110+Set!G110+Oct!G110+Nov!G110+Dic!G110)))))))))))))</f>
        <v>0</v>
      </c>
      <c r="H110" s="394">
        <f>IF(Config!$C$6=1,SUM(+Ene!H110),IF(Config!$C$6=2,SUM(+Ene!H110+Feb!H110),IF(Config!$C$6=3,SUM(+Ene!H110+Feb!H110+Mar!H110),IF(Config!$C$6=4,SUM(+Ene!H110+Feb!H110+Mar!H110+Abr!H110),IF(Config!$C$6=5,SUM(Ene!H110+Feb!H110+Mar!H110+Abr!H110+May!H110),IF(Config!$C$6=6,SUM(+Ene!H110+Feb!H110+Mar!H110+Abr!H110+May!H110+Jun!H110),IF(Config!$C$6=7,SUM(Ene!H110+Feb!H110+Mar!H110+Abr!H110+May!H110+Jun!H110+Jul!H110),IF(Config!$C$6=8,SUM(+Ene!H110+Feb!H110+Mar!H110+Abr!H110+May!H110+Jun!H110+Jul!H110+Ago!H110),IF(Config!$C$6=9,SUM(+Ene!H110+Feb!H110+Mar!H110+Abr!H110+May!H110+Jun!H110+Jul!H110+Ago!H110+Set!H110),IF(Config!$C$6=10,SUM(+Ene!H110+Feb!H110+Mar!H110+Abr!H110+May!H110+Jun!H110+Jul!H110+Ago!H110+Set!H110+Oct!H110),IF(Config!$C$6=11,SUM(+Ene!H110+Feb!H110+Mar!H110+Abr!H110+May!H110+Jun!H110+Jul!H110+Ago!H110+Set!H110+Oct!H110+Nov!H110),IF(Config!$C$6=12,SUM(+Ene!H110+Feb!H110+Mar!H110+Abr!H110+May!H110+Jun!H110+Jul!H110+Ago!H110+Set!H110+Oct!H110+Nov!H110+Dic!H110)))))))))))))</f>
        <v>0</v>
      </c>
      <c r="I110" s="394">
        <f>IF(Config!$C$6=1,SUM(+Ene!I110),IF(Config!$C$6=2,SUM(+Ene!I110+Feb!I110),IF(Config!$C$6=3,SUM(+Ene!I110+Feb!I110+Mar!I110),IF(Config!$C$6=4,SUM(+Ene!I110+Feb!I110+Mar!I110+Abr!I110),IF(Config!$C$6=5,SUM(Ene!I110+Feb!I110+Mar!I110+Abr!I110+May!I110),IF(Config!$C$6=6,SUM(+Ene!I110+Feb!I110+Mar!I110+Abr!I110+May!I110+Jun!I110),IF(Config!$C$6=7,SUM(Ene!I110+Feb!I110+Mar!I110+Abr!I110+May!I110+Jun!I110+Jul!I110),IF(Config!$C$6=8,SUM(+Ene!I110+Feb!I110+Mar!I110+Abr!I110+May!I110+Jun!I110+Jul!I110+Ago!I110),IF(Config!$C$6=9,SUM(+Ene!I110+Feb!I110+Mar!I110+Abr!I110+May!I110+Jun!I110+Jul!I110+Ago!I110+Set!I110),IF(Config!$C$6=10,SUM(+Ene!I110+Feb!I110+Mar!I110+Abr!I110+May!I110+Jun!I110+Jul!I110+Ago!I110+Set!I110+Oct!I110),IF(Config!$C$6=11,SUM(+Ene!I110+Feb!I110+Mar!I110+Abr!I110+May!I110+Jun!I110+Jul!I110+Ago!I110+Set!I110+Oct!I110+Nov!I110),IF(Config!$C$6=12,SUM(+Ene!I110+Feb!I110+Mar!I110+Abr!I110+May!I110+Jun!I110+Jul!I110+Ago!I110+Set!I110+Oct!I110+Nov!I110+Dic!I110)))))))))))))</f>
        <v>0</v>
      </c>
      <c r="J110" s="394">
        <f>IF(Config!$C$6=1,SUM(+Ene!J110),IF(Config!$C$6=2,SUM(+Ene!J110+Feb!J110),IF(Config!$C$6=3,SUM(+Ene!J110+Feb!J110+Mar!J110),IF(Config!$C$6=4,SUM(+Ene!J110+Feb!J110+Mar!J110+Abr!J110),IF(Config!$C$6=5,SUM(Ene!J110+Feb!J110+Mar!J110+Abr!J110+May!J110),IF(Config!$C$6=6,SUM(+Ene!J110+Feb!J110+Mar!J110+Abr!J110+May!J110+Jun!J110),IF(Config!$C$6=7,SUM(Ene!J110+Feb!J110+Mar!J110+Abr!J110+May!J110+Jun!J110+Jul!J110),IF(Config!$C$6=8,SUM(+Ene!J110+Feb!J110+Mar!J110+Abr!J110+May!J110+Jun!J110+Jul!J110+Ago!J110),IF(Config!$C$6=9,SUM(+Ene!J110+Feb!J110+Mar!J110+Abr!J110+May!J110+Jun!J110+Jul!J110+Ago!J110+Set!J110),IF(Config!$C$6=10,SUM(+Ene!J110+Feb!J110+Mar!J110+Abr!J110+May!J110+Jun!J110+Jul!J110+Ago!J110+Set!J110+Oct!J110),IF(Config!$C$6=11,SUM(+Ene!J110+Feb!J110+Mar!J110+Abr!J110+May!J110+Jun!J110+Jul!J110+Ago!J110+Set!J110+Oct!J110+Nov!J110),IF(Config!$C$6=12,SUM(+Ene!J110+Feb!J110+Mar!J110+Abr!J110+May!J110+Jun!J110+Jul!J110+Ago!J110+Set!J110+Oct!J110+Nov!J110+Dic!J110)))))))))))))</f>
        <v>0</v>
      </c>
      <c r="K110" s="394">
        <f>IF(Config!$C$6=1,SUM(+Ene!K110),IF(Config!$C$6=2,SUM(+Ene!K110+Feb!K110),IF(Config!$C$6=3,SUM(+Ene!K110+Feb!K110+Mar!K110),IF(Config!$C$6=4,SUM(+Ene!K110+Feb!K110+Mar!K110+Abr!K110),IF(Config!$C$6=5,SUM(Ene!K110+Feb!K110+Mar!K110+Abr!K110+May!K110),IF(Config!$C$6=6,SUM(+Ene!K110+Feb!K110+Mar!K110+Abr!K110+May!K110+Jun!K110),IF(Config!$C$6=7,SUM(Ene!K110+Feb!K110+Mar!K110+Abr!K110+May!K110+Jun!K110+Jul!K110),IF(Config!$C$6=8,SUM(+Ene!K110+Feb!K110+Mar!K110+Abr!K110+May!K110+Jun!K110+Jul!K110+Ago!K110),IF(Config!$C$6=9,SUM(+Ene!K110+Feb!K110+Mar!K110+Abr!K110+May!K110+Jun!K110+Jul!K110+Ago!K110+Set!K110),IF(Config!$C$6=10,SUM(+Ene!K110+Feb!K110+Mar!K110+Abr!K110+May!K110+Jun!K110+Jul!K110+Ago!K110+Set!K110+Oct!K110),IF(Config!$C$6=11,SUM(+Ene!K110+Feb!K110+Mar!K110+Abr!K110+May!K110+Jun!K110+Jul!K110+Ago!K110+Set!K110+Oct!K110+Nov!K110),IF(Config!$C$6=12,SUM(+Ene!K110+Feb!K110+Mar!K110+Abr!K110+May!K110+Jun!K110+Jul!K110+Ago!K110+Set!K110+Oct!K110+Nov!K110+Dic!K110)))))))))))))</f>
        <v>0</v>
      </c>
      <c r="L110" s="394">
        <f>IF(Config!$C$6=1,SUM(+Ene!L110),IF(Config!$C$6=2,SUM(+Ene!L110+Feb!L110),IF(Config!$C$6=3,SUM(+Ene!L110+Feb!L110+Mar!L110),IF(Config!$C$6=4,SUM(+Ene!L110+Feb!L110+Mar!L110+Abr!L110),IF(Config!$C$6=5,SUM(Ene!L110+Feb!L110+Mar!L110+Abr!L110+May!L110),IF(Config!$C$6=6,SUM(+Ene!L110+Feb!L110+Mar!L110+Abr!L110+May!L110+Jun!L110),IF(Config!$C$6=7,SUM(Ene!L110+Feb!L110+Mar!L110+Abr!L110+May!L110+Jun!L110+Jul!L110),IF(Config!$C$6=8,SUM(+Ene!L110+Feb!L110+Mar!L110+Abr!L110+May!L110+Jun!L110+Jul!L110+Ago!L110),IF(Config!$C$6=9,SUM(+Ene!L110+Feb!L110+Mar!L110+Abr!L110+May!L110+Jun!L110+Jul!L110+Ago!L110+Set!L110),IF(Config!$C$6=10,SUM(+Ene!L110+Feb!L110+Mar!L110+Abr!L110+May!L110+Jun!L110+Jul!L110+Ago!L110+Set!L110+Oct!L110),IF(Config!$C$6=11,SUM(+Ene!L110+Feb!L110+Mar!L110+Abr!L110+May!L110+Jun!L110+Jul!L110+Ago!L110+Set!L110+Oct!L110+Nov!L110),IF(Config!$C$6=12,SUM(+Ene!L110+Feb!L110+Mar!L110+Abr!L110+May!L110+Jun!L110+Jul!L110+Ago!L110+Set!L110+Oct!L110+Nov!L110+Dic!L110)))))))))))))</f>
        <v>0</v>
      </c>
      <c r="M110" s="394">
        <f>IF(Config!$C$6=1,SUM(+Ene!M110),IF(Config!$C$6=2,SUM(+Ene!M110+Feb!M110),IF(Config!$C$6=3,SUM(+Ene!M110+Feb!M110+Mar!M110),IF(Config!$C$6=4,SUM(+Ene!M110+Feb!M110+Mar!M110+Abr!M110),IF(Config!$C$6=5,SUM(Ene!M110+Feb!M110+Mar!M110+Abr!M110+May!M110),IF(Config!$C$6=6,SUM(+Ene!M110+Feb!M110+Mar!M110+Abr!M110+May!M110+Jun!M110),IF(Config!$C$6=7,SUM(Ene!M110+Feb!M110+Mar!M110+Abr!M110+May!M110+Jun!M110+Jul!M110),IF(Config!$C$6=8,SUM(+Ene!M110+Feb!M110+Mar!M110+Abr!M110+May!M110+Jun!M110+Jul!M110+Ago!M110),IF(Config!$C$6=9,SUM(+Ene!M110+Feb!M110+Mar!M110+Abr!M110+May!M110+Jun!M110+Jul!M110+Ago!M110+Set!M110),IF(Config!$C$6=10,SUM(+Ene!M110+Feb!M110+Mar!M110+Abr!M110+May!M110+Jun!M110+Jul!M110+Ago!M110+Set!M110+Oct!M110),IF(Config!$C$6=11,SUM(+Ene!M110+Feb!M110+Mar!M110+Abr!M110+May!M110+Jun!M110+Jul!M110+Ago!M110+Set!M110+Oct!M110+Nov!M110),IF(Config!$C$6=12,SUM(+Ene!M110+Feb!M110+Mar!M110+Abr!M110+May!M110+Jun!M110+Jul!M110+Ago!M110+Set!M110+Oct!M110+Nov!M110+Dic!M110)))))))))))))</f>
        <v>0</v>
      </c>
      <c r="N110" s="394">
        <f>IF(Config!$C$6=1,SUM(+Ene!N110),IF(Config!$C$6=2,SUM(+Ene!N110+Feb!N110),IF(Config!$C$6=3,SUM(+Ene!N110+Feb!N110+Mar!N110),IF(Config!$C$6=4,SUM(+Ene!N110+Feb!N110+Mar!N110+Abr!N110),IF(Config!$C$6=5,SUM(Ene!N110+Feb!N110+Mar!N110+Abr!N110+May!N110),IF(Config!$C$6=6,SUM(+Ene!N110+Feb!N110+Mar!N110+Abr!N110+May!N110+Jun!N110),IF(Config!$C$6=7,SUM(Ene!N110+Feb!N110+Mar!N110+Abr!N110+May!N110+Jun!N110+Jul!N110),IF(Config!$C$6=8,SUM(+Ene!N110+Feb!N110+Mar!N110+Abr!N110+May!N110+Jun!N110+Jul!N110+Ago!N110),IF(Config!$C$6=9,SUM(+Ene!N110+Feb!N110+Mar!N110+Abr!N110+May!N110+Jun!N110+Jul!N110+Ago!N110+Set!N110),IF(Config!$C$6=10,SUM(+Ene!N110+Feb!N110+Mar!N110+Abr!N110+May!N110+Jun!N110+Jul!N110+Ago!N110+Set!N110+Oct!N110),IF(Config!$C$6=11,SUM(+Ene!N110+Feb!N110+Mar!N110+Abr!N110+May!N110+Jun!N110+Jul!N110+Ago!N110+Set!N110+Oct!N110+Nov!N110),IF(Config!$C$6=12,SUM(+Ene!N110+Feb!N110+Mar!N110+Abr!N110+May!N110+Jun!N110+Jul!N110+Ago!N110+Set!N110+Oct!N110+Nov!N110+Dic!N110)))))))))))))</f>
        <v>0</v>
      </c>
      <c r="O110" s="394">
        <f>IF(Config!$C$6=1,SUM(+Ene!O110),IF(Config!$C$6=2,SUM(+Ene!O110+Feb!O110),IF(Config!$C$6=3,SUM(+Ene!O110+Feb!O110+Mar!O110),IF(Config!$C$6=4,SUM(+Ene!O110+Feb!O110+Mar!O110+Abr!O110),IF(Config!$C$6=5,SUM(Ene!O110+Feb!O110+Mar!O110+Abr!O110+May!O110),IF(Config!$C$6=6,SUM(+Ene!O110+Feb!O110+Mar!O110+Abr!O110+May!O110+Jun!O110),IF(Config!$C$6=7,SUM(Ene!O110+Feb!O110+Mar!O110+Abr!O110+May!O110+Jun!O110+Jul!O110),IF(Config!$C$6=8,SUM(+Ene!O110+Feb!O110+Mar!O110+Abr!O110+May!O110+Jun!O110+Jul!O110+Ago!O110),IF(Config!$C$6=9,SUM(+Ene!O110+Feb!O110+Mar!O110+Abr!O110+May!O110+Jun!O110+Jul!O110+Ago!O110+Set!O110),IF(Config!$C$6=10,SUM(+Ene!O110+Feb!O110+Mar!O110+Abr!O110+May!O110+Jun!O110+Jul!O110+Ago!O110+Set!O110+Oct!O110),IF(Config!$C$6=11,SUM(+Ene!O110+Feb!O110+Mar!O110+Abr!O110+May!O110+Jun!O110+Jul!O110+Ago!O110+Set!O110+Oct!O110+Nov!O110),IF(Config!$C$6=12,SUM(+Ene!O110+Feb!O110+Mar!O110+Abr!O110+May!O110+Jun!O110+Jul!O110+Ago!O110+Set!O110+Oct!O110+Nov!O110+Dic!O110)))))))))))))</f>
        <v>0</v>
      </c>
      <c r="P110" s="394">
        <f>IF(Config!$C$6=1,SUM(+Ene!P110),IF(Config!$C$6=2,SUM(+Ene!P110+Feb!P110),IF(Config!$C$6=3,SUM(+Ene!P110+Feb!P110+Mar!P110),IF(Config!$C$6=4,SUM(+Ene!P110+Feb!P110+Mar!P110+Abr!P110),IF(Config!$C$6=5,SUM(Ene!P110+Feb!P110+Mar!P110+Abr!P110+May!P110),IF(Config!$C$6=6,SUM(+Ene!P110+Feb!P110+Mar!P110+Abr!P110+May!P110+Jun!P110),IF(Config!$C$6=7,SUM(Ene!P110+Feb!P110+Mar!P110+Abr!P110+May!P110+Jun!P110+Jul!P110),IF(Config!$C$6=8,SUM(+Ene!P110+Feb!P110+Mar!P110+Abr!P110+May!P110+Jun!P110+Jul!P110+Ago!P110),IF(Config!$C$6=9,SUM(+Ene!P110+Feb!P110+Mar!P110+Abr!P110+May!P110+Jun!P110+Jul!P110+Ago!P110+Set!P110),IF(Config!$C$6=10,SUM(+Ene!P110+Feb!P110+Mar!P110+Abr!P110+May!P110+Jun!P110+Jul!P110+Ago!P110+Set!P110+Oct!P110),IF(Config!$C$6=11,SUM(+Ene!P110+Feb!P110+Mar!P110+Abr!P110+May!P110+Jun!P110+Jul!P110+Ago!P110+Set!P110+Oct!P110+Nov!P110),IF(Config!$C$6=12,SUM(+Ene!P110+Feb!P110+Mar!P110+Abr!P110+May!P110+Jun!P110+Jul!P110+Ago!P110+Set!P110+Oct!P110+Nov!P110+Dic!P110)))))))))))))</f>
        <v>0</v>
      </c>
      <c r="Q110" s="394">
        <f>IF(Config!$C$6=1,SUM(+Ene!Q110),IF(Config!$C$6=2,SUM(+Ene!Q110+Feb!Q110),IF(Config!$C$6=3,SUM(+Ene!Q110+Feb!Q110+Mar!Q110),IF(Config!$C$6=4,SUM(+Ene!Q110+Feb!Q110+Mar!Q110+Abr!Q110),IF(Config!$C$6=5,SUM(Ene!Q110+Feb!Q110+Mar!Q110+Abr!Q110+May!Q110),IF(Config!$C$6=6,SUM(+Ene!Q110+Feb!Q110+Mar!Q110+Abr!Q110+May!Q110+Jun!Q110),IF(Config!$C$6=7,SUM(Ene!Q110+Feb!Q110+Mar!Q110+Abr!Q110+May!Q110+Jun!Q110+Jul!Q110),IF(Config!$C$6=8,SUM(+Ene!Q110+Feb!Q110+Mar!Q110+Abr!Q110+May!Q110+Jun!Q110+Jul!Q110+Ago!Q110),IF(Config!$C$6=9,SUM(+Ene!Q110+Feb!Q110+Mar!Q110+Abr!Q110+May!Q110+Jun!Q110+Jul!Q110+Ago!Q110+Set!Q110),IF(Config!$C$6=10,SUM(+Ene!Q110+Feb!Q110+Mar!Q110+Abr!Q110+May!Q110+Jun!Q110+Jul!Q110+Ago!Q110+Set!Q110+Oct!Q110),IF(Config!$C$6=11,SUM(+Ene!Q110+Feb!Q110+Mar!Q110+Abr!Q110+May!Q110+Jun!Q110+Jul!Q110+Ago!Q110+Set!Q110+Oct!Q110+Nov!Q110),IF(Config!$C$6=12,SUM(+Ene!Q110+Feb!Q110+Mar!Q110+Abr!Q110+May!Q110+Jun!Q110+Jul!Q110+Ago!Q110+Set!Q110+Oct!Q110+Nov!Q110+Dic!Q110)))))))))))))</f>
        <v>0</v>
      </c>
      <c r="R110" s="394">
        <f>IF(Config!$C$6=1,SUM(+Ene!R110),IF(Config!$C$6=2,SUM(+Ene!R110+Feb!R110),IF(Config!$C$6=3,SUM(+Ene!R110+Feb!R110+Mar!R110),IF(Config!$C$6=4,SUM(+Ene!R110+Feb!R110+Mar!R110+Abr!R110),IF(Config!$C$6=5,SUM(Ene!R110+Feb!R110+Mar!R110+Abr!R110+May!R110),IF(Config!$C$6=6,SUM(+Ene!R110+Feb!R110+Mar!R110+Abr!R110+May!R110+Jun!R110),IF(Config!$C$6=7,SUM(Ene!R110+Feb!R110+Mar!R110+Abr!R110+May!R110+Jun!R110+Jul!R110),IF(Config!$C$6=8,SUM(+Ene!R110+Feb!R110+Mar!R110+Abr!R110+May!R110+Jun!R110+Jul!R110+Ago!R110),IF(Config!$C$6=9,SUM(+Ene!R110+Feb!R110+Mar!R110+Abr!R110+May!R110+Jun!R110+Jul!R110+Ago!R110+Set!R110),IF(Config!$C$6=10,SUM(+Ene!R110+Feb!R110+Mar!R110+Abr!R110+May!R110+Jun!R110+Jul!R110+Ago!R110+Set!R110+Oct!R110),IF(Config!$C$6=11,SUM(+Ene!R110+Feb!R110+Mar!R110+Abr!R110+May!R110+Jun!R110+Jul!R110+Ago!R110+Set!R110+Oct!R110+Nov!R110),IF(Config!$C$6=12,SUM(+Ene!R110+Feb!R110+Mar!R110+Abr!R110+May!R110+Jun!R110+Jul!R110+Ago!R110+Set!R110+Oct!R110+Nov!R110+Dic!R110)))))))))))))</f>
        <v>0</v>
      </c>
      <c r="S110" s="394">
        <f>IF(Config!$C$6=1,SUM(+Ene!S110),IF(Config!$C$6=2,SUM(+Ene!S110+Feb!S110),IF(Config!$C$6=3,SUM(+Ene!S110+Feb!S110+Mar!S110),IF(Config!$C$6=4,SUM(+Ene!S110+Feb!S110+Mar!S110+Abr!S110),IF(Config!$C$6=5,SUM(Ene!S110+Feb!S110+Mar!S110+Abr!S110+May!S110),IF(Config!$C$6=6,SUM(+Ene!S110+Feb!S110+Mar!S110+Abr!S110+May!S110+Jun!S110),IF(Config!$C$6=7,SUM(Ene!S110+Feb!S110+Mar!S110+Abr!S110+May!S110+Jun!S110+Jul!S110),IF(Config!$C$6=8,SUM(+Ene!S110+Feb!S110+Mar!S110+Abr!S110+May!S110+Jun!S110+Jul!S110+Ago!S110),IF(Config!$C$6=9,SUM(+Ene!S110+Feb!S110+Mar!S110+Abr!S110+May!S110+Jun!S110+Jul!S110+Ago!S110+Set!S110),IF(Config!$C$6=10,SUM(+Ene!S110+Feb!S110+Mar!S110+Abr!S110+May!S110+Jun!S110+Jul!S110+Ago!S110+Set!S110+Oct!S110),IF(Config!$C$6=11,SUM(+Ene!S110+Feb!S110+Mar!S110+Abr!S110+May!S110+Jun!S110+Jul!S110+Ago!S110+Set!S110+Oct!S110+Nov!S110),IF(Config!$C$6=12,SUM(+Ene!S110+Feb!S110+Mar!S110+Abr!S110+May!S110+Jun!S110+Jul!S110+Ago!S110+Set!S110+Oct!S110+Nov!S110+Dic!S110)))))))))))))</f>
        <v>0</v>
      </c>
      <c r="T110" s="394">
        <f>IF(Config!$C$6=1,SUM(+Ene!T110),IF(Config!$C$6=2,SUM(+Ene!T110+Feb!T110),IF(Config!$C$6=3,SUM(+Ene!T110+Feb!T110+Mar!T110),IF(Config!$C$6=4,SUM(+Ene!T110+Feb!T110+Mar!T110+Abr!T110),IF(Config!$C$6=5,SUM(Ene!T110+Feb!T110+Mar!T110+Abr!T110+May!T110),IF(Config!$C$6=6,SUM(+Ene!T110+Feb!T110+Mar!T110+Abr!T110+May!T110+Jun!T110),IF(Config!$C$6=7,SUM(Ene!T110+Feb!T110+Mar!T110+Abr!T110+May!T110+Jun!T110+Jul!T110),IF(Config!$C$6=8,SUM(+Ene!T110+Feb!T110+Mar!T110+Abr!T110+May!T110+Jun!T110+Jul!T110+Ago!T110),IF(Config!$C$6=9,SUM(+Ene!T110+Feb!T110+Mar!T110+Abr!T110+May!T110+Jun!T110+Jul!T110+Ago!T110+Set!T110),IF(Config!$C$6=10,SUM(+Ene!T110+Feb!T110+Mar!T110+Abr!T110+May!T110+Jun!T110+Jul!T110+Ago!T110+Set!T110+Oct!T110),IF(Config!$C$6=11,SUM(+Ene!T110+Feb!T110+Mar!T110+Abr!T110+May!T110+Jun!T110+Jul!T110+Ago!T110+Set!T110+Oct!T110+Nov!T110),IF(Config!$C$6=12,SUM(+Ene!T110+Feb!T110+Mar!T110+Abr!T110+May!T110+Jun!T110+Jul!T110+Ago!T110+Set!T110+Oct!T110+Nov!T110+Dic!T110)))))))))))))</f>
        <v>0</v>
      </c>
      <c r="U110" s="394">
        <f>IF(Config!$C$6=1,SUM(+Ene!U110),IF(Config!$C$6=2,SUM(+Ene!U110+Feb!U110),IF(Config!$C$6=3,SUM(+Ene!U110+Feb!U110+Mar!U110),IF(Config!$C$6=4,SUM(+Ene!U110+Feb!U110+Mar!U110+Abr!U110),IF(Config!$C$6=5,SUM(Ene!U110+Feb!U110+Mar!U110+Abr!U110+May!U110),IF(Config!$C$6=6,SUM(+Ene!U110+Feb!U110+Mar!U110+Abr!U110+May!U110+Jun!U110),IF(Config!$C$6=7,SUM(Ene!U110+Feb!U110+Mar!U110+Abr!U110+May!U110+Jun!U110+Jul!U110),IF(Config!$C$6=8,SUM(+Ene!U110+Feb!U110+Mar!U110+Abr!U110+May!U110+Jun!U110+Jul!U110+Ago!U110),IF(Config!$C$6=9,SUM(+Ene!U110+Feb!U110+Mar!U110+Abr!U110+May!U110+Jun!U110+Jul!U110+Ago!U110+Set!U110),IF(Config!$C$6=10,SUM(+Ene!U110+Feb!U110+Mar!U110+Abr!U110+May!U110+Jun!U110+Jul!U110+Ago!U110+Set!U110+Oct!U110),IF(Config!$C$6=11,SUM(+Ene!U110+Feb!U110+Mar!U110+Abr!U110+May!U110+Jun!U110+Jul!U110+Ago!U110+Set!U110+Oct!U110+Nov!U110),IF(Config!$C$6=12,SUM(+Ene!U110+Feb!U110+Mar!U110+Abr!U110+May!U110+Jun!U110+Jul!U110+Ago!U110+Set!U110+Oct!U110+Nov!U110+Dic!U110)))))))))))))</f>
        <v>0</v>
      </c>
      <c r="V110" s="394">
        <f>IF(Config!$C$6=1,SUM(+Ene!V110),IF(Config!$C$6=2,SUM(+Ene!V110+Feb!V110),IF(Config!$C$6=3,SUM(+Ene!V110+Feb!V110+Mar!V110),IF(Config!$C$6=4,SUM(+Ene!V110+Feb!V110+Mar!V110+Abr!V110),IF(Config!$C$6=5,SUM(Ene!V110+Feb!V110+Mar!V110+Abr!V110+May!V110),IF(Config!$C$6=6,SUM(+Ene!V110+Feb!V110+Mar!V110+Abr!V110+May!V110+Jun!V110),IF(Config!$C$6=7,SUM(Ene!V110+Feb!V110+Mar!V110+Abr!V110+May!V110+Jun!V110+Jul!V110),IF(Config!$C$6=8,SUM(+Ene!V110+Feb!V110+Mar!V110+Abr!V110+May!V110+Jun!V110+Jul!V110+Ago!V110),IF(Config!$C$6=9,SUM(+Ene!V110+Feb!V110+Mar!V110+Abr!V110+May!V110+Jun!V110+Jul!V110+Ago!V110+Set!V110),IF(Config!$C$6=10,SUM(+Ene!V110+Feb!V110+Mar!V110+Abr!V110+May!V110+Jun!V110+Jul!V110+Ago!V110+Set!V110+Oct!V110),IF(Config!$C$6=11,SUM(+Ene!V110+Feb!V110+Mar!V110+Abr!V110+May!V110+Jun!V110+Jul!V110+Ago!V110+Set!V110+Oct!V110+Nov!V110),IF(Config!$C$6=12,SUM(+Ene!V110+Feb!V110+Mar!V110+Abr!V110+May!V110+Jun!V110+Jul!V110+Ago!V110+Set!V110+Oct!V110+Nov!V110+Dic!V110)))))))))))))</f>
        <v>0</v>
      </c>
      <c r="W110" s="394">
        <f>IF(Config!$C$6=1,SUM(+Ene!W110),IF(Config!$C$6=2,SUM(+Ene!W110+Feb!W110),IF(Config!$C$6=3,SUM(+Ene!W110+Feb!W110+Mar!W110),IF(Config!$C$6=4,SUM(+Ene!W110+Feb!W110+Mar!W110+Abr!W110),IF(Config!$C$6=5,SUM(Ene!W110+Feb!W110+Mar!W110+Abr!W110+May!W110),IF(Config!$C$6=6,SUM(+Ene!W110+Feb!W110+Mar!W110+Abr!W110+May!W110+Jun!W110),IF(Config!$C$6=7,SUM(Ene!W110+Feb!W110+Mar!W110+Abr!W110+May!W110+Jun!W110+Jul!W110),IF(Config!$C$6=8,SUM(+Ene!W110+Feb!W110+Mar!W110+Abr!W110+May!W110+Jun!W110+Jul!W110+Ago!W110),IF(Config!$C$6=9,SUM(+Ene!W110+Feb!W110+Mar!W110+Abr!W110+May!W110+Jun!W110+Jul!W110+Ago!W110+Set!W110),IF(Config!$C$6=10,SUM(+Ene!W110+Feb!W110+Mar!W110+Abr!W110+May!W110+Jun!W110+Jul!W110+Ago!W110+Set!W110+Oct!W110),IF(Config!$C$6=11,SUM(+Ene!W110+Feb!W110+Mar!W110+Abr!W110+May!W110+Jun!W110+Jul!W110+Ago!W110+Set!W110+Oct!W110+Nov!W110),IF(Config!$C$6=12,SUM(+Ene!W110+Feb!W110+Mar!W110+Abr!W110+May!W110+Jun!W110+Jul!W110+Ago!W110+Set!W110+Oct!W110+Nov!W110+Dic!W110)))))))))))))</f>
        <v>0</v>
      </c>
      <c r="X110" s="394">
        <f>IF(Config!$C$6=1,SUM(+Ene!X110),IF(Config!$C$6=2,SUM(+Ene!X110+Feb!X110),IF(Config!$C$6=3,SUM(+Ene!X110+Feb!X110+Mar!X110),IF(Config!$C$6=4,SUM(+Ene!X110+Feb!X110+Mar!X110+Abr!X110),IF(Config!$C$6=5,SUM(Ene!X110+Feb!X110+Mar!X110+Abr!X110+May!X110),IF(Config!$C$6=6,SUM(+Ene!X110+Feb!X110+Mar!X110+Abr!X110+May!X110+Jun!X110),IF(Config!$C$6=7,SUM(Ene!X110+Feb!X110+Mar!X110+Abr!X110+May!X110+Jun!X110+Jul!X110),IF(Config!$C$6=8,SUM(+Ene!X110+Feb!X110+Mar!X110+Abr!X110+May!X110+Jun!X110+Jul!X110+Ago!X110),IF(Config!$C$6=9,SUM(+Ene!X110+Feb!X110+Mar!X110+Abr!X110+May!X110+Jun!X110+Jul!X110+Ago!X110+Set!X110),IF(Config!$C$6=10,SUM(+Ene!X110+Feb!X110+Mar!X110+Abr!X110+May!X110+Jun!X110+Jul!X110+Ago!X110+Set!X110+Oct!X110),IF(Config!$C$6=11,SUM(+Ene!X110+Feb!X110+Mar!X110+Abr!X110+May!X110+Jun!X110+Jul!X110+Ago!X110+Set!X110+Oct!X110+Nov!X110),IF(Config!$C$6=12,SUM(+Ene!X110+Feb!X110+Mar!X110+Abr!X110+May!X110+Jun!X110+Jul!X110+Ago!X110+Set!X110+Oct!X110+Nov!X110+Dic!X110)))))))))))))</f>
        <v>0</v>
      </c>
      <c r="Y110" s="394">
        <f>IF(Config!$C$6=1,SUM(+Ene!Y110),IF(Config!$C$6=2,SUM(+Ene!Y110+Feb!Y110),IF(Config!$C$6=3,SUM(+Ene!Y110+Feb!Y110+Mar!Y110),IF(Config!$C$6=4,SUM(+Ene!Y110+Feb!Y110+Mar!Y110+Abr!Y110),IF(Config!$C$6=5,SUM(Ene!Y110+Feb!Y110+Mar!Y110+Abr!Y110+May!Y110),IF(Config!$C$6=6,SUM(+Ene!Y110+Feb!Y110+Mar!Y110+Abr!Y110+May!Y110+Jun!Y110),IF(Config!$C$6=7,SUM(Ene!Y110+Feb!Y110+Mar!Y110+Abr!Y110+May!Y110+Jun!Y110+Jul!Y110),IF(Config!$C$6=8,SUM(+Ene!Y110+Feb!Y110+Mar!Y110+Abr!Y110+May!Y110+Jun!Y110+Jul!Y110+Ago!Y110),IF(Config!$C$6=9,SUM(+Ene!Y110+Feb!Y110+Mar!Y110+Abr!Y110+May!Y110+Jun!Y110+Jul!Y110+Ago!Y110+Set!Y110),IF(Config!$C$6=10,SUM(+Ene!Y110+Feb!Y110+Mar!Y110+Abr!Y110+May!Y110+Jun!Y110+Jul!Y110+Ago!Y110+Set!Y110+Oct!Y110),IF(Config!$C$6=11,SUM(+Ene!Y110+Feb!Y110+Mar!Y110+Abr!Y110+May!Y110+Jun!Y110+Jul!Y110+Ago!Y110+Set!Y110+Oct!Y110+Nov!Y110),IF(Config!$C$6=12,SUM(+Ene!Y110+Feb!Y110+Mar!Y110+Abr!Y110+May!Y110+Jun!Y110+Jul!Y110+Ago!Y110+Set!Y110+Oct!Y110+Nov!Y110+Dic!Y110)))))))))))))</f>
        <v>0</v>
      </c>
      <c r="Z110" s="394">
        <f>IF(Config!$C$6=1,SUM(+Ene!Z110),IF(Config!$C$6=2,SUM(+Ene!Z110+Feb!Z110),IF(Config!$C$6=3,SUM(+Ene!Z110+Feb!Z110+Mar!Z110),IF(Config!$C$6=4,SUM(+Ene!Z110+Feb!Z110+Mar!Z110+Abr!Z110),IF(Config!$C$6=5,SUM(Ene!Z110+Feb!Z110+Mar!Z110+Abr!Z110+May!Z110),IF(Config!$C$6=6,SUM(+Ene!Z110+Feb!Z110+Mar!Z110+Abr!Z110+May!Z110+Jun!Z110),IF(Config!$C$6=7,SUM(Ene!Z110+Feb!Z110+Mar!Z110+Abr!Z110+May!Z110+Jun!Z110+Jul!Z110),IF(Config!$C$6=8,SUM(+Ene!Z110+Feb!Z110+Mar!Z110+Abr!Z110+May!Z110+Jun!Z110+Jul!Z110+Ago!Z110),IF(Config!$C$6=9,SUM(+Ene!Z110+Feb!Z110+Mar!Z110+Abr!Z110+May!Z110+Jun!Z110+Jul!Z110+Ago!Z110+Set!Z110),IF(Config!$C$6=10,SUM(+Ene!Z110+Feb!Z110+Mar!Z110+Abr!Z110+May!Z110+Jun!Z110+Jul!Z110+Ago!Z110+Set!Z110+Oct!Z110),IF(Config!$C$6=11,SUM(+Ene!Z110+Feb!Z110+Mar!Z110+Abr!Z110+May!Z110+Jun!Z110+Jul!Z110+Ago!Z110+Set!Z110+Oct!Z110+Nov!Z110),IF(Config!$C$6=12,SUM(+Ene!Z110+Feb!Z110+Mar!Z110+Abr!Z110+May!Z110+Jun!Z110+Jul!Z110+Ago!Z110+Set!Z110+Oct!Z110+Nov!Z110+Dic!Z110)))))))))))))</f>
        <v>0</v>
      </c>
      <c r="AA110" s="394">
        <f>IF(Config!$C$6=1,SUM(+Ene!AA110),IF(Config!$C$6=2,SUM(+Ene!AA110+Feb!AA110),IF(Config!$C$6=3,SUM(+Ene!AA110+Feb!AA110+Mar!AA110),IF(Config!$C$6=4,SUM(+Ene!AA110+Feb!AA110+Mar!AA110+Abr!AA110),IF(Config!$C$6=5,SUM(Ene!AA110+Feb!AA110+Mar!AA110+Abr!AA110+May!AA110),IF(Config!$C$6=6,SUM(+Ene!AA110+Feb!AA110+Mar!AA110+Abr!AA110+May!AA110+Jun!AA110),IF(Config!$C$6=7,SUM(Ene!AA110+Feb!AA110+Mar!AA110+Abr!AA110+May!AA110+Jun!AA110+Jul!AA110),IF(Config!$C$6=8,SUM(+Ene!AA110+Feb!AA110+Mar!AA110+Abr!AA110+May!AA110+Jun!AA110+Jul!AA110+Ago!AA110),IF(Config!$C$6=9,SUM(+Ene!AA110+Feb!AA110+Mar!AA110+Abr!AA110+May!AA110+Jun!AA110+Jul!AA110+Ago!AA110+Set!AA110),IF(Config!$C$6=10,SUM(+Ene!AA110+Feb!AA110+Mar!AA110+Abr!AA110+May!AA110+Jun!AA110+Jul!AA110+Ago!AA110+Set!AA110+Oct!AA110),IF(Config!$C$6=11,SUM(+Ene!AA110+Feb!AA110+Mar!AA110+Abr!AA110+May!AA110+Jun!AA110+Jul!AA110+Ago!AA110+Set!AA110+Oct!AA110+Nov!AA110),IF(Config!$C$6=12,SUM(+Ene!AA110+Feb!AA110+Mar!AA110+Abr!AA110+May!AA110+Jun!AA110+Jul!AA110+Ago!AA110+Set!AA110+Oct!AA110+Nov!AA110+Dic!AA110)))))))))))))</f>
        <v>0</v>
      </c>
      <c r="AB110" s="394">
        <f>IF(Config!$C$6=1,SUM(+Ene!AB110),IF(Config!$C$6=2,SUM(+Ene!AB110+Feb!AB110),IF(Config!$C$6=3,SUM(+Ene!AB110+Feb!AB110+Mar!AB110),IF(Config!$C$6=4,SUM(+Ene!AB110+Feb!AB110+Mar!AB110+Abr!AB110),IF(Config!$C$6=5,SUM(Ene!AB110+Feb!AB110+Mar!AB110+Abr!AB110+May!AB110),IF(Config!$C$6=6,SUM(+Ene!AB110+Feb!AB110+Mar!AB110+Abr!AB110+May!AB110+Jun!AB110),IF(Config!$C$6=7,SUM(Ene!AB110+Feb!AB110+Mar!AB110+Abr!AB110+May!AB110+Jun!AB110+Jul!AB110),IF(Config!$C$6=8,SUM(+Ene!AB110+Feb!AB110+Mar!AB110+Abr!AB110+May!AB110+Jun!AB110+Jul!AB110+Ago!AB110),IF(Config!$C$6=9,SUM(+Ene!AB110+Feb!AB110+Mar!AB110+Abr!AB110+May!AB110+Jun!AB110+Jul!AB110+Ago!AB110+Set!AB110),IF(Config!$C$6=10,SUM(+Ene!AB110+Feb!AB110+Mar!AB110+Abr!AB110+May!AB110+Jun!AB110+Jul!AB110+Ago!AB110+Set!AB110+Oct!AB110),IF(Config!$C$6=11,SUM(+Ene!AB110+Feb!AB110+Mar!AB110+Abr!AB110+May!AB110+Jun!AB110+Jul!AB110+Ago!AB110+Set!AB110+Oct!AB110+Nov!AB110),IF(Config!$C$6=12,SUM(+Ene!AB110+Feb!AB110+Mar!AB110+Abr!AB110+May!AB110+Jun!AB110+Jul!AB110+Ago!AB110+Set!AB110+Oct!AB110+Nov!AB110+Dic!AB110)))))))))))))</f>
        <v>0</v>
      </c>
      <c r="AC110" s="394">
        <f>IF(Config!$C$6=1,SUM(+Ene!AC110),IF(Config!$C$6=2,SUM(+Ene!AC110+Feb!AC110),IF(Config!$C$6=3,SUM(+Ene!AC110+Feb!AC110+Mar!AC110),IF(Config!$C$6=4,SUM(+Ene!AC110+Feb!AC110+Mar!AC110+Abr!AC110),IF(Config!$C$6=5,SUM(Ene!AC110+Feb!AC110+Mar!AC110+Abr!AC110+May!AC110),IF(Config!$C$6=6,SUM(+Ene!AC110+Feb!AC110+Mar!AC110+Abr!AC110+May!AC110+Jun!AC110),IF(Config!$C$6=7,SUM(Ene!AC110+Feb!AC110+Mar!AC110+Abr!AC110+May!AC110+Jun!AC110+Jul!AC110),IF(Config!$C$6=8,SUM(+Ene!AC110+Feb!AC110+Mar!AC110+Abr!AC110+May!AC110+Jun!AC110+Jul!AC110+Ago!AC110),IF(Config!$C$6=9,SUM(+Ene!AC110+Feb!AC110+Mar!AC110+Abr!AC110+May!AC110+Jun!AC110+Jul!AC110+Ago!AC110+Set!AC110),IF(Config!$C$6=10,SUM(+Ene!AC110+Feb!AC110+Mar!AC110+Abr!AC110+May!AC110+Jun!AC110+Jul!AC110+Ago!AC110+Set!AC110+Oct!AC110),IF(Config!$C$6=11,SUM(+Ene!AC110+Feb!AC110+Mar!AC110+Abr!AC110+May!AC110+Jun!AC110+Jul!AC110+Ago!AC110+Set!AC110+Oct!AC110+Nov!AC110),IF(Config!$C$6=12,SUM(+Ene!AC110+Feb!AC110+Mar!AC110+Abr!AC110+May!AC110+Jun!AC110+Jul!AC110+Ago!AC110+Set!AC110+Oct!AC110+Nov!AC110+Dic!AC110)))))))))))))</f>
        <v>0</v>
      </c>
      <c r="AD110" s="394">
        <f>IF(Config!$C$6=1,SUM(+Ene!AD110),IF(Config!$C$6=2,SUM(+Ene!AD110+Feb!AD110),IF(Config!$C$6=3,SUM(+Ene!AD110+Feb!AD110+Mar!AD110),IF(Config!$C$6=4,SUM(+Ene!AD110+Feb!AD110+Mar!AD110+Abr!AD110),IF(Config!$C$6=5,SUM(Ene!AD110+Feb!AD110+Mar!AD110+Abr!AD110+May!AD110),IF(Config!$C$6=6,SUM(+Ene!AD110+Feb!AD110+Mar!AD110+Abr!AD110+May!AD110+Jun!AD110),IF(Config!$C$6=7,SUM(Ene!AD110+Feb!AD110+Mar!AD110+Abr!AD110+May!AD110+Jun!AD110+Jul!AD110),IF(Config!$C$6=8,SUM(+Ene!AD110+Feb!AD110+Mar!AD110+Abr!AD110+May!AD110+Jun!AD110+Jul!AD110+Ago!AD110),IF(Config!$C$6=9,SUM(+Ene!AD110+Feb!AD110+Mar!AD110+Abr!AD110+May!AD110+Jun!AD110+Jul!AD110+Ago!AD110+Set!AD110),IF(Config!$C$6=10,SUM(+Ene!AD110+Feb!AD110+Mar!AD110+Abr!AD110+May!AD110+Jun!AD110+Jul!AD110+Ago!AD110+Set!AD110+Oct!AD110),IF(Config!$C$6=11,SUM(+Ene!AD110+Feb!AD110+Mar!AD110+Abr!AD110+May!AD110+Jun!AD110+Jul!AD110+Ago!AD110+Set!AD110+Oct!AD110+Nov!AD110),IF(Config!$C$6=12,SUM(+Ene!AD110+Feb!AD110+Mar!AD110+Abr!AD110+May!AD110+Jun!AD110+Jul!AD110+Ago!AD110+Set!AD110+Oct!AD110+Nov!AD110+Dic!AD110)))))))))))))</f>
        <v>0</v>
      </c>
      <c r="AE110" s="394">
        <f>IF(Config!$C$6=1,SUM(+Ene!AE110),IF(Config!$C$6=2,SUM(+Ene!AE110+Feb!AE110),IF(Config!$C$6=3,SUM(+Ene!AE110+Feb!AE110+Mar!AE110),IF(Config!$C$6=4,SUM(+Ene!AE110+Feb!AE110+Mar!AE110+Abr!AE110),IF(Config!$C$6=5,SUM(Ene!AE110+Feb!AE110+Mar!AE110+Abr!AE110+May!AE110),IF(Config!$C$6=6,SUM(+Ene!AE110+Feb!AE110+Mar!AE110+Abr!AE110+May!AE110+Jun!AE110),IF(Config!$C$6=7,SUM(Ene!AE110+Feb!AE110+Mar!AE110+Abr!AE110+May!AE110+Jun!AE110+Jul!AE110),IF(Config!$C$6=8,SUM(+Ene!AE110+Feb!AE110+Mar!AE110+Abr!AE110+May!AE110+Jun!AE110+Jul!AE110+Ago!AE110),IF(Config!$C$6=9,SUM(+Ene!AE110+Feb!AE110+Mar!AE110+Abr!AE110+May!AE110+Jun!AE110+Jul!AE110+Ago!AE110+Set!AE110),IF(Config!$C$6=10,SUM(+Ene!AE110+Feb!AE110+Mar!AE110+Abr!AE110+May!AE110+Jun!AE110+Jul!AE110+Ago!AE110+Set!AE110+Oct!AE110),IF(Config!$C$6=11,SUM(+Ene!AE110+Feb!AE110+Mar!AE110+Abr!AE110+May!AE110+Jun!AE110+Jul!AE110+Ago!AE110+Set!AE110+Oct!AE110+Nov!AE110),IF(Config!$C$6=12,SUM(+Ene!AE110+Feb!AE110+Mar!AE110+Abr!AE110+May!AE110+Jun!AE110+Jul!AE110+Ago!AE110+Set!AE110+Oct!AE110+Nov!AE110+Dic!AE110)))))))))))))</f>
        <v>0</v>
      </c>
      <c r="AF110" s="394">
        <f>IF(Config!$C$6=1,SUM(+Ene!AF110),IF(Config!$C$6=2,SUM(+Ene!AF110+Feb!AF110),IF(Config!$C$6=3,SUM(+Ene!AF110+Feb!AF110+Mar!AF110),IF(Config!$C$6=4,SUM(+Ene!AF110+Feb!AF110+Mar!AF110+Abr!AF110),IF(Config!$C$6=5,SUM(Ene!AF110+Feb!AF110+Mar!AF110+Abr!AF110+May!AF110),IF(Config!$C$6=6,SUM(+Ene!AF110+Feb!AF110+Mar!AF110+Abr!AF110+May!AF110+Jun!AF110),IF(Config!$C$6=7,SUM(Ene!AF110+Feb!AF110+Mar!AF110+Abr!AF110+May!AF110+Jun!AF110+Jul!AF110),IF(Config!$C$6=8,SUM(+Ene!AF110+Feb!AF110+Mar!AF110+Abr!AF110+May!AF110+Jun!AF110+Jul!AF110+Ago!AF110),IF(Config!$C$6=9,SUM(+Ene!AF110+Feb!AF110+Mar!AF110+Abr!AF110+May!AF110+Jun!AF110+Jul!AF110+Ago!AF110+Set!AF110),IF(Config!$C$6=10,SUM(+Ene!AF110+Feb!AF110+Mar!AF110+Abr!AF110+May!AF110+Jun!AF110+Jul!AF110+Ago!AF110+Set!AF110+Oct!AF110),IF(Config!$C$6=11,SUM(+Ene!AF110+Feb!AF110+Mar!AF110+Abr!AF110+May!AF110+Jun!AF110+Jul!AF110+Ago!AF110+Set!AF110+Oct!AF110+Nov!AF110),IF(Config!$C$6=12,SUM(+Ene!AF110+Feb!AF110+Mar!AF110+Abr!AF110+May!AF110+Jun!AF110+Jul!AF110+Ago!AF110+Set!AF110+Oct!AF110+Nov!AF110+Dic!AF110)))))))))))))</f>
        <v>0</v>
      </c>
      <c r="AG110" s="394">
        <f>IF(Config!$C$6=1,SUM(+Ene!AG110),IF(Config!$C$6=2,SUM(+Ene!AG110+Feb!AG110),IF(Config!$C$6=3,SUM(+Ene!AG110+Feb!AG110+Mar!AG110),IF(Config!$C$6=4,SUM(+Ene!AG110+Feb!AG110+Mar!AG110+Abr!AG110),IF(Config!$C$6=5,SUM(Ene!AG110+Feb!AG110+Mar!AG110+Abr!AG110+May!AG110),IF(Config!$C$6=6,SUM(+Ene!AG110+Feb!AG110+Mar!AG110+Abr!AG110+May!AG110+Jun!AG110),IF(Config!$C$6=7,SUM(Ene!AG110+Feb!AG110+Mar!AG110+Abr!AG110+May!AG110+Jun!AG110+Jul!AG110),IF(Config!$C$6=8,SUM(+Ene!AG110+Feb!AG110+Mar!AG110+Abr!AG110+May!AG110+Jun!AG110+Jul!AG110+Ago!AG110),IF(Config!$C$6=9,SUM(+Ene!AG110+Feb!AG110+Mar!AG110+Abr!AG110+May!AG110+Jun!AG110+Jul!AG110+Ago!AG110+Set!AG110),IF(Config!$C$6=10,SUM(+Ene!AG110+Feb!AG110+Mar!AG110+Abr!AG110+May!AG110+Jun!AG110+Jul!AG110+Ago!AG110+Set!AG110+Oct!AG110),IF(Config!$C$6=11,SUM(+Ene!AG110+Feb!AG110+Mar!AG110+Abr!AG110+May!AG110+Jun!AG110+Jul!AG110+Ago!AG110+Set!AG110+Oct!AG110+Nov!AG110),IF(Config!$C$6=12,SUM(+Ene!AG110+Feb!AG110+Mar!AG110+Abr!AG110+May!AG110+Jun!AG110+Jul!AG110+Ago!AG110+Set!AG110+Oct!AG110+Nov!AG110+Dic!AG110)))))))))))))</f>
        <v>0</v>
      </c>
      <c r="AH110" s="394">
        <f>IF(Config!$C$6=1,SUM(+Ene!AH110),IF(Config!$C$6=2,SUM(+Ene!AH110+Feb!AH110),IF(Config!$C$6=3,SUM(+Ene!AH110+Feb!AH110+Mar!AH110),IF(Config!$C$6=4,SUM(+Ene!AH110+Feb!AH110+Mar!AH110+Abr!AH110),IF(Config!$C$6=5,SUM(Ene!AH110+Feb!AH110+Mar!AH110+Abr!AH110+May!AH110),IF(Config!$C$6=6,SUM(+Ene!AH110+Feb!AH110+Mar!AH110+Abr!AH110+May!AH110+Jun!AH110),IF(Config!$C$6=7,SUM(Ene!AH110+Feb!AH110+Mar!AH110+Abr!AH110+May!AH110+Jun!AH110+Jul!AH110),IF(Config!$C$6=8,SUM(+Ene!AH110+Feb!AH110+Mar!AH110+Abr!AH110+May!AH110+Jun!AH110+Jul!AH110+Ago!AH110),IF(Config!$C$6=9,SUM(+Ene!AH110+Feb!AH110+Mar!AH110+Abr!AH110+May!AH110+Jun!AH110+Jul!AH110+Ago!AH110+Set!AH110),IF(Config!$C$6=10,SUM(+Ene!AH110+Feb!AH110+Mar!AH110+Abr!AH110+May!AH110+Jun!AH110+Jul!AH110+Ago!AH110+Set!AH110+Oct!AH110),IF(Config!$C$6=11,SUM(+Ene!AH110+Feb!AH110+Mar!AH110+Abr!AH110+May!AH110+Jun!AH110+Jul!AH110+Ago!AH110+Set!AH110+Oct!AH110+Nov!AH110),IF(Config!$C$6=12,SUM(+Ene!AH110+Feb!AH110+Mar!AH110+Abr!AH110+May!AH110+Jun!AH110+Jul!AH110+Ago!AH110+Set!AH110+Oct!AH110+Nov!AH110+Dic!AH110)))))))))))))</f>
        <v>0</v>
      </c>
      <c r="AI110" s="394">
        <f>IF(Config!$C$6=1,SUM(+Ene!AI110),IF(Config!$C$6=2,SUM(+Ene!AI110+Feb!AI110),IF(Config!$C$6=3,SUM(+Ene!AI110+Feb!AI110+Mar!AI110),IF(Config!$C$6=4,SUM(+Ene!AI110+Feb!AI110+Mar!AI110+Abr!AI110),IF(Config!$C$6=5,SUM(Ene!AI110+Feb!AI110+Mar!AI110+Abr!AI110+May!AI110),IF(Config!$C$6=6,SUM(+Ene!AI110+Feb!AI110+Mar!AI110+Abr!AI110+May!AI110+Jun!AI110),IF(Config!$C$6=7,SUM(Ene!AI110+Feb!AI110+Mar!AI110+Abr!AI110+May!AI110+Jun!AI110+Jul!AI110),IF(Config!$C$6=8,SUM(+Ene!AI110+Feb!AI110+Mar!AI110+Abr!AI110+May!AI110+Jun!AI110+Jul!AI110+Ago!AI110),IF(Config!$C$6=9,SUM(+Ene!AI110+Feb!AI110+Mar!AI110+Abr!AI110+May!AI110+Jun!AI110+Jul!AI110+Ago!AI110+Set!AI110),IF(Config!$C$6=10,SUM(+Ene!AI110+Feb!AI110+Mar!AI110+Abr!AI110+May!AI110+Jun!AI110+Jul!AI110+Ago!AI110+Set!AI110+Oct!AI110),IF(Config!$C$6=11,SUM(+Ene!AI110+Feb!AI110+Mar!AI110+Abr!AI110+May!AI110+Jun!AI110+Jul!AI110+Ago!AI110+Set!AI110+Oct!AI110+Nov!AI110),IF(Config!$C$6=12,SUM(+Ene!AI110+Feb!AI110+Mar!AI110+Abr!AI110+May!AI110+Jun!AI110+Jul!AI110+Ago!AI110+Set!AI110+Oct!AI110+Nov!AI110+Dic!AI110)))))))))))))</f>
        <v>0</v>
      </c>
      <c r="AJ110" s="394">
        <f>IF(Config!$C$6=1,SUM(+Ene!AJ110),IF(Config!$C$6=2,SUM(+Ene!AJ110+Feb!AJ110),IF(Config!$C$6=3,SUM(+Ene!AJ110+Feb!AJ110+Mar!AJ110),IF(Config!$C$6=4,SUM(+Ene!AJ110+Feb!AJ110+Mar!AJ110+Abr!AJ110),IF(Config!$C$6=5,SUM(Ene!AJ110+Feb!AJ110+Mar!AJ110+Abr!AJ110+May!AJ110),IF(Config!$C$6=6,SUM(+Ene!AJ110+Feb!AJ110+Mar!AJ110+Abr!AJ110+May!AJ110+Jun!AJ110),IF(Config!$C$6=7,SUM(Ene!AJ110+Feb!AJ110+Mar!AJ110+Abr!AJ110+May!AJ110+Jun!AJ110+Jul!AJ110),IF(Config!$C$6=8,SUM(+Ene!AJ110+Feb!AJ110+Mar!AJ110+Abr!AJ110+May!AJ110+Jun!AJ110+Jul!AJ110+Ago!AJ110),IF(Config!$C$6=9,SUM(+Ene!AJ110+Feb!AJ110+Mar!AJ110+Abr!AJ110+May!AJ110+Jun!AJ110+Jul!AJ110+Ago!AJ110+Set!AJ110),IF(Config!$C$6=10,SUM(+Ene!AJ110+Feb!AJ110+Mar!AJ110+Abr!AJ110+May!AJ110+Jun!AJ110+Jul!AJ110+Ago!AJ110+Set!AJ110+Oct!AJ110),IF(Config!$C$6=11,SUM(+Ene!AJ110+Feb!AJ110+Mar!AJ110+Abr!AJ110+May!AJ110+Jun!AJ110+Jul!AJ110+Ago!AJ110+Set!AJ110+Oct!AJ110+Nov!AJ110),IF(Config!$C$6=12,SUM(+Ene!AJ110+Feb!AJ110+Mar!AJ110+Abr!AJ110+May!AJ110+Jun!AJ110+Jul!AJ110+Ago!AJ110+Set!AJ110+Oct!AJ110+Nov!AJ110+Dic!AJ110)))))))))))))</f>
        <v>0</v>
      </c>
      <c r="AK110" s="394">
        <f>IF(Config!$C$6=1,SUM(+Ene!AK110),IF(Config!$C$6=2,SUM(+Ene!AK110+Feb!AK110),IF(Config!$C$6=3,SUM(+Ene!AK110+Feb!AK110+Mar!AK110),IF(Config!$C$6=4,SUM(+Ene!AK110+Feb!AK110+Mar!AK110+Abr!AK110),IF(Config!$C$6=5,SUM(Ene!AK110+Feb!AK110+Mar!AK110+Abr!AK110+May!AK110),IF(Config!$C$6=6,SUM(+Ene!AK110+Feb!AK110+Mar!AK110+Abr!AK110+May!AK110+Jun!AK110),IF(Config!$C$6=7,SUM(Ene!AK110+Feb!AK110+Mar!AK110+Abr!AK110+May!AK110+Jun!AK110+Jul!AK110),IF(Config!$C$6=8,SUM(+Ene!AK110+Feb!AK110+Mar!AK110+Abr!AK110+May!AK110+Jun!AK110+Jul!AK110+Ago!AK110),IF(Config!$C$6=9,SUM(+Ene!AK110+Feb!AK110+Mar!AK110+Abr!AK110+May!AK110+Jun!AK110+Jul!AK110+Ago!AK110+Set!AK110),IF(Config!$C$6=10,SUM(+Ene!AK110+Feb!AK110+Mar!AK110+Abr!AK110+May!AK110+Jun!AK110+Jul!AK110+Ago!AK110+Set!AK110+Oct!AK110),IF(Config!$C$6=11,SUM(+Ene!AK110+Feb!AK110+Mar!AK110+Abr!AK110+May!AK110+Jun!AK110+Jul!AK110+Ago!AK110+Set!AK110+Oct!AK110+Nov!AK110),IF(Config!$C$6=12,SUM(+Ene!AK110+Feb!AK110+Mar!AK110+Abr!AK110+May!AK110+Jun!AK110+Jul!AK110+Ago!AK110+Set!AK110+Oct!AK110+Nov!AK110+Dic!AK110)))))))))))))</f>
        <v>0</v>
      </c>
      <c r="AL110" s="394">
        <f>IF(Config!$C$6=1,SUM(+Ene!AL110),IF(Config!$C$6=2,SUM(+Ene!AL110+Feb!AL110),IF(Config!$C$6=3,SUM(+Ene!AL110+Feb!AL110+Mar!AL110),IF(Config!$C$6=4,SUM(+Ene!AL110+Feb!AL110+Mar!AL110+Abr!AL110),IF(Config!$C$6=5,SUM(Ene!AL110+Feb!AL110+Mar!AL110+Abr!AL110+May!AL110),IF(Config!$C$6=6,SUM(+Ene!AL110+Feb!AL110+Mar!AL110+Abr!AL110+May!AL110+Jun!AL110),IF(Config!$C$6=7,SUM(Ene!AL110+Feb!AL110+Mar!AL110+Abr!AL110+May!AL110+Jun!AL110+Jul!AL110),IF(Config!$C$6=8,SUM(+Ene!AL110+Feb!AL110+Mar!AL110+Abr!AL110+May!AL110+Jun!AL110+Jul!AL110+Ago!AL110),IF(Config!$C$6=9,SUM(+Ene!AL110+Feb!AL110+Mar!AL110+Abr!AL110+May!AL110+Jun!AL110+Jul!AL110+Ago!AL110+Set!AL110),IF(Config!$C$6=10,SUM(+Ene!AL110+Feb!AL110+Mar!AL110+Abr!AL110+May!AL110+Jun!AL110+Jul!AL110+Ago!AL110+Set!AL110+Oct!AL110),IF(Config!$C$6=11,SUM(+Ene!AL110+Feb!AL110+Mar!AL110+Abr!AL110+May!AL110+Jun!AL110+Jul!AL110+Ago!AL110+Set!AL110+Oct!AL110+Nov!AL110),IF(Config!$C$6=12,SUM(+Ene!AL110+Feb!AL110+Mar!AL110+Abr!AL110+May!AL110+Jun!AL110+Jul!AL110+Ago!AL110+Set!AL110+Oct!AL110+Nov!AL110+Dic!AL110)))))))))))))</f>
        <v>0</v>
      </c>
      <c r="AM110" s="394">
        <f>IF(Config!$C$6=1,SUM(+Ene!AM110),IF(Config!$C$6=2,SUM(+Ene!AM110+Feb!AM110),IF(Config!$C$6=3,SUM(+Ene!AM110+Feb!AM110+Mar!AM110),IF(Config!$C$6=4,SUM(+Ene!AM110+Feb!AM110+Mar!AM110+Abr!AM110),IF(Config!$C$6=5,SUM(Ene!AM110+Feb!AM110+Mar!AM110+Abr!AM110+May!AM110),IF(Config!$C$6=6,SUM(+Ene!AM110+Feb!AM110+Mar!AM110+Abr!AM110+May!AM110+Jun!AM110),IF(Config!$C$6=7,SUM(Ene!AM110+Feb!AM110+Mar!AM110+Abr!AM110+May!AM110+Jun!AM110+Jul!AM110),IF(Config!$C$6=8,SUM(+Ene!AM110+Feb!AM110+Mar!AM110+Abr!AM110+May!AM110+Jun!AM110+Jul!AM110+Ago!AM110),IF(Config!$C$6=9,SUM(+Ene!AM110+Feb!AM110+Mar!AM110+Abr!AM110+May!AM110+Jun!AM110+Jul!AM110+Ago!AM110+Set!AM110),IF(Config!$C$6=10,SUM(+Ene!AM110+Feb!AM110+Mar!AM110+Abr!AM110+May!AM110+Jun!AM110+Jul!AM110+Ago!AM110+Set!AM110+Oct!AM110),IF(Config!$C$6=11,SUM(+Ene!AM110+Feb!AM110+Mar!AM110+Abr!AM110+May!AM110+Jun!AM110+Jul!AM110+Ago!AM110+Set!AM110+Oct!AM110+Nov!AM110),IF(Config!$C$6=12,SUM(+Ene!AM110+Feb!AM110+Mar!AM110+Abr!AM110+May!AM110+Jun!AM110+Jul!AM110+Ago!AM110+Set!AM110+Oct!AM110+Nov!AM110+Dic!AM110)))))))))))))</f>
        <v>0</v>
      </c>
      <c r="AN110" s="394">
        <f>IF(Config!$C$6=1,SUM(+Ene!AN110),IF(Config!$C$6=2,SUM(+Ene!AN110+Feb!AN110),IF(Config!$C$6=3,SUM(+Ene!AN110+Feb!AN110+Mar!AN110),IF(Config!$C$6=4,SUM(+Ene!AN110+Feb!AN110+Mar!AN110+Abr!AN110),IF(Config!$C$6=5,SUM(Ene!AN110+Feb!AN110+Mar!AN110+Abr!AN110+May!AN110),IF(Config!$C$6=6,SUM(+Ene!AN110+Feb!AN110+Mar!AN110+Abr!AN110+May!AN110+Jun!AN110),IF(Config!$C$6=7,SUM(Ene!AN110+Feb!AN110+Mar!AN110+Abr!AN110+May!AN110+Jun!AN110+Jul!AN110),IF(Config!$C$6=8,SUM(+Ene!AN110+Feb!AN110+Mar!AN110+Abr!AN110+May!AN110+Jun!AN110+Jul!AN110+Ago!AN110),IF(Config!$C$6=9,SUM(+Ene!AN110+Feb!AN110+Mar!AN110+Abr!AN110+May!AN110+Jun!AN110+Jul!AN110+Ago!AN110+Set!AN110),IF(Config!$C$6=10,SUM(+Ene!AN110+Feb!AN110+Mar!AN110+Abr!AN110+May!AN110+Jun!AN110+Jul!AN110+Ago!AN110+Set!AN110+Oct!AN110),IF(Config!$C$6=11,SUM(+Ene!AN110+Feb!AN110+Mar!AN110+Abr!AN110+May!AN110+Jun!AN110+Jul!AN110+Ago!AN110+Set!AN110+Oct!AN110+Nov!AN110),IF(Config!$C$6=12,SUM(+Ene!AN110+Feb!AN110+Mar!AN110+Abr!AN110+May!AN110+Jun!AN110+Jul!AN110+Ago!AN110+Set!AN110+Oct!AN110+Nov!AN110+Dic!AN110)))))))))))))</f>
        <v>0</v>
      </c>
      <c r="AO110" s="394">
        <f>IF(Config!$C$6=1,SUM(+Ene!AO110),IF(Config!$C$6=2,SUM(+Ene!AO110+Feb!AO110),IF(Config!$C$6=3,SUM(+Ene!AO110+Feb!AO110+Mar!AO110),IF(Config!$C$6=4,SUM(+Ene!AO110+Feb!AO110+Mar!AO110+Abr!AO110),IF(Config!$C$6=5,SUM(Ene!AO110+Feb!AO110+Mar!AO110+Abr!AO110+May!AO110),IF(Config!$C$6=6,SUM(+Ene!AO110+Feb!AO110+Mar!AO110+Abr!AO110+May!AO110+Jun!AO110),IF(Config!$C$6=7,SUM(Ene!AO110+Feb!AO110+Mar!AO110+Abr!AO110+May!AO110+Jun!AO110+Jul!AO110),IF(Config!$C$6=8,SUM(+Ene!AO110+Feb!AO110+Mar!AO110+Abr!AO110+May!AO110+Jun!AO110+Jul!AO110+Ago!AO110),IF(Config!$C$6=9,SUM(+Ene!AO110+Feb!AO110+Mar!AO110+Abr!AO110+May!AO110+Jun!AO110+Jul!AO110+Ago!AO110+Set!AO110),IF(Config!$C$6=10,SUM(+Ene!AO110+Feb!AO110+Mar!AO110+Abr!AO110+May!AO110+Jun!AO110+Jul!AO110+Ago!AO110+Set!AO110+Oct!AO110),IF(Config!$C$6=11,SUM(+Ene!AO110+Feb!AO110+Mar!AO110+Abr!AO110+May!AO110+Jun!AO110+Jul!AO110+Ago!AO110+Set!AO110+Oct!AO110+Nov!AO110),IF(Config!$C$6=12,SUM(+Ene!AO110+Feb!AO110+Mar!AO110+Abr!AO110+May!AO110+Jun!AO110+Jul!AO110+Ago!AO110+Set!AO110+Oct!AO110+Nov!AO110+Dic!AO110)))))))))))))</f>
        <v>0</v>
      </c>
      <c r="AP110" s="394">
        <f>IF(Config!$C$6=1,SUM(+Ene!AP110),IF(Config!$C$6=2,SUM(+Ene!AP110+Feb!AP110),IF(Config!$C$6=3,SUM(+Ene!AP110+Feb!AP110+Mar!AP110),IF(Config!$C$6=4,SUM(+Ene!AP110+Feb!AP110+Mar!AP110+Abr!AP110),IF(Config!$C$6=5,SUM(Ene!AP110+Feb!AP110+Mar!AP110+Abr!AP110+May!AP110),IF(Config!$C$6=6,SUM(+Ene!AP110+Feb!AP110+Mar!AP110+Abr!AP110+May!AP110+Jun!AP110),IF(Config!$C$6=7,SUM(Ene!AP110+Feb!AP110+Mar!AP110+Abr!AP110+May!AP110+Jun!AP110+Jul!AP110),IF(Config!$C$6=8,SUM(+Ene!AP110+Feb!AP110+Mar!AP110+Abr!AP110+May!AP110+Jun!AP110+Jul!AP110+Ago!AP110),IF(Config!$C$6=9,SUM(+Ene!AP110+Feb!AP110+Mar!AP110+Abr!AP110+May!AP110+Jun!AP110+Jul!AP110+Ago!AP110+Set!AP110),IF(Config!$C$6=10,SUM(+Ene!AP110+Feb!AP110+Mar!AP110+Abr!AP110+May!AP110+Jun!AP110+Jul!AP110+Ago!AP110+Set!AP110+Oct!AP110),IF(Config!$C$6=11,SUM(+Ene!AP110+Feb!AP110+Mar!AP110+Abr!AP110+May!AP110+Jun!AP110+Jul!AP110+Ago!AP110+Set!AP110+Oct!AP110+Nov!AP110),IF(Config!$C$6=12,SUM(+Ene!AP110+Feb!AP110+Mar!AP110+Abr!AP110+May!AP110+Jun!AP110+Jul!AP110+Ago!AP110+Set!AP110+Oct!AP110+Nov!AP110+Dic!AP110)))))))))))))</f>
        <v>0</v>
      </c>
      <c r="AQ110" s="394">
        <f>IF(Config!$C$6=1,SUM(+Ene!AQ110),IF(Config!$C$6=2,SUM(+Ene!AQ110+Feb!AQ110),IF(Config!$C$6=3,SUM(+Ene!AQ110+Feb!AQ110+Mar!AQ110),IF(Config!$C$6=4,SUM(+Ene!AQ110+Feb!AQ110+Mar!AQ110+Abr!AQ110),IF(Config!$C$6=5,SUM(Ene!AQ110+Feb!AQ110+Mar!AQ110+Abr!AQ110+May!AQ110),IF(Config!$C$6=6,SUM(+Ene!AQ110+Feb!AQ110+Mar!AQ110+Abr!AQ110+May!AQ110+Jun!AQ110),IF(Config!$C$6=7,SUM(Ene!AQ110+Feb!AQ110+Mar!AQ110+Abr!AQ110+May!AQ110+Jun!AQ110+Jul!AQ110),IF(Config!$C$6=8,SUM(+Ene!AQ110+Feb!AQ110+Mar!AQ110+Abr!AQ110+May!AQ110+Jun!AQ110+Jul!AQ110+Ago!AQ110),IF(Config!$C$6=9,SUM(+Ene!AQ110+Feb!AQ110+Mar!AQ110+Abr!AQ110+May!AQ110+Jun!AQ110+Jul!AQ110+Ago!AQ110+Set!AQ110),IF(Config!$C$6=10,SUM(+Ene!AQ110+Feb!AQ110+Mar!AQ110+Abr!AQ110+May!AQ110+Jun!AQ110+Jul!AQ110+Ago!AQ110+Set!AQ110+Oct!AQ110),IF(Config!$C$6=11,SUM(+Ene!AQ110+Feb!AQ110+Mar!AQ110+Abr!AQ110+May!AQ110+Jun!AQ110+Jul!AQ110+Ago!AQ110+Set!AQ110+Oct!AQ110+Nov!AQ110),IF(Config!$C$6=12,SUM(+Ene!AQ110+Feb!AQ110+Mar!AQ110+Abr!AQ110+May!AQ110+Jun!AQ110+Jul!AQ110+Ago!AQ110+Set!AQ110+Oct!AQ110+Nov!AQ110+Dic!AQ110)))))))))))))</f>
        <v>0</v>
      </c>
      <c r="AR110" s="394">
        <f>IF(Config!$C$6=1,SUM(+Ene!AR110),IF(Config!$C$6=2,SUM(+Ene!AR110+Feb!AR110),IF(Config!$C$6=3,SUM(+Ene!AR110+Feb!AR110+Mar!AR110),IF(Config!$C$6=4,SUM(+Ene!AR110+Feb!AR110+Mar!AR110+Abr!AR110),IF(Config!$C$6=5,SUM(Ene!AR110+Feb!AR110+Mar!AR110+Abr!AR110+May!AR110),IF(Config!$C$6=6,SUM(+Ene!AR110+Feb!AR110+Mar!AR110+Abr!AR110+May!AR110+Jun!AR110),IF(Config!$C$6=7,SUM(Ene!AR110+Feb!AR110+Mar!AR110+Abr!AR110+May!AR110+Jun!AR110+Jul!AR110),IF(Config!$C$6=8,SUM(+Ene!AR110+Feb!AR110+Mar!AR110+Abr!AR110+May!AR110+Jun!AR110+Jul!AR110+Ago!AR110),IF(Config!$C$6=9,SUM(+Ene!AR110+Feb!AR110+Mar!AR110+Abr!AR110+May!AR110+Jun!AR110+Jul!AR110+Ago!AR110+Set!AR110),IF(Config!$C$6=10,SUM(+Ene!AR110+Feb!AR110+Mar!AR110+Abr!AR110+May!AR110+Jun!AR110+Jul!AR110+Ago!AR110+Set!AR110+Oct!AR110),IF(Config!$C$6=11,SUM(+Ene!AR110+Feb!AR110+Mar!AR110+Abr!AR110+May!AR110+Jun!AR110+Jul!AR110+Ago!AR110+Set!AR110+Oct!AR110+Nov!AR110),IF(Config!$C$6=12,SUM(+Ene!AR110+Feb!AR110+Mar!AR110+Abr!AR110+May!AR110+Jun!AR110+Jul!AR110+Ago!AR110+Set!AR110+Oct!AR110+Nov!AR110+Dic!AR110)))))))))))))</f>
        <v>0</v>
      </c>
      <c r="AS110" s="394">
        <f>IF(Config!$C$6=1,SUM(+Ene!AS110),IF(Config!$C$6=2,SUM(+Ene!AS110+Feb!AS110),IF(Config!$C$6=3,SUM(+Ene!AS110+Feb!AS110+Mar!AS110),IF(Config!$C$6=4,SUM(+Ene!AS110+Feb!AS110+Mar!AS110+Abr!AS110),IF(Config!$C$6=5,SUM(Ene!AS110+Feb!AS110+Mar!AS110+Abr!AS110+May!AS110),IF(Config!$C$6=6,SUM(+Ene!AS110+Feb!AS110+Mar!AS110+Abr!AS110+May!AS110+Jun!AS110),IF(Config!$C$6=7,SUM(Ene!AS110+Feb!AS110+Mar!AS110+Abr!AS110+May!AS110+Jun!AS110+Jul!AS110),IF(Config!$C$6=8,SUM(+Ene!AS110+Feb!AS110+Mar!AS110+Abr!AS110+May!AS110+Jun!AS110+Jul!AS110+Ago!AS110),IF(Config!$C$6=9,SUM(+Ene!AS110+Feb!AS110+Mar!AS110+Abr!AS110+May!AS110+Jun!AS110+Jul!AS110+Ago!AS110+Set!AS110),IF(Config!$C$6=10,SUM(+Ene!AS110+Feb!AS110+Mar!AS110+Abr!AS110+May!AS110+Jun!AS110+Jul!AS110+Ago!AS110+Set!AS110+Oct!AS110),IF(Config!$C$6=11,SUM(+Ene!AS110+Feb!AS110+Mar!AS110+Abr!AS110+May!AS110+Jun!AS110+Jul!AS110+Ago!AS110+Set!AS110+Oct!AS110+Nov!AS110),IF(Config!$C$6=12,SUM(+Ene!AS110+Feb!AS110+Mar!AS110+Abr!AS110+May!AS110+Jun!AS110+Jul!AS110+Ago!AS110+Set!AS110+Oct!AS110+Nov!AS110+Dic!AS110)))))))))))))</f>
        <v>0</v>
      </c>
      <c r="AT110" s="394">
        <f>IF(Config!$C$6=1,SUM(+Ene!AT110),IF(Config!$C$6=2,SUM(+Ene!AT110+Feb!AT110),IF(Config!$C$6=3,SUM(+Ene!AT110+Feb!AT110+Mar!AT110),IF(Config!$C$6=4,SUM(+Ene!AT110+Feb!AT110+Mar!AT110+Abr!AT110),IF(Config!$C$6=5,SUM(Ene!AT110+Feb!AT110+Mar!AT110+Abr!AT110+May!AT110),IF(Config!$C$6=6,SUM(+Ene!AT110+Feb!AT110+Mar!AT110+Abr!AT110+May!AT110+Jun!AT110),IF(Config!$C$6=7,SUM(Ene!AT110+Feb!AT110+Mar!AT110+Abr!AT110+May!AT110+Jun!AT110+Jul!AT110),IF(Config!$C$6=8,SUM(+Ene!AT110+Feb!AT110+Mar!AT110+Abr!AT110+May!AT110+Jun!AT110+Jul!AT110+Ago!AT110),IF(Config!$C$6=9,SUM(+Ene!AT110+Feb!AT110+Mar!AT110+Abr!AT110+May!AT110+Jun!AT110+Jul!AT110+Ago!AT110+Set!AT110),IF(Config!$C$6=10,SUM(+Ene!AT110+Feb!AT110+Mar!AT110+Abr!AT110+May!AT110+Jun!AT110+Jul!AT110+Ago!AT110+Set!AT110+Oct!AT110),IF(Config!$C$6=11,SUM(+Ene!AT110+Feb!AT110+Mar!AT110+Abr!AT110+May!AT110+Jun!AT110+Jul!AT110+Ago!AT110+Set!AT110+Oct!AT110+Nov!AT110),IF(Config!$C$6=12,SUM(+Ene!AT110+Feb!AT110+Mar!AT110+Abr!AT110+May!AT110+Jun!AT110+Jul!AT110+Ago!AT110+Set!AT110+Oct!AT110+Nov!AT110+Dic!AT110)))))))))))))</f>
        <v>0</v>
      </c>
      <c r="AU110">
        <f t="shared" si="79"/>
        <v>0</v>
      </c>
      <c r="AV110" s="394">
        <f t="shared" si="70"/>
        <v>0</v>
      </c>
      <c r="AW110" s="394">
        <f t="shared" si="71"/>
        <v>0</v>
      </c>
      <c r="AX110" s="394">
        <f t="shared" si="72"/>
        <v>0</v>
      </c>
      <c r="AY110" s="394">
        <f t="shared" si="73"/>
        <v>0</v>
      </c>
      <c r="AZ110" s="394">
        <f t="shared" si="74"/>
        <v>0</v>
      </c>
      <c r="BA110" s="394">
        <f t="shared" si="75"/>
        <v>0</v>
      </c>
      <c r="BB110" s="37">
        <f t="shared" si="59"/>
        <v>0</v>
      </c>
      <c r="BC110" s="394">
        <f t="shared" si="76"/>
        <v>0</v>
      </c>
      <c r="BD110" s="394">
        <f t="shared" si="77"/>
        <v>0</v>
      </c>
      <c r="BE110" s="394">
        <f t="shared" si="78"/>
        <v>0</v>
      </c>
      <c r="BF110" s="54">
        <f t="shared" si="69"/>
        <v>0</v>
      </c>
      <c r="BG110" t="str">
        <f t="shared" si="80"/>
        <v>OK</v>
      </c>
    </row>
    <row r="111" spans="1:59" x14ac:dyDescent="0.25">
      <c r="A111" s="400">
        <v>108</v>
      </c>
      <c r="B111" s="397" t="str">
        <f>METAS!B107</f>
        <v>PORCENTAJE DE NIÑOS  MENORES DE 5 AÑOS  DE EDAD CON DCI (PATRÓN DE  REFERENCIA  OMS).</v>
      </c>
      <c r="C111" s="390" t="str">
        <f>METAS!D107</f>
        <v>NUTRICIÓN</v>
      </c>
      <c r="D111" s="399">
        <f>IF(Config!$C$6=1,SUM(+Ene!D111),IF(Config!$C$6=2,SUM(+Ene!D111+Feb!D111),IF(Config!$C$6=3,SUM(+Ene!D111+Feb!D111+Mar!D111),IF(Config!$C$6=4,SUM(+Ene!D111+Feb!D111+Mar!D111+Abr!D111),IF(Config!$C$6=5,SUM(Ene!D111+Feb!D111+Mar!D111+Abr!D111+May!D111),IF(Config!$C$6=6,SUM(+Ene!D111+Feb!D111+Mar!D111+Abr!D111+May!D111+Jun!D111),IF(Config!$C$6=7,SUM(Ene!D111+Feb!D111+Mar!D111+Abr!D111+May!D111+Jun!D111+Jul!D111),IF(Config!$C$6=8,SUM(+Ene!D111+Feb!D111+Mar!D111+Abr!D111+May!D111+Jun!D111+Jul!D111+Ago!D111),IF(Config!$C$6=9,SUM(+Ene!D111+Feb!D111+Mar!D111+Abr!D111+May!D111+Jun!D111+Jul!D111+Ago!D111+Set!D111),IF(Config!$C$6=10,SUM(+Ene!D111+Feb!D111+Mar!D111+Abr!D111+May!D111+Jun!D111+Jul!D111+Ago!D111+Set!D111+Oct!D111),IF(Config!$C$6=11,SUM(+Ene!D111+Feb!D111+Mar!D111+Abr!D111+May!D111+Jun!D111+Jul!D111+Ago!D111+Set!D111+Oct!D111+Nov!D111),IF(Config!$C$6=12,SUM(+Ene!D111+Feb!D111+Mar!D111+Abr!D111+May!D111+Jun!D111+Jul!D111+Ago!D111+Set!D111+Oct!D111+Nov!D111+Dic!D111)))))))))))))</f>
        <v>0</v>
      </c>
      <c r="E111" s="399">
        <f>IF(Config!$C$6=1,SUM(+Ene!E111),IF(Config!$C$6=2,SUM(+Ene!E111+Feb!E111),IF(Config!$C$6=3,SUM(+Ene!E111+Feb!E111+Mar!E111),IF(Config!$C$6=4,SUM(+Ene!E111+Feb!E111+Mar!E111+Abr!E111),IF(Config!$C$6=5,SUM(Ene!E111+Feb!E111+Mar!E111+Abr!E111+May!E111),IF(Config!$C$6=6,SUM(+Ene!E111+Feb!E111+Mar!E111+Abr!E111+May!E111+Jun!E111),IF(Config!$C$6=7,SUM(Ene!E111+Feb!E111+Mar!E111+Abr!E111+May!E111+Jun!E111+Jul!E111),IF(Config!$C$6=8,SUM(+Ene!E111+Feb!E111+Mar!E111+Abr!E111+May!E111+Jun!E111+Jul!E111+Ago!E111),IF(Config!$C$6=9,SUM(+Ene!E111+Feb!E111+Mar!E111+Abr!E111+May!E111+Jun!E111+Jul!E111+Ago!E111+Set!E111),IF(Config!$C$6=10,SUM(+Ene!E111+Feb!E111+Mar!E111+Abr!E111+May!E111+Jun!E111+Jul!E111+Ago!E111+Set!E111+Oct!E111),IF(Config!$C$6=11,SUM(+Ene!E111+Feb!E111+Mar!E111+Abr!E111+May!E111+Jun!E111+Jul!E111+Ago!E111+Set!E111+Oct!E111+Nov!E111),IF(Config!$C$6=12,SUM(+Ene!E111+Feb!E111+Mar!E111+Abr!E111+May!E111+Jun!E111+Jul!E111+Ago!E111+Set!E111+Oct!E111+Nov!E111+Dic!E111)))))))))))))</f>
        <v>0</v>
      </c>
      <c r="F111" s="429">
        <f>IF(Config!$C$6=1,SUM(+Ene!F131),IF(Config!$C$6=2,SUM(+Ene!F131+Feb!F131),IF(Config!$C$6=3,SUM(+Ene!F131+Feb!F131+Mar!F131),IF(Config!$C$6=4,SUM(+Ene!F131+Feb!F131+Mar!F131+Abr!F131),IF(Config!$C$6=5,SUM(Ene!F131+Feb!F131+Mar!F131+Abr!F131+May!F131),IF(Config!$C$6=6,SUM(+Ene!F131+Feb!F131+Mar!F131+Abr!F131+May!F131+Jun!F131),IF(Config!$C$6=7,SUM(Ene!F131+Feb!F131+Mar!F131+Abr!F131+May!F131+Jun!F131+Jul!F131),IF(Config!$C$6=8,SUM(+Ene!F131+Feb!F131+Mar!F131+Abr!F131+May!F131+Jun!F131+Jul!F131+Ago!F131),IF(Config!$C$6=9,SUM(+Ene!F131+Feb!F131+Mar!F131+Abr!F131+May!F131+Jun!F131+Jul!F131+Ago!F131+Set!F131),IF(Config!$C$6=10,SUM(+Ene!F131+Feb!F131+Mar!F131+Abr!F131+May!F131+Jun!F131+Jul!F131+Ago!F131+Set!F131+Oct!F131),IF(Config!$C$6=11,SUM(+Ene!F131+Feb!F131+Mar!F131+Abr!F131+May!F131+Jun!F131+Jul!F131+Ago!F131+Set!F131+Oct!F131+Nov!F131),IF(Config!$C$6=12,SUM(+Ene!F131+Feb!F131+Mar!F131+Abr!F131+May!F131+Jun!F131+Jul!F131+Ago!F131+Set!F131+Oct!F131+Nov!F131+Dic!F131)))))))))))))</f>
        <v>0</v>
      </c>
      <c r="G111" s="399">
        <f>IF(Config!$C$6=1,SUM(+Ene!G111),IF(Config!$C$6=2,SUM(+Ene!G111+Feb!G111),IF(Config!$C$6=3,SUM(+Ene!G111+Feb!G111+Mar!G111),IF(Config!$C$6=4,SUM(+Ene!G111+Feb!G111+Mar!G111+Abr!G111),IF(Config!$C$6=5,SUM(Ene!G111+Feb!G111+Mar!G111+Abr!G111+May!G111),IF(Config!$C$6=6,SUM(+Ene!G111+Feb!G111+Mar!G111+Abr!G111+May!G111+Jun!G111),IF(Config!$C$6=7,SUM(Ene!G111+Feb!G111+Mar!G111+Abr!G111+May!G111+Jun!G111+Jul!G111),IF(Config!$C$6=8,SUM(+Ene!G111+Feb!G111+Mar!G111+Abr!G111+May!G111+Jun!G111+Jul!G111+Ago!G111),IF(Config!$C$6=9,SUM(+Ene!G111+Feb!G111+Mar!G111+Abr!G111+May!G111+Jun!G111+Jul!G111+Ago!G111+Set!G111),IF(Config!$C$6=10,SUM(+Ene!G111+Feb!G111+Mar!G111+Abr!G111+May!G111+Jun!G111+Jul!G111+Ago!G111+Set!G111+Oct!G111),IF(Config!$C$6=11,SUM(+Ene!G111+Feb!G111+Mar!G111+Abr!G111+May!G111+Jun!G111+Jul!G111+Ago!G111+Set!G111+Oct!G111+Nov!G111),IF(Config!$C$6=12,SUM(+Ene!G111+Feb!G111+Mar!G111+Abr!G111+May!G111+Jun!G111+Jul!G111+Ago!G111+Set!G111+Oct!G111+Nov!G111+Dic!G111)))))))))))))</f>
        <v>0</v>
      </c>
      <c r="H111" s="399">
        <f>IF(Config!$C$6=1,SUM(+Ene!H111),IF(Config!$C$6=2,SUM(+Ene!H111+Feb!H111),IF(Config!$C$6=3,SUM(+Ene!H111+Feb!H111+Mar!H111),IF(Config!$C$6=4,SUM(+Ene!H111+Feb!H111+Mar!H111+Abr!H111),IF(Config!$C$6=5,SUM(Ene!H111+Feb!H111+Mar!H111+Abr!H111+May!H111),IF(Config!$C$6=6,SUM(+Ene!H111+Feb!H111+Mar!H111+Abr!H111+May!H111+Jun!H111),IF(Config!$C$6=7,SUM(Ene!H111+Feb!H111+Mar!H111+Abr!H111+May!H111+Jun!H111+Jul!H111),IF(Config!$C$6=8,SUM(+Ene!H111+Feb!H111+Mar!H111+Abr!H111+May!H111+Jun!H111+Jul!H111+Ago!H111),IF(Config!$C$6=9,SUM(+Ene!H111+Feb!H111+Mar!H111+Abr!H111+May!H111+Jun!H111+Jul!H111+Ago!H111+Set!H111),IF(Config!$C$6=10,SUM(+Ene!H111+Feb!H111+Mar!H111+Abr!H111+May!H111+Jun!H111+Jul!H111+Ago!H111+Set!H111+Oct!H111),IF(Config!$C$6=11,SUM(+Ene!H111+Feb!H111+Mar!H111+Abr!H111+May!H111+Jun!H111+Jul!H111+Ago!H111+Set!H111+Oct!H111+Nov!H111),IF(Config!$C$6=12,SUM(+Ene!H111+Feb!H111+Mar!H111+Abr!H111+May!H111+Jun!H111+Jul!H111+Ago!H111+Set!H111+Oct!H111+Nov!H111+Dic!H111)))))))))))))</f>
        <v>0</v>
      </c>
      <c r="I111" s="399">
        <f>IF(Config!$C$6=1,SUM(+Ene!I111),IF(Config!$C$6=2,SUM(+Ene!I111+Feb!I111),IF(Config!$C$6=3,SUM(+Ene!I111+Feb!I111+Mar!I111),IF(Config!$C$6=4,SUM(+Ene!I111+Feb!I111+Mar!I111+Abr!I111),IF(Config!$C$6=5,SUM(Ene!I111+Feb!I111+Mar!I111+Abr!I111+May!I111),IF(Config!$C$6=6,SUM(+Ene!I111+Feb!I111+Mar!I111+Abr!I111+May!I111+Jun!I111),IF(Config!$C$6=7,SUM(Ene!I111+Feb!I111+Mar!I111+Abr!I111+May!I111+Jun!I111+Jul!I111),IF(Config!$C$6=8,SUM(+Ene!I111+Feb!I111+Mar!I111+Abr!I111+May!I111+Jun!I111+Jul!I111+Ago!I111),IF(Config!$C$6=9,SUM(+Ene!I111+Feb!I111+Mar!I111+Abr!I111+May!I111+Jun!I111+Jul!I111+Ago!I111+Set!I111),IF(Config!$C$6=10,SUM(+Ene!I111+Feb!I111+Mar!I111+Abr!I111+May!I111+Jun!I111+Jul!I111+Ago!I111+Set!I111+Oct!I111),IF(Config!$C$6=11,SUM(+Ene!I111+Feb!I111+Mar!I111+Abr!I111+May!I111+Jun!I111+Jul!I111+Ago!I111+Set!I111+Oct!I111+Nov!I111),IF(Config!$C$6=12,SUM(+Ene!I111+Feb!I111+Mar!I111+Abr!I111+May!I111+Jun!I111+Jul!I111+Ago!I111+Set!I111+Oct!I111+Nov!I111+Dic!I111)))))))))))))</f>
        <v>0</v>
      </c>
      <c r="J111" s="399">
        <f>IF(Config!$C$6=1,SUM(+Ene!J111),IF(Config!$C$6=2,SUM(+Ene!J111+Feb!J111),IF(Config!$C$6=3,SUM(+Ene!J111+Feb!J111+Mar!J111),IF(Config!$C$6=4,SUM(+Ene!J111+Feb!J111+Mar!J111+Abr!J111),IF(Config!$C$6=5,SUM(Ene!J111+Feb!J111+Mar!J111+Abr!J111+May!J111),IF(Config!$C$6=6,SUM(+Ene!J111+Feb!J111+Mar!J111+Abr!J111+May!J111+Jun!J111),IF(Config!$C$6=7,SUM(Ene!J111+Feb!J111+Mar!J111+Abr!J111+May!J111+Jun!J111+Jul!J111),IF(Config!$C$6=8,SUM(+Ene!J111+Feb!J111+Mar!J111+Abr!J111+May!J111+Jun!J111+Jul!J111+Ago!J111),IF(Config!$C$6=9,SUM(+Ene!J111+Feb!J111+Mar!J111+Abr!J111+May!J111+Jun!J111+Jul!J111+Ago!J111+Set!J111),IF(Config!$C$6=10,SUM(+Ene!J111+Feb!J111+Mar!J111+Abr!J111+May!J111+Jun!J111+Jul!J111+Ago!J111+Set!J111+Oct!J111),IF(Config!$C$6=11,SUM(+Ene!J111+Feb!J111+Mar!J111+Abr!J111+May!J111+Jun!J111+Jul!J111+Ago!J111+Set!J111+Oct!J111+Nov!J111),IF(Config!$C$6=12,SUM(+Ene!J111+Feb!J111+Mar!J111+Abr!J111+May!J111+Jun!J111+Jul!J111+Ago!J111+Set!J111+Oct!J111+Nov!J111+Dic!J111)))))))))))))</f>
        <v>0</v>
      </c>
      <c r="K111" s="399">
        <f>IF(Config!$C$6=1,SUM(+Ene!K111),IF(Config!$C$6=2,SUM(+Ene!K111+Feb!K111),IF(Config!$C$6=3,SUM(+Ene!K111+Feb!K111+Mar!K111),IF(Config!$C$6=4,SUM(+Ene!K111+Feb!K111+Mar!K111+Abr!K111),IF(Config!$C$6=5,SUM(Ene!K111+Feb!K111+Mar!K111+Abr!K111+May!K111),IF(Config!$C$6=6,SUM(+Ene!K111+Feb!K111+Mar!K111+Abr!K111+May!K111+Jun!K111),IF(Config!$C$6=7,SUM(Ene!K111+Feb!K111+Mar!K111+Abr!K111+May!K111+Jun!K111+Jul!K111),IF(Config!$C$6=8,SUM(+Ene!K111+Feb!K111+Mar!K111+Abr!K111+May!K111+Jun!K111+Jul!K111+Ago!K111),IF(Config!$C$6=9,SUM(+Ene!K111+Feb!K111+Mar!K111+Abr!K111+May!K111+Jun!K111+Jul!K111+Ago!K111+Set!K111),IF(Config!$C$6=10,SUM(+Ene!K111+Feb!K111+Mar!K111+Abr!K111+May!K111+Jun!K111+Jul!K111+Ago!K111+Set!K111+Oct!K111),IF(Config!$C$6=11,SUM(+Ene!K111+Feb!K111+Mar!K111+Abr!K111+May!K111+Jun!K111+Jul!K111+Ago!K111+Set!K111+Oct!K111+Nov!K111),IF(Config!$C$6=12,SUM(+Ene!K111+Feb!K111+Mar!K111+Abr!K111+May!K111+Jun!K111+Jul!K111+Ago!K111+Set!K111+Oct!K111+Nov!K111+Dic!K111)))))))))))))</f>
        <v>0</v>
      </c>
      <c r="L111" s="399">
        <f>IF(Config!$C$6=1,SUM(+Ene!L111),IF(Config!$C$6=2,SUM(+Ene!L111+Feb!L111),IF(Config!$C$6=3,SUM(+Ene!L111+Feb!L111+Mar!L111),IF(Config!$C$6=4,SUM(+Ene!L111+Feb!L111+Mar!L111+Abr!L111),IF(Config!$C$6=5,SUM(Ene!L111+Feb!L111+Mar!L111+Abr!L111+May!L111),IF(Config!$C$6=6,SUM(+Ene!L111+Feb!L111+Mar!L111+Abr!L111+May!L111+Jun!L111),IF(Config!$C$6=7,SUM(Ene!L111+Feb!L111+Mar!L111+Abr!L111+May!L111+Jun!L111+Jul!L111),IF(Config!$C$6=8,SUM(+Ene!L111+Feb!L111+Mar!L111+Abr!L111+May!L111+Jun!L111+Jul!L111+Ago!L111),IF(Config!$C$6=9,SUM(+Ene!L111+Feb!L111+Mar!L111+Abr!L111+May!L111+Jun!L111+Jul!L111+Ago!L111+Set!L111),IF(Config!$C$6=10,SUM(+Ene!L111+Feb!L111+Mar!L111+Abr!L111+May!L111+Jun!L111+Jul!L111+Ago!L111+Set!L111+Oct!L111),IF(Config!$C$6=11,SUM(+Ene!L111+Feb!L111+Mar!L111+Abr!L111+May!L111+Jun!L111+Jul!L111+Ago!L111+Set!L111+Oct!L111+Nov!L111),IF(Config!$C$6=12,SUM(+Ene!L111+Feb!L111+Mar!L111+Abr!L111+May!L111+Jun!L111+Jul!L111+Ago!L111+Set!L111+Oct!L111+Nov!L111+Dic!L111)))))))))))))</f>
        <v>0</v>
      </c>
      <c r="M111" s="399">
        <f>IF(Config!$C$6=1,SUM(+Ene!M111),IF(Config!$C$6=2,SUM(+Ene!M111+Feb!M111),IF(Config!$C$6=3,SUM(+Ene!M111+Feb!M111+Mar!M111),IF(Config!$C$6=4,SUM(+Ene!M111+Feb!M111+Mar!M111+Abr!M111),IF(Config!$C$6=5,SUM(Ene!M111+Feb!M111+Mar!M111+Abr!M111+May!M111),IF(Config!$C$6=6,SUM(+Ene!M111+Feb!M111+Mar!M111+Abr!M111+May!M111+Jun!M111),IF(Config!$C$6=7,SUM(Ene!M111+Feb!M111+Mar!M111+Abr!M111+May!M111+Jun!M111+Jul!M111),IF(Config!$C$6=8,SUM(+Ene!M111+Feb!M111+Mar!M111+Abr!M111+May!M111+Jun!M111+Jul!M111+Ago!M111),IF(Config!$C$6=9,SUM(+Ene!M111+Feb!M111+Mar!M111+Abr!M111+May!M111+Jun!M111+Jul!M111+Ago!M111+Set!M111),IF(Config!$C$6=10,SUM(+Ene!M111+Feb!M111+Mar!M111+Abr!M111+May!M111+Jun!M111+Jul!M111+Ago!M111+Set!M111+Oct!M111),IF(Config!$C$6=11,SUM(+Ene!M111+Feb!M111+Mar!M111+Abr!M111+May!M111+Jun!M111+Jul!M111+Ago!M111+Set!M111+Oct!M111+Nov!M111),IF(Config!$C$6=12,SUM(+Ene!M111+Feb!M111+Mar!M111+Abr!M111+May!M111+Jun!M111+Jul!M111+Ago!M111+Set!M111+Oct!M111+Nov!M111+Dic!M111)))))))))))))</f>
        <v>0</v>
      </c>
      <c r="N111" s="399">
        <f>IF(Config!$C$6=1,SUM(+Ene!N111),IF(Config!$C$6=2,SUM(+Ene!N111+Feb!N111),IF(Config!$C$6=3,SUM(+Ene!N111+Feb!N111+Mar!N111),IF(Config!$C$6=4,SUM(+Ene!N111+Feb!N111+Mar!N111+Abr!N111),IF(Config!$C$6=5,SUM(Ene!N111+Feb!N111+Mar!N111+Abr!N111+May!N111),IF(Config!$C$6=6,SUM(+Ene!N111+Feb!N111+Mar!N111+Abr!N111+May!N111+Jun!N111),IF(Config!$C$6=7,SUM(Ene!N111+Feb!N111+Mar!N111+Abr!N111+May!N111+Jun!N111+Jul!N111),IF(Config!$C$6=8,SUM(+Ene!N111+Feb!N111+Mar!N111+Abr!N111+May!N111+Jun!N111+Jul!N111+Ago!N111),IF(Config!$C$6=9,SUM(+Ene!N111+Feb!N111+Mar!N111+Abr!N111+May!N111+Jun!N111+Jul!N111+Ago!N111+Set!N111),IF(Config!$C$6=10,SUM(+Ene!N111+Feb!N111+Mar!N111+Abr!N111+May!N111+Jun!N111+Jul!N111+Ago!N111+Set!N111+Oct!N111),IF(Config!$C$6=11,SUM(+Ene!N111+Feb!N111+Mar!N111+Abr!N111+May!N111+Jun!N111+Jul!N111+Ago!N111+Set!N111+Oct!N111+Nov!N111),IF(Config!$C$6=12,SUM(+Ene!N111+Feb!N111+Mar!N111+Abr!N111+May!N111+Jun!N111+Jul!N111+Ago!N111+Set!N111+Oct!N111+Nov!N111+Dic!N111)))))))))))))</f>
        <v>0</v>
      </c>
      <c r="O111" s="399">
        <f>IF(Config!$C$6=1,SUM(+Ene!O111),IF(Config!$C$6=2,SUM(+Ene!O111+Feb!O111),IF(Config!$C$6=3,SUM(+Ene!O111+Feb!O111+Mar!O111),IF(Config!$C$6=4,SUM(+Ene!O111+Feb!O111+Mar!O111+Abr!O111),IF(Config!$C$6=5,SUM(Ene!O111+Feb!O111+Mar!O111+Abr!O111+May!O111),IF(Config!$C$6=6,SUM(+Ene!O111+Feb!O111+Mar!O111+Abr!O111+May!O111+Jun!O111),IF(Config!$C$6=7,SUM(Ene!O111+Feb!O111+Mar!O111+Abr!O111+May!O111+Jun!O111+Jul!O111),IF(Config!$C$6=8,SUM(+Ene!O111+Feb!O111+Mar!O111+Abr!O111+May!O111+Jun!O111+Jul!O111+Ago!O111),IF(Config!$C$6=9,SUM(+Ene!O111+Feb!O111+Mar!O111+Abr!O111+May!O111+Jun!O111+Jul!O111+Ago!O111+Set!O111),IF(Config!$C$6=10,SUM(+Ene!O111+Feb!O111+Mar!O111+Abr!O111+May!O111+Jun!O111+Jul!O111+Ago!O111+Set!O111+Oct!O111),IF(Config!$C$6=11,SUM(+Ene!O111+Feb!O111+Mar!O111+Abr!O111+May!O111+Jun!O111+Jul!O111+Ago!O111+Set!O111+Oct!O111+Nov!O111),IF(Config!$C$6=12,SUM(+Ene!O111+Feb!O111+Mar!O111+Abr!O111+May!O111+Jun!O111+Jul!O111+Ago!O111+Set!O111+Oct!O111+Nov!O111+Dic!O111)))))))))))))</f>
        <v>0</v>
      </c>
      <c r="P111" s="399">
        <f>IF(Config!$C$6=1,SUM(+Ene!P111),IF(Config!$C$6=2,SUM(+Ene!P111+Feb!P111),IF(Config!$C$6=3,SUM(+Ene!P111+Feb!P111+Mar!P111),IF(Config!$C$6=4,SUM(+Ene!P111+Feb!P111+Mar!P111+Abr!P111),IF(Config!$C$6=5,SUM(Ene!P111+Feb!P111+Mar!P111+Abr!P111+May!P111),IF(Config!$C$6=6,SUM(+Ene!P111+Feb!P111+Mar!P111+Abr!P111+May!P111+Jun!P111),IF(Config!$C$6=7,SUM(Ene!P111+Feb!P111+Mar!P111+Abr!P111+May!P111+Jun!P111+Jul!P111),IF(Config!$C$6=8,SUM(+Ene!P111+Feb!P111+Mar!P111+Abr!P111+May!P111+Jun!P111+Jul!P111+Ago!P111),IF(Config!$C$6=9,SUM(+Ene!P111+Feb!P111+Mar!P111+Abr!P111+May!P111+Jun!P111+Jul!P111+Ago!P111+Set!P111),IF(Config!$C$6=10,SUM(+Ene!P111+Feb!P111+Mar!P111+Abr!P111+May!P111+Jun!P111+Jul!P111+Ago!P111+Set!P111+Oct!P111),IF(Config!$C$6=11,SUM(+Ene!P111+Feb!P111+Mar!P111+Abr!P111+May!P111+Jun!P111+Jul!P111+Ago!P111+Set!P111+Oct!P111+Nov!P111),IF(Config!$C$6=12,SUM(+Ene!P111+Feb!P111+Mar!P111+Abr!P111+May!P111+Jun!P111+Jul!P111+Ago!P111+Set!P111+Oct!P111+Nov!P111+Dic!P111)))))))))))))</f>
        <v>0</v>
      </c>
      <c r="Q111" s="399">
        <f>IF(Config!$C$6=1,SUM(+Ene!Q111),IF(Config!$C$6=2,SUM(+Ene!Q111+Feb!Q111),IF(Config!$C$6=3,SUM(+Ene!Q111+Feb!Q111+Mar!Q111),IF(Config!$C$6=4,SUM(+Ene!Q111+Feb!Q111+Mar!Q111+Abr!Q111),IF(Config!$C$6=5,SUM(Ene!Q111+Feb!Q111+Mar!Q111+Abr!Q111+May!Q111),IF(Config!$C$6=6,SUM(+Ene!Q111+Feb!Q111+Mar!Q111+Abr!Q111+May!Q111+Jun!Q111),IF(Config!$C$6=7,SUM(Ene!Q111+Feb!Q111+Mar!Q111+Abr!Q111+May!Q111+Jun!Q111+Jul!Q111),IF(Config!$C$6=8,SUM(+Ene!Q111+Feb!Q111+Mar!Q111+Abr!Q111+May!Q111+Jun!Q111+Jul!Q111+Ago!Q111),IF(Config!$C$6=9,SUM(+Ene!Q111+Feb!Q111+Mar!Q111+Abr!Q111+May!Q111+Jun!Q111+Jul!Q111+Ago!Q111+Set!Q111),IF(Config!$C$6=10,SUM(+Ene!Q111+Feb!Q111+Mar!Q111+Abr!Q111+May!Q111+Jun!Q111+Jul!Q111+Ago!Q111+Set!Q111+Oct!Q111),IF(Config!$C$6=11,SUM(+Ene!Q111+Feb!Q111+Mar!Q111+Abr!Q111+May!Q111+Jun!Q111+Jul!Q111+Ago!Q111+Set!Q111+Oct!Q111+Nov!Q111),IF(Config!$C$6=12,SUM(+Ene!Q111+Feb!Q111+Mar!Q111+Abr!Q111+May!Q111+Jun!Q111+Jul!Q111+Ago!Q111+Set!Q111+Oct!Q111+Nov!Q111+Dic!Q111)))))))))))))</f>
        <v>0</v>
      </c>
      <c r="R111" s="399">
        <f>IF(Config!$C$6=1,SUM(+Ene!R111),IF(Config!$C$6=2,SUM(+Ene!R111+Feb!R111),IF(Config!$C$6=3,SUM(+Ene!R111+Feb!R111+Mar!R111),IF(Config!$C$6=4,SUM(+Ene!R111+Feb!R111+Mar!R111+Abr!R111),IF(Config!$C$6=5,SUM(Ene!R111+Feb!R111+Mar!R111+Abr!R111+May!R111),IF(Config!$C$6=6,SUM(+Ene!R111+Feb!R111+Mar!R111+Abr!R111+May!R111+Jun!R111),IF(Config!$C$6=7,SUM(Ene!R111+Feb!R111+Mar!R111+Abr!R111+May!R111+Jun!R111+Jul!R111),IF(Config!$C$6=8,SUM(+Ene!R111+Feb!R111+Mar!R111+Abr!R111+May!R111+Jun!R111+Jul!R111+Ago!R111),IF(Config!$C$6=9,SUM(+Ene!R111+Feb!R111+Mar!R111+Abr!R111+May!R111+Jun!R111+Jul!R111+Ago!R111+Set!R111),IF(Config!$C$6=10,SUM(+Ene!R111+Feb!R111+Mar!R111+Abr!R111+May!R111+Jun!R111+Jul!R111+Ago!R111+Set!R111+Oct!R111),IF(Config!$C$6=11,SUM(+Ene!R111+Feb!R111+Mar!R111+Abr!R111+May!R111+Jun!R111+Jul!R111+Ago!R111+Set!R111+Oct!R111+Nov!R111),IF(Config!$C$6=12,SUM(+Ene!R111+Feb!R111+Mar!R111+Abr!R111+May!R111+Jun!R111+Jul!R111+Ago!R111+Set!R111+Oct!R111+Nov!R111+Dic!R111)))))))))))))</f>
        <v>0</v>
      </c>
      <c r="S111" s="399">
        <f>IF(Config!$C$6=1,SUM(+Ene!S111),IF(Config!$C$6=2,SUM(+Ene!S111+Feb!S111),IF(Config!$C$6=3,SUM(+Ene!S111+Feb!S111+Mar!S111),IF(Config!$C$6=4,SUM(+Ene!S111+Feb!S111+Mar!S111+Abr!S111),IF(Config!$C$6=5,SUM(Ene!S111+Feb!S111+Mar!S111+Abr!S111+May!S111),IF(Config!$C$6=6,SUM(+Ene!S111+Feb!S111+Mar!S111+Abr!S111+May!S111+Jun!S111),IF(Config!$C$6=7,SUM(Ene!S111+Feb!S111+Mar!S111+Abr!S111+May!S111+Jun!S111+Jul!S111),IF(Config!$C$6=8,SUM(+Ene!S111+Feb!S111+Mar!S111+Abr!S111+May!S111+Jun!S111+Jul!S111+Ago!S111),IF(Config!$C$6=9,SUM(+Ene!S111+Feb!S111+Mar!S111+Abr!S111+May!S111+Jun!S111+Jul!S111+Ago!S111+Set!S111),IF(Config!$C$6=10,SUM(+Ene!S111+Feb!S111+Mar!S111+Abr!S111+May!S111+Jun!S111+Jul!S111+Ago!S111+Set!S111+Oct!S111),IF(Config!$C$6=11,SUM(+Ene!S111+Feb!S111+Mar!S111+Abr!S111+May!S111+Jun!S111+Jul!S111+Ago!S111+Set!S111+Oct!S111+Nov!S111),IF(Config!$C$6=12,SUM(+Ene!S111+Feb!S111+Mar!S111+Abr!S111+May!S111+Jun!S111+Jul!S111+Ago!S111+Set!S111+Oct!S111+Nov!S111+Dic!S111)))))))))))))</f>
        <v>0</v>
      </c>
      <c r="T111" s="399">
        <f>IF(Config!$C$6=1,SUM(+Ene!T111),IF(Config!$C$6=2,SUM(+Ene!T111+Feb!T111),IF(Config!$C$6=3,SUM(+Ene!T111+Feb!T111+Mar!T111),IF(Config!$C$6=4,SUM(+Ene!T111+Feb!T111+Mar!T111+Abr!T111),IF(Config!$C$6=5,SUM(Ene!T111+Feb!T111+Mar!T111+Abr!T111+May!T111),IF(Config!$C$6=6,SUM(+Ene!T111+Feb!T111+Mar!T111+Abr!T111+May!T111+Jun!T111),IF(Config!$C$6=7,SUM(Ene!T111+Feb!T111+Mar!T111+Abr!T111+May!T111+Jun!T111+Jul!T111),IF(Config!$C$6=8,SUM(+Ene!T111+Feb!T111+Mar!T111+Abr!T111+May!T111+Jun!T111+Jul!T111+Ago!T111),IF(Config!$C$6=9,SUM(+Ene!T111+Feb!T111+Mar!T111+Abr!T111+May!T111+Jun!T111+Jul!T111+Ago!T111+Set!T111),IF(Config!$C$6=10,SUM(+Ene!T111+Feb!T111+Mar!T111+Abr!T111+May!T111+Jun!T111+Jul!T111+Ago!T111+Set!T111+Oct!T111),IF(Config!$C$6=11,SUM(+Ene!T111+Feb!T111+Mar!T111+Abr!T111+May!T111+Jun!T111+Jul!T111+Ago!T111+Set!T111+Oct!T111+Nov!T111),IF(Config!$C$6=12,SUM(+Ene!T111+Feb!T111+Mar!T111+Abr!T111+May!T111+Jun!T111+Jul!T111+Ago!T111+Set!T111+Oct!T111+Nov!T111+Dic!T111)))))))))))))</f>
        <v>0</v>
      </c>
      <c r="U111" s="399">
        <f>IF(Config!$C$6=1,SUM(+Ene!U111),IF(Config!$C$6=2,SUM(+Ene!U111+Feb!U111),IF(Config!$C$6=3,SUM(+Ene!U111+Feb!U111+Mar!U111),IF(Config!$C$6=4,SUM(+Ene!U111+Feb!U111+Mar!U111+Abr!U111),IF(Config!$C$6=5,SUM(Ene!U111+Feb!U111+Mar!U111+Abr!U111+May!U111),IF(Config!$C$6=6,SUM(+Ene!U111+Feb!U111+Mar!U111+Abr!U111+May!U111+Jun!U111),IF(Config!$C$6=7,SUM(Ene!U111+Feb!U111+Mar!U111+Abr!U111+May!U111+Jun!U111+Jul!U111),IF(Config!$C$6=8,SUM(+Ene!U111+Feb!U111+Mar!U111+Abr!U111+May!U111+Jun!U111+Jul!U111+Ago!U111),IF(Config!$C$6=9,SUM(+Ene!U111+Feb!U111+Mar!U111+Abr!U111+May!U111+Jun!U111+Jul!U111+Ago!U111+Set!U111),IF(Config!$C$6=10,SUM(+Ene!U111+Feb!U111+Mar!U111+Abr!U111+May!U111+Jun!U111+Jul!U111+Ago!U111+Set!U111+Oct!U111),IF(Config!$C$6=11,SUM(+Ene!U111+Feb!U111+Mar!U111+Abr!U111+May!U111+Jun!U111+Jul!U111+Ago!U111+Set!U111+Oct!U111+Nov!U111),IF(Config!$C$6=12,SUM(+Ene!U111+Feb!U111+Mar!U111+Abr!U111+May!U111+Jun!U111+Jul!U111+Ago!U111+Set!U111+Oct!U111+Nov!U111+Dic!U111)))))))))))))</f>
        <v>0</v>
      </c>
      <c r="V111" s="399">
        <f>IF(Config!$C$6=1,SUM(+Ene!V111),IF(Config!$C$6=2,SUM(+Ene!V111+Feb!V111),IF(Config!$C$6=3,SUM(+Ene!V111+Feb!V111+Mar!V111),IF(Config!$C$6=4,SUM(+Ene!V111+Feb!V111+Mar!V111+Abr!V111),IF(Config!$C$6=5,SUM(Ene!V111+Feb!V111+Mar!V111+Abr!V111+May!V111),IF(Config!$C$6=6,SUM(+Ene!V111+Feb!V111+Mar!V111+Abr!V111+May!V111+Jun!V111),IF(Config!$C$6=7,SUM(Ene!V111+Feb!V111+Mar!V111+Abr!V111+May!V111+Jun!V111+Jul!V111),IF(Config!$C$6=8,SUM(+Ene!V111+Feb!V111+Mar!V111+Abr!V111+May!V111+Jun!V111+Jul!V111+Ago!V111),IF(Config!$C$6=9,SUM(+Ene!V111+Feb!V111+Mar!V111+Abr!V111+May!V111+Jun!V111+Jul!V111+Ago!V111+Set!V111),IF(Config!$C$6=10,SUM(+Ene!V111+Feb!V111+Mar!V111+Abr!V111+May!V111+Jun!V111+Jul!V111+Ago!V111+Set!V111+Oct!V111),IF(Config!$C$6=11,SUM(+Ene!V111+Feb!V111+Mar!V111+Abr!V111+May!V111+Jun!V111+Jul!V111+Ago!V111+Set!V111+Oct!V111+Nov!V111),IF(Config!$C$6=12,SUM(+Ene!V111+Feb!V111+Mar!V111+Abr!V111+May!V111+Jun!V111+Jul!V111+Ago!V111+Set!V111+Oct!V111+Nov!V111+Dic!V111)))))))))))))</f>
        <v>0</v>
      </c>
      <c r="W111" s="399">
        <f>IF(Config!$C$6=1,SUM(+Ene!W111),IF(Config!$C$6=2,SUM(+Ene!W111+Feb!W111),IF(Config!$C$6=3,SUM(+Ene!W111+Feb!W111+Mar!W111),IF(Config!$C$6=4,SUM(+Ene!W111+Feb!W111+Mar!W111+Abr!W111),IF(Config!$C$6=5,SUM(Ene!W111+Feb!W111+Mar!W111+Abr!W111+May!W111),IF(Config!$C$6=6,SUM(+Ene!W111+Feb!W111+Mar!W111+Abr!W111+May!W111+Jun!W111),IF(Config!$C$6=7,SUM(Ene!W111+Feb!W111+Mar!W111+Abr!W111+May!W111+Jun!W111+Jul!W111),IF(Config!$C$6=8,SUM(+Ene!W111+Feb!W111+Mar!W111+Abr!W111+May!W111+Jun!W111+Jul!W111+Ago!W111),IF(Config!$C$6=9,SUM(+Ene!W111+Feb!W111+Mar!W111+Abr!W111+May!W111+Jun!W111+Jul!W111+Ago!W111+Set!W111),IF(Config!$C$6=10,SUM(+Ene!W111+Feb!W111+Mar!W111+Abr!W111+May!W111+Jun!W111+Jul!W111+Ago!W111+Set!W111+Oct!W111),IF(Config!$C$6=11,SUM(+Ene!W111+Feb!W111+Mar!W111+Abr!W111+May!W111+Jun!W111+Jul!W111+Ago!W111+Set!W111+Oct!W111+Nov!W111),IF(Config!$C$6=12,SUM(+Ene!W111+Feb!W111+Mar!W111+Abr!W111+May!W111+Jun!W111+Jul!W111+Ago!W111+Set!W111+Oct!W111+Nov!W111+Dic!W111)))))))))))))</f>
        <v>0</v>
      </c>
      <c r="X111" s="399">
        <f>IF(Config!$C$6=1,SUM(+Ene!X111),IF(Config!$C$6=2,SUM(+Ene!X111+Feb!X111),IF(Config!$C$6=3,SUM(+Ene!X111+Feb!X111+Mar!X111),IF(Config!$C$6=4,SUM(+Ene!X111+Feb!X111+Mar!X111+Abr!X111),IF(Config!$C$6=5,SUM(Ene!X111+Feb!X111+Mar!X111+Abr!X111+May!X111),IF(Config!$C$6=6,SUM(+Ene!X111+Feb!X111+Mar!X111+Abr!X111+May!X111+Jun!X111),IF(Config!$C$6=7,SUM(Ene!X111+Feb!X111+Mar!X111+Abr!X111+May!X111+Jun!X111+Jul!X111),IF(Config!$C$6=8,SUM(+Ene!X111+Feb!X111+Mar!X111+Abr!X111+May!X111+Jun!X111+Jul!X111+Ago!X111),IF(Config!$C$6=9,SUM(+Ene!X111+Feb!X111+Mar!X111+Abr!X111+May!X111+Jun!X111+Jul!X111+Ago!X111+Set!X111),IF(Config!$C$6=10,SUM(+Ene!X111+Feb!X111+Mar!X111+Abr!X111+May!X111+Jun!X111+Jul!X111+Ago!X111+Set!X111+Oct!X111),IF(Config!$C$6=11,SUM(+Ene!X111+Feb!X111+Mar!X111+Abr!X111+May!X111+Jun!X111+Jul!X111+Ago!X111+Set!X111+Oct!X111+Nov!X111),IF(Config!$C$6=12,SUM(+Ene!X111+Feb!X111+Mar!X111+Abr!X111+May!X111+Jun!X111+Jul!X111+Ago!X111+Set!X111+Oct!X111+Nov!X111+Dic!X111)))))))))))))</f>
        <v>0</v>
      </c>
      <c r="Y111" s="399">
        <f>IF(Config!$C$6=1,SUM(+Ene!Y111),IF(Config!$C$6=2,SUM(+Ene!Y111+Feb!Y111),IF(Config!$C$6=3,SUM(+Ene!Y111+Feb!Y111+Mar!Y111),IF(Config!$C$6=4,SUM(+Ene!Y111+Feb!Y111+Mar!Y111+Abr!Y111),IF(Config!$C$6=5,SUM(Ene!Y111+Feb!Y111+Mar!Y111+Abr!Y111+May!Y111),IF(Config!$C$6=6,SUM(+Ene!Y111+Feb!Y111+Mar!Y111+Abr!Y111+May!Y111+Jun!Y111),IF(Config!$C$6=7,SUM(Ene!Y111+Feb!Y111+Mar!Y111+Abr!Y111+May!Y111+Jun!Y111+Jul!Y111),IF(Config!$C$6=8,SUM(+Ene!Y111+Feb!Y111+Mar!Y111+Abr!Y111+May!Y111+Jun!Y111+Jul!Y111+Ago!Y111),IF(Config!$C$6=9,SUM(+Ene!Y111+Feb!Y111+Mar!Y111+Abr!Y111+May!Y111+Jun!Y111+Jul!Y111+Ago!Y111+Set!Y111),IF(Config!$C$6=10,SUM(+Ene!Y111+Feb!Y111+Mar!Y111+Abr!Y111+May!Y111+Jun!Y111+Jul!Y111+Ago!Y111+Set!Y111+Oct!Y111),IF(Config!$C$6=11,SUM(+Ene!Y111+Feb!Y111+Mar!Y111+Abr!Y111+May!Y111+Jun!Y111+Jul!Y111+Ago!Y111+Set!Y111+Oct!Y111+Nov!Y111),IF(Config!$C$6=12,SUM(+Ene!Y111+Feb!Y111+Mar!Y111+Abr!Y111+May!Y111+Jun!Y111+Jul!Y111+Ago!Y111+Set!Y111+Oct!Y111+Nov!Y111+Dic!Y111)))))))))))))</f>
        <v>0</v>
      </c>
      <c r="Z111" s="399">
        <f>IF(Config!$C$6=1,SUM(+Ene!Z111),IF(Config!$C$6=2,SUM(+Ene!Z111+Feb!Z111),IF(Config!$C$6=3,SUM(+Ene!Z111+Feb!Z111+Mar!Z111),IF(Config!$C$6=4,SUM(+Ene!Z111+Feb!Z111+Mar!Z111+Abr!Z111),IF(Config!$C$6=5,SUM(Ene!Z111+Feb!Z111+Mar!Z111+Abr!Z111+May!Z111),IF(Config!$C$6=6,SUM(+Ene!Z111+Feb!Z111+Mar!Z111+Abr!Z111+May!Z111+Jun!Z111),IF(Config!$C$6=7,SUM(Ene!Z111+Feb!Z111+Mar!Z111+Abr!Z111+May!Z111+Jun!Z111+Jul!Z111),IF(Config!$C$6=8,SUM(+Ene!Z111+Feb!Z111+Mar!Z111+Abr!Z111+May!Z111+Jun!Z111+Jul!Z111+Ago!Z111),IF(Config!$C$6=9,SUM(+Ene!Z111+Feb!Z111+Mar!Z111+Abr!Z111+May!Z111+Jun!Z111+Jul!Z111+Ago!Z111+Set!Z111),IF(Config!$C$6=10,SUM(+Ene!Z111+Feb!Z111+Mar!Z111+Abr!Z111+May!Z111+Jun!Z111+Jul!Z111+Ago!Z111+Set!Z111+Oct!Z111),IF(Config!$C$6=11,SUM(+Ene!Z111+Feb!Z111+Mar!Z111+Abr!Z111+May!Z111+Jun!Z111+Jul!Z111+Ago!Z111+Set!Z111+Oct!Z111+Nov!Z111),IF(Config!$C$6=12,SUM(+Ene!Z111+Feb!Z111+Mar!Z111+Abr!Z111+May!Z111+Jun!Z111+Jul!Z111+Ago!Z111+Set!Z111+Oct!Z111+Nov!Z111+Dic!Z111)))))))))))))</f>
        <v>0</v>
      </c>
      <c r="AA111" s="399">
        <f>IF(Config!$C$6=1,SUM(+Ene!AA111),IF(Config!$C$6=2,SUM(+Ene!AA111+Feb!AA111),IF(Config!$C$6=3,SUM(+Ene!AA111+Feb!AA111+Mar!AA111),IF(Config!$C$6=4,SUM(+Ene!AA111+Feb!AA111+Mar!AA111+Abr!AA111),IF(Config!$C$6=5,SUM(Ene!AA111+Feb!AA111+Mar!AA111+Abr!AA111+May!AA111),IF(Config!$C$6=6,SUM(+Ene!AA111+Feb!AA111+Mar!AA111+Abr!AA111+May!AA111+Jun!AA111),IF(Config!$C$6=7,SUM(Ene!AA111+Feb!AA111+Mar!AA111+Abr!AA111+May!AA111+Jun!AA111+Jul!AA111),IF(Config!$C$6=8,SUM(+Ene!AA111+Feb!AA111+Mar!AA111+Abr!AA111+May!AA111+Jun!AA111+Jul!AA111+Ago!AA111),IF(Config!$C$6=9,SUM(+Ene!AA111+Feb!AA111+Mar!AA111+Abr!AA111+May!AA111+Jun!AA111+Jul!AA111+Ago!AA111+Set!AA111),IF(Config!$C$6=10,SUM(+Ene!AA111+Feb!AA111+Mar!AA111+Abr!AA111+May!AA111+Jun!AA111+Jul!AA111+Ago!AA111+Set!AA111+Oct!AA111),IF(Config!$C$6=11,SUM(+Ene!AA111+Feb!AA111+Mar!AA111+Abr!AA111+May!AA111+Jun!AA111+Jul!AA111+Ago!AA111+Set!AA111+Oct!AA111+Nov!AA111),IF(Config!$C$6=12,SUM(+Ene!AA111+Feb!AA111+Mar!AA111+Abr!AA111+May!AA111+Jun!AA111+Jul!AA111+Ago!AA111+Set!AA111+Oct!AA111+Nov!AA111+Dic!AA111)))))))))))))</f>
        <v>0</v>
      </c>
      <c r="AB111" s="399">
        <f>IF(Config!$C$6=1,SUM(+Ene!AB111),IF(Config!$C$6=2,SUM(+Ene!AB111+Feb!AB111),IF(Config!$C$6=3,SUM(+Ene!AB111+Feb!AB111+Mar!AB111),IF(Config!$C$6=4,SUM(+Ene!AB111+Feb!AB111+Mar!AB111+Abr!AB111),IF(Config!$C$6=5,SUM(Ene!AB111+Feb!AB111+Mar!AB111+Abr!AB111+May!AB111),IF(Config!$C$6=6,SUM(+Ene!AB111+Feb!AB111+Mar!AB111+Abr!AB111+May!AB111+Jun!AB111),IF(Config!$C$6=7,SUM(Ene!AB111+Feb!AB111+Mar!AB111+Abr!AB111+May!AB111+Jun!AB111+Jul!AB111),IF(Config!$C$6=8,SUM(+Ene!AB111+Feb!AB111+Mar!AB111+Abr!AB111+May!AB111+Jun!AB111+Jul!AB111+Ago!AB111),IF(Config!$C$6=9,SUM(+Ene!AB111+Feb!AB111+Mar!AB111+Abr!AB111+May!AB111+Jun!AB111+Jul!AB111+Ago!AB111+Set!AB111),IF(Config!$C$6=10,SUM(+Ene!AB111+Feb!AB111+Mar!AB111+Abr!AB111+May!AB111+Jun!AB111+Jul!AB111+Ago!AB111+Set!AB111+Oct!AB111),IF(Config!$C$6=11,SUM(+Ene!AB111+Feb!AB111+Mar!AB111+Abr!AB111+May!AB111+Jun!AB111+Jul!AB111+Ago!AB111+Set!AB111+Oct!AB111+Nov!AB111),IF(Config!$C$6=12,SUM(+Ene!AB111+Feb!AB111+Mar!AB111+Abr!AB111+May!AB111+Jun!AB111+Jul!AB111+Ago!AB111+Set!AB111+Oct!AB111+Nov!AB111+Dic!AB111)))))))))))))</f>
        <v>0</v>
      </c>
      <c r="AC111" s="399">
        <f>IF(Config!$C$6=1,SUM(+Ene!AC111),IF(Config!$C$6=2,SUM(+Ene!AC111+Feb!AC111),IF(Config!$C$6=3,SUM(+Ene!AC111+Feb!AC111+Mar!AC111),IF(Config!$C$6=4,SUM(+Ene!AC111+Feb!AC111+Mar!AC111+Abr!AC111),IF(Config!$C$6=5,SUM(Ene!AC111+Feb!AC111+Mar!AC111+Abr!AC111+May!AC111),IF(Config!$C$6=6,SUM(+Ene!AC111+Feb!AC111+Mar!AC111+Abr!AC111+May!AC111+Jun!AC111),IF(Config!$C$6=7,SUM(Ene!AC111+Feb!AC111+Mar!AC111+Abr!AC111+May!AC111+Jun!AC111+Jul!AC111),IF(Config!$C$6=8,SUM(+Ene!AC111+Feb!AC111+Mar!AC111+Abr!AC111+May!AC111+Jun!AC111+Jul!AC111+Ago!AC111),IF(Config!$C$6=9,SUM(+Ene!AC111+Feb!AC111+Mar!AC111+Abr!AC111+May!AC111+Jun!AC111+Jul!AC111+Ago!AC111+Set!AC111),IF(Config!$C$6=10,SUM(+Ene!AC111+Feb!AC111+Mar!AC111+Abr!AC111+May!AC111+Jun!AC111+Jul!AC111+Ago!AC111+Set!AC111+Oct!AC111),IF(Config!$C$6=11,SUM(+Ene!AC111+Feb!AC111+Mar!AC111+Abr!AC111+May!AC111+Jun!AC111+Jul!AC111+Ago!AC111+Set!AC111+Oct!AC111+Nov!AC111),IF(Config!$C$6=12,SUM(+Ene!AC111+Feb!AC111+Mar!AC111+Abr!AC111+May!AC111+Jun!AC111+Jul!AC111+Ago!AC111+Set!AC111+Oct!AC111+Nov!AC111+Dic!AC111)))))))))))))</f>
        <v>0</v>
      </c>
      <c r="AD111" s="399">
        <f>IF(Config!$C$6=1,SUM(+Ene!AD111),IF(Config!$C$6=2,SUM(+Ene!AD111+Feb!AD111),IF(Config!$C$6=3,SUM(+Ene!AD111+Feb!AD111+Mar!AD111),IF(Config!$C$6=4,SUM(+Ene!AD111+Feb!AD111+Mar!AD111+Abr!AD111),IF(Config!$C$6=5,SUM(Ene!AD111+Feb!AD111+Mar!AD111+Abr!AD111+May!AD111),IF(Config!$C$6=6,SUM(+Ene!AD111+Feb!AD111+Mar!AD111+Abr!AD111+May!AD111+Jun!AD111),IF(Config!$C$6=7,SUM(Ene!AD111+Feb!AD111+Mar!AD111+Abr!AD111+May!AD111+Jun!AD111+Jul!AD111),IF(Config!$C$6=8,SUM(+Ene!AD111+Feb!AD111+Mar!AD111+Abr!AD111+May!AD111+Jun!AD111+Jul!AD111+Ago!AD111),IF(Config!$C$6=9,SUM(+Ene!AD111+Feb!AD111+Mar!AD111+Abr!AD111+May!AD111+Jun!AD111+Jul!AD111+Ago!AD111+Set!AD111),IF(Config!$C$6=10,SUM(+Ene!AD111+Feb!AD111+Mar!AD111+Abr!AD111+May!AD111+Jun!AD111+Jul!AD111+Ago!AD111+Set!AD111+Oct!AD111),IF(Config!$C$6=11,SUM(+Ene!AD111+Feb!AD111+Mar!AD111+Abr!AD111+May!AD111+Jun!AD111+Jul!AD111+Ago!AD111+Set!AD111+Oct!AD111+Nov!AD111),IF(Config!$C$6=12,SUM(+Ene!AD111+Feb!AD111+Mar!AD111+Abr!AD111+May!AD111+Jun!AD111+Jul!AD111+Ago!AD111+Set!AD111+Oct!AD111+Nov!AD111+Dic!AD111)))))))))))))</f>
        <v>0</v>
      </c>
      <c r="AE111" s="399">
        <f>IF(Config!$C$6=1,SUM(+Ene!AE111),IF(Config!$C$6=2,SUM(+Ene!AE111+Feb!AE111),IF(Config!$C$6=3,SUM(+Ene!AE111+Feb!AE111+Mar!AE111),IF(Config!$C$6=4,SUM(+Ene!AE111+Feb!AE111+Mar!AE111+Abr!AE111),IF(Config!$C$6=5,SUM(Ene!AE111+Feb!AE111+Mar!AE111+Abr!AE111+May!AE111),IF(Config!$C$6=6,SUM(+Ene!AE111+Feb!AE111+Mar!AE111+Abr!AE111+May!AE111+Jun!AE111),IF(Config!$C$6=7,SUM(Ene!AE111+Feb!AE111+Mar!AE111+Abr!AE111+May!AE111+Jun!AE111+Jul!AE111),IF(Config!$C$6=8,SUM(+Ene!AE111+Feb!AE111+Mar!AE111+Abr!AE111+May!AE111+Jun!AE111+Jul!AE111+Ago!AE111),IF(Config!$C$6=9,SUM(+Ene!AE111+Feb!AE111+Mar!AE111+Abr!AE111+May!AE111+Jun!AE111+Jul!AE111+Ago!AE111+Set!AE111),IF(Config!$C$6=10,SUM(+Ene!AE111+Feb!AE111+Mar!AE111+Abr!AE111+May!AE111+Jun!AE111+Jul!AE111+Ago!AE111+Set!AE111+Oct!AE111),IF(Config!$C$6=11,SUM(+Ene!AE111+Feb!AE111+Mar!AE111+Abr!AE111+May!AE111+Jun!AE111+Jul!AE111+Ago!AE111+Set!AE111+Oct!AE111+Nov!AE111),IF(Config!$C$6=12,SUM(+Ene!AE111+Feb!AE111+Mar!AE111+Abr!AE111+May!AE111+Jun!AE111+Jul!AE111+Ago!AE111+Set!AE111+Oct!AE111+Nov!AE111+Dic!AE111)))))))))))))</f>
        <v>0</v>
      </c>
      <c r="AF111" s="399">
        <f>IF(Config!$C$6=1,SUM(+Ene!AF111),IF(Config!$C$6=2,SUM(+Ene!AF111+Feb!AF111),IF(Config!$C$6=3,SUM(+Ene!AF111+Feb!AF111+Mar!AF111),IF(Config!$C$6=4,SUM(+Ene!AF111+Feb!AF111+Mar!AF111+Abr!AF111),IF(Config!$C$6=5,SUM(Ene!AF111+Feb!AF111+Mar!AF111+Abr!AF111+May!AF111),IF(Config!$C$6=6,SUM(+Ene!AF111+Feb!AF111+Mar!AF111+Abr!AF111+May!AF111+Jun!AF111),IF(Config!$C$6=7,SUM(Ene!AF111+Feb!AF111+Mar!AF111+Abr!AF111+May!AF111+Jun!AF111+Jul!AF111),IF(Config!$C$6=8,SUM(+Ene!AF111+Feb!AF111+Mar!AF111+Abr!AF111+May!AF111+Jun!AF111+Jul!AF111+Ago!AF111),IF(Config!$C$6=9,SUM(+Ene!AF111+Feb!AF111+Mar!AF111+Abr!AF111+May!AF111+Jun!AF111+Jul!AF111+Ago!AF111+Set!AF111),IF(Config!$C$6=10,SUM(+Ene!AF111+Feb!AF111+Mar!AF111+Abr!AF111+May!AF111+Jun!AF111+Jul!AF111+Ago!AF111+Set!AF111+Oct!AF111),IF(Config!$C$6=11,SUM(+Ene!AF111+Feb!AF111+Mar!AF111+Abr!AF111+May!AF111+Jun!AF111+Jul!AF111+Ago!AF111+Set!AF111+Oct!AF111+Nov!AF111),IF(Config!$C$6=12,SUM(+Ene!AF111+Feb!AF111+Mar!AF111+Abr!AF111+May!AF111+Jun!AF111+Jul!AF111+Ago!AF111+Set!AF111+Oct!AF111+Nov!AF111+Dic!AF111)))))))))))))</f>
        <v>0</v>
      </c>
      <c r="AG111" s="399">
        <f>IF(Config!$C$6=1,SUM(+Ene!AG111),IF(Config!$C$6=2,SUM(+Ene!AG111+Feb!AG111),IF(Config!$C$6=3,SUM(+Ene!AG111+Feb!AG111+Mar!AG111),IF(Config!$C$6=4,SUM(+Ene!AG111+Feb!AG111+Mar!AG111+Abr!AG111),IF(Config!$C$6=5,SUM(Ene!AG111+Feb!AG111+Mar!AG111+Abr!AG111+May!AG111),IF(Config!$C$6=6,SUM(+Ene!AG111+Feb!AG111+Mar!AG111+Abr!AG111+May!AG111+Jun!AG111),IF(Config!$C$6=7,SUM(Ene!AG111+Feb!AG111+Mar!AG111+Abr!AG111+May!AG111+Jun!AG111+Jul!AG111),IF(Config!$C$6=8,SUM(+Ene!AG111+Feb!AG111+Mar!AG111+Abr!AG111+May!AG111+Jun!AG111+Jul!AG111+Ago!AG111),IF(Config!$C$6=9,SUM(+Ene!AG111+Feb!AG111+Mar!AG111+Abr!AG111+May!AG111+Jun!AG111+Jul!AG111+Ago!AG111+Set!AG111),IF(Config!$C$6=10,SUM(+Ene!AG111+Feb!AG111+Mar!AG111+Abr!AG111+May!AG111+Jun!AG111+Jul!AG111+Ago!AG111+Set!AG111+Oct!AG111),IF(Config!$C$6=11,SUM(+Ene!AG111+Feb!AG111+Mar!AG111+Abr!AG111+May!AG111+Jun!AG111+Jul!AG111+Ago!AG111+Set!AG111+Oct!AG111+Nov!AG111),IF(Config!$C$6=12,SUM(+Ene!AG111+Feb!AG111+Mar!AG111+Abr!AG111+May!AG111+Jun!AG111+Jul!AG111+Ago!AG111+Set!AG111+Oct!AG111+Nov!AG111+Dic!AG111)))))))))))))</f>
        <v>0</v>
      </c>
      <c r="AH111" s="399">
        <f>IF(Config!$C$6=1,SUM(+Ene!AH111),IF(Config!$C$6=2,SUM(+Ene!AH111+Feb!AH111),IF(Config!$C$6=3,SUM(+Ene!AH111+Feb!AH111+Mar!AH111),IF(Config!$C$6=4,SUM(+Ene!AH111+Feb!AH111+Mar!AH111+Abr!AH111),IF(Config!$C$6=5,SUM(Ene!AH111+Feb!AH111+Mar!AH111+Abr!AH111+May!AH111),IF(Config!$C$6=6,SUM(+Ene!AH111+Feb!AH111+Mar!AH111+Abr!AH111+May!AH111+Jun!AH111),IF(Config!$C$6=7,SUM(Ene!AH111+Feb!AH111+Mar!AH111+Abr!AH111+May!AH111+Jun!AH111+Jul!AH111),IF(Config!$C$6=8,SUM(+Ene!AH111+Feb!AH111+Mar!AH111+Abr!AH111+May!AH111+Jun!AH111+Jul!AH111+Ago!AH111),IF(Config!$C$6=9,SUM(+Ene!AH111+Feb!AH111+Mar!AH111+Abr!AH111+May!AH111+Jun!AH111+Jul!AH111+Ago!AH111+Set!AH111),IF(Config!$C$6=10,SUM(+Ene!AH111+Feb!AH111+Mar!AH111+Abr!AH111+May!AH111+Jun!AH111+Jul!AH111+Ago!AH111+Set!AH111+Oct!AH111),IF(Config!$C$6=11,SUM(+Ene!AH111+Feb!AH111+Mar!AH111+Abr!AH111+May!AH111+Jun!AH111+Jul!AH111+Ago!AH111+Set!AH111+Oct!AH111+Nov!AH111),IF(Config!$C$6=12,SUM(+Ene!AH111+Feb!AH111+Mar!AH111+Abr!AH111+May!AH111+Jun!AH111+Jul!AH111+Ago!AH111+Set!AH111+Oct!AH111+Nov!AH111+Dic!AH111)))))))))))))</f>
        <v>0</v>
      </c>
      <c r="AI111" s="399">
        <f>IF(Config!$C$6=1,SUM(+Ene!AI111),IF(Config!$C$6=2,SUM(+Ene!AI111+Feb!AI111),IF(Config!$C$6=3,SUM(+Ene!AI111+Feb!AI111+Mar!AI111),IF(Config!$C$6=4,SUM(+Ene!AI111+Feb!AI111+Mar!AI111+Abr!AI111),IF(Config!$C$6=5,SUM(Ene!AI111+Feb!AI111+Mar!AI111+Abr!AI111+May!AI111),IF(Config!$C$6=6,SUM(+Ene!AI111+Feb!AI111+Mar!AI111+Abr!AI111+May!AI111+Jun!AI111),IF(Config!$C$6=7,SUM(Ene!AI111+Feb!AI111+Mar!AI111+Abr!AI111+May!AI111+Jun!AI111+Jul!AI111),IF(Config!$C$6=8,SUM(+Ene!AI111+Feb!AI111+Mar!AI111+Abr!AI111+May!AI111+Jun!AI111+Jul!AI111+Ago!AI111),IF(Config!$C$6=9,SUM(+Ene!AI111+Feb!AI111+Mar!AI111+Abr!AI111+May!AI111+Jun!AI111+Jul!AI111+Ago!AI111+Set!AI111),IF(Config!$C$6=10,SUM(+Ene!AI111+Feb!AI111+Mar!AI111+Abr!AI111+May!AI111+Jun!AI111+Jul!AI111+Ago!AI111+Set!AI111+Oct!AI111),IF(Config!$C$6=11,SUM(+Ene!AI111+Feb!AI111+Mar!AI111+Abr!AI111+May!AI111+Jun!AI111+Jul!AI111+Ago!AI111+Set!AI111+Oct!AI111+Nov!AI111),IF(Config!$C$6=12,SUM(+Ene!AI111+Feb!AI111+Mar!AI111+Abr!AI111+May!AI111+Jun!AI111+Jul!AI111+Ago!AI111+Set!AI111+Oct!AI111+Nov!AI111+Dic!AI111)))))))))))))</f>
        <v>0</v>
      </c>
      <c r="AJ111" s="399">
        <f>IF(Config!$C$6=1,SUM(+Ene!AJ111),IF(Config!$C$6=2,SUM(+Ene!AJ111+Feb!AJ111),IF(Config!$C$6=3,SUM(+Ene!AJ111+Feb!AJ111+Mar!AJ111),IF(Config!$C$6=4,SUM(+Ene!AJ111+Feb!AJ111+Mar!AJ111+Abr!AJ111),IF(Config!$C$6=5,SUM(Ene!AJ111+Feb!AJ111+Mar!AJ111+Abr!AJ111+May!AJ111),IF(Config!$C$6=6,SUM(+Ene!AJ111+Feb!AJ111+Mar!AJ111+Abr!AJ111+May!AJ111+Jun!AJ111),IF(Config!$C$6=7,SUM(Ene!AJ111+Feb!AJ111+Mar!AJ111+Abr!AJ111+May!AJ111+Jun!AJ111+Jul!AJ111),IF(Config!$C$6=8,SUM(+Ene!AJ111+Feb!AJ111+Mar!AJ111+Abr!AJ111+May!AJ111+Jun!AJ111+Jul!AJ111+Ago!AJ111),IF(Config!$C$6=9,SUM(+Ene!AJ111+Feb!AJ111+Mar!AJ111+Abr!AJ111+May!AJ111+Jun!AJ111+Jul!AJ111+Ago!AJ111+Set!AJ111),IF(Config!$C$6=10,SUM(+Ene!AJ111+Feb!AJ111+Mar!AJ111+Abr!AJ111+May!AJ111+Jun!AJ111+Jul!AJ111+Ago!AJ111+Set!AJ111+Oct!AJ111),IF(Config!$C$6=11,SUM(+Ene!AJ111+Feb!AJ111+Mar!AJ111+Abr!AJ111+May!AJ111+Jun!AJ111+Jul!AJ111+Ago!AJ111+Set!AJ111+Oct!AJ111+Nov!AJ111),IF(Config!$C$6=12,SUM(+Ene!AJ111+Feb!AJ111+Mar!AJ111+Abr!AJ111+May!AJ111+Jun!AJ111+Jul!AJ111+Ago!AJ111+Set!AJ111+Oct!AJ111+Nov!AJ111+Dic!AJ111)))))))))))))</f>
        <v>0</v>
      </c>
      <c r="AK111" s="399">
        <f>IF(Config!$C$6=1,SUM(+Ene!AK111),IF(Config!$C$6=2,SUM(+Ene!AK111+Feb!AK111),IF(Config!$C$6=3,SUM(+Ene!AK111+Feb!AK111+Mar!AK111),IF(Config!$C$6=4,SUM(+Ene!AK111+Feb!AK111+Mar!AK111+Abr!AK111),IF(Config!$C$6=5,SUM(Ene!AK111+Feb!AK111+Mar!AK111+Abr!AK111+May!AK111),IF(Config!$C$6=6,SUM(+Ene!AK111+Feb!AK111+Mar!AK111+Abr!AK111+May!AK111+Jun!AK111),IF(Config!$C$6=7,SUM(Ene!AK111+Feb!AK111+Mar!AK111+Abr!AK111+May!AK111+Jun!AK111+Jul!AK111),IF(Config!$C$6=8,SUM(+Ene!AK111+Feb!AK111+Mar!AK111+Abr!AK111+May!AK111+Jun!AK111+Jul!AK111+Ago!AK111),IF(Config!$C$6=9,SUM(+Ene!AK111+Feb!AK111+Mar!AK111+Abr!AK111+May!AK111+Jun!AK111+Jul!AK111+Ago!AK111+Set!AK111),IF(Config!$C$6=10,SUM(+Ene!AK111+Feb!AK111+Mar!AK111+Abr!AK111+May!AK111+Jun!AK111+Jul!AK111+Ago!AK111+Set!AK111+Oct!AK111),IF(Config!$C$6=11,SUM(+Ene!AK111+Feb!AK111+Mar!AK111+Abr!AK111+May!AK111+Jun!AK111+Jul!AK111+Ago!AK111+Set!AK111+Oct!AK111+Nov!AK111),IF(Config!$C$6=12,SUM(+Ene!AK111+Feb!AK111+Mar!AK111+Abr!AK111+May!AK111+Jun!AK111+Jul!AK111+Ago!AK111+Set!AK111+Oct!AK111+Nov!AK111+Dic!AK111)))))))))))))</f>
        <v>0</v>
      </c>
      <c r="AL111" s="399">
        <f>IF(Config!$C$6=1,SUM(+Ene!AL111),IF(Config!$C$6=2,SUM(+Ene!AL111+Feb!AL111),IF(Config!$C$6=3,SUM(+Ene!AL111+Feb!AL111+Mar!AL111),IF(Config!$C$6=4,SUM(+Ene!AL111+Feb!AL111+Mar!AL111+Abr!AL111),IF(Config!$C$6=5,SUM(Ene!AL111+Feb!AL111+Mar!AL111+Abr!AL111+May!AL111),IF(Config!$C$6=6,SUM(+Ene!AL111+Feb!AL111+Mar!AL111+Abr!AL111+May!AL111+Jun!AL111),IF(Config!$C$6=7,SUM(Ene!AL111+Feb!AL111+Mar!AL111+Abr!AL111+May!AL111+Jun!AL111+Jul!AL111),IF(Config!$C$6=8,SUM(+Ene!AL111+Feb!AL111+Mar!AL111+Abr!AL111+May!AL111+Jun!AL111+Jul!AL111+Ago!AL111),IF(Config!$C$6=9,SUM(+Ene!AL111+Feb!AL111+Mar!AL111+Abr!AL111+May!AL111+Jun!AL111+Jul!AL111+Ago!AL111+Set!AL111),IF(Config!$C$6=10,SUM(+Ene!AL111+Feb!AL111+Mar!AL111+Abr!AL111+May!AL111+Jun!AL111+Jul!AL111+Ago!AL111+Set!AL111+Oct!AL111),IF(Config!$C$6=11,SUM(+Ene!AL111+Feb!AL111+Mar!AL111+Abr!AL111+May!AL111+Jun!AL111+Jul!AL111+Ago!AL111+Set!AL111+Oct!AL111+Nov!AL111),IF(Config!$C$6=12,SUM(+Ene!AL111+Feb!AL111+Mar!AL111+Abr!AL111+May!AL111+Jun!AL111+Jul!AL111+Ago!AL111+Set!AL111+Oct!AL111+Nov!AL111+Dic!AL111)))))))))))))</f>
        <v>0</v>
      </c>
      <c r="AM111" s="399">
        <f>IF(Config!$C$6=1,SUM(+Ene!AM111),IF(Config!$C$6=2,SUM(+Ene!AM111+Feb!AM111),IF(Config!$C$6=3,SUM(+Ene!AM111+Feb!AM111+Mar!AM111),IF(Config!$C$6=4,SUM(+Ene!AM111+Feb!AM111+Mar!AM111+Abr!AM111),IF(Config!$C$6=5,SUM(Ene!AM111+Feb!AM111+Mar!AM111+Abr!AM111+May!AM111),IF(Config!$C$6=6,SUM(+Ene!AM111+Feb!AM111+Mar!AM111+Abr!AM111+May!AM111+Jun!AM111),IF(Config!$C$6=7,SUM(Ene!AM111+Feb!AM111+Mar!AM111+Abr!AM111+May!AM111+Jun!AM111+Jul!AM111),IF(Config!$C$6=8,SUM(+Ene!AM111+Feb!AM111+Mar!AM111+Abr!AM111+May!AM111+Jun!AM111+Jul!AM111+Ago!AM111),IF(Config!$C$6=9,SUM(+Ene!AM111+Feb!AM111+Mar!AM111+Abr!AM111+May!AM111+Jun!AM111+Jul!AM111+Ago!AM111+Set!AM111),IF(Config!$C$6=10,SUM(+Ene!AM111+Feb!AM111+Mar!AM111+Abr!AM111+May!AM111+Jun!AM111+Jul!AM111+Ago!AM111+Set!AM111+Oct!AM111),IF(Config!$C$6=11,SUM(+Ene!AM111+Feb!AM111+Mar!AM111+Abr!AM111+May!AM111+Jun!AM111+Jul!AM111+Ago!AM111+Set!AM111+Oct!AM111+Nov!AM111),IF(Config!$C$6=12,SUM(+Ene!AM111+Feb!AM111+Mar!AM111+Abr!AM111+May!AM111+Jun!AM111+Jul!AM111+Ago!AM111+Set!AM111+Oct!AM111+Nov!AM111+Dic!AM111)))))))))))))</f>
        <v>0</v>
      </c>
      <c r="AN111" s="399">
        <f>IF(Config!$C$6=1,SUM(+Ene!AN111),IF(Config!$C$6=2,SUM(+Ene!AN111+Feb!AN111),IF(Config!$C$6=3,SUM(+Ene!AN111+Feb!AN111+Mar!AN111),IF(Config!$C$6=4,SUM(+Ene!AN111+Feb!AN111+Mar!AN111+Abr!AN111),IF(Config!$C$6=5,SUM(Ene!AN111+Feb!AN111+Mar!AN111+Abr!AN111+May!AN111),IF(Config!$C$6=6,SUM(+Ene!AN111+Feb!AN111+Mar!AN111+Abr!AN111+May!AN111+Jun!AN111),IF(Config!$C$6=7,SUM(Ene!AN111+Feb!AN111+Mar!AN111+Abr!AN111+May!AN111+Jun!AN111+Jul!AN111),IF(Config!$C$6=8,SUM(+Ene!AN111+Feb!AN111+Mar!AN111+Abr!AN111+May!AN111+Jun!AN111+Jul!AN111+Ago!AN111),IF(Config!$C$6=9,SUM(+Ene!AN111+Feb!AN111+Mar!AN111+Abr!AN111+May!AN111+Jun!AN111+Jul!AN111+Ago!AN111+Set!AN111),IF(Config!$C$6=10,SUM(+Ene!AN111+Feb!AN111+Mar!AN111+Abr!AN111+May!AN111+Jun!AN111+Jul!AN111+Ago!AN111+Set!AN111+Oct!AN111),IF(Config!$C$6=11,SUM(+Ene!AN111+Feb!AN111+Mar!AN111+Abr!AN111+May!AN111+Jun!AN111+Jul!AN111+Ago!AN111+Set!AN111+Oct!AN111+Nov!AN111),IF(Config!$C$6=12,SUM(+Ene!AN111+Feb!AN111+Mar!AN111+Abr!AN111+May!AN111+Jun!AN111+Jul!AN111+Ago!AN111+Set!AN111+Oct!AN111+Nov!AN111+Dic!AN111)))))))))))))</f>
        <v>0</v>
      </c>
      <c r="AO111" s="399">
        <f>IF(Config!$C$6=1,SUM(+Ene!AO111),IF(Config!$C$6=2,SUM(+Ene!AO111+Feb!AO111),IF(Config!$C$6=3,SUM(+Ene!AO111+Feb!AO111+Mar!AO111),IF(Config!$C$6=4,SUM(+Ene!AO111+Feb!AO111+Mar!AO111+Abr!AO111),IF(Config!$C$6=5,SUM(Ene!AO111+Feb!AO111+Mar!AO111+Abr!AO111+May!AO111),IF(Config!$C$6=6,SUM(+Ene!AO111+Feb!AO111+Mar!AO111+Abr!AO111+May!AO111+Jun!AO111),IF(Config!$C$6=7,SUM(Ene!AO111+Feb!AO111+Mar!AO111+Abr!AO111+May!AO111+Jun!AO111+Jul!AO111),IF(Config!$C$6=8,SUM(+Ene!AO111+Feb!AO111+Mar!AO111+Abr!AO111+May!AO111+Jun!AO111+Jul!AO111+Ago!AO111),IF(Config!$C$6=9,SUM(+Ene!AO111+Feb!AO111+Mar!AO111+Abr!AO111+May!AO111+Jun!AO111+Jul!AO111+Ago!AO111+Set!AO111),IF(Config!$C$6=10,SUM(+Ene!AO111+Feb!AO111+Mar!AO111+Abr!AO111+May!AO111+Jun!AO111+Jul!AO111+Ago!AO111+Set!AO111+Oct!AO111),IF(Config!$C$6=11,SUM(+Ene!AO111+Feb!AO111+Mar!AO111+Abr!AO111+May!AO111+Jun!AO111+Jul!AO111+Ago!AO111+Set!AO111+Oct!AO111+Nov!AO111),IF(Config!$C$6=12,SUM(+Ene!AO111+Feb!AO111+Mar!AO111+Abr!AO111+May!AO111+Jun!AO111+Jul!AO111+Ago!AO111+Set!AO111+Oct!AO111+Nov!AO111+Dic!AO111)))))))))))))</f>
        <v>0</v>
      </c>
      <c r="AP111" s="399">
        <f>IF(Config!$C$6=1,SUM(+Ene!AP111),IF(Config!$C$6=2,SUM(+Ene!AP111+Feb!AP111),IF(Config!$C$6=3,SUM(+Ene!AP111+Feb!AP111+Mar!AP111),IF(Config!$C$6=4,SUM(+Ene!AP111+Feb!AP111+Mar!AP111+Abr!AP111),IF(Config!$C$6=5,SUM(Ene!AP111+Feb!AP111+Mar!AP111+Abr!AP111+May!AP111),IF(Config!$C$6=6,SUM(+Ene!AP111+Feb!AP111+Mar!AP111+Abr!AP111+May!AP111+Jun!AP111),IF(Config!$C$6=7,SUM(Ene!AP111+Feb!AP111+Mar!AP111+Abr!AP111+May!AP111+Jun!AP111+Jul!AP111),IF(Config!$C$6=8,SUM(+Ene!AP111+Feb!AP111+Mar!AP111+Abr!AP111+May!AP111+Jun!AP111+Jul!AP111+Ago!AP111),IF(Config!$C$6=9,SUM(+Ene!AP111+Feb!AP111+Mar!AP111+Abr!AP111+May!AP111+Jun!AP111+Jul!AP111+Ago!AP111+Set!AP111),IF(Config!$C$6=10,SUM(+Ene!AP111+Feb!AP111+Mar!AP111+Abr!AP111+May!AP111+Jun!AP111+Jul!AP111+Ago!AP111+Set!AP111+Oct!AP111),IF(Config!$C$6=11,SUM(+Ene!AP111+Feb!AP111+Mar!AP111+Abr!AP111+May!AP111+Jun!AP111+Jul!AP111+Ago!AP111+Set!AP111+Oct!AP111+Nov!AP111),IF(Config!$C$6=12,SUM(+Ene!AP111+Feb!AP111+Mar!AP111+Abr!AP111+May!AP111+Jun!AP111+Jul!AP111+Ago!AP111+Set!AP111+Oct!AP111+Nov!AP111+Dic!AP111)))))))))))))</f>
        <v>0</v>
      </c>
      <c r="AQ111" s="399">
        <f>IF(Config!$C$6=1,SUM(+Ene!AQ111),IF(Config!$C$6=2,SUM(+Ene!AQ111+Feb!AQ111),IF(Config!$C$6=3,SUM(+Ene!AQ111+Feb!AQ111+Mar!AQ111),IF(Config!$C$6=4,SUM(+Ene!AQ111+Feb!AQ111+Mar!AQ111+Abr!AQ111),IF(Config!$C$6=5,SUM(Ene!AQ111+Feb!AQ111+Mar!AQ111+Abr!AQ111+May!AQ111),IF(Config!$C$6=6,SUM(+Ene!AQ111+Feb!AQ111+Mar!AQ111+Abr!AQ111+May!AQ111+Jun!AQ111),IF(Config!$C$6=7,SUM(Ene!AQ111+Feb!AQ111+Mar!AQ111+Abr!AQ111+May!AQ111+Jun!AQ111+Jul!AQ111),IF(Config!$C$6=8,SUM(+Ene!AQ111+Feb!AQ111+Mar!AQ111+Abr!AQ111+May!AQ111+Jun!AQ111+Jul!AQ111+Ago!AQ111),IF(Config!$C$6=9,SUM(+Ene!AQ111+Feb!AQ111+Mar!AQ111+Abr!AQ111+May!AQ111+Jun!AQ111+Jul!AQ111+Ago!AQ111+Set!AQ111),IF(Config!$C$6=10,SUM(+Ene!AQ111+Feb!AQ111+Mar!AQ111+Abr!AQ111+May!AQ111+Jun!AQ111+Jul!AQ111+Ago!AQ111+Set!AQ111+Oct!AQ111),IF(Config!$C$6=11,SUM(+Ene!AQ111+Feb!AQ111+Mar!AQ111+Abr!AQ111+May!AQ111+Jun!AQ111+Jul!AQ111+Ago!AQ111+Set!AQ111+Oct!AQ111+Nov!AQ111),IF(Config!$C$6=12,SUM(+Ene!AQ111+Feb!AQ111+Mar!AQ111+Abr!AQ111+May!AQ111+Jun!AQ111+Jul!AQ111+Ago!AQ111+Set!AQ111+Oct!AQ111+Nov!AQ111+Dic!AQ111)))))))))))))</f>
        <v>0</v>
      </c>
      <c r="AR111" s="399">
        <f>IF(Config!$C$6=1,SUM(+Ene!AR111),IF(Config!$C$6=2,SUM(+Ene!AR111+Feb!AR111),IF(Config!$C$6=3,SUM(+Ene!AR111+Feb!AR111+Mar!AR111),IF(Config!$C$6=4,SUM(+Ene!AR111+Feb!AR111+Mar!AR111+Abr!AR111),IF(Config!$C$6=5,SUM(Ene!AR111+Feb!AR111+Mar!AR111+Abr!AR111+May!AR111),IF(Config!$C$6=6,SUM(+Ene!AR111+Feb!AR111+Mar!AR111+Abr!AR111+May!AR111+Jun!AR111),IF(Config!$C$6=7,SUM(Ene!AR111+Feb!AR111+Mar!AR111+Abr!AR111+May!AR111+Jun!AR111+Jul!AR111),IF(Config!$C$6=8,SUM(+Ene!AR111+Feb!AR111+Mar!AR111+Abr!AR111+May!AR111+Jun!AR111+Jul!AR111+Ago!AR111),IF(Config!$C$6=9,SUM(+Ene!AR111+Feb!AR111+Mar!AR111+Abr!AR111+May!AR111+Jun!AR111+Jul!AR111+Ago!AR111+Set!AR111),IF(Config!$C$6=10,SUM(+Ene!AR111+Feb!AR111+Mar!AR111+Abr!AR111+May!AR111+Jun!AR111+Jul!AR111+Ago!AR111+Set!AR111+Oct!AR111),IF(Config!$C$6=11,SUM(+Ene!AR111+Feb!AR111+Mar!AR111+Abr!AR111+May!AR111+Jun!AR111+Jul!AR111+Ago!AR111+Set!AR111+Oct!AR111+Nov!AR111),IF(Config!$C$6=12,SUM(+Ene!AR111+Feb!AR111+Mar!AR111+Abr!AR111+May!AR111+Jun!AR111+Jul!AR111+Ago!AR111+Set!AR111+Oct!AR111+Nov!AR111+Dic!AR111)))))))))))))</f>
        <v>0</v>
      </c>
      <c r="AS111" s="399">
        <f>IF(Config!$C$6=1,SUM(+Ene!AS111),IF(Config!$C$6=2,SUM(+Ene!AS111+Feb!AS111),IF(Config!$C$6=3,SUM(+Ene!AS111+Feb!AS111+Mar!AS111),IF(Config!$C$6=4,SUM(+Ene!AS111+Feb!AS111+Mar!AS111+Abr!AS111),IF(Config!$C$6=5,SUM(Ene!AS111+Feb!AS111+Mar!AS111+Abr!AS111+May!AS111),IF(Config!$C$6=6,SUM(+Ene!AS111+Feb!AS111+Mar!AS111+Abr!AS111+May!AS111+Jun!AS111),IF(Config!$C$6=7,SUM(Ene!AS111+Feb!AS111+Mar!AS111+Abr!AS111+May!AS111+Jun!AS111+Jul!AS111),IF(Config!$C$6=8,SUM(+Ene!AS111+Feb!AS111+Mar!AS111+Abr!AS111+May!AS111+Jun!AS111+Jul!AS111+Ago!AS111),IF(Config!$C$6=9,SUM(+Ene!AS111+Feb!AS111+Mar!AS111+Abr!AS111+May!AS111+Jun!AS111+Jul!AS111+Ago!AS111+Set!AS111),IF(Config!$C$6=10,SUM(+Ene!AS111+Feb!AS111+Mar!AS111+Abr!AS111+May!AS111+Jun!AS111+Jul!AS111+Ago!AS111+Set!AS111+Oct!AS111),IF(Config!$C$6=11,SUM(+Ene!AS111+Feb!AS111+Mar!AS111+Abr!AS111+May!AS111+Jun!AS111+Jul!AS111+Ago!AS111+Set!AS111+Oct!AS111+Nov!AS111),IF(Config!$C$6=12,SUM(+Ene!AS111+Feb!AS111+Mar!AS111+Abr!AS111+May!AS111+Jun!AS111+Jul!AS111+Ago!AS111+Set!AS111+Oct!AS111+Nov!AS111+Dic!AS111)))))))))))))</f>
        <v>0</v>
      </c>
      <c r="AT111" s="399">
        <f>IF(Config!$C$6=1,SUM(+Ene!AT111),IF(Config!$C$6=2,SUM(+Ene!AT111+Feb!AT111),IF(Config!$C$6=3,SUM(+Ene!AT111+Feb!AT111+Mar!AT111),IF(Config!$C$6=4,SUM(+Ene!AT111+Feb!AT111+Mar!AT111+Abr!AT111),IF(Config!$C$6=5,SUM(Ene!AT111+Feb!AT111+Mar!AT111+Abr!AT111+May!AT111),IF(Config!$C$6=6,SUM(+Ene!AT111+Feb!AT111+Mar!AT111+Abr!AT111+May!AT111+Jun!AT111),IF(Config!$C$6=7,SUM(Ene!AT111+Feb!AT111+Mar!AT111+Abr!AT111+May!AT111+Jun!AT111+Jul!AT111),IF(Config!$C$6=8,SUM(+Ene!AT111+Feb!AT111+Mar!AT111+Abr!AT111+May!AT111+Jun!AT111+Jul!AT111+Ago!AT111),IF(Config!$C$6=9,SUM(+Ene!AT111+Feb!AT111+Mar!AT111+Abr!AT111+May!AT111+Jun!AT111+Jul!AT111+Ago!AT111+Set!AT111),IF(Config!$C$6=10,SUM(+Ene!AT111+Feb!AT111+Mar!AT111+Abr!AT111+May!AT111+Jun!AT111+Jul!AT111+Ago!AT111+Set!AT111+Oct!AT111),IF(Config!$C$6=11,SUM(+Ene!AT111+Feb!AT111+Mar!AT111+Abr!AT111+May!AT111+Jun!AT111+Jul!AT111+Ago!AT111+Set!AT111+Oct!AT111+Nov!AT111),IF(Config!$C$6=12,SUM(+Ene!AT111+Feb!AT111+Mar!AT111+Abr!AT111+May!AT111+Jun!AT111+Jul!AT111+Ago!AT111+Set!AT111+Oct!AT111+Nov!AT111+Dic!AT111)))))))))))))</f>
        <v>0</v>
      </c>
      <c r="AU111">
        <f t="shared" si="79"/>
        <v>0</v>
      </c>
      <c r="AV111" s="395">
        <f t="shared" si="60"/>
        <v>0</v>
      </c>
      <c r="AW111" s="395">
        <f t="shared" si="61"/>
        <v>0</v>
      </c>
      <c r="AX111" s="395">
        <f>+SUM(G111:P111)</f>
        <v>0</v>
      </c>
      <c r="AY111" s="395">
        <f>+SUM(Q111:S111)</f>
        <v>0</v>
      </c>
      <c r="AZ111" s="395">
        <f>+SUM(T111:W111)</f>
        <v>0</v>
      </c>
      <c r="BA111" s="395">
        <f>+SUM(X111:AC111)</f>
        <v>0</v>
      </c>
      <c r="BB111" s="37">
        <f t="shared" si="59"/>
        <v>0</v>
      </c>
      <c r="BC111" s="395">
        <f>+SUM(AJ111:AL111)</f>
        <v>0</v>
      </c>
      <c r="BD111" s="396">
        <f>+SUM(AM111:AP111)</f>
        <v>0</v>
      </c>
      <c r="BE111" s="395">
        <f>+SUM(AQ111:AT111)</f>
        <v>0</v>
      </c>
      <c r="BF111" s="54">
        <f t="shared" si="69"/>
        <v>0</v>
      </c>
      <c r="BG111" t="str">
        <f t="shared" si="80"/>
        <v>OK</v>
      </c>
    </row>
    <row r="112" spans="1:59" x14ac:dyDescent="0.25">
      <c r="A112" s="400">
        <v>109</v>
      </c>
      <c r="B112" s="397" t="str">
        <f>METAS!B108</f>
        <v>PORCENTAJE DE NIÑOS DE 6 A 35 MESES  DE EDAD CON AMENIA (PATRÓN DE  REFERENCIA  OMS).</v>
      </c>
      <c r="C112" s="390" t="str">
        <f>METAS!D108</f>
        <v>NUTRICIÓN</v>
      </c>
      <c r="D112" s="399">
        <f>IF(Config!$C$6=1,SUM(+Ene!D112),IF(Config!$C$6=2,SUM(+Ene!D112+Feb!D112),IF(Config!$C$6=3,SUM(+Ene!D112+Feb!D112+Mar!D112),IF(Config!$C$6=4,SUM(+Ene!D112+Feb!D112+Mar!D112+Abr!D112),IF(Config!$C$6=5,SUM(Ene!D112+Feb!D112+Mar!D112+Abr!D112+May!D112),IF(Config!$C$6=6,SUM(+Ene!D112+Feb!D112+Mar!D112+Abr!D112+May!D112+Jun!D112),IF(Config!$C$6=7,SUM(Ene!D112+Feb!D112+Mar!D112+Abr!D112+May!D112+Jun!D112+Jul!D112),IF(Config!$C$6=8,SUM(+Ene!D112+Feb!D112+Mar!D112+Abr!D112+May!D112+Jun!D112+Jul!D112+Ago!D112),IF(Config!$C$6=9,SUM(+Ene!D112+Feb!D112+Mar!D112+Abr!D112+May!D112+Jun!D112+Jul!D112+Ago!D112+Set!D112),IF(Config!$C$6=10,SUM(+Ene!D112+Feb!D112+Mar!D112+Abr!D112+May!D112+Jun!D112+Jul!D112+Ago!D112+Set!D112+Oct!D112),IF(Config!$C$6=11,SUM(+Ene!D112+Feb!D112+Mar!D112+Abr!D112+May!D112+Jun!D112+Jul!D112+Ago!D112+Set!D112+Oct!D112+Nov!D112),IF(Config!$C$6=12,SUM(+Ene!D112+Feb!D112+Mar!D112+Abr!D112+May!D112+Jun!D112+Jul!D112+Ago!D112+Set!D112+Oct!D112+Nov!D112+Dic!D112)))))))))))))</f>
        <v>0</v>
      </c>
      <c r="E112" s="399">
        <f>IF(Config!$C$6=1,SUM(+Ene!E112),IF(Config!$C$6=2,SUM(+Ene!E112+Feb!E112),IF(Config!$C$6=3,SUM(+Ene!E112+Feb!E112+Mar!E112),IF(Config!$C$6=4,SUM(+Ene!E112+Feb!E112+Mar!E112+Abr!E112),IF(Config!$C$6=5,SUM(Ene!E112+Feb!E112+Mar!E112+Abr!E112+May!E112),IF(Config!$C$6=6,SUM(+Ene!E112+Feb!E112+Mar!E112+Abr!E112+May!E112+Jun!E112),IF(Config!$C$6=7,SUM(Ene!E112+Feb!E112+Mar!E112+Abr!E112+May!E112+Jun!E112+Jul!E112),IF(Config!$C$6=8,SUM(+Ene!E112+Feb!E112+Mar!E112+Abr!E112+May!E112+Jun!E112+Jul!E112+Ago!E112),IF(Config!$C$6=9,SUM(+Ene!E112+Feb!E112+Mar!E112+Abr!E112+May!E112+Jun!E112+Jul!E112+Ago!E112+Set!E112),IF(Config!$C$6=10,SUM(+Ene!E112+Feb!E112+Mar!E112+Abr!E112+May!E112+Jun!E112+Jul!E112+Ago!E112+Set!E112+Oct!E112),IF(Config!$C$6=11,SUM(+Ene!E112+Feb!E112+Mar!E112+Abr!E112+May!E112+Jun!E112+Jul!E112+Ago!E112+Set!E112+Oct!E112+Nov!E112),IF(Config!$C$6=12,SUM(+Ene!E112+Feb!E112+Mar!E112+Abr!E112+May!E112+Jun!E112+Jul!E112+Ago!E112+Set!E112+Oct!E112+Nov!E112+Dic!E112)))))))))))))</f>
        <v>0</v>
      </c>
      <c r="F112" s="429">
        <f>IF(Config!$C$6=1,SUM(+Ene!F132),IF(Config!$C$6=2,SUM(+Ene!F132+Feb!F132),IF(Config!$C$6=3,SUM(+Ene!F132+Feb!F132+Mar!F132),IF(Config!$C$6=4,SUM(+Ene!F132+Feb!F132+Mar!F132+Abr!F132),IF(Config!$C$6=5,SUM(Ene!F132+Feb!F132+Mar!F132+Abr!F132+May!F132),IF(Config!$C$6=6,SUM(+Ene!F132+Feb!F132+Mar!F132+Abr!F132+May!F132+Jun!F132),IF(Config!$C$6=7,SUM(Ene!F132+Feb!F132+Mar!F132+Abr!F132+May!F132+Jun!F132+Jul!F132),IF(Config!$C$6=8,SUM(+Ene!F132+Feb!F132+Mar!F132+Abr!F132+May!F132+Jun!F132+Jul!F132+Ago!F132),IF(Config!$C$6=9,SUM(+Ene!F132+Feb!F132+Mar!F132+Abr!F132+May!F132+Jun!F132+Jul!F132+Ago!F132+Set!F132),IF(Config!$C$6=10,SUM(+Ene!F132+Feb!F132+Mar!F132+Abr!F132+May!F132+Jun!F132+Jul!F132+Ago!F132+Set!F132+Oct!F132),IF(Config!$C$6=11,SUM(+Ene!F132+Feb!F132+Mar!F132+Abr!F132+May!F132+Jun!F132+Jul!F132+Ago!F132+Set!F132+Oct!F132+Nov!F132),IF(Config!$C$6=12,SUM(+Ene!F132+Feb!F132+Mar!F132+Abr!F132+May!F132+Jun!F132+Jul!F132+Ago!F132+Set!F132+Oct!F132+Nov!F132+Dic!F132)))))))))))))</f>
        <v>0</v>
      </c>
      <c r="G112" s="399">
        <f>IF(Config!$C$6=1,SUM(+Ene!G112),IF(Config!$C$6=2,SUM(+Ene!G112+Feb!G112),IF(Config!$C$6=3,SUM(+Ene!G112+Feb!G112+Mar!G112),IF(Config!$C$6=4,SUM(+Ene!G112+Feb!G112+Mar!G112+Abr!G112),IF(Config!$C$6=5,SUM(Ene!G112+Feb!G112+Mar!G112+Abr!G112+May!G112),IF(Config!$C$6=6,SUM(+Ene!G112+Feb!G112+Mar!G112+Abr!G112+May!G112+Jun!G112),IF(Config!$C$6=7,SUM(Ene!G112+Feb!G112+Mar!G112+Abr!G112+May!G112+Jun!G112+Jul!G112),IF(Config!$C$6=8,SUM(+Ene!G112+Feb!G112+Mar!G112+Abr!G112+May!G112+Jun!G112+Jul!G112+Ago!G112),IF(Config!$C$6=9,SUM(+Ene!G112+Feb!G112+Mar!G112+Abr!G112+May!G112+Jun!G112+Jul!G112+Ago!G112+Set!G112),IF(Config!$C$6=10,SUM(+Ene!G112+Feb!G112+Mar!G112+Abr!G112+May!G112+Jun!G112+Jul!G112+Ago!G112+Set!G112+Oct!G112),IF(Config!$C$6=11,SUM(+Ene!G112+Feb!G112+Mar!G112+Abr!G112+May!G112+Jun!G112+Jul!G112+Ago!G112+Set!G112+Oct!G112+Nov!G112),IF(Config!$C$6=12,SUM(+Ene!G112+Feb!G112+Mar!G112+Abr!G112+May!G112+Jun!G112+Jul!G112+Ago!G112+Set!G112+Oct!G112+Nov!G112+Dic!G112)))))))))))))</f>
        <v>0</v>
      </c>
      <c r="H112" s="399">
        <f>IF(Config!$C$6=1,SUM(+Ene!H112),IF(Config!$C$6=2,SUM(+Ene!H112+Feb!H112),IF(Config!$C$6=3,SUM(+Ene!H112+Feb!H112+Mar!H112),IF(Config!$C$6=4,SUM(+Ene!H112+Feb!H112+Mar!H112+Abr!H112),IF(Config!$C$6=5,SUM(Ene!H112+Feb!H112+Mar!H112+Abr!H112+May!H112),IF(Config!$C$6=6,SUM(+Ene!H112+Feb!H112+Mar!H112+Abr!H112+May!H112+Jun!H112),IF(Config!$C$6=7,SUM(Ene!H112+Feb!H112+Mar!H112+Abr!H112+May!H112+Jun!H112+Jul!H112),IF(Config!$C$6=8,SUM(+Ene!H112+Feb!H112+Mar!H112+Abr!H112+May!H112+Jun!H112+Jul!H112+Ago!H112),IF(Config!$C$6=9,SUM(+Ene!H112+Feb!H112+Mar!H112+Abr!H112+May!H112+Jun!H112+Jul!H112+Ago!H112+Set!H112),IF(Config!$C$6=10,SUM(+Ene!H112+Feb!H112+Mar!H112+Abr!H112+May!H112+Jun!H112+Jul!H112+Ago!H112+Set!H112+Oct!H112),IF(Config!$C$6=11,SUM(+Ene!H112+Feb!H112+Mar!H112+Abr!H112+May!H112+Jun!H112+Jul!H112+Ago!H112+Set!H112+Oct!H112+Nov!H112),IF(Config!$C$6=12,SUM(+Ene!H112+Feb!H112+Mar!H112+Abr!H112+May!H112+Jun!H112+Jul!H112+Ago!H112+Set!H112+Oct!H112+Nov!H112+Dic!H112)))))))))))))</f>
        <v>0</v>
      </c>
      <c r="I112" s="399">
        <f>IF(Config!$C$6=1,SUM(+Ene!I112),IF(Config!$C$6=2,SUM(+Ene!I112+Feb!I112),IF(Config!$C$6=3,SUM(+Ene!I112+Feb!I112+Mar!I112),IF(Config!$C$6=4,SUM(+Ene!I112+Feb!I112+Mar!I112+Abr!I112),IF(Config!$C$6=5,SUM(Ene!I112+Feb!I112+Mar!I112+Abr!I112+May!I112),IF(Config!$C$6=6,SUM(+Ene!I112+Feb!I112+Mar!I112+Abr!I112+May!I112+Jun!I112),IF(Config!$C$6=7,SUM(Ene!I112+Feb!I112+Mar!I112+Abr!I112+May!I112+Jun!I112+Jul!I112),IF(Config!$C$6=8,SUM(+Ene!I112+Feb!I112+Mar!I112+Abr!I112+May!I112+Jun!I112+Jul!I112+Ago!I112),IF(Config!$C$6=9,SUM(+Ene!I112+Feb!I112+Mar!I112+Abr!I112+May!I112+Jun!I112+Jul!I112+Ago!I112+Set!I112),IF(Config!$C$6=10,SUM(+Ene!I112+Feb!I112+Mar!I112+Abr!I112+May!I112+Jun!I112+Jul!I112+Ago!I112+Set!I112+Oct!I112),IF(Config!$C$6=11,SUM(+Ene!I112+Feb!I112+Mar!I112+Abr!I112+May!I112+Jun!I112+Jul!I112+Ago!I112+Set!I112+Oct!I112+Nov!I112),IF(Config!$C$6=12,SUM(+Ene!I112+Feb!I112+Mar!I112+Abr!I112+May!I112+Jun!I112+Jul!I112+Ago!I112+Set!I112+Oct!I112+Nov!I112+Dic!I112)))))))))))))</f>
        <v>0</v>
      </c>
      <c r="J112" s="399">
        <f>IF(Config!$C$6=1,SUM(+Ene!J112),IF(Config!$C$6=2,SUM(+Ene!J112+Feb!J112),IF(Config!$C$6=3,SUM(+Ene!J112+Feb!J112+Mar!J112),IF(Config!$C$6=4,SUM(+Ene!J112+Feb!J112+Mar!J112+Abr!J112),IF(Config!$C$6=5,SUM(Ene!J112+Feb!J112+Mar!J112+Abr!J112+May!J112),IF(Config!$C$6=6,SUM(+Ene!J112+Feb!J112+Mar!J112+Abr!J112+May!J112+Jun!J112),IF(Config!$C$6=7,SUM(Ene!J112+Feb!J112+Mar!J112+Abr!J112+May!J112+Jun!J112+Jul!J112),IF(Config!$C$6=8,SUM(+Ene!J112+Feb!J112+Mar!J112+Abr!J112+May!J112+Jun!J112+Jul!J112+Ago!J112),IF(Config!$C$6=9,SUM(+Ene!J112+Feb!J112+Mar!J112+Abr!J112+May!J112+Jun!J112+Jul!J112+Ago!J112+Set!J112),IF(Config!$C$6=10,SUM(+Ene!J112+Feb!J112+Mar!J112+Abr!J112+May!J112+Jun!J112+Jul!J112+Ago!J112+Set!J112+Oct!J112),IF(Config!$C$6=11,SUM(+Ene!J112+Feb!J112+Mar!J112+Abr!J112+May!J112+Jun!J112+Jul!J112+Ago!J112+Set!J112+Oct!J112+Nov!J112),IF(Config!$C$6=12,SUM(+Ene!J112+Feb!J112+Mar!J112+Abr!J112+May!J112+Jun!J112+Jul!J112+Ago!J112+Set!J112+Oct!J112+Nov!J112+Dic!J112)))))))))))))</f>
        <v>0</v>
      </c>
      <c r="K112" s="399">
        <f>IF(Config!$C$6=1,SUM(+Ene!K112),IF(Config!$C$6=2,SUM(+Ene!K112+Feb!K112),IF(Config!$C$6=3,SUM(+Ene!K112+Feb!K112+Mar!K112),IF(Config!$C$6=4,SUM(+Ene!K112+Feb!K112+Mar!K112+Abr!K112),IF(Config!$C$6=5,SUM(Ene!K112+Feb!K112+Mar!K112+Abr!K112+May!K112),IF(Config!$C$6=6,SUM(+Ene!K112+Feb!K112+Mar!K112+Abr!K112+May!K112+Jun!K112),IF(Config!$C$6=7,SUM(Ene!K112+Feb!K112+Mar!K112+Abr!K112+May!K112+Jun!K112+Jul!K112),IF(Config!$C$6=8,SUM(+Ene!K112+Feb!K112+Mar!K112+Abr!K112+May!K112+Jun!K112+Jul!K112+Ago!K112),IF(Config!$C$6=9,SUM(+Ene!K112+Feb!K112+Mar!K112+Abr!K112+May!K112+Jun!K112+Jul!K112+Ago!K112+Set!K112),IF(Config!$C$6=10,SUM(+Ene!K112+Feb!K112+Mar!K112+Abr!K112+May!K112+Jun!K112+Jul!K112+Ago!K112+Set!K112+Oct!K112),IF(Config!$C$6=11,SUM(+Ene!K112+Feb!K112+Mar!K112+Abr!K112+May!K112+Jun!K112+Jul!K112+Ago!K112+Set!K112+Oct!K112+Nov!K112),IF(Config!$C$6=12,SUM(+Ene!K112+Feb!K112+Mar!K112+Abr!K112+May!K112+Jun!K112+Jul!K112+Ago!K112+Set!K112+Oct!K112+Nov!K112+Dic!K112)))))))))))))</f>
        <v>0</v>
      </c>
      <c r="L112" s="399">
        <f>IF(Config!$C$6=1,SUM(+Ene!L112),IF(Config!$C$6=2,SUM(+Ene!L112+Feb!L112),IF(Config!$C$6=3,SUM(+Ene!L112+Feb!L112+Mar!L112),IF(Config!$C$6=4,SUM(+Ene!L112+Feb!L112+Mar!L112+Abr!L112),IF(Config!$C$6=5,SUM(Ene!L112+Feb!L112+Mar!L112+Abr!L112+May!L112),IF(Config!$C$6=6,SUM(+Ene!L112+Feb!L112+Mar!L112+Abr!L112+May!L112+Jun!L112),IF(Config!$C$6=7,SUM(Ene!L112+Feb!L112+Mar!L112+Abr!L112+May!L112+Jun!L112+Jul!L112),IF(Config!$C$6=8,SUM(+Ene!L112+Feb!L112+Mar!L112+Abr!L112+May!L112+Jun!L112+Jul!L112+Ago!L112),IF(Config!$C$6=9,SUM(+Ene!L112+Feb!L112+Mar!L112+Abr!L112+May!L112+Jun!L112+Jul!L112+Ago!L112+Set!L112),IF(Config!$C$6=10,SUM(+Ene!L112+Feb!L112+Mar!L112+Abr!L112+May!L112+Jun!L112+Jul!L112+Ago!L112+Set!L112+Oct!L112),IF(Config!$C$6=11,SUM(+Ene!L112+Feb!L112+Mar!L112+Abr!L112+May!L112+Jun!L112+Jul!L112+Ago!L112+Set!L112+Oct!L112+Nov!L112),IF(Config!$C$6=12,SUM(+Ene!L112+Feb!L112+Mar!L112+Abr!L112+May!L112+Jun!L112+Jul!L112+Ago!L112+Set!L112+Oct!L112+Nov!L112+Dic!L112)))))))))))))</f>
        <v>0</v>
      </c>
      <c r="M112" s="399">
        <f>IF(Config!$C$6=1,SUM(+Ene!M112),IF(Config!$C$6=2,SUM(+Ene!M112+Feb!M112),IF(Config!$C$6=3,SUM(+Ene!M112+Feb!M112+Mar!M112),IF(Config!$C$6=4,SUM(+Ene!M112+Feb!M112+Mar!M112+Abr!M112),IF(Config!$C$6=5,SUM(Ene!M112+Feb!M112+Mar!M112+Abr!M112+May!M112),IF(Config!$C$6=6,SUM(+Ene!M112+Feb!M112+Mar!M112+Abr!M112+May!M112+Jun!M112),IF(Config!$C$6=7,SUM(Ene!M112+Feb!M112+Mar!M112+Abr!M112+May!M112+Jun!M112+Jul!M112),IF(Config!$C$6=8,SUM(+Ene!M112+Feb!M112+Mar!M112+Abr!M112+May!M112+Jun!M112+Jul!M112+Ago!M112),IF(Config!$C$6=9,SUM(+Ene!M112+Feb!M112+Mar!M112+Abr!M112+May!M112+Jun!M112+Jul!M112+Ago!M112+Set!M112),IF(Config!$C$6=10,SUM(+Ene!M112+Feb!M112+Mar!M112+Abr!M112+May!M112+Jun!M112+Jul!M112+Ago!M112+Set!M112+Oct!M112),IF(Config!$C$6=11,SUM(+Ene!M112+Feb!M112+Mar!M112+Abr!M112+May!M112+Jun!M112+Jul!M112+Ago!M112+Set!M112+Oct!M112+Nov!M112),IF(Config!$C$6=12,SUM(+Ene!M112+Feb!M112+Mar!M112+Abr!M112+May!M112+Jun!M112+Jul!M112+Ago!M112+Set!M112+Oct!M112+Nov!M112+Dic!M112)))))))))))))</f>
        <v>0</v>
      </c>
      <c r="N112" s="399">
        <f>IF(Config!$C$6=1,SUM(+Ene!N112),IF(Config!$C$6=2,SUM(+Ene!N112+Feb!N112),IF(Config!$C$6=3,SUM(+Ene!N112+Feb!N112+Mar!N112),IF(Config!$C$6=4,SUM(+Ene!N112+Feb!N112+Mar!N112+Abr!N112),IF(Config!$C$6=5,SUM(Ene!N112+Feb!N112+Mar!N112+Abr!N112+May!N112),IF(Config!$C$6=6,SUM(+Ene!N112+Feb!N112+Mar!N112+Abr!N112+May!N112+Jun!N112),IF(Config!$C$6=7,SUM(Ene!N112+Feb!N112+Mar!N112+Abr!N112+May!N112+Jun!N112+Jul!N112),IF(Config!$C$6=8,SUM(+Ene!N112+Feb!N112+Mar!N112+Abr!N112+May!N112+Jun!N112+Jul!N112+Ago!N112),IF(Config!$C$6=9,SUM(+Ene!N112+Feb!N112+Mar!N112+Abr!N112+May!N112+Jun!N112+Jul!N112+Ago!N112+Set!N112),IF(Config!$C$6=10,SUM(+Ene!N112+Feb!N112+Mar!N112+Abr!N112+May!N112+Jun!N112+Jul!N112+Ago!N112+Set!N112+Oct!N112),IF(Config!$C$6=11,SUM(+Ene!N112+Feb!N112+Mar!N112+Abr!N112+May!N112+Jun!N112+Jul!N112+Ago!N112+Set!N112+Oct!N112+Nov!N112),IF(Config!$C$6=12,SUM(+Ene!N112+Feb!N112+Mar!N112+Abr!N112+May!N112+Jun!N112+Jul!N112+Ago!N112+Set!N112+Oct!N112+Nov!N112+Dic!N112)))))))))))))</f>
        <v>0</v>
      </c>
      <c r="O112" s="399">
        <f>IF(Config!$C$6=1,SUM(+Ene!O112),IF(Config!$C$6=2,SUM(+Ene!O112+Feb!O112),IF(Config!$C$6=3,SUM(+Ene!O112+Feb!O112+Mar!O112),IF(Config!$C$6=4,SUM(+Ene!O112+Feb!O112+Mar!O112+Abr!O112),IF(Config!$C$6=5,SUM(Ene!O112+Feb!O112+Mar!O112+Abr!O112+May!O112),IF(Config!$C$6=6,SUM(+Ene!O112+Feb!O112+Mar!O112+Abr!O112+May!O112+Jun!O112),IF(Config!$C$6=7,SUM(Ene!O112+Feb!O112+Mar!O112+Abr!O112+May!O112+Jun!O112+Jul!O112),IF(Config!$C$6=8,SUM(+Ene!O112+Feb!O112+Mar!O112+Abr!O112+May!O112+Jun!O112+Jul!O112+Ago!O112),IF(Config!$C$6=9,SUM(+Ene!O112+Feb!O112+Mar!O112+Abr!O112+May!O112+Jun!O112+Jul!O112+Ago!O112+Set!O112),IF(Config!$C$6=10,SUM(+Ene!O112+Feb!O112+Mar!O112+Abr!O112+May!O112+Jun!O112+Jul!O112+Ago!O112+Set!O112+Oct!O112),IF(Config!$C$6=11,SUM(+Ene!O112+Feb!O112+Mar!O112+Abr!O112+May!O112+Jun!O112+Jul!O112+Ago!O112+Set!O112+Oct!O112+Nov!O112),IF(Config!$C$6=12,SUM(+Ene!O112+Feb!O112+Mar!O112+Abr!O112+May!O112+Jun!O112+Jul!O112+Ago!O112+Set!O112+Oct!O112+Nov!O112+Dic!O112)))))))))))))</f>
        <v>0</v>
      </c>
      <c r="P112" s="399">
        <f>IF(Config!$C$6=1,SUM(+Ene!P112),IF(Config!$C$6=2,SUM(+Ene!P112+Feb!P112),IF(Config!$C$6=3,SUM(+Ene!P112+Feb!P112+Mar!P112),IF(Config!$C$6=4,SUM(+Ene!P112+Feb!P112+Mar!P112+Abr!P112),IF(Config!$C$6=5,SUM(Ene!P112+Feb!P112+Mar!P112+Abr!P112+May!P112),IF(Config!$C$6=6,SUM(+Ene!P112+Feb!P112+Mar!P112+Abr!P112+May!P112+Jun!P112),IF(Config!$C$6=7,SUM(Ene!P112+Feb!P112+Mar!P112+Abr!P112+May!P112+Jun!P112+Jul!P112),IF(Config!$C$6=8,SUM(+Ene!P112+Feb!P112+Mar!P112+Abr!P112+May!P112+Jun!P112+Jul!P112+Ago!P112),IF(Config!$C$6=9,SUM(+Ene!P112+Feb!P112+Mar!P112+Abr!P112+May!P112+Jun!P112+Jul!P112+Ago!P112+Set!P112),IF(Config!$C$6=10,SUM(+Ene!P112+Feb!P112+Mar!P112+Abr!P112+May!P112+Jun!P112+Jul!P112+Ago!P112+Set!P112+Oct!P112),IF(Config!$C$6=11,SUM(+Ene!P112+Feb!P112+Mar!P112+Abr!P112+May!P112+Jun!P112+Jul!P112+Ago!P112+Set!P112+Oct!P112+Nov!P112),IF(Config!$C$6=12,SUM(+Ene!P112+Feb!P112+Mar!P112+Abr!P112+May!P112+Jun!P112+Jul!P112+Ago!P112+Set!P112+Oct!P112+Nov!P112+Dic!P112)))))))))))))</f>
        <v>0</v>
      </c>
      <c r="Q112" s="399">
        <f>IF(Config!$C$6=1,SUM(+Ene!Q112),IF(Config!$C$6=2,SUM(+Ene!Q112+Feb!Q112),IF(Config!$C$6=3,SUM(+Ene!Q112+Feb!Q112+Mar!Q112),IF(Config!$C$6=4,SUM(+Ene!Q112+Feb!Q112+Mar!Q112+Abr!Q112),IF(Config!$C$6=5,SUM(Ene!Q112+Feb!Q112+Mar!Q112+Abr!Q112+May!Q112),IF(Config!$C$6=6,SUM(+Ene!Q112+Feb!Q112+Mar!Q112+Abr!Q112+May!Q112+Jun!Q112),IF(Config!$C$6=7,SUM(Ene!Q112+Feb!Q112+Mar!Q112+Abr!Q112+May!Q112+Jun!Q112+Jul!Q112),IF(Config!$C$6=8,SUM(+Ene!Q112+Feb!Q112+Mar!Q112+Abr!Q112+May!Q112+Jun!Q112+Jul!Q112+Ago!Q112),IF(Config!$C$6=9,SUM(+Ene!Q112+Feb!Q112+Mar!Q112+Abr!Q112+May!Q112+Jun!Q112+Jul!Q112+Ago!Q112+Set!Q112),IF(Config!$C$6=10,SUM(+Ene!Q112+Feb!Q112+Mar!Q112+Abr!Q112+May!Q112+Jun!Q112+Jul!Q112+Ago!Q112+Set!Q112+Oct!Q112),IF(Config!$C$6=11,SUM(+Ene!Q112+Feb!Q112+Mar!Q112+Abr!Q112+May!Q112+Jun!Q112+Jul!Q112+Ago!Q112+Set!Q112+Oct!Q112+Nov!Q112),IF(Config!$C$6=12,SUM(+Ene!Q112+Feb!Q112+Mar!Q112+Abr!Q112+May!Q112+Jun!Q112+Jul!Q112+Ago!Q112+Set!Q112+Oct!Q112+Nov!Q112+Dic!Q112)))))))))))))</f>
        <v>0</v>
      </c>
      <c r="R112" s="399">
        <f>IF(Config!$C$6=1,SUM(+Ene!R112),IF(Config!$C$6=2,SUM(+Ene!R112+Feb!R112),IF(Config!$C$6=3,SUM(+Ene!R112+Feb!R112+Mar!R112),IF(Config!$C$6=4,SUM(+Ene!R112+Feb!R112+Mar!R112+Abr!R112),IF(Config!$C$6=5,SUM(Ene!R112+Feb!R112+Mar!R112+Abr!R112+May!R112),IF(Config!$C$6=6,SUM(+Ene!R112+Feb!R112+Mar!R112+Abr!R112+May!R112+Jun!R112),IF(Config!$C$6=7,SUM(Ene!R112+Feb!R112+Mar!R112+Abr!R112+May!R112+Jun!R112+Jul!R112),IF(Config!$C$6=8,SUM(+Ene!R112+Feb!R112+Mar!R112+Abr!R112+May!R112+Jun!R112+Jul!R112+Ago!R112),IF(Config!$C$6=9,SUM(+Ene!R112+Feb!R112+Mar!R112+Abr!R112+May!R112+Jun!R112+Jul!R112+Ago!R112+Set!R112),IF(Config!$C$6=10,SUM(+Ene!R112+Feb!R112+Mar!R112+Abr!R112+May!R112+Jun!R112+Jul!R112+Ago!R112+Set!R112+Oct!R112),IF(Config!$C$6=11,SUM(+Ene!R112+Feb!R112+Mar!R112+Abr!R112+May!R112+Jun!R112+Jul!R112+Ago!R112+Set!R112+Oct!R112+Nov!R112),IF(Config!$C$6=12,SUM(+Ene!R112+Feb!R112+Mar!R112+Abr!R112+May!R112+Jun!R112+Jul!R112+Ago!R112+Set!R112+Oct!R112+Nov!R112+Dic!R112)))))))))))))</f>
        <v>0</v>
      </c>
      <c r="S112" s="399">
        <f>IF(Config!$C$6=1,SUM(+Ene!S112),IF(Config!$C$6=2,SUM(+Ene!S112+Feb!S112),IF(Config!$C$6=3,SUM(+Ene!S112+Feb!S112+Mar!S112),IF(Config!$C$6=4,SUM(+Ene!S112+Feb!S112+Mar!S112+Abr!S112),IF(Config!$C$6=5,SUM(Ene!S112+Feb!S112+Mar!S112+Abr!S112+May!S112),IF(Config!$C$6=6,SUM(+Ene!S112+Feb!S112+Mar!S112+Abr!S112+May!S112+Jun!S112),IF(Config!$C$6=7,SUM(Ene!S112+Feb!S112+Mar!S112+Abr!S112+May!S112+Jun!S112+Jul!S112),IF(Config!$C$6=8,SUM(+Ene!S112+Feb!S112+Mar!S112+Abr!S112+May!S112+Jun!S112+Jul!S112+Ago!S112),IF(Config!$C$6=9,SUM(+Ene!S112+Feb!S112+Mar!S112+Abr!S112+May!S112+Jun!S112+Jul!S112+Ago!S112+Set!S112),IF(Config!$C$6=10,SUM(+Ene!S112+Feb!S112+Mar!S112+Abr!S112+May!S112+Jun!S112+Jul!S112+Ago!S112+Set!S112+Oct!S112),IF(Config!$C$6=11,SUM(+Ene!S112+Feb!S112+Mar!S112+Abr!S112+May!S112+Jun!S112+Jul!S112+Ago!S112+Set!S112+Oct!S112+Nov!S112),IF(Config!$C$6=12,SUM(+Ene!S112+Feb!S112+Mar!S112+Abr!S112+May!S112+Jun!S112+Jul!S112+Ago!S112+Set!S112+Oct!S112+Nov!S112+Dic!S112)))))))))))))</f>
        <v>0</v>
      </c>
      <c r="T112" s="399">
        <f>IF(Config!$C$6=1,SUM(+Ene!T112),IF(Config!$C$6=2,SUM(+Ene!T112+Feb!T112),IF(Config!$C$6=3,SUM(+Ene!T112+Feb!T112+Mar!T112),IF(Config!$C$6=4,SUM(+Ene!T112+Feb!T112+Mar!T112+Abr!T112),IF(Config!$C$6=5,SUM(Ene!T112+Feb!T112+Mar!T112+Abr!T112+May!T112),IF(Config!$C$6=6,SUM(+Ene!T112+Feb!T112+Mar!T112+Abr!T112+May!T112+Jun!T112),IF(Config!$C$6=7,SUM(Ene!T112+Feb!T112+Mar!T112+Abr!T112+May!T112+Jun!T112+Jul!T112),IF(Config!$C$6=8,SUM(+Ene!T112+Feb!T112+Mar!T112+Abr!T112+May!T112+Jun!T112+Jul!T112+Ago!T112),IF(Config!$C$6=9,SUM(+Ene!T112+Feb!T112+Mar!T112+Abr!T112+May!T112+Jun!T112+Jul!T112+Ago!T112+Set!T112),IF(Config!$C$6=10,SUM(+Ene!T112+Feb!T112+Mar!T112+Abr!T112+May!T112+Jun!T112+Jul!T112+Ago!T112+Set!T112+Oct!T112),IF(Config!$C$6=11,SUM(+Ene!T112+Feb!T112+Mar!T112+Abr!T112+May!T112+Jun!T112+Jul!T112+Ago!T112+Set!T112+Oct!T112+Nov!T112),IF(Config!$C$6=12,SUM(+Ene!T112+Feb!T112+Mar!T112+Abr!T112+May!T112+Jun!T112+Jul!T112+Ago!T112+Set!T112+Oct!T112+Nov!T112+Dic!T112)))))))))))))</f>
        <v>0</v>
      </c>
      <c r="U112" s="399">
        <f>IF(Config!$C$6=1,SUM(+Ene!U112),IF(Config!$C$6=2,SUM(+Ene!U112+Feb!U112),IF(Config!$C$6=3,SUM(+Ene!U112+Feb!U112+Mar!U112),IF(Config!$C$6=4,SUM(+Ene!U112+Feb!U112+Mar!U112+Abr!U112),IF(Config!$C$6=5,SUM(Ene!U112+Feb!U112+Mar!U112+Abr!U112+May!U112),IF(Config!$C$6=6,SUM(+Ene!U112+Feb!U112+Mar!U112+Abr!U112+May!U112+Jun!U112),IF(Config!$C$6=7,SUM(Ene!U112+Feb!U112+Mar!U112+Abr!U112+May!U112+Jun!U112+Jul!U112),IF(Config!$C$6=8,SUM(+Ene!U112+Feb!U112+Mar!U112+Abr!U112+May!U112+Jun!U112+Jul!U112+Ago!U112),IF(Config!$C$6=9,SUM(+Ene!U112+Feb!U112+Mar!U112+Abr!U112+May!U112+Jun!U112+Jul!U112+Ago!U112+Set!U112),IF(Config!$C$6=10,SUM(+Ene!U112+Feb!U112+Mar!U112+Abr!U112+May!U112+Jun!U112+Jul!U112+Ago!U112+Set!U112+Oct!U112),IF(Config!$C$6=11,SUM(+Ene!U112+Feb!U112+Mar!U112+Abr!U112+May!U112+Jun!U112+Jul!U112+Ago!U112+Set!U112+Oct!U112+Nov!U112),IF(Config!$C$6=12,SUM(+Ene!U112+Feb!U112+Mar!U112+Abr!U112+May!U112+Jun!U112+Jul!U112+Ago!U112+Set!U112+Oct!U112+Nov!U112+Dic!U112)))))))))))))</f>
        <v>0</v>
      </c>
      <c r="V112" s="399">
        <f>IF(Config!$C$6=1,SUM(+Ene!V112),IF(Config!$C$6=2,SUM(+Ene!V112+Feb!V112),IF(Config!$C$6=3,SUM(+Ene!V112+Feb!V112+Mar!V112),IF(Config!$C$6=4,SUM(+Ene!V112+Feb!V112+Mar!V112+Abr!V112),IF(Config!$C$6=5,SUM(Ene!V112+Feb!V112+Mar!V112+Abr!V112+May!V112),IF(Config!$C$6=6,SUM(+Ene!V112+Feb!V112+Mar!V112+Abr!V112+May!V112+Jun!V112),IF(Config!$C$6=7,SUM(Ene!V112+Feb!V112+Mar!V112+Abr!V112+May!V112+Jun!V112+Jul!V112),IF(Config!$C$6=8,SUM(+Ene!V112+Feb!V112+Mar!V112+Abr!V112+May!V112+Jun!V112+Jul!V112+Ago!V112),IF(Config!$C$6=9,SUM(+Ene!V112+Feb!V112+Mar!V112+Abr!V112+May!V112+Jun!V112+Jul!V112+Ago!V112+Set!V112),IF(Config!$C$6=10,SUM(+Ene!V112+Feb!V112+Mar!V112+Abr!V112+May!V112+Jun!V112+Jul!V112+Ago!V112+Set!V112+Oct!V112),IF(Config!$C$6=11,SUM(+Ene!V112+Feb!V112+Mar!V112+Abr!V112+May!V112+Jun!V112+Jul!V112+Ago!V112+Set!V112+Oct!V112+Nov!V112),IF(Config!$C$6=12,SUM(+Ene!V112+Feb!V112+Mar!V112+Abr!V112+May!V112+Jun!V112+Jul!V112+Ago!V112+Set!V112+Oct!V112+Nov!V112+Dic!V112)))))))))))))</f>
        <v>0</v>
      </c>
      <c r="W112" s="399">
        <f>IF(Config!$C$6=1,SUM(+Ene!W112),IF(Config!$C$6=2,SUM(+Ene!W112+Feb!W112),IF(Config!$C$6=3,SUM(+Ene!W112+Feb!W112+Mar!W112),IF(Config!$C$6=4,SUM(+Ene!W112+Feb!W112+Mar!W112+Abr!W112),IF(Config!$C$6=5,SUM(Ene!W112+Feb!W112+Mar!W112+Abr!W112+May!W112),IF(Config!$C$6=6,SUM(+Ene!W112+Feb!W112+Mar!W112+Abr!W112+May!W112+Jun!W112),IF(Config!$C$6=7,SUM(Ene!W112+Feb!W112+Mar!W112+Abr!W112+May!W112+Jun!W112+Jul!W112),IF(Config!$C$6=8,SUM(+Ene!W112+Feb!W112+Mar!W112+Abr!W112+May!W112+Jun!W112+Jul!W112+Ago!W112),IF(Config!$C$6=9,SUM(+Ene!W112+Feb!W112+Mar!W112+Abr!W112+May!W112+Jun!W112+Jul!W112+Ago!W112+Set!W112),IF(Config!$C$6=10,SUM(+Ene!W112+Feb!W112+Mar!W112+Abr!W112+May!W112+Jun!W112+Jul!W112+Ago!W112+Set!W112+Oct!W112),IF(Config!$C$6=11,SUM(+Ene!W112+Feb!W112+Mar!W112+Abr!W112+May!W112+Jun!W112+Jul!W112+Ago!W112+Set!W112+Oct!W112+Nov!W112),IF(Config!$C$6=12,SUM(+Ene!W112+Feb!W112+Mar!W112+Abr!W112+May!W112+Jun!W112+Jul!W112+Ago!W112+Set!W112+Oct!W112+Nov!W112+Dic!W112)))))))))))))</f>
        <v>0</v>
      </c>
      <c r="X112" s="399">
        <f>IF(Config!$C$6=1,SUM(+Ene!X112),IF(Config!$C$6=2,SUM(+Ene!X112+Feb!X112),IF(Config!$C$6=3,SUM(+Ene!X112+Feb!X112+Mar!X112),IF(Config!$C$6=4,SUM(+Ene!X112+Feb!X112+Mar!X112+Abr!X112),IF(Config!$C$6=5,SUM(Ene!X112+Feb!X112+Mar!X112+Abr!X112+May!X112),IF(Config!$C$6=6,SUM(+Ene!X112+Feb!X112+Mar!X112+Abr!X112+May!X112+Jun!X112),IF(Config!$C$6=7,SUM(Ene!X112+Feb!X112+Mar!X112+Abr!X112+May!X112+Jun!X112+Jul!X112),IF(Config!$C$6=8,SUM(+Ene!X112+Feb!X112+Mar!X112+Abr!X112+May!X112+Jun!X112+Jul!X112+Ago!X112),IF(Config!$C$6=9,SUM(+Ene!X112+Feb!X112+Mar!X112+Abr!X112+May!X112+Jun!X112+Jul!X112+Ago!X112+Set!X112),IF(Config!$C$6=10,SUM(+Ene!X112+Feb!X112+Mar!X112+Abr!X112+May!X112+Jun!X112+Jul!X112+Ago!X112+Set!X112+Oct!X112),IF(Config!$C$6=11,SUM(+Ene!X112+Feb!X112+Mar!X112+Abr!X112+May!X112+Jun!X112+Jul!X112+Ago!X112+Set!X112+Oct!X112+Nov!X112),IF(Config!$C$6=12,SUM(+Ene!X112+Feb!X112+Mar!X112+Abr!X112+May!X112+Jun!X112+Jul!X112+Ago!X112+Set!X112+Oct!X112+Nov!X112+Dic!X112)))))))))))))</f>
        <v>0</v>
      </c>
      <c r="Y112" s="399">
        <f>IF(Config!$C$6=1,SUM(+Ene!Y112),IF(Config!$C$6=2,SUM(+Ene!Y112+Feb!Y112),IF(Config!$C$6=3,SUM(+Ene!Y112+Feb!Y112+Mar!Y112),IF(Config!$C$6=4,SUM(+Ene!Y112+Feb!Y112+Mar!Y112+Abr!Y112),IF(Config!$C$6=5,SUM(Ene!Y112+Feb!Y112+Mar!Y112+Abr!Y112+May!Y112),IF(Config!$C$6=6,SUM(+Ene!Y112+Feb!Y112+Mar!Y112+Abr!Y112+May!Y112+Jun!Y112),IF(Config!$C$6=7,SUM(Ene!Y112+Feb!Y112+Mar!Y112+Abr!Y112+May!Y112+Jun!Y112+Jul!Y112),IF(Config!$C$6=8,SUM(+Ene!Y112+Feb!Y112+Mar!Y112+Abr!Y112+May!Y112+Jun!Y112+Jul!Y112+Ago!Y112),IF(Config!$C$6=9,SUM(+Ene!Y112+Feb!Y112+Mar!Y112+Abr!Y112+May!Y112+Jun!Y112+Jul!Y112+Ago!Y112+Set!Y112),IF(Config!$C$6=10,SUM(+Ene!Y112+Feb!Y112+Mar!Y112+Abr!Y112+May!Y112+Jun!Y112+Jul!Y112+Ago!Y112+Set!Y112+Oct!Y112),IF(Config!$C$6=11,SUM(+Ene!Y112+Feb!Y112+Mar!Y112+Abr!Y112+May!Y112+Jun!Y112+Jul!Y112+Ago!Y112+Set!Y112+Oct!Y112+Nov!Y112),IF(Config!$C$6=12,SUM(+Ene!Y112+Feb!Y112+Mar!Y112+Abr!Y112+May!Y112+Jun!Y112+Jul!Y112+Ago!Y112+Set!Y112+Oct!Y112+Nov!Y112+Dic!Y112)))))))))))))</f>
        <v>0</v>
      </c>
      <c r="Z112" s="399">
        <f>IF(Config!$C$6=1,SUM(+Ene!Z112),IF(Config!$C$6=2,SUM(+Ene!Z112+Feb!Z112),IF(Config!$C$6=3,SUM(+Ene!Z112+Feb!Z112+Mar!Z112),IF(Config!$C$6=4,SUM(+Ene!Z112+Feb!Z112+Mar!Z112+Abr!Z112),IF(Config!$C$6=5,SUM(Ene!Z112+Feb!Z112+Mar!Z112+Abr!Z112+May!Z112),IF(Config!$C$6=6,SUM(+Ene!Z112+Feb!Z112+Mar!Z112+Abr!Z112+May!Z112+Jun!Z112),IF(Config!$C$6=7,SUM(Ene!Z112+Feb!Z112+Mar!Z112+Abr!Z112+May!Z112+Jun!Z112+Jul!Z112),IF(Config!$C$6=8,SUM(+Ene!Z112+Feb!Z112+Mar!Z112+Abr!Z112+May!Z112+Jun!Z112+Jul!Z112+Ago!Z112),IF(Config!$C$6=9,SUM(+Ene!Z112+Feb!Z112+Mar!Z112+Abr!Z112+May!Z112+Jun!Z112+Jul!Z112+Ago!Z112+Set!Z112),IF(Config!$C$6=10,SUM(+Ene!Z112+Feb!Z112+Mar!Z112+Abr!Z112+May!Z112+Jun!Z112+Jul!Z112+Ago!Z112+Set!Z112+Oct!Z112),IF(Config!$C$6=11,SUM(+Ene!Z112+Feb!Z112+Mar!Z112+Abr!Z112+May!Z112+Jun!Z112+Jul!Z112+Ago!Z112+Set!Z112+Oct!Z112+Nov!Z112),IF(Config!$C$6=12,SUM(+Ene!Z112+Feb!Z112+Mar!Z112+Abr!Z112+May!Z112+Jun!Z112+Jul!Z112+Ago!Z112+Set!Z112+Oct!Z112+Nov!Z112+Dic!Z112)))))))))))))</f>
        <v>0</v>
      </c>
      <c r="AA112" s="399">
        <f>IF(Config!$C$6=1,SUM(+Ene!AA112),IF(Config!$C$6=2,SUM(+Ene!AA112+Feb!AA112),IF(Config!$C$6=3,SUM(+Ene!AA112+Feb!AA112+Mar!AA112),IF(Config!$C$6=4,SUM(+Ene!AA112+Feb!AA112+Mar!AA112+Abr!AA112),IF(Config!$C$6=5,SUM(Ene!AA112+Feb!AA112+Mar!AA112+Abr!AA112+May!AA112),IF(Config!$C$6=6,SUM(+Ene!AA112+Feb!AA112+Mar!AA112+Abr!AA112+May!AA112+Jun!AA112),IF(Config!$C$6=7,SUM(Ene!AA112+Feb!AA112+Mar!AA112+Abr!AA112+May!AA112+Jun!AA112+Jul!AA112),IF(Config!$C$6=8,SUM(+Ene!AA112+Feb!AA112+Mar!AA112+Abr!AA112+May!AA112+Jun!AA112+Jul!AA112+Ago!AA112),IF(Config!$C$6=9,SUM(+Ene!AA112+Feb!AA112+Mar!AA112+Abr!AA112+May!AA112+Jun!AA112+Jul!AA112+Ago!AA112+Set!AA112),IF(Config!$C$6=10,SUM(+Ene!AA112+Feb!AA112+Mar!AA112+Abr!AA112+May!AA112+Jun!AA112+Jul!AA112+Ago!AA112+Set!AA112+Oct!AA112),IF(Config!$C$6=11,SUM(+Ene!AA112+Feb!AA112+Mar!AA112+Abr!AA112+May!AA112+Jun!AA112+Jul!AA112+Ago!AA112+Set!AA112+Oct!AA112+Nov!AA112),IF(Config!$C$6=12,SUM(+Ene!AA112+Feb!AA112+Mar!AA112+Abr!AA112+May!AA112+Jun!AA112+Jul!AA112+Ago!AA112+Set!AA112+Oct!AA112+Nov!AA112+Dic!AA112)))))))))))))</f>
        <v>0</v>
      </c>
      <c r="AB112" s="399">
        <f>IF(Config!$C$6=1,SUM(+Ene!AB112),IF(Config!$C$6=2,SUM(+Ene!AB112+Feb!AB112),IF(Config!$C$6=3,SUM(+Ene!AB112+Feb!AB112+Mar!AB112),IF(Config!$C$6=4,SUM(+Ene!AB112+Feb!AB112+Mar!AB112+Abr!AB112),IF(Config!$C$6=5,SUM(Ene!AB112+Feb!AB112+Mar!AB112+Abr!AB112+May!AB112),IF(Config!$C$6=6,SUM(+Ene!AB112+Feb!AB112+Mar!AB112+Abr!AB112+May!AB112+Jun!AB112),IF(Config!$C$6=7,SUM(Ene!AB112+Feb!AB112+Mar!AB112+Abr!AB112+May!AB112+Jun!AB112+Jul!AB112),IF(Config!$C$6=8,SUM(+Ene!AB112+Feb!AB112+Mar!AB112+Abr!AB112+May!AB112+Jun!AB112+Jul!AB112+Ago!AB112),IF(Config!$C$6=9,SUM(+Ene!AB112+Feb!AB112+Mar!AB112+Abr!AB112+May!AB112+Jun!AB112+Jul!AB112+Ago!AB112+Set!AB112),IF(Config!$C$6=10,SUM(+Ene!AB112+Feb!AB112+Mar!AB112+Abr!AB112+May!AB112+Jun!AB112+Jul!AB112+Ago!AB112+Set!AB112+Oct!AB112),IF(Config!$C$6=11,SUM(+Ene!AB112+Feb!AB112+Mar!AB112+Abr!AB112+May!AB112+Jun!AB112+Jul!AB112+Ago!AB112+Set!AB112+Oct!AB112+Nov!AB112),IF(Config!$C$6=12,SUM(+Ene!AB112+Feb!AB112+Mar!AB112+Abr!AB112+May!AB112+Jun!AB112+Jul!AB112+Ago!AB112+Set!AB112+Oct!AB112+Nov!AB112+Dic!AB112)))))))))))))</f>
        <v>0</v>
      </c>
      <c r="AC112" s="399">
        <f>IF(Config!$C$6=1,SUM(+Ene!AC112),IF(Config!$C$6=2,SUM(+Ene!AC112+Feb!AC112),IF(Config!$C$6=3,SUM(+Ene!AC112+Feb!AC112+Mar!AC112),IF(Config!$C$6=4,SUM(+Ene!AC112+Feb!AC112+Mar!AC112+Abr!AC112),IF(Config!$C$6=5,SUM(Ene!AC112+Feb!AC112+Mar!AC112+Abr!AC112+May!AC112),IF(Config!$C$6=6,SUM(+Ene!AC112+Feb!AC112+Mar!AC112+Abr!AC112+May!AC112+Jun!AC112),IF(Config!$C$6=7,SUM(Ene!AC112+Feb!AC112+Mar!AC112+Abr!AC112+May!AC112+Jun!AC112+Jul!AC112),IF(Config!$C$6=8,SUM(+Ene!AC112+Feb!AC112+Mar!AC112+Abr!AC112+May!AC112+Jun!AC112+Jul!AC112+Ago!AC112),IF(Config!$C$6=9,SUM(+Ene!AC112+Feb!AC112+Mar!AC112+Abr!AC112+May!AC112+Jun!AC112+Jul!AC112+Ago!AC112+Set!AC112),IF(Config!$C$6=10,SUM(+Ene!AC112+Feb!AC112+Mar!AC112+Abr!AC112+May!AC112+Jun!AC112+Jul!AC112+Ago!AC112+Set!AC112+Oct!AC112),IF(Config!$C$6=11,SUM(+Ene!AC112+Feb!AC112+Mar!AC112+Abr!AC112+May!AC112+Jun!AC112+Jul!AC112+Ago!AC112+Set!AC112+Oct!AC112+Nov!AC112),IF(Config!$C$6=12,SUM(+Ene!AC112+Feb!AC112+Mar!AC112+Abr!AC112+May!AC112+Jun!AC112+Jul!AC112+Ago!AC112+Set!AC112+Oct!AC112+Nov!AC112+Dic!AC112)))))))))))))</f>
        <v>0</v>
      </c>
      <c r="AD112" s="399">
        <f>IF(Config!$C$6=1,SUM(+Ene!AD112),IF(Config!$C$6=2,SUM(+Ene!AD112+Feb!AD112),IF(Config!$C$6=3,SUM(+Ene!AD112+Feb!AD112+Mar!AD112),IF(Config!$C$6=4,SUM(+Ene!AD112+Feb!AD112+Mar!AD112+Abr!AD112),IF(Config!$C$6=5,SUM(Ene!AD112+Feb!AD112+Mar!AD112+Abr!AD112+May!AD112),IF(Config!$C$6=6,SUM(+Ene!AD112+Feb!AD112+Mar!AD112+Abr!AD112+May!AD112+Jun!AD112),IF(Config!$C$6=7,SUM(Ene!AD112+Feb!AD112+Mar!AD112+Abr!AD112+May!AD112+Jun!AD112+Jul!AD112),IF(Config!$C$6=8,SUM(+Ene!AD112+Feb!AD112+Mar!AD112+Abr!AD112+May!AD112+Jun!AD112+Jul!AD112+Ago!AD112),IF(Config!$C$6=9,SUM(+Ene!AD112+Feb!AD112+Mar!AD112+Abr!AD112+May!AD112+Jun!AD112+Jul!AD112+Ago!AD112+Set!AD112),IF(Config!$C$6=10,SUM(+Ene!AD112+Feb!AD112+Mar!AD112+Abr!AD112+May!AD112+Jun!AD112+Jul!AD112+Ago!AD112+Set!AD112+Oct!AD112),IF(Config!$C$6=11,SUM(+Ene!AD112+Feb!AD112+Mar!AD112+Abr!AD112+May!AD112+Jun!AD112+Jul!AD112+Ago!AD112+Set!AD112+Oct!AD112+Nov!AD112),IF(Config!$C$6=12,SUM(+Ene!AD112+Feb!AD112+Mar!AD112+Abr!AD112+May!AD112+Jun!AD112+Jul!AD112+Ago!AD112+Set!AD112+Oct!AD112+Nov!AD112+Dic!AD112)))))))))))))</f>
        <v>0</v>
      </c>
      <c r="AE112" s="399">
        <f>IF(Config!$C$6=1,SUM(+Ene!AE112),IF(Config!$C$6=2,SUM(+Ene!AE112+Feb!AE112),IF(Config!$C$6=3,SUM(+Ene!AE112+Feb!AE112+Mar!AE112),IF(Config!$C$6=4,SUM(+Ene!AE112+Feb!AE112+Mar!AE112+Abr!AE112),IF(Config!$C$6=5,SUM(Ene!AE112+Feb!AE112+Mar!AE112+Abr!AE112+May!AE112),IF(Config!$C$6=6,SUM(+Ene!AE112+Feb!AE112+Mar!AE112+Abr!AE112+May!AE112+Jun!AE112),IF(Config!$C$6=7,SUM(Ene!AE112+Feb!AE112+Mar!AE112+Abr!AE112+May!AE112+Jun!AE112+Jul!AE112),IF(Config!$C$6=8,SUM(+Ene!AE112+Feb!AE112+Mar!AE112+Abr!AE112+May!AE112+Jun!AE112+Jul!AE112+Ago!AE112),IF(Config!$C$6=9,SUM(+Ene!AE112+Feb!AE112+Mar!AE112+Abr!AE112+May!AE112+Jun!AE112+Jul!AE112+Ago!AE112+Set!AE112),IF(Config!$C$6=10,SUM(+Ene!AE112+Feb!AE112+Mar!AE112+Abr!AE112+May!AE112+Jun!AE112+Jul!AE112+Ago!AE112+Set!AE112+Oct!AE112),IF(Config!$C$6=11,SUM(+Ene!AE112+Feb!AE112+Mar!AE112+Abr!AE112+May!AE112+Jun!AE112+Jul!AE112+Ago!AE112+Set!AE112+Oct!AE112+Nov!AE112),IF(Config!$C$6=12,SUM(+Ene!AE112+Feb!AE112+Mar!AE112+Abr!AE112+May!AE112+Jun!AE112+Jul!AE112+Ago!AE112+Set!AE112+Oct!AE112+Nov!AE112+Dic!AE112)))))))))))))</f>
        <v>0</v>
      </c>
      <c r="AF112" s="399">
        <f>IF(Config!$C$6=1,SUM(+Ene!AF112),IF(Config!$C$6=2,SUM(+Ene!AF112+Feb!AF112),IF(Config!$C$6=3,SUM(+Ene!AF112+Feb!AF112+Mar!AF112),IF(Config!$C$6=4,SUM(+Ene!AF112+Feb!AF112+Mar!AF112+Abr!AF112),IF(Config!$C$6=5,SUM(Ene!AF112+Feb!AF112+Mar!AF112+Abr!AF112+May!AF112),IF(Config!$C$6=6,SUM(+Ene!AF112+Feb!AF112+Mar!AF112+Abr!AF112+May!AF112+Jun!AF112),IF(Config!$C$6=7,SUM(Ene!AF112+Feb!AF112+Mar!AF112+Abr!AF112+May!AF112+Jun!AF112+Jul!AF112),IF(Config!$C$6=8,SUM(+Ene!AF112+Feb!AF112+Mar!AF112+Abr!AF112+May!AF112+Jun!AF112+Jul!AF112+Ago!AF112),IF(Config!$C$6=9,SUM(+Ene!AF112+Feb!AF112+Mar!AF112+Abr!AF112+May!AF112+Jun!AF112+Jul!AF112+Ago!AF112+Set!AF112),IF(Config!$C$6=10,SUM(+Ene!AF112+Feb!AF112+Mar!AF112+Abr!AF112+May!AF112+Jun!AF112+Jul!AF112+Ago!AF112+Set!AF112+Oct!AF112),IF(Config!$C$6=11,SUM(+Ene!AF112+Feb!AF112+Mar!AF112+Abr!AF112+May!AF112+Jun!AF112+Jul!AF112+Ago!AF112+Set!AF112+Oct!AF112+Nov!AF112),IF(Config!$C$6=12,SUM(+Ene!AF112+Feb!AF112+Mar!AF112+Abr!AF112+May!AF112+Jun!AF112+Jul!AF112+Ago!AF112+Set!AF112+Oct!AF112+Nov!AF112+Dic!AF112)))))))))))))</f>
        <v>0</v>
      </c>
      <c r="AG112" s="399">
        <f>IF(Config!$C$6=1,SUM(+Ene!AG112),IF(Config!$C$6=2,SUM(+Ene!AG112+Feb!AG112),IF(Config!$C$6=3,SUM(+Ene!AG112+Feb!AG112+Mar!AG112),IF(Config!$C$6=4,SUM(+Ene!AG112+Feb!AG112+Mar!AG112+Abr!AG112),IF(Config!$C$6=5,SUM(Ene!AG112+Feb!AG112+Mar!AG112+Abr!AG112+May!AG112),IF(Config!$C$6=6,SUM(+Ene!AG112+Feb!AG112+Mar!AG112+Abr!AG112+May!AG112+Jun!AG112),IF(Config!$C$6=7,SUM(Ene!AG112+Feb!AG112+Mar!AG112+Abr!AG112+May!AG112+Jun!AG112+Jul!AG112),IF(Config!$C$6=8,SUM(+Ene!AG112+Feb!AG112+Mar!AG112+Abr!AG112+May!AG112+Jun!AG112+Jul!AG112+Ago!AG112),IF(Config!$C$6=9,SUM(+Ene!AG112+Feb!AG112+Mar!AG112+Abr!AG112+May!AG112+Jun!AG112+Jul!AG112+Ago!AG112+Set!AG112),IF(Config!$C$6=10,SUM(+Ene!AG112+Feb!AG112+Mar!AG112+Abr!AG112+May!AG112+Jun!AG112+Jul!AG112+Ago!AG112+Set!AG112+Oct!AG112),IF(Config!$C$6=11,SUM(+Ene!AG112+Feb!AG112+Mar!AG112+Abr!AG112+May!AG112+Jun!AG112+Jul!AG112+Ago!AG112+Set!AG112+Oct!AG112+Nov!AG112),IF(Config!$C$6=12,SUM(+Ene!AG112+Feb!AG112+Mar!AG112+Abr!AG112+May!AG112+Jun!AG112+Jul!AG112+Ago!AG112+Set!AG112+Oct!AG112+Nov!AG112+Dic!AG112)))))))))))))</f>
        <v>0</v>
      </c>
      <c r="AH112" s="399">
        <f>IF(Config!$C$6=1,SUM(+Ene!AH112),IF(Config!$C$6=2,SUM(+Ene!AH112+Feb!AH112),IF(Config!$C$6=3,SUM(+Ene!AH112+Feb!AH112+Mar!AH112),IF(Config!$C$6=4,SUM(+Ene!AH112+Feb!AH112+Mar!AH112+Abr!AH112),IF(Config!$C$6=5,SUM(Ene!AH112+Feb!AH112+Mar!AH112+Abr!AH112+May!AH112),IF(Config!$C$6=6,SUM(+Ene!AH112+Feb!AH112+Mar!AH112+Abr!AH112+May!AH112+Jun!AH112),IF(Config!$C$6=7,SUM(Ene!AH112+Feb!AH112+Mar!AH112+Abr!AH112+May!AH112+Jun!AH112+Jul!AH112),IF(Config!$C$6=8,SUM(+Ene!AH112+Feb!AH112+Mar!AH112+Abr!AH112+May!AH112+Jun!AH112+Jul!AH112+Ago!AH112),IF(Config!$C$6=9,SUM(+Ene!AH112+Feb!AH112+Mar!AH112+Abr!AH112+May!AH112+Jun!AH112+Jul!AH112+Ago!AH112+Set!AH112),IF(Config!$C$6=10,SUM(+Ene!AH112+Feb!AH112+Mar!AH112+Abr!AH112+May!AH112+Jun!AH112+Jul!AH112+Ago!AH112+Set!AH112+Oct!AH112),IF(Config!$C$6=11,SUM(+Ene!AH112+Feb!AH112+Mar!AH112+Abr!AH112+May!AH112+Jun!AH112+Jul!AH112+Ago!AH112+Set!AH112+Oct!AH112+Nov!AH112),IF(Config!$C$6=12,SUM(+Ene!AH112+Feb!AH112+Mar!AH112+Abr!AH112+May!AH112+Jun!AH112+Jul!AH112+Ago!AH112+Set!AH112+Oct!AH112+Nov!AH112+Dic!AH112)))))))))))))</f>
        <v>0</v>
      </c>
      <c r="AI112" s="399">
        <f>IF(Config!$C$6=1,SUM(+Ene!AI112),IF(Config!$C$6=2,SUM(+Ene!AI112+Feb!AI112),IF(Config!$C$6=3,SUM(+Ene!AI112+Feb!AI112+Mar!AI112),IF(Config!$C$6=4,SUM(+Ene!AI112+Feb!AI112+Mar!AI112+Abr!AI112),IF(Config!$C$6=5,SUM(Ene!AI112+Feb!AI112+Mar!AI112+Abr!AI112+May!AI112),IF(Config!$C$6=6,SUM(+Ene!AI112+Feb!AI112+Mar!AI112+Abr!AI112+May!AI112+Jun!AI112),IF(Config!$C$6=7,SUM(Ene!AI112+Feb!AI112+Mar!AI112+Abr!AI112+May!AI112+Jun!AI112+Jul!AI112),IF(Config!$C$6=8,SUM(+Ene!AI112+Feb!AI112+Mar!AI112+Abr!AI112+May!AI112+Jun!AI112+Jul!AI112+Ago!AI112),IF(Config!$C$6=9,SUM(+Ene!AI112+Feb!AI112+Mar!AI112+Abr!AI112+May!AI112+Jun!AI112+Jul!AI112+Ago!AI112+Set!AI112),IF(Config!$C$6=10,SUM(+Ene!AI112+Feb!AI112+Mar!AI112+Abr!AI112+May!AI112+Jun!AI112+Jul!AI112+Ago!AI112+Set!AI112+Oct!AI112),IF(Config!$C$6=11,SUM(+Ene!AI112+Feb!AI112+Mar!AI112+Abr!AI112+May!AI112+Jun!AI112+Jul!AI112+Ago!AI112+Set!AI112+Oct!AI112+Nov!AI112),IF(Config!$C$6=12,SUM(+Ene!AI112+Feb!AI112+Mar!AI112+Abr!AI112+May!AI112+Jun!AI112+Jul!AI112+Ago!AI112+Set!AI112+Oct!AI112+Nov!AI112+Dic!AI112)))))))))))))</f>
        <v>0</v>
      </c>
      <c r="AJ112" s="399">
        <f>IF(Config!$C$6=1,SUM(+Ene!AJ112),IF(Config!$C$6=2,SUM(+Ene!AJ112+Feb!AJ112),IF(Config!$C$6=3,SUM(+Ene!AJ112+Feb!AJ112+Mar!AJ112),IF(Config!$C$6=4,SUM(+Ene!AJ112+Feb!AJ112+Mar!AJ112+Abr!AJ112),IF(Config!$C$6=5,SUM(Ene!AJ112+Feb!AJ112+Mar!AJ112+Abr!AJ112+May!AJ112),IF(Config!$C$6=6,SUM(+Ene!AJ112+Feb!AJ112+Mar!AJ112+Abr!AJ112+May!AJ112+Jun!AJ112),IF(Config!$C$6=7,SUM(Ene!AJ112+Feb!AJ112+Mar!AJ112+Abr!AJ112+May!AJ112+Jun!AJ112+Jul!AJ112),IF(Config!$C$6=8,SUM(+Ene!AJ112+Feb!AJ112+Mar!AJ112+Abr!AJ112+May!AJ112+Jun!AJ112+Jul!AJ112+Ago!AJ112),IF(Config!$C$6=9,SUM(+Ene!AJ112+Feb!AJ112+Mar!AJ112+Abr!AJ112+May!AJ112+Jun!AJ112+Jul!AJ112+Ago!AJ112+Set!AJ112),IF(Config!$C$6=10,SUM(+Ene!AJ112+Feb!AJ112+Mar!AJ112+Abr!AJ112+May!AJ112+Jun!AJ112+Jul!AJ112+Ago!AJ112+Set!AJ112+Oct!AJ112),IF(Config!$C$6=11,SUM(+Ene!AJ112+Feb!AJ112+Mar!AJ112+Abr!AJ112+May!AJ112+Jun!AJ112+Jul!AJ112+Ago!AJ112+Set!AJ112+Oct!AJ112+Nov!AJ112),IF(Config!$C$6=12,SUM(+Ene!AJ112+Feb!AJ112+Mar!AJ112+Abr!AJ112+May!AJ112+Jun!AJ112+Jul!AJ112+Ago!AJ112+Set!AJ112+Oct!AJ112+Nov!AJ112+Dic!AJ112)))))))))))))</f>
        <v>0</v>
      </c>
      <c r="AK112" s="399">
        <f>IF(Config!$C$6=1,SUM(+Ene!AK112),IF(Config!$C$6=2,SUM(+Ene!AK112+Feb!AK112),IF(Config!$C$6=3,SUM(+Ene!AK112+Feb!AK112+Mar!AK112),IF(Config!$C$6=4,SUM(+Ene!AK112+Feb!AK112+Mar!AK112+Abr!AK112),IF(Config!$C$6=5,SUM(Ene!AK112+Feb!AK112+Mar!AK112+Abr!AK112+May!AK112),IF(Config!$C$6=6,SUM(+Ene!AK112+Feb!AK112+Mar!AK112+Abr!AK112+May!AK112+Jun!AK112),IF(Config!$C$6=7,SUM(Ene!AK112+Feb!AK112+Mar!AK112+Abr!AK112+May!AK112+Jun!AK112+Jul!AK112),IF(Config!$C$6=8,SUM(+Ene!AK112+Feb!AK112+Mar!AK112+Abr!AK112+May!AK112+Jun!AK112+Jul!AK112+Ago!AK112),IF(Config!$C$6=9,SUM(+Ene!AK112+Feb!AK112+Mar!AK112+Abr!AK112+May!AK112+Jun!AK112+Jul!AK112+Ago!AK112+Set!AK112),IF(Config!$C$6=10,SUM(+Ene!AK112+Feb!AK112+Mar!AK112+Abr!AK112+May!AK112+Jun!AK112+Jul!AK112+Ago!AK112+Set!AK112+Oct!AK112),IF(Config!$C$6=11,SUM(+Ene!AK112+Feb!AK112+Mar!AK112+Abr!AK112+May!AK112+Jun!AK112+Jul!AK112+Ago!AK112+Set!AK112+Oct!AK112+Nov!AK112),IF(Config!$C$6=12,SUM(+Ene!AK112+Feb!AK112+Mar!AK112+Abr!AK112+May!AK112+Jun!AK112+Jul!AK112+Ago!AK112+Set!AK112+Oct!AK112+Nov!AK112+Dic!AK112)))))))))))))</f>
        <v>0</v>
      </c>
      <c r="AL112" s="399">
        <f>IF(Config!$C$6=1,SUM(+Ene!AL112),IF(Config!$C$6=2,SUM(+Ene!AL112+Feb!AL112),IF(Config!$C$6=3,SUM(+Ene!AL112+Feb!AL112+Mar!AL112),IF(Config!$C$6=4,SUM(+Ene!AL112+Feb!AL112+Mar!AL112+Abr!AL112),IF(Config!$C$6=5,SUM(Ene!AL112+Feb!AL112+Mar!AL112+Abr!AL112+May!AL112),IF(Config!$C$6=6,SUM(+Ene!AL112+Feb!AL112+Mar!AL112+Abr!AL112+May!AL112+Jun!AL112),IF(Config!$C$6=7,SUM(Ene!AL112+Feb!AL112+Mar!AL112+Abr!AL112+May!AL112+Jun!AL112+Jul!AL112),IF(Config!$C$6=8,SUM(+Ene!AL112+Feb!AL112+Mar!AL112+Abr!AL112+May!AL112+Jun!AL112+Jul!AL112+Ago!AL112),IF(Config!$C$6=9,SUM(+Ene!AL112+Feb!AL112+Mar!AL112+Abr!AL112+May!AL112+Jun!AL112+Jul!AL112+Ago!AL112+Set!AL112),IF(Config!$C$6=10,SUM(+Ene!AL112+Feb!AL112+Mar!AL112+Abr!AL112+May!AL112+Jun!AL112+Jul!AL112+Ago!AL112+Set!AL112+Oct!AL112),IF(Config!$C$6=11,SUM(+Ene!AL112+Feb!AL112+Mar!AL112+Abr!AL112+May!AL112+Jun!AL112+Jul!AL112+Ago!AL112+Set!AL112+Oct!AL112+Nov!AL112),IF(Config!$C$6=12,SUM(+Ene!AL112+Feb!AL112+Mar!AL112+Abr!AL112+May!AL112+Jun!AL112+Jul!AL112+Ago!AL112+Set!AL112+Oct!AL112+Nov!AL112+Dic!AL112)))))))))))))</f>
        <v>0</v>
      </c>
      <c r="AM112" s="399">
        <f>IF(Config!$C$6=1,SUM(+Ene!AM112),IF(Config!$C$6=2,SUM(+Ene!AM112+Feb!AM112),IF(Config!$C$6=3,SUM(+Ene!AM112+Feb!AM112+Mar!AM112),IF(Config!$C$6=4,SUM(+Ene!AM112+Feb!AM112+Mar!AM112+Abr!AM112),IF(Config!$C$6=5,SUM(Ene!AM112+Feb!AM112+Mar!AM112+Abr!AM112+May!AM112),IF(Config!$C$6=6,SUM(+Ene!AM112+Feb!AM112+Mar!AM112+Abr!AM112+May!AM112+Jun!AM112),IF(Config!$C$6=7,SUM(Ene!AM112+Feb!AM112+Mar!AM112+Abr!AM112+May!AM112+Jun!AM112+Jul!AM112),IF(Config!$C$6=8,SUM(+Ene!AM112+Feb!AM112+Mar!AM112+Abr!AM112+May!AM112+Jun!AM112+Jul!AM112+Ago!AM112),IF(Config!$C$6=9,SUM(+Ene!AM112+Feb!AM112+Mar!AM112+Abr!AM112+May!AM112+Jun!AM112+Jul!AM112+Ago!AM112+Set!AM112),IF(Config!$C$6=10,SUM(+Ene!AM112+Feb!AM112+Mar!AM112+Abr!AM112+May!AM112+Jun!AM112+Jul!AM112+Ago!AM112+Set!AM112+Oct!AM112),IF(Config!$C$6=11,SUM(+Ene!AM112+Feb!AM112+Mar!AM112+Abr!AM112+May!AM112+Jun!AM112+Jul!AM112+Ago!AM112+Set!AM112+Oct!AM112+Nov!AM112),IF(Config!$C$6=12,SUM(+Ene!AM112+Feb!AM112+Mar!AM112+Abr!AM112+May!AM112+Jun!AM112+Jul!AM112+Ago!AM112+Set!AM112+Oct!AM112+Nov!AM112+Dic!AM112)))))))))))))</f>
        <v>0</v>
      </c>
      <c r="AN112" s="399">
        <f>IF(Config!$C$6=1,SUM(+Ene!AN112),IF(Config!$C$6=2,SUM(+Ene!AN112+Feb!AN112),IF(Config!$C$6=3,SUM(+Ene!AN112+Feb!AN112+Mar!AN112),IF(Config!$C$6=4,SUM(+Ene!AN112+Feb!AN112+Mar!AN112+Abr!AN112),IF(Config!$C$6=5,SUM(Ene!AN112+Feb!AN112+Mar!AN112+Abr!AN112+May!AN112),IF(Config!$C$6=6,SUM(+Ene!AN112+Feb!AN112+Mar!AN112+Abr!AN112+May!AN112+Jun!AN112),IF(Config!$C$6=7,SUM(Ene!AN112+Feb!AN112+Mar!AN112+Abr!AN112+May!AN112+Jun!AN112+Jul!AN112),IF(Config!$C$6=8,SUM(+Ene!AN112+Feb!AN112+Mar!AN112+Abr!AN112+May!AN112+Jun!AN112+Jul!AN112+Ago!AN112),IF(Config!$C$6=9,SUM(+Ene!AN112+Feb!AN112+Mar!AN112+Abr!AN112+May!AN112+Jun!AN112+Jul!AN112+Ago!AN112+Set!AN112),IF(Config!$C$6=10,SUM(+Ene!AN112+Feb!AN112+Mar!AN112+Abr!AN112+May!AN112+Jun!AN112+Jul!AN112+Ago!AN112+Set!AN112+Oct!AN112),IF(Config!$C$6=11,SUM(+Ene!AN112+Feb!AN112+Mar!AN112+Abr!AN112+May!AN112+Jun!AN112+Jul!AN112+Ago!AN112+Set!AN112+Oct!AN112+Nov!AN112),IF(Config!$C$6=12,SUM(+Ene!AN112+Feb!AN112+Mar!AN112+Abr!AN112+May!AN112+Jun!AN112+Jul!AN112+Ago!AN112+Set!AN112+Oct!AN112+Nov!AN112+Dic!AN112)))))))))))))</f>
        <v>0</v>
      </c>
      <c r="AO112" s="399">
        <f>IF(Config!$C$6=1,SUM(+Ene!AO112),IF(Config!$C$6=2,SUM(+Ene!AO112+Feb!AO112),IF(Config!$C$6=3,SUM(+Ene!AO112+Feb!AO112+Mar!AO112),IF(Config!$C$6=4,SUM(+Ene!AO112+Feb!AO112+Mar!AO112+Abr!AO112),IF(Config!$C$6=5,SUM(Ene!AO112+Feb!AO112+Mar!AO112+Abr!AO112+May!AO112),IF(Config!$C$6=6,SUM(+Ene!AO112+Feb!AO112+Mar!AO112+Abr!AO112+May!AO112+Jun!AO112),IF(Config!$C$6=7,SUM(Ene!AO112+Feb!AO112+Mar!AO112+Abr!AO112+May!AO112+Jun!AO112+Jul!AO112),IF(Config!$C$6=8,SUM(+Ene!AO112+Feb!AO112+Mar!AO112+Abr!AO112+May!AO112+Jun!AO112+Jul!AO112+Ago!AO112),IF(Config!$C$6=9,SUM(+Ene!AO112+Feb!AO112+Mar!AO112+Abr!AO112+May!AO112+Jun!AO112+Jul!AO112+Ago!AO112+Set!AO112),IF(Config!$C$6=10,SUM(+Ene!AO112+Feb!AO112+Mar!AO112+Abr!AO112+May!AO112+Jun!AO112+Jul!AO112+Ago!AO112+Set!AO112+Oct!AO112),IF(Config!$C$6=11,SUM(+Ene!AO112+Feb!AO112+Mar!AO112+Abr!AO112+May!AO112+Jun!AO112+Jul!AO112+Ago!AO112+Set!AO112+Oct!AO112+Nov!AO112),IF(Config!$C$6=12,SUM(+Ene!AO112+Feb!AO112+Mar!AO112+Abr!AO112+May!AO112+Jun!AO112+Jul!AO112+Ago!AO112+Set!AO112+Oct!AO112+Nov!AO112+Dic!AO112)))))))))))))</f>
        <v>0</v>
      </c>
      <c r="AP112" s="399">
        <f>IF(Config!$C$6=1,SUM(+Ene!AP112),IF(Config!$C$6=2,SUM(+Ene!AP112+Feb!AP112),IF(Config!$C$6=3,SUM(+Ene!AP112+Feb!AP112+Mar!AP112),IF(Config!$C$6=4,SUM(+Ene!AP112+Feb!AP112+Mar!AP112+Abr!AP112),IF(Config!$C$6=5,SUM(Ene!AP112+Feb!AP112+Mar!AP112+Abr!AP112+May!AP112),IF(Config!$C$6=6,SUM(+Ene!AP112+Feb!AP112+Mar!AP112+Abr!AP112+May!AP112+Jun!AP112),IF(Config!$C$6=7,SUM(Ene!AP112+Feb!AP112+Mar!AP112+Abr!AP112+May!AP112+Jun!AP112+Jul!AP112),IF(Config!$C$6=8,SUM(+Ene!AP112+Feb!AP112+Mar!AP112+Abr!AP112+May!AP112+Jun!AP112+Jul!AP112+Ago!AP112),IF(Config!$C$6=9,SUM(+Ene!AP112+Feb!AP112+Mar!AP112+Abr!AP112+May!AP112+Jun!AP112+Jul!AP112+Ago!AP112+Set!AP112),IF(Config!$C$6=10,SUM(+Ene!AP112+Feb!AP112+Mar!AP112+Abr!AP112+May!AP112+Jun!AP112+Jul!AP112+Ago!AP112+Set!AP112+Oct!AP112),IF(Config!$C$6=11,SUM(+Ene!AP112+Feb!AP112+Mar!AP112+Abr!AP112+May!AP112+Jun!AP112+Jul!AP112+Ago!AP112+Set!AP112+Oct!AP112+Nov!AP112),IF(Config!$C$6=12,SUM(+Ene!AP112+Feb!AP112+Mar!AP112+Abr!AP112+May!AP112+Jun!AP112+Jul!AP112+Ago!AP112+Set!AP112+Oct!AP112+Nov!AP112+Dic!AP112)))))))))))))</f>
        <v>0</v>
      </c>
      <c r="AQ112" s="399">
        <f>IF(Config!$C$6=1,SUM(+Ene!AQ112),IF(Config!$C$6=2,SUM(+Ene!AQ112+Feb!AQ112),IF(Config!$C$6=3,SUM(+Ene!AQ112+Feb!AQ112+Mar!AQ112),IF(Config!$C$6=4,SUM(+Ene!AQ112+Feb!AQ112+Mar!AQ112+Abr!AQ112),IF(Config!$C$6=5,SUM(Ene!AQ112+Feb!AQ112+Mar!AQ112+Abr!AQ112+May!AQ112),IF(Config!$C$6=6,SUM(+Ene!AQ112+Feb!AQ112+Mar!AQ112+Abr!AQ112+May!AQ112+Jun!AQ112),IF(Config!$C$6=7,SUM(Ene!AQ112+Feb!AQ112+Mar!AQ112+Abr!AQ112+May!AQ112+Jun!AQ112+Jul!AQ112),IF(Config!$C$6=8,SUM(+Ene!AQ112+Feb!AQ112+Mar!AQ112+Abr!AQ112+May!AQ112+Jun!AQ112+Jul!AQ112+Ago!AQ112),IF(Config!$C$6=9,SUM(+Ene!AQ112+Feb!AQ112+Mar!AQ112+Abr!AQ112+May!AQ112+Jun!AQ112+Jul!AQ112+Ago!AQ112+Set!AQ112),IF(Config!$C$6=10,SUM(+Ene!AQ112+Feb!AQ112+Mar!AQ112+Abr!AQ112+May!AQ112+Jun!AQ112+Jul!AQ112+Ago!AQ112+Set!AQ112+Oct!AQ112),IF(Config!$C$6=11,SUM(+Ene!AQ112+Feb!AQ112+Mar!AQ112+Abr!AQ112+May!AQ112+Jun!AQ112+Jul!AQ112+Ago!AQ112+Set!AQ112+Oct!AQ112+Nov!AQ112),IF(Config!$C$6=12,SUM(+Ene!AQ112+Feb!AQ112+Mar!AQ112+Abr!AQ112+May!AQ112+Jun!AQ112+Jul!AQ112+Ago!AQ112+Set!AQ112+Oct!AQ112+Nov!AQ112+Dic!AQ112)))))))))))))</f>
        <v>0</v>
      </c>
      <c r="AR112" s="399">
        <f>IF(Config!$C$6=1,SUM(+Ene!AR112),IF(Config!$C$6=2,SUM(+Ene!AR112+Feb!AR112),IF(Config!$C$6=3,SUM(+Ene!AR112+Feb!AR112+Mar!AR112),IF(Config!$C$6=4,SUM(+Ene!AR112+Feb!AR112+Mar!AR112+Abr!AR112),IF(Config!$C$6=5,SUM(Ene!AR112+Feb!AR112+Mar!AR112+Abr!AR112+May!AR112),IF(Config!$C$6=6,SUM(+Ene!AR112+Feb!AR112+Mar!AR112+Abr!AR112+May!AR112+Jun!AR112),IF(Config!$C$6=7,SUM(Ene!AR112+Feb!AR112+Mar!AR112+Abr!AR112+May!AR112+Jun!AR112+Jul!AR112),IF(Config!$C$6=8,SUM(+Ene!AR112+Feb!AR112+Mar!AR112+Abr!AR112+May!AR112+Jun!AR112+Jul!AR112+Ago!AR112),IF(Config!$C$6=9,SUM(+Ene!AR112+Feb!AR112+Mar!AR112+Abr!AR112+May!AR112+Jun!AR112+Jul!AR112+Ago!AR112+Set!AR112),IF(Config!$C$6=10,SUM(+Ene!AR112+Feb!AR112+Mar!AR112+Abr!AR112+May!AR112+Jun!AR112+Jul!AR112+Ago!AR112+Set!AR112+Oct!AR112),IF(Config!$C$6=11,SUM(+Ene!AR112+Feb!AR112+Mar!AR112+Abr!AR112+May!AR112+Jun!AR112+Jul!AR112+Ago!AR112+Set!AR112+Oct!AR112+Nov!AR112),IF(Config!$C$6=12,SUM(+Ene!AR112+Feb!AR112+Mar!AR112+Abr!AR112+May!AR112+Jun!AR112+Jul!AR112+Ago!AR112+Set!AR112+Oct!AR112+Nov!AR112+Dic!AR112)))))))))))))</f>
        <v>0</v>
      </c>
      <c r="AS112" s="399">
        <f>IF(Config!$C$6=1,SUM(+Ene!AS112),IF(Config!$C$6=2,SUM(+Ene!AS112+Feb!AS112),IF(Config!$C$6=3,SUM(+Ene!AS112+Feb!AS112+Mar!AS112),IF(Config!$C$6=4,SUM(+Ene!AS112+Feb!AS112+Mar!AS112+Abr!AS112),IF(Config!$C$6=5,SUM(Ene!AS112+Feb!AS112+Mar!AS112+Abr!AS112+May!AS112),IF(Config!$C$6=6,SUM(+Ene!AS112+Feb!AS112+Mar!AS112+Abr!AS112+May!AS112+Jun!AS112),IF(Config!$C$6=7,SUM(Ene!AS112+Feb!AS112+Mar!AS112+Abr!AS112+May!AS112+Jun!AS112+Jul!AS112),IF(Config!$C$6=8,SUM(+Ene!AS112+Feb!AS112+Mar!AS112+Abr!AS112+May!AS112+Jun!AS112+Jul!AS112+Ago!AS112),IF(Config!$C$6=9,SUM(+Ene!AS112+Feb!AS112+Mar!AS112+Abr!AS112+May!AS112+Jun!AS112+Jul!AS112+Ago!AS112+Set!AS112),IF(Config!$C$6=10,SUM(+Ene!AS112+Feb!AS112+Mar!AS112+Abr!AS112+May!AS112+Jun!AS112+Jul!AS112+Ago!AS112+Set!AS112+Oct!AS112),IF(Config!$C$6=11,SUM(+Ene!AS112+Feb!AS112+Mar!AS112+Abr!AS112+May!AS112+Jun!AS112+Jul!AS112+Ago!AS112+Set!AS112+Oct!AS112+Nov!AS112),IF(Config!$C$6=12,SUM(+Ene!AS112+Feb!AS112+Mar!AS112+Abr!AS112+May!AS112+Jun!AS112+Jul!AS112+Ago!AS112+Set!AS112+Oct!AS112+Nov!AS112+Dic!AS112)))))))))))))</f>
        <v>0</v>
      </c>
      <c r="AT112" s="399">
        <f>IF(Config!$C$6=1,SUM(+Ene!AT112),IF(Config!$C$6=2,SUM(+Ene!AT112+Feb!AT112),IF(Config!$C$6=3,SUM(+Ene!AT112+Feb!AT112+Mar!AT112),IF(Config!$C$6=4,SUM(+Ene!AT112+Feb!AT112+Mar!AT112+Abr!AT112),IF(Config!$C$6=5,SUM(Ene!AT112+Feb!AT112+Mar!AT112+Abr!AT112+May!AT112),IF(Config!$C$6=6,SUM(+Ene!AT112+Feb!AT112+Mar!AT112+Abr!AT112+May!AT112+Jun!AT112),IF(Config!$C$6=7,SUM(Ene!AT112+Feb!AT112+Mar!AT112+Abr!AT112+May!AT112+Jun!AT112+Jul!AT112),IF(Config!$C$6=8,SUM(+Ene!AT112+Feb!AT112+Mar!AT112+Abr!AT112+May!AT112+Jun!AT112+Jul!AT112+Ago!AT112),IF(Config!$C$6=9,SUM(+Ene!AT112+Feb!AT112+Mar!AT112+Abr!AT112+May!AT112+Jun!AT112+Jul!AT112+Ago!AT112+Set!AT112),IF(Config!$C$6=10,SUM(+Ene!AT112+Feb!AT112+Mar!AT112+Abr!AT112+May!AT112+Jun!AT112+Jul!AT112+Ago!AT112+Set!AT112+Oct!AT112),IF(Config!$C$6=11,SUM(+Ene!AT112+Feb!AT112+Mar!AT112+Abr!AT112+May!AT112+Jun!AT112+Jul!AT112+Ago!AT112+Set!AT112+Oct!AT112+Nov!AT112),IF(Config!$C$6=12,SUM(+Ene!AT112+Feb!AT112+Mar!AT112+Abr!AT112+May!AT112+Jun!AT112+Jul!AT112+Ago!AT112+Set!AT112+Oct!AT112+Nov!AT112+Dic!AT112)))))))))))))</f>
        <v>0</v>
      </c>
      <c r="AU112">
        <f t="shared" si="79"/>
        <v>0</v>
      </c>
      <c r="AV112" s="395">
        <f t="shared" ref="AV112:AV134" si="81">SUM(D112)</f>
        <v>0</v>
      </c>
      <c r="AW112" s="395">
        <f t="shared" ref="AW112:AW134" si="82">+E112</f>
        <v>0</v>
      </c>
      <c r="AX112" s="395">
        <f t="shared" ref="AX112:AX134" si="83">+SUM(G112:P112)</f>
        <v>0</v>
      </c>
      <c r="AY112" s="395">
        <f t="shared" ref="AY112:AY134" si="84">+SUM(Q112:S112)</f>
        <v>0</v>
      </c>
      <c r="AZ112" s="395">
        <f t="shared" ref="AZ112:AZ134" si="85">+SUM(T112:W112)</f>
        <v>0</v>
      </c>
      <c r="BA112" s="395">
        <f t="shared" ref="BA112:BA134" si="86">+SUM(X112:AC112)</f>
        <v>0</v>
      </c>
      <c r="BB112" s="37">
        <f t="shared" si="59"/>
        <v>0</v>
      </c>
      <c r="BC112" s="395">
        <f t="shared" ref="BC112:BC134" si="87">+SUM(AJ112:AL112)</f>
        <v>0</v>
      </c>
      <c r="BD112" s="396">
        <f t="shared" ref="BD112:BD134" si="88">+SUM(AM112:AP112)</f>
        <v>0</v>
      </c>
      <c r="BE112" s="395">
        <f t="shared" ref="BE112:BE134" si="89">+SUM(AQ112:AT112)</f>
        <v>0</v>
      </c>
      <c r="BF112" s="54">
        <f t="shared" si="69"/>
        <v>0</v>
      </c>
      <c r="BG112" t="str">
        <f t="shared" si="80"/>
        <v>OK</v>
      </c>
    </row>
    <row r="113" spans="1:59" x14ac:dyDescent="0.25">
      <c r="A113" s="400">
        <v>110</v>
      </c>
      <c r="B113" s="397" t="str">
        <f>METAS!B109</f>
        <v>PORCENTAJE DE NIÑOS DE 4 MESES QUE  INICIAN SUMPLEMENTACIÓN CON HIERRO EN GOTAS</v>
      </c>
      <c r="C113" s="390" t="str">
        <f>METAS!D109</f>
        <v>NUTRICIÓN</v>
      </c>
      <c r="D113" s="399">
        <f>IF(Config!$C$6=1,SUM(+Ene!D113),IF(Config!$C$6=2,SUM(+Ene!D113+Feb!D113),IF(Config!$C$6=3,SUM(+Ene!D113+Feb!D113+Mar!D113),IF(Config!$C$6=4,SUM(+Ene!D113+Feb!D113+Mar!D113+Abr!D113),IF(Config!$C$6=5,SUM(Ene!D113+Feb!D113+Mar!D113+Abr!D113+May!D113),IF(Config!$C$6=6,SUM(+Ene!D113+Feb!D113+Mar!D113+Abr!D113+May!D113+Jun!D113),IF(Config!$C$6=7,SUM(Ene!D113+Feb!D113+Mar!D113+Abr!D113+May!D113+Jun!D113+Jul!D113),IF(Config!$C$6=8,SUM(+Ene!D113+Feb!D113+Mar!D113+Abr!D113+May!D113+Jun!D113+Jul!D113+Ago!D113),IF(Config!$C$6=9,SUM(+Ene!D113+Feb!D113+Mar!D113+Abr!D113+May!D113+Jun!D113+Jul!D113+Ago!D113+Set!D113),IF(Config!$C$6=10,SUM(+Ene!D113+Feb!D113+Mar!D113+Abr!D113+May!D113+Jun!D113+Jul!D113+Ago!D113+Set!D113+Oct!D113),IF(Config!$C$6=11,SUM(+Ene!D113+Feb!D113+Mar!D113+Abr!D113+May!D113+Jun!D113+Jul!D113+Ago!D113+Set!D113+Oct!D113+Nov!D113),IF(Config!$C$6=12,SUM(+Ene!D113+Feb!D113+Mar!D113+Abr!D113+May!D113+Jun!D113+Jul!D113+Ago!D113+Set!D113+Oct!D113+Nov!D113+Dic!D113)))))))))))))</f>
        <v>0</v>
      </c>
      <c r="E113" s="399">
        <f>IF(Config!$C$6=1,SUM(+Ene!E113),IF(Config!$C$6=2,SUM(+Ene!E113+Feb!E113),IF(Config!$C$6=3,SUM(+Ene!E113+Feb!E113+Mar!E113),IF(Config!$C$6=4,SUM(+Ene!E113+Feb!E113+Mar!E113+Abr!E113),IF(Config!$C$6=5,SUM(Ene!E113+Feb!E113+Mar!E113+Abr!E113+May!E113),IF(Config!$C$6=6,SUM(+Ene!E113+Feb!E113+Mar!E113+Abr!E113+May!E113+Jun!E113),IF(Config!$C$6=7,SUM(Ene!E113+Feb!E113+Mar!E113+Abr!E113+May!E113+Jun!E113+Jul!E113),IF(Config!$C$6=8,SUM(+Ene!E113+Feb!E113+Mar!E113+Abr!E113+May!E113+Jun!E113+Jul!E113+Ago!E113),IF(Config!$C$6=9,SUM(+Ene!E113+Feb!E113+Mar!E113+Abr!E113+May!E113+Jun!E113+Jul!E113+Ago!E113+Set!E113),IF(Config!$C$6=10,SUM(+Ene!E113+Feb!E113+Mar!E113+Abr!E113+May!E113+Jun!E113+Jul!E113+Ago!E113+Set!E113+Oct!E113),IF(Config!$C$6=11,SUM(+Ene!E113+Feb!E113+Mar!E113+Abr!E113+May!E113+Jun!E113+Jul!E113+Ago!E113+Set!E113+Oct!E113+Nov!E113),IF(Config!$C$6=12,SUM(+Ene!E113+Feb!E113+Mar!E113+Abr!E113+May!E113+Jun!E113+Jul!E113+Ago!E113+Set!E113+Oct!E113+Nov!E113+Dic!E113)))))))))))))</f>
        <v>0</v>
      </c>
      <c r="F113" s="429">
        <f>IF(Config!$C$6=1,SUM(+Ene!F133),IF(Config!$C$6=2,SUM(+Ene!F133+Feb!F133),IF(Config!$C$6=3,SUM(+Ene!F133+Feb!F133+Mar!F133),IF(Config!$C$6=4,SUM(+Ene!F133+Feb!F133+Mar!F133+Abr!F133),IF(Config!$C$6=5,SUM(Ene!F133+Feb!F133+Mar!F133+Abr!F133+May!F133),IF(Config!$C$6=6,SUM(+Ene!F133+Feb!F133+Mar!F133+Abr!F133+May!F133+Jun!F133),IF(Config!$C$6=7,SUM(Ene!F133+Feb!F133+Mar!F133+Abr!F133+May!F133+Jun!F133+Jul!F133),IF(Config!$C$6=8,SUM(+Ene!F133+Feb!F133+Mar!F133+Abr!F133+May!F133+Jun!F133+Jul!F133+Ago!F133),IF(Config!$C$6=9,SUM(+Ene!F133+Feb!F133+Mar!F133+Abr!F133+May!F133+Jun!F133+Jul!F133+Ago!F133+Set!F133),IF(Config!$C$6=10,SUM(+Ene!F133+Feb!F133+Mar!F133+Abr!F133+May!F133+Jun!F133+Jul!F133+Ago!F133+Set!F133+Oct!F133),IF(Config!$C$6=11,SUM(+Ene!F133+Feb!F133+Mar!F133+Abr!F133+May!F133+Jun!F133+Jul!F133+Ago!F133+Set!F133+Oct!F133+Nov!F133),IF(Config!$C$6=12,SUM(+Ene!F133+Feb!F133+Mar!F133+Abr!F133+May!F133+Jun!F133+Jul!F133+Ago!F133+Set!F133+Oct!F133+Nov!F133+Dic!F133)))))))))))))</f>
        <v>0</v>
      </c>
      <c r="G113" s="399">
        <f>IF(Config!$C$6=1,SUM(+Ene!G113),IF(Config!$C$6=2,SUM(+Ene!G113+Feb!G113),IF(Config!$C$6=3,SUM(+Ene!G113+Feb!G113+Mar!G113),IF(Config!$C$6=4,SUM(+Ene!G113+Feb!G113+Mar!G113+Abr!G113),IF(Config!$C$6=5,SUM(Ene!G113+Feb!G113+Mar!G113+Abr!G113+May!G113),IF(Config!$C$6=6,SUM(+Ene!G113+Feb!G113+Mar!G113+Abr!G113+May!G113+Jun!G113),IF(Config!$C$6=7,SUM(Ene!G113+Feb!G113+Mar!G113+Abr!G113+May!G113+Jun!G113+Jul!G113),IF(Config!$C$6=8,SUM(+Ene!G113+Feb!G113+Mar!G113+Abr!G113+May!G113+Jun!G113+Jul!G113+Ago!G113),IF(Config!$C$6=9,SUM(+Ene!G113+Feb!G113+Mar!G113+Abr!G113+May!G113+Jun!G113+Jul!G113+Ago!G113+Set!G113),IF(Config!$C$6=10,SUM(+Ene!G113+Feb!G113+Mar!G113+Abr!G113+May!G113+Jun!G113+Jul!G113+Ago!G113+Set!G113+Oct!G113),IF(Config!$C$6=11,SUM(+Ene!G113+Feb!G113+Mar!G113+Abr!G113+May!G113+Jun!G113+Jul!G113+Ago!G113+Set!G113+Oct!G113+Nov!G113),IF(Config!$C$6=12,SUM(+Ene!G113+Feb!G113+Mar!G113+Abr!G113+May!G113+Jun!G113+Jul!G113+Ago!G113+Set!G113+Oct!G113+Nov!G113+Dic!G113)))))))))))))</f>
        <v>0</v>
      </c>
      <c r="H113" s="399">
        <f>IF(Config!$C$6=1,SUM(+Ene!H113),IF(Config!$C$6=2,SUM(+Ene!H113+Feb!H113),IF(Config!$C$6=3,SUM(+Ene!H113+Feb!H113+Mar!H113),IF(Config!$C$6=4,SUM(+Ene!H113+Feb!H113+Mar!H113+Abr!H113),IF(Config!$C$6=5,SUM(Ene!H113+Feb!H113+Mar!H113+Abr!H113+May!H113),IF(Config!$C$6=6,SUM(+Ene!H113+Feb!H113+Mar!H113+Abr!H113+May!H113+Jun!H113),IF(Config!$C$6=7,SUM(Ene!H113+Feb!H113+Mar!H113+Abr!H113+May!H113+Jun!H113+Jul!H113),IF(Config!$C$6=8,SUM(+Ene!H113+Feb!H113+Mar!H113+Abr!H113+May!H113+Jun!H113+Jul!H113+Ago!H113),IF(Config!$C$6=9,SUM(+Ene!H113+Feb!H113+Mar!H113+Abr!H113+May!H113+Jun!H113+Jul!H113+Ago!H113+Set!H113),IF(Config!$C$6=10,SUM(+Ene!H113+Feb!H113+Mar!H113+Abr!H113+May!H113+Jun!H113+Jul!H113+Ago!H113+Set!H113+Oct!H113),IF(Config!$C$6=11,SUM(+Ene!H113+Feb!H113+Mar!H113+Abr!H113+May!H113+Jun!H113+Jul!H113+Ago!H113+Set!H113+Oct!H113+Nov!H113),IF(Config!$C$6=12,SUM(+Ene!H113+Feb!H113+Mar!H113+Abr!H113+May!H113+Jun!H113+Jul!H113+Ago!H113+Set!H113+Oct!H113+Nov!H113+Dic!H113)))))))))))))</f>
        <v>0</v>
      </c>
      <c r="I113" s="399">
        <f>IF(Config!$C$6=1,SUM(+Ene!I113),IF(Config!$C$6=2,SUM(+Ene!I113+Feb!I113),IF(Config!$C$6=3,SUM(+Ene!I113+Feb!I113+Mar!I113),IF(Config!$C$6=4,SUM(+Ene!I113+Feb!I113+Mar!I113+Abr!I113),IF(Config!$C$6=5,SUM(Ene!I113+Feb!I113+Mar!I113+Abr!I113+May!I113),IF(Config!$C$6=6,SUM(+Ene!I113+Feb!I113+Mar!I113+Abr!I113+May!I113+Jun!I113),IF(Config!$C$6=7,SUM(Ene!I113+Feb!I113+Mar!I113+Abr!I113+May!I113+Jun!I113+Jul!I113),IF(Config!$C$6=8,SUM(+Ene!I113+Feb!I113+Mar!I113+Abr!I113+May!I113+Jun!I113+Jul!I113+Ago!I113),IF(Config!$C$6=9,SUM(+Ene!I113+Feb!I113+Mar!I113+Abr!I113+May!I113+Jun!I113+Jul!I113+Ago!I113+Set!I113),IF(Config!$C$6=10,SUM(+Ene!I113+Feb!I113+Mar!I113+Abr!I113+May!I113+Jun!I113+Jul!I113+Ago!I113+Set!I113+Oct!I113),IF(Config!$C$6=11,SUM(+Ene!I113+Feb!I113+Mar!I113+Abr!I113+May!I113+Jun!I113+Jul!I113+Ago!I113+Set!I113+Oct!I113+Nov!I113),IF(Config!$C$6=12,SUM(+Ene!I113+Feb!I113+Mar!I113+Abr!I113+May!I113+Jun!I113+Jul!I113+Ago!I113+Set!I113+Oct!I113+Nov!I113+Dic!I113)))))))))))))</f>
        <v>0</v>
      </c>
      <c r="J113" s="399">
        <f>IF(Config!$C$6=1,SUM(+Ene!J113),IF(Config!$C$6=2,SUM(+Ene!J113+Feb!J113),IF(Config!$C$6=3,SUM(+Ene!J113+Feb!J113+Mar!J113),IF(Config!$C$6=4,SUM(+Ene!J113+Feb!J113+Mar!J113+Abr!J113),IF(Config!$C$6=5,SUM(Ene!J113+Feb!J113+Mar!J113+Abr!J113+May!J113),IF(Config!$C$6=6,SUM(+Ene!J113+Feb!J113+Mar!J113+Abr!J113+May!J113+Jun!J113),IF(Config!$C$6=7,SUM(Ene!J113+Feb!J113+Mar!J113+Abr!J113+May!J113+Jun!J113+Jul!J113),IF(Config!$C$6=8,SUM(+Ene!J113+Feb!J113+Mar!J113+Abr!J113+May!J113+Jun!J113+Jul!J113+Ago!J113),IF(Config!$C$6=9,SUM(+Ene!J113+Feb!J113+Mar!J113+Abr!J113+May!J113+Jun!J113+Jul!J113+Ago!J113+Set!J113),IF(Config!$C$6=10,SUM(+Ene!J113+Feb!J113+Mar!J113+Abr!J113+May!J113+Jun!J113+Jul!J113+Ago!J113+Set!J113+Oct!J113),IF(Config!$C$6=11,SUM(+Ene!J113+Feb!J113+Mar!J113+Abr!J113+May!J113+Jun!J113+Jul!J113+Ago!J113+Set!J113+Oct!J113+Nov!J113),IF(Config!$C$6=12,SUM(+Ene!J113+Feb!J113+Mar!J113+Abr!J113+May!J113+Jun!J113+Jul!J113+Ago!J113+Set!J113+Oct!J113+Nov!J113+Dic!J113)))))))))))))</f>
        <v>0</v>
      </c>
      <c r="K113" s="399">
        <f>IF(Config!$C$6=1,SUM(+Ene!K113),IF(Config!$C$6=2,SUM(+Ene!K113+Feb!K113),IF(Config!$C$6=3,SUM(+Ene!K113+Feb!K113+Mar!K113),IF(Config!$C$6=4,SUM(+Ene!K113+Feb!K113+Mar!K113+Abr!K113),IF(Config!$C$6=5,SUM(Ene!K113+Feb!K113+Mar!K113+Abr!K113+May!K113),IF(Config!$C$6=6,SUM(+Ene!K113+Feb!K113+Mar!K113+Abr!K113+May!K113+Jun!K113),IF(Config!$C$6=7,SUM(Ene!K113+Feb!K113+Mar!K113+Abr!K113+May!K113+Jun!K113+Jul!K113),IF(Config!$C$6=8,SUM(+Ene!K113+Feb!K113+Mar!K113+Abr!K113+May!K113+Jun!K113+Jul!K113+Ago!K113),IF(Config!$C$6=9,SUM(+Ene!K113+Feb!K113+Mar!K113+Abr!K113+May!K113+Jun!K113+Jul!K113+Ago!K113+Set!K113),IF(Config!$C$6=10,SUM(+Ene!K113+Feb!K113+Mar!K113+Abr!K113+May!K113+Jun!K113+Jul!K113+Ago!K113+Set!K113+Oct!K113),IF(Config!$C$6=11,SUM(+Ene!K113+Feb!K113+Mar!K113+Abr!K113+May!K113+Jun!K113+Jul!K113+Ago!K113+Set!K113+Oct!K113+Nov!K113),IF(Config!$C$6=12,SUM(+Ene!K113+Feb!K113+Mar!K113+Abr!K113+May!K113+Jun!K113+Jul!K113+Ago!K113+Set!K113+Oct!K113+Nov!K113+Dic!K113)))))))))))))</f>
        <v>0</v>
      </c>
      <c r="L113" s="399">
        <f>IF(Config!$C$6=1,SUM(+Ene!L113),IF(Config!$C$6=2,SUM(+Ene!L113+Feb!L113),IF(Config!$C$6=3,SUM(+Ene!L113+Feb!L113+Mar!L113),IF(Config!$C$6=4,SUM(+Ene!L113+Feb!L113+Mar!L113+Abr!L113),IF(Config!$C$6=5,SUM(Ene!L113+Feb!L113+Mar!L113+Abr!L113+May!L113),IF(Config!$C$6=6,SUM(+Ene!L113+Feb!L113+Mar!L113+Abr!L113+May!L113+Jun!L113),IF(Config!$C$6=7,SUM(Ene!L113+Feb!L113+Mar!L113+Abr!L113+May!L113+Jun!L113+Jul!L113),IF(Config!$C$6=8,SUM(+Ene!L113+Feb!L113+Mar!L113+Abr!L113+May!L113+Jun!L113+Jul!L113+Ago!L113),IF(Config!$C$6=9,SUM(+Ene!L113+Feb!L113+Mar!L113+Abr!L113+May!L113+Jun!L113+Jul!L113+Ago!L113+Set!L113),IF(Config!$C$6=10,SUM(+Ene!L113+Feb!L113+Mar!L113+Abr!L113+May!L113+Jun!L113+Jul!L113+Ago!L113+Set!L113+Oct!L113),IF(Config!$C$6=11,SUM(+Ene!L113+Feb!L113+Mar!L113+Abr!L113+May!L113+Jun!L113+Jul!L113+Ago!L113+Set!L113+Oct!L113+Nov!L113),IF(Config!$C$6=12,SUM(+Ene!L113+Feb!L113+Mar!L113+Abr!L113+May!L113+Jun!L113+Jul!L113+Ago!L113+Set!L113+Oct!L113+Nov!L113+Dic!L113)))))))))))))</f>
        <v>0</v>
      </c>
      <c r="M113" s="399">
        <f>IF(Config!$C$6=1,SUM(+Ene!M113),IF(Config!$C$6=2,SUM(+Ene!M113+Feb!M113),IF(Config!$C$6=3,SUM(+Ene!M113+Feb!M113+Mar!M113),IF(Config!$C$6=4,SUM(+Ene!M113+Feb!M113+Mar!M113+Abr!M113),IF(Config!$C$6=5,SUM(Ene!M113+Feb!M113+Mar!M113+Abr!M113+May!M113),IF(Config!$C$6=6,SUM(+Ene!M113+Feb!M113+Mar!M113+Abr!M113+May!M113+Jun!M113),IF(Config!$C$6=7,SUM(Ene!M113+Feb!M113+Mar!M113+Abr!M113+May!M113+Jun!M113+Jul!M113),IF(Config!$C$6=8,SUM(+Ene!M113+Feb!M113+Mar!M113+Abr!M113+May!M113+Jun!M113+Jul!M113+Ago!M113),IF(Config!$C$6=9,SUM(+Ene!M113+Feb!M113+Mar!M113+Abr!M113+May!M113+Jun!M113+Jul!M113+Ago!M113+Set!M113),IF(Config!$C$6=10,SUM(+Ene!M113+Feb!M113+Mar!M113+Abr!M113+May!M113+Jun!M113+Jul!M113+Ago!M113+Set!M113+Oct!M113),IF(Config!$C$6=11,SUM(+Ene!M113+Feb!M113+Mar!M113+Abr!M113+May!M113+Jun!M113+Jul!M113+Ago!M113+Set!M113+Oct!M113+Nov!M113),IF(Config!$C$6=12,SUM(+Ene!M113+Feb!M113+Mar!M113+Abr!M113+May!M113+Jun!M113+Jul!M113+Ago!M113+Set!M113+Oct!M113+Nov!M113+Dic!M113)))))))))))))</f>
        <v>0</v>
      </c>
      <c r="N113" s="399">
        <f>IF(Config!$C$6=1,SUM(+Ene!N113),IF(Config!$C$6=2,SUM(+Ene!N113+Feb!N113),IF(Config!$C$6=3,SUM(+Ene!N113+Feb!N113+Mar!N113),IF(Config!$C$6=4,SUM(+Ene!N113+Feb!N113+Mar!N113+Abr!N113),IF(Config!$C$6=5,SUM(Ene!N113+Feb!N113+Mar!N113+Abr!N113+May!N113),IF(Config!$C$6=6,SUM(+Ene!N113+Feb!N113+Mar!N113+Abr!N113+May!N113+Jun!N113),IF(Config!$C$6=7,SUM(Ene!N113+Feb!N113+Mar!N113+Abr!N113+May!N113+Jun!N113+Jul!N113),IF(Config!$C$6=8,SUM(+Ene!N113+Feb!N113+Mar!N113+Abr!N113+May!N113+Jun!N113+Jul!N113+Ago!N113),IF(Config!$C$6=9,SUM(+Ene!N113+Feb!N113+Mar!N113+Abr!N113+May!N113+Jun!N113+Jul!N113+Ago!N113+Set!N113),IF(Config!$C$6=10,SUM(+Ene!N113+Feb!N113+Mar!N113+Abr!N113+May!N113+Jun!N113+Jul!N113+Ago!N113+Set!N113+Oct!N113),IF(Config!$C$6=11,SUM(+Ene!N113+Feb!N113+Mar!N113+Abr!N113+May!N113+Jun!N113+Jul!N113+Ago!N113+Set!N113+Oct!N113+Nov!N113),IF(Config!$C$6=12,SUM(+Ene!N113+Feb!N113+Mar!N113+Abr!N113+May!N113+Jun!N113+Jul!N113+Ago!N113+Set!N113+Oct!N113+Nov!N113+Dic!N113)))))))))))))</f>
        <v>0</v>
      </c>
      <c r="O113" s="399">
        <f>IF(Config!$C$6=1,SUM(+Ene!O113),IF(Config!$C$6=2,SUM(+Ene!O113+Feb!O113),IF(Config!$C$6=3,SUM(+Ene!O113+Feb!O113+Mar!O113),IF(Config!$C$6=4,SUM(+Ene!O113+Feb!O113+Mar!O113+Abr!O113),IF(Config!$C$6=5,SUM(Ene!O113+Feb!O113+Mar!O113+Abr!O113+May!O113),IF(Config!$C$6=6,SUM(+Ene!O113+Feb!O113+Mar!O113+Abr!O113+May!O113+Jun!O113),IF(Config!$C$6=7,SUM(Ene!O113+Feb!O113+Mar!O113+Abr!O113+May!O113+Jun!O113+Jul!O113),IF(Config!$C$6=8,SUM(+Ene!O113+Feb!O113+Mar!O113+Abr!O113+May!O113+Jun!O113+Jul!O113+Ago!O113),IF(Config!$C$6=9,SUM(+Ene!O113+Feb!O113+Mar!O113+Abr!O113+May!O113+Jun!O113+Jul!O113+Ago!O113+Set!O113),IF(Config!$C$6=10,SUM(+Ene!O113+Feb!O113+Mar!O113+Abr!O113+May!O113+Jun!O113+Jul!O113+Ago!O113+Set!O113+Oct!O113),IF(Config!$C$6=11,SUM(+Ene!O113+Feb!O113+Mar!O113+Abr!O113+May!O113+Jun!O113+Jul!O113+Ago!O113+Set!O113+Oct!O113+Nov!O113),IF(Config!$C$6=12,SUM(+Ene!O113+Feb!O113+Mar!O113+Abr!O113+May!O113+Jun!O113+Jul!O113+Ago!O113+Set!O113+Oct!O113+Nov!O113+Dic!O113)))))))))))))</f>
        <v>0</v>
      </c>
      <c r="P113" s="399">
        <f>IF(Config!$C$6=1,SUM(+Ene!P113),IF(Config!$C$6=2,SUM(+Ene!P113+Feb!P113),IF(Config!$C$6=3,SUM(+Ene!P113+Feb!P113+Mar!P113),IF(Config!$C$6=4,SUM(+Ene!P113+Feb!P113+Mar!P113+Abr!P113),IF(Config!$C$6=5,SUM(Ene!P113+Feb!P113+Mar!P113+Abr!P113+May!P113),IF(Config!$C$6=6,SUM(+Ene!P113+Feb!P113+Mar!P113+Abr!P113+May!P113+Jun!P113),IF(Config!$C$6=7,SUM(Ene!P113+Feb!P113+Mar!P113+Abr!P113+May!P113+Jun!P113+Jul!P113),IF(Config!$C$6=8,SUM(+Ene!P113+Feb!P113+Mar!P113+Abr!P113+May!P113+Jun!P113+Jul!P113+Ago!P113),IF(Config!$C$6=9,SUM(+Ene!P113+Feb!P113+Mar!P113+Abr!P113+May!P113+Jun!P113+Jul!P113+Ago!P113+Set!P113),IF(Config!$C$6=10,SUM(+Ene!P113+Feb!P113+Mar!P113+Abr!P113+May!P113+Jun!P113+Jul!P113+Ago!P113+Set!P113+Oct!P113),IF(Config!$C$6=11,SUM(+Ene!P113+Feb!P113+Mar!P113+Abr!P113+May!P113+Jun!P113+Jul!P113+Ago!P113+Set!P113+Oct!P113+Nov!P113),IF(Config!$C$6=12,SUM(+Ene!P113+Feb!P113+Mar!P113+Abr!P113+May!P113+Jun!P113+Jul!P113+Ago!P113+Set!P113+Oct!P113+Nov!P113+Dic!P113)))))))))))))</f>
        <v>0</v>
      </c>
      <c r="Q113" s="399">
        <f>IF(Config!$C$6=1,SUM(+Ene!Q113),IF(Config!$C$6=2,SUM(+Ene!Q113+Feb!Q113),IF(Config!$C$6=3,SUM(+Ene!Q113+Feb!Q113+Mar!Q113),IF(Config!$C$6=4,SUM(+Ene!Q113+Feb!Q113+Mar!Q113+Abr!Q113),IF(Config!$C$6=5,SUM(Ene!Q113+Feb!Q113+Mar!Q113+Abr!Q113+May!Q113),IF(Config!$C$6=6,SUM(+Ene!Q113+Feb!Q113+Mar!Q113+Abr!Q113+May!Q113+Jun!Q113),IF(Config!$C$6=7,SUM(Ene!Q113+Feb!Q113+Mar!Q113+Abr!Q113+May!Q113+Jun!Q113+Jul!Q113),IF(Config!$C$6=8,SUM(+Ene!Q113+Feb!Q113+Mar!Q113+Abr!Q113+May!Q113+Jun!Q113+Jul!Q113+Ago!Q113),IF(Config!$C$6=9,SUM(+Ene!Q113+Feb!Q113+Mar!Q113+Abr!Q113+May!Q113+Jun!Q113+Jul!Q113+Ago!Q113+Set!Q113),IF(Config!$C$6=10,SUM(+Ene!Q113+Feb!Q113+Mar!Q113+Abr!Q113+May!Q113+Jun!Q113+Jul!Q113+Ago!Q113+Set!Q113+Oct!Q113),IF(Config!$C$6=11,SUM(+Ene!Q113+Feb!Q113+Mar!Q113+Abr!Q113+May!Q113+Jun!Q113+Jul!Q113+Ago!Q113+Set!Q113+Oct!Q113+Nov!Q113),IF(Config!$C$6=12,SUM(+Ene!Q113+Feb!Q113+Mar!Q113+Abr!Q113+May!Q113+Jun!Q113+Jul!Q113+Ago!Q113+Set!Q113+Oct!Q113+Nov!Q113+Dic!Q113)))))))))))))</f>
        <v>0</v>
      </c>
      <c r="R113" s="399">
        <f>IF(Config!$C$6=1,SUM(+Ene!R113),IF(Config!$C$6=2,SUM(+Ene!R113+Feb!R113),IF(Config!$C$6=3,SUM(+Ene!R113+Feb!R113+Mar!R113),IF(Config!$C$6=4,SUM(+Ene!R113+Feb!R113+Mar!R113+Abr!R113),IF(Config!$C$6=5,SUM(Ene!R113+Feb!R113+Mar!R113+Abr!R113+May!R113),IF(Config!$C$6=6,SUM(+Ene!R113+Feb!R113+Mar!R113+Abr!R113+May!R113+Jun!R113),IF(Config!$C$6=7,SUM(Ene!R113+Feb!R113+Mar!R113+Abr!R113+May!R113+Jun!R113+Jul!R113),IF(Config!$C$6=8,SUM(+Ene!R113+Feb!R113+Mar!R113+Abr!R113+May!R113+Jun!R113+Jul!R113+Ago!R113),IF(Config!$C$6=9,SUM(+Ene!R113+Feb!R113+Mar!R113+Abr!R113+May!R113+Jun!R113+Jul!R113+Ago!R113+Set!R113),IF(Config!$C$6=10,SUM(+Ene!R113+Feb!R113+Mar!R113+Abr!R113+May!R113+Jun!R113+Jul!R113+Ago!R113+Set!R113+Oct!R113),IF(Config!$C$6=11,SUM(+Ene!R113+Feb!R113+Mar!R113+Abr!R113+May!R113+Jun!R113+Jul!R113+Ago!R113+Set!R113+Oct!R113+Nov!R113),IF(Config!$C$6=12,SUM(+Ene!R113+Feb!R113+Mar!R113+Abr!R113+May!R113+Jun!R113+Jul!R113+Ago!R113+Set!R113+Oct!R113+Nov!R113+Dic!R113)))))))))))))</f>
        <v>0</v>
      </c>
      <c r="S113" s="399">
        <f>IF(Config!$C$6=1,SUM(+Ene!S113),IF(Config!$C$6=2,SUM(+Ene!S113+Feb!S113),IF(Config!$C$6=3,SUM(+Ene!S113+Feb!S113+Mar!S113),IF(Config!$C$6=4,SUM(+Ene!S113+Feb!S113+Mar!S113+Abr!S113),IF(Config!$C$6=5,SUM(Ene!S113+Feb!S113+Mar!S113+Abr!S113+May!S113),IF(Config!$C$6=6,SUM(+Ene!S113+Feb!S113+Mar!S113+Abr!S113+May!S113+Jun!S113),IF(Config!$C$6=7,SUM(Ene!S113+Feb!S113+Mar!S113+Abr!S113+May!S113+Jun!S113+Jul!S113),IF(Config!$C$6=8,SUM(+Ene!S113+Feb!S113+Mar!S113+Abr!S113+May!S113+Jun!S113+Jul!S113+Ago!S113),IF(Config!$C$6=9,SUM(+Ene!S113+Feb!S113+Mar!S113+Abr!S113+May!S113+Jun!S113+Jul!S113+Ago!S113+Set!S113),IF(Config!$C$6=10,SUM(+Ene!S113+Feb!S113+Mar!S113+Abr!S113+May!S113+Jun!S113+Jul!S113+Ago!S113+Set!S113+Oct!S113),IF(Config!$C$6=11,SUM(+Ene!S113+Feb!S113+Mar!S113+Abr!S113+May!S113+Jun!S113+Jul!S113+Ago!S113+Set!S113+Oct!S113+Nov!S113),IF(Config!$C$6=12,SUM(+Ene!S113+Feb!S113+Mar!S113+Abr!S113+May!S113+Jun!S113+Jul!S113+Ago!S113+Set!S113+Oct!S113+Nov!S113+Dic!S113)))))))))))))</f>
        <v>0</v>
      </c>
      <c r="T113" s="399">
        <f>IF(Config!$C$6=1,SUM(+Ene!T113),IF(Config!$C$6=2,SUM(+Ene!T113+Feb!T113),IF(Config!$C$6=3,SUM(+Ene!T113+Feb!T113+Mar!T113),IF(Config!$C$6=4,SUM(+Ene!T113+Feb!T113+Mar!T113+Abr!T113),IF(Config!$C$6=5,SUM(Ene!T113+Feb!T113+Mar!T113+Abr!T113+May!T113),IF(Config!$C$6=6,SUM(+Ene!T113+Feb!T113+Mar!T113+Abr!T113+May!T113+Jun!T113),IF(Config!$C$6=7,SUM(Ene!T113+Feb!T113+Mar!T113+Abr!T113+May!T113+Jun!T113+Jul!T113),IF(Config!$C$6=8,SUM(+Ene!T113+Feb!T113+Mar!T113+Abr!T113+May!T113+Jun!T113+Jul!T113+Ago!T113),IF(Config!$C$6=9,SUM(+Ene!T113+Feb!T113+Mar!T113+Abr!T113+May!T113+Jun!T113+Jul!T113+Ago!T113+Set!T113),IF(Config!$C$6=10,SUM(+Ene!T113+Feb!T113+Mar!T113+Abr!T113+May!T113+Jun!T113+Jul!T113+Ago!T113+Set!T113+Oct!T113),IF(Config!$C$6=11,SUM(+Ene!T113+Feb!T113+Mar!T113+Abr!T113+May!T113+Jun!T113+Jul!T113+Ago!T113+Set!T113+Oct!T113+Nov!T113),IF(Config!$C$6=12,SUM(+Ene!T113+Feb!T113+Mar!T113+Abr!T113+May!T113+Jun!T113+Jul!T113+Ago!T113+Set!T113+Oct!T113+Nov!T113+Dic!T113)))))))))))))</f>
        <v>0</v>
      </c>
      <c r="U113" s="399">
        <f>IF(Config!$C$6=1,SUM(+Ene!U113),IF(Config!$C$6=2,SUM(+Ene!U113+Feb!U113),IF(Config!$C$6=3,SUM(+Ene!U113+Feb!U113+Mar!U113),IF(Config!$C$6=4,SUM(+Ene!U113+Feb!U113+Mar!U113+Abr!U113),IF(Config!$C$6=5,SUM(Ene!U113+Feb!U113+Mar!U113+Abr!U113+May!U113),IF(Config!$C$6=6,SUM(+Ene!U113+Feb!U113+Mar!U113+Abr!U113+May!U113+Jun!U113),IF(Config!$C$6=7,SUM(Ene!U113+Feb!U113+Mar!U113+Abr!U113+May!U113+Jun!U113+Jul!U113),IF(Config!$C$6=8,SUM(+Ene!U113+Feb!U113+Mar!U113+Abr!U113+May!U113+Jun!U113+Jul!U113+Ago!U113),IF(Config!$C$6=9,SUM(+Ene!U113+Feb!U113+Mar!U113+Abr!U113+May!U113+Jun!U113+Jul!U113+Ago!U113+Set!U113),IF(Config!$C$6=10,SUM(+Ene!U113+Feb!U113+Mar!U113+Abr!U113+May!U113+Jun!U113+Jul!U113+Ago!U113+Set!U113+Oct!U113),IF(Config!$C$6=11,SUM(+Ene!U113+Feb!U113+Mar!U113+Abr!U113+May!U113+Jun!U113+Jul!U113+Ago!U113+Set!U113+Oct!U113+Nov!U113),IF(Config!$C$6=12,SUM(+Ene!U113+Feb!U113+Mar!U113+Abr!U113+May!U113+Jun!U113+Jul!U113+Ago!U113+Set!U113+Oct!U113+Nov!U113+Dic!U113)))))))))))))</f>
        <v>0</v>
      </c>
      <c r="V113" s="399">
        <f>IF(Config!$C$6=1,SUM(+Ene!V113),IF(Config!$C$6=2,SUM(+Ene!V113+Feb!V113),IF(Config!$C$6=3,SUM(+Ene!V113+Feb!V113+Mar!V113),IF(Config!$C$6=4,SUM(+Ene!V113+Feb!V113+Mar!V113+Abr!V113),IF(Config!$C$6=5,SUM(Ene!V113+Feb!V113+Mar!V113+Abr!V113+May!V113),IF(Config!$C$6=6,SUM(+Ene!V113+Feb!V113+Mar!V113+Abr!V113+May!V113+Jun!V113),IF(Config!$C$6=7,SUM(Ene!V113+Feb!V113+Mar!V113+Abr!V113+May!V113+Jun!V113+Jul!V113),IF(Config!$C$6=8,SUM(+Ene!V113+Feb!V113+Mar!V113+Abr!V113+May!V113+Jun!V113+Jul!V113+Ago!V113),IF(Config!$C$6=9,SUM(+Ene!V113+Feb!V113+Mar!V113+Abr!V113+May!V113+Jun!V113+Jul!V113+Ago!V113+Set!V113),IF(Config!$C$6=10,SUM(+Ene!V113+Feb!V113+Mar!V113+Abr!V113+May!V113+Jun!V113+Jul!V113+Ago!V113+Set!V113+Oct!V113),IF(Config!$C$6=11,SUM(+Ene!V113+Feb!V113+Mar!V113+Abr!V113+May!V113+Jun!V113+Jul!V113+Ago!V113+Set!V113+Oct!V113+Nov!V113),IF(Config!$C$6=12,SUM(+Ene!V113+Feb!V113+Mar!V113+Abr!V113+May!V113+Jun!V113+Jul!V113+Ago!V113+Set!V113+Oct!V113+Nov!V113+Dic!V113)))))))))))))</f>
        <v>0</v>
      </c>
      <c r="W113" s="399">
        <f>IF(Config!$C$6=1,SUM(+Ene!W113),IF(Config!$C$6=2,SUM(+Ene!W113+Feb!W113),IF(Config!$C$6=3,SUM(+Ene!W113+Feb!W113+Mar!W113),IF(Config!$C$6=4,SUM(+Ene!W113+Feb!W113+Mar!W113+Abr!W113),IF(Config!$C$6=5,SUM(Ene!W113+Feb!W113+Mar!W113+Abr!W113+May!W113),IF(Config!$C$6=6,SUM(+Ene!W113+Feb!W113+Mar!W113+Abr!W113+May!W113+Jun!W113),IF(Config!$C$6=7,SUM(Ene!W113+Feb!W113+Mar!W113+Abr!W113+May!W113+Jun!W113+Jul!W113),IF(Config!$C$6=8,SUM(+Ene!W113+Feb!W113+Mar!W113+Abr!W113+May!W113+Jun!W113+Jul!W113+Ago!W113),IF(Config!$C$6=9,SUM(+Ene!W113+Feb!W113+Mar!W113+Abr!W113+May!W113+Jun!W113+Jul!W113+Ago!W113+Set!W113),IF(Config!$C$6=10,SUM(+Ene!W113+Feb!W113+Mar!W113+Abr!W113+May!W113+Jun!W113+Jul!W113+Ago!W113+Set!W113+Oct!W113),IF(Config!$C$6=11,SUM(+Ene!W113+Feb!W113+Mar!W113+Abr!W113+May!W113+Jun!W113+Jul!W113+Ago!W113+Set!W113+Oct!W113+Nov!W113),IF(Config!$C$6=12,SUM(+Ene!W113+Feb!W113+Mar!W113+Abr!W113+May!W113+Jun!W113+Jul!W113+Ago!W113+Set!W113+Oct!W113+Nov!W113+Dic!W113)))))))))))))</f>
        <v>0</v>
      </c>
      <c r="X113" s="399">
        <f>IF(Config!$C$6=1,SUM(+Ene!X113),IF(Config!$C$6=2,SUM(+Ene!X113+Feb!X113),IF(Config!$C$6=3,SUM(+Ene!X113+Feb!X113+Mar!X113),IF(Config!$C$6=4,SUM(+Ene!X113+Feb!X113+Mar!X113+Abr!X113),IF(Config!$C$6=5,SUM(Ene!X113+Feb!X113+Mar!X113+Abr!X113+May!X113),IF(Config!$C$6=6,SUM(+Ene!X113+Feb!X113+Mar!X113+Abr!X113+May!X113+Jun!X113),IF(Config!$C$6=7,SUM(Ene!X113+Feb!X113+Mar!X113+Abr!X113+May!X113+Jun!X113+Jul!X113),IF(Config!$C$6=8,SUM(+Ene!X113+Feb!X113+Mar!X113+Abr!X113+May!X113+Jun!X113+Jul!X113+Ago!X113),IF(Config!$C$6=9,SUM(+Ene!X113+Feb!X113+Mar!X113+Abr!X113+May!X113+Jun!X113+Jul!X113+Ago!X113+Set!X113),IF(Config!$C$6=10,SUM(+Ene!X113+Feb!X113+Mar!X113+Abr!X113+May!X113+Jun!X113+Jul!X113+Ago!X113+Set!X113+Oct!X113),IF(Config!$C$6=11,SUM(+Ene!X113+Feb!X113+Mar!X113+Abr!X113+May!X113+Jun!X113+Jul!X113+Ago!X113+Set!X113+Oct!X113+Nov!X113),IF(Config!$C$6=12,SUM(+Ene!X113+Feb!X113+Mar!X113+Abr!X113+May!X113+Jun!X113+Jul!X113+Ago!X113+Set!X113+Oct!X113+Nov!X113+Dic!X113)))))))))))))</f>
        <v>0</v>
      </c>
      <c r="Y113" s="399">
        <f>IF(Config!$C$6=1,SUM(+Ene!Y113),IF(Config!$C$6=2,SUM(+Ene!Y113+Feb!Y113),IF(Config!$C$6=3,SUM(+Ene!Y113+Feb!Y113+Mar!Y113),IF(Config!$C$6=4,SUM(+Ene!Y113+Feb!Y113+Mar!Y113+Abr!Y113),IF(Config!$C$6=5,SUM(Ene!Y113+Feb!Y113+Mar!Y113+Abr!Y113+May!Y113),IF(Config!$C$6=6,SUM(+Ene!Y113+Feb!Y113+Mar!Y113+Abr!Y113+May!Y113+Jun!Y113),IF(Config!$C$6=7,SUM(Ene!Y113+Feb!Y113+Mar!Y113+Abr!Y113+May!Y113+Jun!Y113+Jul!Y113),IF(Config!$C$6=8,SUM(+Ene!Y113+Feb!Y113+Mar!Y113+Abr!Y113+May!Y113+Jun!Y113+Jul!Y113+Ago!Y113),IF(Config!$C$6=9,SUM(+Ene!Y113+Feb!Y113+Mar!Y113+Abr!Y113+May!Y113+Jun!Y113+Jul!Y113+Ago!Y113+Set!Y113),IF(Config!$C$6=10,SUM(+Ene!Y113+Feb!Y113+Mar!Y113+Abr!Y113+May!Y113+Jun!Y113+Jul!Y113+Ago!Y113+Set!Y113+Oct!Y113),IF(Config!$C$6=11,SUM(+Ene!Y113+Feb!Y113+Mar!Y113+Abr!Y113+May!Y113+Jun!Y113+Jul!Y113+Ago!Y113+Set!Y113+Oct!Y113+Nov!Y113),IF(Config!$C$6=12,SUM(+Ene!Y113+Feb!Y113+Mar!Y113+Abr!Y113+May!Y113+Jun!Y113+Jul!Y113+Ago!Y113+Set!Y113+Oct!Y113+Nov!Y113+Dic!Y113)))))))))))))</f>
        <v>0</v>
      </c>
      <c r="Z113" s="399">
        <f>IF(Config!$C$6=1,SUM(+Ene!Z113),IF(Config!$C$6=2,SUM(+Ene!Z113+Feb!Z113),IF(Config!$C$6=3,SUM(+Ene!Z113+Feb!Z113+Mar!Z113),IF(Config!$C$6=4,SUM(+Ene!Z113+Feb!Z113+Mar!Z113+Abr!Z113),IF(Config!$C$6=5,SUM(Ene!Z113+Feb!Z113+Mar!Z113+Abr!Z113+May!Z113),IF(Config!$C$6=6,SUM(+Ene!Z113+Feb!Z113+Mar!Z113+Abr!Z113+May!Z113+Jun!Z113),IF(Config!$C$6=7,SUM(Ene!Z113+Feb!Z113+Mar!Z113+Abr!Z113+May!Z113+Jun!Z113+Jul!Z113),IF(Config!$C$6=8,SUM(+Ene!Z113+Feb!Z113+Mar!Z113+Abr!Z113+May!Z113+Jun!Z113+Jul!Z113+Ago!Z113),IF(Config!$C$6=9,SUM(+Ene!Z113+Feb!Z113+Mar!Z113+Abr!Z113+May!Z113+Jun!Z113+Jul!Z113+Ago!Z113+Set!Z113),IF(Config!$C$6=10,SUM(+Ene!Z113+Feb!Z113+Mar!Z113+Abr!Z113+May!Z113+Jun!Z113+Jul!Z113+Ago!Z113+Set!Z113+Oct!Z113),IF(Config!$C$6=11,SUM(+Ene!Z113+Feb!Z113+Mar!Z113+Abr!Z113+May!Z113+Jun!Z113+Jul!Z113+Ago!Z113+Set!Z113+Oct!Z113+Nov!Z113),IF(Config!$C$6=12,SUM(+Ene!Z113+Feb!Z113+Mar!Z113+Abr!Z113+May!Z113+Jun!Z113+Jul!Z113+Ago!Z113+Set!Z113+Oct!Z113+Nov!Z113+Dic!Z113)))))))))))))</f>
        <v>0</v>
      </c>
      <c r="AA113" s="399">
        <f>IF(Config!$C$6=1,SUM(+Ene!AA113),IF(Config!$C$6=2,SUM(+Ene!AA113+Feb!AA113),IF(Config!$C$6=3,SUM(+Ene!AA113+Feb!AA113+Mar!AA113),IF(Config!$C$6=4,SUM(+Ene!AA113+Feb!AA113+Mar!AA113+Abr!AA113),IF(Config!$C$6=5,SUM(Ene!AA113+Feb!AA113+Mar!AA113+Abr!AA113+May!AA113),IF(Config!$C$6=6,SUM(+Ene!AA113+Feb!AA113+Mar!AA113+Abr!AA113+May!AA113+Jun!AA113),IF(Config!$C$6=7,SUM(Ene!AA113+Feb!AA113+Mar!AA113+Abr!AA113+May!AA113+Jun!AA113+Jul!AA113),IF(Config!$C$6=8,SUM(+Ene!AA113+Feb!AA113+Mar!AA113+Abr!AA113+May!AA113+Jun!AA113+Jul!AA113+Ago!AA113),IF(Config!$C$6=9,SUM(+Ene!AA113+Feb!AA113+Mar!AA113+Abr!AA113+May!AA113+Jun!AA113+Jul!AA113+Ago!AA113+Set!AA113),IF(Config!$C$6=10,SUM(+Ene!AA113+Feb!AA113+Mar!AA113+Abr!AA113+May!AA113+Jun!AA113+Jul!AA113+Ago!AA113+Set!AA113+Oct!AA113),IF(Config!$C$6=11,SUM(+Ene!AA113+Feb!AA113+Mar!AA113+Abr!AA113+May!AA113+Jun!AA113+Jul!AA113+Ago!AA113+Set!AA113+Oct!AA113+Nov!AA113),IF(Config!$C$6=12,SUM(+Ene!AA113+Feb!AA113+Mar!AA113+Abr!AA113+May!AA113+Jun!AA113+Jul!AA113+Ago!AA113+Set!AA113+Oct!AA113+Nov!AA113+Dic!AA113)))))))))))))</f>
        <v>0</v>
      </c>
      <c r="AB113" s="399">
        <f>IF(Config!$C$6=1,SUM(+Ene!AB113),IF(Config!$C$6=2,SUM(+Ene!AB113+Feb!AB113),IF(Config!$C$6=3,SUM(+Ene!AB113+Feb!AB113+Mar!AB113),IF(Config!$C$6=4,SUM(+Ene!AB113+Feb!AB113+Mar!AB113+Abr!AB113),IF(Config!$C$6=5,SUM(Ene!AB113+Feb!AB113+Mar!AB113+Abr!AB113+May!AB113),IF(Config!$C$6=6,SUM(+Ene!AB113+Feb!AB113+Mar!AB113+Abr!AB113+May!AB113+Jun!AB113),IF(Config!$C$6=7,SUM(Ene!AB113+Feb!AB113+Mar!AB113+Abr!AB113+May!AB113+Jun!AB113+Jul!AB113),IF(Config!$C$6=8,SUM(+Ene!AB113+Feb!AB113+Mar!AB113+Abr!AB113+May!AB113+Jun!AB113+Jul!AB113+Ago!AB113),IF(Config!$C$6=9,SUM(+Ene!AB113+Feb!AB113+Mar!AB113+Abr!AB113+May!AB113+Jun!AB113+Jul!AB113+Ago!AB113+Set!AB113),IF(Config!$C$6=10,SUM(+Ene!AB113+Feb!AB113+Mar!AB113+Abr!AB113+May!AB113+Jun!AB113+Jul!AB113+Ago!AB113+Set!AB113+Oct!AB113),IF(Config!$C$6=11,SUM(+Ene!AB113+Feb!AB113+Mar!AB113+Abr!AB113+May!AB113+Jun!AB113+Jul!AB113+Ago!AB113+Set!AB113+Oct!AB113+Nov!AB113),IF(Config!$C$6=12,SUM(+Ene!AB113+Feb!AB113+Mar!AB113+Abr!AB113+May!AB113+Jun!AB113+Jul!AB113+Ago!AB113+Set!AB113+Oct!AB113+Nov!AB113+Dic!AB113)))))))))))))</f>
        <v>0</v>
      </c>
      <c r="AC113" s="399">
        <f>IF(Config!$C$6=1,SUM(+Ene!AC113),IF(Config!$C$6=2,SUM(+Ene!AC113+Feb!AC113),IF(Config!$C$6=3,SUM(+Ene!AC113+Feb!AC113+Mar!AC113),IF(Config!$C$6=4,SUM(+Ene!AC113+Feb!AC113+Mar!AC113+Abr!AC113),IF(Config!$C$6=5,SUM(Ene!AC113+Feb!AC113+Mar!AC113+Abr!AC113+May!AC113),IF(Config!$C$6=6,SUM(+Ene!AC113+Feb!AC113+Mar!AC113+Abr!AC113+May!AC113+Jun!AC113),IF(Config!$C$6=7,SUM(Ene!AC113+Feb!AC113+Mar!AC113+Abr!AC113+May!AC113+Jun!AC113+Jul!AC113),IF(Config!$C$6=8,SUM(+Ene!AC113+Feb!AC113+Mar!AC113+Abr!AC113+May!AC113+Jun!AC113+Jul!AC113+Ago!AC113),IF(Config!$C$6=9,SUM(+Ene!AC113+Feb!AC113+Mar!AC113+Abr!AC113+May!AC113+Jun!AC113+Jul!AC113+Ago!AC113+Set!AC113),IF(Config!$C$6=10,SUM(+Ene!AC113+Feb!AC113+Mar!AC113+Abr!AC113+May!AC113+Jun!AC113+Jul!AC113+Ago!AC113+Set!AC113+Oct!AC113),IF(Config!$C$6=11,SUM(+Ene!AC113+Feb!AC113+Mar!AC113+Abr!AC113+May!AC113+Jun!AC113+Jul!AC113+Ago!AC113+Set!AC113+Oct!AC113+Nov!AC113),IF(Config!$C$6=12,SUM(+Ene!AC113+Feb!AC113+Mar!AC113+Abr!AC113+May!AC113+Jun!AC113+Jul!AC113+Ago!AC113+Set!AC113+Oct!AC113+Nov!AC113+Dic!AC113)))))))))))))</f>
        <v>0</v>
      </c>
      <c r="AD113" s="399">
        <f>IF(Config!$C$6=1,SUM(+Ene!AD113),IF(Config!$C$6=2,SUM(+Ene!AD113+Feb!AD113),IF(Config!$C$6=3,SUM(+Ene!AD113+Feb!AD113+Mar!AD113),IF(Config!$C$6=4,SUM(+Ene!AD113+Feb!AD113+Mar!AD113+Abr!AD113),IF(Config!$C$6=5,SUM(Ene!AD113+Feb!AD113+Mar!AD113+Abr!AD113+May!AD113),IF(Config!$C$6=6,SUM(+Ene!AD113+Feb!AD113+Mar!AD113+Abr!AD113+May!AD113+Jun!AD113),IF(Config!$C$6=7,SUM(Ene!AD113+Feb!AD113+Mar!AD113+Abr!AD113+May!AD113+Jun!AD113+Jul!AD113),IF(Config!$C$6=8,SUM(+Ene!AD113+Feb!AD113+Mar!AD113+Abr!AD113+May!AD113+Jun!AD113+Jul!AD113+Ago!AD113),IF(Config!$C$6=9,SUM(+Ene!AD113+Feb!AD113+Mar!AD113+Abr!AD113+May!AD113+Jun!AD113+Jul!AD113+Ago!AD113+Set!AD113),IF(Config!$C$6=10,SUM(+Ene!AD113+Feb!AD113+Mar!AD113+Abr!AD113+May!AD113+Jun!AD113+Jul!AD113+Ago!AD113+Set!AD113+Oct!AD113),IF(Config!$C$6=11,SUM(+Ene!AD113+Feb!AD113+Mar!AD113+Abr!AD113+May!AD113+Jun!AD113+Jul!AD113+Ago!AD113+Set!AD113+Oct!AD113+Nov!AD113),IF(Config!$C$6=12,SUM(+Ene!AD113+Feb!AD113+Mar!AD113+Abr!AD113+May!AD113+Jun!AD113+Jul!AD113+Ago!AD113+Set!AD113+Oct!AD113+Nov!AD113+Dic!AD113)))))))))))))</f>
        <v>0</v>
      </c>
      <c r="AE113" s="399">
        <f>IF(Config!$C$6=1,SUM(+Ene!AE113),IF(Config!$C$6=2,SUM(+Ene!AE113+Feb!AE113),IF(Config!$C$6=3,SUM(+Ene!AE113+Feb!AE113+Mar!AE113),IF(Config!$C$6=4,SUM(+Ene!AE113+Feb!AE113+Mar!AE113+Abr!AE113),IF(Config!$C$6=5,SUM(Ene!AE113+Feb!AE113+Mar!AE113+Abr!AE113+May!AE113),IF(Config!$C$6=6,SUM(+Ene!AE113+Feb!AE113+Mar!AE113+Abr!AE113+May!AE113+Jun!AE113),IF(Config!$C$6=7,SUM(Ene!AE113+Feb!AE113+Mar!AE113+Abr!AE113+May!AE113+Jun!AE113+Jul!AE113),IF(Config!$C$6=8,SUM(+Ene!AE113+Feb!AE113+Mar!AE113+Abr!AE113+May!AE113+Jun!AE113+Jul!AE113+Ago!AE113),IF(Config!$C$6=9,SUM(+Ene!AE113+Feb!AE113+Mar!AE113+Abr!AE113+May!AE113+Jun!AE113+Jul!AE113+Ago!AE113+Set!AE113),IF(Config!$C$6=10,SUM(+Ene!AE113+Feb!AE113+Mar!AE113+Abr!AE113+May!AE113+Jun!AE113+Jul!AE113+Ago!AE113+Set!AE113+Oct!AE113),IF(Config!$C$6=11,SUM(+Ene!AE113+Feb!AE113+Mar!AE113+Abr!AE113+May!AE113+Jun!AE113+Jul!AE113+Ago!AE113+Set!AE113+Oct!AE113+Nov!AE113),IF(Config!$C$6=12,SUM(+Ene!AE113+Feb!AE113+Mar!AE113+Abr!AE113+May!AE113+Jun!AE113+Jul!AE113+Ago!AE113+Set!AE113+Oct!AE113+Nov!AE113+Dic!AE113)))))))))))))</f>
        <v>0</v>
      </c>
      <c r="AF113" s="399">
        <f>IF(Config!$C$6=1,SUM(+Ene!AF113),IF(Config!$C$6=2,SUM(+Ene!AF113+Feb!AF113),IF(Config!$C$6=3,SUM(+Ene!AF113+Feb!AF113+Mar!AF113),IF(Config!$C$6=4,SUM(+Ene!AF113+Feb!AF113+Mar!AF113+Abr!AF113),IF(Config!$C$6=5,SUM(Ene!AF113+Feb!AF113+Mar!AF113+Abr!AF113+May!AF113),IF(Config!$C$6=6,SUM(+Ene!AF113+Feb!AF113+Mar!AF113+Abr!AF113+May!AF113+Jun!AF113),IF(Config!$C$6=7,SUM(Ene!AF113+Feb!AF113+Mar!AF113+Abr!AF113+May!AF113+Jun!AF113+Jul!AF113),IF(Config!$C$6=8,SUM(+Ene!AF113+Feb!AF113+Mar!AF113+Abr!AF113+May!AF113+Jun!AF113+Jul!AF113+Ago!AF113),IF(Config!$C$6=9,SUM(+Ene!AF113+Feb!AF113+Mar!AF113+Abr!AF113+May!AF113+Jun!AF113+Jul!AF113+Ago!AF113+Set!AF113),IF(Config!$C$6=10,SUM(+Ene!AF113+Feb!AF113+Mar!AF113+Abr!AF113+May!AF113+Jun!AF113+Jul!AF113+Ago!AF113+Set!AF113+Oct!AF113),IF(Config!$C$6=11,SUM(+Ene!AF113+Feb!AF113+Mar!AF113+Abr!AF113+May!AF113+Jun!AF113+Jul!AF113+Ago!AF113+Set!AF113+Oct!AF113+Nov!AF113),IF(Config!$C$6=12,SUM(+Ene!AF113+Feb!AF113+Mar!AF113+Abr!AF113+May!AF113+Jun!AF113+Jul!AF113+Ago!AF113+Set!AF113+Oct!AF113+Nov!AF113+Dic!AF113)))))))))))))</f>
        <v>0</v>
      </c>
      <c r="AG113" s="399">
        <f>IF(Config!$C$6=1,SUM(+Ene!AG113),IF(Config!$C$6=2,SUM(+Ene!AG113+Feb!AG113),IF(Config!$C$6=3,SUM(+Ene!AG113+Feb!AG113+Mar!AG113),IF(Config!$C$6=4,SUM(+Ene!AG113+Feb!AG113+Mar!AG113+Abr!AG113),IF(Config!$C$6=5,SUM(Ene!AG113+Feb!AG113+Mar!AG113+Abr!AG113+May!AG113),IF(Config!$C$6=6,SUM(+Ene!AG113+Feb!AG113+Mar!AG113+Abr!AG113+May!AG113+Jun!AG113),IF(Config!$C$6=7,SUM(Ene!AG113+Feb!AG113+Mar!AG113+Abr!AG113+May!AG113+Jun!AG113+Jul!AG113),IF(Config!$C$6=8,SUM(+Ene!AG113+Feb!AG113+Mar!AG113+Abr!AG113+May!AG113+Jun!AG113+Jul!AG113+Ago!AG113),IF(Config!$C$6=9,SUM(+Ene!AG113+Feb!AG113+Mar!AG113+Abr!AG113+May!AG113+Jun!AG113+Jul!AG113+Ago!AG113+Set!AG113),IF(Config!$C$6=10,SUM(+Ene!AG113+Feb!AG113+Mar!AG113+Abr!AG113+May!AG113+Jun!AG113+Jul!AG113+Ago!AG113+Set!AG113+Oct!AG113),IF(Config!$C$6=11,SUM(+Ene!AG113+Feb!AG113+Mar!AG113+Abr!AG113+May!AG113+Jun!AG113+Jul!AG113+Ago!AG113+Set!AG113+Oct!AG113+Nov!AG113),IF(Config!$C$6=12,SUM(+Ene!AG113+Feb!AG113+Mar!AG113+Abr!AG113+May!AG113+Jun!AG113+Jul!AG113+Ago!AG113+Set!AG113+Oct!AG113+Nov!AG113+Dic!AG113)))))))))))))</f>
        <v>0</v>
      </c>
      <c r="AH113" s="399">
        <f>IF(Config!$C$6=1,SUM(+Ene!AH113),IF(Config!$C$6=2,SUM(+Ene!AH113+Feb!AH113),IF(Config!$C$6=3,SUM(+Ene!AH113+Feb!AH113+Mar!AH113),IF(Config!$C$6=4,SUM(+Ene!AH113+Feb!AH113+Mar!AH113+Abr!AH113),IF(Config!$C$6=5,SUM(Ene!AH113+Feb!AH113+Mar!AH113+Abr!AH113+May!AH113),IF(Config!$C$6=6,SUM(+Ene!AH113+Feb!AH113+Mar!AH113+Abr!AH113+May!AH113+Jun!AH113),IF(Config!$C$6=7,SUM(Ene!AH113+Feb!AH113+Mar!AH113+Abr!AH113+May!AH113+Jun!AH113+Jul!AH113),IF(Config!$C$6=8,SUM(+Ene!AH113+Feb!AH113+Mar!AH113+Abr!AH113+May!AH113+Jun!AH113+Jul!AH113+Ago!AH113),IF(Config!$C$6=9,SUM(+Ene!AH113+Feb!AH113+Mar!AH113+Abr!AH113+May!AH113+Jun!AH113+Jul!AH113+Ago!AH113+Set!AH113),IF(Config!$C$6=10,SUM(+Ene!AH113+Feb!AH113+Mar!AH113+Abr!AH113+May!AH113+Jun!AH113+Jul!AH113+Ago!AH113+Set!AH113+Oct!AH113),IF(Config!$C$6=11,SUM(+Ene!AH113+Feb!AH113+Mar!AH113+Abr!AH113+May!AH113+Jun!AH113+Jul!AH113+Ago!AH113+Set!AH113+Oct!AH113+Nov!AH113),IF(Config!$C$6=12,SUM(+Ene!AH113+Feb!AH113+Mar!AH113+Abr!AH113+May!AH113+Jun!AH113+Jul!AH113+Ago!AH113+Set!AH113+Oct!AH113+Nov!AH113+Dic!AH113)))))))))))))</f>
        <v>0</v>
      </c>
      <c r="AI113" s="399">
        <f>IF(Config!$C$6=1,SUM(+Ene!AI113),IF(Config!$C$6=2,SUM(+Ene!AI113+Feb!AI113),IF(Config!$C$6=3,SUM(+Ene!AI113+Feb!AI113+Mar!AI113),IF(Config!$C$6=4,SUM(+Ene!AI113+Feb!AI113+Mar!AI113+Abr!AI113),IF(Config!$C$6=5,SUM(Ene!AI113+Feb!AI113+Mar!AI113+Abr!AI113+May!AI113),IF(Config!$C$6=6,SUM(+Ene!AI113+Feb!AI113+Mar!AI113+Abr!AI113+May!AI113+Jun!AI113),IF(Config!$C$6=7,SUM(Ene!AI113+Feb!AI113+Mar!AI113+Abr!AI113+May!AI113+Jun!AI113+Jul!AI113),IF(Config!$C$6=8,SUM(+Ene!AI113+Feb!AI113+Mar!AI113+Abr!AI113+May!AI113+Jun!AI113+Jul!AI113+Ago!AI113),IF(Config!$C$6=9,SUM(+Ene!AI113+Feb!AI113+Mar!AI113+Abr!AI113+May!AI113+Jun!AI113+Jul!AI113+Ago!AI113+Set!AI113),IF(Config!$C$6=10,SUM(+Ene!AI113+Feb!AI113+Mar!AI113+Abr!AI113+May!AI113+Jun!AI113+Jul!AI113+Ago!AI113+Set!AI113+Oct!AI113),IF(Config!$C$6=11,SUM(+Ene!AI113+Feb!AI113+Mar!AI113+Abr!AI113+May!AI113+Jun!AI113+Jul!AI113+Ago!AI113+Set!AI113+Oct!AI113+Nov!AI113),IF(Config!$C$6=12,SUM(+Ene!AI113+Feb!AI113+Mar!AI113+Abr!AI113+May!AI113+Jun!AI113+Jul!AI113+Ago!AI113+Set!AI113+Oct!AI113+Nov!AI113+Dic!AI113)))))))))))))</f>
        <v>0</v>
      </c>
      <c r="AJ113" s="399">
        <f>IF(Config!$C$6=1,SUM(+Ene!AJ113),IF(Config!$C$6=2,SUM(+Ene!AJ113+Feb!AJ113),IF(Config!$C$6=3,SUM(+Ene!AJ113+Feb!AJ113+Mar!AJ113),IF(Config!$C$6=4,SUM(+Ene!AJ113+Feb!AJ113+Mar!AJ113+Abr!AJ113),IF(Config!$C$6=5,SUM(Ene!AJ113+Feb!AJ113+Mar!AJ113+Abr!AJ113+May!AJ113),IF(Config!$C$6=6,SUM(+Ene!AJ113+Feb!AJ113+Mar!AJ113+Abr!AJ113+May!AJ113+Jun!AJ113),IF(Config!$C$6=7,SUM(Ene!AJ113+Feb!AJ113+Mar!AJ113+Abr!AJ113+May!AJ113+Jun!AJ113+Jul!AJ113),IF(Config!$C$6=8,SUM(+Ene!AJ113+Feb!AJ113+Mar!AJ113+Abr!AJ113+May!AJ113+Jun!AJ113+Jul!AJ113+Ago!AJ113),IF(Config!$C$6=9,SUM(+Ene!AJ113+Feb!AJ113+Mar!AJ113+Abr!AJ113+May!AJ113+Jun!AJ113+Jul!AJ113+Ago!AJ113+Set!AJ113),IF(Config!$C$6=10,SUM(+Ene!AJ113+Feb!AJ113+Mar!AJ113+Abr!AJ113+May!AJ113+Jun!AJ113+Jul!AJ113+Ago!AJ113+Set!AJ113+Oct!AJ113),IF(Config!$C$6=11,SUM(+Ene!AJ113+Feb!AJ113+Mar!AJ113+Abr!AJ113+May!AJ113+Jun!AJ113+Jul!AJ113+Ago!AJ113+Set!AJ113+Oct!AJ113+Nov!AJ113),IF(Config!$C$6=12,SUM(+Ene!AJ113+Feb!AJ113+Mar!AJ113+Abr!AJ113+May!AJ113+Jun!AJ113+Jul!AJ113+Ago!AJ113+Set!AJ113+Oct!AJ113+Nov!AJ113+Dic!AJ113)))))))))))))</f>
        <v>0</v>
      </c>
      <c r="AK113" s="399">
        <f>IF(Config!$C$6=1,SUM(+Ene!AK113),IF(Config!$C$6=2,SUM(+Ene!AK113+Feb!AK113),IF(Config!$C$6=3,SUM(+Ene!AK113+Feb!AK113+Mar!AK113),IF(Config!$C$6=4,SUM(+Ene!AK113+Feb!AK113+Mar!AK113+Abr!AK113),IF(Config!$C$6=5,SUM(Ene!AK113+Feb!AK113+Mar!AK113+Abr!AK113+May!AK113),IF(Config!$C$6=6,SUM(+Ene!AK113+Feb!AK113+Mar!AK113+Abr!AK113+May!AK113+Jun!AK113),IF(Config!$C$6=7,SUM(Ene!AK113+Feb!AK113+Mar!AK113+Abr!AK113+May!AK113+Jun!AK113+Jul!AK113),IF(Config!$C$6=8,SUM(+Ene!AK113+Feb!AK113+Mar!AK113+Abr!AK113+May!AK113+Jun!AK113+Jul!AK113+Ago!AK113),IF(Config!$C$6=9,SUM(+Ene!AK113+Feb!AK113+Mar!AK113+Abr!AK113+May!AK113+Jun!AK113+Jul!AK113+Ago!AK113+Set!AK113),IF(Config!$C$6=10,SUM(+Ene!AK113+Feb!AK113+Mar!AK113+Abr!AK113+May!AK113+Jun!AK113+Jul!AK113+Ago!AK113+Set!AK113+Oct!AK113),IF(Config!$C$6=11,SUM(+Ene!AK113+Feb!AK113+Mar!AK113+Abr!AK113+May!AK113+Jun!AK113+Jul!AK113+Ago!AK113+Set!AK113+Oct!AK113+Nov!AK113),IF(Config!$C$6=12,SUM(+Ene!AK113+Feb!AK113+Mar!AK113+Abr!AK113+May!AK113+Jun!AK113+Jul!AK113+Ago!AK113+Set!AK113+Oct!AK113+Nov!AK113+Dic!AK113)))))))))))))</f>
        <v>0</v>
      </c>
      <c r="AL113" s="399">
        <f>IF(Config!$C$6=1,SUM(+Ene!AL113),IF(Config!$C$6=2,SUM(+Ene!AL113+Feb!AL113),IF(Config!$C$6=3,SUM(+Ene!AL113+Feb!AL113+Mar!AL113),IF(Config!$C$6=4,SUM(+Ene!AL113+Feb!AL113+Mar!AL113+Abr!AL113),IF(Config!$C$6=5,SUM(Ene!AL113+Feb!AL113+Mar!AL113+Abr!AL113+May!AL113),IF(Config!$C$6=6,SUM(+Ene!AL113+Feb!AL113+Mar!AL113+Abr!AL113+May!AL113+Jun!AL113),IF(Config!$C$6=7,SUM(Ene!AL113+Feb!AL113+Mar!AL113+Abr!AL113+May!AL113+Jun!AL113+Jul!AL113),IF(Config!$C$6=8,SUM(+Ene!AL113+Feb!AL113+Mar!AL113+Abr!AL113+May!AL113+Jun!AL113+Jul!AL113+Ago!AL113),IF(Config!$C$6=9,SUM(+Ene!AL113+Feb!AL113+Mar!AL113+Abr!AL113+May!AL113+Jun!AL113+Jul!AL113+Ago!AL113+Set!AL113),IF(Config!$C$6=10,SUM(+Ene!AL113+Feb!AL113+Mar!AL113+Abr!AL113+May!AL113+Jun!AL113+Jul!AL113+Ago!AL113+Set!AL113+Oct!AL113),IF(Config!$C$6=11,SUM(+Ene!AL113+Feb!AL113+Mar!AL113+Abr!AL113+May!AL113+Jun!AL113+Jul!AL113+Ago!AL113+Set!AL113+Oct!AL113+Nov!AL113),IF(Config!$C$6=12,SUM(+Ene!AL113+Feb!AL113+Mar!AL113+Abr!AL113+May!AL113+Jun!AL113+Jul!AL113+Ago!AL113+Set!AL113+Oct!AL113+Nov!AL113+Dic!AL113)))))))))))))</f>
        <v>0</v>
      </c>
      <c r="AM113" s="399">
        <f>IF(Config!$C$6=1,SUM(+Ene!AM113),IF(Config!$C$6=2,SUM(+Ene!AM113+Feb!AM113),IF(Config!$C$6=3,SUM(+Ene!AM113+Feb!AM113+Mar!AM113),IF(Config!$C$6=4,SUM(+Ene!AM113+Feb!AM113+Mar!AM113+Abr!AM113),IF(Config!$C$6=5,SUM(Ene!AM113+Feb!AM113+Mar!AM113+Abr!AM113+May!AM113),IF(Config!$C$6=6,SUM(+Ene!AM113+Feb!AM113+Mar!AM113+Abr!AM113+May!AM113+Jun!AM113),IF(Config!$C$6=7,SUM(Ene!AM113+Feb!AM113+Mar!AM113+Abr!AM113+May!AM113+Jun!AM113+Jul!AM113),IF(Config!$C$6=8,SUM(+Ene!AM113+Feb!AM113+Mar!AM113+Abr!AM113+May!AM113+Jun!AM113+Jul!AM113+Ago!AM113),IF(Config!$C$6=9,SUM(+Ene!AM113+Feb!AM113+Mar!AM113+Abr!AM113+May!AM113+Jun!AM113+Jul!AM113+Ago!AM113+Set!AM113),IF(Config!$C$6=10,SUM(+Ene!AM113+Feb!AM113+Mar!AM113+Abr!AM113+May!AM113+Jun!AM113+Jul!AM113+Ago!AM113+Set!AM113+Oct!AM113),IF(Config!$C$6=11,SUM(+Ene!AM113+Feb!AM113+Mar!AM113+Abr!AM113+May!AM113+Jun!AM113+Jul!AM113+Ago!AM113+Set!AM113+Oct!AM113+Nov!AM113),IF(Config!$C$6=12,SUM(+Ene!AM113+Feb!AM113+Mar!AM113+Abr!AM113+May!AM113+Jun!AM113+Jul!AM113+Ago!AM113+Set!AM113+Oct!AM113+Nov!AM113+Dic!AM113)))))))))))))</f>
        <v>0</v>
      </c>
      <c r="AN113" s="399">
        <f>IF(Config!$C$6=1,SUM(+Ene!AN113),IF(Config!$C$6=2,SUM(+Ene!AN113+Feb!AN113),IF(Config!$C$6=3,SUM(+Ene!AN113+Feb!AN113+Mar!AN113),IF(Config!$C$6=4,SUM(+Ene!AN113+Feb!AN113+Mar!AN113+Abr!AN113),IF(Config!$C$6=5,SUM(Ene!AN113+Feb!AN113+Mar!AN113+Abr!AN113+May!AN113),IF(Config!$C$6=6,SUM(+Ene!AN113+Feb!AN113+Mar!AN113+Abr!AN113+May!AN113+Jun!AN113),IF(Config!$C$6=7,SUM(Ene!AN113+Feb!AN113+Mar!AN113+Abr!AN113+May!AN113+Jun!AN113+Jul!AN113),IF(Config!$C$6=8,SUM(+Ene!AN113+Feb!AN113+Mar!AN113+Abr!AN113+May!AN113+Jun!AN113+Jul!AN113+Ago!AN113),IF(Config!$C$6=9,SUM(+Ene!AN113+Feb!AN113+Mar!AN113+Abr!AN113+May!AN113+Jun!AN113+Jul!AN113+Ago!AN113+Set!AN113),IF(Config!$C$6=10,SUM(+Ene!AN113+Feb!AN113+Mar!AN113+Abr!AN113+May!AN113+Jun!AN113+Jul!AN113+Ago!AN113+Set!AN113+Oct!AN113),IF(Config!$C$6=11,SUM(+Ene!AN113+Feb!AN113+Mar!AN113+Abr!AN113+May!AN113+Jun!AN113+Jul!AN113+Ago!AN113+Set!AN113+Oct!AN113+Nov!AN113),IF(Config!$C$6=12,SUM(+Ene!AN113+Feb!AN113+Mar!AN113+Abr!AN113+May!AN113+Jun!AN113+Jul!AN113+Ago!AN113+Set!AN113+Oct!AN113+Nov!AN113+Dic!AN113)))))))))))))</f>
        <v>0</v>
      </c>
      <c r="AO113" s="399">
        <f>IF(Config!$C$6=1,SUM(+Ene!AO113),IF(Config!$C$6=2,SUM(+Ene!AO113+Feb!AO113),IF(Config!$C$6=3,SUM(+Ene!AO113+Feb!AO113+Mar!AO113),IF(Config!$C$6=4,SUM(+Ene!AO113+Feb!AO113+Mar!AO113+Abr!AO113),IF(Config!$C$6=5,SUM(Ene!AO113+Feb!AO113+Mar!AO113+Abr!AO113+May!AO113),IF(Config!$C$6=6,SUM(+Ene!AO113+Feb!AO113+Mar!AO113+Abr!AO113+May!AO113+Jun!AO113),IF(Config!$C$6=7,SUM(Ene!AO113+Feb!AO113+Mar!AO113+Abr!AO113+May!AO113+Jun!AO113+Jul!AO113),IF(Config!$C$6=8,SUM(+Ene!AO113+Feb!AO113+Mar!AO113+Abr!AO113+May!AO113+Jun!AO113+Jul!AO113+Ago!AO113),IF(Config!$C$6=9,SUM(+Ene!AO113+Feb!AO113+Mar!AO113+Abr!AO113+May!AO113+Jun!AO113+Jul!AO113+Ago!AO113+Set!AO113),IF(Config!$C$6=10,SUM(+Ene!AO113+Feb!AO113+Mar!AO113+Abr!AO113+May!AO113+Jun!AO113+Jul!AO113+Ago!AO113+Set!AO113+Oct!AO113),IF(Config!$C$6=11,SUM(+Ene!AO113+Feb!AO113+Mar!AO113+Abr!AO113+May!AO113+Jun!AO113+Jul!AO113+Ago!AO113+Set!AO113+Oct!AO113+Nov!AO113),IF(Config!$C$6=12,SUM(+Ene!AO113+Feb!AO113+Mar!AO113+Abr!AO113+May!AO113+Jun!AO113+Jul!AO113+Ago!AO113+Set!AO113+Oct!AO113+Nov!AO113+Dic!AO113)))))))))))))</f>
        <v>0</v>
      </c>
      <c r="AP113" s="399">
        <f>IF(Config!$C$6=1,SUM(+Ene!AP113),IF(Config!$C$6=2,SUM(+Ene!AP113+Feb!AP113),IF(Config!$C$6=3,SUM(+Ene!AP113+Feb!AP113+Mar!AP113),IF(Config!$C$6=4,SUM(+Ene!AP113+Feb!AP113+Mar!AP113+Abr!AP113),IF(Config!$C$6=5,SUM(Ene!AP113+Feb!AP113+Mar!AP113+Abr!AP113+May!AP113),IF(Config!$C$6=6,SUM(+Ene!AP113+Feb!AP113+Mar!AP113+Abr!AP113+May!AP113+Jun!AP113),IF(Config!$C$6=7,SUM(Ene!AP113+Feb!AP113+Mar!AP113+Abr!AP113+May!AP113+Jun!AP113+Jul!AP113),IF(Config!$C$6=8,SUM(+Ene!AP113+Feb!AP113+Mar!AP113+Abr!AP113+May!AP113+Jun!AP113+Jul!AP113+Ago!AP113),IF(Config!$C$6=9,SUM(+Ene!AP113+Feb!AP113+Mar!AP113+Abr!AP113+May!AP113+Jun!AP113+Jul!AP113+Ago!AP113+Set!AP113),IF(Config!$C$6=10,SUM(+Ene!AP113+Feb!AP113+Mar!AP113+Abr!AP113+May!AP113+Jun!AP113+Jul!AP113+Ago!AP113+Set!AP113+Oct!AP113),IF(Config!$C$6=11,SUM(+Ene!AP113+Feb!AP113+Mar!AP113+Abr!AP113+May!AP113+Jun!AP113+Jul!AP113+Ago!AP113+Set!AP113+Oct!AP113+Nov!AP113),IF(Config!$C$6=12,SUM(+Ene!AP113+Feb!AP113+Mar!AP113+Abr!AP113+May!AP113+Jun!AP113+Jul!AP113+Ago!AP113+Set!AP113+Oct!AP113+Nov!AP113+Dic!AP113)))))))))))))</f>
        <v>0</v>
      </c>
      <c r="AQ113" s="399">
        <f>IF(Config!$C$6=1,SUM(+Ene!AQ113),IF(Config!$C$6=2,SUM(+Ene!AQ113+Feb!AQ113),IF(Config!$C$6=3,SUM(+Ene!AQ113+Feb!AQ113+Mar!AQ113),IF(Config!$C$6=4,SUM(+Ene!AQ113+Feb!AQ113+Mar!AQ113+Abr!AQ113),IF(Config!$C$6=5,SUM(Ene!AQ113+Feb!AQ113+Mar!AQ113+Abr!AQ113+May!AQ113),IF(Config!$C$6=6,SUM(+Ene!AQ113+Feb!AQ113+Mar!AQ113+Abr!AQ113+May!AQ113+Jun!AQ113),IF(Config!$C$6=7,SUM(Ene!AQ113+Feb!AQ113+Mar!AQ113+Abr!AQ113+May!AQ113+Jun!AQ113+Jul!AQ113),IF(Config!$C$6=8,SUM(+Ene!AQ113+Feb!AQ113+Mar!AQ113+Abr!AQ113+May!AQ113+Jun!AQ113+Jul!AQ113+Ago!AQ113),IF(Config!$C$6=9,SUM(+Ene!AQ113+Feb!AQ113+Mar!AQ113+Abr!AQ113+May!AQ113+Jun!AQ113+Jul!AQ113+Ago!AQ113+Set!AQ113),IF(Config!$C$6=10,SUM(+Ene!AQ113+Feb!AQ113+Mar!AQ113+Abr!AQ113+May!AQ113+Jun!AQ113+Jul!AQ113+Ago!AQ113+Set!AQ113+Oct!AQ113),IF(Config!$C$6=11,SUM(+Ene!AQ113+Feb!AQ113+Mar!AQ113+Abr!AQ113+May!AQ113+Jun!AQ113+Jul!AQ113+Ago!AQ113+Set!AQ113+Oct!AQ113+Nov!AQ113),IF(Config!$C$6=12,SUM(+Ene!AQ113+Feb!AQ113+Mar!AQ113+Abr!AQ113+May!AQ113+Jun!AQ113+Jul!AQ113+Ago!AQ113+Set!AQ113+Oct!AQ113+Nov!AQ113+Dic!AQ113)))))))))))))</f>
        <v>0</v>
      </c>
      <c r="AR113" s="399">
        <f>IF(Config!$C$6=1,SUM(+Ene!AR113),IF(Config!$C$6=2,SUM(+Ene!AR113+Feb!AR113),IF(Config!$C$6=3,SUM(+Ene!AR113+Feb!AR113+Mar!AR113),IF(Config!$C$6=4,SUM(+Ene!AR113+Feb!AR113+Mar!AR113+Abr!AR113),IF(Config!$C$6=5,SUM(Ene!AR113+Feb!AR113+Mar!AR113+Abr!AR113+May!AR113),IF(Config!$C$6=6,SUM(+Ene!AR113+Feb!AR113+Mar!AR113+Abr!AR113+May!AR113+Jun!AR113),IF(Config!$C$6=7,SUM(Ene!AR113+Feb!AR113+Mar!AR113+Abr!AR113+May!AR113+Jun!AR113+Jul!AR113),IF(Config!$C$6=8,SUM(+Ene!AR113+Feb!AR113+Mar!AR113+Abr!AR113+May!AR113+Jun!AR113+Jul!AR113+Ago!AR113),IF(Config!$C$6=9,SUM(+Ene!AR113+Feb!AR113+Mar!AR113+Abr!AR113+May!AR113+Jun!AR113+Jul!AR113+Ago!AR113+Set!AR113),IF(Config!$C$6=10,SUM(+Ene!AR113+Feb!AR113+Mar!AR113+Abr!AR113+May!AR113+Jun!AR113+Jul!AR113+Ago!AR113+Set!AR113+Oct!AR113),IF(Config!$C$6=11,SUM(+Ene!AR113+Feb!AR113+Mar!AR113+Abr!AR113+May!AR113+Jun!AR113+Jul!AR113+Ago!AR113+Set!AR113+Oct!AR113+Nov!AR113),IF(Config!$C$6=12,SUM(+Ene!AR113+Feb!AR113+Mar!AR113+Abr!AR113+May!AR113+Jun!AR113+Jul!AR113+Ago!AR113+Set!AR113+Oct!AR113+Nov!AR113+Dic!AR113)))))))))))))</f>
        <v>0</v>
      </c>
      <c r="AS113" s="399">
        <f>IF(Config!$C$6=1,SUM(+Ene!AS113),IF(Config!$C$6=2,SUM(+Ene!AS113+Feb!AS113),IF(Config!$C$6=3,SUM(+Ene!AS113+Feb!AS113+Mar!AS113),IF(Config!$C$6=4,SUM(+Ene!AS113+Feb!AS113+Mar!AS113+Abr!AS113),IF(Config!$C$6=5,SUM(Ene!AS113+Feb!AS113+Mar!AS113+Abr!AS113+May!AS113),IF(Config!$C$6=6,SUM(+Ene!AS113+Feb!AS113+Mar!AS113+Abr!AS113+May!AS113+Jun!AS113),IF(Config!$C$6=7,SUM(Ene!AS113+Feb!AS113+Mar!AS113+Abr!AS113+May!AS113+Jun!AS113+Jul!AS113),IF(Config!$C$6=8,SUM(+Ene!AS113+Feb!AS113+Mar!AS113+Abr!AS113+May!AS113+Jun!AS113+Jul!AS113+Ago!AS113),IF(Config!$C$6=9,SUM(+Ene!AS113+Feb!AS113+Mar!AS113+Abr!AS113+May!AS113+Jun!AS113+Jul!AS113+Ago!AS113+Set!AS113),IF(Config!$C$6=10,SUM(+Ene!AS113+Feb!AS113+Mar!AS113+Abr!AS113+May!AS113+Jun!AS113+Jul!AS113+Ago!AS113+Set!AS113+Oct!AS113),IF(Config!$C$6=11,SUM(+Ene!AS113+Feb!AS113+Mar!AS113+Abr!AS113+May!AS113+Jun!AS113+Jul!AS113+Ago!AS113+Set!AS113+Oct!AS113+Nov!AS113),IF(Config!$C$6=12,SUM(+Ene!AS113+Feb!AS113+Mar!AS113+Abr!AS113+May!AS113+Jun!AS113+Jul!AS113+Ago!AS113+Set!AS113+Oct!AS113+Nov!AS113+Dic!AS113)))))))))))))</f>
        <v>0</v>
      </c>
      <c r="AT113" s="399">
        <f>IF(Config!$C$6=1,SUM(+Ene!AT113),IF(Config!$C$6=2,SUM(+Ene!AT113+Feb!AT113),IF(Config!$C$6=3,SUM(+Ene!AT113+Feb!AT113+Mar!AT113),IF(Config!$C$6=4,SUM(+Ene!AT113+Feb!AT113+Mar!AT113+Abr!AT113),IF(Config!$C$6=5,SUM(Ene!AT113+Feb!AT113+Mar!AT113+Abr!AT113+May!AT113),IF(Config!$C$6=6,SUM(+Ene!AT113+Feb!AT113+Mar!AT113+Abr!AT113+May!AT113+Jun!AT113),IF(Config!$C$6=7,SUM(Ene!AT113+Feb!AT113+Mar!AT113+Abr!AT113+May!AT113+Jun!AT113+Jul!AT113),IF(Config!$C$6=8,SUM(+Ene!AT113+Feb!AT113+Mar!AT113+Abr!AT113+May!AT113+Jun!AT113+Jul!AT113+Ago!AT113),IF(Config!$C$6=9,SUM(+Ene!AT113+Feb!AT113+Mar!AT113+Abr!AT113+May!AT113+Jun!AT113+Jul!AT113+Ago!AT113+Set!AT113),IF(Config!$C$6=10,SUM(+Ene!AT113+Feb!AT113+Mar!AT113+Abr!AT113+May!AT113+Jun!AT113+Jul!AT113+Ago!AT113+Set!AT113+Oct!AT113),IF(Config!$C$6=11,SUM(+Ene!AT113+Feb!AT113+Mar!AT113+Abr!AT113+May!AT113+Jun!AT113+Jul!AT113+Ago!AT113+Set!AT113+Oct!AT113+Nov!AT113),IF(Config!$C$6=12,SUM(+Ene!AT113+Feb!AT113+Mar!AT113+Abr!AT113+May!AT113+Jun!AT113+Jul!AT113+Ago!AT113+Set!AT113+Oct!AT113+Nov!AT113+Dic!AT113)))))))))))))</f>
        <v>0</v>
      </c>
      <c r="AU113">
        <f t="shared" si="79"/>
        <v>0</v>
      </c>
      <c r="AV113" s="395">
        <f t="shared" si="81"/>
        <v>0</v>
      </c>
      <c r="AW113" s="395">
        <f t="shared" si="82"/>
        <v>0</v>
      </c>
      <c r="AX113" s="395">
        <f t="shared" si="83"/>
        <v>0</v>
      </c>
      <c r="AY113" s="395">
        <f t="shared" si="84"/>
        <v>0</v>
      </c>
      <c r="AZ113" s="395">
        <f t="shared" si="85"/>
        <v>0</v>
      </c>
      <c r="BA113" s="395">
        <f t="shared" si="86"/>
        <v>0</v>
      </c>
      <c r="BB113" s="37">
        <f t="shared" si="59"/>
        <v>0</v>
      </c>
      <c r="BC113" s="395">
        <f t="shared" si="87"/>
        <v>0</v>
      </c>
      <c r="BD113" s="396">
        <f t="shared" si="88"/>
        <v>0</v>
      </c>
      <c r="BE113" s="395">
        <f t="shared" si="89"/>
        <v>0</v>
      </c>
      <c r="BF113" s="54">
        <f t="shared" si="69"/>
        <v>0</v>
      </c>
      <c r="BG113" t="str">
        <f t="shared" si="80"/>
        <v>OK</v>
      </c>
    </row>
    <row r="114" spans="1:59" x14ac:dyDescent="0.25">
      <c r="A114" s="400">
        <v>111</v>
      </c>
      <c r="B114" s="397" t="str">
        <f>METAS!B110</f>
        <v>PORCENTAJE DE NIÑAS/NIÑOS DE 12 MESES DE EDAD QUE RECIBIERON  SUPLEMENTACIÓN PREVENTIVA  (TA)</v>
      </c>
      <c r="C114" s="390" t="str">
        <f>METAS!D110</f>
        <v>NUTRICIÓN</v>
      </c>
      <c r="D114" s="399">
        <f>IF(Config!$C$6=1,SUM(+Ene!D114),IF(Config!$C$6=2,SUM(+Ene!D114+Feb!D114),IF(Config!$C$6=3,SUM(+Ene!D114+Feb!D114+Mar!D114),IF(Config!$C$6=4,SUM(+Ene!D114+Feb!D114+Mar!D114+Abr!D114),IF(Config!$C$6=5,SUM(Ene!D114+Feb!D114+Mar!D114+Abr!D114+May!D114),IF(Config!$C$6=6,SUM(+Ene!D114+Feb!D114+Mar!D114+Abr!D114+May!D114+Jun!D114),IF(Config!$C$6=7,SUM(Ene!D114+Feb!D114+Mar!D114+Abr!D114+May!D114+Jun!D114+Jul!D114),IF(Config!$C$6=8,SUM(+Ene!D114+Feb!D114+Mar!D114+Abr!D114+May!D114+Jun!D114+Jul!D114+Ago!D114),IF(Config!$C$6=9,SUM(+Ene!D114+Feb!D114+Mar!D114+Abr!D114+May!D114+Jun!D114+Jul!D114+Ago!D114+Set!D114),IF(Config!$C$6=10,SUM(+Ene!D114+Feb!D114+Mar!D114+Abr!D114+May!D114+Jun!D114+Jul!D114+Ago!D114+Set!D114+Oct!D114),IF(Config!$C$6=11,SUM(+Ene!D114+Feb!D114+Mar!D114+Abr!D114+May!D114+Jun!D114+Jul!D114+Ago!D114+Set!D114+Oct!D114+Nov!D114),IF(Config!$C$6=12,SUM(+Ene!D114+Feb!D114+Mar!D114+Abr!D114+May!D114+Jun!D114+Jul!D114+Ago!D114+Set!D114+Oct!D114+Nov!D114+Dic!D114)))))))))))))</f>
        <v>0</v>
      </c>
      <c r="E114" s="399">
        <f>IF(Config!$C$6=1,SUM(+Ene!E114),IF(Config!$C$6=2,SUM(+Ene!E114+Feb!E114),IF(Config!$C$6=3,SUM(+Ene!E114+Feb!E114+Mar!E114),IF(Config!$C$6=4,SUM(+Ene!E114+Feb!E114+Mar!E114+Abr!E114),IF(Config!$C$6=5,SUM(Ene!E114+Feb!E114+Mar!E114+Abr!E114+May!E114),IF(Config!$C$6=6,SUM(+Ene!E114+Feb!E114+Mar!E114+Abr!E114+May!E114+Jun!E114),IF(Config!$C$6=7,SUM(Ene!E114+Feb!E114+Mar!E114+Abr!E114+May!E114+Jun!E114+Jul!E114),IF(Config!$C$6=8,SUM(+Ene!E114+Feb!E114+Mar!E114+Abr!E114+May!E114+Jun!E114+Jul!E114+Ago!E114),IF(Config!$C$6=9,SUM(+Ene!E114+Feb!E114+Mar!E114+Abr!E114+May!E114+Jun!E114+Jul!E114+Ago!E114+Set!E114),IF(Config!$C$6=10,SUM(+Ene!E114+Feb!E114+Mar!E114+Abr!E114+May!E114+Jun!E114+Jul!E114+Ago!E114+Set!E114+Oct!E114),IF(Config!$C$6=11,SUM(+Ene!E114+Feb!E114+Mar!E114+Abr!E114+May!E114+Jun!E114+Jul!E114+Ago!E114+Set!E114+Oct!E114+Nov!E114),IF(Config!$C$6=12,SUM(+Ene!E114+Feb!E114+Mar!E114+Abr!E114+May!E114+Jun!E114+Jul!E114+Ago!E114+Set!E114+Oct!E114+Nov!E114+Dic!E114)))))))))))))</f>
        <v>0</v>
      </c>
      <c r="F114" s="429">
        <f>IF(Config!$C$6=1,SUM(+Ene!F134),IF(Config!$C$6=2,SUM(+Ene!F134+Feb!F134),IF(Config!$C$6=3,SUM(+Ene!F134+Feb!F134+Mar!F134),IF(Config!$C$6=4,SUM(+Ene!F134+Feb!F134+Mar!F134+Abr!F134),IF(Config!$C$6=5,SUM(Ene!F134+Feb!F134+Mar!F134+Abr!F134+May!F134),IF(Config!$C$6=6,SUM(+Ene!F134+Feb!F134+Mar!F134+Abr!F134+May!F134+Jun!F134),IF(Config!$C$6=7,SUM(Ene!F134+Feb!F134+Mar!F134+Abr!F134+May!F134+Jun!F134+Jul!F134),IF(Config!$C$6=8,SUM(+Ene!F134+Feb!F134+Mar!F134+Abr!F134+May!F134+Jun!F134+Jul!F134+Ago!F134),IF(Config!$C$6=9,SUM(+Ene!F134+Feb!F134+Mar!F134+Abr!F134+May!F134+Jun!F134+Jul!F134+Ago!F134+Set!F134),IF(Config!$C$6=10,SUM(+Ene!F134+Feb!F134+Mar!F134+Abr!F134+May!F134+Jun!F134+Jul!F134+Ago!F134+Set!F134+Oct!F134),IF(Config!$C$6=11,SUM(+Ene!F134+Feb!F134+Mar!F134+Abr!F134+May!F134+Jun!F134+Jul!F134+Ago!F134+Set!F134+Oct!F134+Nov!F134),IF(Config!$C$6=12,SUM(+Ene!F134+Feb!F134+Mar!F134+Abr!F134+May!F134+Jun!F134+Jul!F134+Ago!F134+Set!F134+Oct!F134+Nov!F134+Dic!F134)))))))))))))</f>
        <v>0</v>
      </c>
      <c r="G114" s="399">
        <f>IF(Config!$C$6=1,SUM(+Ene!G114),IF(Config!$C$6=2,SUM(+Ene!G114+Feb!G114),IF(Config!$C$6=3,SUM(+Ene!G114+Feb!G114+Mar!G114),IF(Config!$C$6=4,SUM(+Ene!G114+Feb!G114+Mar!G114+Abr!G114),IF(Config!$C$6=5,SUM(Ene!G114+Feb!G114+Mar!G114+Abr!G114+May!G114),IF(Config!$C$6=6,SUM(+Ene!G114+Feb!G114+Mar!G114+Abr!G114+May!G114+Jun!G114),IF(Config!$C$6=7,SUM(Ene!G114+Feb!G114+Mar!G114+Abr!G114+May!G114+Jun!G114+Jul!G114),IF(Config!$C$6=8,SUM(+Ene!G114+Feb!G114+Mar!G114+Abr!G114+May!G114+Jun!G114+Jul!G114+Ago!G114),IF(Config!$C$6=9,SUM(+Ene!G114+Feb!G114+Mar!G114+Abr!G114+May!G114+Jun!G114+Jul!G114+Ago!G114+Set!G114),IF(Config!$C$6=10,SUM(+Ene!G114+Feb!G114+Mar!G114+Abr!G114+May!G114+Jun!G114+Jul!G114+Ago!G114+Set!G114+Oct!G114),IF(Config!$C$6=11,SUM(+Ene!G114+Feb!G114+Mar!G114+Abr!G114+May!G114+Jun!G114+Jul!G114+Ago!G114+Set!G114+Oct!G114+Nov!G114),IF(Config!$C$6=12,SUM(+Ene!G114+Feb!G114+Mar!G114+Abr!G114+May!G114+Jun!G114+Jul!G114+Ago!G114+Set!G114+Oct!G114+Nov!G114+Dic!G114)))))))))))))</f>
        <v>0</v>
      </c>
      <c r="H114" s="399">
        <f>IF(Config!$C$6=1,SUM(+Ene!H114),IF(Config!$C$6=2,SUM(+Ene!H114+Feb!H114),IF(Config!$C$6=3,SUM(+Ene!H114+Feb!H114+Mar!H114),IF(Config!$C$6=4,SUM(+Ene!H114+Feb!H114+Mar!H114+Abr!H114),IF(Config!$C$6=5,SUM(Ene!H114+Feb!H114+Mar!H114+Abr!H114+May!H114),IF(Config!$C$6=6,SUM(+Ene!H114+Feb!H114+Mar!H114+Abr!H114+May!H114+Jun!H114),IF(Config!$C$6=7,SUM(Ene!H114+Feb!H114+Mar!H114+Abr!H114+May!H114+Jun!H114+Jul!H114),IF(Config!$C$6=8,SUM(+Ene!H114+Feb!H114+Mar!H114+Abr!H114+May!H114+Jun!H114+Jul!H114+Ago!H114),IF(Config!$C$6=9,SUM(+Ene!H114+Feb!H114+Mar!H114+Abr!H114+May!H114+Jun!H114+Jul!H114+Ago!H114+Set!H114),IF(Config!$C$6=10,SUM(+Ene!H114+Feb!H114+Mar!H114+Abr!H114+May!H114+Jun!H114+Jul!H114+Ago!H114+Set!H114+Oct!H114),IF(Config!$C$6=11,SUM(+Ene!H114+Feb!H114+Mar!H114+Abr!H114+May!H114+Jun!H114+Jul!H114+Ago!H114+Set!H114+Oct!H114+Nov!H114),IF(Config!$C$6=12,SUM(+Ene!H114+Feb!H114+Mar!H114+Abr!H114+May!H114+Jun!H114+Jul!H114+Ago!H114+Set!H114+Oct!H114+Nov!H114+Dic!H114)))))))))))))</f>
        <v>0</v>
      </c>
      <c r="I114" s="399">
        <f>IF(Config!$C$6=1,SUM(+Ene!I114),IF(Config!$C$6=2,SUM(+Ene!I114+Feb!I114),IF(Config!$C$6=3,SUM(+Ene!I114+Feb!I114+Mar!I114),IF(Config!$C$6=4,SUM(+Ene!I114+Feb!I114+Mar!I114+Abr!I114),IF(Config!$C$6=5,SUM(Ene!I114+Feb!I114+Mar!I114+Abr!I114+May!I114),IF(Config!$C$6=6,SUM(+Ene!I114+Feb!I114+Mar!I114+Abr!I114+May!I114+Jun!I114),IF(Config!$C$6=7,SUM(Ene!I114+Feb!I114+Mar!I114+Abr!I114+May!I114+Jun!I114+Jul!I114),IF(Config!$C$6=8,SUM(+Ene!I114+Feb!I114+Mar!I114+Abr!I114+May!I114+Jun!I114+Jul!I114+Ago!I114),IF(Config!$C$6=9,SUM(+Ene!I114+Feb!I114+Mar!I114+Abr!I114+May!I114+Jun!I114+Jul!I114+Ago!I114+Set!I114),IF(Config!$C$6=10,SUM(+Ene!I114+Feb!I114+Mar!I114+Abr!I114+May!I114+Jun!I114+Jul!I114+Ago!I114+Set!I114+Oct!I114),IF(Config!$C$6=11,SUM(+Ene!I114+Feb!I114+Mar!I114+Abr!I114+May!I114+Jun!I114+Jul!I114+Ago!I114+Set!I114+Oct!I114+Nov!I114),IF(Config!$C$6=12,SUM(+Ene!I114+Feb!I114+Mar!I114+Abr!I114+May!I114+Jun!I114+Jul!I114+Ago!I114+Set!I114+Oct!I114+Nov!I114+Dic!I114)))))))))))))</f>
        <v>0</v>
      </c>
      <c r="J114" s="399">
        <f>IF(Config!$C$6=1,SUM(+Ene!J114),IF(Config!$C$6=2,SUM(+Ene!J114+Feb!J114),IF(Config!$C$6=3,SUM(+Ene!J114+Feb!J114+Mar!J114),IF(Config!$C$6=4,SUM(+Ene!J114+Feb!J114+Mar!J114+Abr!J114),IF(Config!$C$6=5,SUM(Ene!J114+Feb!J114+Mar!J114+Abr!J114+May!J114),IF(Config!$C$6=6,SUM(+Ene!J114+Feb!J114+Mar!J114+Abr!J114+May!J114+Jun!J114),IF(Config!$C$6=7,SUM(Ene!J114+Feb!J114+Mar!J114+Abr!J114+May!J114+Jun!J114+Jul!J114),IF(Config!$C$6=8,SUM(+Ene!J114+Feb!J114+Mar!J114+Abr!J114+May!J114+Jun!J114+Jul!J114+Ago!J114),IF(Config!$C$6=9,SUM(+Ene!J114+Feb!J114+Mar!J114+Abr!J114+May!J114+Jun!J114+Jul!J114+Ago!J114+Set!J114),IF(Config!$C$6=10,SUM(+Ene!J114+Feb!J114+Mar!J114+Abr!J114+May!J114+Jun!J114+Jul!J114+Ago!J114+Set!J114+Oct!J114),IF(Config!$C$6=11,SUM(+Ene!J114+Feb!J114+Mar!J114+Abr!J114+May!J114+Jun!J114+Jul!J114+Ago!J114+Set!J114+Oct!J114+Nov!J114),IF(Config!$C$6=12,SUM(+Ene!J114+Feb!J114+Mar!J114+Abr!J114+May!J114+Jun!J114+Jul!J114+Ago!J114+Set!J114+Oct!J114+Nov!J114+Dic!J114)))))))))))))</f>
        <v>0</v>
      </c>
      <c r="K114" s="399">
        <f>IF(Config!$C$6=1,SUM(+Ene!K114),IF(Config!$C$6=2,SUM(+Ene!K114+Feb!K114),IF(Config!$C$6=3,SUM(+Ene!K114+Feb!K114+Mar!K114),IF(Config!$C$6=4,SUM(+Ene!K114+Feb!K114+Mar!K114+Abr!K114),IF(Config!$C$6=5,SUM(Ene!K114+Feb!K114+Mar!K114+Abr!K114+May!K114),IF(Config!$C$6=6,SUM(+Ene!K114+Feb!K114+Mar!K114+Abr!K114+May!K114+Jun!K114),IF(Config!$C$6=7,SUM(Ene!K114+Feb!K114+Mar!K114+Abr!K114+May!K114+Jun!K114+Jul!K114),IF(Config!$C$6=8,SUM(+Ene!K114+Feb!K114+Mar!K114+Abr!K114+May!K114+Jun!K114+Jul!K114+Ago!K114),IF(Config!$C$6=9,SUM(+Ene!K114+Feb!K114+Mar!K114+Abr!K114+May!K114+Jun!K114+Jul!K114+Ago!K114+Set!K114),IF(Config!$C$6=10,SUM(+Ene!K114+Feb!K114+Mar!K114+Abr!K114+May!K114+Jun!K114+Jul!K114+Ago!K114+Set!K114+Oct!K114),IF(Config!$C$6=11,SUM(+Ene!K114+Feb!K114+Mar!K114+Abr!K114+May!K114+Jun!K114+Jul!K114+Ago!K114+Set!K114+Oct!K114+Nov!K114),IF(Config!$C$6=12,SUM(+Ene!K114+Feb!K114+Mar!K114+Abr!K114+May!K114+Jun!K114+Jul!K114+Ago!K114+Set!K114+Oct!K114+Nov!K114+Dic!K114)))))))))))))</f>
        <v>0</v>
      </c>
      <c r="L114" s="399">
        <f>IF(Config!$C$6=1,SUM(+Ene!L114),IF(Config!$C$6=2,SUM(+Ene!L114+Feb!L114),IF(Config!$C$6=3,SUM(+Ene!L114+Feb!L114+Mar!L114),IF(Config!$C$6=4,SUM(+Ene!L114+Feb!L114+Mar!L114+Abr!L114),IF(Config!$C$6=5,SUM(Ene!L114+Feb!L114+Mar!L114+Abr!L114+May!L114),IF(Config!$C$6=6,SUM(+Ene!L114+Feb!L114+Mar!L114+Abr!L114+May!L114+Jun!L114),IF(Config!$C$6=7,SUM(Ene!L114+Feb!L114+Mar!L114+Abr!L114+May!L114+Jun!L114+Jul!L114),IF(Config!$C$6=8,SUM(+Ene!L114+Feb!L114+Mar!L114+Abr!L114+May!L114+Jun!L114+Jul!L114+Ago!L114),IF(Config!$C$6=9,SUM(+Ene!L114+Feb!L114+Mar!L114+Abr!L114+May!L114+Jun!L114+Jul!L114+Ago!L114+Set!L114),IF(Config!$C$6=10,SUM(+Ene!L114+Feb!L114+Mar!L114+Abr!L114+May!L114+Jun!L114+Jul!L114+Ago!L114+Set!L114+Oct!L114),IF(Config!$C$6=11,SUM(+Ene!L114+Feb!L114+Mar!L114+Abr!L114+May!L114+Jun!L114+Jul!L114+Ago!L114+Set!L114+Oct!L114+Nov!L114),IF(Config!$C$6=12,SUM(+Ene!L114+Feb!L114+Mar!L114+Abr!L114+May!L114+Jun!L114+Jul!L114+Ago!L114+Set!L114+Oct!L114+Nov!L114+Dic!L114)))))))))))))</f>
        <v>0</v>
      </c>
      <c r="M114" s="399">
        <f>IF(Config!$C$6=1,SUM(+Ene!M114),IF(Config!$C$6=2,SUM(+Ene!M114+Feb!M114),IF(Config!$C$6=3,SUM(+Ene!M114+Feb!M114+Mar!M114),IF(Config!$C$6=4,SUM(+Ene!M114+Feb!M114+Mar!M114+Abr!M114),IF(Config!$C$6=5,SUM(Ene!M114+Feb!M114+Mar!M114+Abr!M114+May!M114),IF(Config!$C$6=6,SUM(+Ene!M114+Feb!M114+Mar!M114+Abr!M114+May!M114+Jun!M114),IF(Config!$C$6=7,SUM(Ene!M114+Feb!M114+Mar!M114+Abr!M114+May!M114+Jun!M114+Jul!M114),IF(Config!$C$6=8,SUM(+Ene!M114+Feb!M114+Mar!M114+Abr!M114+May!M114+Jun!M114+Jul!M114+Ago!M114),IF(Config!$C$6=9,SUM(+Ene!M114+Feb!M114+Mar!M114+Abr!M114+May!M114+Jun!M114+Jul!M114+Ago!M114+Set!M114),IF(Config!$C$6=10,SUM(+Ene!M114+Feb!M114+Mar!M114+Abr!M114+May!M114+Jun!M114+Jul!M114+Ago!M114+Set!M114+Oct!M114),IF(Config!$C$6=11,SUM(+Ene!M114+Feb!M114+Mar!M114+Abr!M114+May!M114+Jun!M114+Jul!M114+Ago!M114+Set!M114+Oct!M114+Nov!M114),IF(Config!$C$6=12,SUM(+Ene!M114+Feb!M114+Mar!M114+Abr!M114+May!M114+Jun!M114+Jul!M114+Ago!M114+Set!M114+Oct!M114+Nov!M114+Dic!M114)))))))))))))</f>
        <v>0</v>
      </c>
      <c r="N114" s="399">
        <f>IF(Config!$C$6=1,SUM(+Ene!N114),IF(Config!$C$6=2,SUM(+Ene!N114+Feb!N114),IF(Config!$C$6=3,SUM(+Ene!N114+Feb!N114+Mar!N114),IF(Config!$C$6=4,SUM(+Ene!N114+Feb!N114+Mar!N114+Abr!N114),IF(Config!$C$6=5,SUM(Ene!N114+Feb!N114+Mar!N114+Abr!N114+May!N114),IF(Config!$C$6=6,SUM(+Ene!N114+Feb!N114+Mar!N114+Abr!N114+May!N114+Jun!N114),IF(Config!$C$6=7,SUM(Ene!N114+Feb!N114+Mar!N114+Abr!N114+May!N114+Jun!N114+Jul!N114),IF(Config!$C$6=8,SUM(+Ene!N114+Feb!N114+Mar!N114+Abr!N114+May!N114+Jun!N114+Jul!N114+Ago!N114),IF(Config!$C$6=9,SUM(+Ene!N114+Feb!N114+Mar!N114+Abr!N114+May!N114+Jun!N114+Jul!N114+Ago!N114+Set!N114),IF(Config!$C$6=10,SUM(+Ene!N114+Feb!N114+Mar!N114+Abr!N114+May!N114+Jun!N114+Jul!N114+Ago!N114+Set!N114+Oct!N114),IF(Config!$C$6=11,SUM(+Ene!N114+Feb!N114+Mar!N114+Abr!N114+May!N114+Jun!N114+Jul!N114+Ago!N114+Set!N114+Oct!N114+Nov!N114),IF(Config!$C$6=12,SUM(+Ene!N114+Feb!N114+Mar!N114+Abr!N114+May!N114+Jun!N114+Jul!N114+Ago!N114+Set!N114+Oct!N114+Nov!N114+Dic!N114)))))))))))))</f>
        <v>0</v>
      </c>
      <c r="O114" s="399">
        <f>IF(Config!$C$6=1,SUM(+Ene!O114),IF(Config!$C$6=2,SUM(+Ene!O114+Feb!O114),IF(Config!$C$6=3,SUM(+Ene!O114+Feb!O114+Mar!O114),IF(Config!$C$6=4,SUM(+Ene!O114+Feb!O114+Mar!O114+Abr!O114),IF(Config!$C$6=5,SUM(Ene!O114+Feb!O114+Mar!O114+Abr!O114+May!O114),IF(Config!$C$6=6,SUM(+Ene!O114+Feb!O114+Mar!O114+Abr!O114+May!O114+Jun!O114),IF(Config!$C$6=7,SUM(Ene!O114+Feb!O114+Mar!O114+Abr!O114+May!O114+Jun!O114+Jul!O114),IF(Config!$C$6=8,SUM(+Ene!O114+Feb!O114+Mar!O114+Abr!O114+May!O114+Jun!O114+Jul!O114+Ago!O114),IF(Config!$C$6=9,SUM(+Ene!O114+Feb!O114+Mar!O114+Abr!O114+May!O114+Jun!O114+Jul!O114+Ago!O114+Set!O114),IF(Config!$C$6=10,SUM(+Ene!O114+Feb!O114+Mar!O114+Abr!O114+May!O114+Jun!O114+Jul!O114+Ago!O114+Set!O114+Oct!O114),IF(Config!$C$6=11,SUM(+Ene!O114+Feb!O114+Mar!O114+Abr!O114+May!O114+Jun!O114+Jul!O114+Ago!O114+Set!O114+Oct!O114+Nov!O114),IF(Config!$C$6=12,SUM(+Ene!O114+Feb!O114+Mar!O114+Abr!O114+May!O114+Jun!O114+Jul!O114+Ago!O114+Set!O114+Oct!O114+Nov!O114+Dic!O114)))))))))))))</f>
        <v>0</v>
      </c>
      <c r="P114" s="399">
        <f>IF(Config!$C$6=1,SUM(+Ene!P114),IF(Config!$C$6=2,SUM(+Ene!P114+Feb!P114),IF(Config!$C$6=3,SUM(+Ene!P114+Feb!P114+Mar!P114),IF(Config!$C$6=4,SUM(+Ene!P114+Feb!P114+Mar!P114+Abr!P114),IF(Config!$C$6=5,SUM(Ene!P114+Feb!P114+Mar!P114+Abr!P114+May!P114),IF(Config!$C$6=6,SUM(+Ene!P114+Feb!P114+Mar!P114+Abr!P114+May!P114+Jun!P114),IF(Config!$C$6=7,SUM(Ene!P114+Feb!P114+Mar!P114+Abr!P114+May!P114+Jun!P114+Jul!P114),IF(Config!$C$6=8,SUM(+Ene!P114+Feb!P114+Mar!P114+Abr!P114+May!P114+Jun!P114+Jul!P114+Ago!P114),IF(Config!$C$6=9,SUM(+Ene!P114+Feb!P114+Mar!P114+Abr!P114+May!P114+Jun!P114+Jul!P114+Ago!P114+Set!P114),IF(Config!$C$6=10,SUM(+Ene!P114+Feb!P114+Mar!P114+Abr!P114+May!P114+Jun!P114+Jul!P114+Ago!P114+Set!P114+Oct!P114),IF(Config!$C$6=11,SUM(+Ene!P114+Feb!P114+Mar!P114+Abr!P114+May!P114+Jun!P114+Jul!P114+Ago!P114+Set!P114+Oct!P114+Nov!P114),IF(Config!$C$6=12,SUM(+Ene!P114+Feb!P114+Mar!P114+Abr!P114+May!P114+Jun!P114+Jul!P114+Ago!P114+Set!P114+Oct!P114+Nov!P114+Dic!P114)))))))))))))</f>
        <v>0</v>
      </c>
      <c r="Q114" s="399">
        <f>IF(Config!$C$6=1,SUM(+Ene!Q114),IF(Config!$C$6=2,SUM(+Ene!Q114+Feb!Q114),IF(Config!$C$6=3,SUM(+Ene!Q114+Feb!Q114+Mar!Q114),IF(Config!$C$6=4,SUM(+Ene!Q114+Feb!Q114+Mar!Q114+Abr!Q114),IF(Config!$C$6=5,SUM(Ene!Q114+Feb!Q114+Mar!Q114+Abr!Q114+May!Q114),IF(Config!$C$6=6,SUM(+Ene!Q114+Feb!Q114+Mar!Q114+Abr!Q114+May!Q114+Jun!Q114),IF(Config!$C$6=7,SUM(Ene!Q114+Feb!Q114+Mar!Q114+Abr!Q114+May!Q114+Jun!Q114+Jul!Q114),IF(Config!$C$6=8,SUM(+Ene!Q114+Feb!Q114+Mar!Q114+Abr!Q114+May!Q114+Jun!Q114+Jul!Q114+Ago!Q114),IF(Config!$C$6=9,SUM(+Ene!Q114+Feb!Q114+Mar!Q114+Abr!Q114+May!Q114+Jun!Q114+Jul!Q114+Ago!Q114+Set!Q114),IF(Config!$C$6=10,SUM(+Ene!Q114+Feb!Q114+Mar!Q114+Abr!Q114+May!Q114+Jun!Q114+Jul!Q114+Ago!Q114+Set!Q114+Oct!Q114),IF(Config!$C$6=11,SUM(+Ene!Q114+Feb!Q114+Mar!Q114+Abr!Q114+May!Q114+Jun!Q114+Jul!Q114+Ago!Q114+Set!Q114+Oct!Q114+Nov!Q114),IF(Config!$C$6=12,SUM(+Ene!Q114+Feb!Q114+Mar!Q114+Abr!Q114+May!Q114+Jun!Q114+Jul!Q114+Ago!Q114+Set!Q114+Oct!Q114+Nov!Q114+Dic!Q114)))))))))))))</f>
        <v>0</v>
      </c>
      <c r="R114" s="399">
        <f>IF(Config!$C$6=1,SUM(+Ene!R114),IF(Config!$C$6=2,SUM(+Ene!R114+Feb!R114),IF(Config!$C$6=3,SUM(+Ene!R114+Feb!R114+Mar!R114),IF(Config!$C$6=4,SUM(+Ene!R114+Feb!R114+Mar!R114+Abr!R114),IF(Config!$C$6=5,SUM(Ene!R114+Feb!R114+Mar!R114+Abr!R114+May!R114),IF(Config!$C$6=6,SUM(+Ene!R114+Feb!R114+Mar!R114+Abr!R114+May!R114+Jun!R114),IF(Config!$C$6=7,SUM(Ene!R114+Feb!R114+Mar!R114+Abr!R114+May!R114+Jun!R114+Jul!R114),IF(Config!$C$6=8,SUM(+Ene!R114+Feb!R114+Mar!R114+Abr!R114+May!R114+Jun!R114+Jul!R114+Ago!R114),IF(Config!$C$6=9,SUM(+Ene!R114+Feb!R114+Mar!R114+Abr!R114+May!R114+Jun!R114+Jul!R114+Ago!R114+Set!R114),IF(Config!$C$6=10,SUM(+Ene!R114+Feb!R114+Mar!R114+Abr!R114+May!R114+Jun!R114+Jul!R114+Ago!R114+Set!R114+Oct!R114),IF(Config!$C$6=11,SUM(+Ene!R114+Feb!R114+Mar!R114+Abr!R114+May!R114+Jun!R114+Jul!R114+Ago!R114+Set!R114+Oct!R114+Nov!R114),IF(Config!$C$6=12,SUM(+Ene!R114+Feb!R114+Mar!R114+Abr!R114+May!R114+Jun!R114+Jul!R114+Ago!R114+Set!R114+Oct!R114+Nov!R114+Dic!R114)))))))))))))</f>
        <v>0</v>
      </c>
      <c r="S114" s="399">
        <f>IF(Config!$C$6=1,SUM(+Ene!S114),IF(Config!$C$6=2,SUM(+Ene!S114+Feb!S114),IF(Config!$C$6=3,SUM(+Ene!S114+Feb!S114+Mar!S114),IF(Config!$C$6=4,SUM(+Ene!S114+Feb!S114+Mar!S114+Abr!S114),IF(Config!$C$6=5,SUM(Ene!S114+Feb!S114+Mar!S114+Abr!S114+May!S114),IF(Config!$C$6=6,SUM(+Ene!S114+Feb!S114+Mar!S114+Abr!S114+May!S114+Jun!S114),IF(Config!$C$6=7,SUM(Ene!S114+Feb!S114+Mar!S114+Abr!S114+May!S114+Jun!S114+Jul!S114),IF(Config!$C$6=8,SUM(+Ene!S114+Feb!S114+Mar!S114+Abr!S114+May!S114+Jun!S114+Jul!S114+Ago!S114),IF(Config!$C$6=9,SUM(+Ene!S114+Feb!S114+Mar!S114+Abr!S114+May!S114+Jun!S114+Jul!S114+Ago!S114+Set!S114),IF(Config!$C$6=10,SUM(+Ene!S114+Feb!S114+Mar!S114+Abr!S114+May!S114+Jun!S114+Jul!S114+Ago!S114+Set!S114+Oct!S114),IF(Config!$C$6=11,SUM(+Ene!S114+Feb!S114+Mar!S114+Abr!S114+May!S114+Jun!S114+Jul!S114+Ago!S114+Set!S114+Oct!S114+Nov!S114),IF(Config!$C$6=12,SUM(+Ene!S114+Feb!S114+Mar!S114+Abr!S114+May!S114+Jun!S114+Jul!S114+Ago!S114+Set!S114+Oct!S114+Nov!S114+Dic!S114)))))))))))))</f>
        <v>0</v>
      </c>
      <c r="T114" s="399">
        <f>IF(Config!$C$6=1,SUM(+Ene!T114),IF(Config!$C$6=2,SUM(+Ene!T114+Feb!T114),IF(Config!$C$6=3,SUM(+Ene!T114+Feb!T114+Mar!T114),IF(Config!$C$6=4,SUM(+Ene!T114+Feb!T114+Mar!T114+Abr!T114),IF(Config!$C$6=5,SUM(Ene!T114+Feb!T114+Mar!T114+Abr!T114+May!T114),IF(Config!$C$6=6,SUM(+Ene!T114+Feb!T114+Mar!T114+Abr!T114+May!T114+Jun!T114),IF(Config!$C$6=7,SUM(Ene!T114+Feb!T114+Mar!T114+Abr!T114+May!T114+Jun!T114+Jul!T114),IF(Config!$C$6=8,SUM(+Ene!T114+Feb!T114+Mar!T114+Abr!T114+May!T114+Jun!T114+Jul!T114+Ago!T114),IF(Config!$C$6=9,SUM(+Ene!T114+Feb!T114+Mar!T114+Abr!T114+May!T114+Jun!T114+Jul!T114+Ago!T114+Set!T114),IF(Config!$C$6=10,SUM(+Ene!T114+Feb!T114+Mar!T114+Abr!T114+May!T114+Jun!T114+Jul!T114+Ago!T114+Set!T114+Oct!T114),IF(Config!$C$6=11,SUM(+Ene!T114+Feb!T114+Mar!T114+Abr!T114+May!T114+Jun!T114+Jul!T114+Ago!T114+Set!T114+Oct!T114+Nov!T114),IF(Config!$C$6=12,SUM(+Ene!T114+Feb!T114+Mar!T114+Abr!T114+May!T114+Jun!T114+Jul!T114+Ago!T114+Set!T114+Oct!T114+Nov!T114+Dic!T114)))))))))))))</f>
        <v>0</v>
      </c>
      <c r="U114" s="399">
        <f>IF(Config!$C$6=1,SUM(+Ene!U114),IF(Config!$C$6=2,SUM(+Ene!U114+Feb!U114),IF(Config!$C$6=3,SUM(+Ene!U114+Feb!U114+Mar!U114),IF(Config!$C$6=4,SUM(+Ene!U114+Feb!U114+Mar!U114+Abr!U114),IF(Config!$C$6=5,SUM(Ene!U114+Feb!U114+Mar!U114+Abr!U114+May!U114),IF(Config!$C$6=6,SUM(+Ene!U114+Feb!U114+Mar!U114+Abr!U114+May!U114+Jun!U114),IF(Config!$C$6=7,SUM(Ene!U114+Feb!U114+Mar!U114+Abr!U114+May!U114+Jun!U114+Jul!U114),IF(Config!$C$6=8,SUM(+Ene!U114+Feb!U114+Mar!U114+Abr!U114+May!U114+Jun!U114+Jul!U114+Ago!U114),IF(Config!$C$6=9,SUM(+Ene!U114+Feb!U114+Mar!U114+Abr!U114+May!U114+Jun!U114+Jul!U114+Ago!U114+Set!U114),IF(Config!$C$6=10,SUM(+Ene!U114+Feb!U114+Mar!U114+Abr!U114+May!U114+Jun!U114+Jul!U114+Ago!U114+Set!U114+Oct!U114),IF(Config!$C$6=11,SUM(+Ene!U114+Feb!U114+Mar!U114+Abr!U114+May!U114+Jun!U114+Jul!U114+Ago!U114+Set!U114+Oct!U114+Nov!U114),IF(Config!$C$6=12,SUM(+Ene!U114+Feb!U114+Mar!U114+Abr!U114+May!U114+Jun!U114+Jul!U114+Ago!U114+Set!U114+Oct!U114+Nov!U114+Dic!U114)))))))))))))</f>
        <v>0</v>
      </c>
      <c r="V114" s="399">
        <f>IF(Config!$C$6=1,SUM(+Ene!V114),IF(Config!$C$6=2,SUM(+Ene!V114+Feb!V114),IF(Config!$C$6=3,SUM(+Ene!V114+Feb!V114+Mar!V114),IF(Config!$C$6=4,SUM(+Ene!V114+Feb!V114+Mar!V114+Abr!V114),IF(Config!$C$6=5,SUM(Ene!V114+Feb!V114+Mar!V114+Abr!V114+May!V114),IF(Config!$C$6=6,SUM(+Ene!V114+Feb!V114+Mar!V114+Abr!V114+May!V114+Jun!V114),IF(Config!$C$6=7,SUM(Ene!V114+Feb!V114+Mar!V114+Abr!V114+May!V114+Jun!V114+Jul!V114),IF(Config!$C$6=8,SUM(+Ene!V114+Feb!V114+Mar!V114+Abr!V114+May!V114+Jun!V114+Jul!V114+Ago!V114),IF(Config!$C$6=9,SUM(+Ene!V114+Feb!V114+Mar!V114+Abr!V114+May!V114+Jun!V114+Jul!V114+Ago!V114+Set!V114),IF(Config!$C$6=10,SUM(+Ene!V114+Feb!V114+Mar!V114+Abr!V114+May!V114+Jun!V114+Jul!V114+Ago!V114+Set!V114+Oct!V114),IF(Config!$C$6=11,SUM(+Ene!V114+Feb!V114+Mar!V114+Abr!V114+May!V114+Jun!V114+Jul!V114+Ago!V114+Set!V114+Oct!V114+Nov!V114),IF(Config!$C$6=12,SUM(+Ene!V114+Feb!V114+Mar!V114+Abr!V114+May!V114+Jun!V114+Jul!V114+Ago!V114+Set!V114+Oct!V114+Nov!V114+Dic!V114)))))))))))))</f>
        <v>0</v>
      </c>
      <c r="W114" s="399">
        <f>IF(Config!$C$6=1,SUM(+Ene!W114),IF(Config!$C$6=2,SUM(+Ene!W114+Feb!W114),IF(Config!$C$6=3,SUM(+Ene!W114+Feb!W114+Mar!W114),IF(Config!$C$6=4,SUM(+Ene!W114+Feb!W114+Mar!W114+Abr!W114),IF(Config!$C$6=5,SUM(Ene!W114+Feb!W114+Mar!W114+Abr!W114+May!W114),IF(Config!$C$6=6,SUM(+Ene!W114+Feb!W114+Mar!W114+Abr!W114+May!W114+Jun!W114),IF(Config!$C$6=7,SUM(Ene!W114+Feb!W114+Mar!W114+Abr!W114+May!W114+Jun!W114+Jul!W114),IF(Config!$C$6=8,SUM(+Ene!W114+Feb!W114+Mar!W114+Abr!W114+May!W114+Jun!W114+Jul!W114+Ago!W114),IF(Config!$C$6=9,SUM(+Ene!W114+Feb!W114+Mar!W114+Abr!W114+May!W114+Jun!W114+Jul!W114+Ago!W114+Set!W114),IF(Config!$C$6=10,SUM(+Ene!W114+Feb!W114+Mar!W114+Abr!W114+May!W114+Jun!W114+Jul!W114+Ago!W114+Set!W114+Oct!W114),IF(Config!$C$6=11,SUM(+Ene!W114+Feb!W114+Mar!W114+Abr!W114+May!W114+Jun!W114+Jul!W114+Ago!W114+Set!W114+Oct!W114+Nov!W114),IF(Config!$C$6=12,SUM(+Ene!W114+Feb!W114+Mar!W114+Abr!W114+May!W114+Jun!W114+Jul!W114+Ago!W114+Set!W114+Oct!W114+Nov!W114+Dic!W114)))))))))))))</f>
        <v>0</v>
      </c>
      <c r="X114" s="399">
        <f>IF(Config!$C$6=1,SUM(+Ene!X114),IF(Config!$C$6=2,SUM(+Ene!X114+Feb!X114),IF(Config!$C$6=3,SUM(+Ene!X114+Feb!X114+Mar!X114),IF(Config!$C$6=4,SUM(+Ene!X114+Feb!X114+Mar!X114+Abr!X114),IF(Config!$C$6=5,SUM(Ene!X114+Feb!X114+Mar!X114+Abr!X114+May!X114),IF(Config!$C$6=6,SUM(+Ene!X114+Feb!X114+Mar!X114+Abr!X114+May!X114+Jun!X114),IF(Config!$C$6=7,SUM(Ene!X114+Feb!X114+Mar!X114+Abr!X114+May!X114+Jun!X114+Jul!X114),IF(Config!$C$6=8,SUM(+Ene!X114+Feb!X114+Mar!X114+Abr!X114+May!X114+Jun!X114+Jul!X114+Ago!X114),IF(Config!$C$6=9,SUM(+Ene!X114+Feb!X114+Mar!X114+Abr!X114+May!X114+Jun!X114+Jul!X114+Ago!X114+Set!X114),IF(Config!$C$6=10,SUM(+Ene!X114+Feb!X114+Mar!X114+Abr!X114+May!X114+Jun!X114+Jul!X114+Ago!X114+Set!X114+Oct!X114),IF(Config!$C$6=11,SUM(+Ene!X114+Feb!X114+Mar!X114+Abr!X114+May!X114+Jun!X114+Jul!X114+Ago!X114+Set!X114+Oct!X114+Nov!X114),IF(Config!$C$6=12,SUM(+Ene!X114+Feb!X114+Mar!X114+Abr!X114+May!X114+Jun!X114+Jul!X114+Ago!X114+Set!X114+Oct!X114+Nov!X114+Dic!X114)))))))))))))</f>
        <v>0</v>
      </c>
      <c r="Y114" s="399">
        <f>IF(Config!$C$6=1,SUM(+Ene!Y114),IF(Config!$C$6=2,SUM(+Ene!Y114+Feb!Y114),IF(Config!$C$6=3,SUM(+Ene!Y114+Feb!Y114+Mar!Y114),IF(Config!$C$6=4,SUM(+Ene!Y114+Feb!Y114+Mar!Y114+Abr!Y114),IF(Config!$C$6=5,SUM(Ene!Y114+Feb!Y114+Mar!Y114+Abr!Y114+May!Y114),IF(Config!$C$6=6,SUM(+Ene!Y114+Feb!Y114+Mar!Y114+Abr!Y114+May!Y114+Jun!Y114),IF(Config!$C$6=7,SUM(Ene!Y114+Feb!Y114+Mar!Y114+Abr!Y114+May!Y114+Jun!Y114+Jul!Y114),IF(Config!$C$6=8,SUM(+Ene!Y114+Feb!Y114+Mar!Y114+Abr!Y114+May!Y114+Jun!Y114+Jul!Y114+Ago!Y114),IF(Config!$C$6=9,SUM(+Ene!Y114+Feb!Y114+Mar!Y114+Abr!Y114+May!Y114+Jun!Y114+Jul!Y114+Ago!Y114+Set!Y114),IF(Config!$C$6=10,SUM(+Ene!Y114+Feb!Y114+Mar!Y114+Abr!Y114+May!Y114+Jun!Y114+Jul!Y114+Ago!Y114+Set!Y114+Oct!Y114),IF(Config!$C$6=11,SUM(+Ene!Y114+Feb!Y114+Mar!Y114+Abr!Y114+May!Y114+Jun!Y114+Jul!Y114+Ago!Y114+Set!Y114+Oct!Y114+Nov!Y114),IF(Config!$C$6=12,SUM(+Ene!Y114+Feb!Y114+Mar!Y114+Abr!Y114+May!Y114+Jun!Y114+Jul!Y114+Ago!Y114+Set!Y114+Oct!Y114+Nov!Y114+Dic!Y114)))))))))))))</f>
        <v>0</v>
      </c>
      <c r="Z114" s="399">
        <f>IF(Config!$C$6=1,SUM(+Ene!Z114),IF(Config!$C$6=2,SUM(+Ene!Z114+Feb!Z114),IF(Config!$C$6=3,SUM(+Ene!Z114+Feb!Z114+Mar!Z114),IF(Config!$C$6=4,SUM(+Ene!Z114+Feb!Z114+Mar!Z114+Abr!Z114),IF(Config!$C$6=5,SUM(Ene!Z114+Feb!Z114+Mar!Z114+Abr!Z114+May!Z114),IF(Config!$C$6=6,SUM(+Ene!Z114+Feb!Z114+Mar!Z114+Abr!Z114+May!Z114+Jun!Z114),IF(Config!$C$6=7,SUM(Ene!Z114+Feb!Z114+Mar!Z114+Abr!Z114+May!Z114+Jun!Z114+Jul!Z114),IF(Config!$C$6=8,SUM(+Ene!Z114+Feb!Z114+Mar!Z114+Abr!Z114+May!Z114+Jun!Z114+Jul!Z114+Ago!Z114),IF(Config!$C$6=9,SUM(+Ene!Z114+Feb!Z114+Mar!Z114+Abr!Z114+May!Z114+Jun!Z114+Jul!Z114+Ago!Z114+Set!Z114),IF(Config!$C$6=10,SUM(+Ene!Z114+Feb!Z114+Mar!Z114+Abr!Z114+May!Z114+Jun!Z114+Jul!Z114+Ago!Z114+Set!Z114+Oct!Z114),IF(Config!$C$6=11,SUM(+Ene!Z114+Feb!Z114+Mar!Z114+Abr!Z114+May!Z114+Jun!Z114+Jul!Z114+Ago!Z114+Set!Z114+Oct!Z114+Nov!Z114),IF(Config!$C$6=12,SUM(+Ene!Z114+Feb!Z114+Mar!Z114+Abr!Z114+May!Z114+Jun!Z114+Jul!Z114+Ago!Z114+Set!Z114+Oct!Z114+Nov!Z114+Dic!Z114)))))))))))))</f>
        <v>0</v>
      </c>
      <c r="AA114" s="399">
        <f>IF(Config!$C$6=1,SUM(+Ene!AA114),IF(Config!$C$6=2,SUM(+Ene!AA114+Feb!AA114),IF(Config!$C$6=3,SUM(+Ene!AA114+Feb!AA114+Mar!AA114),IF(Config!$C$6=4,SUM(+Ene!AA114+Feb!AA114+Mar!AA114+Abr!AA114),IF(Config!$C$6=5,SUM(Ene!AA114+Feb!AA114+Mar!AA114+Abr!AA114+May!AA114),IF(Config!$C$6=6,SUM(+Ene!AA114+Feb!AA114+Mar!AA114+Abr!AA114+May!AA114+Jun!AA114),IF(Config!$C$6=7,SUM(Ene!AA114+Feb!AA114+Mar!AA114+Abr!AA114+May!AA114+Jun!AA114+Jul!AA114),IF(Config!$C$6=8,SUM(+Ene!AA114+Feb!AA114+Mar!AA114+Abr!AA114+May!AA114+Jun!AA114+Jul!AA114+Ago!AA114),IF(Config!$C$6=9,SUM(+Ene!AA114+Feb!AA114+Mar!AA114+Abr!AA114+May!AA114+Jun!AA114+Jul!AA114+Ago!AA114+Set!AA114),IF(Config!$C$6=10,SUM(+Ene!AA114+Feb!AA114+Mar!AA114+Abr!AA114+May!AA114+Jun!AA114+Jul!AA114+Ago!AA114+Set!AA114+Oct!AA114),IF(Config!$C$6=11,SUM(+Ene!AA114+Feb!AA114+Mar!AA114+Abr!AA114+May!AA114+Jun!AA114+Jul!AA114+Ago!AA114+Set!AA114+Oct!AA114+Nov!AA114),IF(Config!$C$6=12,SUM(+Ene!AA114+Feb!AA114+Mar!AA114+Abr!AA114+May!AA114+Jun!AA114+Jul!AA114+Ago!AA114+Set!AA114+Oct!AA114+Nov!AA114+Dic!AA114)))))))))))))</f>
        <v>0</v>
      </c>
      <c r="AB114" s="399">
        <f>IF(Config!$C$6=1,SUM(+Ene!AB114),IF(Config!$C$6=2,SUM(+Ene!AB114+Feb!AB114),IF(Config!$C$6=3,SUM(+Ene!AB114+Feb!AB114+Mar!AB114),IF(Config!$C$6=4,SUM(+Ene!AB114+Feb!AB114+Mar!AB114+Abr!AB114),IF(Config!$C$6=5,SUM(Ene!AB114+Feb!AB114+Mar!AB114+Abr!AB114+May!AB114),IF(Config!$C$6=6,SUM(+Ene!AB114+Feb!AB114+Mar!AB114+Abr!AB114+May!AB114+Jun!AB114),IF(Config!$C$6=7,SUM(Ene!AB114+Feb!AB114+Mar!AB114+Abr!AB114+May!AB114+Jun!AB114+Jul!AB114),IF(Config!$C$6=8,SUM(+Ene!AB114+Feb!AB114+Mar!AB114+Abr!AB114+May!AB114+Jun!AB114+Jul!AB114+Ago!AB114),IF(Config!$C$6=9,SUM(+Ene!AB114+Feb!AB114+Mar!AB114+Abr!AB114+May!AB114+Jun!AB114+Jul!AB114+Ago!AB114+Set!AB114),IF(Config!$C$6=10,SUM(+Ene!AB114+Feb!AB114+Mar!AB114+Abr!AB114+May!AB114+Jun!AB114+Jul!AB114+Ago!AB114+Set!AB114+Oct!AB114),IF(Config!$C$6=11,SUM(+Ene!AB114+Feb!AB114+Mar!AB114+Abr!AB114+May!AB114+Jun!AB114+Jul!AB114+Ago!AB114+Set!AB114+Oct!AB114+Nov!AB114),IF(Config!$C$6=12,SUM(+Ene!AB114+Feb!AB114+Mar!AB114+Abr!AB114+May!AB114+Jun!AB114+Jul!AB114+Ago!AB114+Set!AB114+Oct!AB114+Nov!AB114+Dic!AB114)))))))))))))</f>
        <v>0</v>
      </c>
      <c r="AC114" s="399">
        <f>IF(Config!$C$6=1,SUM(+Ene!AC114),IF(Config!$C$6=2,SUM(+Ene!AC114+Feb!AC114),IF(Config!$C$6=3,SUM(+Ene!AC114+Feb!AC114+Mar!AC114),IF(Config!$C$6=4,SUM(+Ene!AC114+Feb!AC114+Mar!AC114+Abr!AC114),IF(Config!$C$6=5,SUM(Ene!AC114+Feb!AC114+Mar!AC114+Abr!AC114+May!AC114),IF(Config!$C$6=6,SUM(+Ene!AC114+Feb!AC114+Mar!AC114+Abr!AC114+May!AC114+Jun!AC114),IF(Config!$C$6=7,SUM(Ene!AC114+Feb!AC114+Mar!AC114+Abr!AC114+May!AC114+Jun!AC114+Jul!AC114),IF(Config!$C$6=8,SUM(+Ene!AC114+Feb!AC114+Mar!AC114+Abr!AC114+May!AC114+Jun!AC114+Jul!AC114+Ago!AC114),IF(Config!$C$6=9,SUM(+Ene!AC114+Feb!AC114+Mar!AC114+Abr!AC114+May!AC114+Jun!AC114+Jul!AC114+Ago!AC114+Set!AC114),IF(Config!$C$6=10,SUM(+Ene!AC114+Feb!AC114+Mar!AC114+Abr!AC114+May!AC114+Jun!AC114+Jul!AC114+Ago!AC114+Set!AC114+Oct!AC114),IF(Config!$C$6=11,SUM(+Ene!AC114+Feb!AC114+Mar!AC114+Abr!AC114+May!AC114+Jun!AC114+Jul!AC114+Ago!AC114+Set!AC114+Oct!AC114+Nov!AC114),IF(Config!$C$6=12,SUM(+Ene!AC114+Feb!AC114+Mar!AC114+Abr!AC114+May!AC114+Jun!AC114+Jul!AC114+Ago!AC114+Set!AC114+Oct!AC114+Nov!AC114+Dic!AC114)))))))))))))</f>
        <v>0</v>
      </c>
      <c r="AD114" s="399">
        <f>IF(Config!$C$6=1,SUM(+Ene!AD114),IF(Config!$C$6=2,SUM(+Ene!AD114+Feb!AD114),IF(Config!$C$6=3,SUM(+Ene!AD114+Feb!AD114+Mar!AD114),IF(Config!$C$6=4,SUM(+Ene!AD114+Feb!AD114+Mar!AD114+Abr!AD114),IF(Config!$C$6=5,SUM(Ene!AD114+Feb!AD114+Mar!AD114+Abr!AD114+May!AD114),IF(Config!$C$6=6,SUM(+Ene!AD114+Feb!AD114+Mar!AD114+Abr!AD114+May!AD114+Jun!AD114),IF(Config!$C$6=7,SUM(Ene!AD114+Feb!AD114+Mar!AD114+Abr!AD114+May!AD114+Jun!AD114+Jul!AD114),IF(Config!$C$6=8,SUM(+Ene!AD114+Feb!AD114+Mar!AD114+Abr!AD114+May!AD114+Jun!AD114+Jul!AD114+Ago!AD114),IF(Config!$C$6=9,SUM(+Ene!AD114+Feb!AD114+Mar!AD114+Abr!AD114+May!AD114+Jun!AD114+Jul!AD114+Ago!AD114+Set!AD114),IF(Config!$C$6=10,SUM(+Ene!AD114+Feb!AD114+Mar!AD114+Abr!AD114+May!AD114+Jun!AD114+Jul!AD114+Ago!AD114+Set!AD114+Oct!AD114),IF(Config!$C$6=11,SUM(+Ene!AD114+Feb!AD114+Mar!AD114+Abr!AD114+May!AD114+Jun!AD114+Jul!AD114+Ago!AD114+Set!AD114+Oct!AD114+Nov!AD114),IF(Config!$C$6=12,SUM(+Ene!AD114+Feb!AD114+Mar!AD114+Abr!AD114+May!AD114+Jun!AD114+Jul!AD114+Ago!AD114+Set!AD114+Oct!AD114+Nov!AD114+Dic!AD114)))))))))))))</f>
        <v>0</v>
      </c>
      <c r="AE114" s="399">
        <f>IF(Config!$C$6=1,SUM(+Ene!AE114),IF(Config!$C$6=2,SUM(+Ene!AE114+Feb!AE114),IF(Config!$C$6=3,SUM(+Ene!AE114+Feb!AE114+Mar!AE114),IF(Config!$C$6=4,SUM(+Ene!AE114+Feb!AE114+Mar!AE114+Abr!AE114),IF(Config!$C$6=5,SUM(Ene!AE114+Feb!AE114+Mar!AE114+Abr!AE114+May!AE114),IF(Config!$C$6=6,SUM(+Ene!AE114+Feb!AE114+Mar!AE114+Abr!AE114+May!AE114+Jun!AE114),IF(Config!$C$6=7,SUM(Ene!AE114+Feb!AE114+Mar!AE114+Abr!AE114+May!AE114+Jun!AE114+Jul!AE114),IF(Config!$C$6=8,SUM(+Ene!AE114+Feb!AE114+Mar!AE114+Abr!AE114+May!AE114+Jun!AE114+Jul!AE114+Ago!AE114),IF(Config!$C$6=9,SUM(+Ene!AE114+Feb!AE114+Mar!AE114+Abr!AE114+May!AE114+Jun!AE114+Jul!AE114+Ago!AE114+Set!AE114),IF(Config!$C$6=10,SUM(+Ene!AE114+Feb!AE114+Mar!AE114+Abr!AE114+May!AE114+Jun!AE114+Jul!AE114+Ago!AE114+Set!AE114+Oct!AE114),IF(Config!$C$6=11,SUM(+Ene!AE114+Feb!AE114+Mar!AE114+Abr!AE114+May!AE114+Jun!AE114+Jul!AE114+Ago!AE114+Set!AE114+Oct!AE114+Nov!AE114),IF(Config!$C$6=12,SUM(+Ene!AE114+Feb!AE114+Mar!AE114+Abr!AE114+May!AE114+Jun!AE114+Jul!AE114+Ago!AE114+Set!AE114+Oct!AE114+Nov!AE114+Dic!AE114)))))))))))))</f>
        <v>0</v>
      </c>
      <c r="AF114" s="399">
        <f>IF(Config!$C$6=1,SUM(+Ene!AF114),IF(Config!$C$6=2,SUM(+Ene!AF114+Feb!AF114),IF(Config!$C$6=3,SUM(+Ene!AF114+Feb!AF114+Mar!AF114),IF(Config!$C$6=4,SUM(+Ene!AF114+Feb!AF114+Mar!AF114+Abr!AF114),IF(Config!$C$6=5,SUM(Ene!AF114+Feb!AF114+Mar!AF114+Abr!AF114+May!AF114),IF(Config!$C$6=6,SUM(+Ene!AF114+Feb!AF114+Mar!AF114+Abr!AF114+May!AF114+Jun!AF114),IF(Config!$C$6=7,SUM(Ene!AF114+Feb!AF114+Mar!AF114+Abr!AF114+May!AF114+Jun!AF114+Jul!AF114),IF(Config!$C$6=8,SUM(+Ene!AF114+Feb!AF114+Mar!AF114+Abr!AF114+May!AF114+Jun!AF114+Jul!AF114+Ago!AF114),IF(Config!$C$6=9,SUM(+Ene!AF114+Feb!AF114+Mar!AF114+Abr!AF114+May!AF114+Jun!AF114+Jul!AF114+Ago!AF114+Set!AF114),IF(Config!$C$6=10,SUM(+Ene!AF114+Feb!AF114+Mar!AF114+Abr!AF114+May!AF114+Jun!AF114+Jul!AF114+Ago!AF114+Set!AF114+Oct!AF114),IF(Config!$C$6=11,SUM(+Ene!AF114+Feb!AF114+Mar!AF114+Abr!AF114+May!AF114+Jun!AF114+Jul!AF114+Ago!AF114+Set!AF114+Oct!AF114+Nov!AF114),IF(Config!$C$6=12,SUM(+Ene!AF114+Feb!AF114+Mar!AF114+Abr!AF114+May!AF114+Jun!AF114+Jul!AF114+Ago!AF114+Set!AF114+Oct!AF114+Nov!AF114+Dic!AF114)))))))))))))</f>
        <v>0</v>
      </c>
      <c r="AG114" s="399">
        <f>IF(Config!$C$6=1,SUM(+Ene!AG114),IF(Config!$C$6=2,SUM(+Ene!AG114+Feb!AG114),IF(Config!$C$6=3,SUM(+Ene!AG114+Feb!AG114+Mar!AG114),IF(Config!$C$6=4,SUM(+Ene!AG114+Feb!AG114+Mar!AG114+Abr!AG114),IF(Config!$C$6=5,SUM(Ene!AG114+Feb!AG114+Mar!AG114+Abr!AG114+May!AG114),IF(Config!$C$6=6,SUM(+Ene!AG114+Feb!AG114+Mar!AG114+Abr!AG114+May!AG114+Jun!AG114),IF(Config!$C$6=7,SUM(Ene!AG114+Feb!AG114+Mar!AG114+Abr!AG114+May!AG114+Jun!AG114+Jul!AG114),IF(Config!$C$6=8,SUM(+Ene!AG114+Feb!AG114+Mar!AG114+Abr!AG114+May!AG114+Jun!AG114+Jul!AG114+Ago!AG114),IF(Config!$C$6=9,SUM(+Ene!AG114+Feb!AG114+Mar!AG114+Abr!AG114+May!AG114+Jun!AG114+Jul!AG114+Ago!AG114+Set!AG114),IF(Config!$C$6=10,SUM(+Ene!AG114+Feb!AG114+Mar!AG114+Abr!AG114+May!AG114+Jun!AG114+Jul!AG114+Ago!AG114+Set!AG114+Oct!AG114),IF(Config!$C$6=11,SUM(+Ene!AG114+Feb!AG114+Mar!AG114+Abr!AG114+May!AG114+Jun!AG114+Jul!AG114+Ago!AG114+Set!AG114+Oct!AG114+Nov!AG114),IF(Config!$C$6=12,SUM(+Ene!AG114+Feb!AG114+Mar!AG114+Abr!AG114+May!AG114+Jun!AG114+Jul!AG114+Ago!AG114+Set!AG114+Oct!AG114+Nov!AG114+Dic!AG114)))))))))))))</f>
        <v>0</v>
      </c>
      <c r="AH114" s="399">
        <f>IF(Config!$C$6=1,SUM(+Ene!AH114),IF(Config!$C$6=2,SUM(+Ene!AH114+Feb!AH114),IF(Config!$C$6=3,SUM(+Ene!AH114+Feb!AH114+Mar!AH114),IF(Config!$C$6=4,SUM(+Ene!AH114+Feb!AH114+Mar!AH114+Abr!AH114),IF(Config!$C$6=5,SUM(Ene!AH114+Feb!AH114+Mar!AH114+Abr!AH114+May!AH114),IF(Config!$C$6=6,SUM(+Ene!AH114+Feb!AH114+Mar!AH114+Abr!AH114+May!AH114+Jun!AH114),IF(Config!$C$6=7,SUM(Ene!AH114+Feb!AH114+Mar!AH114+Abr!AH114+May!AH114+Jun!AH114+Jul!AH114),IF(Config!$C$6=8,SUM(+Ene!AH114+Feb!AH114+Mar!AH114+Abr!AH114+May!AH114+Jun!AH114+Jul!AH114+Ago!AH114),IF(Config!$C$6=9,SUM(+Ene!AH114+Feb!AH114+Mar!AH114+Abr!AH114+May!AH114+Jun!AH114+Jul!AH114+Ago!AH114+Set!AH114),IF(Config!$C$6=10,SUM(+Ene!AH114+Feb!AH114+Mar!AH114+Abr!AH114+May!AH114+Jun!AH114+Jul!AH114+Ago!AH114+Set!AH114+Oct!AH114),IF(Config!$C$6=11,SUM(+Ene!AH114+Feb!AH114+Mar!AH114+Abr!AH114+May!AH114+Jun!AH114+Jul!AH114+Ago!AH114+Set!AH114+Oct!AH114+Nov!AH114),IF(Config!$C$6=12,SUM(+Ene!AH114+Feb!AH114+Mar!AH114+Abr!AH114+May!AH114+Jun!AH114+Jul!AH114+Ago!AH114+Set!AH114+Oct!AH114+Nov!AH114+Dic!AH114)))))))))))))</f>
        <v>0</v>
      </c>
      <c r="AI114" s="399">
        <f>IF(Config!$C$6=1,SUM(+Ene!AI114),IF(Config!$C$6=2,SUM(+Ene!AI114+Feb!AI114),IF(Config!$C$6=3,SUM(+Ene!AI114+Feb!AI114+Mar!AI114),IF(Config!$C$6=4,SUM(+Ene!AI114+Feb!AI114+Mar!AI114+Abr!AI114),IF(Config!$C$6=5,SUM(Ene!AI114+Feb!AI114+Mar!AI114+Abr!AI114+May!AI114),IF(Config!$C$6=6,SUM(+Ene!AI114+Feb!AI114+Mar!AI114+Abr!AI114+May!AI114+Jun!AI114),IF(Config!$C$6=7,SUM(Ene!AI114+Feb!AI114+Mar!AI114+Abr!AI114+May!AI114+Jun!AI114+Jul!AI114),IF(Config!$C$6=8,SUM(+Ene!AI114+Feb!AI114+Mar!AI114+Abr!AI114+May!AI114+Jun!AI114+Jul!AI114+Ago!AI114),IF(Config!$C$6=9,SUM(+Ene!AI114+Feb!AI114+Mar!AI114+Abr!AI114+May!AI114+Jun!AI114+Jul!AI114+Ago!AI114+Set!AI114),IF(Config!$C$6=10,SUM(+Ene!AI114+Feb!AI114+Mar!AI114+Abr!AI114+May!AI114+Jun!AI114+Jul!AI114+Ago!AI114+Set!AI114+Oct!AI114),IF(Config!$C$6=11,SUM(+Ene!AI114+Feb!AI114+Mar!AI114+Abr!AI114+May!AI114+Jun!AI114+Jul!AI114+Ago!AI114+Set!AI114+Oct!AI114+Nov!AI114),IF(Config!$C$6=12,SUM(+Ene!AI114+Feb!AI114+Mar!AI114+Abr!AI114+May!AI114+Jun!AI114+Jul!AI114+Ago!AI114+Set!AI114+Oct!AI114+Nov!AI114+Dic!AI114)))))))))))))</f>
        <v>0</v>
      </c>
      <c r="AJ114" s="399">
        <f>IF(Config!$C$6=1,SUM(+Ene!AJ114),IF(Config!$C$6=2,SUM(+Ene!AJ114+Feb!AJ114),IF(Config!$C$6=3,SUM(+Ene!AJ114+Feb!AJ114+Mar!AJ114),IF(Config!$C$6=4,SUM(+Ene!AJ114+Feb!AJ114+Mar!AJ114+Abr!AJ114),IF(Config!$C$6=5,SUM(Ene!AJ114+Feb!AJ114+Mar!AJ114+Abr!AJ114+May!AJ114),IF(Config!$C$6=6,SUM(+Ene!AJ114+Feb!AJ114+Mar!AJ114+Abr!AJ114+May!AJ114+Jun!AJ114),IF(Config!$C$6=7,SUM(Ene!AJ114+Feb!AJ114+Mar!AJ114+Abr!AJ114+May!AJ114+Jun!AJ114+Jul!AJ114),IF(Config!$C$6=8,SUM(+Ene!AJ114+Feb!AJ114+Mar!AJ114+Abr!AJ114+May!AJ114+Jun!AJ114+Jul!AJ114+Ago!AJ114),IF(Config!$C$6=9,SUM(+Ene!AJ114+Feb!AJ114+Mar!AJ114+Abr!AJ114+May!AJ114+Jun!AJ114+Jul!AJ114+Ago!AJ114+Set!AJ114),IF(Config!$C$6=10,SUM(+Ene!AJ114+Feb!AJ114+Mar!AJ114+Abr!AJ114+May!AJ114+Jun!AJ114+Jul!AJ114+Ago!AJ114+Set!AJ114+Oct!AJ114),IF(Config!$C$6=11,SUM(+Ene!AJ114+Feb!AJ114+Mar!AJ114+Abr!AJ114+May!AJ114+Jun!AJ114+Jul!AJ114+Ago!AJ114+Set!AJ114+Oct!AJ114+Nov!AJ114),IF(Config!$C$6=12,SUM(+Ene!AJ114+Feb!AJ114+Mar!AJ114+Abr!AJ114+May!AJ114+Jun!AJ114+Jul!AJ114+Ago!AJ114+Set!AJ114+Oct!AJ114+Nov!AJ114+Dic!AJ114)))))))))))))</f>
        <v>0</v>
      </c>
      <c r="AK114" s="399">
        <f>IF(Config!$C$6=1,SUM(+Ene!AK114),IF(Config!$C$6=2,SUM(+Ene!AK114+Feb!AK114),IF(Config!$C$6=3,SUM(+Ene!AK114+Feb!AK114+Mar!AK114),IF(Config!$C$6=4,SUM(+Ene!AK114+Feb!AK114+Mar!AK114+Abr!AK114),IF(Config!$C$6=5,SUM(Ene!AK114+Feb!AK114+Mar!AK114+Abr!AK114+May!AK114),IF(Config!$C$6=6,SUM(+Ene!AK114+Feb!AK114+Mar!AK114+Abr!AK114+May!AK114+Jun!AK114),IF(Config!$C$6=7,SUM(Ene!AK114+Feb!AK114+Mar!AK114+Abr!AK114+May!AK114+Jun!AK114+Jul!AK114),IF(Config!$C$6=8,SUM(+Ene!AK114+Feb!AK114+Mar!AK114+Abr!AK114+May!AK114+Jun!AK114+Jul!AK114+Ago!AK114),IF(Config!$C$6=9,SUM(+Ene!AK114+Feb!AK114+Mar!AK114+Abr!AK114+May!AK114+Jun!AK114+Jul!AK114+Ago!AK114+Set!AK114),IF(Config!$C$6=10,SUM(+Ene!AK114+Feb!AK114+Mar!AK114+Abr!AK114+May!AK114+Jun!AK114+Jul!AK114+Ago!AK114+Set!AK114+Oct!AK114),IF(Config!$C$6=11,SUM(+Ene!AK114+Feb!AK114+Mar!AK114+Abr!AK114+May!AK114+Jun!AK114+Jul!AK114+Ago!AK114+Set!AK114+Oct!AK114+Nov!AK114),IF(Config!$C$6=12,SUM(+Ene!AK114+Feb!AK114+Mar!AK114+Abr!AK114+May!AK114+Jun!AK114+Jul!AK114+Ago!AK114+Set!AK114+Oct!AK114+Nov!AK114+Dic!AK114)))))))))))))</f>
        <v>0</v>
      </c>
      <c r="AL114" s="399">
        <f>IF(Config!$C$6=1,SUM(+Ene!AL114),IF(Config!$C$6=2,SUM(+Ene!AL114+Feb!AL114),IF(Config!$C$6=3,SUM(+Ene!AL114+Feb!AL114+Mar!AL114),IF(Config!$C$6=4,SUM(+Ene!AL114+Feb!AL114+Mar!AL114+Abr!AL114),IF(Config!$C$6=5,SUM(Ene!AL114+Feb!AL114+Mar!AL114+Abr!AL114+May!AL114),IF(Config!$C$6=6,SUM(+Ene!AL114+Feb!AL114+Mar!AL114+Abr!AL114+May!AL114+Jun!AL114),IF(Config!$C$6=7,SUM(Ene!AL114+Feb!AL114+Mar!AL114+Abr!AL114+May!AL114+Jun!AL114+Jul!AL114),IF(Config!$C$6=8,SUM(+Ene!AL114+Feb!AL114+Mar!AL114+Abr!AL114+May!AL114+Jun!AL114+Jul!AL114+Ago!AL114),IF(Config!$C$6=9,SUM(+Ene!AL114+Feb!AL114+Mar!AL114+Abr!AL114+May!AL114+Jun!AL114+Jul!AL114+Ago!AL114+Set!AL114),IF(Config!$C$6=10,SUM(+Ene!AL114+Feb!AL114+Mar!AL114+Abr!AL114+May!AL114+Jun!AL114+Jul!AL114+Ago!AL114+Set!AL114+Oct!AL114),IF(Config!$C$6=11,SUM(+Ene!AL114+Feb!AL114+Mar!AL114+Abr!AL114+May!AL114+Jun!AL114+Jul!AL114+Ago!AL114+Set!AL114+Oct!AL114+Nov!AL114),IF(Config!$C$6=12,SUM(+Ene!AL114+Feb!AL114+Mar!AL114+Abr!AL114+May!AL114+Jun!AL114+Jul!AL114+Ago!AL114+Set!AL114+Oct!AL114+Nov!AL114+Dic!AL114)))))))))))))</f>
        <v>0</v>
      </c>
      <c r="AM114" s="399">
        <f>IF(Config!$C$6=1,SUM(+Ene!AM114),IF(Config!$C$6=2,SUM(+Ene!AM114+Feb!AM114),IF(Config!$C$6=3,SUM(+Ene!AM114+Feb!AM114+Mar!AM114),IF(Config!$C$6=4,SUM(+Ene!AM114+Feb!AM114+Mar!AM114+Abr!AM114),IF(Config!$C$6=5,SUM(Ene!AM114+Feb!AM114+Mar!AM114+Abr!AM114+May!AM114),IF(Config!$C$6=6,SUM(+Ene!AM114+Feb!AM114+Mar!AM114+Abr!AM114+May!AM114+Jun!AM114),IF(Config!$C$6=7,SUM(Ene!AM114+Feb!AM114+Mar!AM114+Abr!AM114+May!AM114+Jun!AM114+Jul!AM114),IF(Config!$C$6=8,SUM(+Ene!AM114+Feb!AM114+Mar!AM114+Abr!AM114+May!AM114+Jun!AM114+Jul!AM114+Ago!AM114),IF(Config!$C$6=9,SUM(+Ene!AM114+Feb!AM114+Mar!AM114+Abr!AM114+May!AM114+Jun!AM114+Jul!AM114+Ago!AM114+Set!AM114),IF(Config!$C$6=10,SUM(+Ene!AM114+Feb!AM114+Mar!AM114+Abr!AM114+May!AM114+Jun!AM114+Jul!AM114+Ago!AM114+Set!AM114+Oct!AM114),IF(Config!$C$6=11,SUM(+Ene!AM114+Feb!AM114+Mar!AM114+Abr!AM114+May!AM114+Jun!AM114+Jul!AM114+Ago!AM114+Set!AM114+Oct!AM114+Nov!AM114),IF(Config!$C$6=12,SUM(+Ene!AM114+Feb!AM114+Mar!AM114+Abr!AM114+May!AM114+Jun!AM114+Jul!AM114+Ago!AM114+Set!AM114+Oct!AM114+Nov!AM114+Dic!AM114)))))))))))))</f>
        <v>0</v>
      </c>
      <c r="AN114" s="399">
        <f>IF(Config!$C$6=1,SUM(+Ene!AN114),IF(Config!$C$6=2,SUM(+Ene!AN114+Feb!AN114),IF(Config!$C$6=3,SUM(+Ene!AN114+Feb!AN114+Mar!AN114),IF(Config!$C$6=4,SUM(+Ene!AN114+Feb!AN114+Mar!AN114+Abr!AN114),IF(Config!$C$6=5,SUM(Ene!AN114+Feb!AN114+Mar!AN114+Abr!AN114+May!AN114),IF(Config!$C$6=6,SUM(+Ene!AN114+Feb!AN114+Mar!AN114+Abr!AN114+May!AN114+Jun!AN114),IF(Config!$C$6=7,SUM(Ene!AN114+Feb!AN114+Mar!AN114+Abr!AN114+May!AN114+Jun!AN114+Jul!AN114),IF(Config!$C$6=8,SUM(+Ene!AN114+Feb!AN114+Mar!AN114+Abr!AN114+May!AN114+Jun!AN114+Jul!AN114+Ago!AN114),IF(Config!$C$6=9,SUM(+Ene!AN114+Feb!AN114+Mar!AN114+Abr!AN114+May!AN114+Jun!AN114+Jul!AN114+Ago!AN114+Set!AN114),IF(Config!$C$6=10,SUM(+Ene!AN114+Feb!AN114+Mar!AN114+Abr!AN114+May!AN114+Jun!AN114+Jul!AN114+Ago!AN114+Set!AN114+Oct!AN114),IF(Config!$C$6=11,SUM(+Ene!AN114+Feb!AN114+Mar!AN114+Abr!AN114+May!AN114+Jun!AN114+Jul!AN114+Ago!AN114+Set!AN114+Oct!AN114+Nov!AN114),IF(Config!$C$6=12,SUM(+Ene!AN114+Feb!AN114+Mar!AN114+Abr!AN114+May!AN114+Jun!AN114+Jul!AN114+Ago!AN114+Set!AN114+Oct!AN114+Nov!AN114+Dic!AN114)))))))))))))</f>
        <v>0</v>
      </c>
      <c r="AO114" s="399">
        <f>IF(Config!$C$6=1,SUM(+Ene!AO114),IF(Config!$C$6=2,SUM(+Ene!AO114+Feb!AO114),IF(Config!$C$6=3,SUM(+Ene!AO114+Feb!AO114+Mar!AO114),IF(Config!$C$6=4,SUM(+Ene!AO114+Feb!AO114+Mar!AO114+Abr!AO114),IF(Config!$C$6=5,SUM(Ene!AO114+Feb!AO114+Mar!AO114+Abr!AO114+May!AO114),IF(Config!$C$6=6,SUM(+Ene!AO114+Feb!AO114+Mar!AO114+Abr!AO114+May!AO114+Jun!AO114),IF(Config!$C$6=7,SUM(Ene!AO114+Feb!AO114+Mar!AO114+Abr!AO114+May!AO114+Jun!AO114+Jul!AO114),IF(Config!$C$6=8,SUM(+Ene!AO114+Feb!AO114+Mar!AO114+Abr!AO114+May!AO114+Jun!AO114+Jul!AO114+Ago!AO114),IF(Config!$C$6=9,SUM(+Ene!AO114+Feb!AO114+Mar!AO114+Abr!AO114+May!AO114+Jun!AO114+Jul!AO114+Ago!AO114+Set!AO114),IF(Config!$C$6=10,SUM(+Ene!AO114+Feb!AO114+Mar!AO114+Abr!AO114+May!AO114+Jun!AO114+Jul!AO114+Ago!AO114+Set!AO114+Oct!AO114),IF(Config!$C$6=11,SUM(+Ene!AO114+Feb!AO114+Mar!AO114+Abr!AO114+May!AO114+Jun!AO114+Jul!AO114+Ago!AO114+Set!AO114+Oct!AO114+Nov!AO114),IF(Config!$C$6=12,SUM(+Ene!AO114+Feb!AO114+Mar!AO114+Abr!AO114+May!AO114+Jun!AO114+Jul!AO114+Ago!AO114+Set!AO114+Oct!AO114+Nov!AO114+Dic!AO114)))))))))))))</f>
        <v>0</v>
      </c>
      <c r="AP114" s="399">
        <f>IF(Config!$C$6=1,SUM(+Ene!AP114),IF(Config!$C$6=2,SUM(+Ene!AP114+Feb!AP114),IF(Config!$C$6=3,SUM(+Ene!AP114+Feb!AP114+Mar!AP114),IF(Config!$C$6=4,SUM(+Ene!AP114+Feb!AP114+Mar!AP114+Abr!AP114),IF(Config!$C$6=5,SUM(Ene!AP114+Feb!AP114+Mar!AP114+Abr!AP114+May!AP114),IF(Config!$C$6=6,SUM(+Ene!AP114+Feb!AP114+Mar!AP114+Abr!AP114+May!AP114+Jun!AP114),IF(Config!$C$6=7,SUM(Ene!AP114+Feb!AP114+Mar!AP114+Abr!AP114+May!AP114+Jun!AP114+Jul!AP114),IF(Config!$C$6=8,SUM(+Ene!AP114+Feb!AP114+Mar!AP114+Abr!AP114+May!AP114+Jun!AP114+Jul!AP114+Ago!AP114),IF(Config!$C$6=9,SUM(+Ene!AP114+Feb!AP114+Mar!AP114+Abr!AP114+May!AP114+Jun!AP114+Jul!AP114+Ago!AP114+Set!AP114),IF(Config!$C$6=10,SUM(+Ene!AP114+Feb!AP114+Mar!AP114+Abr!AP114+May!AP114+Jun!AP114+Jul!AP114+Ago!AP114+Set!AP114+Oct!AP114),IF(Config!$C$6=11,SUM(+Ene!AP114+Feb!AP114+Mar!AP114+Abr!AP114+May!AP114+Jun!AP114+Jul!AP114+Ago!AP114+Set!AP114+Oct!AP114+Nov!AP114),IF(Config!$C$6=12,SUM(+Ene!AP114+Feb!AP114+Mar!AP114+Abr!AP114+May!AP114+Jun!AP114+Jul!AP114+Ago!AP114+Set!AP114+Oct!AP114+Nov!AP114+Dic!AP114)))))))))))))</f>
        <v>0</v>
      </c>
      <c r="AQ114" s="399">
        <f>IF(Config!$C$6=1,SUM(+Ene!AQ114),IF(Config!$C$6=2,SUM(+Ene!AQ114+Feb!AQ114),IF(Config!$C$6=3,SUM(+Ene!AQ114+Feb!AQ114+Mar!AQ114),IF(Config!$C$6=4,SUM(+Ene!AQ114+Feb!AQ114+Mar!AQ114+Abr!AQ114),IF(Config!$C$6=5,SUM(Ene!AQ114+Feb!AQ114+Mar!AQ114+Abr!AQ114+May!AQ114),IF(Config!$C$6=6,SUM(+Ene!AQ114+Feb!AQ114+Mar!AQ114+Abr!AQ114+May!AQ114+Jun!AQ114),IF(Config!$C$6=7,SUM(Ene!AQ114+Feb!AQ114+Mar!AQ114+Abr!AQ114+May!AQ114+Jun!AQ114+Jul!AQ114),IF(Config!$C$6=8,SUM(+Ene!AQ114+Feb!AQ114+Mar!AQ114+Abr!AQ114+May!AQ114+Jun!AQ114+Jul!AQ114+Ago!AQ114),IF(Config!$C$6=9,SUM(+Ene!AQ114+Feb!AQ114+Mar!AQ114+Abr!AQ114+May!AQ114+Jun!AQ114+Jul!AQ114+Ago!AQ114+Set!AQ114),IF(Config!$C$6=10,SUM(+Ene!AQ114+Feb!AQ114+Mar!AQ114+Abr!AQ114+May!AQ114+Jun!AQ114+Jul!AQ114+Ago!AQ114+Set!AQ114+Oct!AQ114),IF(Config!$C$6=11,SUM(+Ene!AQ114+Feb!AQ114+Mar!AQ114+Abr!AQ114+May!AQ114+Jun!AQ114+Jul!AQ114+Ago!AQ114+Set!AQ114+Oct!AQ114+Nov!AQ114),IF(Config!$C$6=12,SUM(+Ene!AQ114+Feb!AQ114+Mar!AQ114+Abr!AQ114+May!AQ114+Jun!AQ114+Jul!AQ114+Ago!AQ114+Set!AQ114+Oct!AQ114+Nov!AQ114+Dic!AQ114)))))))))))))</f>
        <v>0</v>
      </c>
      <c r="AR114" s="399">
        <f>IF(Config!$C$6=1,SUM(+Ene!AR114),IF(Config!$C$6=2,SUM(+Ene!AR114+Feb!AR114),IF(Config!$C$6=3,SUM(+Ene!AR114+Feb!AR114+Mar!AR114),IF(Config!$C$6=4,SUM(+Ene!AR114+Feb!AR114+Mar!AR114+Abr!AR114),IF(Config!$C$6=5,SUM(Ene!AR114+Feb!AR114+Mar!AR114+Abr!AR114+May!AR114),IF(Config!$C$6=6,SUM(+Ene!AR114+Feb!AR114+Mar!AR114+Abr!AR114+May!AR114+Jun!AR114),IF(Config!$C$6=7,SUM(Ene!AR114+Feb!AR114+Mar!AR114+Abr!AR114+May!AR114+Jun!AR114+Jul!AR114),IF(Config!$C$6=8,SUM(+Ene!AR114+Feb!AR114+Mar!AR114+Abr!AR114+May!AR114+Jun!AR114+Jul!AR114+Ago!AR114),IF(Config!$C$6=9,SUM(+Ene!AR114+Feb!AR114+Mar!AR114+Abr!AR114+May!AR114+Jun!AR114+Jul!AR114+Ago!AR114+Set!AR114),IF(Config!$C$6=10,SUM(+Ene!AR114+Feb!AR114+Mar!AR114+Abr!AR114+May!AR114+Jun!AR114+Jul!AR114+Ago!AR114+Set!AR114+Oct!AR114),IF(Config!$C$6=11,SUM(+Ene!AR114+Feb!AR114+Mar!AR114+Abr!AR114+May!AR114+Jun!AR114+Jul!AR114+Ago!AR114+Set!AR114+Oct!AR114+Nov!AR114),IF(Config!$C$6=12,SUM(+Ene!AR114+Feb!AR114+Mar!AR114+Abr!AR114+May!AR114+Jun!AR114+Jul!AR114+Ago!AR114+Set!AR114+Oct!AR114+Nov!AR114+Dic!AR114)))))))))))))</f>
        <v>0</v>
      </c>
      <c r="AS114" s="399">
        <f>IF(Config!$C$6=1,SUM(+Ene!AS114),IF(Config!$C$6=2,SUM(+Ene!AS114+Feb!AS114),IF(Config!$C$6=3,SUM(+Ene!AS114+Feb!AS114+Mar!AS114),IF(Config!$C$6=4,SUM(+Ene!AS114+Feb!AS114+Mar!AS114+Abr!AS114),IF(Config!$C$6=5,SUM(Ene!AS114+Feb!AS114+Mar!AS114+Abr!AS114+May!AS114),IF(Config!$C$6=6,SUM(+Ene!AS114+Feb!AS114+Mar!AS114+Abr!AS114+May!AS114+Jun!AS114),IF(Config!$C$6=7,SUM(Ene!AS114+Feb!AS114+Mar!AS114+Abr!AS114+May!AS114+Jun!AS114+Jul!AS114),IF(Config!$C$6=8,SUM(+Ene!AS114+Feb!AS114+Mar!AS114+Abr!AS114+May!AS114+Jun!AS114+Jul!AS114+Ago!AS114),IF(Config!$C$6=9,SUM(+Ene!AS114+Feb!AS114+Mar!AS114+Abr!AS114+May!AS114+Jun!AS114+Jul!AS114+Ago!AS114+Set!AS114),IF(Config!$C$6=10,SUM(+Ene!AS114+Feb!AS114+Mar!AS114+Abr!AS114+May!AS114+Jun!AS114+Jul!AS114+Ago!AS114+Set!AS114+Oct!AS114),IF(Config!$C$6=11,SUM(+Ene!AS114+Feb!AS114+Mar!AS114+Abr!AS114+May!AS114+Jun!AS114+Jul!AS114+Ago!AS114+Set!AS114+Oct!AS114+Nov!AS114),IF(Config!$C$6=12,SUM(+Ene!AS114+Feb!AS114+Mar!AS114+Abr!AS114+May!AS114+Jun!AS114+Jul!AS114+Ago!AS114+Set!AS114+Oct!AS114+Nov!AS114+Dic!AS114)))))))))))))</f>
        <v>0</v>
      </c>
      <c r="AT114" s="399">
        <f>IF(Config!$C$6=1,SUM(+Ene!AT114),IF(Config!$C$6=2,SUM(+Ene!AT114+Feb!AT114),IF(Config!$C$6=3,SUM(+Ene!AT114+Feb!AT114+Mar!AT114),IF(Config!$C$6=4,SUM(+Ene!AT114+Feb!AT114+Mar!AT114+Abr!AT114),IF(Config!$C$6=5,SUM(Ene!AT114+Feb!AT114+Mar!AT114+Abr!AT114+May!AT114),IF(Config!$C$6=6,SUM(+Ene!AT114+Feb!AT114+Mar!AT114+Abr!AT114+May!AT114+Jun!AT114),IF(Config!$C$6=7,SUM(Ene!AT114+Feb!AT114+Mar!AT114+Abr!AT114+May!AT114+Jun!AT114+Jul!AT114),IF(Config!$C$6=8,SUM(+Ene!AT114+Feb!AT114+Mar!AT114+Abr!AT114+May!AT114+Jun!AT114+Jul!AT114+Ago!AT114),IF(Config!$C$6=9,SUM(+Ene!AT114+Feb!AT114+Mar!AT114+Abr!AT114+May!AT114+Jun!AT114+Jul!AT114+Ago!AT114+Set!AT114),IF(Config!$C$6=10,SUM(+Ene!AT114+Feb!AT114+Mar!AT114+Abr!AT114+May!AT114+Jun!AT114+Jul!AT114+Ago!AT114+Set!AT114+Oct!AT114),IF(Config!$C$6=11,SUM(+Ene!AT114+Feb!AT114+Mar!AT114+Abr!AT114+May!AT114+Jun!AT114+Jul!AT114+Ago!AT114+Set!AT114+Oct!AT114+Nov!AT114),IF(Config!$C$6=12,SUM(+Ene!AT114+Feb!AT114+Mar!AT114+Abr!AT114+May!AT114+Jun!AT114+Jul!AT114+Ago!AT114+Set!AT114+Oct!AT114+Nov!AT114+Dic!AT114)))))))))))))</f>
        <v>0</v>
      </c>
      <c r="AU114">
        <f t="shared" si="79"/>
        <v>0</v>
      </c>
      <c r="AV114" s="395">
        <f t="shared" si="81"/>
        <v>0</v>
      </c>
      <c r="AW114" s="395">
        <f t="shared" si="82"/>
        <v>0</v>
      </c>
      <c r="AX114" s="395">
        <f t="shared" si="83"/>
        <v>0</v>
      </c>
      <c r="AY114" s="395">
        <f t="shared" si="84"/>
        <v>0</v>
      </c>
      <c r="AZ114" s="395">
        <f t="shared" si="85"/>
        <v>0</v>
      </c>
      <c r="BA114" s="395">
        <f t="shared" si="86"/>
        <v>0</v>
      </c>
      <c r="BB114" s="37">
        <f t="shared" si="59"/>
        <v>0</v>
      </c>
      <c r="BC114" s="395">
        <f t="shared" si="87"/>
        <v>0</v>
      </c>
      <c r="BD114" s="396">
        <f t="shared" si="88"/>
        <v>0</v>
      </c>
      <c r="BE114" s="395">
        <f t="shared" si="89"/>
        <v>0</v>
      </c>
      <c r="BF114" s="54">
        <f t="shared" si="69"/>
        <v>0</v>
      </c>
      <c r="BG114" t="str">
        <f t="shared" si="80"/>
        <v>OK</v>
      </c>
    </row>
    <row r="115" spans="1:59" x14ac:dyDescent="0.25">
      <c r="A115" s="400">
        <v>112</v>
      </c>
      <c r="B115" s="397" t="str">
        <f>METAS!B111</f>
        <v>PORCENTAJE DE NIÑAS/NIÑOS  DE 24 MESES DE EDAD  QUE RECIBIERON SUPLEMENTACION PREVENTIVA (TA)</v>
      </c>
      <c r="C115" s="390" t="str">
        <f>METAS!D111</f>
        <v>NUTRICIÓN</v>
      </c>
      <c r="D115" s="399">
        <f>IF(Config!$C$6=1,SUM(+Ene!D115),IF(Config!$C$6=2,SUM(+Ene!D115+Feb!D115),IF(Config!$C$6=3,SUM(+Ene!D115+Feb!D115+Mar!D115),IF(Config!$C$6=4,SUM(+Ene!D115+Feb!D115+Mar!D115+Abr!D115),IF(Config!$C$6=5,SUM(Ene!D115+Feb!D115+Mar!D115+Abr!D115+May!D115),IF(Config!$C$6=6,SUM(+Ene!D115+Feb!D115+Mar!D115+Abr!D115+May!D115+Jun!D115),IF(Config!$C$6=7,SUM(Ene!D115+Feb!D115+Mar!D115+Abr!D115+May!D115+Jun!D115+Jul!D115),IF(Config!$C$6=8,SUM(+Ene!D115+Feb!D115+Mar!D115+Abr!D115+May!D115+Jun!D115+Jul!D115+Ago!D115),IF(Config!$C$6=9,SUM(+Ene!D115+Feb!D115+Mar!D115+Abr!D115+May!D115+Jun!D115+Jul!D115+Ago!D115+Set!D115),IF(Config!$C$6=10,SUM(+Ene!D115+Feb!D115+Mar!D115+Abr!D115+May!D115+Jun!D115+Jul!D115+Ago!D115+Set!D115+Oct!D115),IF(Config!$C$6=11,SUM(+Ene!D115+Feb!D115+Mar!D115+Abr!D115+May!D115+Jun!D115+Jul!D115+Ago!D115+Set!D115+Oct!D115+Nov!D115),IF(Config!$C$6=12,SUM(+Ene!D115+Feb!D115+Mar!D115+Abr!D115+May!D115+Jun!D115+Jul!D115+Ago!D115+Set!D115+Oct!D115+Nov!D115+Dic!D115)))))))))))))</f>
        <v>0</v>
      </c>
      <c r="E115" s="399">
        <f>IF(Config!$C$6=1,SUM(+Ene!E115),IF(Config!$C$6=2,SUM(+Ene!E115+Feb!E115),IF(Config!$C$6=3,SUM(+Ene!E115+Feb!E115+Mar!E115),IF(Config!$C$6=4,SUM(+Ene!E115+Feb!E115+Mar!E115+Abr!E115),IF(Config!$C$6=5,SUM(Ene!E115+Feb!E115+Mar!E115+Abr!E115+May!E115),IF(Config!$C$6=6,SUM(+Ene!E115+Feb!E115+Mar!E115+Abr!E115+May!E115+Jun!E115),IF(Config!$C$6=7,SUM(Ene!E115+Feb!E115+Mar!E115+Abr!E115+May!E115+Jun!E115+Jul!E115),IF(Config!$C$6=8,SUM(+Ene!E115+Feb!E115+Mar!E115+Abr!E115+May!E115+Jun!E115+Jul!E115+Ago!E115),IF(Config!$C$6=9,SUM(+Ene!E115+Feb!E115+Mar!E115+Abr!E115+May!E115+Jun!E115+Jul!E115+Ago!E115+Set!E115),IF(Config!$C$6=10,SUM(+Ene!E115+Feb!E115+Mar!E115+Abr!E115+May!E115+Jun!E115+Jul!E115+Ago!E115+Set!E115+Oct!E115),IF(Config!$C$6=11,SUM(+Ene!E115+Feb!E115+Mar!E115+Abr!E115+May!E115+Jun!E115+Jul!E115+Ago!E115+Set!E115+Oct!E115+Nov!E115),IF(Config!$C$6=12,SUM(+Ene!E115+Feb!E115+Mar!E115+Abr!E115+May!E115+Jun!E115+Jul!E115+Ago!E115+Set!E115+Oct!E115+Nov!E115+Dic!E115)))))))))))))</f>
        <v>0</v>
      </c>
      <c r="F115" s="429">
        <f>IF(Config!$C$6=1,SUM(+Ene!F135),IF(Config!$C$6=2,SUM(+Ene!F135+Feb!F135),IF(Config!$C$6=3,SUM(+Ene!F135+Feb!F135+Mar!F135),IF(Config!$C$6=4,SUM(+Ene!F135+Feb!F135+Mar!F135+Abr!F135),IF(Config!$C$6=5,SUM(Ene!F135+Feb!F135+Mar!F135+Abr!F135+May!F135),IF(Config!$C$6=6,SUM(+Ene!F135+Feb!F135+Mar!F135+Abr!F135+May!F135+Jun!F135),IF(Config!$C$6=7,SUM(Ene!F135+Feb!F135+Mar!F135+Abr!F135+May!F135+Jun!F135+Jul!F135),IF(Config!$C$6=8,SUM(+Ene!F135+Feb!F135+Mar!F135+Abr!F135+May!F135+Jun!F135+Jul!F135+Ago!F135),IF(Config!$C$6=9,SUM(+Ene!F135+Feb!F135+Mar!F135+Abr!F135+May!F135+Jun!F135+Jul!F135+Ago!F135+Set!F135),IF(Config!$C$6=10,SUM(+Ene!F135+Feb!F135+Mar!F135+Abr!F135+May!F135+Jun!F135+Jul!F135+Ago!F135+Set!F135+Oct!F135),IF(Config!$C$6=11,SUM(+Ene!F135+Feb!F135+Mar!F135+Abr!F135+May!F135+Jun!F135+Jul!F135+Ago!F135+Set!F135+Oct!F135+Nov!F135),IF(Config!$C$6=12,SUM(+Ene!F135+Feb!F135+Mar!F135+Abr!F135+May!F135+Jun!F135+Jul!F135+Ago!F135+Set!F135+Oct!F135+Nov!F135+Dic!F135)))))))))))))</f>
        <v>0</v>
      </c>
      <c r="G115" s="399">
        <f>IF(Config!$C$6=1,SUM(+Ene!G115),IF(Config!$C$6=2,SUM(+Ene!G115+Feb!G115),IF(Config!$C$6=3,SUM(+Ene!G115+Feb!G115+Mar!G115),IF(Config!$C$6=4,SUM(+Ene!G115+Feb!G115+Mar!G115+Abr!G115),IF(Config!$C$6=5,SUM(Ene!G115+Feb!G115+Mar!G115+Abr!G115+May!G115),IF(Config!$C$6=6,SUM(+Ene!G115+Feb!G115+Mar!G115+Abr!G115+May!G115+Jun!G115),IF(Config!$C$6=7,SUM(Ene!G115+Feb!G115+Mar!G115+Abr!G115+May!G115+Jun!G115+Jul!G115),IF(Config!$C$6=8,SUM(+Ene!G115+Feb!G115+Mar!G115+Abr!G115+May!G115+Jun!G115+Jul!G115+Ago!G115),IF(Config!$C$6=9,SUM(+Ene!G115+Feb!G115+Mar!G115+Abr!G115+May!G115+Jun!G115+Jul!G115+Ago!G115+Set!G115),IF(Config!$C$6=10,SUM(+Ene!G115+Feb!G115+Mar!G115+Abr!G115+May!G115+Jun!G115+Jul!G115+Ago!G115+Set!G115+Oct!G115),IF(Config!$C$6=11,SUM(+Ene!G115+Feb!G115+Mar!G115+Abr!G115+May!G115+Jun!G115+Jul!G115+Ago!G115+Set!G115+Oct!G115+Nov!G115),IF(Config!$C$6=12,SUM(+Ene!G115+Feb!G115+Mar!G115+Abr!G115+May!G115+Jun!G115+Jul!G115+Ago!G115+Set!G115+Oct!G115+Nov!G115+Dic!G115)))))))))))))</f>
        <v>0</v>
      </c>
      <c r="H115" s="399">
        <f>IF(Config!$C$6=1,SUM(+Ene!H115),IF(Config!$C$6=2,SUM(+Ene!H115+Feb!H115),IF(Config!$C$6=3,SUM(+Ene!H115+Feb!H115+Mar!H115),IF(Config!$C$6=4,SUM(+Ene!H115+Feb!H115+Mar!H115+Abr!H115),IF(Config!$C$6=5,SUM(Ene!H115+Feb!H115+Mar!H115+Abr!H115+May!H115),IF(Config!$C$6=6,SUM(+Ene!H115+Feb!H115+Mar!H115+Abr!H115+May!H115+Jun!H115),IF(Config!$C$6=7,SUM(Ene!H115+Feb!H115+Mar!H115+Abr!H115+May!H115+Jun!H115+Jul!H115),IF(Config!$C$6=8,SUM(+Ene!H115+Feb!H115+Mar!H115+Abr!H115+May!H115+Jun!H115+Jul!H115+Ago!H115),IF(Config!$C$6=9,SUM(+Ene!H115+Feb!H115+Mar!H115+Abr!H115+May!H115+Jun!H115+Jul!H115+Ago!H115+Set!H115),IF(Config!$C$6=10,SUM(+Ene!H115+Feb!H115+Mar!H115+Abr!H115+May!H115+Jun!H115+Jul!H115+Ago!H115+Set!H115+Oct!H115),IF(Config!$C$6=11,SUM(+Ene!H115+Feb!H115+Mar!H115+Abr!H115+May!H115+Jun!H115+Jul!H115+Ago!H115+Set!H115+Oct!H115+Nov!H115),IF(Config!$C$6=12,SUM(+Ene!H115+Feb!H115+Mar!H115+Abr!H115+May!H115+Jun!H115+Jul!H115+Ago!H115+Set!H115+Oct!H115+Nov!H115+Dic!H115)))))))))))))</f>
        <v>0</v>
      </c>
      <c r="I115" s="399">
        <f>IF(Config!$C$6=1,SUM(+Ene!I115),IF(Config!$C$6=2,SUM(+Ene!I115+Feb!I115),IF(Config!$C$6=3,SUM(+Ene!I115+Feb!I115+Mar!I115),IF(Config!$C$6=4,SUM(+Ene!I115+Feb!I115+Mar!I115+Abr!I115),IF(Config!$C$6=5,SUM(Ene!I115+Feb!I115+Mar!I115+Abr!I115+May!I115),IF(Config!$C$6=6,SUM(+Ene!I115+Feb!I115+Mar!I115+Abr!I115+May!I115+Jun!I115),IF(Config!$C$6=7,SUM(Ene!I115+Feb!I115+Mar!I115+Abr!I115+May!I115+Jun!I115+Jul!I115),IF(Config!$C$6=8,SUM(+Ene!I115+Feb!I115+Mar!I115+Abr!I115+May!I115+Jun!I115+Jul!I115+Ago!I115),IF(Config!$C$6=9,SUM(+Ene!I115+Feb!I115+Mar!I115+Abr!I115+May!I115+Jun!I115+Jul!I115+Ago!I115+Set!I115),IF(Config!$C$6=10,SUM(+Ene!I115+Feb!I115+Mar!I115+Abr!I115+May!I115+Jun!I115+Jul!I115+Ago!I115+Set!I115+Oct!I115),IF(Config!$C$6=11,SUM(+Ene!I115+Feb!I115+Mar!I115+Abr!I115+May!I115+Jun!I115+Jul!I115+Ago!I115+Set!I115+Oct!I115+Nov!I115),IF(Config!$C$6=12,SUM(+Ene!I115+Feb!I115+Mar!I115+Abr!I115+May!I115+Jun!I115+Jul!I115+Ago!I115+Set!I115+Oct!I115+Nov!I115+Dic!I115)))))))))))))</f>
        <v>0</v>
      </c>
      <c r="J115" s="399">
        <f>IF(Config!$C$6=1,SUM(+Ene!J115),IF(Config!$C$6=2,SUM(+Ene!J115+Feb!J115),IF(Config!$C$6=3,SUM(+Ene!J115+Feb!J115+Mar!J115),IF(Config!$C$6=4,SUM(+Ene!J115+Feb!J115+Mar!J115+Abr!J115),IF(Config!$C$6=5,SUM(Ene!J115+Feb!J115+Mar!J115+Abr!J115+May!J115),IF(Config!$C$6=6,SUM(+Ene!J115+Feb!J115+Mar!J115+Abr!J115+May!J115+Jun!J115),IF(Config!$C$6=7,SUM(Ene!J115+Feb!J115+Mar!J115+Abr!J115+May!J115+Jun!J115+Jul!J115),IF(Config!$C$6=8,SUM(+Ene!J115+Feb!J115+Mar!J115+Abr!J115+May!J115+Jun!J115+Jul!J115+Ago!J115),IF(Config!$C$6=9,SUM(+Ene!J115+Feb!J115+Mar!J115+Abr!J115+May!J115+Jun!J115+Jul!J115+Ago!J115+Set!J115),IF(Config!$C$6=10,SUM(+Ene!J115+Feb!J115+Mar!J115+Abr!J115+May!J115+Jun!J115+Jul!J115+Ago!J115+Set!J115+Oct!J115),IF(Config!$C$6=11,SUM(+Ene!J115+Feb!J115+Mar!J115+Abr!J115+May!J115+Jun!J115+Jul!J115+Ago!J115+Set!J115+Oct!J115+Nov!J115),IF(Config!$C$6=12,SUM(+Ene!J115+Feb!J115+Mar!J115+Abr!J115+May!J115+Jun!J115+Jul!J115+Ago!J115+Set!J115+Oct!J115+Nov!J115+Dic!J115)))))))))))))</f>
        <v>0</v>
      </c>
      <c r="K115" s="399">
        <f>IF(Config!$C$6=1,SUM(+Ene!K115),IF(Config!$C$6=2,SUM(+Ene!K115+Feb!K115),IF(Config!$C$6=3,SUM(+Ene!K115+Feb!K115+Mar!K115),IF(Config!$C$6=4,SUM(+Ene!K115+Feb!K115+Mar!K115+Abr!K115),IF(Config!$C$6=5,SUM(Ene!K115+Feb!K115+Mar!K115+Abr!K115+May!K115),IF(Config!$C$6=6,SUM(+Ene!K115+Feb!K115+Mar!K115+Abr!K115+May!K115+Jun!K115),IF(Config!$C$6=7,SUM(Ene!K115+Feb!K115+Mar!K115+Abr!K115+May!K115+Jun!K115+Jul!K115),IF(Config!$C$6=8,SUM(+Ene!K115+Feb!K115+Mar!K115+Abr!K115+May!K115+Jun!K115+Jul!K115+Ago!K115),IF(Config!$C$6=9,SUM(+Ene!K115+Feb!K115+Mar!K115+Abr!K115+May!K115+Jun!K115+Jul!K115+Ago!K115+Set!K115),IF(Config!$C$6=10,SUM(+Ene!K115+Feb!K115+Mar!K115+Abr!K115+May!K115+Jun!K115+Jul!K115+Ago!K115+Set!K115+Oct!K115),IF(Config!$C$6=11,SUM(+Ene!K115+Feb!K115+Mar!K115+Abr!K115+May!K115+Jun!K115+Jul!K115+Ago!K115+Set!K115+Oct!K115+Nov!K115),IF(Config!$C$6=12,SUM(+Ene!K115+Feb!K115+Mar!K115+Abr!K115+May!K115+Jun!K115+Jul!K115+Ago!K115+Set!K115+Oct!K115+Nov!K115+Dic!K115)))))))))))))</f>
        <v>0</v>
      </c>
      <c r="L115" s="399">
        <f>IF(Config!$C$6=1,SUM(+Ene!L115),IF(Config!$C$6=2,SUM(+Ene!L115+Feb!L115),IF(Config!$C$6=3,SUM(+Ene!L115+Feb!L115+Mar!L115),IF(Config!$C$6=4,SUM(+Ene!L115+Feb!L115+Mar!L115+Abr!L115),IF(Config!$C$6=5,SUM(Ene!L115+Feb!L115+Mar!L115+Abr!L115+May!L115),IF(Config!$C$6=6,SUM(+Ene!L115+Feb!L115+Mar!L115+Abr!L115+May!L115+Jun!L115),IF(Config!$C$6=7,SUM(Ene!L115+Feb!L115+Mar!L115+Abr!L115+May!L115+Jun!L115+Jul!L115),IF(Config!$C$6=8,SUM(+Ene!L115+Feb!L115+Mar!L115+Abr!L115+May!L115+Jun!L115+Jul!L115+Ago!L115),IF(Config!$C$6=9,SUM(+Ene!L115+Feb!L115+Mar!L115+Abr!L115+May!L115+Jun!L115+Jul!L115+Ago!L115+Set!L115),IF(Config!$C$6=10,SUM(+Ene!L115+Feb!L115+Mar!L115+Abr!L115+May!L115+Jun!L115+Jul!L115+Ago!L115+Set!L115+Oct!L115),IF(Config!$C$6=11,SUM(+Ene!L115+Feb!L115+Mar!L115+Abr!L115+May!L115+Jun!L115+Jul!L115+Ago!L115+Set!L115+Oct!L115+Nov!L115),IF(Config!$C$6=12,SUM(+Ene!L115+Feb!L115+Mar!L115+Abr!L115+May!L115+Jun!L115+Jul!L115+Ago!L115+Set!L115+Oct!L115+Nov!L115+Dic!L115)))))))))))))</f>
        <v>0</v>
      </c>
      <c r="M115" s="399">
        <f>IF(Config!$C$6=1,SUM(+Ene!M115),IF(Config!$C$6=2,SUM(+Ene!M115+Feb!M115),IF(Config!$C$6=3,SUM(+Ene!M115+Feb!M115+Mar!M115),IF(Config!$C$6=4,SUM(+Ene!M115+Feb!M115+Mar!M115+Abr!M115),IF(Config!$C$6=5,SUM(Ene!M115+Feb!M115+Mar!M115+Abr!M115+May!M115),IF(Config!$C$6=6,SUM(+Ene!M115+Feb!M115+Mar!M115+Abr!M115+May!M115+Jun!M115),IF(Config!$C$6=7,SUM(Ene!M115+Feb!M115+Mar!M115+Abr!M115+May!M115+Jun!M115+Jul!M115),IF(Config!$C$6=8,SUM(+Ene!M115+Feb!M115+Mar!M115+Abr!M115+May!M115+Jun!M115+Jul!M115+Ago!M115),IF(Config!$C$6=9,SUM(+Ene!M115+Feb!M115+Mar!M115+Abr!M115+May!M115+Jun!M115+Jul!M115+Ago!M115+Set!M115),IF(Config!$C$6=10,SUM(+Ene!M115+Feb!M115+Mar!M115+Abr!M115+May!M115+Jun!M115+Jul!M115+Ago!M115+Set!M115+Oct!M115),IF(Config!$C$6=11,SUM(+Ene!M115+Feb!M115+Mar!M115+Abr!M115+May!M115+Jun!M115+Jul!M115+Ago!M115+Set!M115+Oct!M115+Nov!M115),IF(Config!$C$6=12,SUM(+Ene!M115+Feb!M115+Mar!M115+Abr!M115+May!M115+Jun!M115+Jul!M115+Ago!M115+Set!M115+Oct!M115+Nov!M115+Dic!M115)))))))))))))</f>
        <v>0</v>
      </c>
      <c r="N115" s="399">
        <f>IF(Config!$C$6=1,SUM(+Ene!N115),IF(Config!$C$6=2,SUM(+Ene!N115+Feb!N115),IF(Config!$C$6=3,SUM(+Ene!N115+Feb!N115+Mar!N115),IF(Config!$C$6=4,SUM(+Ene!N115+Feb!N115+Mar!N115+Abr!N115),IF(Config!$C$6=5,SUM(Ene!N115+Feb!N115+Mar!N115+Abr!N115+May!N115),IF(Config!$C$6=6,SUM(+Ene!N115+Feb!N115+Mar!N115+Abr!N115+May!N115+Jun!N115),IF(Config!$C$6=7,SUM(Ene!N115+Feb!N115+Mar!N115+Abr!N115+May!N115+Jun!N115+Jul!N115),IF(Config!$C$6=8,SUM(+Ene!N115+Feb!N115+Mar!N115+Abr!N115+May!N115+Jun!N115+Jul!N115+Ago!N115),IF(Config!$C$6=9,SUM(+Ene!N115+Feb!N115+Mar!N115+Abr!N115+May!N115+Jun!N115+Jul!N115+Ago!N115+Set!N115),IF(Config!$C$6=10,SUM(+Ene!N115+Feb!N115+Mar!N115+Abr!N115+May!N115+Jun!N115+Jul!N115+Ago!N115+Set!N115+Oct!N115),IF(Config!$C$6=11,SUM(+Ene!N115+Feb!N115+Mar!N115+Abr!N115+May!N115+Jun!N115+Jul!N115+Ago!N115+Set!N115+Oct!N115+Nov!N115),IF(Config!$C$6=12,SUM(+Ene!N115+Feb!N115+Mar!N115+Abr!N115+May!N115+Jun!N115+Jul!N115+Ago!N115+Set!N115+Oct!N115+Nov!N115+Dic!N115)))))))))))))</f>
        <v>0</v>
      </c>
      <c r="O115" s="399">
        <f>IF(Config!$C$6=1,SUM(+Ene!O115),IF(Config!$C$6=2,SUM(+Ene!O115+Feb!O115),IF(Config!$C$6=3,SUM(+Ene!O115+Feb!O115+Mar!O115),IF(Config!$C$6=4,SUM(+Ene!O115+Feb!O115+Mar!O115+Abr!O115),IF(Config!$C$6=5,SUM(Ene!O115+Feb!O115+Mar!O115+Abr!O115+May!O115),IF(Config!$C$6=6,SUM(+Ene!O115+Feb!O115+Mar!O115+Abr!O115+May!O115+Jun!O115),IF(Config!$C$6=7,SUM(Ene!O115+Feb!O115+Mar!O115+Abr!O115+May!O115+Jun!O115+Jul!O115),IF(Config!$C$6=8,SUM(+Ene!O115+Feb!O115+Mar!O115+Abr!O115+May!O115+Jun!O115+Jul!O115+Ago!O115),IF(Config!$C$6=9,SUM(+Ene!O115+Feb!O115+Mar!O115+Abr!O115+May!O115+Jun!O115+Jul!O115+Ago!O115+Set!O115),IF(Config!$C$6=10,SUM(+Ene!O115+Feb!O115+Mar!O115+Abr!O115+May!O115+Jun!O115+Jul!O115+Ago!O115+Set!O115+Oct!O115),IF(Config!$C$6=11,SUM(+Ene!O115+Feb!O115+Mar!O115+Abr!O115+May!O115+Jun!O115+Jul!O115+Ago!O115+Set!O115+Oct!O115+Nov!O115),IF(Config!$C$6=12,SUM(+Ene!O115+Feb!O115+Mar!O115+Abr!O115+May!O115+Jun!O115+Jul!O115+Ago!O115+Set!O115+Oct!O115+Nov!O115+Dic!O115)))))))))))))</f>
        <v>0</v>
      </c>
      <c r="P115" s="399">
        <f>IF(Config!$C$6=1,SUM(+Ene!P115),IF(Config!$C$6=2,SUM(+Ene!P115+Feb!P115),IF(Config!$C$6=3,SUM(+Ene!P115+Feb!P115+Mar!P115),IF(Config!$C$6=4,SUM(+Ene!P115+Feb!P115+Mar!P115+Abr!P115),IF(Config!$C$6=5,SUM(Ene!P115+Feb!P115+Mar!P115+Abr!P115+May!P115),IF(Config!$C$6=6,SUM(+Ene!P115+Feb!P115+Mar!P115+Abr!P115+May!P115+Jun!P115),IF(Config!$C$6=7,SUM(Ene!P115+Feb!P115+Mar!P115+Abr!P115+May!P115+Jun!P115+Jul!P115),IF(Config!$C$6=8,SUM(+Ene!P115+Feb!P115+Mar!P115+Abr!P115+May!P115+Jun!P115+Jul!P115+Ago!P115),IF(Config!$C$6=9,SUM(+Ene!P115+Feb!P115+Mar!P115+Abr!P115+May!P115+Jun!P115+Jul!P115+Ago!P115+Set!P115),IF(Config!$C$6=10,SUM(+Ene!P115+Feb!P115+Mar!P115+Abr!P115+May!P115+Jun!P115+Jul!P115+Ago!P115+Set!P115+Oct!P115),IF(Config!$C$6=11,SUM(+Ene!P115+Feb!P115+Mar!P115+Abr!P115+May!P115+Jun!P115+Jul!P115+Ago!P115+Set!P115+Oct!P115+Nov!P115),IF(Config!$C$6=12,SUM(+Ene!P115+Feb!P115+Mar!P115+Abr!P115+May!P115+Jun!P115+Jul!P115+Ago!P115+Set!P115+Oct!P115+Nov!P115+Dic!P115)))))))))))))</f>
        <v>0</v>
      </c>
      <c r="Q115" s="399">
        <f>IF(Config!$C$6=1,SUM(+Ene!Q115),IF(Config!$C$6=2,SUM(+Ene!Q115+Feb!Q115),IF(Config!$C$6=3,SUM(+Ene!Q115+Feb!Q115+Mar!Q115),IF(Config!$C$6=4,SUM(+Ene!Q115+Feb!Q115+Mar!Q115+Abr!Q115),IF(Config!$C$6=5,SUM(Ene!Q115+Feb!Q115+Mar!Q115+Abr!Q115+May!Q115),IF(Config!$C$6=6,SUM(+Ene!Q115+Feb!Q115+Mar!Q115+Abr!Q115+May!Q115+Jun!Q115),IF(Config!$C$6=7,SUM(Ene!Q115+Feb!Q115+Mar!Q115+Abr!Q115+May!Q115+Jun!Q115+Jul!Q115),IF(Config!$C$6=8,SUM(+Ene!Q115+Feb!Q115+Mar!Q115+Abr!Q115+May!Q115+Jun!Q115+Jul!Q115+Ago!Q115),IF(Config!$C$6=9,SUM(+Ene!Q115+Feb!Q115+Mar!Q115+Abr!Q115+May!Q115+Jun!Q115+Jul!Q115+Ago!Q115+Set!Q115),IF(Config!$C$6=10,SUM(+Ene!Q115+Feb!Q115+Mar!Q115+Abr!Q115+May!Q115+Jun!Q115+Jul!Q115+Ago!Q115+Set!Q115+Oct!Q115),IF(Config!$C$6=11,SUM(+Ene!Q115+Feb!Q115+Mar!Q115+Abr!Q115+May!Q115+Jun!Q115+Jul!Q115+Ago!Q115+Set!Q115+Oct!Q115+Nov!Q115),IF(Config!$C$6=12,SUM(+Ene!Q115+Feb!Q115+Mar!Q115+Abr!Q115+May!Q115+Jun!Q115+Jul!Q115+Ago!Q115+Set!Q115+Oct!Q115+Nov!Q115+Dic!Q115)))))))))))))</f>
        <v>0</v>
      </c>
      <c r="R115" s="399">
        <f>IF(Config!$C$6=1,SUM(+Ene!R115),IF(Config!$C$6=2,SUM(+Ene!R115+Feb!R115),IF(Config!$C$6=3,SUM(+Ene!R115+Feb!R115+Mar!R115),IF(Config!$C$6=4,SUM(+Ene!R115+Feb!R115+Mar!R115+Abr!R115),IF(Config!$C$6=5,SUM(Ene!R115+Feb!R115+Mar!R115+Abr!R115+May!R115),IF(Config!$C$6=6,SUM(+Ene!R115+Feb!R115+Mar!R115+Abr!R115+May!R115+Jun!R115),IF(Config!$C$6=7,SUM(Ene!R115+Feb!R115+Mar!R115+Abr!R115+May!R115+Jun!R115+Jul!R115),IF(Config!$C$6=8,SUM(+Ene!R115+Feb!R115+Mar!R115+Abr!R115+May!R115+Jun!R115+Jul!R115+Ago!R115),IF(Config!$C$6=9,SUM(+Ene!R115+Feb!R115+Mar!R115+Abr!R115+May!R115+Jun!R115+Jul!R115+Ago!R115+Set!R115),IF(Config!$C$6=10,SUM(+Ene!R115+Feb!R115+Mar!R115+Abr!R115+May!R115+Jun!R115+Jul!R115+Ago!R115+Set!R115+Oct!R115),IF(Config!$C$6=11,SUM(+Ene!R115+Feb!R115+Mar!R115+Abr!R115+May!R115+Jun!R115+Jul!R115+Ago!R115+Set!R115+Oct!R115+Nov!R115),IF(Config!$C$6=12,SUM(+Ene!R115+Feb!R115+Mar!R115+Abr!R115+May!R115+Jun!R115+Jul!R115+Ago!R115+Set!R115+Oct!R115+Nov!R115+Dic!R115)))))))))))))</f>
        <v>0</v>
      </c>
      <c r="S115" s="399">
        <f>IF(Config!$C$6=1,SUM(+Ene!S115),IF(Config!$C$6=2,SUM(+Ene!S115+Feb!S115),IF(Config!$C$6=3,SUM(+Ene!S115+Feb!S115+Mar!S115),IF(Config!$C$6=4,SUM(+Ene!S115+Feb!S115+Mar!S115+Abr!S115),IF(Config!$C$6=5,SUM(Ene!S115+Feb!S115+Mar!S115+Abr!S115+May!S115),IF(Config!$C$6=6,SUM(+Ene!S115+Feb!S115+Mar!S115+Abr!S115+May!S115+Jun!S115),IF(Config!$C$6=7,SUM(Ene!S115+Feb!S115+Mar!S115+Abr!S115+May!S115+Jun!S115+Jul!S115),IF(Config!$C$6=8,SUM(+Ene!S115+Feb!S115+Mar!S115+Abr!S115+May!S115+Jun!S115+Jul!S115+Ago!S115),IF(Config!$C$6=9,SUM(+Ene!S115+Feb!S115+Mar!S115+Abr!S115+May!S115+Jun!S115+Jul!S115+Ago!S115+Set!S115),IF(Config!$C$6=10,SUM(+Ene!S115+Feb!S115+Mar!S115+Abr!S115+May!S115+Jun!S115+Jul!S115+Ago!S115+Set!S115+Oct!S115),IF(Config!$C$6=11,SUM(+Ene!S115+Feb!S115+Mar!S115+Abr!S115+May!S115+Jun!S115+Jul!S115+Ago!S115+Set!S115+Oct!S115+Nov!S115),IF(Config!$C$6=12,SUM(+Ene!S115+Feb!S115+Mar!S115+Abr!S115+May!S115+Jun!S115+Jul!S115+Ago!S115+Set!S115+Oct!S115+Nov!S115+Dic!S115)))))))))))))</f>
        <v>0</v>
      </c>
      <c r="T115" s="399">
        <f>IF(Config!$C$6=1,SUM(+Ene!T115),IF(Config!$C$6=2,SUM(+Ene!T115+Feb!T115),IF(Config!$C$6=3,SUM(+Ene!T115+Feb!T115+Mar!T115),IF(Config!$C$6=4,SUM(+Ene!T115+Feb!T115+Mar!T115+Abr!T115),IF(Config!$C$6=5,SUM(Ene!T115+Feb!T115+Mar!T115+Abr!T115+May!T115),IF(Config!$C$6=6,SUM(+Ene!T115+Feb!T115+Mar!T115+Abr!T115+May!T115+Jun!T115),IF(Config!$C$6=7,SUM(Ene!T115+Feb!T115+Mar!T115+Abr!T115+May!T115+Jun!T115+Jul!T115),IF(Config!$C$6=8,SUM(+Ene!T115+Feb!T115+Mar!T115+Abr!T115+May!T115+Jun!T115+Jul!T115+Ago!T115),IF(Config!$C$6=9,SUM(+Ene!T115+Feb!T115+Mar!T115+Abr!T115+May!T115+Jun!T115+Jul!T115+Ago!T115+Set!T115),IF(Config!$C$6=10,SUM(+Ene!T115+Feb!T115+Mar!T115+Abr!T115+May!T115+Jun!T115+Jul!T115+Ago!T115+Set!T115+Oct!T115),IF(Config!$C$6=11,SUM(+Ene!T115+Feb!T115+Mar!T115+Abr!T115+May!T115+Jun!T115+Jul!T115+Ago!T115+Set!T115+Oct!T115+Nov!T115),IF(Config!$C$6=12,SUM(+Ene!T115+Feb!T115+Mar!T115+Abr!T115+May!T115+Jun!T115+Jul!T115+Ago!T115+Set!T115+Oct!T115+Nov!T115+Dic!T115)))))))))))))</f>
        <v>0</v>
      </c>
      <c r="U115" s="399">
        <f>IF(Config!$C$6=1,SUM(+Ene!U115),IF(Config!$C$6=2,SUM(+Ene!U115+Feb!U115),IF(Config!$C$6=3,SUM(+Ene!U115+Feb!U115+Mar!U115),IF(Config!$C$6=4,SUM(+Ene!U115+Feb!U115+Mar!U115+Abr!U115),IF(Config!$C$6=5,SUM(Ene!U115+Feb!U115+Mar!U115+Abr!U115+May!U115),IF(Config!$C$6=6,SUM(+Ene!U115+Feb!U115+Mar!U115+Abr!U115+May!U115+Jun!U115),IF(Config!$C$6=7,SUM(Ene!U115+Feb!U115+Mar!U115+Abr!U115+May!U115+Jun!U115+Jul!U115),IF(Config!$C$6=8,SUM(+Ene!U115+Feb!U115+Mar!U115+Abr!U115+May!U115+Jun!U115+Jul!U115+Ago!U115),IF(Config!$C$6=9,SUM(+Ene!U115+Feb!U115+Mar!U115+Abr!U115+May!U115+Jun!U115+Jul!U115+Ago!U115+Set!U115),IF(Config!$C$6=10,SUM(+Ene!U115+Feb!U115+Mar!U115+Abr!U115+May!U115+Jun!U115+Jul!U115+Ago!U115+Set!U115+Oct!U115),IF(Config!$C$6=11,SUM(+Ene!U115+Feb!U115+Mar!U115+Abr!U115+May!U115+Jun!U115+Jul!U115+Ago!U115+Set!U115+Oct!U115+Nov!U115),IF(Config!$C$6=12,SUM(+Ene!U115+Feb!U115+Mar!U115+Abr!U115+May!U115+Jun!U115+Jul!U115+Ago!U115+Set!U115+Oct!U115+Nov!U115+Dic!U115)))))))))))))</f>
        <v>0</v>
      </c>
      <c r="V115" s="399">
        <f>IF(Config!$C$6=1,SUM(+Ene!V115),IF(Config!$C$6=2,SUM(+Ene!V115+Feb!V115),IF(Config!$C$6=3,SUM(+Ene!V115+Feb!V115+Mar!V115),IF(Config!$C$6=4,SUM(+Ene!V115+Feb!V115+Mar!V115+Abr!V115),IF(Config!$C$6=5,SUM(Ene!V115+Feb!V115+Mar!V115+Abr!V115+May!V115),IF(Config!$C$6=6,SUM(+Ene!V115+Feb!V115+Mar!V115+Abr!V115+May!V115+Jun!V115),IF(Config!$C$6=7,SUM(Ene!V115+Feb!V115+Mar!V115+Abr!V115+May!V115+Jun!V115+Jul!V115),IF(Config!$C$6=8,SUM(+Ene!V115+Feb!V115+Mar!V115+Abr!V115+May!V115+Jun!V115+Jul!V115+Ago!V115),IF(Config!$C$6=9,SUM(+Ene!V115+Feb!V115+Mar!V115+Abr!V115+May!V115+Jun!V115+Jul!V115+Ago!V115+Set!V115),IF(Config!$C$6=10,SUM(+Ene!V115+Feb!V115+Mar!V115+Abr!V115+May!V115+Jun!V115+Jul!V115+Ago!V115+Set!V115+Oct!V115),IF(Config!$C$6=11,SUM(+Ene!V115+Feb!V115+Mar!V115+Abr!V115+May!V115+Jun!V115+Jul!V115+Ago!V115+Set!V115+Oct!V115+Nov!V115),IF(Config!$C$6=12,SUM(+Ene!V115+Feb!V115+Mar!V115+Abr!V115+May!V115+Jun!V115+Jul!V115+Ago!V115+Set!V115+Oct!V115+Nov!V115+Dic!V115)))))))))))))</f>
        <v>0</v>
      </c>
      <c r="W115" s="399">
        <f>IF(Config!$C$6=1,SUM(+Ene!W115),IF(Config!$C$6=2,SUM(+Ene!W115+Feb!W115),IF(Config!$C$6=3,SUM(+Ene!W115+Feb!W115+Mar!W115),IF(Config!$C$6=4,SUM(+Ene!W115+Feb!W115+Mar!W115+Abr!W115),IF(Config!$C$6=5,SUM(Ene!W115+Feb!W115+Mar!W115+Abr!W115+May!W115),IF(Config!$C$6=6,SUM(+Ene!W115+Feb!W115+Mar!W115+Abr!W115+May!W115+Jun!W115),IF(Config!$C$6=7,SUM(Ene!W115+Feb!W115+Mar!W115+Abr!W115+May!W115+Jun!W115+Jul!W115),IF(Config!$C$6=8,SUM(+Ene!W115+Feb!W115+Mar!W115+Abr!W115+May!W115+Jun!W115+Jul!W115+Ago!W115),IF(Config!$C$6=9,SUM(+Ene!W115+Feb!W115+Mar!W115+Abr!W115+May!W115+Jun!W115+Jul!W115+Ago!W115+Set!W115),IF(Config!$C$6=10,SUM(+Ene!W115+Feb!W115+Mar!W115+Abr!W115+May!W115+Jun!W115+Jul!W115+Ago!W115+Set!W115+Oct!W115),IF(Config!$C$6=11,SUM(+Ene!W115+Feb!W115+Mar!W115+Abr!W115+May!W115+Jun!W115+Jul!W115+Ago!W115+Set!W115+Oct!W115+Nov!W115),IF(Config!$C$6=12,SUM(+Ene!W115+Feb!W115+Mar!W115+Abr!W115+May!W115+Jun!W115+Jul!W115+Ago!W115+Set!W115+Oct!W115+Nov!W115+Dic!W115)))))))))))))</f>
        <v>0</v>
      </c>
      <c r="X115" s="399">
        <f>IF(Config!$C$6=1,SUM(+Ene!X115),IF(Config!$C$6=2,SUM(+Ene!X115+Feb!X115),IF(Config!$C$6=3,SUM(+Ene!X115+Feb!X115+Mar!X115),IF(Config!$C$6=4,SUM(+Ene!X115+Feb!X115+Mar!X115+Abr!X115),IF(Config!$C$6=5,SUM(Ene!X115+Feb!X115+Mar!X115+Abr!X115+May!X115),IF(Config!$C$6=6,SUM(+Ene!X115+Feb!X115+Mar!X115+Abr!X115+May!X115+Jun!X115),IF(Config!$C$6=7,SUM(Ene!X115+Feb!X115+Mar!X115+Abr!X115+May!X115+Jun!X115+Jul!X115),IF(Config!$C$6=8,SUM(+Ene!X115+Feb!X115+Mar!X115+Abr!X115+May!X115+Jun!X115+Jul!X115+Ago!X115),IF(Config!$C$6=9,SUM(+Ene!X115+Feb!X115+Mar!X115+Abr!X115+May!X115+Jun!X115+Jul!X115+Ago!X115+Set!X115),IF(Config!$C$6=10,SUM(+Ene!X115+Feb!X115+Mar!X115+Abr!X115+May!X115+Jun!X115+Jul!X115+Ago!X115+Set!X115+Oct!X115),IF(Config!$C$6=11,SUM(+Ene!X115+Feb!X115+Mar!X115+Abr!X115+May!X115+Jun!X115+Jul!X115+Ago!X115+Set!X115+Oct!X115+Nov!X115),IF(Config!$C$6=12,SUM(+Ene!X115+Feb!X115+Mar!X115+Abr!X115+May!X115+Jun!X115+Jul!X115+Ago!X115+Set!X115+Oct!X115+Nov!X115+Dic!X115)))))))))))))</f>
        <v>0</v>
      </c>
      <c r="Y115" s="399">
        <f>IF(Config!$C$6=1,SUM(+Ene!Y115),IF(Config!$C$6=2,SUM(+Ene!Y115+Feb!Y115),IF(Config!$C$6=3,SUM(+Ene!Y115+Feb!Y115+Mar!Y115),IF(Config!$C$6=4,SUM(+Ene!Y115+Feb!Y115+Mar!Y115+Abr!Y115),IF(Config!$C$6=5,SUM(Ene!Y115+Feb!Y115+Mar!Y115+Abr!Y115+May!Y115),IF(Config!$C$6=6,SUM(+Ene!Y115+Feb!Y115+Mar!Y115+Abr!Y115+May!Y115+Jun!Y115),IF(Config!$C$6=7,SUM(Ene!Y115+Feb!Y115+Mar!Y115+Abr!Y115+May!Y115+Jun!Y115+Jul!Y115),IF(Config!$C$6=8,SUM(+Ene!Y115+Feb!Y115+Mar!Y115+Abr!Y115+May!Y115+Jun!Y115+Jul!Y115+Ago!Y115),IF(Config!$C$6=9,SUM(+Ene!Y115+Feb!Y115+Mar!Y115+Abr!Y115+May!Y115+Jun!Y115+Jul!Y115+Ago!Y115+Set!Y115),IF(Config!$C$6=10,SUM(+Ene!Y115+Feb!Y115+Mar!Y115+Abr!Y115+May!Y115+Jun!Y115+Jul!Y115+Ago!Y115+Set!Y115+Oct!Y115),IF(Config!$C$6=11,SUM(+Ene!Y115+Feb!Y115+Mar!Y115+Abr!Y115+May!Y115+Jun!Y115+Jul!Y115+Ago!Y115+Set!Y115+Oct!Y115+Nov!Y115),IF(Config!$C$6=12,SUM(+Ene!Y115+Feb!Y115+Mar!Y115+Abr!Y115+May!Y115+Jun!Y115+Jul!Y115+Ago!Y115+Set!Y115+Oct!Y115+Nov!Y115+Dic!Y115)))))))))))))</f>
        <v>0</v>
      </c>
      <c r="Z115" s="399">
        <f>IF(Config!$C$6=1,SUM(+Ene!Z115),IF(Config!$C$6=2,SUM(+Ene!Z115+Feb!Z115),IF(Config!$C$6=3,SUM(+Ene!Z115+Feb!Z115+Mar!Z115),IF(Config!$C$6=4,SUM(+Ene!Z115+Feb!Z115+Mar!Z115+Abr!Z115),IF(Config!$C$6=5,SUM(Ene!Z115+Feb!Z115+Mar!Z115+Abr!Z115+May!Z115),IF(Config!$C$6=6,SUM(+Ene!Z115+Feb!Z115+Mar!Z115+Abr!Z115+May!Z115+Jun!Z115),IF(Config!$C$6=7,SUM(Ene!Z115+Feb!Z115+Mar!Z115+Abr!Z115+May!Z115+Jun!Z115+Jul!Z115),IF(Config!$C$6=8,SUM(+Ene!Z115+Feb!Z115+Mar!Z115+Abr!Z115+May!Z115+Jun!Z115+Jul!Z115+Ago!Z115),IF(Config!$C$6=9,SUM(+Ene!Z115+Feb!Z115+Mar!Z115+Abr!Z115+May!Z115+Jun!Z115+Jul!Z115+Ago!Z115+Set!Z115),IF(Config!$C$6=10,SUM(+Ene!Z115+Feb!Z115+Mar!Z115+Abr!Z115+May!Z115+Jun!Z115+Jul!Z115+Ago!Z115+Set!Z115+Oct!Z115),IF(Config!$C$6=11,SUM(+Ene!Z115+Feb!Z115+Mar!Z115+Abr!Z115+May!Z115+Jun!Z115+Jul!Z115+Ago!Z115+Set!Z115+Oct!Z115+Nov!Z115),IF(Config!$C$6=12,SUM(+Ene!Z115+Feb!Z115+Mar!Z115+Abr!Z115+May!Z115+Jun!Z115+Jul!Z115+Ago!Z115+Set!Z115+Oct!Z115+Nov!Z115+Dic!Z115)))))))))))))</f>
        <v>0</v>
      </c>
      <c r="AA115" s="399">
        <f>IF(Config!$C$6=1,SUM(+Ene!AA115),IF(Config!$C$6=2,SUM(+Ene!AA115+Feb!AA115),IF(Config!$C$6=3,SUM(+Ene!AA115+Feb!AA115+Mar!AA115),IF(Config!$C$6=4,SUM(+Ene!AA115+Feb!AA115+Mar!AA115+Abr!AA115),IF(Config!$C$6=5,SUM(Ene!AA115+Feb!AA115+Mar!AA115+Abr!AA115+May!AA115),IF(Config!$C$6=6,SUM(+Ene!AA115+Feb!AA115+Mar!AA115+Abr!AA115+May!AA115+Jun!AA115),IF(Config!$C$6=7,SUM(Ene!AA115+Feb!AA115+Mar!AA115+Abr!AA115+May!AA115+Jun!AA115+Jul!AA115),IF(Config!$C$6=8,SUM(+Ene!AA115+Feb!AA115+Mar!AA115+Abr!AA115+May!AA115+Jun!AA115+Jul!AA115+Ago!AA115),IF(Config!$C$6=9,SUM(+Ene!AA115+Feb!AA115+Mar!AA115+Abr!AA115+May!AA115+Jun!AA115+Jul!AA115+Ago!AA115+Set!AA115),IF(Config!$C$6=10,SUM(+Ene!AA115+Feb!AA115+Mar!AA115+Abr!AA115+May!AA115+Jun!AA115+Jul!AA115+Ago!AA115+Set!AA115+Oct!AA115),IF(Config!$C$6=11,SUM(+Ene!AA115+Feb!AA115+Mar!AA115+Abr!AA115+May!AA115+Jun!AA115+Jul!AA115+Ago!AA115+Set!AA115+Oct!AA115+Nov!AA115),IF(Config!$C$6=12,SUM(+Ene!AA115+Feb!AA115+Mar!AA115+Abr!AA115+May!AA115+Jun!AA115+Jul!AA115+Ago!AA115+Set!AA115+Oct!AA115+Nov!AA115+Dic!AA115)))))))))))))</f>
        <v>0</v>
      </c>
      <c r="AB115" s="399">
        <f>IF(Config!$C$6=1,SUM(+Ene!AB115),IF(Config!$C$6=2,SUM(+Ene!AB115+Feb!AB115),IF(Config!$C$6=3,SUM(+Ene!AB115+Feb!AB115+Mar!AB115),IF(Config!$C$6=4,SUM(+Ene!AB115+Feb!AB115+Mar!AB115+Abr!AB115),IF(Config!$C$6=5,SUM(Ene!AB115+Feb!AB115+Mar!AB115+Abr!AB115+May!AB115),IF(Config!$C$6=6,SUM(+Ene!AB115+Feb!AB115+Mar!AB115+Abr!AB115+May!AB115+Jun!AB115),IF(Config!$C$6=7,SUM(Ene!AB115+Feb!AB115+Mar!AB115+Abr!AB115+May!AB115+Jun!AB115+Jul!AB115),IF(Config!$C$6=8,SUM(+Ene!AB115+Feb!AB115+Mar!AB115+Abr!AB115+May!AB115+Jun!AB115+Jul!AB115+Ago!AB115),IF(Config!$C$6=9,SUM(+Ene!AB115+Feb!AB115+Mar!AB115+Abr!AB115+May!AB115+Jun!AB115+Jul!AB115+Ago!AB115+Set!AB115),IF(Config!$C$6=10,SUM(+Ene!AB115+Feb!AB115+Mar!AB115+Abr!AB115+May!AB115+Jun!AB115+Jul!AB115+Ago!AB115+Set!AB115+Oct!AB115),IF(Config!$C$6=11,SUM(+Ene!AB115+Feb!AB115+Mar!AB115+Abr!AB115+May!AB115+Jun!AB115+Jul!AB115+Ago!AB115+Set!AB115+Oct!AB115+Nov!AB115),IF(Config!$C$6=12,SUM(+Ene!AB115+Feb!AB115+Mar!AB115+Abr!AB115+May!AB115+Jun!AB115+Jul!AB115+Ago!AB115+Set!AB115+Oct!AB115+Nov!AB115+Dic!AB115)))))))))))))</f>
        <v>0</v>
      </c>
      <c r="AC115" s="399">
        <f>IF(Config!$C$6=1,SUM(+Ene!AC115),IF(Config!$C$6=2,SUM(+Ene!AC115+Feb!AC115),IF(Config!$C$6=3,SUM(+Ene!AC115+Feb!AC115+Mar!AC115),IF(Config!$C$6=4,SUM(+Ene!AC115+Feb!AC115+Mar!AC115+Abr!AC115),IF(Config!$C$6=5,SUM(Ene!AC115+Feb!AC115+Mar!AC115+Abr!AC115+May!AC115),IF(Config!$C$6=6,SUM(+Ene!AC115+Feb!AC115+Mar!AC115+Abr!AC115+May!AC115+Jun!AC115),IF(Config!$C$6=7,SUM(Ene!AC115+Feb!AC115+Mar!AC115+Abr!AC115+May!AC115+Jun!AC115+Jul!AC115),IF(Config!$C$6=8,SUM(+Ene!AC115+Feb!AC115+Mar!AC115+Abr!AC115+May!AC115+Jun!AC115+Jul!AC115+Ago!AC115),IF(Config!$C$6=9,SUM(+Ene!AC115+Feb!AC115+Mar!AC115+Abr!AC115+May!AC115+Jun!AC115+Jul!AC115+Ago!AC115+Set!AC115),IF(Config!$C$6=10,SUM(+Ene!AC115+Feb!AC115+Mar!AC115+Abr!AC115+May!AC115+Jun!AC115+Jul!AC115+Ago!AC115+Set!AC115+Oct!AC115),IF(Config!$C$6=11,SUM(+Ene!AC115+Feb!AC115+Mar!AC115+Abr!AC115+May!AC115+Jun!AC115+Jul!AC115+Ago!AC115+Set!AC115+Oct!AC115+Nov!AC115),IF(Config!$C$6=12,SUM(+Ene!AC115+Feb!AC115+Mar!AC115+Abr!AC115+May!AC115+Jun!AC115+Jul!AC115+Ago!AC115+Set!AC115+Oct!AC115+Nov!AC115+Dic!AC115)))))))))))))</f>
        <v>0</v>
      </c>
      <c r="AD115" s="399">
        <f>IF(Config!$C$6=1,SUM(+Ene!AD115),IF(Config!$C$6=2,SUM(+Ene!AD115+Feb!AD115),IF(Config!$C$6=3,SUM(+Ene!AD115+Feb!AD115+Mar!AD115),IF(Config!$C$6=4,SUM(+Ene!AD115+Feb!AD115+Mar!AD115+Abr!AD115),IF(Config!$C$6=5,SUM(Ene!AD115+Feb!AD115+Mar!AD115+Abr!AD115+May!AD115),IF(Config!$C$6=6,SUM(+Ene!AD115+Feb!AD115+Mar!AD115+Abr!AD115+May!AD115+Jun!AD115),IF(Config!$C$6=7,SUM(Ene!AD115+Feb!AD115+Mar!AD115+Abr!AD115+May!AD115+Jun!AD115+Jul!AD115),IF(Config!$C$6=8,SUM(+Ene!AD115+Feb!AD115+Mar!AD115+Abr!AD115+May!AD115+Jun!AD115+Jul!AD115+Ago!AD115),IF(Config!$C$6=9,SUM(+Ene!AD115+Feb!AD115+Mar!AD115+Abr!AD115+May!AD115+Jun!AD115+Jul!AD115+Ago!AD115+Set!AD115),IF(Config!$C$6=10,SUM(+Ene!AD115+Feb!AD115+Mar!AD115+Abr!AD115+May!AD115+Jun!AD115+Jul!AD115+Ago!AD115+Set!AD115+Oct!AD115),IF(Config!$C$6=11,SUM(+Ene!AD115+Feb!AD115+Mar!AD115+Abr!AD115+May!AD115+Jun!AD115+Jul!AD115+Ago!AD115+Set!AD115+Oct!AD115+Nov!AD115),IF(Config!$C$6=12,SUM(+Ene!AD115+Feb!AD115+Mar!AD115+Abr!AD115+May!AD115+Jun!AD115+Jul!AD115+Ago!AD115+Set!AD115+Oct!AD115+Nov!AD115+Dic!AD115)))))))))))))</f>
        <v>0</v>
      </c>
      <c r="AE115" s="399">
        <f>IF(Config!$C$6=1,SUM(+Ene!AE115),IF(Config!$C$6=2,SUM(+Ene!AE115+Feb!AE115),IF(Config!$C$6=3,SUM(+Ene!AE115+Feb!AE115+Mar!AE115),IF(Config!$C$6=4,SUM(+Ene!AE115+Feb!AE115+Mar!AE115+Abr!AE115),IF(Config!$C$6=5,SUM(Ene!AE115+Feb!AE115+Mar!AE115+Abr!AE115+May!AE115),IF(Config!$C$6=6,SUM(+Ene!AE115+Feb!AE115+Mar!AE115+Abr!AE115+May!AE115+Jun!AE115),IF(Config!$C$6=7,SUM(Ene!AE115+Feb!AE115+Mar!AE115+Abr!AE115+May!AE115+Jun!AE115+Jul!AE115),IF(Config!$C$6=8,SUM(+Ene!AE115+Feb!AE115+Mar!AE115+Abr!AE115+May!AE115+Jun!AE115+Jul!AE115+Ago!AE115),IF(Config!$C$6=9,SUM(+Ene!AE115+Feb!AE115+Mar!AE115+Abr!AE115+May!AE115+Jun!AE115+Jul!AE115+Ago!AE115+Set!AE115),IF(Config!$C$6=10,SUM(+Ene!AE115+Feb!AE115+Mar!AE115+Abr!AE115+May!AE115+Jun!AE115+Jul!AE115+Ago!AE115+Set!AE115+Oct!AE115),IF(Config!$C$6=11,SUM(+Ene!AE115+Feb!AE115+Mar!AE115+Abr!AE115+May!AE115+Jun!AE115+Jul!AE115+Ago!AE115+Set!AE115+Oct!AE115+Nov!AE115),IF(Config!$C$6=12,SUM(+Ene!AE115+Feb!AE115+Mar!AE115+Abr!AE115+May!AE115+Jun!AE115+Jul!AE115+Ago!AE115+Set!AE115+Oct!AE115+Nov!AE115+Dic!AE115)))))))))))))</f>
        <v>0</v>
      </c>
      <c r="AF115" s="399">
        <f>IF(Config!$C$6=1,SUM(+Ene!AF115),IF(Config!$C$6=2,SUM(+Ene!AF115+Feb!AF115),IF(Config!$C$6=3,SUM(+Ene!AF115+Feb!AF115+Mar!AF115),IF(Config!$C$6=4,SUM(+Ene!AF115+Feb!AF115+Mar!AF115+Abr!AF115),IF(Config!$C$6=5,SUM(Ene!AF115+Feb!AF115+Mar!AF115+Abr!AF115+May!AF115),IF(Config!$C$6=6,SUM(+Ene!AF115+Feb!AF115+Mar!AF115+Abr!AF115+May!AF115+Jun!AF115),IF(Config!$C$6=7,SUM(Ene!AF115+Feb!AF115+Mar!AF115+Abr!AF115+May!AF115+Jun!AF115+Jul!AF115),IF(Config!$C$6=8,SUM(+Ene!AF115+Feb!AF115+Mar!AF115+Abr!AF115+May!AF115+Jun!AF115+Jul!AF115+Ago!AF115),IF(Config!$C$6=9,SUM(+Ene!AF115+Feb!AF115+Mar!AF115+Abr!AF115+May!AF115+Jun!AF115+Jul!AF115+Ago!AF115+Set!AF115),IF(Config!$C$6=10,SUM(+Ene!AF115+Feb!AF115+Mar!AF115+Abr!AF115+May!AF115+Jun!AF115+Jul!AF115+Ago!AF115+Set!AF115+Oct!AF115),IF(Config!$C$6=11,SUM(+Ene!AF115+Feb!AF115+Mar!AF115+Abr!AF115+May!AF115+Jun!AF115+Jul!AF115+Ago!AF115+Set!AF115+Oct!AF115+Nov!AF115),IF(Config!$C$6=12,SUM(+Ene!AF115+Feb!AF115+Mar!AF115+Abr!AF115+May!AF115+Jun!AF115+Jul!AF115+Ago!AF115+Set!AF115+Oct!AF115+Nov!AF115+Dic!AF115)))))))))))))</f>
        <v>0</v>
      </c>
      <c r="AG115" s="399">
        <f>IF(Config!$C$6=1,SUM(+Ene!AG115),IF(Config!$C$6=2,SUM(+Ene!AG115+Feb!AG115),IF(Config!$C$6=3,SUM(+Ene!AG115+Feb!AG115+Mar!AG115),IF(Config!$C$6=4,SUM(+Ene!AG115+Feb!AG115+Mar!AG115+Abr!AG115),IF(Config!$C$6=5,SUM(Ene!AG115+Feb!AG115+Mar!AG115+Abr!AG115+May!AG115),IF(Config!$C$6=6,SUM(+Ene!AG115+Feb!AG115+Mar!AG115+Abr!AG115+May!AG115+Jun!AG115),IF(Config!$C$6=7,SUM(Ene!AG115+Feb!AG115+Mar!AG115+Abr!AG115+May!AG115+Jun!AG115+Jul!AG115),IF(Config!$C$6=8,SUM(+Ene!AG115+Feb!AG115+Mar!AG115+Abr!AG115+May!AG115+Jun!AG115+Jul!AG115+Ago!AG115),IF(Config!$C$6=9,SUM(+Ene!AG115+Feb!AG115+Mar!AG115+Abr!AG115+May!AG115+Jun!AG115+Jul!AG115+Ago!AG115+Set!AG115),IF(Config!$C$6=10,SUM(+Ene!AG115+Feb!AG115+Mar!AG115+Abr!AG115+May!AG115+Jun!AG115+Jul!AG115+Ago!AG115+Set!AG115+Oct!AG115),IF(Config!$C$6=11,SUM(+Ene!AG115+Feb!AG115+Mar!AG115+Abr!AG115+May!AG115+Jun!AG115+Jul!AG115+Ago!AG115+Set!AG115+Oct!AG115+Nov!AG115),IF(Config!$C$6=12,SUM(+Ene!AG115+Feb!AG115+Mar!AG115+Abr!AG115+May!AG115+Jun!AG115+Jul!AG115+Ago!AG115+Set!AG115+Oct!AG115+Nov!AG115+Dic!AG115)))))))))))))</f>
        <v>0</v>
      </c>
      <c r="AH115" s="399">
        <f>IF(Config!$C$6=1,SUM(+Ene!AH115),IF(Config!$C$6=2,SUM(+Ene!AH115+Feb!AH115),IF(Config!$C$6=3,SUM(+Ene!AH115+Feb!AH115+Mar!AH115),IF(Config!$C$6=4,SUM(+Ene!AH115+Feb!AH115+Mar!AH115+Abr!AH115),IF(Config!$C$6=5,SUM(Ene!AH115+Feb!AH115+Mar!AH115+Abr!AH115+May!AH115),IF(Config!$C$6=6,SUM(+Ene!AH115+Feb!AH115+Mar!AH115+Abr!AH115+May!AH115+Jun!AH115),IF(Config!$C$6=7,SUM(Ene!AH115+Feb!AH115+Mar!AH115+Abr!AH115+May!AH115+Jun!AH115+Jul!AH115),IF(Config!$C$6=8,SUM(+Ene!AH115+Feb!AH115+Mar!AH115+Abr!AH115+May!AH115+Jun!AH115+Jul!AH115+Ago!AH115),IF(Config!$C$6=9,SUM(+Ene!AH115+Feb!AH115+Mar!AH115+Abr!AH115+May!AH115+Jun!AH115+Jul!AH115+Ago!AH115+Set!AH115),IF(Config!$C$6=10,SUM(+Ene!AH115+Feb!AH115+Mar!AH115+Abr!AH115+May!AH115+Jun!AH115+Jul!AH115+Ago!AH115+Set!AH115+Oct!AH115),IF(Config!$C$6=11,SUM(+Ene!AH115+Feb!AH115+Mar!AH115+Abr!AH115+May!AH115+Jun!AH115+Jul!AH115+Ago!AH115+Set!AH115+Oct!AH115+Nov!AH115),IF(Config!$C$6=12,SUM(+Ene!AH115+Feb!AH115+Mar!AH115+Abr!AH115+May!AH115+Jun!AH115+Jul!AH115+Ago!AH115+Set!AH115+Oct!AH115+Nov!AH115+Dic!AH115)))))))))))))</f>
        <v>0</v>
      </c>
      <c r="AI115" s="399">
        <f>IF(Config!$C$6=1,SUM(+Ene!AI115),IF(Config!$C$6=2,SUM(+Ene!AI115+Feb!AI115),IF(Config!$C$6=3,SUM(+Ene!AI115+Feb!AI115+Mar!AI115),IF(Config!$C$6=4,SUM(+Ene!AI115+Feb!AI115+Mar!AI115+Abr!AI115),IF(Config!$C$6=5,SUM(Ene!AI115+Feb!AI115+Mar!AI115+Abr!AI115+May!AI115),IF(Config!$C$6=6,SUM(+Ene!AI115+Feb!AI115+Mar!AI115+Abr!AI115+May!AI115+Jun!AI115),IF(Config!$C$6=7,SUM(Ene!AI115+Feb!AI115+Mar!AI115+Abr!AI115+May!AI115+Jun!AI115+Jul!AI115),IF(Config!$C$6=8,SUM(+Ene!AI115+Feb!AI115+Mar!AI115+Abr!AI115+May!AI115+Jun!AI115+Jul!AI115+Ago!AI115),IF(Config!$C$6=9,SUM(+Ene!AI115+Feb!AI115+Mar!AI115+Abr!AI115+May!AI115+Jun!AI115+Jul!AI115+Ago!AI115+Set!AI115),IF(Config!$C$6=10,SUM(+Ene!AI115+Feb!AI115+Mar!AI115+Abr!AI115+May!AI115+Jun!AI115+Jul!AI115+Ago!AI115+Set!AI115+Oct!AI115),IF(Config!$C$6=11,SUM(+Ene!AI115+Feb!AI115+Mar!AI115+Abr!AI115+May!AI115+Jun!AI115+Jul!AI115+Ago!AI115+Set!AI115+Oct!AI115+Nov!AI115),IF(Config!$C$6=12,SUM(+Ene!AI115+Feb!AI115+Mar!AI115+Abr!AI115+May!AI115+Jun!AI115+Jul!AI115+Ago!AI115+Set!AI115+Oct!AI115+Nov!AI115+Dic!AI115)))))))))))))</f>
        <v>0</v>
      </c>
      <c r="AJ115" s="399">
        <f>IF(Config!$C$6=1,SUM(+Ene!AJ115),IF(Config!$C$6=2,SUM(+Ene!AJ115+Feb!AJ115),IF(Config!$C$6=3,SUM(+Ene!AJ115+Feb!AJ115+Mar!AJ115),IF(Config!$C$6=4,SUM(+Ene!AJ115+Feb!AJ115+Mar!AJ115+Abr!AJ115),IF(Config!$C$6=5,SUM(Ene!AJ115+Feb!AJ115+Mar!AJ115+Abr!AJ115+May!AJ115),IF(Config!$C$6=6,SUM(+Ene!AJ115+Feb!AJ115+Mar!AJ115+Abr!AJ115+May!AJ115+Jun!AJ115),IF(Config!$C$6=7,SUM(Ene!AJ115+Feb!AJ115+Mar!AJ115+Abr!AJ115+May!AJ115+Jun!AJ115+Jul!AJ115),IF(Config!$C$6=8,SUM(+Ene!AJ115+Feb!AJ115+Mar!AJ115+Abr!AJ115+May!AJ115+Jun!AJ115+Jul!AJ115+Ago!AJ115),IF(Config!$C$6=9,SUM(+Ene!AJ115+Feb!AJ115+Mar!AJ115+Abr!AJ115+May!AJ115+Jun!AJ115+Jul!AJ115+Ago!AJ115+Set!AJ115),IF(Config!$C$6=10,SUM(+Ene!AJ115+Feb!AJ115+Mar!AJ115+Abr!AJ115+May!AJ115+Jun!AJ115+Jul!AJ115+Ago!AJ115+Set!AJ115+Oct!AJ115),IF(Config!$C$6=11,SUM(+Ene!AJ115+Feb!AJ115+Mar!AJ115+Abr!AJ115+May!AJ115+Jun!AJ115+Jul!AJ115+Ago!AJ115+Set!AJ115+Oct!AJ115+Nov!AJ115),IF(Config!$C$6=12,SUM(+Ene!AJ115+Feb!AJ115+Mar!AJ115+Abr!AJ115+May!AJ115+Jun!AJ115+Jul!AJ115+Ago!AJ115+Set!AJ115+Oct!AJ115+Nov!AJ115+Dic!AJ115)))))))))))))</f>
        <v>0</v>
      </c>
      <c r="AK115" s="399">
        <f>IF(Config!$C$6=1,SUM(+Ene!AK115),IF(Config!$C$6=2,SUM(+Ene!AK115+Feb!AK115),IF(Config!$C$6=3,SUM(+Ene!AK115+Feb!AK115+Mar!AK115),IF(Config!$C$6=4,SUM(+Ene!AK115+Feb!AK115+Mar!AK115+Abr!AK115),IF(Config!$C$6=5,SUM(Ene!AK115+Feb!AK115+Mar!AK115+Abr!AK115+May!AK115),IF(Config!$C$6=6,SUM(+Ene!AK115+Feb!AK115+Mar!AK115+Abr!AK115+May!AK115+Jun!AK115),IF(Config!$C$6=7,SUM(Ene!AK115+Feb!AK115+Mar!AK115+Abr!AK115+May!AK115+Jun!AK115+Jul!AK115),IF(Config!$C$6=8,SUM(+Ene!AK115+Feb!AK115+Mar!AK115+Abr!AK115+May!AK115+Jun!AK115+Jul!AK115+Ago!AK115),IF(Config!$C$6=9,SUM(+Ene!AK115+Feb!AK115+Mar!AK115+Abr!AK115+May!AK115+Jun!AK115+Jul!AK115+Ago!AK115+Set!AK115),IF(Config!$C$6=10,SUM(+Ene!AK115+Feb!AK115+Mar!AK115+Abr!AK115+May!AK115+Jun!AK115+Jul!AK115+Ago!AK115+Set!AK115+Oct!AK115),IF(Config!$C$6=11,SUM(+Ene!AK115+Feb!AK115+Mar!AK115+Abr!AK115+May!AK115+Jun!AK115+Jul!AK115+Ago!AK115+Set!AK115+Oct!AK115+Nov!AK115),IF(Config!$C$6=12,SUM(+Ene!AK115+Feb!AK115+Mar!AK115+Abr!AK115+May!AK115+Jun!AK115+Jul!AK115+Ago!AK115+Set!AK115+Oct!AK115+Nov!AK115+Dic!AK115)))))))))))))</f>
        <v>0</v>
      </c>
      <c r="AL115" s="399">
        <f>IF(Config!$C$6=1,SUM(+Ene!AL115),IF(Config!$C$6=2,SUM(+Ene!AL115+Feb!AL115),IF(Config!$C$6=3,SUM(+Ene!AL115+Feb!AL115+Mar!AL115),IF(Config!$C$6=4,SUM(+Ene!AL115+Feb!AL115+Mar!AL115+Abr!AL115),IF(Config!$C$6=5,SUM(Ene!AL115+Feb!AL115+Mar!AL115+Abr!AL115+May!AL115),IF(Config!$C$6=6,SUM(+Ene!AL115+Feb!AL115+Mar!AL115+Abr!AL115+May!AL115+Jun!AL115),IF(Config!$C$6=7,SUM(Ene!AL115+Feb!AL115+Mar!AL115+Abr!AL115+May!AL115+Jun!AL115+Jul!AL115),IF(Config!$C$6=8,SUM(+Ene!AL115+Feb!AL115+Mar!AL115+Abr!AL115+May!AL115+Jun!AL115+Jul!AL115+Ago!AL115),IF(Config!$C$6=9,SUM(+Ene!AL115+Feb!AL115+Mar!AL115+Abr!AL115+May!AL115+Jun!AL115+Jul!AL115+Ago!AL115+Set!AL115),IF(Config!$C$6=10,SUM(+Ene!AL115+Feb!AL115+Mar!AL115+Abr!AL115+May!AL115+Jun!AL115+Jul!AL115+Ago!AL115+Set!AL115+Oct!AL115),IF(Config!$C$6=11,SUM(+Ene!AL115+Feb!AL115+Mar!AL115+Abr!AL115+May!AL115+Jun!AL115+Jul!AL115+Ago!AL115+Set!AL115+Oct!AL115+Nov!AL115),IF(Config!$C$6=12,SUM(+Ene!AL115+Feb!AL115+Mar!AL115+Abr!AL115+May!AL115+Jun!AL115+Jul!AL115+Ago!AL115+Set!AL115+Oct!AL115+Nov!AL115+Dic!AL115)))))))))))))</f>
        <v>0</v>
      </c>
      <c r="AM115" s="399">
        <f>IF(Config!$C$6=1,SUM(+Ene!AM115),IF(Config!$C$6=2,SUM(+Ene!AM115+Feb!AM115),IF(Config!$C$6=3,SUM(+Ene!AM115+Feb!AM115+Mar!AM115),IF(Config!$C$6=4,SUM(+Ene!AM115+Feb!AM115+Mar!AM115+Abr!AM115),IF(Config!$C$6=5,SUM(Ene!AM115+Feb!AM115+Mar!AM115+Abr!AM115+May!AM115),IF(Config!$C$6=6,SUM(+Ene!AM115+Feb!AM115+Mar!AM115+Abr!AM115+May!AM115+Jun!AM115),IF(Config!$C$6=7,SUM(Ene!AM115+Feb!AM115+Mar!AM115+Abr!AM115+May!AM115+Jun!AM115+Jul!AM115),IF(Config!$C$6=8,SUM(+Ene!AM115+Feb!AM115+Mar!AM115+Abr!AM115+May!AM115+Jun!AM115+Jul!AM115+Ago!AM115),IF(Config!$C$6=9,SUM(+Ene!AM115+Feb!AM115+Mar!AM115+Abr!AM115+May!AM115+Jun!AM115+Jul!AM115+Ago!AM115+Set!AM115),IF(Config!$C$6=10,SUM(+Ene!AM115+Feb!AM115+Mar!AM115+Abr!AM115+May!AM115+Jun!AM115+Jul!AM115+Ago!AM115+Set!AM115+Oct!AM115),IF(Config!$C$6=11,SUM(+Ene!AM115+Feb!AM115+Mar!AM115+Abr!AM115+May!AM115+Jun!AM115+Jul!AM115+Ago!AM115+Set!AM115+Oct!AM115+Nov!AM115),IF(Config!$C$6=12,SUM(+Ene!AM115+Feb!AM115+Mar!AM115+Abr!AM115+May!AM115+Jun!AM115+Jul!AM115+Ago!AM115+Set!AM115+Oct!AM115+Nov!AM115+Dic!AM115)))))))))))))</f>
        <v>0</v>
      </c>
      <c r="AN115" s="399">
        <f>IF(Config!$C$6=1,SUM(+Ene!AN115),IF(Config!$C$6=2,SUM(+Ene!AN115+Feb!AN115),IF(Config!$C$6=3,SUM(+Ene!AN115+Feb!AN115+Mar!AN115),IF(Config!$C$6=4,SUM(+Ene!AN115+Feb!AN115+Mar!AN115+Abr!AN115),IF(Config!$C$6=5,SUM(Ene!AN115+Feb!AN115+Mar!AN115+Abr!AN115+May!AN115),IF(Config!$C$6=6,SUM(+Ene!AN115+Feb!AN115+Mar!AN115+Abr!AN115+May!AN115+Jun!AN115),IF(Config!$C$6=7,SUM(Ene!AN115+Feb!AN115+Mar!AN115+Abr!AN115+May!AN115+Jun!AN115+Jul!AN115),IF(Config!$C$6=8,SUM(+Ene!AN115+Feb!AN115+Mar!AN115+Abr!AN115+May!AN115+Jun!AN115+Jul!AN115+Ago!AN115),IF(Config!$C$6=9,SUM(+Ene!AN115+Feb!AN115+Mar!AN115+Abr!AN115+May!AN115+Jun!AN115+Jul!AN115+Ago!AN115+Set!AN115),IF(Config!$C$6=10,SUM(+Ene!AN115+Feb!AN115+Mar!AN115+Abr!AN115+May!AN115+Jun!AN115+Jul!AN115+Ago!AN115+Set!AN115+Oct!AN115),IF(Config!$C$6=11,SUM(+Ene!AN115+Feb!AN115+Mar!AN115+Abr!AN115+May!AN115+Jun!AN115+Jul!AN115+Ago!AN115+Set!AN115+Oct!AN115+Nov!AN115),IF(Config!$C$6=12,SUM(+Ene!AN115+Feb!AN115+Mar!AN115+Abr!AN115+May!AN115+Jun!AN115+Jul!AN115+Ago!AN115+Set!AN115+Oct!AN115+Nov!AN115+Dic!AN115)))))))))))))</f>
        <v>0</v>
      </c>
      <c r="AO115" s="399">
        <f>IF(Config!$C$6=1,SUM(+Ene!AO115),IF(Config!$C$6=2,SUM(+Ene!AO115+Feb!AO115),IF(Config!$C$6=3,SUM(+Ene!AO115+Feb!AO115+Mar!AO115),IF(Config!$C$6=4,SUM(+Ene!AO115+Feb!AO115+Mar!AO115+Abr!AO115),IF(Config!$C$6=5,SUM(Ene!AO115+Feb!AO115+Mar!AO115+Abr!AO115+May!AO115),IF(Config!$C$6=6,SUM(+Ene!AO115+Feb!AO115+Mar!AO115+Abr!AO115+May!AO115+Jun!AO115),IF(Config!$C$6=7,SUM(Ene!AO115+Feb!AO115+Mar!AO115+Abr!AO115+May!AO115+Jun!AO115+Jul!AO115),IF(Config!$C$6=8,SUM(+Ene!AO115+Feb!AO115+Mar!AO115+Abr!AO115+May!AO115+Jun!AO115+Jul!AO115+Ago!AO115),IF(Config!$C$6=9,SUM(+Ene!AO115+Feb!AO115+Mar!AO115+Abr!AO115+May!AO115+Jun!AO115+Jul!AO115+Ago!AO115+Set!AO115),IF(Config!$C$6=10,SUM(+Ene!AO115+Feb!AO115+Mar!AO115+Abr!AO115+May!AO115+Jun!AO115+Jul!AO115+Ago!AO115+Set!AO115+Oct!AO115),IF(Config!$C$6=11,SUM(+Ene!AO115+Feb!AO115+Mar!AO115+Abr!AO115+May!AO115+Jun!AO115+Jul!AO115+Ago!AO115+Set!AO115+Oct!AO115+Nov!AO115),IF(Config!$C$6=12,SUM(+Ene!AO115+Feb!AO115+Mar!AO115+Abr!AO115+May!AO115+Jun!AO115+Jul!AO115+Ago!AO115+Set!AO115+Oct!AO115+Nov!AO115+Dic!AO115)))))))))))))</f>
        <v>0</v>
      </c>
      <c r="AP115" s="399">
        <f>IF(Config!$C$6=1,SUM(+Ene!AP115),IF(Config!$C$6=2,SUM(+Ene!AP115+Feb!AP115),IF(Config!$C$6=3,SUM(+Ene!AP115+Feb!AP115+Mar!AP115),IF(Config!$C$6=4,SUM(+Ene!AP115+Feb!AP115+Mar!AP115+Abr!AP115),IF(Config!$C$6=5,SUM(Ene!AP115+Feb!AP115+Mar!AP115+Abr!AP115+May!AP115),IF(Config!$C$6=6,SUM(+Ene!AP115+Feb!AP115+Mar!AP115+Abr!AP115+May!AP115+Jun!AP115),IF(Config!$C$6=7,SUM(Ene!AP115+Feb!AP115+Mar!AP115+Abr!AP115+May!AP115+Jun!AP115+Jul!AP115),IF(Config!$C$6=8,SUM(+Ene!AP115+Feb!AP115+Mar!AP115+Abr!AP115+May!AP115+Jun!AP115+Jul!AP115+Ago!AP115),IF(Config!$C$6=9,SUM(+Ene!AP115+Feb!AP115+Mar!AP115+Abr!AP115+May!AP115+Jun!AP115+Jul!AP115+Ago!AP115+Set!AP115),IF(Config!$C$6=10,SUM(+Ene!AP115+Feb!AP115+Mar!AP115+Abr!AP115+May!AP115+Jun!AP115+Jul!AP115+Ago!AP115+Set!AP115+Oct!AP115),IF(Config!$C$6=11,SUM(+Ene!AP115+Feb!AP115+Mar!AP115+Abr!AP115+May!AP115+Jun!AP115+Jul!AP115+Ago!AP115+Set!AP115+Oct!AP115+Nov!AP115),IF(Config!$C$6=12,SUM(+Ene!AP115+Feb!AP115+Mar!AP115+Abr!AP115+May!AP115+Jun!AP115+Jul!AP115+Ago!AP115+Set!AP115+Oct!AP115+Nov!AP115+Dic!AP115)))))))))))))</f>
        <v>0</v>
      </c>
      <c r="AQ115" s="399">
        <f>IF(Config!$C$6=1,SUM(+Ene!AQ115),IF(Config!$C$6=2,SUM(+Ene!AQ115+Feb!AQ115),IF(Config!$C$6=3,SUM(+Ene!AQ115+Feb!AQ115+Mar!AQ115),IF(Config!$C$6=4,SUM(+Ene!AQ115+Feb!AQ115+Mar!AQ115+Abr!AQ115),IF(Config!$C$6=5,SUM(Ene!AQ115+Feb!AQ115+Mar!AQ115+Abr!AQ115+May!AQ115),IF(Config!$C$6=6,SUM(+Ene!AQ115+Feb!AQ115+Mar!AQ115+Abr!AQ115+May!AQ115+Jun!AQ115),IF(Config!$C$6=7,SUM(Ene!AQ115+Feb!AQ115+Mar!AQ115+Abr!AQ115+May!AQ115+Jun!AQ115+Jul!AQ115),IF(Config!$C$6=8,SUM(+Ene!AQ115+Feb!AQ115+Mar!AQ115+Abr!AQ115+May!AQ115+Jun!AQ115+Jul!AQ115+Ago!AQ115),IF(Config!$C$6=9,SUM(+Ene!AQ115+Feb!AQ115+Mar!AQ115+Abr!AQ115+May!AQ115+Jun!AQ115+Jul!AQ115+Ago!AQ115+Set!AQ115),IF(Config!$C$6=10,SUM(+Ene!AQ115+Feb!AQ115+Mar!AQ115+Abr!AQ115+May!AQ115+Jun!AQ115+Jul!AQ115+Ago!AQ115+Set!AQ115+Oct!AQ115),IF(Config!$C$6=11,SUM(+Ene!AQ115+Feb!AQ115+Mar!AQ115+Abr!AQ115+May!AQ115+Jun!AQ115+Jul!AQ115+Ago!AQ115+Set!AQ115+Oct!AQ115+Nov!AQ115),IF(Config!$C$6=12,SUM(+Ene!AQ115+Feb!AQ115+Mar!AQ115+Abr!AQ115+May!AQ115+Jun!AQ115+Jul!AQ115+Ago!AQ115+Set!AQ115+Oct!AQ115+Nov!AQ115+Dic!AQ115)))))))))))))</f>
        <v>0</v>
      </c>
      <c r="AR115" s="399">
        <f>IF(Config!$C$6=1,SUM(+Ene!AR115),IF(Config!$C$6=2,SUM(+Ene!AR115+Feb!AR115),IF(Config!$C$6=3,SUM(+Ene!AR115+Feb!AR115+Mar!AR115),IF(Config!$C$6=4,SUM(+Ene!AR115+Feb!AR115+Mar!AR115+Abr!AR115),IF(Config!$C$6=5,SUM(Ene!AR115+Feb!AR115+Mar!AR115+Abr!AR115+May!AR115),IF(Config!$C$6=6,SUM(+Ene!AR115+Feb!AR115+Mar!AR115+Abr!AR115+May!AR115+Jun!AR115),IF(Config!$C$6=7,SUM(Ene!AR115+Feb!AR115+Mar!AR115+Abr!AR115+May!AR115+Jun!AR115+Jul!AR115),IF(Config!$C$6=8,SUM(+Ene!AR115+Feb!AR115+Mar!AR115+Abr!AR115+May!AR115+Jun!AR115+Jul!AR115+Ago!AR115),IF(Config!$C$6=9,SUM(+Ene!AR115+Feb!AR115+Mar!AR115+Abr!AR115+May!AR115+Jun!AR115+Jul!AR115+Ago!AR115+Set!AR115),IF(Config!$C$6=10,SUM(+Ene!AR115+Feb!AR115+Mar!AR115+Abr!AR115+May!AR115+Jun!AR115+Jul!AR115+Ago!AR115+Set!AR115+Oct!AR115),IF(Config!$C$6=11,SUM(+Ene!AR115+Feb!AR115+Mar!AR115+Abr!AR115+May!AR115+Jun!AR115+Jul!AR115+Ago!AR115+Set!AR115+Oct!AR115+Nov!AR115),IF(Config!$C$6=12,SUM(+Ene!AR115+Feb!AR115+Mar!AR115+Abr!AR115+May!AR115+Jun!AR115+Jul!AR115+Ago!AR115+Set!AR115+Oct!AR115+Nov!AR115+Dic!AR115)))))))))))))</f>
        <v>0</v>
      </c>
      <c r="AS115" s="399">
        <f>IF(Config!$C$6=1,SUM(+Ene!AS115),IF(Config!$C$6=2,SUM(+Ene!AS115+Feb!AS115),IF(Config!$C$6=3,SUM(+Ene!AS115+Feb!AS115+Mar!AS115),IF(Config!$C$6=4,SUM(+Ene!AS115+Feb!AS115+Mar!AS115+Abr!AS115),IF(Config!$C$6=5,SUM(Ene!AS115+Feb!AS115+Mar!AS115+Abr!AS115+May!AS115),IF(Config!$C$6=6,SUM(+Ene!AS115+Feb!AS115+Mar!AS115+Abr!AS115+May!AS115+Jun!AS115),IF(Config!$C$6=7,SUM(Ene!AS115+Feb!AS115+Mar!AS115+Abr!AS115+May!AS115+Jun!AS115+Jul!AS115),IF(Config!$C$6=8,SUM(+Ene!AS115+Feb!AS115+Mar!AS115+Abr!AS115+May!AS115+Jun!AS115+Jul!AS115+Ago!AS115),IF(Config!$C$6=9,SUM(+Ene!AS115+Feb!AS115+Mar!AS115+Abr!AS115+May!AS115+Jun!AS115+Jul!AS115+Ago!AS115+Set!AS115),IF(Config!$C$6=10,SUM(+Ene!AS115+Feb!AS115+Mar!AS115+Abr!AS115+May!AS115+Jun!AS115+Jul!AS115+Ago!AS115+Set!AS115+Oct!AS115),IF(Config!$C$6=11,SUM(+Ene!AS115+Feb!AS115+Mar!AS115+Abr!AS115+May!AS115+Jun!AS115+Jul!AS115+Ago!AS115+Set!AS115+Oct!AS115+Nov!AS115),IF(Config!$C$6=12,SUM(+Ene!AS115+Feb!AS115+Mar!AS115+Abr!AS115+May!AS115+Jun!AS115+Jul!AS115+Ago!AS115+Set!AS115+Oct!AS115+Nov!AS115+Dic!AS115)))))))))))))</f>
        <v>0</v>
      </c>
      <c r="AT115" s="399">
        <f>IF(Config!$C$6=1,SUM(+Ene!AT115),IF(Config!$C$6=2,SUM(+Ene!AT115+Feb!AT115),IF(Config!$C$6=3,SUM(+Ene!AT115+Feb!AT115+Mar!AT115),IF(Config!$C$6=4,SUM(+Ene!AT115+Feb!AT115+Mar!AT115+Abr!AT115),IF(Config!$C$6=5,SUM(Ene!AT115+Feb!AT115+Mar!AT115+Abr!AT115+May!AT115),IF(Config!$C$6=6,SUM(+Ene!AT115+Feb!AT115+Mar!AT115+Abr!AT115+May!AT115+Jun!AT115),IF(Config!$C$6=7,SUM(Ene!AT115+Feb!AT115+Mar!AT115+Abr!AT115+May!AT115+Jun!AT115+Jul!AT115),IF(Config!$C$6=8,SUM(+Ene!AT115+Feb!AT115+Mar!AT115+Abr!AT115+May!AT115+Jun!AT115+Jul!AT115+Ago!AT115),IF(Config!$C$6=9,SUM(+Ene!AT115+Feb!AT115+Mar!AT115+Abr!AT115+May!AT115+Jun!AT115+Jul!AT115+Ago!AT115+Set!AT115),IF(Config!$C$6=10,SUM(+Ene!AT115+Feb!AT115+Mar!AT115+Abr!AT115+May!AT115+Jun!AT115+Jul!AT115+Ago!AT115+Set!AT115+Oct!AT115),IF(Config!$C$6=11,SUM(+Ene!AT115+Feb!AT115+Mar!AT115+Abr!AT115+May!AT115+Jun!AT115+Jul!AT115+Ago!AT115+Set!AT115+Oct!AT115+Nov!AT115),IF(Config!$C$6=12,SUM(+Ene!AT115+Feb!AT115+Mar!AT115+Abr!AT115+May!AT115+Jun!AT115+Jul!AT115+Ago!AT115+Set!AT115+Oct!AT115+Nov!AT115+Dic!AT115)))))))))))))</f>
        <v>0</v>
      </c>
      <c r="AU115">
        <f t="shared" si="79"/>
        <v>0</v>
      </c>
      <c r="AV115" s="395">
        <f t="shared" si="81"/>
        <v>0</v>
      </c>
      <c r="AW115" s="395">
        <f t="shared" si="82"/>
        <v>0</v>
      </c>
      <c r="AX115" s="395">
        <f t="shared" si="83"/>
        <v>0</v>
      </c>
      <c r="AY115" s="395">
        <f t="shared" si="84"/>
        <v>0</v>
      </c>
      <c r="AZ115" s="395">
        <f t="shared" si="85"/>
        <v>0</v>
      </c>
      <c r="BA115" s="395">
        <f t="shared" si="86"/>
        <v>0</v>
      </c>
      <c r="BB115" s="37">
        <f t="shared" si="59"/>
        <v>0</v>
      </c>
      <c r="BC115" s="395">
        <f t="shared" si="87"/>
        <v>0</v>
      </c>
      <c r="BD115" s="396">
        <f t="shared" si="88"/>
        <v>0</v>
      </c>
      <c r="BE115" s="395">
        <f t="shared" si="89"/>
        <v>0</v>
      </c>
      <c r="BF115" s="54">
        <f t="shared" si="69"/>
        <v>0</v>
      </c>
      <c r="BG115" t="str">
        <f t="shared" si="80"/>
        <v>OK</v>
      </c>
    </row>
    <row r="116" spans="1:59" x14ac:dyDescent="0.25">
      <c r="A116" s="400">
        <v>113</v>
      </c>
      <c r="B116" s="397" t="str">
        <f>METAS!B112</f>
        <v>PORCENTAJE DE NIÑOS/NIÑAS MENORES DE 36 MESES CON SUPLEMENTACION PREVENTIVA (TA)</v>
      </c>
      <c r="C116" s="390" t="str">
        <f>METAS!D112</f>
        <v>NUTRICIÓN</v>
      </c>
      <c r="D116" s="399">
        <f>IF(Config!$C$6=1,SUM(+Ene!D116),IF(Config!$C$6=2,SUM(+Ene!D116+Feb!D116),IF(Config!$C$6=3,SUM(+Ene!D116+Feb!D116+Mar!D116),IF(Config!$C$6=4,SUM(+Ene!D116+Feb!D116+Mar!D116+Abr!D116),IF(Config!$C$6=5,SUM(Ene!D116+Feb!D116+Mar!D116+Abr!D116+May!D116),IF(Config!$C$6=6,SUM(+Ene!D116+Feb!D116+Mar!D116+Abr!D116+May!D116+Jun!D116),IF(Config!$C$6=7,SUM(Ene!D116+Feb!D116+Mar!D116+Abr!D116+May!D116+Jun!D116+Jul!D116),IF(Config!$C$6=8,SUM(+Ene!D116+Feb!D116+Mar!D116+Abr!D116+May!D116+Jun!D116+Jul!D116+Ago!D116),IF(Config!$C$6=9,SUM(+Ene!D116+Feb!D116+Mar!D116+Abr!D116+May!D116+Jun!D116+Jul!D116+Ago!D116+Set!D116),IF(Config!$C$6=10,SUM(+Ene!D116+Feb!D116+Mar!D116+Abr!D116+May!D116+Jun!D116+Jul!D116+Ago!D116+Set!D116+Oct!D116),IF(Config!$C$6=11,SUM(+Ene!D116+Feb!D116+Mar!D116+Abr!D116+May!D116+Jun!D116+Jul!D116+Ago!D116+Set!D116+Oct!D116+Nov!D116),IF(Config!$C$6=12,SUM(+Ene!D116+Feb!D116+Mar!D116+Abr!D116+May!D116+Jun!D116+Jul!D116+Ago!D116+Set!D116+Oct!D116+Nov!D116+Dic!D116)))))))))))))</f>
        <v>0</v>
      </c>
      <c r="E116" s="399">
        <f>IF(Config!$C$6=1,SUM(+Ene!E116),IF(Config!$C$6=2,SUM(+Ene!E116+Feb!E116),IF(Config!$C$6=3,SUM(+Ene!E116+Feb!E116+Mar!E116),IF(Config!$C$6=4,SUM(+Ene!E116+Feb!E116+Mar!E116+Abr!E116),IF(Config!$C$6=5,SUM(Ene!E116+Feb!E116+Mar!E116+Abr!E116+May!E116),IF(Config!$C$6=6,SUM(+Ene!E116+Feb!E116+Mar!E116+Abr!E116+May!E116+Jun!E116),IF(Config!$C$6=7,SUM(Ene!E116+Feb!E116+Mar!E116+Abr!E116+May!E116+Jun!E116+Jul!E116),IF(Config!$C$6=8,SUM(+Ene!E116+Feb!E116+Mar!E116+Abr!E116+May!E116+Jun!E116+Jul!E116+Ago!E116),IF(Config!$C$6=9,SUM(+Ene!E116+Feb!E116+Mar!E116+Abr!E116+May!E116+Jun!E116+Jul!E116+Ago!E116+Set!E116),IF(Config!$C$6=10,SUM(+Ene!E116+Feb!E116+Mar!E116+Abr!E116+May!E116+Jun!E116+Jul!E116+Ago!E116+Set!E116+Oct!E116),IF(Config!$C$6=11,SUM(+Ene!E116+Feb!E116+Mar!E116+Abr!E116+May!E116+Jun!E116+Jul!E116+Ago!E116+Set!E116+Oct!E116+Nov!E116),IF(Config!$C$6=12,SUM(+Ene!E116+Feb!E116+Mar!E116+Abr!E116+May!E116+Jun!E116+Jul!E116+Ago!E116+Set!E116+Oct!E116+Nov!E116+Dic!E116)))))))))))))</f>
        <v>0</v>
      </c>
      <c r="F116" s="429">
        <f>IF(Config!$C$6=1,SUM(+Ene!F136),IF(Config!$C$6=2,SUM(+Ene!F136+Feb!F136),IF(Config!$C$6=3,SUM(+Ene!F136+Feb!F136+Mar!F136),IF(Config!$C$6=4,SUM(+Ene!F136+Feb!F136+Mar!F136+Abr!F136),IF(Config!$C$6=5,SUM(Ene!F136+Feb!F136+Mar!F136+Abr!F136+May!F136),IF(Config!$C$6=6,SUM(+Ene!F136+Feb!F136+Mar!F136+Abr!F136+May!F136+Jun!F136),IF(Config!$C$6=7,SUM(Ene!F136+Feb!F136+Mar!F136+Abr!F136+May!F136+Jun!F136+Jul!F136),IF(Config!$C$6=8,SUM(+Ene!F136+Feb!F136+Mar!F136+Abr!F136+May!F136+Jun!F136+Jul!F136+Ago!F136),IF(Config!$C$6=9,SUM(+Ene!F136+Feb!F136+Mar!F136+Abr!F136+May!F136+Jun!F136+Jul!F136+Ago!F136+Set!F136),IF(Config!$C$6=10,SUM(+Ene!F136+Feb!F136+Mar!F136+Abr!F136+May!F136+Jun!F136+Jul!F136+Ago!F136+Set!F136+Oct!F136),IF(Config!$C$6=11,SUM(+Ene!F136+Feb!F136+Mar!F136+Abr!F136+May!F136+Jun!F136+Jul!F136+Ago!F136+Set!F136+Oct!F136+Nov!F136),IF(Config!$C$6=12,SUM(+Ene!F136+Feb!F136+Mar!F136+Abr!F136+May!F136+Jun!F136+Jul!F136+Ago!F136+Set!F136+Oct!F136+Nov!F136+Dic!F136)))))))))))))</f>
        <v>0</v>
      </c>
      <c r="G116" s="399">
        <f>IF(Config!$C$6=1,SUM(+Ene!G116),IF(Config!$C$6=2,SUM(+Ene!G116+Feb!G116),IF(Config!$C$6=3,SUM(+Ene!G116+Feb!G116+Mar!G116),IF(Config!$C$6=4,SUM(+Ene!G116+Feb!G116+Mar!G116+Abr!G116),IF(Config!$C$6=5,SUM(Ene!G116+Feb!G116+Mar!G116+Abr!G116+May!G116),IF(Config!$C$6=6,SUM(+Ene!G116+Feb!G116+Mar!G116+Abr!G116+May!G116+Jun!G116),IF(Config!$C$6=7,SUM(Ene!G116+Feb!G116+Mar!G116+Abr!G116+May!G116+Jun!G116+Jul!G116),IF(Config!$C$6=8,SUM(+Ene!G116+Feb!G116+Mar!G116+Abr!G116+May!G116+Jun!G116+Jul!G116+Ago!G116),IF(Config!$C$6=9,SUM(+Ene!G116+Feb!G116+Mar!G116+Abr!G116+May!G116+Jun!G116+Jul!G116+Ago!G116+Set!G116),IF(Config!$C$6=10,SUM(+Ene!G116+Feb!G116+Mar!G116+Abr!G116+May!G116+Jun!G116+Jul!G116+Ago!G116+Set!G116+Oct!G116),IF(Config!$C$6=11,SUM(+Ene!G116+Feb!G116+Mar!G116+Abr!G116+May!G116+Jun!G116+Jul!G116+Ago!G116+Set!G116+Oct!G116+Nov!G116),IF(Config!$C$6=12,SUM(+Ene!G116+Feb!G116+Mar!G116+Abr!G116+May!G116+Jun!G116+Jul!G116+Ago!G116+Set!G116+Oct!G116+Nov!G116+Dic!G116)))))))))))))</f>
        <v>0</v>
      </c>
      <c r="H116" s="399">
        <f>IF(Config!$C$6=1,SUM(+Ene!H116),IF(Config!$C$6=2,SUM(+Ene!H116+Feb!H116),IF(Config!$C$6=3,SUM(+Ene!H116+Feb!H116+Mar!H116),IF(Config!$C$6=4,SUM(+Ene!H116+Feb!H116+Mar!H116+Abr!H116),IF(Config!$C$6=5,SUM(Ene!H116+Feb!H116+Mar!H116+Abr!H116+May!H116),IF(Config!$C$6=6,SUM(+Ene!H116+Feb!H116+Mar!H116+Abr!H116+May!H116+Jun!H116),IF(Config!$C$6=7,SUM(Ene!H116+Feb!H116+Mar!H116+Abr!H116+May!H116+Jun!H116+Jul!H116),IF(Config!$C$6=8,SUM(+Ene!H116+Feb!H116+Mar!H116+Abr!H116+May!H116+Jun!H116+Jul!H116+Ago!H116),IF(Config!$C$6=9,SUM(+Ene!H116+Feb!H116+Mar!H116+Abr!H116+May!H116+Jun!H116+Jul!H116+Ago!H116+Set!H116),IF(Config!$C$6=10,SUM(+Ene!H116+Feb!H116+Mar!H116+Abr!H116+May!H116+Jun!H116+Jul!H116+Ago!H116+Set!H116+Oct!H116),IF(Config!$C$6=11,SUM(+Ene!H116+Feb!H116+Mar!H116+Abr!H116+May!H116+Jun!H116+Jul!H116+Ago!H116+Set!H116+Oct!H116+Nov!H116),IF(Config!$C$6=12,SUM(+Ene!H116+Feb!H116+Mar!H116+Abr!H116+May!H116+Jun!H116+Jul!H116+Ago!H116+Set!H116+Oct!H116+Nov!H116+Dic!H116)))))))))))))</f>
        <v>0</v>
      </c>
      <c r="I116" s="399">
        <f>IF(Config!$C$6=1,SUM(+Ene!I116),IF(Config!$C$6=2,SUM(+Ene!I116+Feb!I116),IF(Config!$C$6=3,SUM(+Ene!I116+Feb!I116+Mar!I116),IF(Config!$C$6=4,SUM(+Ene!I116+Feb!I116+Mar!I116+Abr!I116),IF(Config!$C$6=5,SUM(Ene!I116+Feb!I116+Mar!I116+Abr!I116+May!I116),IF(Config!$C$6=6,SUM(+Ene!I116+Feb!I116+Mar!I116+Abr!I116+May!I116+Jun!I116),IF(Config!$C$6=7,SUM(Ene!I116+Feb!I116+Mar!I116+Abr!I116+May!I116+Jun!I116+Jul!I116),IF(Config!$C$6=8,SUM(+Ene!I116+Feb!I116+Mar!I116+Abr!I116+May!I116+Jun!I116+Jul!I116+Ago!I116),IF(Config!$C$6=9,SUM(+Ene!I116+Feb!I116+Mar!I116+Abr!I116+May!I116+Jun!I116+Jul!I116+Ago!I116+Set!I116),IF(Config!$C$6=10,SUM(+Ene!I116+Feb!I116+Mar!I116+Abr!I116+May!I116+Jun!I116+Jul!I116+Ago!I116+Set!I116+Oct!I116),IF(Config!$C$6=11,SUM(+Ene!I116+Feb!I116+Mar!I116+Abr!I116+May!I116+Jun!I116+Jul!I116+Ago!I116+Set!I116+Oct!I116+Nov!I116),IF(Config!$C$6=12,SUM(+Ene!I116+Feb!I116+Mar!I116+Abr!I116+May!I116+Jun!I116+Jul!I116+Ago!I116+Set!I116+Oct!I116+Nov!I116+Dic!I116)))))))))))))</f>
        <v>0</v>
      </c>
      <c r="J116" s="399">
        <f>IF(Config!$C$6=1,SUM(+Ene!J116),IF(Config!$C$6=2,SUM(+Ene!J116+Feb!J116),IF(Config!$C$6=3,SUM(+Ene!J116+Feb!J116+Mar!J116),IF(Config!$C$6=4,SUM(+Ene!J116+Feb!J116+Mar!J116+Abr!J116),IF(Config!$C$6=5,SUM(Ene!J116+Feb!J116+Mar!J116+Abr!J116+May!J116),IF(Config!$C$6=6,SUM(+Ene!J116+Feb!J116+Mar!J116+Abr!J116+May!J116+Jun!J116),IF(Config!$C$6=7,SUM(Ene!J116+Feb!J116+Mar!J116+Abr!J116+May!J116+Jun!J116+Jul!J116),IF(Config!$C$6=8,SUM(+Ene!J116+Feb!J116+Mar!J116+Abr!J116+May!J116+Jun!J116+Jul!J116+Ago!J116),IF(Config!$C$6=9,SUM(+Ene!J116+Feb!J116+Mar!J116+Abr!J116+May!J116+Jun!J116+Jul!J116+Ago!J116+Set!J116),IF(Config!$C$6=10,SUM(+Ene!J116+Feb!J116+Mar!J116+Abr!J116+May!J116+Jun!J116+Jul!J116+Ago!J116+Set!J116+Oct!J116),IF(Config!$C$6=11,SUM(+Ene!J116+Feb!J116+Mar!J116+Abr!J116+May!J116+Jun!J116+Jul!J116+Ago!J116+Set!J116+Oct!J116+Nov!J116),IF(Config!$C$6=12,SUM(+Ene!J116+Feb!J116+Mar!J116+Abr!J116+May!J116+Jun!J116+Jul!J116+Ago!J116+Set!J116+Oct!J116+Nov!J116+Dic!J116)))))))))))))</f>
        <v>0</v>
      </c>
      <c r="K116" s="399">
        <f>IF(Config!$C$6=1,SUM(+Ene!K116),IF(Config!$C$6=2,SUM(+Ene!K116+Feb!K116),IF(Config!$C$6=3,SUM(+Ene!K116+Feb!K116+Mar!K116),IF(Config!$C$6=4,SUM(+Ene!K116+Feb!K116+Mar!K116+Abr!K116),IF(Config!$C$6=5,SUM(Ene!K116+Feb!K116+Mar!K116+Abr!K116+May!K116),IF(Config!$C$6=6,SUM(+Ene!K116+Feb!K116+Mar!K116+Abr!K116+May!K116+Jun!K116),IF(Config!$C$6=7,SUM(Ene!K116+Feb!K116+Mar!K116+Abr!K116+May!K116+Jun!K116+Jul!K116),IF(Config!$C$6=8,SUM(+Ene!K116+Feb!K116+Mar!K116+Abr!K116+May!K116+Jun!K116+Jul!K116+Ago!K116),IF(Config!$C$6=9,SUM(+Ene!K116+Feb!K116+Mar!K116+Abr!K116+May!K116+Jun!K116+Jul!K116+Ago!K116+Set!K116),IF(Config!$C$6=10,SUM(+Ene!K116+Feb!K116+Mar!K116+Abr!K116+May!K116+Jun!K116+Jul!K116+Ago!K116+Set!K116+Oct!K116),IF(Config!$C$6=11,SUM(+Ene!K116+Feb!K116+Mar!K116+Abr!K116+May!K116+Jun!K116+Jul!K116+Ago!K116+Set!K116+Oct!K116+Nov!K116),IF(Config!$C$6=12,SUM(+Ene!K116+Feb!K116+Mar!K116+Abr!K116+May!K116+Jun!K116+Jul!K116+Ago!K116+Set!K116+Oct!K116+Nov!K116+Dic!K116)))))))))))))</f>
        <v>0</v>
      </c>
      <c r="L116" s="399">
        <f>IF(Config!$C$6=1,SUM(+Ene!L116),IF(Config!$C$6=2,SUM(+Ene!L116+Feb!L116),IF(Config!$C$6=3,SUM(+Ene!L116+Feb!L116+Mar!L116),IF(Config!$C$6=4,SUM(+Ene!L116+Feb!L116+Mar!L116+Abr!L116),IF(Config!$C$6=5,SUM(Ene!L116+Feb!L116+Mar!L116+Abr!L116+May!L116),IF(Config!$C$6=6,SUM(+Ene!L116+Feb!L116+Mar!L116+Abr!L116+May!L116+Jun!L116),IF(Config!$C$6=7,SUM(Ene!L116+Feb!L116+Mar!L116+Abr!L116+May!L116+Jun!L116+Jul!L116),IF(Config!$C$6=8,SUM(+Ene!L116+Feb!L116+Mar!L116+Abr!L116+May!L116+Jun!L116+Jul!L116+Ago!L116),IF(Config!$C$6=9,SUM(+Ene!L116+Feb!L116+Mar!L116+Abr!L116+May!L116+Jun!L116+Jul!L116+Ago!L116+Set!L116),IF(Config!$C$6=10,SUM(+Ene!L116+Feb!L116+Mar!L116+Abr!L116+May!L116+Jun!L116+Jul!L116+Ago!L116+Set!L116+Oct!L116),IF(Config!$C$6=11,SUM(+Ene!L116+Feb!L116+Mar!L116+Abr!L116+May!L116+Jun!L116+Jul!L116+Ago!L116+Set!L116+Oct!L116+Nov!L116),IF(Config!$C$6=12,SUM(+Ene!L116+Feb!L116+Mar!L116+Abr!L116+May!L116+Jun!L116+Jul!L116+Ago!L116+Set!L116+Oct!L116+Nov!L116+Dic!L116)))))))))))))</f>
        <v>0</v>
      </c>
      <c r="M116" s="399">
        <f>IF(Config!$C$6=1,SUM(+Ene!M116),IF(Config!$C$6=2,SUM(+Ene!M116+Feb!M116),IF(Config!$C$6=3,SUM(+Ene!M116+Feb!M116+Mar!M116),IF(Config!$C$6=4,SUM(+Ene!M116+Feb!M116+Mar!M116+Abr!M116),IF(Config!$C$6=5,SUM(Ene!M116+Feb!M116+Mar!M116+Abr!M116+May!M116),IF(Config!$C$6=6,SUM(+Ene!M116+Feb!M116+Mar!M116+Abr!M116+May!M116+Jun!M116),IF(Config!$C$6=7,SUM(Ene!M116+Feb!M116+Mar!M116+Abr!M116+May!M116+Jun!M116+Jul!M116),IF(Config!$C$6=8,SUM(+Ene!M116+Feb!M116+Mar!M116+Abr!M116+May!M116+Jun!M116+Jul!M116+Ago!M116),IF(Config!$C$6=9,SUM(+Ene!M116+Feb!M116+Mar!M116+Abr!M116+May!M116+Jun!M116+Jul!M116+Ago!M116+Set!M116),IF(Config!$C$6=10,SUM(+Ene!M116+Feb!M116+Mar!M116+Abr!M116+May!M116+Jun!M116+Jul!M116+Ago!M116+Set!M116+Oct!M116),IF(Config!$C$6=11,SUM(+Ene!M116+Feb!M116+Mar!M116+Abr!M116+May!M116+Jun!M116+Jul!M116+Ago!M116+Set!M116+Oct!M116+Nov!M116),IF(Config!$C$6=12,SUM(+Ene!M116+Feb!M116+Mar!M116+Abr!M116+May!M116+Jun!M116+Jul!M116+Ago!M116+Set!M116+Oct!M116+Nov!M116+Dic!M116)))))))))))))</f>
        <v>0</v>
      </c>
      <c r="N116" s="399">
        <f>IF(Config!$C$6=1,SUM(+Ene!N116),IF(Config!$C$6=2,SUM(+Ene!N116+Feb!N116),IF(Config!$C$6=3,SUM(+Ene!N116+Feb!N116+Mar!N116),IF(Config!$C$6=4,SUM(+Ene!N116+Feb!N116+Mar!N116+Abr!N116),IF(Config!$C$6=5,SUM(Ene!N116+Feb!N116+Mar!N116+Abr!N116+May!N116),IF(Config!$C$6=6,SUM(+Ene!N116+Feb!N116+Mar!N116+Abr!N116+May!N116+Jun!N116),IF(Config!$C$6=7,SUM(Ene!N116+Feb!N116+Mar!N116+Abr!N116+May!N116+Jun!N116+Jul!N116),IF(Config!$C$6=8,SUM(+Ene!N116+Feb!N116+Mar!N116+Abr!N116+May!N116+Jun!N116+Jul!N116+Ago!N116),IF(Config!$C$6=9,SUM(+Ene!N116+Feb!N116+Mar!N116+Abr!N116+May!N116+Jun!N116+Jul!N116+Ago!N116+Set!N116),IF(Config!$C$6=10,SUM(+Ene!N116+Feb!N116+Mar!N116+Abr!N116+May!N116+Jun!N116+Jul!N116+Ago!N116+Set!N116+Oct!N116),IF(Config!$C$6=11,SUM(+Ene!N116+Feb!N116+Mar!N116+Abr!N116+May!N116+Jun!N116+Jul!N116+Ago!N116+Set!N116+Oct!N116+Nov!N116),IF(Config!$C$6=12,SUM(+Ene!N116+Feb!N116+Mar!N116+Abr!N116+May!N116+Jun!N116+Jul!N116+Ago!N116+Set!N116+Oct!N116+Nov!N116+Dic!N116)))))))))))))</f>
        <v>0</v>
      </c>
      <c r="O116" s="399">
        <f>IF(Config!$C$6=1,SUM(+Ene!O116),IF(Config!$C$6=2,SUM(+Ene!O116+Feb!O116),IF(Config!$C$6=3,SUM(+Ene!O116+Feb!O116+Mar!O116),IF(Config!$C$6=4,SUM(+Ene!O116+Feb!O116+Mar!O116+Abr!O116),IF(Config!$C$6=5,SUM(Ene!O116+Feb!O116+Mar!O116+Abr!O116+May!O116),IF(Config!$C$6=6,SUM(+Ene!O116+Feb!O116+Mar!O116+Abr!O116+May!O116+Jun!O116),IF(Config!$C$6=7,SUM(Ene!O116+Feb!O116+Mar!O116+Abr!O116+May!O116+Jun!O116+Jul!O116),IF(Config!$C$6=8,SUM(+Ene!O116+Feb!O116+Mar!O116+Abr!O116+May!O116+Jun!O116+Jul!O116+Ago!O116),IF(Config!$C$6=9,SUM(+Ene!O116+Feb!O116+Mar!O116+Abr!O116+May!O116+Jun!O116+Jul!O116+Ago!O116+Set!O116),IF(Config!$C$6=10,SUM(+Ene!O116+Feb!O116+Mar!O116+Abr!O116+May!O116+Jun!O116+Jul!O116+Ago!O116+Set!O116+Oct!O116),IF(Config!$C$6=11,SUM(+Ene!O116+Feb!O116+Mar!O116+Abr!O116+May!O116+Jun!O116+Jul!O116+Ago!O116+Set!O116+Oct!O116+Nov!O116),IF(Config!$C$6=12,SUM(+Ene!O116+Feb!O116+Mar!O116+Abr!O116+May!O116+Jun!O116+Jul!O116+Ago!O116+Set!O116+Oct!O116+Nov!O116+Dic!O116)))))))))))))</f>
        <v>0</v>
      </c>
      <c r="P116" s="399">
        <f>IF(Config!$C$6=1,SUM(+Ene!P116),IF(Config!$C$6=2,SUM(+Ene!P116+Feb!P116),IF(Config!$C$6=3,SUM(+Ene!P116+Feb!P116+Mar!P116),IF(Config!$C$6=4,SUM(+Ene!P116+Feb!P116+Mar!P116+Abr!P116),IF(Config!$C$6=5,SUM(Ene!P116+Feb!P116+Mar!P116+Abr!P116+May!P116),IF(Config!$C$6=6,SUM(+Ene!P116+Feb!P116+Mar!P116+Abr!P116+May!P116+Jun!P116),IF(Config!$C$6=7,SUM(Ene!P116+Feb!P116+Mar!P116+Abr!P116+May!P116+Jun!P116+Jul!P116),IF(Config!$C$6=8,SUM(+Ene!P116+Feb!P116+Mar!P116+Abr!P116+May!P116+Jun!P116+Jul!P116+Ago!P116),IF(Config!$C$6=9,SUM(+Ene!P116+Feb!P116+Mar!P116+Abr!P116+May!P116+Jun!P116+Jul!P116+Ago!P116+Set!P116),IF(Config!$C$6=10,SUM(+Ene!P116+Feb!P116+Mar!P116+Abr!P116+May!P116+Jun!P116+Jul!P116+Ago!P116+Set!P116+Oct!P116),IF(Config!$C$6=11,SUM(+Ene!P116+Feb!P116+Mar!P116+Abr!P116+May!P116+Jun!P116+Jul!P116+Ago!P116+Set!P116+Oct!P116+Nov!P116),IF(Config!$C$6=12,SUM(+Ene!P116+Feb!P116+Mar!P116+Abr!P116+May!P116+Jun!P116+Jul!P116+Ago!P116+Set!P116+Oct!P116+Nov!P116+Dic!P116)))))))))))))</f>
        <v>0</v>
      </c>
      <c r="Q116" s="399">
        <f>IF(Config!$C$6=1,SUM(+Ene!Q116),IF(Config!$C$6=2,SUM(+Ene!Q116+Feb!Q116),IF(Config!$C$6=3,SUM(+Ene!Q116+Feb!Q116+Mar!Q116),IF(Config!$C$6=4,SUM(+Ene!Q116+Feb!Q116+Mar!Q116+Abr!Q116),IF(Config!$C$6=5,SUM(Ene!Q116+Feb!Q116+Mar!Q116+Abr!Q116+May!Q116),IF(Config!$C$6=6,SUM(+Ene!Q116+Feb!Q116+Mar!Q116+Abr!Q116+May!Q116+Jun!Q116),IF(Config!$C$6=7,SUM(Ene!Q116+Feb!Q116+Mar!Q116+Abr!Q116+May!Q116+Jun!Q116+Jul!Q116),IF(Config!$C$6=8,SUM(+Ene!Q116+Feb!Q116+Mar!Q116+Abr!Q116+May!Q116+Jun!Q116+Jul!Q116+Ago!Q116),IF(Config!$C$6=9,SUM(+Ene!Q116+Feb!Q116+Mar!Q116+Abr!Q116+May!Q116+Jun!Q116+Jul!Q116+Ago!Q116+Set!Q116),IF(Config!$C$6=10,SUM(+Ene!Q116+Feb!Q116+Mar!Q116+Abr!Q116+May!Q116+Jun!Q116+Jul!Q116+Ago!Q116+Set!Q116+Oct!Q116),IF(Config!$C$6=11,SUM(+Ene!Q116+Feb!Q116+Mar!Q116+Abr!Q116+May!Q116+Jun!Q116+Jul!Q116+Ago!Q116+Set!Q116+Oct!Q116+Nov!Q116),IF(Config!$C$6=12,SUM(+Ene!Q116+Feb!Q116+Mar!Q116+Abr!Q116+May!Q116+Jun!Q116+Jul!Q116+Ago!Q116+Set!Q116+Oct!Q116+Nov!Q116+Dic!Q116)))))))))))))</f>
        <v>0</v>
      </c>
      <c r="R116" s="399">
        <f>IF(Config!$C$6=1,SUM(+Ene!R116),IF(Config!$C$6=2,SUM(+Ene!R116+Feb!R116),IF(Config!$C$6=3,SUM(+Ene!R116+Feb!R116+Mar!R116),IF(Config!$C$6=4,SUM(+Ene!R116+Feb!R116+Mar!R116+Abr!R116),IF(Config!$C$6=5,SUM(Ene!R116+Feb!R116+Mar!R116+Abr!R116+May!R116),IF(Config!$C$6=6,SUM(+Ene!R116+Feb!R116+Mar!R116+Abr!R116+May!R116+Jun!R116),IF(Config!$C$6=7,SUM(Ene!R116+Feb!R116+Mar!R116+Abr!R116+May!R116+Jun!R116+Jul!R116),IF(Config!$C$6=8,SUM(+Ene!R116+Feb!R116+Mar!R116+Abr!R116+May!R116+Jun!R116+Jul!R116+Ago!R116),IF(Config!$C$6=9,SUM(+Ene!R116+Feb!R116+Mar!R116+Abr!R116+May!R116+Jun!R116+Jul!R116+Ago!R116+Set!R116),IF(Config!$C$6=10,SUM(+Ene!R116+Feb!R116+Mar!R116+Abr!R116+May!R116+Jun!R116+Jul!R116+Ago!R116+Set!R116+Oct!R116),IF(Config!$C$6=11,SUM(+Ene!R116+Feb!R116+Mar!R116+Abr!R116+May!R116+Jun!R116+Jul!R116+Ago!R116+Set!R116+Oct!R116+Nov!R116),IF(Config!$C$6=12,SUM(+Ene!R116+Feb!R116+Mar!R116+Abr!R116+May!R116+Jun!R116+Jul!R116+Ago!R116+Set!R116+Oct!R116+Nov!R116+Dic!R116)))))))))))))</f>
        <v>0</v>
      </c>
      <c r="S116" s="399">
        <f>IF(Config!$C$6=1,SUM(+Ene!S116),IF(Config!$C$6=2,SUM(+Ene!S116+Feb!S116),IF(Config!$C$6=3,SUM(+Ene!S116+Feb!S116+Mar!S116),IF(Config!$C$6=4,SUM(+Ene!S116+Feb!S116+Mar!S116+Abr!S116),IF(Config!$C$6=5,SUM(Ene!S116+Feb!S116+Mar!S116+Abr!S116+May!S116),IF(Config!$C$6=6,SUM(+Ene!S116+Feb!S116+Mar!S116+Abr!S116+May!S116+Jun!S116),IF(Config!$C$6=7,SUM(Ene!S116+Feb!S116+Mar!S116+Abr!S116+May!S116+Jun!S116+Jul!S116),IF(Config!$C$6=8,SUM(+Ene!S116+Feb!S116+Mar!S116+Abr!S116+May!S116+Jun!S116+Jul!S116+Ago!S116),IF(Config!$C$6=9,SUM(+Ene!S116+Feb!S116+Mar!S116+Abr!S116+May!S116+Jun!S116+Jul!S116+Ago!S116+Set!S116),IF(Config!$C$6=10,SUM(+Ene!S116+Feb!S116+Mar!S116+Abr!S116+May!S116+Jun!S116+Jul!S116+Ago!S116+Set!S116+Oct!S116),IF(Config!$C$6=11,SUM(+Ene!S116+Feb!S116+Mar!S116+Abr!S116+May!S116+Jun!S116+Jul!S116+Ago!S116+Set!S116+Oct!S116+Nov!S116),IF(Config!$C$6=12,SUM(+Ene!S116+Feb!S116+Mar!S116+Abr!S116+May!S116+Jun!S116+Jul!S116+Ago!S116+Set!S116+Oct!S116+Nov!S116+Dic!S116)))))))))))))</f>
        <v>0</v>
      </c>
      <c r="T116" s="399">
        <f>IF(Config!$C$6=1,SUM(+Ene!T116),IF(Config!$C$6=2,SUM(+Ene!T116+Feb!T116),IF(Config!$C$6=3,SUM(+Ene!T116+Feb!T116+Mar!T116),IF(Config!$C$6=4,SUM(+Ene!T116+Feb!T116+Mar!T116+Abr!T116),IF(Config!$C$6=5,SUM(Ene!T116+Feb!T116+Mar!T116+Abr!T116+May!T116),IF(Config!$C$6=6,SUM(+Ene!T116+Feb!T116+Mar!T116+Abr!T116+May!T116+Jun!T116),IF(Config!$C$6=7,SUM(Ene!T116+Feb!T116+Mar!T116+Abr!T116+May!T116+Jun!T116+Jul!T116),IF(Config!$C$6=8,SUM(+Ene!T116+Feb!T116+Mar!T116+Abr!T116+May!T116+Jun!T116+Jul!T116+Ago!T116),IF(Config!$C$6=9,SUM(+Ene!T116+Feb!T116+Mar!T116+Abr!T116+May!T116+Jun!T116+Jul!T116+Ago!T116+Set!T116),IF(Config!$C$6=10,SUM(+Ene!T116+Feb!T116+Mar!T116+Abr!T116+May!T116+Jun!T116+Jul!T116+Ago!T116+Set!T116+Oct!T116),IF(Config!$C$6=11,SUM(+Ene!T116+Feb!T116+Mar!T116+Abr!T116+May!T116+Jun!T116+Jul!T116+Ago!T116+Set!T116+Oct!T116+Nov!T116),IF(Config!$C$6=12,SUM(+Ene!T116+Feb!T116+Mar!T116+Abr!T116+May!T116+Jun!T116+Jul!T116+Ago!T116+Set!T116+Oct!T116+Nov!T116+Dic!T116)))))))))))))</f>
        <v>0</v>
      </c>
      <c r="U116" s="399">
        <f>IF(Config!$C$6=1,SUM(+Ene!U116),IF(Config!$C$6=2,SUM(+Ene!U116+Feb!U116),IF(Config!$C$6=3,SUM(+Ene!U116+Feb!U116+Mar!U116),IF(Config!$C$6=4,SUM(+Ene!U116+Feb!U116+Mar!U116+Abr!U116),IF(Config!$C$6=5,SUM(Ene!U116+Feb!U116+Mar!U116+Abr!U116+May!U116),IF(Config!$C$6=6,SUM(+Ene!U116+Feb!U116+Mar!U116+Abr!U116+May!U116+Jun!U116),IF(Config!$C$6=7,SUM(Ene!U116+Feb!U116+Mar!U116+Abr!U116+May!U116+Jun!U116+Jul!U116),IF(Config!$C$6=8,SUM(+Ene!U116+Feb!U116+Mar!U116+Abr!U116+May!U116+Jun!U116+Jul!U116+Ago!U116),IF(Config!$C$6=9,SUM(+Ene!U116+Feb!U116+Mar!U116+Abr!U116+May!U116+Jun!U116+Jul!U116+Ago!U116+Set!U116),IF(Config!$C$6=10,SUM(+Ene!U116+Feb!U116+Mar!U116+Abr!U116+May!U116+Jun!U116+Jul!U116+Ago!U116+Set!U116+Oct!U116),IF(Config!$C$6=11,SUM(+Ene!U116+Feb!U116+Mar!U116+Abr!U116+May!U116+Jun!U116+Jul!U116+Ago!U116+Set!U116+Oct!U116+Nov!U116),IF(Config!$C$6=12,SUM(+Ene!U116+Feb!U116+Mar!U116+Abr!U116+May!U116+Jun!U116+Jul!U116+Ago!U116+Set!U116+Oct!U116+Nov!U116+Dic!U116)))))))))))))</f>
        <v>0</v>
      </c>
      <c r="V116" s="399">
        <f>IF(Config!$C$6=1,SUM(+Ene!V116),IF(Config!$C$6=2,SUM(+Ene!V116+Feb!V116),IF(Config!$C$6=3,SUM(+Ene!V116+Feb!V116+Mar!V116),IF(Config!$C$6=4,SUM(+Ene!V116+Feb!V116+Mar!V116+Abr!V116),IF(Config!$C$6=5,SUM(Ene!V116+Feb!V116+Mar!V116+Abr!V116+May!V116),IF(Config!$C$6=6,SUM(+Ene!V116+Feb!V116+Mar!V116+Abr!V116+May!V116+Jun!V116),IF(Config!$C$6=7,SUM(Ene!V116+Feb!V116+Mar!V116+Abr!V116+May!V116+Jun!V116+Jul!V116),IF(Config!$C$6=8,SUM(+Ene!V116+Feb!V116+Mar!V116+Abr!V116+May!V116+Jun!V116+Jul!V116+Ago!V116),IF(Config!$C$6=9,SUM(+Ene!V116+Feb!V116+Mar!V116+Abr!V116+May!V116+Jun!V116+Jul!V116+Ago!V116+Set!V116),IF(Config!$C$6=10,SUM(+Ene!V116+Feb!V116+Mar!V116+Abr!V116+May!V116+Jun!V116+Jul!V116+Ago!V116+Set!V116+Oct!V116),IF(Config!$C$6=11,SUM(+Ene!V116+Feb!V116+Mar!V116+Abr!V116+May!V116+Jun!V116+Jul!V116+Ago!V116+Set!V116+Oct!V116+Nov!V116),IF(Config!$C$6=12,SUM(+Ene!V116+Feb!V116+Mar!V116+Abr!V116+May!V116+Jun!V116+Jul!V116+Ago!V116+Set!V116+Oct!V116+Nov!V116+Dic!V116)))))))))))))</f>
        <v>0</v>
      </c>
      <c r="W116" s="399">
        <f>IF(Config!$C$6=1,SUM(+Ene!W116),IF(Config!$C$6=2,SUM(+Ene!W116+Feb!W116),IF(Config!$C$6=3,SUM(+Ene!W116+Feb!W116+Mar!W116),IF(Config!$C$6=4,SUM(+Ene!W116+Feb!W116+Mar!W116+Abr!W116),IF(Config!$C$6=5,SUM(Ene!W116+Feb!W116+Mar!W116+Abr!W116+May!W116),IF(Config!$C$6=6,SUM(+Ene!W116+Feb!W116+Mar!W116+Abr!W116+May!W116+Jun!W116),IF(Config!$C$6=7,SUM(Ene!W116+Feb!W116+Mar!W116+Abr!W116+May!W116+Jun!W116+Jul!W116),IF(Config!$C$6=8,SUM(+Ene!W116+Feb!W116+Mar!W116+Abr!W116+May!W116+Jun!W116+Jul!W116+Ago!W116),IF(Config!$C$6=9,SUM(+Ene!W116+Feb!W116+Mar!W116+Abr!W116+May!W116+Jun!W116+Jul!W116+Ago!W116+Set!W116),IF(Config!$C$6=10,SUM(+Ene!W116+Feb!W116+Mar!W116+Abr!W116+May!W116+Jun!W116+Jul!W116+Ago!W116+Set!W116+Oct!W116),IF(Config!$C$6=11,SUM(+Ene!W116+Feb!W116+Mar!W116+Abr!W116+May!W116+Jun!W116+Jul!W116+Ago!W116+Set!W116+Oct!W116+Nov!W116),IF(Config!$C$6=12,SUM(+Ene!W116+Feb!W116+Mar!W116+Abr!W116+May!W116+Jun!W116+Jul!W116+Ago!W116+Set!W116+Oct!W116+Nov!W116+Dic!W116)))))))))))))</f>
        <v>0</v>
      </c>
      <c r="X116" s="399">
        <f>IF(Config!$C$6=1,SUM(+Ene!X116),IF(Config!$C$6=2,SUM(+Ene!X116+Feb!X116),IF(Config!$C$6=3,SUM(+Ene!X116+Feb!X116+Mar!X116),IF(Config!$C$6=4,SUM(+Ene!X116+Feb!X116+Mar!X116+Abr!X116),IF(Config!$C$6=5,SUM(Ene!X116+Feb!X116+Mar!X116+Abr!X116+May!X116),IF(Config!$C$6=6,SUM(+Ene!X116+Feb!X116+Mar!X116+Abr!X116+May!X116+Jun!X116),IF(Config!$C$6=7,SUM(Ene!X116+Feb!X116+Mar!X116+Abr!X116+May!X116+Jun!X116+Jul!X116),IF(Config!$C$6=8,SUM(+Ene!X116+Feb!X116+Mar!X116+Abr!X116+May!X116+Jun!X116+Jul!X116+Ago!X116),IF(Config!$C$6=9,SUM(+Ene!X116+Feb!X116+Mar!X116+Abr!X116+May!X116+Jun!X116+Jul!X116+Ago!X116+Set!X116),IF(Config!$C$6=10,SUM(+Ene!X116+Feb!X116+Mar!X116+Abr!X116+May!X116+Jun!X116+Jul!X116+Ago!X116+Set!X116+Oct!X116),IF(Config!$C$6=11,SUM(+Ene!X116+Feb!X116+Mar!X116+Abr!X116+May!X116+Jun!X116+Jul!X116+Ago!X116+Set!X116+Oct!X116+Nov!X116),IF(Config!$C$6=12,SUM(+Ene!X116+Feb!X116+Mar!X116+Abr!X116+May!X116+Jun!X116+Jul!X116+Ago!X116+Set!X116+Oct!X116+Nov!X116+Dic!X116)))))))))))))</f>
        <v>0</v>
      </c>
      <c r="Y116" s="399">
        <f>IF(Config!$C$6=1,SUM(+Ene!Y116),IF(Config!$C$6=2,SUM(+Ene!Y116+Feb!Y116),IF(Config!$C$6=3,SUM(+Ene!Y116+Feb!Y116+Mar!Y116),IF(Config!$C$6=4,SUM(+Ene!Y116+Feb!Y116+Mar!Y116+Abr!Y116),IF(Config!$C$6=5,SUM(Ene!Y116+Feb!Y116+Mar!Y116+Abr!Y116+May!Y116),IF(Config!$C$6=6,SUM(+Ene!Y116+Feb!Y116+Mar!Y116+Abr!Y116+May!Y116+Jun!Y116),IF(Config!$C$6=7,SUM(Ene!Y116+Feb!Y116+Mar!Y116+Abr!Y116+May!Y116+Jun!Y116+Jul!Y116),IF(Config!$C$6=8,SUM(+Ene!Y116+Feb!Y116+Mar!Y116+Abr!Y116+May!Y116+Jun!Y116+Jul!Y116+Ago!Y116),IF(Config!$C$6=9,SUM(+Ene!Y116+Feb!Y116+Mar!Y116+Abr!Y116+May!Y116+Jun!Y116+Jul!Y116+Ago!Y116+Set!Y116),IF(Config!$C$6=10,SUM(+Ene!Y116+Feb!Y116+Mar!Y116+Abr!Y116+May!Y116+Jun!Y116+Jul!Y116+Ago!Y116+Set!Y116+Oct!Y116),IF(Config!$C$6=11,SUM(+Ene!Y116+Feb!Y116+Mar!Y116+Abr!Y116+May!Y116+Jun!Y116+Jul!Y116+Ago!Y116+Set!Y116+Oct!Y116+Nov!Y116),IF(Config!$C$6=12,SUM(+Ene!Y116+Feb!Y116+Mar!Y116+Abr!Y116+May!Y116+Jun!Y116+Jul!Y116+Ago!Y116+Set!Y116+Oct!Y116+Nov!Y116+Dic!Y116)))))))))))))</f>
        <v>0</v>
      </c>
      <c r="Z116" s="399">
        <f>IF(Config!$C$6=1,SUM(+Ene!Z116),IF(Config!$C$6=2,SUM(+Ene!Z116+Feb!Z116),IF(Config!$C$6=3,SUM(+Ene!Z116+Feb!Z116+Mar!Z116),IF(Config!$C$6=4,SUM(+Ene!Z116+Feb!Z116+Mar!Z116+Abr!Z116),IF(Config!$C$6=5,SUM(Ene!Z116+Feb!Z116+Mar!Z116+Abr!Z116+May!Z116),IF(Config!$C$6=6,SUM(+Ene!Z116+Feb!Z116+Mar!Z116+Abr!Z116+May!Z116+Jun!Z116),IF(Config!$C$6=7,SUM(Ene!Z116+Feb!Z116+Mar!Z116+Abr!Z116+May!Z116+Jun!Z116+Jul!Z116),IF(Config!$C$6=8,SUM(+Ene!Z116+Feb!Z116+Mar!Z116+Abr!Z116+May!Z116+Jun!Z116+Jul!Z116+Ago!Z116),IF(Config!$C$6=9,SUM(+Ene!Z116+Feb!Z116+Mar!Z116+Abr!Z116+May!Z116+Jun!Z116+Jul!Z116+Ago!Z116+Set!Z116),IF(Config!$C$6=10,SUM(+Ene!Z116+Feb!Z116+Mar!Z116+Abr!Z116+May!Z116+Jun!Z116+Jul!Z116+Ago!Z116+Set!Z116+Oct!Z116),IF(Config!$C$6=11,SUM(+Ene!Z116+Feb!Z116+Mar!Z116+Abr!Z116+May!Z116+Jun!Z116+Jul!Z116+Ago!Z116+Set!Z116+Oct!Z116+Nov!Z116),IF(Config!$C$6=12,SUM(+Ene!Z116+Feb!Z116+Mar!Z116+Abr!Z116+May!Z116+Jun!Z116+Jul!Z116+Ago!Z116+Set!Z116+Oct!Z116+Nov!Z116+Dic!Z116)))))))))))))</f>
        <v>0</v>
      </c>
      <c r="AA116" s="399">
        <f>IF(Config!$C$6=1,SUM(+Ene!AA116),IF(Config!$C$6=2,SUM(+Ene!AA116+Feb!AA116),IF(Config!$C$6=3,SUM(+Ene!AA116+Feb!AA116+Mar!AA116),IF(Config!$C$6=4,SUM(+Ene!AA116+Feb!AA116+Mar!AA116+Abr!AA116),IF(Config!$C$6=5,SUM(Ene!AA116+Feb!AA116+Mar!AA116+Abr!AA116+May!AA116),IF(Config!$C$6=6,SUM(+Ene!AA116+Feb!AA116+Mar!AA116+Abr!AA116+May!AA116+Jun!AA116),IF(Config!$C$6=7,SUM(Ene!AA116+Feb!AA116+Mar!AA116+Abr!AA116+May!AA116+Jun!AA116+Jul!AA116),IF(Config!$C$6=8,SUM(+Ene!AA116+Feb!AA116+Mar!AA116+Abr!AA116+May!AA116+Jun!AA116+Jul!AA116+Ago!AA116),IF(Config!$C$6=9,SUM(+Ene!AA116+Feb!AA116+Mar!AA116+Abr!AA116+May!AA116+Jun!AA116+Jul!AA116+Ago!AA116+Set!AA116),IF(Config!$C$6=10,SUM(+Ene!AA116+Feb!AA116+Mar!AA116+Abr!AA116+May!AA116+Jun!AA116+Jul!AA116+Ago!AA116+Set!AA116+Oct!AA116),IF(Config!$C$6=11,SUM(+Ene!AA116+Feb!AA116+Mar!AA116+Abr!AA116+May!AA116+Jun!AA116+Jul!AA116+Ago!AA116+Set!AA116+Oct!AA116+Nov!AA116),IF(Config!$C$6=12,SUM(+Ene!AA116+Feb!AA116+Mar!AA116+Abr!AA116+May!AA116+Jun!AA116+Jul!AA116+Ago!AA116+Set!AA116+Oct!AA116+Nov!AA116+Dic!AA116)))))))))))))</f>
        <v>0</v>
      </c>
      <c r="AB116" s="399">
        <f>IF(Config!$C$6=1,SUM(+Ene!AB116),IF(Config!$C$6=2,SUM(+Ene!AB116+Feb!AB116),IF(Config!$C$6=3,SUM(+Ene!AB116+Feb!AB116+Mar!AB116),IF(Config!$C$6=4,SUM(+Ene!AB116+Feb!AB116+Mar!AB116+Abr!AB116),IF(Config!$C$6=5,SUM(Ene!AB116+Feb!AB116+Mar!AB116+Abr!AB116+May!AB116),IF(Config!$C$6=6,SUM(+Ene!AB116+Feb!AB116+Mar!AB116+Abr!AB116+May!AB116+Jun!AB116),IF(Config!$C$6=7,SUM(Ene!AB116+Feb!AB116+Mar!AB116+Abr!AB116+May!AB116+Jun!AB116+Jul!AB116),IF(Config!$C$6=8,SUM(+Ene!AB116+Feb!AB116+Mar!AB116+Abr!AB116+May!AB116+Jun!AB116+Jul!AB116+Ago!AB116),IF(Config!$C$6=9,SUM(+Ene!AB116+Feb!AB116+Mar!AB116+Abr!AB116+May!AB116+Jun!AB116+Jul!AB116+Ago!AB116+Set!AB116),IF(Config!$C$6=10,SUM(+Ene!AB116+Feb!AB116+Mar!AB116+Abr!AB116+May!AB116+Jun!AB116+Jul!AB116+Ago!AB116+Set!AB116+Oct!AB116),IF(Config!$C$6=11,SUM(+Ene!AB116+Feb!AB116+Mar!AB116+Abr!AB116+May!AB116+Jun!AB116+Jul!AB116+Ago!AB116+Set!AB116+Oct!AB116+Nov!AB116),IF(Config!$C$6=12,SUM(+Ene!AB116+Feb!AB116+Mar!AB116+Abr!AB116+May!AB116+Jun!AB116+Jul!AB116+Ago!AB116+Set!AB116+Oct!AB116+Nov!AB116+Dic!AB116)))))))))))))</f>
        <v>0</v>
      </c>
      <c r="AC116" s="399">
        <f>IF(Config!$C$6=1,SUM(+Ene!AC116),IF(Config!$C$6=2,SUM(+Ene!AC116+Feb!AC116),IF(Config!$C$6=3,SUM(+Ene!AC116+Feb!AC116+Mar!AC116),IF(Config!$C$6=4,SUM(+Ene!AC116+Feb!AC116+Mar!AC116+Abr!AC116),IF(Config!$C$6=5,SUM(Ene!AC116+Feb!AC116+Mar!AC116+Abr!AC116+May!AC116),IF(Config!$C$6=6,SUM(+Ene!AC116+Feb!AC116+Mar!AC116+Abr!AC116+May!AC116+Jun!AC116),IF(Config!$C$6=7,SUM(Ene!AC116+Feb!AC116+Mar!AC116+Abr!AC116+May!AC116+Jun!AC116+Jul!AC116),IF(Config!$C$6=8,SUM(+Ene!AC116+Feb!AC116+Mar!AC116+Abr!AC116+May!AC116+Jun!AC116+Jul!AC116+Ago!AC116),IF(Config!$C$6=9,SUM(+Ene!AC116+Feb!AC116+Mar!AC116+Abr!AC116+May!AC116+Jun!AC116+Jul!AC116+Ago!AC116+Set!AC116),IF(Config!$C$6=10,SUM(+Ene!AC116+Feb!AC116+Mar!AC116+Abr!AC116+May!AC116+Jun!AC116+Jul!AC116+Ago!AC116+Set!AC116+Oct!AC116),IF(Config!$C$6=11,SUM(+Ene!AC116+Feb!AC116+Mar!AC116+Abr!AC116+May!AC116+Jun!AC116+Jul!AC116+Ago!AC116+Set!AC116+Oct!AC116+Nov!AC116),IF(Config!$C$6=12,SUM(+Ene!AC116+Feb!AC116+Mar!AC116+Abr!AC116+May!AC116+Jun!AC116+Jul!AC116+Ago!AC116+Set!AC116+Oct!AC116+Nov!AC116+Dic!AC116)))))))))))))</f>
        <v>0</v>
      </c>
      <c r="AD116" s="399">
        <f>IF(Config!$C$6=1,SUM(+Ene!AD116),IF(Config!$C$6=2,SUM(+Ene!AD116+Feb!AD116),IF(Config!$C$6=3,SUM(+Ene!AD116+Feb!AD116+Mar!AD116),IF(Config!$C$6=4,SUM(+Ene!AD116+Feb!AD116+Mar!AD116+Abr!AD116),IF(Config!$C$6=5,SUM(Ene!AD116+Feb!AD116+Mar!AD116+Abr!AD116+May!AD116),IF(Config!$C$6=6,SUM(+Ene!AD116+Feb!AD116+Mar!AD116+Abr!AD116+May!AD116+Jun!AD116),IF(Config!$C$6=7,SUM(Ene!AD116+Feb!AD116+Mar!AD116+Abr!AD116+May!AD116+Jun!AD116+Jul!AD116),IF(Config!$C$6=8,SUM(+Ene!AD116+Feb!AD116+Mar!AD116+Abr!AD116+May!AD116+Jun!AD116+Jul!AD116+Ago!AD116),IF(Config!$C$6=9,SUM(+Ene!AD116+Feb!AD116+Mar!AD116+Abr!AD116+May!AD116+Jun!AD116+Jul!AD116+Ago!AD116+Set!AD116),IF(Config!$C$6=10,SUM(+Ene!AD116+Feb!AD116+Mar!AD116+Abr!AD116+May!AD116+Jun!AD116+Jul!AD116+Ago!AD116+Set!AD116+Oct!AD116),IF(Config!$C$6=11,SUM(+Ene!AD116+Feb!AD116+Mar!AD116+Abr!AD116+May!AD116+Jun!AD116+Jul!AD116+Ago!AD116+Set!AD116+Oct!AD116+Nov!AD116),IF(Config!$C$6=12,SUM(+Ene!AD116+Feb!AD116+Mar!AD116+Abr!AD116+May!AD116+Jun!AD116+Jul!AD116+Ago!AD116+Set!AD116+Oct!AD116+Nov!AD116+Dic!AD116)))))))))))))</f>
        <v>0</v>
      </c>
      <c r="AE116" s="399">
        <f>IF(Config!$C$6=1,SUM(+Ene!AE116),IF(Config!$C$6=2,SUM(+Ene!AE116+Feb!AE116),IF(Config!$C$6=3,SUM(+Ene!AE116+Feb!AE116+Mar!AE116),IF(Config!$C$6=4,SUM(+Ene!AE116+Feb!AE116+Mar!AE116+Abr!AE116),IF(Config!$C$6=5,SUM(Ene!AE116+Feb!AE116+Mar!AE116+Abr!AE116+May!AE116),IF(Config!$C$6=6,SUM(+Ene!AE116+Feb!AE116+Mar!AE116+Abr!AE116+May!AE116+Jun!AE116),IF(Config!$C$6=7,SUM(Ene!AE116+Feb!AE116+Mar!AE116+Abr!AE116+May!AE116+Jun!AE116+Jul!AE116),IF(Config!$C$6=8,SUM(+Ene!AE116+Feb!AE116+Mar!AE116+Abr!AE116+May!AE116+Jun!AE116+Jul!AE116+Ago!AE116),IF(Config!$C$6=9,SUM(+Ene!AE116+Feb!AE116+Mar!AE116+Abr!AE116+May!AE116+Jun!AE116+Jul!AE116+Ago!AE116+Set!AE116),IF(Config!$C$6=10,SUM(+Ene!AE116+Feb!AE116+Mar!AE116+Abr!AE116+May!AE116+Jun!AE116+Jul!AE116+Ago!AE116+Set!AE116+Oct!AE116),IF(Config!$C$6=11,SUM(+Ene!AE116+Feb!AE116+Mar!AE116+Abr!AE116+May!AE116+Jun!AE116+Jul!AE116+Ago!AE116+Set!AE116+Oct!AE116+Nov!AE116),IF(Config!$C$6=12,SUM(+Ene!AE116+Feb!AE116+Mar!AE116+Abr!AE116+May!AE116+Jun!AE116+Jul!AE116+Ago!AE116+Set!AE116+Oct!AE116+Nov!AE116+Dic!AE116)))))))))))))</f>
        <v>0</v>
      </c>
      <c r="AF116" s="399">
        <f>IF(Config!$C$6=1,SUM(+Ene!AF116),IF(Config!$C$6=2,SUM(+Ene!AF116+Feb!AF116),IF(Config!$C$6=3,SUM(+Ene!AF116+Feb!AF116+Mar!AF116),IF(Config!$C$6=4,SUM(+Ene!AF116+Feb!AF116+Mar!AF116+Abr!AF116),IF(Config!$C$6=5,SUM(Ene!AF116+Feb!AF116+Mar!AF116+Abr!AF116+May!AF116),IF(Config!$C$6=6,SUM(+Ene!AF116+Feb!AF116+Mar!AF116+Abr!AF116+May!AF116+Jun!AF116),IF(Config!$C$6=7,SUM(Ene!AF116+Feb!AF116+Mar!AF116+Abr!AF116+May!AF116+Jun!AF116+Jul!AF116),IF(Config!$C$6=8,SUM(+Ene!AF116+Feb!AF116+Mar!AF116+Abr!AF116+May!AF116+Jun!AF116+Jul!AF116+Ago!AF116),IF(Config!$C$6=9,SUM(+Ene!AF116+Feb!AF116+Mar!AF116+Abr!AF116+May!AF116+Jun!AF116+Jul!AF116+Ago!AF116+Set!AF116),IF(Config!$C$6=10,SUM(+Ene!AF116+Feb!AF116+Mar!AF116+Abr!AF116+May!AF116+Jun!AF116+Jul!AF116+Ago!AF116+Set!AF116+Oct!AF116),IF(Config!$C$6=11,SUM(+Ene!AF116+Feb!AF116+Mar!AF116+Abr!AF116+May!AF116+Jun!AF116+Jul!AF116+Ago!AF116+Set!AF116+Oct!AF116+Nov!AF116),IF(Config!$C$6=12,SUM(+Ene!AF116+Feb!AF116+Mar!AF116+Abr!AF116+May!AF116+Jun!AF116+Jul!AF116+Ago!AF116+Set!AF116+Oct!AF116+Nov!AF116+Dic!AF116)))))))))))))</f>
        <v>0</v>
      </c>
      <c r="AG116" s="399">
        <f>IF(Config!$C$6=1,SUM(+Ene!AG116),IF(Config!$C$6=2,SUM(+Ene!AG116+Feb!AG116),IF(Config!$C$6=3,SUM(+Ene!AG116+Feb!AG116+Mar!AG116),IF(Config!$C$6=4,SUM(+Ene!AG116+Feb!AG116+Mar!AG116+Abr!AG116),IF(Config!$C$6=5,SUM(Ene!AG116+Feb!AG116+Mar!AG116+Abr!AG116+May!AG116),IF(Config!$C$6=6,SUM(+Ene!AG116+Feb!AG116+Mar!AG116+Abr!AG116+May!AG116+Jun!AG116),IF(Config!$C$6=7,SUM(Ene!AG116+Feb!AG116+Mar!AG116+Abr!AG116+May!AG116+Jun!AG116+Jul!AG116),IF(Config!$C$6=8,SUM(+Ene!AG116+Feb!AG116+Mar!AG116+Abr!AG116+May!AG116+Jun!AG116+Jul!AG116+Ago!AG116),IF(Config!$C$6=9,SUM(+Ene!AG116+Feb!AG116+Mar!AG116+Abr!AG116+May!AG116+Jun!AG116+Jul!AG116+Ago!AG116+Set!AG116),IF(Config!$C$6=10,SUM(+Ene!AG116+Feb!AG116+Mar!AG116+Abr!AG116+May!AG116+Jun!AG116+Jul!AG116+Ago!AG116+Set!AG116+Oct!AG116),IF(Config!$C$6=11,SUM(+Ene!AG116+Feb!AG116+Mar!AG116+Abr!AG116+May!AG116+Jun!AG116+Jul!AG116+Ago!AG116+Set!AG116+Oct!AG116+Nov!AG116),IF(Config!$C$6=12,SUM(+Ene!AG116+Feb!AG116+Mar!AG116+Abr!AG116+May!AG116+Jun!AG116+Jul!AG116+Ago!AG116+Set!AG116+Oct!AG116+Nov!AG116+Dic!AG116)))))))))))))</f>
        <v>0</v>
      </c>
      <c r="AH116" s="399">
        <f>IF(Config!$C$6=1,SUM(+Ene!AH116),IF(Config!$C$6=2,SUM(+Ene!AH116+Feb!AH116),IF(Config!$C$6=3,SUM(+Ene!AH116+Feb!AH116+Mar!AH116),IF(Config!$C$6=4,SUM(+Ene!AH116+Feb!AH116+Mar!AH116+Abr!AH116),IF(Config!$C$6=5,SUM(Ene!AH116+Feb!AH116+Mar!AH116+Abr!AH116+May!AH116),IF(Config!$C$6=6,SUM(+Ene!AH116+Feb!AH116+Mar!AH116+Abr!AH116+May!AH116+Jun!AH116),IF(Config!$C$6=7,SUM(Ene!AH116+Feb!AH116+Mar!AH116+Abr!AH116+May!AH116+Jun!AH116+Jul!AH116),IF(Config!$C$6=8,SUM(+Ene!AH116+Feb!AH116+Mar!AH116+Abr!AH116+May!AH116+Jun!AH116+Jul!AH116+Ago!AH116),IF(Config!$C$6=9,SUM(+Ene!AH116+Feb!AH116+Mar!AH116+Abr!AH116+May!AH116+Jun!AH116+Jul!AH116+Ago!AH116+Set!AH116),IF(Config!$C$6=10,SUM(+Ene!AH116+Feb!AH116+Mar!AH116+Abr!AH116+May!AH116+Jun!AH116+Jul!AH116+Ago!AH116+Set!AH116+Oct!AH116),IF(Config!$C$6=11,SUM(+Ene!AH116+Feb!AH116+Mar!AH116+Abr!AH116+May!AH116+Jun!AH116+Jul!AH116+Ago!AH116+Set!AH116+Oct!AH116+Nov!AH116),IF(Config!$C$6=12,SUM(+Ene!AH116+Feb!AH116+Mar!AH116+Abr!AH116+May!AH116+Jun!AH116+Jul!AH116+Ago!AH116+Set!AH116+Oct!AH116+Nov!AH116+Dic!AH116)))))))))))))</f>
        <v>0</v>
      </c>
      <c r="AI116" s="399">
        <f>IF(Config!$C$6=1,SUM(+Ene!AI116),IF(Config!$C$6=2,SUM(+Ene!AI116+Feb!AI116),IF(Config!$C$6=3,SUM(+Ene!AI116+Feb!AI116+Mar!AI116),IF(Config!$C$6=4,SUM(+Ene!AI116+Feb!AI116+Mar!AI116+Abr!AI116),IF(Config!$C$6=5,SUM(Ene!AI116+Feb!AI116+Mar!AI116+Abr!AI116+May!AI116),IF(Config!$C$6=6,SUM(+Ene!AI116+Feb!AI116+Mar!AI116+Abr!AI116+May!AI116+Jun!AI116),IF(Config!$C$6=7,SUM(Ene!AI116+Feb!AI116+Mar!AI116+Abr!AI116+May!AI116+Jun!AI116+Jul!AI116),IF(Config!$C$6=8,SUM(+Ene!AI116+Feb!AI116+Mar!AI116+Abr!AI116+May!AI116+Jun!AI116+Jul!AI116+Ago!AI116),IF(Config!$C$6=9,SUM(+Ene!AI116+Feb!AI116+Mar!AI116+Abr!AI116+May!AI116+Jun!AI116+Jul!AI116+Ago!AI116+Set!AI116),IF(Config!$C$6=10,SUM(+Ene!AI116+Feb!AI116+Mar!AI116+Abr!AI116+May!AI116+Jun!AI116+Jul!AI116+Ago!AI116+Set!AI116+Oct!AI116),IF(Config!$C$6=11,SUM(+Ene!AI116+Feb!AI116+Mar!AI116+Abr!AI116+May!AI116+Jun!AI116+Jul!AI116+Ago!AI116+Set!AI116+Oct!AI116+Nov!AI116),IF(Config!$C$6=12,SUM(+Ene!AI116+Feb!AI116+Mar!AI116+Abr!AI116+May!AI116+Jun!AI116+Jul!AI116+Ago!AI116+Set!AI116+Oct!AI116+Nov!AI116+Dic!AI116)))))))))))))</f>
        <v>0</v>
      </c>
      <c r="AJ116" s="399">
        <f>IF(Config!$C$6=1,SUM(+Ene!AJ116),IF(Config!$C$6=2,SUM(+Ene!AJ116+Feb!AJ116),IF(Config!$C$6=3,SUM(+Ene!AJ116+Feb!AJ116+Mar!AJ116),IF(Config!$C$6=4,SUM(+Ene!AJ116+Feb!AJ116+Mar!AJ116+Abr!AJ116),IF(Config!$C$6=5,SUM(Ene!AJ116+Feb!AJ116+Mar!AJ116+Abr!AJ116+May!AJ116),IF(Config!$C$6=6,SUM(+Ene!AJ116+Feb!AJ116+Mar!AJ116+Abr!AJ116+May!AJ116+Jun!AJ116),IF(Config!$C$6=7,SUM(Ene!AJ116+Feb!AJ116+Mar!AJ116+Abr!AJ116+May!AJ116+Jun!AJ116+Jul!AJ116),IF(Config!$C$6=8,SUM(+Ene!AJ116+Feb!AJ116+Mar!AJ116+Abr!AJ116+May!AJ116+Jun!AJ116+Jul!AJ116+Ago!AJ116),IF(Config!$C$6=9,SUM(+Ene!AJ116+Feb!AJ116+Mar!AJ116+Abr!AJ116+May!AJ116+Jun!AJ116+Jul!AJ116+Ago!AJ116+Set!AJ116),IF(Config!$C$6=10,SUM(+Ene!AJ116+Feb!AJ116+Mar!AJ116+Abr!AJ116+May!AJ116+Jun!AJ116+Jul!AJ116+Ago!AJ116+Set!AJ116+Oct!AJ116),IF(Config!$C$6=11,SUM(+Ene!AJ116+Feb!AJ116+Mar!AJ116+Abr!AJ116+May!AJ116+Jun!AJ116+Jul!AJ116+Ago!AJ116+Set!AJ116+Oct!AJ116+Nov!AJ116),IF(Config!$C$6=12,SUM(+Ene!AJ116+Feb!AJ116+Mar!AJ116+Abr!AJ116+May!AJ116+Jun!AJ116+Jul!AJ116+Ago!AJ116+Set!AJ116+Oct!AJ116+Nov!AJ116+Dic!AJ116)))))))))))))</f>
        <v>0</v>
      </c>
      <c r="AK116" s="399">
        <f>IF(Config!$C$6=1,SUM(+Ene!AK116),IF(Config!$C$6=2,SUM(+Ene!AK116+Feb!AK116),IF(Config!$C$6=3,SUM(+Ene!AK116+Feb!AK116+Mar!AK116),IF(Config!$C$6=4,SUM(+Ene!AK116+Feb!AK116+Mar!AK116+Abr!AK116),IF(Config!$C$6=5,SUM(Ene!AK116+Feb!AK116+Mar!AK116+Abr!AK116+May!AK116),IF(Config!$C$6=6,SUM(+Ene!AK116+Feb!AK116+Mar!AK116+Abr!AK116+May!AK116+Jun!AK116),IF(Config!$C$6=7,SUM(Ene!AK116+Feb!AK116+Mar!AK116+Abr!AK116+May!AK116+Jun!AK116+Jul!AK116),IF(Config!$C$6=8,SUM(+Ene!AK116+Feb!AK116+Mar!AK116+Abr!AK116+May!AK116+Jun!AK116+Jul!AK116+Ago!AK116),IF(Config!$C$6=9,SUM(+Ene!AK116+Feb!AK116+Mar!AK116+Abr!AK116+May!AK116+Jun!AK116+Jul!AK116+Ago!AK116+Set!AK116),IF(Config!$C$6=10,SUM(+Ene!AK116+Feb!AK116+Mar!AK116+Abr!AK116+May!AK116+Jun!AK116+Jul!AK116+Ago!AK116+Set!AK116+Oct!AK116),IF(Config!$C$6=11,SUM(+Ene!AK116+Feb!AK116+Mar!AK116+Abr!AK116+May!AK116+Jun!AK116+Jul!AK116+Ago!AK116+Set!AK116+Oct!AK116+Nov!AK116),IF(Config!$C$6=12,SUM(+Ene!AK116+Feb!AK116+Mar!AK116+Abr!AK116+May!AK116+Jun!AK116+Jul!AK116+Ago!AK116+Set!AK116+Oct!AK116+Nov!AK116+Dic!AK116)))))))))))))</f>
        <v>0</v>
      </c>
      <c r="AL116" s="399">
        <f>IF(Config!$C$6=1,SUM(+Ene!AL116),IF(Config!$C$6=2,SUM(+Ene!AL116+Feb!AL116),IF(Config!$C$6=3,SUM(+Ene!AL116+Feb!AL116+Mar!AL116),IF(Config!$C$6=4,SUM(+Ene!AL116+Feb!AL116+Mar!AL116+Abr!AL116),IF(Config!$C$6=5,SUM(Ene!AL116+Feb!AL116+Mar!AL116+Abr!AL116+May!AL116),IF(Config!$C$6=6,SUM(+Ene!AL116+Feb!AL116+Mar!AL116+Abr!AL116+May!AL116+Jun!AL116),IF(Config!$C$6=7,SUM(Ene!AL116+Feb!AL116+Mar!AL116+Abr!AL116+May!AL116+Jun!AL116+Jul!AL116),IF(Config!$C$6=8,SUM(+Ene!AL116+Feb!AL116+Mar!AL116+Abr!AL116+May!AL116+Jun!AL116+Jul!AL116+Ago!AL116),IF(Config!$C$6=9,SUM(+Ene!AL116+Feb!AL116+Mar!AL116+Abr!AL116+May!AL116+Jun!AL116+Jul!AL116+Ago!AL116+Set!AL116),IF(Config!$C$6=10,SUM(+Ene!AL116+Feb!AL116+Mar!AL116+Abr!AL116+May!AL116+Jun!AL116+Jul!AL116+Ago!AL116+Set!AL116+Oct!AL116),IF(Config!$C$6=11,SUM(+Ene!AL116+Feb!AL116+Mar!AL116+Abr!AL116+May!AL116+Jun!AL116+Jul!AL116+Ago!AL116+Set!AL116+Oct!AL116+Nov!AL116),IF(Config!$C$6=12,SUM(+Ene!AL116+Feb!AL116+Mar!AL116+Abr!AL116+May!AL116+Jun!AL116+Jul!AL116+Ago!AL116+Set!AL116+Oct!AL116+Nov!AL116+Dic!AL116)))))))))))))</f>
        <v>0</v>
      </c>
      <c r="AM116" s="399">
        <f>IF(Config!$C$6=1,SUM(+Ene!AM116),IF(Config!$C$6=2,SUM(+Ene!AM116+Feb!AM116),IF(Config!$C$6=3,SUM(+Ene!AM116+Feb!AM116+Mar!AM116),IF(Config!$C$6=4,SUM(+Ene!AM116+Feb!AM116+Mar!AM116+Abr!AM116),IF(Config!$C$6=5,SUM(Ene!AM116+Feb!AM116+Mar!AM116+Abr!AM116+May!AM116),IF(Config!$C$6=6,SUM(+Ene!AM116+Feb!AM116+Mar!AM116+Abr!AM116+May!AM116+Jun!AM116),IF(Config!$C$6=7,SUM(Ene!AM116+Feb!AM116+Mar!AM116+Abr!AM116+May!AM116+Jun!AM116+Jul!AM116),IF(Config!$C$6=8,SUM(+Ene!AM116+Feb!AM116+Mar!AM116+Abr!AM116+May!AM116+Jun!AM116+Jul!AM116+Ago!AM116),IF(Config!$C$6=9,SUM(+Ene!AM116+Feb!AM116+Mar!AM116+Abr!AM116+May!AM116+Jun!AM116+Jul!AM116+Ago!AM116+Set!AM116),IF(Config!$C$6=10,SUM(+Ene!AM116+Feb!AM116+Mar!AM116+Abr!AM116+May!AM116+Jun!AM116+Jul!AM116+Ago!AM116+Set!AM116+Oct!AM116),IF(Config!$C$6=11,SUM(+Ene!AM116+Feb!AM116+Mar!AM116+Abr!AM116+May!AM116+Jun!AM116+Jul!AM116+Ago!AM116+Set!AM116+Oct!AM116+Nov!AM116),IF(Config!$C$6=12,SUM(+Ene!AM116+Feb!AM116+Mar!AM116+Abr!AM116+May!AM116+Jun!AM116+Jul!AM116+Ago!AM116+Set!AM116+Oct!AM116+Nov!AM116+Dic!AM116)))))))))))))</f>
        <v>0</v>
      </c>
      <c r="AN116" s="399">
        <f>IF(Config!$C$6=1,SUM(+Ene!AN116),IF(Config!$C$6=2,SUM(+Ene!AN116+Feb!AN116),IF(Config!$C$6=3,SUM(+Ene!AN116+Feb!AN116+Mar!AN116),IF(Config!$C$6=4,SUM(+Ene!AN116+Feb!AN116+Mar!AN116+Abr!AN116),IF(Config!$C$6=5,SUM(Ene!AN116+Feb!AN116+Mar!AN116+Abr!AN116+May!AN116),IF(Config!$C$6=6,SUM(+Ene!AN116+Feb!AN116+Mar!AN116+Abr!AN116+May!AN116+Jun!AN116),IF(Config!$C$6=7,SUM(Ene!AN116+Feb!AN116+Mar!AN116+Abr!AN116+May!AN116+Jun!AN116+Jul!AN116),IF(Config!$C$6=8,SUM(+Ene!AN116+Feb!AN116+Mar!AN116+Abr!AN116+May!AN116+Jun!AN116+Jul!AN116+Ago!AN116),IF(Config!$C$6=9,SUM(+Ene!AN116+Feb!AN116+Mar!AN116+Abr!AN116+May!AN116+Jun!AN116+Jul!AN116+Ago!AN116+Set!AN116),IF(Config!$C$6=10,SUM(+Ene!AN116+Feb!AN116+Mar!AN116+Abr!AN116+May!AN116+Jun!AN116+Jul!AN116+Ago!AN116+Set!AN116+Oct!AN116),IF(Config!$C$6=11,SUM(+Ene!AN116+Feb!AN116+Mar!AN116+Abr!AN116+May!AN116+Jun!AN116+Jul!AN116+Ago!AN116+Set!AN116+Oct!AN116+Nov!AN116),IF(Config!$C$6=12,SUM(+Ene!AN116+Feb!AN116+Mar!AN116+Abr!AN116+May!AN116+Jun!AN116+Jul!AN116+Ago!AN116+Set!AN116+Oct!AN116+Nov!AN116+Dic!AN116)))))))))))))</f>
        <v>0</v>
      </c>
      <c r="AO116" s="399">
        <f>IF(Config!$C$6=1,SUM(+Ene!AO116),IF(Config!$C$6=2,SUM(+Ene!AO116+Feb!AO116),IF(Config!$C$6=3,SUM(+Ene!AO116+Feb!AO116+Mar!AO116),IF(Config!$C$6=4,SUM(+Ene!AO116+Feb!AO116+Mar!AO116+Abr!AO116),IF(Config!$C$6=5,SUM(Ene!AO116+Feb!AO116+Mar!AO116+Abr!AO116+May!AO116),IF(Config!$C$6=6,SUM(+Ene!AO116+Feb!AO116+Mar!AO116+Abr!AO116+May!AO116+Jun!AO116),IF(Config!$C$6=7,SUM(Ene!AO116+Feb!AO116+Mar!AO116+Abr!AO116+May!AO116+Jun!AO116+Jul!AO116),IF(Config!$C$6=8,SUM(+Ene!AO116+Feb!AO116+Mar!AO116+Abr!AO116+May!AO116+Jun!AO116+Jul!AO116+Ago!AO116),IF(Config!$C$6=9,SUM(+Ene!AO116+Feb!AO116+Mar!AO116+Abr!AO116+May!AO116+Jun!AO116+Jul!AO116+Ago!AO116+Set!AO116),IF(Config!$C$6=10,SUM(+Ene!AO116+Feb!AO116+Mar!AO116+Abr!AO116+May!AO116+Jun!AO116+Jul!AO116+Ago!AO116+Set!AO116+Oct!AO116),IF(Config!$C$6=11,SUM(+Ene!AO116+Feb!AO116+Mar!AO116+Abr!AO116+May!AO116+Jun!AO116+Jul!AO116+Ago!AO116+Set!AO116+Oct!AO116+Nov!AO116),IF(Config!$C$6=12,SUM(+Ene!AO116+Feb!AO116+Mar!AO116+Abr!AO116+May!AO116+Jun!AO116+Jul!AO116+Ago!AO116+Set!AO116+Oct!AO116+Nov!AO116+Dic!AO116)))))))))))))</f>
        <v>0</v>
      </c>
      <c r="AP116" s="399">
        <f>IF(Config!$C$6=1,SUM(+Ene!AP116),IF(Config!$C$6=2,SUM(+Ene!AP116+Feb!AP116),IF(Config!$C$6=3,SUM(+Ene!AP116+Feb!AP116+Mar!AP116),IF(Config!$C$6=4,SUM(+Ene!AP116+Feb!AP116+Mar!AP116+Abr!AP116),IF(Config!$C$6=5,SUM(Ene!AP116+Feb!AP116+Mar!AP116+Abr!AP116+May!AP116),IF(Config!$C$6=6,SUM(+Ene!AP116+Feb!AP116+Mar!AP116+Abr!AP116+May!AP116+Jun!AP116),IF(Config!$C$6=7,SUM(Ene!AP116+Feb!AP116+Mar!AP116+Abr!AP116+May!AP116+Jun!AP116+Jul!AP116),IF(Config!$C$6=8,SUM(+Ene!AP116+Feb!AP116+Mar!AP116+Abr!AP116+May!AP116+Jun!AP116+Jul!AP116+Ago!AP116),IF(Config!$C$6=9,SUM(+Ene!AP116+Feb!AP116+Mar!AP116+Abr!AP116+May!AP116+Jun!AP116+Jul!AP116+Ago!AP116+Set!AP116),IF(Config!$C$6=10,SUM(+Ene!AP116+Feb!AP116+Mar!AP116+Abr!AP116+May!AP116+Jun!AP116+Jul!AP116+Ago!AP116+Set!AP116+Oct!AP116),IF(Config!$C$6=11,SUM(+Ene!AP116+Feb!AP116+Mar!AP116+Abr!AP116+May!AP116+Jun!AP116+Jul!AP116+Ago!AP116+Set!AP116+Oct!AP116+Nov!AP116),IF(Config!$C$6=12,SUM(+Ene!AP116+Feb!AP116+Mar!AP116+Abr!AP116+May!AP116+Jun!AP116+Jul!AP116+Ago!AP116+Set!AP116+Oct!AP116+Nov!AP116+Dic!AP116)))))))))))))</f>
        <v>0</v>
      </c>
      <c r="AQ116" s="399">
        <f>IF(Config!$C$6=1,SUM(+Ene!AQ116),IF(Config!$C$6=2,SUM(+Ene!AQ116+Feb!AQ116),IF(Config!$C$6=3,SUM(+Ene!AQ116+Feb!AQ116+Mar!AQ116),IF(Config!$C$6=4,SUM(+Ene!AQ116+Feb!AQ116+Mar!AQ116+Abr!AQ116),IF(Config!$C$6=5,SUM(Ene!AQ116+Feb!AQ116+Mar!AQ116+Abr!AQ116+May!AQ116),IF(Config!$C$6=6,SUM(+Ene!AQ116+Feb!AQ116+Mar!AQ116+Abr!AQ116+May!AQ116+Jun!AQ116),IF(Config!$C$6=7,SUM(Ene!AQ116+Feb!AQ116+Mar!AQ116+Abr!AQ116+May!AQ116+Jun!AQ116+Jul!AQ116),IF(Config!$C$6=8,SUM(+Ene!AQ116+Feb!AQ116+Mar!AQ116+Abr!AQ116+May!AQ116+Jun!AQ116+Jul!AQ116+Ago!AQ116),IF(Config!$C$6=9,SUM(+Ene!AQ116+Feb!AQ116+Mar!AQ116+Abr!AQ116+May!AQ116+Jun!AQ116+Jul!AQ116+Ago!AQ116+Set!AQ116),IF(Config!$C$6=10,SUM(+Ene!AQ116+Feb!AQ116+Mar!AQ116+Abr!AQ116+May!AQ116+Jun!AQ116+Jul!AQ116+Ago!AQ116+Set!AQ116+Oct!AQ116),IF(Config!$C$6=11,SUM(+Ene!AQ116+Feb!AQ116+Mar!AQ116+Abr!AQ116+May!AQ116+Jun!AQ116+Jul!AQ116+Ago!AQ116+Set!AQ116+Oct!AQ116+Nov!AQ116),IF(Config!$C$6=12,SUM(+Ene!AQ116+Feb!AQ116+Mar!AQ116+Abr!AQ116+May!AQ116+Jun!AQ116+Jul!AQ116+Ago!AQ116+Set!AQ116+Oct!AQ116+Nov!AQ116+Dic!AQ116)))))))))))))</f>
        <v>0</v>
      </c>
      <c r="AR116" s="399">
        <f>IF(Config!$C$6=1,SUM(+Ene!AR116),IF(Config!$C$6=2,SUM(+Ene!AR116+Feb!AR116),IF(Config!$C$6=3,SUM(+Ene!AR116+Feb!AR116+Mar!AR116),IF(Config!$C$6=4,SUM(+Ene!AR116+Feb!AR116+Mar!AR116+Abr!AR116),IF(Config!$C$6=5,SUM(Ene!AR116+Feb!AR116+Mar!AR116+Abr!AR116+May!AR116),IF(Config!$C$6=6,SUM(+Ene!AR116+Feb!AR116+Mar!AR116+Abr!AR116+May!AR116+Jun!AR116),IF(Config!$C$6=7,SUM(Ene!AR116+Feb!AR116+Mar!AR116+Abr!AR116+May!AR116+Jun!AR116+Jul!AR116),IF(Config!$C$6=8,SUM(+Ene!AR116+Feb!AR116+Mar!AR116+Abr!AR116+May!AR116+Jun!AR116+Jul!AR116+Ago!AR116),IF(Config!$C$6=9,SUM(+Ene!AR116+Feb!AR116+Mar!AR116+Abr!AR116+May!AR116+Jun!AR116+Jul!AR116+Ago!AR116+Set!AR116),IF(Config!$C$6=10,SUM(+Ene!AR116+Feb!AR116+Mar!AR116+Abr!AR116+May!AR116+Jun!AR116+Jul!AR116+Ago!AR116+Set!AR116+Oct!AR116),IF(Config!$C$6=11,SUM(+Ene!AR116+Feb!AR116+Mar!AR116+Abr!AR116+May!AR116+Jun!AR116+Jul!AR116+Ago!AR116+Set!AR116+Oct!AR116+Nov!AR116),IF(Config!$C$6=12,SUM(+Ene!AR116+Feb!AR116+Mar!AR116+Abr!AR116+May!AR116+Jun!AR116+Jul!AR116+Ago!AR116+Set!AR116+Oct!AR116+Nov!AR116+Dic!AR116)))))))))))))</f>
        <v>0</v>
      </c>
      <c r="AS116" s="399">
        <f>IF(Config!$C$6=1,SUM(+Ene!AS116),IF(Config!$C$6=2,SUM(+Ene!AS116+Feb!AS116),IF(Config!$C$6=3,SUM(+Ene!AS116+Feb!AS116+Mar!AS116),IF(Config!$C$6=4,SUM(+Ene!AS116+Feb!AS116+Mar!AS116+Abr!AS116),IF(Config!$C$6=5,SUM(Ene!AS116+Feb!AS116+Mar!AS116+Abr!AS116+May!AS116),IF(Config!$C$6=6,SUM(+Ene!AS116+Feb!AS116+Mar!AS116+Abr!AS116+May!AS116+Jun!AS116),IF(Config!$C$6=7,SUM(Ene!AS116+Feb!AS116+Mar!AS116+Abr!AS116+May!AS116+Jun!AS116+Jul!AS116),IF(Config!$C$6=8,SUM(+Ene!AS116+Feb!AS116+Mar!AS116+Abr!AS116+May!AS116+Jun!AS116+Jul!AS116+Ago!AS116),IF(Config!$C$6=9,SUM(+Ene!AS116+Feb!AS116+Mar!AS116+Abr!AS116+May!AS116+Jun!AS116+Jul!AS116+Ago!AS116+Set!AS116),IF(Config!$C$6=10,SUM(+Ene!AS116+Feb!AS116+Mar!AS116+Abr!AS116+May!AS116+Jun!AS116+Jul!AS116+Ago!AS116+Set!AS116+Oct!AS116),IF(Config!$C$6=11,SUM(+Ene!AS116+Feb!AS116+Mar!AS116+Abr!AS116+May!AS116+Jun!AS116+Jul!AS116+Ago!AS116+Set!AS116+Oct!AS116+Nov!AS116),IF(Config!$C$6=12,SUM(+Ene!AS116+Feb!AS116+Mar!AS116+Abr!AS116+May!AS116+Jun!AS116+Jul!AS116+Ago!AS116+Set!AS116+Oct!AS116+Nov!AS116+Dic!AS116)))))))))))))</f>
        <v>0</v>
      </c>
      <c r="AT116" s="399">
        <f>IF(Config!$C$6=1,SUM(+Ene!AT116),IF(Config!$C$6=2,SUM(+Ene!AT116+Feb!AT116),IF(Config!$C$6=3,SUM(+Ene!AT116+Feb!AT116+Mar!AT116),IF(Config!$C$6=4,SUM(+Ene!AT116+Feb!AT116+Mar!AT116+Abr!AT116),IF(Config!$C$6=5,SUM(Ene!AT116+Feb!AT116+Mar!AT116+Abr!AT116+May!AT116),IF(Config!$C$6=6,SUM(+Ene!AT116+Feb!AT116+Mar!AT116+Abr!AT116+May!AT116+Jun!AT116),IF(Config!$C$6=7,SUM(Ene!AT116+Feb!AT116+Mar!AT116+Abr!AT116+May!AT116+Jun!AT116+Jul!AT116),IF(Config!$C$6=8,SUM(+Ene!AT116+Feb!AT116+Mar!AT116+Abr!AT116+May!AT116+Jun!AT116+Jul!AT116+Ago!AT116),IF(Config!$C$6=9,SUM(+Ene!AT116+Feb!AT116+Mar!AT116+Abr!AT116+May!AT116+Jun!AT116+Jul!AT116+Ago!AT116+Set!AT116),IF(Config!$C$6=10,SUM(+Ene!AT116+Feb!AT116+Mar!AT116+Abr!AT116+May!AT116+Jun!AT116+Jul!AT116+Ago!AT116+Set!AT116+Oct!AT116),IF(Config!$C$6=11,SUM(+Ene!AT116+Feb!AT116+Mar!AT116+Abr!AT116+May!AT116+Jun!AT116+Jul!AT116+Ago!AT116+Set!AT116+Oct!AT116+Nov!AT116),IF(Config!$C$6=12,SUM(+Ene!AT116+Feb!AT116+Mar!AT116+Abr!AT116+May!AT116+Jun!AT116+Jul!AT116+Ago!AT116+Set!AT116+Oct!AT116+Nov!AT116+Dic!AT116)))))))))))))</f>
        <v>0</v>
      </c>
      <c r="AU116">
        <f t="shared" si="79"/>
        <v>0</v>
      </c>
      <c r="AV116" s="395">
        <f t="shared" si="81"/>
        <v>0</v>
      </c>
      <c r="AW116" s="395">
        <f t="shared" si="82"/>
        <v>0</v>
      </c>
      <c r="AX116" s="395">
        <f t="shared" si="83"/>
        <v>0</v>
      </c>
      <c r="AY116" s="395">
        <f t="shared" si="84"/>
        <v>0</v>
      </c>
      <c r="AZ116" s="395">
        <f t="shared" si="85"/>
        <v>0</v>
      </c>
      <c r="BA116" s="395">
        <f t="shared" si="86"/>
        <v>0</v>
      </c>
      <c r="BB116" s="37">
        <f t="shared" si="59"/>
        <v>0</v>
      </c>
      <c r="BC116" s="395">
        <f t="shared" si="87"/>
        <v>0</v>
      </c>
      <c r="BD116" s="396">
        <f t="shared" si="88"/>
        <v>0</v>
      </c>
      <c r="BE116" s="395">
        <f t="shared" si="89"/>
        <v>0</v>
      </c>
      <c r="BF116" s="54">
        <f t="shared" si="69"/>
        <v>0</v>
      </c>
      <c r="BG116" t="str">
        <f t="shared" si="80"/>
        <v>OK</v>
      </c>
    </row>
    <row r="117" spans="1:59" x14ac:dyDescent="0.25">
      <c r="A117" s="400">
        <v>114</v>
      </c>
      <c r="B117" s="397" t="str">
        <f>METAS!B113</f>
        <v>PORCENTAJE DE NIÑOS MENORES DE UN AÑO  ( 6 A 11 MESES) CON  SUPLEMENTO DE VITAMINA A</v>
      </c>
      <c r="C117" s="390" t="str">
        <f>METAS!D113</f>
        <v>NUTRICIÓN</v>
      </c>
      <c r="D117" s="399">
        <f>IF(Config!$C$6=1,SUM(+Ene!D117),IF(Config!$C$6=2,SUM(+Ene!D117+Feb!D117),IF(Config!$C$6=3,SUM(+Ene!D117+Feb!D117+Mar!D117),IF(Config!$C$6=4,SUM(+Ene!D117+Feb!D117+Mar!D117+Abr!D117),IF(Config!$C$6=5,SUM(Ene!D117+Feb!D117+Mar!D117+Abr!D117+May!D117),IF(Config!$C$6=6,SUM(+Ene!D117+Feb!D117+Mar!D117+Abr!D117+May!D117+Jun!D117),IF(Config!$C$6=7,SUM(Ene!D117+Feb!D117+Mar!D117+Abr!D117+May!D117+Jun!D117+Jul!D117),IF(Config!$C$6=8,SUM(+Ene!D117+Feb!D117+Mar!D117+Abr!D117+May!D117+Jun!D117+Jul!D117+Ago!D117),IF(Config!$C$6=9,SUM(+Ene!D117+Feb!D117+Mar!D117+Abr!D117+May!D117+Jun!D117+Jul!D117+Ago!D117+Set!D117),IF(Config!$C$6=10,SUM(+Ene!D117+Feb!D117+Mar!D117+Abr!D117+May!D117+Jun!D117+Jul!D117+Ago!D117+Set!D117+Oct!D117),IF(Config!$C$6=11,SUM(+Ene!D117+Feb!D117+Mar!D117+Abr!D117+May!D117+Jun!D117+Jul!D117+Ago!D117+Set!D117+Oct!D117+Nov!D117),IF(Config!$C$6=12,SUM(+Ene!D117+Feb!D117+Mar!D117+Abr!D117+May!D117+Jun!D117+Jul!D117+Ago!D117+Set!D117+Oct!D117+Nov!D117+Dic!D117)))))))))))))</f>
        <v>0</v>
      </c>
      <c r="E117" s="399">
        <f>IF(Config!$C$6=1,SUM(+Ene!E117),IF(Config!$C$6=2,SUM(+Ene!E117+Feb!E117),IF(Config!$C$6=3,SUM(+Ene!E117+Feb!E117+Mar!E117),IF(Config!$C$6=4,SUM(+Ene!E117+Feb!E117+Mar!E117+Abr!E117),IF(Config!$C$6=5,SUM(Ene!E117+Feb!E117+Mar!E117+Abr!E117+May!E117),IF(Config!$C$6=6,SUM(+Ene!E117+Feb!E117+Mar!E117+Abr!E117+May!E117+Jun!E117),IF(Config!$C$6=7,SUM(Ene!E117+Feb!E117+Mar!E117+Abr!E117+May!E117+Jun!E117+Jul!E117),IF(Config!$C$6=8,SUM(+Ene!E117+Feb!E117+Mar!E117+Abr!E117+May!E117+Jun!E117+Jul!E117+Ago!E117),IF(Config!$C$6=9,SUM(+Ene!E117+Feb!E117+Mar!E117+Abr!E117+May!E117+Jun!E117+Jul!E117+Ago!E117+Set!E117),IF(Config!$C$6=10,SUM(+Ene!E117+Feb!E117+Mar!E117+Abr!E117+May!E117+Jun!E117+Jul!E117+Ago!E117+Set!E117+Oct!E117),IF(Config!$C$6=11,SUM(+Ene!E117+Feb!E117+Mar!E117+Abr!E117+May!E117+Jun!E117+Jul!E117+Ago!E117+Set!E117+Oct!E117+Nov!E117),IF(Config!$C$6=12,SUM(+Ene!E117+Feb!E117+Mar!E117+Abr!E117+May!E117+Jun!E117+Jul!E117+Ago!E117+Set!E117+Oct!E117+Nov!E117+Dic!E117)))))))))))))</f>
        <v>0</v>
      </c>
      <c r="F117" s="429">
        <f>IF(Config!$C$6=1,SUM(+Ene!F137),IF(Config!$C$6=2,SUM(+Ene!F137+Feb!F137),IF(Config!$C$6=3,SUM(+Ene!F137+Feb!F137+Mar!F137),IF(Config!$C$6=4,SUM(+Ene!F137+Feb!F137+Mar!F137+Abr!F137),IF(Config!$C$6=5,SUM(Ene!F137+Feb!F137+Mar!F137+Abr!F137+May!F137),IF(Config!$C$6=6,SUM(+Ene!F137+Feb!F137+Mar!F137+Abr!F137+May!F137+Jun!F137),IF(Config!$C$6=7,SUM(Ene!F137+Feb!F137+Mar!F137+Abr!F137+May!F137+Jun!F137+Jul!F137),IF(Config!$C$6=8,SUM(+Ene!F137+Feb!F137+Mar!F137+Abr!F137+May!F137+Jun!F137+Jul!F137+Ago!F137),IF(Config!$C$6=9,SUM(+Ene!F137+Feb!F137+Mar!F137+Abr!F137+May!F137+Jun!F137+Jul!F137+Ago!F137+Set!F137),IF(Config!$C$6=10,SUM(+Ene!F137+Feb!F137+Mar!F137+Abr!F137+May!F137+Jun!F137+Jul!F137+Ago!F137+Set!F137+Oct!F137),IF(Config!$C$6=11,SUM(+Ene!F137+Feb!F137+Mar!F137+Abr!F137+May!F137+Jun!F137+Jul!F137+Ago!F137+Set!F137+Oct!F137+Nov!F137),IF(Config!$C$6=12,SUM(+Ene!F137+Feb!F137+Mar!F137+Abr!F137+May!F137+Jun!F137+Jul!F137+Ago!F137+Set!F137+Oct!F137+Nov!F137+Dic!F137)))))))))))))</f>
        <v>0</v>
      </c>
      <c r="G117" s="399">
        <f>IF(Config!$C$6=1,SUM(+Ene!G117),IF(Config!$C$6=2,SUM(+Ene!G117+Feb!G117),IF(Config!$C$6=3,SUM(+Ene!G117+Feb!G117+Mar!G117),IF(Config!$C$6=4,SUM(+Ene!G117+Feb!G117+Mar!G117+Abr!G117),IF(Config!$C$6=5,SUM(Ene!G117+Feb!G117+Mar!G117+Abr!G117+May!G117),IF(Config!$C$6=6,SUM(+Ene!G117+Feb!G117+Mar!G117+Abr!G117+May!G117+Jun!G117),IF(Config!$C$6=7,SUM(Ene!G117+Feb!G117+Mar!G117+Abr!G117+May!G117+Jun!G117+Jul!G117),IF(Config!$C$6=8,SUM(+Ene!G117+Feb!G117+Mar!G117+Abr!G117+May!G117+Jun!G117+Jul!G117+Ago!G117),IF(Config!$C$6=9,SUM(+Ene!G117+Feb!G117+Mar!G117+Abr!G117+May!G117+Jun!G117+Jul!G117+Ago!G117+Set!G117),IF(Config!$C$6=10,SUM(+Ene!G117+Feb!G117+Mar!G117+Abr!G117+May!G117+Jun!G117+Jul!G117+Ago!G117+Set!G117+Oct!G117),IF(Config!$C$6=11,SUM(+Ene!G117+Feb!G117+Mar!G117+Abr!G117+May!G117+Jun!G117+Jul!G117+Ago!G117+Set!G117+Oct!G117+Nov!G117),IF(Config!$C$6=12,SUM(+Ene!G117+Feb!G117+Mar!G117+Abr!G117+May!G117+Jun!G117+Jul!G117+Ago!G117+Set!G117+Oct!G117+Nov!G117+Dic!G117)))))))))))))</f>
        <v>0</v>
      </c>
      <c r="H117" s="399">
        <f>IF(Config!$C$6=1,SUM(+Ene!H117),IF(Config!$C$6=2,SUM(+Ene!H117+Feb!H117),IF(Config!$C$6=3,SUM(+Ene!H117+Feb!H117+Mar!H117),IF(Config!$C$6=4,SUM(+Ene!H117+Feb!H117+Mar!H117+Abr!H117),IF(Config!$C$6=5,SUM(Ene!H117+Feb!H117+Mar!H117+Abr!H117+May!H117),IF(Config!$C$6=6,SUM(+Ene!H117+Feb!H117+Mar!H117+Abr!H117+May!H117+Jun!H117),IF(Config!$C$6=7,SUM(Ene!H117+Feb!H117+Mar!H117+Abr!H117+May!H117+Jun!H117+Jul!H117),IF(Config!$C$6=8,SUM(+Ene!H117+Feb!H117+Mar!H117+Abr!H117+May!H117+Jun!H117+Jul!H117+Ago!H117),IF(Config!$C$6=9,SUM(+Ene!H117+Feb!H117+Mar!H117+Abr!H117+May!H117+Jun!H117+Jul!H117+Ago!H117+Set!H117),IF(Config!$C$6=10,SUM(+Ene!H117+Feb!H117+Mar!H117+Abr!H117+May!H117+Jun!H117+Jul!H117+Ago!H117+Set!H117+Oct!H117),IF(Config!$C$6=11,SUM(+Ene!H117+Feb!H117+Mar!H117+Abr!H117+May!H117+Jun!H117+Jul!H117+Ago!H117+Set!H117+Oct!H117+Nov!H117),IF(Config!$C$6=12,SUM(+Ene!H117+Feb!H117+Mar!H117+Abr!H117+May!H117+Jun!H117+Jul!H117+Ago!H117+Set!H117+Oct!H117+Nov!H117+Dic!H117)))))))))))))</f>
        <v>0</v>
      </c>
      <c r="I117" s="399">
        <f>IF(Config!$C$6=1,SUM(+Ene!I117),IF(Config!$C$6=2,SUM(+Ene!I117+Feb!I117),IF(Config!$C$6=3,SUM(+Ene!I117+Feb!I117+Mar!I117),IF(Config!$C$6=4,SUM(+Ene!I117+Feb!I117+Mar!I117+Abr!I117),IF(Config!$C$6=5,SUM(Ene!I117+Feb!I117+Mar!I117+Abr!I117+May!I117),IF(Config!$C$6=6,SUM(+Ene!I117+Feb!I117+Mar!I117+Abr!I117+May!I117+Jun!I117),IF(Config!$C$6=7,SUM(Ene!I117+Feb!I117+Mar!I117+Abr!I117+May!I117+Jun!I117+Jul!I117),IF(Config!$C$6=8,SUM(+Ene!I117+Feb!I117+Mar!I117+Abr!I117+May!I117+Jun!I117+Jul!I117+Ago!I117),IF(Config!$C$6=9,SUM(+Ene!I117+Feb!I117+Mar!I117+Abr!I117+May!I117+Jun!I117+Jul!I117+Ago!I117+Set!I117),IF(Config!$C$6=10,SUM(+Ene!I117+Feb!I117+Mar!I117+Abr!I117+May!I117+Jun!I117+Jul!I117+Ago!I117+Set!I117+Oct!I117),IF(Config!$C$6=11,SUM(+Ene!I117+Feb!I117+Mar!I117+Abr!I117+May!I117+Jun!I117+Jul!I117+Ago!I117+Set!I117+Oct!I117+Nov!I117),IF(Config!$C$6=12,SUM(+Ene!I117+Feb!I117+Mar!I117+Abr!I117+May!I117+Jun!I117+Jul!I117+Ago!I117+Set!I117+Oct!I117+Nov!I117+Dic!I117)))))))))))))</f>
        <v>0</v>
      </c>
      <c r="J117" s="399">
        <f>IF(Config!$C$6=1,SUM(+Ene!J117),IF(Config!$C$6=2,SUM(+Ene!J117+Feb!J117),IF(Config!$C$6=3,SUM(+Ene!J117+Feb!J117+Mar!J117),IF(Config!$C$6=4,SUM(+Ene!J117+Feb!J117+Mar!J117+Abr!J117),IF(Config!$C$6=5,SUM(Ene!J117+Feb!J117+Mar!J117+Abr!J117+May!J117),IF(Config!$C$6=6,SUM(+Ene!J117+Feb!J117+Mar!J117+Abr!J117+May!J117+Jun!J117),IF(Config!$C$6=7,SUM(Ene!J117+Feb!J117+Mar!J117+Abr!J117+May!J117+Jun!J117+Jul!J117),IF(Config!$C$6=8,SUM(+Ene!J117+Feb!J117+Mar!J117+Abr!J117+May!J117+Jun!J117+Jul!J117+Ago!J117),IF(Config!$C$6=9,SUM(+Ene!J117+Feb!J117+Mar!J117+Abr!J117+May!J117+Jun!J117+Jul!J117+Ago!J117+Set!J117),IF(Config!$C$6=10,SUM(+Ene!J117+Feb!J117+Mar!J117+Abr!J117+May!J117+Jun!J117+Jul!J117+Ago!J117+Set!J117+Oct!J117),IF(Config!$C$6=11,SUM(+Ene!J117+Feb!J117+Mar!J117+Abr!J117+May!J117+Jun!J117+Jul!J117+Ago!J117+Set!J117+Oct!J117+Nov!J117),IF(Config!$C$6=12,SUM(+Ene!J117+Feb!J117+Mar!J117+Abr!J117+May!J117+Jun!J117+Jul!J117+Ago!J117+Set!J117+Oct!J117+Nov!J117+Dic!J117)))))))))))))</f>
        <v>0</v>
      </c>
      <c r="K117" s="399">
        <f>IF(Config!$C$6=1,SUM(+Ene!K117),IF(Config!$C$6=2,SUM(+Ene!K117+Feb!K117),IF(Config!$C$6=3,SUM(+Ene!K117+Feb!K117+Mar!K117),IF(Config!$C$6=4,SUM(+Ene!K117+Feb!K117+Mar!K117+Abr!K117),IF(Config!$C$6=5,SUM(Ene!K117+Feb!K117+Mar!K117+Abr!K117+May!K117),IF(Config!$C$6=6,SUM(+Ene!K117+Feb!K117+Mar!K117+Abr!K117+May!K117+Jun!K117),IF(Config!$C$6=7,SUM(Ene!K117+Feb!K117+Mar!K117+Abr!K117+May!K117+Jun!K117+Jul!K117),IF(Config!$C$6=8,SUM(+Ene!K117+Feb!K117+Mar!K117+Abr!K117+May!K117+Jun!K117+Jul!K117+Ago!K117),IF(Config!$C$6=9,SUM(+Ene!K117+Feb!K117+Mar!K117+Abr!K117+May!K117+Jun!K117+Jul!K117+Ago!K117+Set!K117),IF(Config!$C$6=10,SUM(+Ene!K117+Feb!K117+Mar!K117+Abr!K117+May!K117+Jun!K117+Jul!K117+Ago!K117+Set!K117+Oct!K117),IF(Config!$C$6=11,SUM(+Ene!K117+Feb!K117+Mar!K117+Abr!K117+May!K117+Jun!K117+Jul!K117+Ago!K117+Set!K117+Oct!K117+Nov!K117),IF(Config!$C$6=12,SUM(+Ene!K117+Feb!K117+Mar!K117+Abr!K117+May!K117+Jun!K117+Jul!K117+Ago!K117+Set!K117+Oct!K117+Nov!K117+Dic!K117)))))))))))))</f>
        <v>0</v>
      </c>
      <c r="L117" s="399">
        <f>IF(Config!$C$6=1,SUM(+Ene!L117),IF(Config!$C$6=2,SUM(+Ene!L117+Feb!L117),IF(Config!$C$6=3,SUM(+Ene!L117+Feb!L117+Mar!L117),IF(Config!$C$6=4,SUM(+Ene!L117+Feb!L117+Mar!L117+Abr!L117),IF(Config!$C$6=5,SUM(Ene!L117+Feb!L117+Mar!L117+Abr!L117+May!L117),IF(Config!$C$6=6,SUM(+Ene!L117+Feb!L117+Mar!L117+Abr!L117+May!L117+Jun!L117),IF(Config!$C$6=7,SUM(Ene!L117+Feb!L117+Mar!L117+Abr!L117+May!L117+Jun!L117+Jul!L117),IF(Config!$C$6=8,SUM(+Ene!L117+Feb!L117+Mar!L117+Abr!L117+May!L117+Jun!L117+Jul!L117+Ago!L117),IF(Config!$C$6=9,SUM(+Ene!L117+Feb!L117+Mar!L117+Abr!L117+May!L117+Jun!L117+Jul!L117+Ago!L117+Set!L117),IF(Config!$C$6=10,SUM(+Ene!L117+Feb!L117+Mar!L117+Abr!L117+May!L117+Jun!L117+Jul!L117+Ago!L117+Set!L117+Oct!L117),IF(Config!$C$6=11,SUM(+Ene!L117+Feb!L117+Mar!L117+Abr!L117+May!L117+Jun!L117+Jul!L117+Ago!L117+Set!L117+Oct!L117+Nov!L117),IF(Config!$C$6=12,SUM(+Ene!L117+Feb!L117+Mar!L117+Abr!L117+May!L117+Jun!L117+Jul!L117+Ago!L117+Set!L117+Oct!L117+Nov!L117+Dic!L117)))))))))))))</f>
        <v>0</v>
      </c>
      <c r="M117" s="399">
        <f>IF(Config!$C$6=1,SUM(+Ene!M117),IF(Config!$C$6=2,SUM(+Ene!M117+Feb!M117),IF(Config!$C$6=3,SUM(+Ene!M117+Feb!M117+Mar!M117),IF(Config!$C$6=4,SUM(+Ene!M117+Feb!M117+Mar!M117+Abr!M117),IF(Config!$C$6=5,SUM(Ene!M117+Feb!M117+Mar!M117+Abr!M117+May!M117),IF(Config!$C$6=6,SUM(+Ene!M117+Feb!M117+Mar!M117+Abr!M117+May!M117+Jun!M117),IF(Config!$C$6=7,SUM(Ene!M117+Feb!M117+Mar!M117+Abr!M117+May!M117+Jun!M117+Jul!M117),IF(Config!$C$6=8,SUM(+Ene!M117+Feb!M117+Mar!M117+Abr!M117+May!M117+Jun!M117+Jul!M117+Ago!M117),IF(Config!$C$6=9,SUM(+Ene!M117+Feb!M117+Mar!M117+Abr!M117+May!M117+Jun!M117+Jul!M117+Ago!M117+Set!M117),IF(Config!$C$6=10,SUM(+Ene!M117+Feb!M117+Mar!M117+Abr!M117+May!M117+Jun!M117+Jul!M117+Ago!M117+Set!M117+Oct!M117),IF(Config!$C$6=11,SUM(+Ene!M117+Feb!M117+Mar!M117+Abr!M117+May!M117+Jun!M117+Jul!M117+Ago!M117+Set!M117+Oct!M117+Nov!M117),IF(Config!$C$6=12,SUM(+Ene!M117+Feb!M117+Mar!M117+Abr!M117+May!M117+Jun!M117+Jul!M117+Ago!M117+Set!M117+Oct!M117+Nov!M117+Dic!M117)))))))))))))</f>
        <v>0</v>
      </c>
      <c r="N117" s="399">
        <f>IF(Config!$C$6=1,SUM(+Ene!N117),IF(Config!$C$6=2,SUM(+Ene!N117+Feb!N117),IF(Config!$C$6=3,SUM(+Ene!N117+Feb!N117+Mar!N117),IF(Config!$C$6=4,SUM(+Ene!N117+Feb!N117+Mar!N117+Abr!N117),IF(Config!$C$6=5,SUM(Ene!N117+Feb!N117+Mar!N117+Abr!N117+May!N117),IF(Config!$C$6=6,SUM(+Ene!N117+Feb!N117+Mar!N117+Abr!N117+May!N117+Jun!N117),IF(Config!$C$6=7,SUM(Ene!N117+Feb!N117+Mar!N117+Abr!N117+May!N117+Jun!N117+Jul!N117),IF(Config!$C$6=8,SUM(+Ene!N117+Feb!N117+Mar!N117+Abr!N117+May!N117+Jun!N117+Jul!N117+Ago!N117),IF(Config!$C$6=9,SUM(+Ene!N117+Feb!N117+Mar!N117+Abr!N117+May!N117+Jun!N117+Jul!N117+Ago!N117+Set!N117),IF(Config!$C$6=10,SUM(+Ene!N117+Feb!N117+Mar!N117+Abr!N117+May!N117+Jun!N117+Jul!N117+Ago!N117+Set!N117+Oct!N117),IF(Config!$C$6=11,SUM(+Ene!N117+Feb!N117+Mar!N117+Abr!N117+May!N117+Jun!N117+Jul!N117+Ago!N117+Set!N117+Oct!N117+Nov!N117),IF(Config!$C$6=12,SUM(+Ene!N117+Feb!N117+Mar!N117+Abr!N117+May!N117+Jun!N117+Jul!N117+Ago!N117+Set!N117+Oct!N117+Nov!N117+Dic!N117)))))))))))))</f>
        <v>0</v>
      </c>
      <c r="O117" s="399">
        <f>IF(Config!$C$6=1,SUM(+Ene!O117),IF(Config!$C$6=2,SUM(+Ene!O117+Feb!O117),IF(Config!$C$6=3,SUM(+Ene!O117+Feb!O117+Mar!O117),IF(Config!$C$6=4,SUM(+Ene!O117+Feb!O117+Mar!O117+Abr!O117),IF(Config!$C$6=5,SUM(Ene!O117+Feb!O117+Mar!O117+Abr!O117+May!O117),IF(Config!$C$6=6,SUM(+Ene!O117+Feb!O117+Mar!O117+Abr!O117+May!O117+Jun!O117),IF(Config!$C$6=7,SUM(Ene!O117+Feb!O117+Mar!O117+Abr!O117+May!O117+Jun!O117+Jul!O117),IF(Config!$C$6=8,SUM(+Ene!O117+Feb!O117+Mar!O117+Abr!O117+May!O117+Jun!O117+Jul!O117+Ago!O117),IF(Config!$C$6=9,SUM(+Ene!O117+Feb!O117+Mar!O117+Abr!O117+May!O117+Jun!O117+Jul!O117+Ago!O117+Set!O117),IF(Config!$C$6=10,SUM(+Ene!O117+Feb!O117+Mar!O117+Abr!O117+May!O117+Jun!O117+Jul!O117+Ago!O117+Set!O117+Oct!O117),IF(Config!$C$6=11,SUM(+Ene!O117+Feb!O117+Mar!O117+Abr!O117+May!O117+Jun!O117+Jul!O117+Ago!O117+Set!O117+Oct!O117+Nov!O117),IF(Config!$C$6=12,SUM(+Ene!O117+Feb!O117+Mar!O117+Abr!O117+May!O117+Jun!O117+Jul!O117+Ago!O117+Set!O117+Oct!O117+Nov!O117+Dic!O117)))))))))))))</f>
        <v>0</v>
      </c>
      <c r="P117" s="399">
        <f>IF(Config!$C$6=1,SUM(+Ene!P117),IF(Config!$C$6=2,SUM(+Ene!P117+Feb!P117),IF(Config!$C$6=3,SUM(+Ene!P117+Feb!P117+Mar!P117),IF(Config!$C$6=4,SUM(+Ene!P117+Feb!P117+Mar!P117+Abr!P117),IF(Config!$C$6=5,SUM(Ene!P117+Feb!P117+Mar!P117+Abr!P117+May!P117),IF(Config!$C$6=6,SUM(+Ene!P117+Feb!P117+Mar!P117+Abr!P117+May!P117+Jun!P117),IF(Config!$C$6=7,SUM(Ene!P117+Feb!P117+Mar!P117+Abr!P117+May!P117+Jun!P117+Jul!P117),IF(Config!$C$6=8,SUM(+Ene!P117+Feb!P117+Mar!P117+Abr!P117+May!P117+Jun!P117+Jul!P117+Ago!P117),IF(Config!$C$6=9,SUM(+Ene!P117+Feb!P117+Mar!P117+Abr!P117+May!P117+Jun!P117+Jul!P117+Ago!P117+Set!P117),IF(Config!$C$6=10,SUM(+Ene!P117+Feb!P117+Mar!P117+Abr!P117+May!P117+Jun!P117+Jul!P117+Ago!P117+Set!P117+Oct!P117),IF(Config!$C$6=11,SUM(+Ene!P117+Feb!P117+Mar!P117+Abr!P117+May!P117+Jun!P117+Jul!P117+Ago!P117+Set!P117+Oct!P117+Nov!P117),IF(Config!$C$6=12,SUM(+Ene!P117+Feb!P117+Mar!P117+Abr!P117+May!P117+Jun!P117+Jul!P117+Ago!P117+Set!P117+Oct!P117+Nov!P117+Dic!P117)))))))))))))</f>
        <v>0</v>
      </c>
      <c r="Q117" s="399">
        <f>IF(Config!$C$6=1,SUM(+Ene!Q117),IF(Config!$C$6=2,SUM(+Ene!Q117+Feb!Q117),IF(Config!$C$6=3,SUM(+Ene!Q117+Feb!Q117+Mar!Q117),IF(Config!$C$6=4,SUM(+Ene!Q117+Feb!Q117+Mar!Q117+Abr!Q117),IF(Config!$C$6=5,SUM(Ene!Q117+Feb!Q117+Mar!Q117+Abr!Q117+May!Q117),IF(Config!$C$6=6,SUM(+Ene!Q117+Feb!Q117+Mar!Q117+Abr!Q117+May!Q117+Jun!Q117),IF(Config!$C$6=7,SUM(Ene!Q117+Feb!Q117+Mar!Q117+Abr!Q117+May!Q117+Jun!Q117+Jul!Q117),IF(Config!$C$6=8,SUM(+Ene!Q117+Feb!Q117+Mar!Q117+Abr!Q117+May!Q117+Jun!Q117+Jul!Q117+Ago!Q117),IF(Config!$C$6=9,SUM(+Ene!Q117+Feb!Q117+Mar!Q117+Abr!Q117+May!Q117+Jun!Q117+Jul!Q117+Ago!Q117+Set!Q117),IF(Config!$C$6=10,SUM(+Ene!Q117+Feb!Q117+Mar!Q117+Abr!Q117+May!Q117+Jun!Q117+Jul!Q117+Ago!Q117+Set!Q117+Oct!Q117),IF(Config!$C$6=11,SUM(+Ene!Q117+Feb!Q117+Mar!Q117+Abr!Q117+May!Q117+Jun!Q117+Jul!Q117+Ago!Q117+Set!Q117+Oct!Q117+Nov!Q117),IF(Config!$C$6=12,SUM(+Ene!Q117+Feb!Q117+Mar!Q117+Abr!Q117+May!Q117+Jun!Q117+Jul!Q117+Ago!Q117+Set!Q117+Oct!Q117+Nov!Q117+Dic!Q117)))))))))))))</f>
        <v>0</v>
      </c>
      <c r="R117" s="399">
        <f>IF(Config!$C$6=1,SUM(+Ene!R117),IF(Config!$C$6=2,SUM(+Ene!R117+Feb!R117),IF(Config!$C$6=3,SUM(+Ene!R117+Feb!R117+Mar!R117),IF(Config!$C$6=4,SUM(+Ene!R117+Feb!R117+Mar!R117+Abr!R117),IF(Config!$C$6=5,SUM(Ene!R117+Feb!R117+Mar!R117+Abr!R117+May!R117),IF(Config!$C$6=6,SUM(+Ene!R117+Feb!R117+Mar!R117+Abr!R117+May!R117+Jun!R117),IF(Config!$C$6=7,SUM(Ene!R117+Feb!R117+Mar!R117+Abr!R117+May!R117+Jun!R117+Jul!R117),IF(Config!$C$6=8,SUM(+Ene!R117+Feb!R117+Mar!R117+Abr!R117+May!R117+Jun!R117+Jul!R117+Ago!R117),IF(Config!$C$6=9,SUM(+Ene!R117+Feb!R117+Mar!R117+Abr!R117+May!R117+Jun!R117+Jul!R117+Ago!R117+Set!R117),IF(Config!$C$6=10,SUM(+Ene!R117+Feb!R117+Mar!R117+Abr!R117+May!R117+Jun!R117+Jul!R117+Ago!R117+Set!R117+Oct!R117),IF(Config!$C$6=11,SUM(+Ene!R117+Feb!R117+Mar!R117+Abr!R117+May!R117+Jun!R117+Jul!R117+Ago!R117+Set!R117+Oct!R117+Nov!R117),IF(Config!$C$6=12,SUM(+Ene!R117+Feb!R117+Mar!R117+Abr!R117+May!R117+Jun!R117+Jul!R117+Ago!R117+Set!R117+Oct!R117+Nov!R117+Dic!R117)))))))))))))</f>
        <v>0</v>
      </c>
      <c r="S117" s="399">
        <f>IF(Config!$C$6=1,SUM(+Ene!S117),IF(Config!$C$6=2,SUM(+Ene!S117+Feb!S117),IF(Config!$C$6=3,SUM(+Ene!S117+Feb!S117+Mar!S117),IF(Config!$C$6=4,SUM(+Ene!S117+Feb!S117+Mar!S117+Abr!S117),IF(Config!$C$6=5,SUM(Ene!S117+Feb!S117+Mar!S117+Abr!S117+May!S117),IF(Config!$C$6=6,SUM(+Ene!S117+Feb!S117+Mar!S117+Abr!S117+May!S117+Jun!S117),IF(Config!$C$6=7,SUM(Ene!S117+Feb!S117+Mar!S117+Abr!S117+May!S117+Jun!S117+Jul!S117),IF(Config!$C$6=8,SUM(+Ene!S117+Feb!S117+Mar!S117+Abr!S117+May!S117+Jun!S117+Jul!S117+Ago!S117),IF(Config!$C$6=9,SUM(+Ene!S117+Feb!S117+Mar!S117+Abr!S117+May!S117+Jun!S117+Jul!S117+Ago!S117+Set!S117),IF(Config!$C$6=10,SUM(+Ene!S117+Feb!S117+Mar!S117+Abr!S117+May!S117+Jun!S117+Jul!S117+Ago!S117+Set!S117+Oct!S117),IF(Config!$C$6=11,SUM(+Ene!S117+Feb!S117+Mar!S117+Abr!S117+May!S117+Jun!S117+Jul!S117+Ago!S117+Set!S117+Oct!S117+Nov!S117),IF(Config!$C$6=12,SUM(+Ene!S117+Feb!S117+Mar!S117+Abr!S117+May!S117+Jun!S117+Jul!S117+Ago!S117+Set!S117+Oct!S117+Nov!S117+Dic!S117)))))))))))))</f>
        <v>0</v>
      </c>
      <c r="T117" s="399">
        <f>IF(Config!$C$6=1,SUM(+Ene!T117),IF(Config!$C$6=2,SUM(+Ene!T117+Feb!T117),IF(Config!$C$6=3,SUM(+Ene!T117+Feb!T117+Mar!T117),IF(Config!$C$6=4,SUM(+Ene!T117+Feb!T117+Mar!T117+Abr!T117),IF(Config!$C$6=5,SUM(Ene!T117+Feb!T117+Mar!T117+Abr!T117+May!T117),IF(Config!$C$6=6,SUM(+Ene!T117+Feb!T117+Mar!T117+Abr!T117+May!T117+Jun!T117),IF(Config!$C$6=7,SUM(Ene!T117+Feb!T117+Mar!T117+Abr!T117+May!T117+Jun!T117+Jul!T117),IF(Config!$C$6=8,SUM(+Ene!T117+Feb!T117+Mar!T117+Abr!T117+May!T117+Jun!T117+Jul!T117+Ago!T117),IF(Config!$C$6=9,SUM(+Ene!T117+Feb!T117+Mar!T117+Abr!T117+May!T117+Jun!T117+Jul!T117+Ago!T117+Set!T117),IF(Config!$C$6=10,SUM(+Ene!T117+Feb!T117+Mar!T117+Abr!T117+May!T117+Jun!T117+Jul!T117+Ago!T117+Set!T117+Oct!T117),IF(Config!$C$6=11,SUM(+Ene!T117+Feb!T117+Mar!T117+Abr!T117+May!T117+Jun!T117+Jul!T117+Ago!T117+Set!T117+Oct!T117+Nov!T117),IF(Config!$C$6=12,SUM(+Ene!T117+Feb!T117+Mar!T117+Abr!T117+May!T117+Jun!T117+Jul!T117+Ago!T117+Set!T117+Oct!T117+Nov!T117+Dic!T117)))))))))))))</f>
        <v>0</v>
      </c>
      <c r="U117" s="399">
        <f>IF(Config!$C$6=1,SUM(+Ene!U117),IF(Config!$C$6=2,SUM(+Ene!U117+Feb!U117),IF(Config!$C$6=3,SUM(+Ene!U117+Feb!U117+Mar!U117),IF(Config!$C$6=4,SUM(+Ene!U117+Feb!U117+Mar!U117+Abr!U117),IF(Config!$C$6=5,SUM(Ene!U117+Feb!U117+Mar!U117+Abr!U117+May!U117),IF(Config!$C$6=6,SUM(+Ene!U117+Feb!U117+Mar!U117+Abr!U117+May!U117+Jun!U117),IF(Config!$C$6=7,SUM(Ene!U117+Feb!U117+Mar!U117+Abr!U117+May!U117+Jun!U117+Jul!U117),IF(Config!$C$6=8,SUM(+Ene!U117+Feb!U117+Mar!U117+Abr!U117+May!U117+Jun!U117+Jul!U117+Ago!U117),IF(Config!$C$6=9,SUM(+Ene!U117+Feb!U117+Mar!U117+Abr!U117+May!U117+Jun!U117+Jul!U117+Ago!U117+Set!U117),IF(Config!$C$6=10,SUM(+Ene!U117+Feb!U117+Mar!U117+Abr!U117+May!U117+Jun!U117+Jul!U117+Ago!U117+Set!U117+Oct!U117),IF(Config!$C$6=11,SUM(+Ene!U117+Feb!U117+Mar!U117+Abr!U117+May!U117+Jun!U117+Jul!U117+Ago!U117+Set!U117+Oct!U117+Nov!U117),IF(Config!$C$6=12,SUM(+Ene!U117+Feb!U117+Mar!U117+Abr!U117+May!U117+Jun!U117+Jul!U117+Ago!U117+Set!U117+Oct!U117+Nov!U117+Dic!U117)))))))))))))</f>
        <v>0</v>
      </c>
      <c r="V117" s="399">
        <f>IF(Config!$C$6=1,SUM(+Ene!V117),IF(Config!$C$6=2,SUM(+Ene!V117+Feb!V117),IF(Config!$C$6=3,SUM(+Ene!V117+Feb!V117+Mar!V117),IF(Config!$C$6=4,SUM(+Ene!V117+Feb!V117+Mar!V117+Abr!V117),IF(Config!$C$6=5,SUM(Ene!V117+Feb!V117+Mar!V117+Abr!V117+May!V117),IF(Config!$C$6=6,SUM(+Ene!V117+Feb!V117+Mar!V117+Abr!V117+May!V117+Jun!V117),IF(Config!$C$6=7,SUM(Ene!V117+Feb!V117+Mar!V117+Abr!V117+May!V117+Jun!V117+Jul!V117),IF(Config!$C$6=8,SUM(+Ene!V117+Feb!V117+Mar!V117+Abr!V117+May!V117+Jun!V117+Jul!V117+Ago!V117),IF(Config!$C$6=9,SUM(+Ene!V117+Feb!V117+Mar!V117+Abr!V117+May!V117+Jun!V117+Jul!V117+Ago!V117+Set!V117),IF(Config!$C$6=10,SUM(+Ene!V117+Feb!V117+Mar!V117+Abr!V117+May!V117+Jun!V117+Jul!V117+Ago!V117+Set!V117+Oct!V117),IF(Config!$C$6=11,SUM(+Ene!V117+Feb!V117+Mar!V117+Abr!V117+May!V117+Jun!V117+Jul!V117+Ago!V117+Set!V117+Oct!V117+Nov!V117),IF(Config!$C$6=12,SUM(+Ene!V117+Feb!V117+Mar!V117+Abr!V117+May!V117+Jun!V117+Jul!V117+Ago!V117+Set!V117+Oct!V117+Nov!V117+Dic!V117)))))))))))))</f>
        <v>0</v>
      </c>
      <c r="W117" s="399">
        <f>IF(Config!$C$6=1,SUM(+Ene!W117),IF(Config!$C$6=2,SUM(+Ene!W117+Feb!W117),IF(Config!$C$6=3,SUM(+Ene!W117+Feb!W117+Mar!W117),IF(Config!$C$6=4,SUM(+Ene!W117+Feb!W117+Mar!W117+Abr!W117),IF(Config!$C$6=5,SUM(Ene!W117+Feb!W117+Mar!W117+Abr!W117+May!W117),IF(Config!$C$6=6,SUM(+Ene!W117+Feb!W117+Mar!W117+Abr!W117+May!W117+Jun!W117),IF(Config!$C$6=7,SUM(Ene!W117+Feb!W117+Mar!W117+Abr!W117+May!W117+Jun!W117+Jul!W117),IF(Config!$C$6=8,SUM(+Ene!W117+Feb!W117+Mar!W117+Abr!W117+May!W117+Jun!W117+Jul!W117+Ago!W117),IF(Config!$C$6=9,SUM(+Ene!W117+Feb!W117+Mar!W117+Abr!W117+May!W117+Jun!W117+Jul!W117+Ago!W117+Set!W117),IF(Config!$C$6=10,SUM(+Ene!W117+Feb!W117+Mar!W117+Abr!W117+May!W117+Jun!W117+Jul!W117+Ago!W117+Set!W117+Oct!W117),IF(Config!$C$6=11,SUM(+Ene!W117+Feb!W117+Mar!W117+Abr!W117+May!W117+Jun!W117+Jul!W117+Ago!W117+Set!W117+Oct!W117+Nov!W117),IF(Config!$C$6=12,SUM(+Ene!W117+Feb!W117+Mar!W117+Abr!W117+May!W117+Jun!W117+Jul!W117+Ago!W117+Set!W117+Oct!W117+Nov!W117+Dic!W117)))))))))))))</f>
        <v>0</v>
      </c>
      <c r="X117" s="399">
        <f>IF(Config!$C$6=1,SUM(+Ene!X117),IF(Config!$C$6=2,SUM(+Ene!X117+Feb!X117),IF(Config!$C$6=3,SUM(+Ene!X117+Feb!X117+Mar!X117),IF(Config!$C$6=4,SUM(+Ene!X117+Feb!X117+Mar!X117+Abr!X117),IF(Config!$C$6=5,SUM(Ene!X117+Feb!X117+Mar!X117+Abr!X117+May!X117),IF(Config!$C$6=6,SUM(+Ene!X117+Feb!X117+Mar!X117+Abr!X117+May!X117+Jun!X117),IF(Config!$C$6=7,SUM(Ene!X117+Feb!X117+Mar!X117+Abr!X117+May!X117+Jun!X117+Jul!X117),IF(Config!$C$6=8,SUM(+Ene!X117+Feb!X117+Mar!X117+Abr!X117+May!X117+Jun!X117+Jul!X117+Ago!X117),IF(Config!$C$6=9,SUM(+Ene!X117+Feb!X117+Mar!X117+Abr!X117+May!X117+Jun!X117+Jul!X117+Ago!X117+Set!X117),IF(Config!$C$6=10,SUM(+Ene!X117+Feb!X117+Mar!X117+Abr!X117+May!X117+Jun!X117+Jul!X117+Ago!X117+Set!X117+Oct!X117),IF(Config!$C$6=11,SUM(+Ene!X117+Feb!X117+Mar!X117+Abr!X117+May!X117+Jun!X117+Jul!X117+Ago!X117+Set!X117+Oct!X117+Nov!X117),IF(Config!$C$6=12,SUM(+Ene!X117+Feb!X117+Mar!X117+Abr!X117+May!X117+Jun!X117+Jul!X117+Ago!X117+Set!X117+Oct!X117+Nov!X117+Dic!X117)))))))))))))</f>
        <v>0</v>
      </c>
      <c r="Y117" s="399">
        <f>IF(Config!$C$6=1,SUM(+Ene!Y117),IF(Config!$C$6=2,SUM(+Ene!Y117+Feb!Y117),IF(Config!$C$6=3,SUM(+Ene!Y117+Feb!Y117+Mar!Y117),IF(Config!$C$6=4,SUM(+Ene!Y117+Feb!Y117+Mar!Y117+Abr!Y117),IF(Config!$C$6=5,SUM(Ene!Y117+Feb!Y117+Mar!Y117+Abr!Y117+May!Y117),IF(Config!$C$6=6,SUM(+Ene!Y117+Feb!Y117+Mar!Y117+Abr!Y117+May!Y117+Jun!Y117),IF(Config!$C$6=7,SUM(Ene!Y117+Feb!Y117+Mar!Y117+Abr!Y117+May!Y117+Jun!Y117+Jul!Y117),IF(Config!$C$6=8,SUM(+Ene!Y117+Feb!Y117+Mar!Y117+Abr!Y117+May!Y117+Jun!Y117+Jul!Y117+Ago!Y117),IF(Config!$C$6=9,SUM(+Ene!Y117+Feb!Y117+Mar!Y117+Abr!Y117+May!Y117+Jun!Y117+Jul!Y117+Ago!Y117+Set!Y117),IF(Config!$C$6=10,SUM(+Ene!Y117+Feb!Y117+Mar!Y117+Abr!Y117+May!Y117+Jun!Y117+Jul!Y117+Ago!Y117+Set!Y117+Oct!Y117),IF(Config!$C$6=11,SUM(+Ene!Y117+Feb!Y117+Mar!Y117+Abr!Y117+May!Y117+Jun!Y117+Jul!Y117+Ago!Y117+Set!Y117+Oct!Y117+Nov!Y117),IF(Config!$C$6=12,SUM(+Ene!Y117+Feb!Y117+Mar!Y117+Abr!Y117+May!Y117+Jun!Y117+Jul!Y117+Ago!Y117+Set!Y117+Oct!Y117+Nov!Y117+Dic!Y117)))))))))))))</f>
        <v>0</v>
      </c>
      <c r="Z117" s="399">
        <f>IF(Config!$C$6=1,SUM(+Ene!Z117),IF(Config!$C$6=2,SUM(+Ene!Z117+Feb!Z117),IF(Config!$C$6=3,SUM(+Ene!Z117+Feb!Z117+Mar!Z117),IF(Config!$C$6=4,SUM(+Ene!Z117+Feb!Z117+Mar!Z117+Abr!Z117),IF(Config!$C$6=5,SUM(Ene!Z117+Feb!Z117+Mar!Z117+Abr!Z117+May!Z117),IF(Config!$C$6=6,SUM(+Ene!Z117+Feb!Z117+Mar!Z117+Abr!Z117+May!Z117+Jun!Z117),IF(Config!$C$6=7,SUM(Ene!Z117+Feb!Z117+Mar!Z117+Abr!Z117+May!Z117+Jun!Z117+Jul!Z117),IF(Config!$C$6=8,SUM(+Ene!Z117+Feb!Z117+Mar!Z117+Abr!Z117+May!Z117+Jun!Z117+Jul!Z117+Ago!Z117),IF(Config!$C$6=9,SUM(+Ene!Z117+Feb!Z117+Mar!Z117+Abr!Z117+May!Z117+Jun!Z117+Jul!Z117+Ago!Z117+Set!Z117),IF(Config!$C$6=10,SUM(+Ene!Z117+Feb!Z117+Mar!Z117+Abr!Z117+May!Z117+Jun!Z117+Jul!Z117+Ago!Z117+Set!Z117+Oct!Z117),IF(Config!$C$6=11,SUM(+Ene!Z117+Feb!Z117+Mar!Z117+Abr!Z117+May!Z117+Jun!Z117+Jul!Z117+Ago!Z117+Set!Z117+Oct!Z117+Nov!Z117),IF(Config!$C$6=12,SUM(+Ene!Z117+Feb!Z117+Mar!Z117+Abr!Z117+May!Z117+Jun!Z117+Jul!Z117+Ago!Z117+Set!Z117+Oct!Z117+Nov!Z117+Dic!Z117)))))))))))))</f>
        <v>0</v>
      </c>
      <c r="AA117" s="399">
        <f>IF(Config!$C$6=1,SUM(+Ene!AA117),IF(Config!$C$6=2,SUM(+Ene!AA117+Feb!AA117),IF(Config!$C$6=3,SUM(+Ene!AA117+Feb!AA117+Mar!AA117),IF(Config!$C$6=4,SUM(+Ene!AA117+Feb!AA117+Mar!AA117+Abr!AA117),IF(Config!$C$6=5,SUM(Ene!AA117+Feb!AA117+Mar!AA117+Abr!AA117+May!AA117),IF(Config!$C$6=6,SUM(+Ene!AA117+Feb!AA117+Mar!AA117+Abr!AA117+May!AA117+Jun!AA117),IF(Config!$C$6=7,SUM(Ene!AA117+Feb!AA117+Mar!AA117+Abr!AA117+May!AA117+Jun!AA117+Jul!AA117),IF(Config!$C$6=8,SUM(+Ene!AA117+Feb!AA117+Mar!AA117+Abr!AA117+May!AA117+Jun!AA117+Jul!AA117+Ago!AA117),IF(Config!$C$6=9,SUM(+Ene!AA117+Feb!AA117+Mar!AA117+Abr!AA117+May!AA117+Jun!AA117+Jul!AA117+Ago!AA117+Set!AA117),IF(Config!$C$6=10,SUM(+Ene!AA117+Feb!AA117+Mar!AA117+Abr!AA117+May!AA117+Jun!AA117+Jul!AA117+Ago!AA117+Set!AA117+Oct!AA117),IF(Config!$C$6=11,SUM(+Ene!AA117+Feb!AA117+Mar!AA117+Abr!AA117+May!AA117+Jun!AA117+Jul!AA117+Ago!AA117+Set!AA117+Oct!AA117+Nov!AA117),IF(Config!$C$6=12,SUM(+Ene!AA117+Feb!AA117+Mar!AA117+Abr!AA117+May!AA117+Jun!AA117+Jul!AA117+Ago!AA117+Set!AA117+Oct!AA117+Nov!AA117+Dic!AA117)))))))))))))</f>
        <v>0</v>
      </c>
      <c r="AB117" s="399">
        <f>IF(Config!$C$6=1,SUM(+Ene!AB117),IF(Config!$C$6=2,SUM(+Ene!AB117+Feb!AB117),IF(Config!$C$6=3,SUM(+Ene!AB117+Feb!AB117+Mar!AB117),IF(Config!$C$6=4,SUM(+Ene!AB117+Feb!AB117+Mar!AB117+Abr!AB117),IF(Config!$C$6=5,SUM(Ene!AB117+Feb!AB117+Mar!AB117+Abr!AB117+May!AB117),IF(Config!$C$6=6,SUM(+Ene!AB117+Feb!AB117+Mar!AB117+Abr!AB117+May!AB117+Jun!AB117),IF(Config!$C$6=7,SUM(Ene!AB117+Feb!AB117+Mar!AB117+Abr!AB117+May!AB117+Jun!AB117+Jul!AB117),IF(Config!$C$6=8,SUM(+Ene!AB117+Feb!AB117+Mar!AB117+Abr!AB117+May!AB117+Jun!AB117+Jul!AB117+Ago!AB117),IF(Config!$C$6=9,SUM(+Ene!AB117+Feb!AB117+Mar!AB117+Abr!AB117+May!AB117+Jun!AB117+Jul!AB117+Ago!AB117+Set!AB117),IF(Config!$C$6=10,SUM(+Ene!AB117+Feb!AB117+Mar!AB117+Abr!AB117+May!AB117+Jun!AB117+Jul!AB117+Ago!AB117+Set!AB117+Oct!AB117),IF(Config!$C$6=11,SUM(+Ene!AB117+Feb!AB117+Mar!AB117+Abr!AB117+May!AB117+Jun!AB117+Jul!AB117+Ago!AB117+Set!AB117+Oct!AB117+Nov!AB117),IF(Config!$C$6=12,SUM(+Ene!AB117+Feb!AB117+Mar!AB117+Abr!AB117+May!AB117+Jun!AB117+Jul!AB117+Ago!AB117+Set!AB117+Oct!AB117+Nov!AB117+Dic!AB117)))))))))))))</f>
        <v>0</v>
      </c>
      <c r="AC117" s="399">
        <f>IF(Config!$C$6=1,SUM(+Ene!AC117),IF(Config!$C$6=2,SUM(+Ene!AC117+Feb!AC117),IF(Config!$C$6=3,SUM(+Ene!AC117+Feb!AC117+Mar!AC117),IF(Config!$C$6=4,SUM(+Ene!AC117+Feb!AC117+Mar!AC117+Abr!AC117),IF(Config!$C$6=5,SUM(Ene!AC117+Feb!AC117+Mar!AC117+Abr!AC117+May!AC117),IF(Config!$C$6=6,SUM(+Ene!AC117+Feb!AC117+Mar!AC117+Abr!AC117+May!AC117+Jun!AC117),IF(Config!$C$6=7,SUM(Ene!AC117+Feb!AC117+Mar!AC117+Abr!AC117+May!AC117+Jun!AC117+Jul!AC117),IF(Config!$C$6=8,SUM(+Ene!AC117+Feb!AC117+Mar!AC117+Abr!AC117+May!AC117+Jun!AC117+Jul!AC117+Ago!AC117),IF(Config!$C$6=9,SUM(+Ene!AC117+Feb!AC117+Mar!AC117+Abr!AC117+May!AC117+Jun!AC117+Jul!AC117+Ago!AC117+Set!AC117),IF(Config!$C$6=10,SUM(+Ene!AC117+Feb!AC117+Mar!AC117+Abr!AC117+May!AC117+Jun!AC117+Jul!AC117+Ago!AC117+Set!AC117+Oct!AC117),IF(Config!$C$6=11,SUM(+Ene!AC117+Feb!AC117+Mar!AC117+Abr!AC117+May!AC117+Jun!AC117+Jul!AC117+Ago!AC117+Set!AC117+Oct!AC117+Nov!AC117),IF(Config!$C$6=12,SUM(+Ene!AC117+Feb!AC117+Mar!AC117+Abr!AC117+May!AC117+Jun!AC117+Jul!AC117+Ago!AC117+Set!AC117+Oct!AC117+Nov!AC117+Dic!AC117)))))))))))))</f>
        <v>0</v>
      </c>
      <c r="AD117" s="399">
        <f>IF(Config!$C$6=1,SUM(+Ene!AD117),IF(Config!$C$6=2,SUM(+Ene!AD117+Feb!AD117),IF(Config!$C$6=3,SUM(+Ene!AD117+Feb!AD117+Mar!AD117),IF(Config!$C$6=4,SUM(+Ene!AD117+Feb!AD117+Mar!AD117+Abr!AD117),IF(Config!$C$6=5,SUM(Ene!AD117+Feb!AD117+Mar!AD117+Abr!AD117+May!AD117),IF(Config!$C$6=6,SUM(+Ene!AD117+Feb!AD117+Mar!AD117+Abr!AD117+May!AD117+Jun!AD117),IF(Config!$C$6=7,SUM(Ene!AD117+Feb!AD117+Mar!AD117+Abr!AD117+May!AD117+Jun!AD117+Jul!AD117),IF(Config!$C$6=8,SUM(+Ene!AD117+Feb!AD117+Mar!AD117+Abr!AD117+May!AD117+Jun!AD117+Jul!AD117+Ago!AD117),IF(Config!$C$6=9,SUM(+Ene!AD117+Feb!AD117+Mar!AD117+Abr!AD117+May!AD117+Jun!AD117+Jul!AD117+Ago!AD117+Set!AD117),IF(Config!$C$6=10,SUM(+Ene!AD117+Feb!AD117+Mar!AD117+Abr!AD117+May!AD117+Jun!AD117+Jul!AD117+Ago!AD117+Set!AD117+Oct!AD117),IF(Config!$C$6=11,SUM(+Ene!AD117+Feb!AD117+Mar!AD117+Abr!AD117+May!AD117+Jun!AD117+Jul!AD117+Ago!AD117+Set!AD117+Oct!AD117+Nov!AD117),IF(Config!$C$6=12,SUM(+Ene!AD117+Feb!AD117+Mar!AD117+Abr!AD117+May!AD117+Jun!AD117+Jul!AD117+Ago!AD117+Set!AD117+Oct!AD117+Nov!AD117+Dic!AD117)))))))))))))</f>
        <v>0</v>
      </c>
      <c r="AE117" s="399">
        <f>IF(Config!$C$6=1,SUM(+Ene!AE117),IF(Config!$C$6=2,SUM(+Ene!AE117+Feb!AE117),IF(Config!$C$6=3,SUM(+Ene!AE117+Feb!AE117+Mar!AE117),IF(Config!$C$6=4,SUM(+Ene!AE117+Feb!AE117+Mar!AE117+Abr!AE117),IF(Config!$C$6=5,SUM(Ene!AE117+Feb!AE117+Mar!AE117+Abr!AE117+May!AE117),IF(Config!$C$6=6,SUM(+Ene!AE117+Feb!AE117+Mar!AE117+Abr!AE117+May!AE117+Jun!AE117),IF(Config!$C$6=7,SUM(Ene!AE117+Feb!AE117+Mar!AE117+Abr!AE117+May!AE117+Jun!AE117+Jul!AE117),IF(Config!$C$6=8,SUM(+Ene!AE117+Feb!AE117+Mar!AE117+Abr!AE117+May!AE117+Jun!AE117+Jul!AE117+Ago!AE117),IF(Config!$C$6=9,SUM(+Ene!AE117+Feb!AE117+Mar!AE117+Abr!AE117+May!AE117+Jun!AE117+Jul!AE117+Ago!AE117+Set!AE117),IF(Config!$C$6=10,SUM(+Ene!AE117+Feb!AE117+Mar!AE117+Abr!AE117+May!AE117+Jun!AE117+Jul!AE117+Ago!AE117+Set!AE117+Oct!AE117),IF(Config!$C$6=11,SUM(+Ene!AE117+Feb!AE117+Mar!AE117+Abr!AE117+May!AE117+Jun!AE117+Jul!AE117+Ago!AE117+Set!AE117+Oct!AE117+Nov!AE117),IF(Config!$C$6=12,SUM(+Ene!AE117+Feb!AE117+Mar!AE117+Abr!AE117+May!AE117+Jun!AE117+Jul!AE117+Ago!AE117+Set!AE117+Oct!AE117+Nov!AE117+Dic!AE117)))))))))))))</f>
        <v>0</v>
      </c>
      <c r="AF117" s="399">
        <f>IF(Config!$C$6=1,SUM(+Ene!AF117),IF(Config!$C$6=2,SUM(+Ene!AF117+Feb!AF117),IF(Config!$C$6=3,SUM(+Ene!AF117+Feb!AF117+Mar!AF117),IF(Config!$C$6=4,SUM(+Ene!AF117+Feb!AF117+Mar!AF117+Abr!AF117),IF(Config!$C$6=5,SUM(Ene!AF117+Feb!AF117+Mar!AF117+Abr!AF117+May!AF117),IF(Config!$C$6=6,SUM(+Ene!AF117+Feb!AF117+Mar!AF117+Abr!AF117+May!AF117+Jun!AF117),IF(Config!$C$6=7,SUM(Ene!AF117+Feb!AF117+Mar!AF117+Abr!AF117+May!AF117+Jun!AF117+Jul!AF117),IF(Config!$C$6=8,SUM(+Ene!AF117+Feb!AF117+Mar!AF117+Abr!AF117+May!AF117+Jun!AF117+Jul!AF117+Ago!AF117),IF(Config!$C$6=9,SUM(+Ene!AF117+Feb!AF117+Mar!AF117+Abr!AF117+May!AF117+Jun!AF117+Jul!AF117+Ago!AF117+Set!AF117),IF(Config!$C$6=10,SUM(+Ene!AF117+Feb!AF117+Mar!AF117+Abr!AF117+May!AF117+Jun!AF117+Jul!AF117+Ago!AF117+Set!AF117+Oct!AF117),IF(Config!$C$6=11,SUM(+Ene!AF117+Feb!AF117+Mar!AF117+Abr!AF117+May!AF117+Jun!AF117+Jul!AF117+Ago!AF117+Set!AF117+Oct!AF117+Nov!AF117),IF(Config!$C$6=12,SUM(+Ene!AF117+Feb!AF117+Mar!AF117+Abr!AF117+May!AF117+Jun!AF117+Jul!AF117+Ago!AF117+Set!AF117+Oct!AF117+Nov!AF117+Dic!AF117)))))))))))))</f>
        <v>0</v>
      </c>
      <c r="AG117" s="399">
        <f>IF(Config!$C$6=1,SUM(+Ene!AG117),IF(Config!$C$6=2,SUM(+Ene!AG117+Feb!AG117),IF(Config!$C$6=3,SUM(+Ene!AG117+Feb!AG117+Mar!AG117),IF(Config!$C$6=4,SUM(+Ene!AG117+Feb!AG117+Mar!AG117+Abr!AG117),IF(Config!$C$6=5,SUM(Ene!AG117+Feb!AG117+Mar!AG117+Abr!AG117+May!AG117),IF(Config!$C$6=6,SUM(+Ene!AG117+Feb!AG117+Mar!AG117+Abr!AG117+May!AG117+Jun!AG117),IF(Config!$C$6=7,SUM(Ene!AG117+Feb!AG117+Mar!AG117+Abr!AG117+May!AG117+Jun!AG117+Jul!AG117),IF(Config!$C$6=8,SUM(+Ene!AG117+Feb!AG117+Mar!AG117+Abr!AG117+May!AG117+Jun!AG117+Jul!AG117+Ago!AG117),IF(Config!$C$6=9,SUM(+Ene!AG117+Feb!AG117+Mar!AG117+Abr!AG117+May!AG117+Jun!AG117+Jul!AG117+Ago!AG117+Set!AG117),IF(Config!$C$6=10,SUM(+Ene!AG117+Feb!AG117+Mar!AG117+Abr!AG117+May!AG117+Jun!AG117+Jul!AG117+Ago!AG117+Set!AG117+Oct!AG117),IF(Config!$C$6=11,SUM(+Ene!AG117+Feb!AG117+Mar!AG117+Abr!AG117+May!AG117+Jun!AG117+Jul!AG117+Ago!AG117+Set!AG117+Oct!AG117+Nov!AG117),IF(Config!$C$6=12,SUM(+Ene!AG117+Feb!AG117+Mar!AG117+Abr!AG117+May!AG117+Jun!AG117+Jul!AG117+Ago!AG117+Set!AG117+Oct!AG117+Nov!AG117+Dic!AG117)))))))))))))</f>
        <v>0</v>
      </c>
      <c r="AH117" s="399">
        <f>IF(Config!$C$6=1,SUM(+Ene!AH117),IF(Config!$C$6=2,SUM(+Ene!AH117+Feb!AH117),IF(Config!$C$6=3,SUM(+Ene!AH117+Feb!AH117+Mar!AH117),IF(Config!$C$6=4,SUM(+Ene!AH117+Feb!AH117+Mar!AH117+Abr!AH117),IF(Config!$C$6=5,SUM(Ene!AH117+Feb!AH117+Mar!AH117+Abr!AH117+May!AH117),IF(Config!$C$6=6,SUM(+Ene!AH117+Feb!AH117+Mar!AH117+Abr!AH117+May!AH117+Jun!AH117),IF(Config!$C$6=7,SUM(Ene!AH117+Feb!AH117+Mar!AH117+Abr!AH117+May!AH117+Jun!AH117+Jul!AH117),IF(Config!$C$6=8,SUM(+Ene!AH117+Feb!AH117+Mar!AH117+Abr!AH117+May!AH117+Jun!AH117+Jul!AH117+Ago!AH117),IF(Config!$C$6=9,SUM(+Ene!AH117+Feb!AH117+Mar!AH117+Abr!AH117+May!AH117+Jun!AH117+Jul!AH117+Ago!AH117+Set!AH117),IF(Config!$C$6=10,SUM(+Ene!AH117+Feb!AH117+Mar!AH117+Abr!AH117+May!AH117+Jun!AH117+Jul!AH117+Ago!AH117+Set!AH117+Oct!AH117),IF(Config!$C$6=11,SUM(+Ene!AH117+Feb!AH117+Mar!AH117+Abr!AH117+May!AH117+Jun!AH117+Jul!AH117+Ago!AH117+Set!AH117+Oct!AH117+Nov!AH117),IF(Config!$C$6=12,SUM(+Ene!AH117+Feb!AH117+Mar!AH117+Abr!AH117+May!AH117+Jun!AH117+Jul!AH117+Ago!AH117+Set!AH117+Oct!AH117+Nov!AH117+Dic!AH117)))))))))))))</f>
        <v>0</v>
      </c>
      <c r="AI117" s="399">
        <f>IF(Config!$C$6=1,SUM(+Ene!AI117),IF(Config!$C$6=2,SUM(+Ene!AI117+Feb!AI117),IF(Config!$C$6=3,SUM(+Ene!AI117+Feb!AI117+Mar!AI117),IF(Config!$C$6=4,SUM(+Ene!AI117+Feb!AI117+Mar!AI117+Abr!AI117),IF(Config!$C$6=5,SUM(Ene!AI117+Feb!AI117+Mar!AI117+Abr!AI117+May!AI117),IF(Config!$C$6=6,SUM(+Ene!AI117+Feb!AI117+Mar!AI117+Abr!AI117+May!AI117+Jun!AI117),IF(Config!$C$6=7,SUM(Ene!AI117+Feb!AI117+Mar!AI117+Abr!AI117+May!AI117+Jun!AI117+Jul!AI117),IF(Config!$C$6=8,SUM(+Ene!AI117+Feb!AI117+Mar!AI117+Abr!AI117+May!AI117+Jun!AI117+Jul!AI117+Ago!AI117),IF(Config!$C$6=9,SUM(+Ene!AI117+Feb!AI117+Mar!AI117+Abr!AI117+May!AI117+Jun!AI117+Jul!AI117+Ago!AI117+Set!AI117),IF(Config!$C$6=10,SUM(+Ene!AI117+Feb!AI117+Mar!AI117+Abr!AI117+May!AI117+Jun!AI117+Jul!AI117+Ago!AI117+Set!AI117+Oct!AI117),IF(Config!$C$6=11,SUM(+Ene!AI117+Feb!AI117+Mar!AI117+Abr!AI117+May!AI117+Jun!AI117+Jul!AI117+Ago!AI117+Set!AI117+Oct!AI117+Nov!AI117),IF(Config!$C$6=12,SUM(+Ene!AI117+Feb!AI117+Mar!AI117+Abr!AI117+May!AI117+Jun!AI117+Jul!AI117+Ago!AI117+Set!AI117+Oct!AI117+Nov!AI117+Dic!AI117)))))))))))))</f>
        <v>0</v>
      </c>
      <c r="AJ117" s="399">
        <f>IF(Config!$C$6=1,SUM(+Ene!AJ117),IF(Config!$C$6=2,SUM(+Ene!AJ117+Feb!AJ117),IF(Config!$C$6=3,SUM(+Ene!AJ117+Feb!AJ117+Mar!AJ117),IF(Config!$C$6=4,SUM(+Ene!AJ117+Feb!AJ117+Mar!AJ117+Abr!AJ117),IF(Config!$C$6=5,SUM(Ene!AJ117+Feb!AJ117+Mar!AJ117+Abr!AJ117+May!AJ117),IF(Config!$C$6=6,SUM(+Ene!AJ117+Feb!AJ117+Mar!AJ117+Abr!AJ117+May!AJ117+Jun!AJ117),IF(Config!$C$6=7,SUM(Ene!AJ117+Feb!AJ117+Mar!AJ117+Abr!AJ117+May!AJ117+Jun!AJ117+Jul!AJ117),IF(Config!$C$6=8,SUM(+Ene!AJ117+Feb!AJ117+Mar!AJ117+Abr!AJ117+May!AJ117+Jun!AJ117+Jul!AJ117+Ago!AJ117),IF(Config!$C$6=9,SUM(+Ene!AJ117+Feb!AJ117+Mar!AJ117+Abr!AJ117+May!AJ117+Jun!AJ117+Jul!AJ117+Ago!AJ117+Set!AJ117),IF(Config!$C$6=10,SUM(+Ene!AJ117+Feb!AJ117+Mar!AJ117+Abr!AJ117+May!AJ117+Jun!AJ117+Jul!AJ117+Ago!AJ117+Set!AJ117+Oct!AJ117),IF(Config!$C$6=11,SUM(+Ene!AJ117+Feb!AJ117+Mar!AJ117+Abr!AJ117+May!AJ117+Jun!AJ117+Jul!AJ117+Ago!AJ117+Set!AJ117+Oct!AJ117+Nov!AJ117),IF(Config!$C$6=12,SUM(+Ene!AJ117+Feb!AJ117+Mar!AJ117+Abr!AJ117+May!AJ117+Jun!AJ117+Jul!AJ117+Ago!AJ117+Set!AJ117+Oct!AJ117+Nov!AJ117+Dic!AJ117)))))))))))))</f>
        <v>0</v>
      </c>
      <c r="AK117" s="399">
        <f>IF(Config!$C$6=1,SUM(+Ene!AK117),IF(Config!$C$6=2,SUM(+Ene!AK117+Feb!AK117),IF(Config!$C$6=3,SUM(+Ene!AK117+Feb!AK117+Mar!AK117),IF(Config!$C$6=4,SUM(+Ene!AK117+Feb!AK117+Mar!AK117+Abr!AK117),IF(Config!$C$6=5,SUM(Ene!AK117+Feb!AK117+Mar!AK117+Abr!AK117+May!AK117),IF(Config!$C$6=6,SUM(+Ene!AK117+Feb!AK117+Mar!AK117+Abr!AK117+May!AK117+Jun!AK117),IF(Config!$C$6=7,SUM(Ene!AK117+Feb!AK117+Mar!AK117+Abr!AK117+May!AK117+Jun!AK117+Jul!AK117),IF(Config!$C$6=8,SUM(+Ene!AK117+Feb!AK117+Mar!AK117+Abr!AK117+May!AK117+Jun!AK117+Jul!AK117+Ago!AK117),IF(Config!$C$6=9,SUM(+Ene!AK117+Feb!AK117+Mar!AK117+Abr!AK117+May!AK117+Jun!AK117+Jul!AK117+Ago!AK117+Set!AK117),IF(Config!$C$6=10,SUM(+Ene!AK117+Feb!AK117+Mar!AK117+Abr!AK117+May!AK117+Jun!AK117+Jul!AK117+Ago!AK117+Set!AK117+Oct!AK117),IF(Config!$C$6=11,SUM(+Ene!AK117+Feb!AK117+Mar!AK117+Abr!AK117+May!AK117+Jun!AK117+Jul!AK117+Ago!AK117+Set!AK117+Oct!AK117+Nov!AK117),IF(Config!$C$6=12,SUM(+Ene!AK117+Feb!AK117+Mar!AK117+Abr!AK117+May!AK117+Jun!AK117+Jul!AK117+Ago!AK117+Set!AK117+Oct!AK117+Nov!AK117+Dic!AK117)))))))))))))</f>
        <v>0</v>
      </c>
      <c r="AL117" s="399">
        <f>IF(Config!$C$6=1,SUM(+Ene!AL117),IF(Config!$C$6=2,SUM(+Ene!AL117+Feb!AL117),IF(Config!$C$6=3,SUM(+Ene!AL117+Feb!AL117+Mar!AL117),IF(Config!$C$6=4,SUM(+Ene!AL117+Feb!AL117+Mar!AL117+Abr!AL117),IF(Config!$C$6=5,SUM(Ene!AL117+Feb!AL117+Mar!AL117+Abr!AL117+May!AL117),IF(Config!$C$6=6,SUM(+Ene!AL117+Feb!AL117+Mar!AL117+Abr!AL117+May!AL117+Jun!AL117),IF(Config!$C$6=7,SUM(Ene!AL117+Feb!AL117+Mar!AL117+Abr!AL117+May!AL117+Jun!AL117+Jul!AL117),IF(Config!$C$6=8,SUM(+Ene!AL117+Feb!AL117+Mar!AL117+Abr!AL117+May!AL117+Jun!AL117+Jul!AL117+Ago!AL117),IF(Config!$C$6=9,SUM(+Ene!AL117+Feb!AL117+Mar!AL117+Abr!AL117+May!AL117+Jun!AL117+Jul!AL117+Ago!AL117+Set!AL117),IF(Config!$C$6=10,SUM(+Ene!AL117+Feb!AL117+Mar!AL117+Abr!AL117+May!AL117+Jun!AL117+Jul!AL117+Ago!AL117+Set!AL117+Oct!AL117),IF(Config!$C$6=11,SUM(+Ene!AL117+Feb!AL117+Mar!AL117+Abr!AL117+May!AL117+Jun!AL117+Jul!AL117+Ago!AL117+Set!AL117+Oct!AL117+Nov!AL117),IF(Config!$C$6=12,SUM(+Ene!AL117+Feb!AL117+Mar!AL117+Abr!AL117+May!AL117+Jun!AL117+Jul!AL117+Ago!AL117+Set!AL117+Oct!AL117+Nov!AL117+Dic!AL117)))))))))))))</f>
        <v>0</v>
      </c>
      <c r="AM117" s="399">
        <f>IF(Config!$C$6=1,SUM(+Ene!AM117),IF(Config!$C$6=2,SUM(+Ene!AM117+Feb!AM117),IF(Config!$C$6=3,SUM(+Ene!AM117+Feb!AM117+Mar!AM117),IF(Config!$C$6=4,SUM(+Ene!AM117+Feb!AM117+Mar!AM117+Abr!AM117),IF(Config!$C$6=5,SUM(Ene!AM117+Feb!AM117+Mar!AM117+Abr!AM117+May!AM117),IF(Config!$C$6=6,SUM(+Ene!AM117+Feb!AM117+Mar!AM117+Abr!AM117+May!AM117+Jun!AM117),IF(Config!$C$6=7,SUM(Ene!AM117+Feb!AM117+Mar!AM117+Abr!AM117+May!AM117+Jun!AM117+Jul!AM117),IF(Config!$C$6=8,SUM(+Ene!AM117+Feb!AM117+Mar!AM117+Abr!AM117+May!AM117+Jun!AM117+Jul!AM117+Ago!AM117),IF(Config!$C$6=9,SUM(+Ene!AM117+Feb!AM117+Mar!AM117+Abr!AM117+May!AM117+Jun!AM117+Jul!AM117+Ago!AM117+Set!AM117),IF(Config!$C$6=10,SUM(+Ene!AM117+Feb!AM117+Mar!AM117+Abr!AM117+May!AM117+Jun!AM117+Jul!AM117+Ago!AM117+Set!AM117+Oct!AM117),IF(Config!$C$6=11,SUM(+Ene!AM117+Feb!AM117+Mar!AM117+Abr!AM117+May!AM117+Jun!AM117+Jul!AM117+Ago!AM117+Set!AM117+Oct!AM117+Nov!AM117),IF(Config!$C$6=12,SUM(+Ene!AM117+Feb!AM117+Mar!AM117+Abr!AM117+May!AM117+Jun!AM117+Jul!AM117+Ago!AM117+Set!AM117+Oct!AM117+Nov!AM117+Dic!AM117)))))))))))))</f>
        <v>0</v>
      </c>
      <c r="AN117" s="399">
        <f>IF(Config!$C$6=1,SUM(+Ene!AN117),IF(Config!$C$6=2,SUM(+Ene!AN117+Feb!AN117),IF(Config!$C$6=3,SUM(+Ene!AN117+Feb!AN117+Mar!AN117),IF(Config!$C$6=4,SUM(+Ene!AN117+Feb!AN117+Mar!AN117+Abr!AN117),IF(Config!$C$6=5,SUM(Ene!AN117+Feb!AN117+Mar!AN117+Abr!AN117+May!AN117),IF(Config!$C$6=6,SUM(+Ene!AN117+Feb!AN117+Mar!AN117+Abr!AN117+May!AN117+Jun!AN117),IF(Config!$C$6=7,SUM(Ene!AN117+Feb!AN117+Mar!AN117+Abr!AN117+May!AN117+Jun!AN117+Jul!AN117),IF(Config!$C$6=8,SUM(+Ene!AN117+Feb!AN117+Mar!AN117+Abr!AN117+May!AN117+Jun!AN117+Jul!AN117+Ago!AN117),IF(Config!$C$6=9,SUM(+Ene!AN117+Feb!AN117+Mar!AN117+Abr!AN117+May!AN117+Jun!AN117+Jul!AN117+Ago!AN117+Set!AN117),IF(Config!$C$6=10,SUM(+Ene!AN117+Feb!AN117+Mar!AN117+Abr!AN117+May!AN117+Jun!AN117+Jul!AN117+Ago!AN117+Set!AN117+Oct!AN117),IF(Config!$C$6=11,SUM(+Ene!AN117+Feb!AN117+Mar!AN117+Abr!AN117+May!AN117+Jun!AN117+Jul!AN117+Ago!AN117+Set!AN117+Oct!AN117+Nov!AN117),IF(Config!$C$6=12,SUM(+Ene!AN117+Feb!AN117+Mar!AN117+Abr!AN117+May!AN117+Jun!AN117+Jul!AN117+Ago!AN117+Set!AN117+Oct!AN117+Nov!AN117+Dic!AN117)))))))))))))</f>
        <v>0</v>
      </c>
      <c r="AO117" s="399">
        <f>IF(Config!$C$6=1,SUM(+Ene!AO117),IF(Config!$C$6=2,SUM(+Ene!AO117+Feb!AO117),IF(Config!$C$6=3,SUM(+Ene!AO117+Feb!AO117+Mar!AO117),IF(Config!$C$6=4,SUM(+Ene!AO117+Feb!AO117+Mar!AO117+Abr!AO117),IF(Config!$C$6=5,SUM(Ene!AO117+Feb!AO117+Mar!AO117+Abr!AO117+May!AO117),IF(Config!$C$6=6,SUM(+Ene!AO117+Feb!AO117+Mar!AO117+Abr!AO117+May!AO117+Jun!AO117),IF(Config!$C$6=7,SUM(Ene!AO117+Feb!AO117+Mar!AO117+Abr!AO117+May!AO117+Jun!AO117+Jul!AO117),IF(Config!$C$6=8,SUM(+Ene!AO117+Feb!AO117+Mar!AO117+Abr!AO117+May!AO117+Jun!AO117+Jul!AO117+Ago!AO117),IF(Config!$C$6=9,SUM(+Ene!AO117+Feb!AO117+Mar!AO117+Abr!AO117+May!AO117+Jun!AO117+Jul!AO117+Ago!AO117+Set!AO117),IF(Config!$C$6=10,SUM(+Ene!AO117+Feb!AO117+Mar!AO117+Abr!AO117+May!AO117+Jun!AO117+Jul!AO117+Ago!AO117+Set!AO117+Oct!AO117),IF(Config!$C$6=11,SUM(+Ene!AO117+Feb!AO117+Mar!AO117+Abr!AO117+May!AO117+Jun!AO117+Jul!AO117+Ago!AO117+Set!AO117+Oct!AO117+Nov!AO117),IF(Config!$C$6=12,SUM(+Ene!AO117+Feb!AO117+Mar!AO117+Abr!AO117+May!AO117+Jun!AO117+Jul!AO117+Ago!AO117+Set!AO117+Oct!AO117+Nov!AO117+Dic!AO117)))))))))))))</f>
        <v>0</v>
      </c>
      <c r="AP117" s="399">
        <f>IF(Config!$C$6=1,SUM(+Ene!AP117),IF(Config!$C$6=2,SUM(+Ene!AP117+Feb!AP117),IF(Config!$C$6=3,SUM(+Ene!AP117+Feb!AP117+Mar!AP117),IF(Config!$C$6=4,SUM(+Ene!AP117+Feb!AP117+Mar!AP117+Abr!AP117),IF(Config!$C$6=5,SUM(Ene!AP117+Feb!AP117+Mar!AP117+Abr!AP117+May!AP117),IF(Config!$C$6=6,SUM(+Ene!AP117+Feb!AP117+Mar!AP117+Abr!AP117+May!AP117+Jun!AP117),IF(Config!$C$6=7,SUM(Ene!AP117+Feb!AP117+Mar!AP117+Abr!AP117+May!AP117+Jun!AP117+Jul!AP117),IF(Config!$C$6=8,SUM(+Ene!AP117+Feb!AP117+Mar!AP117+Abr!AP117+May!AP117+Jun!AP117+Jul!AP117+Ago!AP117),IF(Config!$C$6=9,SUM(+Ene!AP117+Feb!AP117+Mar!AP117+Abr!AP117+May!AP117+Jun!AP117+Jul!AP117+Ago!AP117+Set!AP117),IF(Config!$C$6=10,SUM(+Ene!AP117+Feb!AP117+Mar!AP117+Abr!AP117+May!AP117+Jun!AP117+Jul!AP117+Ago!AP117+Set!AP117+Oct!AP117),IF(Config!$C$6=11,SUM(+Ene!AP117+Feb!AP117+Mar!AP117+Abr!AP117+May!AP117+Jun!AP117+Jul!AP117+Ago!AP117+Set!AP117+Oct!AP117+Nov!AP117),IF(Config!$C$6=12,SUM(+Ene!AP117+Feb!AP117+Mar!AP117+Abr!AP117+May!AP117+Jun!AP117+Jul!AP117+Ago!AP117+Set!AP117+Oct!AP117+Nov!AP117+Dic!AP117)))))))))))))</f>
        <v>0</v>
      </c>
      <c r="AQ117" s="399">
        <f>IF(Config!$C$6=1,SUM(+Ene!AQ117),IF(Config!$C$6=2,SUM(+Ene!AQ117+Feb!AQ117),IF(Config!$C$6=3,SUM(+Ene!AQ117+Feb!AQ117+Mar!AQ117),IF(Config!$C$6=4,SUM(+Ene!AQ117+Feb!AQ117+Mar!AQ117+Abr!AQ117),IF(Config!$C$6=5,SUM(Ene!AQ117+Feb!AQ117+Mar!AQ117+Abr!AQ117+May!AQ117),IF(Config!$C$6=6,SUM(+Ene!AQ117+Feb!AQ117+Mar!AQ117+Abr!AQ117+May!AQ117+Jun!AQ117),IF(Config!$C$6=7,SUM(Ene!AQ117+Feb!AQ117+Mar!AQ117+Abr!AQ117+May!AQ117+Jun!AQ117+Jul!AQ117),IF(Config!$C$6=8,SUM(+Ene!AQ117+Feb!AQ117+Mar!AQ117+Abr!AQ117+May!AQ117+Jun!AQ117+Jul!AQ117+Ago!AQ117),IF(Config!$C$6=9,SUM(+Ene!AQ117+Feb!AQ117+Mar!AQ117+Abr!AQ117+May!AQ117+Jun!AQ117+Jul!AQ117+Ago!AQ117+Set!AQ117),IF(Config!$C$6=10,SUM(+Ene!AQ117+Feb!AQ117+Mar!AQ117+Abr!AQ117+May!AQ117+Jun!AQ117+Jul!AQ117+Ago!AQ117+Set!AQ117+Oct!AQ117),IF(Config!$C$6=11,SUM(+Ene!AQ117+Feb!AQ117+Mar!AQ117+Abr!AQ117+May!AQ117+Jun!AQ117+Jul!AQ117+Ago!AQ117+Set!AQ117+Oct!AQ117+Nov!AQ117),IF(Config!$C$6=12,SUM(+Ene!AQ117+Feb!AQ117+Mar!AQ117+Abr!AQ117+May!AQ117+Jun!AQ117+Jul!AQ117+Ago!AQ117+Set!AQ117+Oct!AQ117+Nov!AQ117+Dic!AQ117)))))))))))))</f>
        <v>0</v>
      </c>
      <c r="AR117" s="399">
        <f>IF(Config!$C$6=1,SUM(+Ene!AR117),IF(Config!$C$6=2,SUM(+Ene!AR117+Feb!AR117),IF(Config!$C$6=3,SUM(+Ene!AR117+Feb!AR117+Mar!AR117),IF(Config!$C$6=4,SUM(+Ene!AR117+Feb!AR117+Mar!AR117+Abr!AR117),IF(Config!$C$6=5,SUM(Ene!AR117+Feb!AR117+Mar!AR117+Abr!AR117+May!AR117),IF(Config!$C$6=6,SUM(+Ene!AR117+Feb!AR117+Mar!AR117+Abr!AR117+May!AR117+Jun!AR117),IF(Config!$C$6=7,SUM(Ene!AR117+Feb!AR117+Mar!AR117+Abr!AR117+May!AR117+Jun!AR117+Jul!AR117),IF(Config!$C$6=8,SUM(+Ene!AR117+Feb!AR117+Mar!AR117+Abr!AR117+May!AR117+Jun!AR117+Jul!AR117+Ago!AR117),IF(Config!$C$6=9,SUM(+Ene!AR117+Feb!AR117+Mar!AR117+Abr!AR117+May!AR117+Jun!AR117+Jul!AR117+Ago!AR117+Set!AR117),IF(Config!$C$6=10,SUM(+Ene!AR117+Feb!AR117+Mar!AR117+Abr!AR117+May!AR117+Jun!AR117+Jul!AR117+Ago!AR117+Set!AR117+Oct!AR117),IF(Config!$C$6=11,SUM(+Ene!AR117+Feb!AR117+Mar!AR117+Abr!AR117+May!AR117+Jun!AR117+Jul!AR117+Ago!AR117+Set!AR117+Oct!AR117+Nov!AR117),IF(Config!$C$6=12,SUM(+Ene!AR117+Feb!AR117+Mar!AR117+Abr!AR117+May!AR117+Jun!AR117+Jul!AR117+Ago!AR117+Set!AR117+Oct!AR117+Nov!AR117+Dic!AR117)))))))))))))</f>
        <v>0</v>
      </c>
      <c r="AS117" s="399">
        <f>IF(Config!$C$6=1,SUM(+Ene!AS117),IF(Config!$C$6=2,SUM(+Ene!AS117+Feb!AS117),IF(Config!$C$6=3,SUM(+Ene!AS117+Feb!AS117+Mar!AS117),IF(Config!$C$6=4,SUM(+Ene!AS117+Feb!AS117+Mar!AS117+Abr!AS117),IF(Config!$C$6=5,SUM(Ene!AS117+Feb!AS117+Mar!AS117+Abr!AS117+May!AS117),IF(Config!$C$6=6,SUM(+Ene!AS117+Feb!AS117+Mar!AS117+Abr!AS117+May!AS117+Jun!AS117),IF(Config!$C$6=7,SUM(Ene!AS117+Feb!AS117+Mar!AS117+Abr!AS117+May!AS117+Jun!AS117+Jul!AS117),IF(Config!$C$6=8,SUM(+Ene!AS117+Feb!AS117+Mar!AS117+Abr!AS117+May!AS117+Jun!AS117+Jul!AS117+Ago!AS117),IF(Config!$C$6=9,SUM(+Ene!AS117+Feb!AS117+Mar!AS117+Abr!AS117+May!AS117+Jun!AS117+Jul!AS117+Ago!AS117+Set!AS117),IF(Config!$C$6=10,SUM(+Ene!AS117+Feb!AS117+Mar!AS117+Abr!AS117+May!AS117+Jun!AS117+Jul!AS117+Ago!AS117+Set!AS117+Oct!AS117),IF(Config!$C$6=11,SUM(+Ene!AS117+Feb!AS117+Mar!AS117+Abr!AS117+May!AS117+Jun!AS117+Jul!AS117+Ago!AS117+Set!AS117+Oct!AS117+Nov!AS117),IF(Config!$C$6=12,SUM(+Ene!AS117+Feb!AS117+Mar!AS117+Abr!AS117+May!AS117+Jun!AS117+Jul!AS117+Ago!AS117+Set!AS117+Oct!AS117+Nov!AS117+Dic!AS117)))))))))))))</f>
        <v>0</v>
      </c>
      <c r="AT117" s="399">
        <f>IF(Config!$C$6=1,SUM(+Ene!AT117),IF(Config!$C$6=2,SUM(+Ene!AT117+Feb!AT117),IF(Config!$C$6=3,SUM(+Ene!AT117+Feb!AT117+Mar!AT117),IF(Config!$C$6=4,SUM(+Ene!AT117+Feb!AT117+Mar!AT117+Abr!AT117),IF(Config!$C$6=5,SUM(Ene!AT117+Feb!AT117+Mar!AT117+Abr!AT117+May!AT117),IF(Config!$C$6=6,SUM(+Ene!AT117+Feb!AT117+Mar!AT117+Abr!AT117+May!AT117+Jun!AT117),IF(Config!$C$6=7,SUM(Ene!AT117+Feb!AT117+Mar!AT117+Abr!AT117+May!AT117+Jun!AT117+Jul!AT117),IF(Config!$C$6=8,SUM(+Ene!AT117+Feb!AT117+Mar!AT117+Abr!AT117+May!AT117+Jun!AT117+Jul!AT117+Ago!AT117),IF(Config!$C$6=9,SUM(+Ene!AT117+Feb!AT117+Mar!AT117+Abr!AT117+May!AT117+Jun!AT117+Jul!AT117+Ago!AT117+Set!AT117),IF(Config!$C$6=10,SUM(+Ene!AT117+Feb!AT117+Mar!AT117+Abr!AT117+May!AT117+Jun!AT117+Jul!AT117+Ago!AT117+Set!AT117+Oct!AT117),IF(Config!$C$6=11,SUM(+Ene!AT117+Feb!AT117+Mar!AT117+Abr!AT117+May!AT117+Jun!AT117+Jul!AT117+Ago!AT117+Set!AT117+Oct!AT117+Nov!AT117),IF(Config!$C$6=12,SUM(+Ene!AT117+Feb!AT117+Mar!AT117+Abr!AT117+May!AT117+Jun!AT117+Jul!AT117+Ago!AT117+Set!AT117+Oct!AT117+Nov!AT117+Dic!AT117)))))))))))))</f>
        <v>0</v>
      </c>
      <c r="AU117">
        <f t="shared" si="79"/>
        <v>0</v>
      </c>
      <c r="AV117" s="395">
        <f t="shared" si="81"/>
        <v>0</v>
      </c>
      <c r="AW117" s="395">
        <f t="shared" si="82"/>
        <v>0</v>
      </c>
      <c r="AX117" s="395">
        <f t="shared" si="83"/>
        <v>0</v>
      </c>
      <c r="AY117" s="395">
        <f t="shared" si="84"/>
        <v>0</v>
      </c>
      <c r="AZ117" s="395">
        <f t="shared" si="85"/>
        <v>0</v>
      </c>
      <c r="BA117" s="395">
        <f t="shared" si="86"/>
        <v>0</v>
      </c>
      <c r="BB117" s="37">
        <f t="shared" si="59"/>
        <v>0</v>
      </c>
      <c r="BC117" s="395">
        <f t="shared" si="87"/>
        <v>0</v>
      </c>
      <c r="BD117" s="396">
        <f t="shared" si="88"/>
        <v>0</v>
      </c>
      <c r="BE117" s="395">
        <f t="shared" si="89"/>
        <v>0</v>
      </c>
      <c r="BF117" s="54">
        <f t="shared" si="69"/>
        <v>0</v>
      </c>
      <c r="BG117" t="str">
        <f t="shared" si="80"/>
        <v>OK</v>
      </c>
    </row>
    <row r="118" spans="1:59" x14ac:dyDescent="0.25">
      <c r="A118" s="400">
        <v>115</v>
      </c>
      <c r="B118" s="397" t="str">
        <f>METAS!B114</f>
        <v xml:space="preserve">PORCENTAJE DE NIÑOS  DE 12 A 59 MESES CON  SUPLEMENTO DE VITAMINA A  </v>
      </c>
      <c r="C118" s="390" t="str">
        <f>METAS!D114</f>
        <v>NUTRICIÓN</v>
      </c>
      <c r="D118" s="399">
        <f>IF(Config!$C$6=1,SUM(+Ene!D118),IF(Config!$C$6=2,SUM(+Ene!D118+Feb!D118),IF(Config!$C$6=3,SUM(+Ene!D118+Feb!D118+Mar!D118),IF(Config!$C$6=4,SUM(+Ene!D118+Feb!D118+Mar!D118+Abr!D118),IF(Config!$C$6=5,SUM(Ene!D118+Feb!D118+Mar!D118+Abr!D118+May!D118),IF(Config!$C$6=6,SUM(+Ene!D118+Feb!D118+Mar!D118+Abr!D118+May!D118+Jun!D118),IF(Config!$C$6=7,SUM(Ene!D118+Feb!D118+Mar!D118+Abr!D118+May!D118+Jun!D118+Jul!D118),IF(Config!$C$6=8,SUM(+Ene!D118+Feb!D118+Mar!D118+Abr!D118+May!D118+Jun!D118+Jul!D118+Ago!D118),IF(Config!$C$6=9,SUM(+Ene!D118+Feb!D118+Mar!D118+Abr!D118+May!D118+Jun!D118+Jul!D118+Ago!D118+Set!D118),IF(Config!$C$6=10,SUM(+Ene!D118+Feb!D118+Mar!D118+Abr!D118+May!D118+Jun!D118+Jul!D118+Ago!D118+Set!D118+Oct!D118),IF(Config!$C$6=11,SUM(+Ene!D118+Feb!D118+Mar!D118+Abr!D118+May!D118+Jun!D118+Jul!D118+Ago!D118+Set!D118+Oct!D118+Nov!D118),IF(Config!$C$6=12,SUM(+Ene!D118+Feb!D118+Mar!D118+Abr!D118+May!D118+Jun!D118+Jul!D118+Ago!D118+Set!D118+Oct!D118+Nov!D118+Dic!D118)))))))))))))</f>
        <v>0</v>
      </c>
      <c r="E118" s="399">
        <f>IF(Config!$C$6=1,SUM(+Ene!E118),IF(Config!$C$6=2,SUM(+Ene!E118+Feb!E118),IF(Config!$C$6=3,SUM(+Ene!E118+Feb!E118+Mar!E118),IF(Config!$C$6=4,SUM(+Ene!E118+Feb!E118+Mar!E118+Abr!E118),IF(Config!$C$6=5,SUM(Ene!E118+Feb!E118+Mar!E118+Abr!E118+May!E118),IF(Config!$C$6=6,SUM(+Ene!E118+Feb!E118+Mar!E118+Abr!E118+May!E118+Jun!E118),IF(Config!$C$6=7,SUM(Ene!E118+Feb!E118+Mar!E118+Abr!E118+May!E118+Jun!E118+Jul!E118),IF(Config!$C$6=8,SUM(+Ene!E118+Feb!E118+Mar!E118+Abr!E118+May!E118+Jun!E118+Jul!E118+Ago!E118),IF(Config!$C$6=9,SUM(+Ene!E118+Feb!E118+Mar!E118+Abr!E118+May!E118+Jun!E118+Jul!E118+Ago!E118+Set!E118),IF(Config!$C$6=10,SUM(+Ene!E118+Feb!E118+Mar!E118+Abr!E118+May!E118+Jun!E118+Jul!E118+Ago!E118+Set!E118+Oct!E118),IF(Config!$C$6=11,SUM(+Ene!E118+Feb!E118+Mar!E118+Abr!E118+May!E118+Jun!E118+Jul!E118+Ago!E118+Set!E118+Oct!E118+Nov!E118),IF(Config!$C$6=12,SUM(+Ene!E118+Feb!E118+Mar!E118+Abr!E118+May!E118+Jun!E118+Jul!E118+Ago!E118+Set!E118+Oct!E118+Nov!E118+Dic!E118)))))))))))))</f>
        <v>0</v>
      </c>
      <c r="F118" s="429">
        <f>IF(Config!$C$6=1,SUM(+Ene!F138),IF(Config!$C$6=2,SUM(+Ene!F138+Feb!F138),IF(Config!$C$6=3,SUM(+Ene!F138+Feb!F138+Mar!F138),IF(Config!$C$6=4,SUM(+Ene!F138+Feb!F138+Mar!F138+Abr!F138),IF(Config!$C$6=5,SUM(Ene!F138+Feb!F138+Mar!F138+Abr!F138+May!F138),IF(Config!$C$6=6,SUM(+Ene!F138+Feb!F138+Mar!F138+Abr!F138+May!F138+Jun!F138),IF(Config!$C$6=7,SUM(Ene!F138+Feb!F138+Mar!F138+Abr!F138+May!F138+Jun!F138+Jul!F138),IF(Config!$C$6=8,SUM(+Ene!F138+Feb!F138+Mar!F138+Abr!F138+May!F138+Jun!F138+Jul!F138+Ago!F138),IF(Config!$C$6=9,SUM(+Ene!F138+Feb!F138+Mar!F138+Abr!F138+May!F138+Jun!F138+Jul!F138+Ago!F138+Set!F138),IF(Config!$C$6=10,SUM(+Ene!F138+Feb!F138+Mar!F138+Abr!F138+May!F138+Jun!F138+Jul!F138+Ago!F138+Set!F138+Oct!F138),IF(Config!$C$6=11,SUM(+Ene!F138+Feb!F138+Mar!F138+Abr!F138+May!F138+Jun!F138+Jul!F138+Ago!F138+Set!F138+Oct!F138+Nov!F138),IF(Config!$C$6=12,SUM(+Ene!F138+Feb!F138+Mar!F138+Abr!F138+May!F138+Jun!F138+Jul!F138+Ago!F138+Set!F138+Oct!F138+Nov!F138+Dic!F138)))))))))))))</f>
        <v>0</v>
      </c>
      <c r="G118" s="399">
        <f>IF(Config!$C$6=1,SUM(+Ene!G118),IF(Config!$C$6=2,SUM(+Ene!G118+Feb!G118),IF(Config!$C$6=3,SUM(+Ene!G118+Feb!G118+Mar!G118),IF(Config!$C$6=4,SUM(+Ene!G118+Feb!G118+Mar!G118+Abr!G118),IF(Config!$C$6=5,SUM(Ene!G118+Feb!G118+Mar!G118+Abr!G118+May!G118),IF(Config!$C$6=6,SUM(+Ene!G118+Feb!G118+Mar!G118+Abr!G118+May!G118+Jun!G118),IF(Config!$C$6=7,SUM(Ene!G118+Feb!G118+Mar!G118+Abr!G118+May!G118+Jun!G118+Jul!G118),IF(Config!$C$6=8,SUM(+Ene!G118+Feb!G118+Mar!G118+Abr!G118+May!G118+Jun!G118+Jul!G118+Ago!G118),IF(Config!$C$6=9,SUM(+Ene!G118+Feb!G118+Mar!G118+Abr!G118+May!G118+Jun!G118+Jul!G118+Ago!G118+Set!G118),IF(Config!$C$6=10,SUM(+Ene!G118+Feb!G118+Mar!G118+Abr!G118+May!G118+Jun!G118+Jul!G118+Ago!G118+Set!G118+Oct!G118),IF(Config!$C$6=11,SUM(+Ene!G118+Feb!G118+Mar!G118+Abr!G118+May!G118+Jun!G118+Jul!G118+Ago!G118+Set!G118+Oct!G118+Nov!G118),IF(Config!$C$6=12,SUM(+Ene!G118+Feb!G118+Mar!G118+Abr!G118+May!G118+Jun!G118+Jul!G118+Ago!G118+Set!G118+Oct!G118+Nov!G118+Dic!G118)))))))))))))</f>
        <v>0</v>
      </c>
      <c r="H118" s="399">
        <f>IF(Config!$C$6=1,SUM(+Ene!H118),IF(Config!$C$6=2,SUM(+Ene!H118+Feb!H118),IF(Config!$C$6=3,SUM(+Ene!H118+Feb!H118+Mar!H118),IF(Config!$C$6=4,SUM(+Ene!H118+Feb!H118+Mar!H118+Abr!H118),IF(Config!$C$6=5,SUM(Ene!H118+Feb!H118+Mar!H118+Abr!H118+May!H118),IF(Config!$C$6=6,SUM(+Ene!H118+Feb!H118+Mar!H118+Abr!H118+May!H118+Jun!H118),IF(Config!$C$6=7,SUM(Ene!H118+Feb!H118+Mar!H118+Abr!H118+May!H118+Jun!H118+Jul!H118),IF(Config!$C$6=8,SUM(+Ene!H118+Feb!H118+Mar!H118+Abr!H118+May!H118+Jun!H118+Jul!H118+Ago!H118),IF(Config!$C$6=9,SUM(+Ene!H118+Feb!H118+Mar!H118+Abr!H118+May!H118+Jun!H118+Jul!H118+Ago!H118+Set!H118),IF(Config!$C$6=10,SUM(+Ene!H118+Feb!H118+Mar!H118+Abr!H118+May!H118+Jun!H118+Jul!H118+Ago!H118+Set!H118+Oct!H118),IF(Config!$C$6=11,SUM(+Ene!H118+Feb!H118+Mar!H118+Abr!H118+May!H118+Jun!H118+Jul!H118+Ago!H118+Set!H118+Oct!H118+Nov!H118),IF(Config!$C$6=12,SUM(+Ene!H118+Feb!H118+Mar!H118+Abr!H118+May!H118+Jun!H118+Jul!H118+Ago!H118+Set!H118+Oct!H118+Nov!H118+Dic!H118)))))))))))))</f>
        <v>0</v>
      </c>
      <c r="I118" s="399">
        <f>IF(Config!$C$6=1,SUM(+Ene!I118),IF(Config!$C$6=2,SUM(+Ene!I118+Feb!I118),IF(Config!$C$6=3,SUM(+Ene!I118+Feb!I118+Mar!I118),IF(Config!$C$6=4,SUM(+Ene!I118+Feb!I118+Mar!I118+Abr!I118),IF(Config!$C$6=5,SUM(Ene!I118+Feb!I118+Mar!I118+Abr!I118+May!I118),IF(Config!$C$6=6,SUM(+Ene!I118+Feb!I118+Mar!I118+Abr!I118+May!I118+Jun!I118),IF(Config!$C$6=7,SUM(Ene!I118+Feb!I118+Mar!I118+Abr!I118+May!I118+Jun!I118+Jul!I118),IF(Config!$C$6=8,SUM(+Ene!I118+Feb!I118+Mar!I118+Abr!I118+May!I118+Jun!I118+Jul!I118+Ago!I118),IF(Config!$C$6=9,SUM(+Ene!I118+Feb!I118+Mar!I118+Abr!I118+May!I118+Jun!I118+Jul!I118+Ago!I118+Set!I118),IF(Config!$C$6=10,SUM(+Ene!I118+Feb!I118+Mar!I118+Abr!I118+May!I118+Jun!I118+Jul!I118+Ago!I118+Set!I118+Oct!I118),IF(Config!$C$6=11,SUM(+Ene!I118+Feb!I118+Mar!I118+Abr!I118+May!I118+Jun!I118+Jul!I118+Ago!I118+Set!I118+Oct!I118+Nov!I118),IF(Config!$C$6=12,SUM(+Ene!I118+Feb!I118+Mar!I118+Abr!I118+May!I118+Jun!I118+Jul!I118+Ago!I118+Set!I118+Oct!I118+Nov!I118+Dic!I118)))))))))))))</f>
        <v>0</v>
      </c>
      <c r="J118" s="399">
        <f>IF(Config!$C$6=1,SUM(+Ene!J118),IF(Config!$C$6=2,SUM(+Ene!J118+Feb!J118),IF(Config!$C$6=3,SUM(+Ene!J118+Feb!J118+Mar!J118),IF(Config!$C$6=4,SUM(+Ene!J118+Feb!J118+Mar!J118+Abr!J118),IF(Config!$C$6=5,SUM(Ene!J118+Feb!J118+Mar!J118+Abr!J118+May!J118),IF(Config!$C$6=6,SUM(+Ene!J118+Feb!J118+Mar!J118+Abr!J118+May!J118+Jun!J118),IF(Config!$C$6=7,SUM(Ene!J118+Feb!J118+Mar!J118+Abr!J118+May!J118+Jun!J118+Jul!J118),IF(Config!$C$6=8,SUM(+Ene!J118+Feb!J118+Mar!J118+Abr!J118+May!J118+Jun!J118+Jul!J118+Ago!J118),IF(Config!$C$6=9,SUM(+Ene!J118+Feb!J118+Mar!J118+Abr!J118+May!J118+Jun!J118+Jul!J118+Ago!J118+Set!J118),IF(Config!$C$6=10,SUM(+Ene!J118+Feb!J118+Mar!J118+Abr!J118+May!J118+Jun!J118+Jul!J118+Ago!J118+Set!J118+Oct!J118),IF(Config!$C$6=11,SUM(+Ene!J118+Feb!J118+Mar!J118+Abr!J118+May!J118+Jun!J118+Jul!J118+Ago!J118+Set!J118+Oct!J118+Nov!J118),IF(Config!$C$6=12,SUM(+Ene!J118+Feb!J118+Mar!J118+Abr!J118+May!J118+Jun!J118+Jul!J118+Ago!J118+Set!J118+Oct!J118+Nov!J118+Dic!J118)))))))))))))</f>
        <v>0</v>
      </c>
      <c r="K118" s="399">
        <f>IF(Config!$C$6=1,SUM(+Ene!K118),IF(Config!$C$6=2,SUM(+Ene!K118+Feb!K118),IF(Config!$C$6=3,SUM(+Ene!K118+Feb!K118+Mar!K118),IF(Config!$C$6=4,SUM(+Ene!K118+Feb!K118+Mar!K118+Abr!K118),IF(Config!$C$6=5,SUM(Ene!K118+Feb!K118+Mar!K118+Abr!K118+May!K118),IF(Config!$C$6=6,SUM(+Ene!K118+Feb!K118+Mar!K118+Abr!K118+May!K118+Jun!K118),IF(Config!$C$6=7,SUM(Ene!K118+Feb!K118+Mar!K118+Abr!K118+May!K118+Jun!K118+Jul!K118),IF(Config!$C$6=8,SUM(+Ene!K118+Feb!K118+Mar!K118+Abr!K118+May!K118+Jun!K118+Jul!K118+Ago!K118),IF(Config!$C$6=9,SUM(+Ene!K118+Feb!K118+Mar!K118+Abr!K118+May!K118+Jun!K118+Jul!K118+Ago!K118+Set!K118),IF(Config!$C$6=10,SUM(+Ene!K118+Feb!K118+Mar!K118+Abr!K118+May!K118+Jun!K118+Jul!K118+Ago!K118+Set!K118+Oct!K118),IF(Config!$C$6=11,SUM(+Ene!K118+Feb!K118+Mar!K118+Abr!K118+May!K118+Jun!K118+Jul!K118+Ago!K118+Set!K118+Oct!K118+Nov!K118),IF(Config!$C$6=12,SUM(+Ene!K118+Feb!K118+Mar!K118+Abr!K118+May!K118+Jun!K118+Jul!K118+Ago!K118+Set!K118+Oct!K118+Nov!K118+Dic!K118)))))))))))))</f>
        <v>0</v>
      </c>
      <c r="L118" s="399">
        <f>IF(Config!$C$6=1,SUM(+Ene!L118),IF(Config!$C$6=2,SUM(+Ene!L118+Feb!L118),IF(Config!$C$6=3,SUM(+Ene!L118+Feb!L118+Mar!L118),IF(Config!$C$6=4,SUM(+Ene!L118+Feb!L118+Mar!L118+Abr!L118),IF(Config!$C$6=5,SUM(Ene!L118+Feb!L118+Mar!L118+Abr!L118+May!L118),IF(Config!$C$6=6,SUM(+Ene!L118+Feb!L118+Mar!L118+Abr!L118+May!L118+Jun!L118),IF(Config!$C$6=7,SUM(Ene!L118+Feb!L118+Mar!L118+Abr!L118+May!L118+Jun!L118+Jul!L118),IF(Config!$C$6=8,SUM(+Ene!L118+Feb!L118+Mar!L118+Abr!L118+May!L118+Jun!L118+Jul!L118+Ago!L118),IF(Config!$C$6=9,SUM(+Ene!L118+Feb!L118+Mar!L118+Abr!L118+May!L118+Jun!L118+Jul!L118+Ago!L118+Set!L118),IF(Config!$C$6=10,SUM(+Ene!L118+Feb!L118+Mar!L118+Abr!L118+May!L118+Jun!L118+Jul!L118+Ago!L118+Set!L118+Oct!L118),IF(Config!$C$6=11,SUM(+Ene!L118+Feb!L118+Mar!L118+Abr!L118+May!L118+Jun!L118+Jul!L118+Ago!L118+Set!L118+Oct!L118+Nov!L118),IF(Config!$C$6=12,SUM(+Ene!L118+Feb!L118+Mar!L118+Abr!L118+May!L118+Jun!L118+Jul!L118+Ago!L118+Set!L118+Oct!L118+Nov!L118+Dic!L118)))))))))))))</f>
        <v>0</v>
      </c>
      <c r="M118" s="399">
        <f>IF(Config!$C$6=1,SUM(+Ene!M118),IF(Config!$C$6=2,SUM(+Ene!M118+Feb!M118),IF(Config!$C$6=3,SUM(+Ene!M118+Feb!M118+Mar!M118),IF(Config!$C$6=4,SUM(+Ene!M118+Feb!M118+Mar!M118+Abr!M118),IF(Config!$C$6=5,SUM(Ene!M118+Feb!M118+Mar!M118+Abr!M118+May!M118),IF(Config!$C$6=6,SUM(+Ene!M118+Feb!M118+Mar!M118+Abr!M118+May!M118+Jun!M118),IF(Config!$C$6=7,SUM(Ene!M118+Feb!M118+Mar!M118+Abr!M118+May!M118+Jun!M118+Jul!M118),IF(Config!$C$6=8,SUM(+Ene!M118+Feb!M118+Mar!M118+Abr!M118+May!M118+Jun!M118+Jul!M118+Ago!M118),IF(Config!$C$6=9,SUM(+Ene!M118+Feb!M118+Mar!M118+Abr!M118+May!M118+Jun!M118+Jul!M118+Ago!M118+Set!M118),IF(Config!$C$6=10,SUM(+Ene!M118+Feb!M118+Mar!M118+Abr!M118+May!M118+Jun!M118+Jul!M118+Ago!M118+Set!M118+Oct!M118),IF(Config!$C$6=11,SUM(+Ene!M118+Feb!M118+Mar!M118+Abr!M118+May!M118+Jun!M118+Jul!M118+Ago!M118+Set!M118+Oct!M118+Nov!M118),IF(Config!$C$6=12,SUM(+Ene!M118+Feb!M118+Mar!M118+Abr!M118+May!M118+Jun!M118+Jul!M118+Ago!M118+Set!M118+Oct!M118+Nov!M118+Dic!M118)))))))))))))</f>
        <v>0</v>
      </c>
      <c r="N118" s="399">
        <f>IF(Config!$C$6=1,SUM(+Ene!N118),IF(Config!$C$6=2,SUM(+Ene!N118+Feb!N118),IF(Config!$C$6=3,SUM(+Ene!N118+Feb!N118+Mar!N118),IF(Config!$C$6=4,SUM(+Ene!N118+Feb!N118+Mar!N118+Abr!N118),IF(Config!$C$6=5,SUM(Ene!N118+Feb!N118+Mar!N118+Abr!N118+May!N118),IF(Config!$C$6=6,SUM(+Ene!N118+Feb!N118+Mar!N118+Abr!N118+May!N118+Jun!N118),IF(Config!$C$6=7,SUM(Ene!N118+Feb!N118+Mar!N118+Abr!N118+May!N118+Jun!N118+Jul!N118),IF(Config!$C$6=8,SUM(+Ene!N118+Feb!N118+Mar!N118+Abr!N118+May!N118+Jun!N118+Jul!N118+Ago!N118),IF(Config!$C$6=9,SUM(+Ene!N118+Feb!N118+Mar!N118+Abr!N118+May!N118+Jun!N118+Jul!N118+Ago!N118+Set!N118),IF(Config!$C$6=10,SUM(+Ene!N118+Feb!N118+Mar!N118+Abr!N118+May!N118+Jun!N118+Jul!N118+Ago!N118+Set!N118+Oct!N118),IF(Config!$C$6=11,SUM(+Ene!N118+Feb!N118+Mar!N118+Abr!N118+May!N118+Jun!N118+Jul!N118+Ago!N118+Set!N118+Oct!N118+Nov!N118),IF(Config!$C$6=12,SUM(+Ene!N118+Feb!N118+Mar!N118+Abr!N118+May!N118+Jun!N118+Jul!N118+Ago!N118+Set!N118+Oct!N118+Nov!N118+Dic!N118)))))))))))))</f>
        <v>0</v>
      </c>
      <c r="O118" s="399">
        <f>IF(Config!$C$6=1,SUM(+Ene!O118),IF(Config!$C$6=2,SUM(+Ene!O118+Feb!O118),IF(Config!$C$6=3,SUM(+Ene!O118+Feb!O118+Mar!O118),IF(Config!$C$6=4,SUM(+Ene!O118+Feb!O118+Mar!O118+Abr!O118),IF(Config!$C$6=5,SUM(Ene!O118+Feb!O118+Mar!O118+Abr!O118+May!O118),IF(Config!$C$6=6,SUM(+Ene!O118+Feb!O118+Mar!O118+Abr!O118+May!O118+Jun!O118),IF(Config!$C$6=7,SUM(Ene!O118+Feb!O118+Mar!O118+Abr!O118+May!O118+Jun!O118+Jul!O118),IF(Config!$C$6=8,SUM(+Ene!O118+Feb!O118+Mar!O118+Abr!O118+May!O118+Jun!O118+Jul!O118+Ago!O118),IF(Config!$C$6=9,SUM(+Ene!O118+Feb!O118+Mar!O118+Abr!O118+May!O118+Jun!O118+Jul!O118+Ago!O118+Set!O118),IF(Config!$C$6=10,SUM(+Ene!O118+Feb!O118+Mar!O118+Abr!O118+May!O118+Jun!O118+Jul!O118+Ago!O118+Set!O118+Oct!O118),IF(Config!$C$6=11,SUM(+Ene!O118+Feb!O118+Mar!O118+Abr!O118+May!O118+Jun!O118+Jul!O118+Ago!O118+Set!O118+Oct!O118+Nov!O118),IF(Config!$C$6=12,SUM(+Ene!O118+Feb!O118+Mar!O118+Abr!O118+May!O118+Jun!O118+Jul!O118+Ago!O118+Set!O118+Oct!O118+Nov!O118+Dic!O118)))))))))))))</f>
        <v>0</v>
      </c>
      <c r="P118" s="399">
        <f>IF(Config!$C$6=1,SUM(+Ene!P118),IF(Config!$C$6=2,SUM(+Ene!P118+Feb!P118),IF(Config!$C$6=3,SUM(+Ene!P118+Feb!P118+Mar!P118),IF(Config!$C$6=4,SUM(+Ene!P118+Feb!P118+Mar!P118+Abr!P118),IF(Config!$C$6=5,SUM(Ene!P118+Feb!P118+Mar!P118+Abr!P118+May!P118),IF(Config!$C$6=6,SUM(+Ene!P118+Feb!P118+Mar!P118+Abr!P118+May!P118+Jun!P118),IF(Config!$C$6=7,SUM(Ene!P118+Feb!P118+Mar!P118+Abr!P118+May!P118+Jun!P118+Jul!P118),IF(Config!$C$6=8,SUM(+Ene!P118+Feb!P118+Mar!P118+Abr!P118+May!P118+Jun!P118+Jul!P118+Ago!P118),IF(Config!$C$6=9,SUM(+Ene!P118+Feb!P118+Mar!P118+Abr!P118+May!P118+Jun!P118+Jul!P118+Ago!P118+Set!P118),IF(Config!$C$6=10,SUM(+Ene!P118+Feb!P118+Mar!P118+Abr!P118+May!P118+Jun!P118+Jul!P118+Ago!P118+Set!P118+Oct!P118),IF(Config!$C$6=11,SUM(+Ene!P118+Feb!P118+Mar!P118+Abr!P118+May!P118+Jun!P118+Jul!P118+Ago!P118+Set!P118+Oct!P118+Nov!P118),IF(Config!$C$6=12,SUM(+Ene!P118+Feb!P118+Mar!P118+Abr!P118+May!P118+Jun!P118+Jul!P118+Ago!P118+Set!P118+Oct!P118+Nov!P118+Dic!P118)))))))))))))</f>
        <v>0</v>
      </c>
      <c r="Q118" s="399">
        <f>IF(Config!$C$6=1,SUM(+Ene!Q118),IF(Config!$C$6=2,SUM(+Ene!Q118+Feb!Q118),IF(Config!$C$6=3,SUM(+Ene!Q118+Feb!Q118+Mar!Q118),IF(Config!$C$6=4,SUM(+Ene!Q118+Feb!Q118+Mar!Q118+Abr!Q118),IF(Config!$C$6=5,SUM(Ene!Q118+Feb!Q118+Mar!Q118+Abr!Q118+May!Q118),IF(Config!$C$6=6,SUM(+Ene!Q118+Feb!Q118+Mar!Q118+Abr!Q118+May!Q118+Jun!Q118),IF(Config!$C$6=7,SUM(Ene!Q118+Feb!Q118+Mar!Q118+Abr!Q118+May!Q118+Jun!Q118+Jul!Q118),IF(Config!$C$6=8,SUM(+Ene!Q118+Feb!Q118+Mar!Q118+Abr!Q118+May!Q118+Jun!Q118+Jul!Q118+Ago!Q118),IF(Config!$C$6=9,SUM(+Ene!Q118+Feb!Q118+Mar!Q118+Abr!Q118+May!Q118+Jun!Q118+Jul!Q118+Ago!Q118+Set!Q118),IF(Config!$C$6=10,SUM(+Ene!Q118+Feb!Q118+Mar!Q118+Abr!Q118+May!Q118+Jun!Q118+Jul!Q118+Ago!Q118+Set!Q118+Oct!Q118),IF(Config!$C$6=11,SUM(+Ene!Q118+Feb!Q118+Mar!Q118+Abr!Q118+May!Q118+Jun!Q118+Jul!Q118+Ago!Q118+Set!Q118+Oct!Q118+Nov!Q118),IF(Config!$C$6=12,SUM(+Ene!Q118+Feb!Q118+Mar!Q118+Abr!Q118+May!Q118+Jun!Q118+Jul!Q118+Ago!Q118+Set!Q118+Oct!Q118+Nov!Q118+Dic!Q118)))))))))))))</f>
        <v>0</v>
      </c>
      <c r="R118" s="399">
        <f>IF(Config!$C$6=1,SUM(+Ene!R118),IF(Config!$C$6=2,SUM(+Ene!R118+Feb!R118),IF(Config!$C$6=3,SUM(+Ene!R118+Feb!R118+Mar!R118),IF(Config!$C$6=4,SUM(+Ene!R118+Feb!R118+Mar!R118+Abr!R118),IF(Config!$C$6=5,SUM(Ene!R118+Feb!R118+Mar!R118+Abr!R118+May!R118),IF(Config!$C$6=6,SUM(+Ene!R118+Feb!R118+Mar!R118+Abr!R118+May!R118+Jun!R118),IF(Config!$C$6=7,SUM(Ene!R118+Feb!R118+Mar!R118+Abr!R118+May!R118+Jun!R118+Jul!R118),IF(Config!$C$6=8,SUM(+Ene!R118+Feb!R118+Mar!R118+Abr!R118+May!R118+Jun!R118+Jul!R118+Ago!R118),IF(Config!$C$6=9,SUM(+Ene!R118+Feb!R118+Mar!R118+Abr!R118+May!R118+Jun!R118+Jul!R118+Ago!R118+Set!R118),IF(Config!$C$6=10,SUM(+Ene!R118+Feb!R118+Mar!R118+Abr!R118+May!R118+Jun!R118+Jul!R118+Ago!R118+Set!R118+Oct!R118),IF(Config!$C$6=11,SUM(+Ene!R118+Feb!R118+Mar!R118+Abr!R118+May!R118+Jun!R118+Jul!R118+Ago!R118+Set!R118+Oct!R118+Nov!R118),IF(Config!$C$6=12,SUM(+Ene!R118+Feb!R118+Mar!R118+Abr!R118+May!R118+Jun!R118+Jul!R118+Ago!R118+Set!R118+Oct!R118+Nov!R118+Dic!R118)))))))))))))</f>
        <v>0</v>
      </c>
      <c r="S118" s="399">
        <f>IF(Config!$C$6=1,SUM(+Ene!S118),IF(Config!$C$6=2,SUM(+Ene!S118+Feb!S118),IF(Config!$C$6=3,SUM(+Ene!S118+Feb!S118+Mar!S118),IF(Config!$C$6=4,SUM(+Ene!S118+Feb!S118+Mar!S118+Abr!S118),IF(Config!$C$6=5,SUM(Ene!S118+Feb!S118+Mar!S118+Abr!S118+May!S118),IF(Config!$C$6=6,SUM(+Ene!S118+Feb!S118+Mar!S118+Abr!S118+May!S118+Jun!S118),IF(Config!$C$6=7,SUM(Ene!S118+Feb!S118+Mar!S118+Abr!S118+May!S118+Jun!S118+Jul!S118),IF(Config!$C$6=8,SUM(+Ene!S118+Feb!S118+Mar!S118+Abr!S118+May!S118+Jun!S118+Jul!S118+Ago!S118),IF(Config!$C$6=9,SUM(+Ene!S118+Feb!S118+Mar!S118+Abr!S118+May!S118+Jun!S118+Jul!S118+Ago!S118+Set!S118),IF(Config!$C$6=10,SUM(+Ene!S118+Feb!S118+Mar!S118+Abr!S118+May!S118+Jun!S118+Jul!S118+Ago!S118+Set!S118+Oct!S118),IF(Config!$C$6=11,SUM(+Ene!S118+Feb!S118+Mar!S118+Abr!S118+May!S118+Jun!S118+Jul!S118+Ago!S118+Set!S118+Oct!S118+Nov!S118),IF(Config!$C$6=12,SUM(+Ene!S118+Feb!S118+Mar!S118+Abr!S118+May!S118+Jun!S118+Jul!S118+Ago!S118+Set!S118+Oct!S118+Nov!S118+Dic!S118)))))))))))))</f>
        <v>0</v>
      </c>
      <c r="T118" s="399">
        <f>IF(Config!$C$6=1,SUM(+Ene!T118),IF(Config!$C$6=2,SUM(+Ene!T118+Feb!T118),IF(Config!$C$6=3,SUM(+Ene!T118+Feb!T118+Mar!T118),IF(Config!$C$6=4,SUM(+Ene!T118+Feb!T118+Mar!T118+Abr!T118),IF(Config!$C$6=5,SUM(Ene!T118+Feb!T118+Mar!T118+Abr!T118+May!T118),IF(Config!$C$6=6,SUM(+Ene!T118+Feb!T118+Mar!T118+Abr!T118+May!T118+Jun!T118),IF(Config!$C$6=7,SUM(Ene!T118+Feb!T118+Mar!T118+Abr!T118+May!T118+Jun!T118+Jul!T118),IF(Config!$C$6=8,SUM(+Ene!T118+Feb!T118+Mar!T118+Abr!T118+May!T118+Jun!T118+Jul!T118+Ago!T118),IF(Config!$C$6=9,SUM(+Ene!T118+Feb!T118+Mar!T118+Abr!T118+May!T118+Jun!T118+Jul!T118+Ago!T118+Set!T118),IF(Config!$C$6=10,SUM(+Ene!T118+Feb!T118+Mar!T118+Abr!T118+May!T118+Jun!T118+Jul!T118+Ago!T118+Set!T118+Oct!T118),IF(Config!$C$6=11,SUM(+Ene!T118+Feb!T118+Mar!T118+Abr!T118+May!T118+Jun!T118+Jul!T118+Ago!T118+Set!T118+Oct!T118+Nov!T118),IF(Config!$C$6=12,SUM(+Ene!T118+Feb!T118+Mar!T118+Abr!T118+May!T118+Jun!T118+Jul!T118+Ago!T118+Set!T118+Oct!T118+Nov!T118+Dic!T118)))))))))))))</f>
        <v>0</v>
      </c>
      <c r="U118" s="399">
        <f>IF(Config!$C$6=1,SUM(+Ene!U118),IF(Config!$C$6=2,SUM(+Ene!U118+Feb!U118),IF(Config!$C$6=3,SUM(+Ene!U118+Feb!U118+Mar!U118),IF(Config!$C$6=4,SUM(+Ene!U118+Feb!U118+Mar!U118+Abr!U118),IF(Config!$C$6=5,SUM(Ene!U118+Feb!U118+Mar!U118+Abr!U118+May!U118),IF(Config!$C$6=6,SUM(+Ene!U118+Feb!U118+Mar!U118+Abr!U118+May!U118+Jun!U118),IF(Config!$C$6=7,SUM(Ene!U118+Feb!U118+Mar!U118+Abr!U118+May!U118+Jun!U118+Jul!U118),IF(Config!$C$6=8,SUM(+Ene!U118+Feb!U118+Mar!U118+Abr!U118+May!U118+Jun!U118+Jul!U118+Ago!U118),IF(Config!$C$6=9,SUM(+Ene!U118+Feb!U118+Mar!U118+Abr!U118+May!U118+Jun!U118+Jul!U118+Ago!U118+Set!U118),IF(Config!$C$6=10,SUM(+Ene!U118+Feb!U118+Mar!U118+Abr!U118+May!U118+Jun!U118+Jul!U118+Ago!U118+Set!U118+Oct!U118),IF(Config!$C$6=11,SUM(+Ene!U118+Feb!U118+Mar!U118+Abr!U118+May!U118+Jun!U118+Jul!U118+Ago!U118+Set!U118+Oct!U118+Nov!U118),IF(Config!$C$6=12,SUM(+Ene!U118+Feb!U118+Mar!U118+Abr!U118+May!U118+Jun!U118+Jul!U118+Ago!U118+Set!U118+Oct!U118+Nov!U118+Dic!U118)))))))))))))</f>
        <v>0</v>
      </c>
      <c r="V118" s="399">
        <f>IF(Config!$C$6=1,SUM(+Ene!V118),IF(Config!$C$6=2,SUM(+Ene!V118+Feb!V118),IF(Config!$C$6=3,SUM(+Ene!V118+Feb!V118+Mar!V118),IF(Config!$C$6=4,SUM(+Ene!V118+Feb!V118+Mar!V118+Abr!V118),IF(Config!$C$6=5,SUM(Ene!V118+Feb!V118+Mar!V118+Abr!V118+May!V118),IF(Config!$C$6=6,SUM(+Ene!V118+Feb!V118+Mar!V118+Abr!V118+May!V118+Jun!V118),IF(Config!$C$6=7,SUM(Ene!V118+Feb!V118+Mar!V118+Abr!V118+May!V118+Jun!V118+Jul!V118),IF(Config!$C$6=8,SUM(+Ene!V118+Feb!V118+Mar!V118+Abr!V118+May!V118+Jun!V118+Jul!V118+Ago!V118),IF(Config!$C$6=9,SUM(+Ene!V118+Feb!V118+Mar!V118+Abr!V118+May!V118+Jun!V118+Jul!V118+Ago!V118+Set!V118),IF(Config!$C$6=10,SUM(+Ene!V118+Feb!V118+Mar!V118+Abr!V118+May!V118+Jun!V118+Jul!V118+Ago!V118+Set!V118+Oct!V118),IF(Config!$C$6=11,SUM(+Ene!V118+Feb!V118+Mar!V118+Abr!V118+May!V118+Jun!V118+Jul!V118+Ago!V118+Set!V118+Oct!V118+Nov!V118),IF(Config!$C$6=12,SUM(+Ene!V118+Feb!V118+Mar!V118+Abr!V118+May!V118+Jun!V118+Jul!V118+Ago!V118+Set!V118+Oct!V118+Nov!V118+Dic!V118)))))))))))))</f>
        <v>0</v>
      </c>
      <c r="W118" s="399">
        <f>IF(Config!$C$6=1,SUM(+Ene!W118),IF(Config!$C$6=2,SUM(+Ene!W118+Feb!W118),IF(Config!$C$6=3,SUM(+Ene!W118+Feb!W118+Mar!W118),IF(Config!$C$6=4,SUM(+Ene!W118+Feb!W118+Mar!W118+Abr!W118),IF(Config!$C$6=5,SUM(Ene!W118+Feb!W118+Mar!W118+Abr!W118+May!W118),IF(Config!$C$6=6,SUM(+Ene!W118+Feb!W118+Mar!W118+Abr!W118+May!W118+Jun!W118),IF(Config!$C$6=7,SUM(Ene!W118+Feb!W118+Mar!W118+Abr!W118+May!W118+Jun!W118+Jul!W118),IF(Config!$C$6=8,SUM(+Ene!W118+Feb!W118+Mar!W118+Abr!W118+May!W118+Jun!W118+Jul!W118+Ago!W118),IF(Config!$C$6=9,SUM(+Ene!W118+Feb!W118+Mar!W118+Abr!W118+May!W118+Jun!W118+Jul!W118+Ago!W118+Set!W118),IF(Config!$C$6=10,SUM(+Ene!W118+Feb!W118+Mar!W118+Abr!W118+May!W118+Jun!W118+Jul!W118+Ago!W118+Set!W118+Oct!W118),IF(Config!$C$6=11,SUM(+Ene!W118+Feb!W118+Mar!W118+Abr!W118+May!W118+Jun!W118+Jul!W118+Ago!W118+Set!W118+Oct!W118+Nov!W118),IF(Config!$C$6=12,SUM(+Ene!W118+Feb!W118+Mar!W118+Abr!W118+May!W118+Jun!W118+Jul!W118+Ago!W118+Set!W118+Oct!W118+Nov!W118+Dic!W118)))))))))))))</f>
        <v>0</v>
      </c>
      <c r="X118" s="399">
        <f>IF(Config!$C$6=1,SUM(+Ene!X118),IF(Config!$C$6=2,SUM(+Ene!X118+Feb!X118),IF(Config!$C$6=3,SUM(+Ene!X118+Feb!X118+Mar!X118),IF(Config!$C$6=4,SUM(+Ene!X118+Feb!X118+Mar!X118+Abr!X118),IF(Config!$C$6=5,SUM(Ene!X118+Feb!X118+Mar!X118+Abr!X118+May!X118),IF(Config!$C$6=6,SUM(+Ene!X118+Feb!X118+Mar!X118+Abr!X118+May!X118+Jun!X118),IF(Config!$C$6=7,SUM(Ene!X118+Feb!X118+Mar!X118+Abr!X118+May!X118+Jun!X118+Jul!X118),IF(Config!$C$6=8,SUM(+Ene!X118+Feb!X118+Mar!X118+Abr!X118+May!X118+Jun!X118+Jul!X118+Ago!X118),IF(Config!$C$6=9,SUM(+Ene!X118+Feb!X118+Mar!X118+Abr!X118+May!X118+Jun!X118+Jul!X118+Ago!X118+Set!X118),IF(Config!$C$6=10,SUM(+Ene!X118+Feb!X118+Mar!X118+Abr!X118+May!X118+Jun!X118+Jul!X118+Ago!X118+Set!X118+Oct!X118),IF(Config!$C$6=11,SUM(+Ene!X118+Feb!X118+Mar!X118+Abr!X118+May!X118+Jun!X118+Jul!X118+Ago!X118+Set!X118+Oct!X118+Nov!X118),IF(Config!$C$6=12,SUM(+Ene!X118+Feb!X118+Mar!X118+Abr!X118+May!X118+Jun!X118+Jul!X118+Ago!X118+Set!X118+Oct!X118+Nov!X118+Dic!X118)))))))))))))</f>
        <v>0</v>
      </c>
      <c r="Y118" s="399">
        <f>IF(Config!$C$6=1,SUM(+Ene!Y118),IF(Config!$C$6=2,SUM(+Ene!Y118+Feb!Y118),IF(Config!$C$6=3,SUM(+Ene!Y118+Feb!Y118+Mar!Y118),IF(Config!$C$6=4,SUM(+Ene!Y118+Feb!Y118+Mar!Y118+Abr!Y118),IF(Config!$C$6=5,SUM(Ene!Y118+Feb!Y118+Mar!Y118+Abr!Y118+May!Y118),IF(Config!$C$6=6,SUM(+Ene!Y118+Feb!Y118+Mar!Y118+Abr!Y118+May!Y118+Jun!Y118),IF(Config!$C$6=7,SUM(Ene!Y118+Feb!Y118+Mar!Y118+Abr!Y118+May!Y118+Jun!Y118+Jul!Y118),IF(Config!$C$6=8,SUM(+Ene!Y118+Feb!Y118+Mar!Y118+Abr!Y118+May!Y118+Jun!Y118+Jul!Y118+Ago!Y118),IF(Config!$C$6=9,SUM(+Ene!Y118+Feb!Y118+Mar!Y118+Abr!Y118+May!Y118+Jun!Y118+Jul!Y118+Ago!Y118+Set!Y118),IF(Config!$C$6=10,SUM(+Ene!Y118+Feb!Y118+Mar!Y118+Abr!Y118+May!Y118+Jun!Y118+Jul!Y118+Ago!Y118+Set!Y118+Oct!Y118),IF(Config!$C$6=11,SUM(+Ene!Y118+Feb!Y118+Mar!Y118+Abr!Y118+May!Y118+Jun!Y118+Jul!Y118+Ago!Y118+Set!Y118+Oct!Y118+Nov!Y118),IF(Config!$C$6=12,SUM(+Ene!Y118+Feb!Y118+Mar!Y118+Abr!Y118+May!Y118+Jun!Y118+Jul!Y118+Ago!Y118+Set!Y118+Oct!Y118+Nov!Y118+Dic!Y118)))))))))))))</f>
        <v>0</v>
      </c>
      <c r="Z118" s="399">
        <f>IF(Config!$C$6=1,SUM(+Ene!Z118),IF(Config!$C$6=2,SUM(+Ene!Z118+Feb!Z118),IF(Config!$C$6=3,SUM(+Ene!Z118+Feb!Z118+Mar!Z118),IF(Config!$C$6=4,SUM(+Ene!Z118+Feb!Z118+Mar!Z118+Abr!Z118),IF(Config!$C$6=5,SUM(Ene!Z118+Feb!Z118+Mar!Z118+Abr!Z118+May!Z118),IF(Config!$C$6=6,SUM(+Ene!Z118+Feb!Z118+Mar!Z118+Abr!Z118+May!Z118+Jun!Z118),IF(Config!$C$6=7,SUM(Ene!Z118+Feb!Z118+Mar!Z118+Abr!Z118+May!Z118+Jun!Z118+Jul!Z118),IF(Config!$C$6=8,SUM(+Ene!Z118+Feb!Z118+Mar!Z118+Abr!Z118+May!Z118+Jun!Z118+Jul!Z118+Ago!Z118),IF(Config!$C$6=9,SUM(+Ene!Z118+Feb!Z118+Mar!Z118+Abr!Z118+May!Z118+Jun!Z118+Jul!Z118+Ago!Z118+Set!Z118),IF(Config!$C$6=10,SUM(+Ene!Z118+Feb!Z118+Mar!Z118+Abr!Z118+May!Z118+Jun!Z118+Jul!Z118+Ago!Z118+Set!Z118+Oct!Z118),IF(Config!$C$6=11,SUM(+Ene!Z118+Feb!Z118+Mar!Z118+Abr!Z118+May!Z118+Jun!Z118+Jul!Z118+Ago!Z118+Set!Z118+Oct!Z118+Nov!Z118),IF(Config!$C$6=12,SUM(+Ene!Z118+Feb!Z118+Mar!Z118+Abr!Z118+May!Z118+Jun!Z118+Jul!Z118+Ago!Z118+Set!Z118+Oct!Z118+Nov!Z118+Dic!Z118)))))))))))))</f>
        <v>0</v>
      </c>
      <c r="AA118" s="399">
        <f>IF(Config!$C$6=1,SUM(+Ene!AA118),IF(Config!$C$6=2,SUM(+Ene!AA118+Feb!AA118),IF(Config!$C$6=3,SUM(+Ene!AA118+Feb!AA118+Mar!AA118),IF(Config!$C$6=4,SUM(+Ene!AA118+Feb!AA118+Mar!AA118+Abr!AA118),IF(Config!$C$6=5,SUM(Ene!AA118+Feb!AA118+Mar!AA118+Abr!AA118+May!AA118),IF(Config!$C$6=6,SUM(+Ene!AA118+Feb!AA118+Mar!AA118+Abr!AA118+May!AA118+Jun!AA118),IF(Config!$C$6=7,SUM(Ene!AA118+Feb!AA118+Mar!AA118+Abr!AA118+May!AA118+Jun!AA118+Jul!AA118),IF(Config!$C$6=8,SUM(+Ene!AA118+Feb!AA118+Mar!AA118+Abr!AA118+May!AA118+Jun!AA118+Jul!AA118+Ago!AA118),IF(Config!$C$6=9,SUM(+Ene!AA118+Feb!AA118+Mar!AA118+Abr!AA118+May!AA118+Jun!AA118+Jul!AA118+Ago!AA118+Set!AA118),IF(Config!$C$6=10,SUM(+Ene!AA118+Feb!AA118+Mar!AA118+Abr!AA118+May!AA118+Jun!AA118+Jul!AA118+Ago!AA118+Set!AA118+Oct!AA118),IF(Config!$C$6=11,SUM(+Ene!AA118+Feb!AA118+Mar!AA118+Abr!AA118+May!AA118+Jun!AA118+Jul!AA118+Ago!AA118+Set!AA118+Oct!AA118+Nov!AA118),IF(Config!$C$6=12,SUM(+Ene!AA118+Feb!AA118+Mar!AA118+Abr!AA118+May!AA118+Jun!AA118+Jul!AA118+Ago!AA118+Set!AA118+Oct!AA118+Nov!AA118+Dic!AA118)))))))))))))</f>
        <v>0</v>
      </c>
      <c r="AB118" s="399">
        <f>IF(Config!$C$6=1,SUM(+Ene!AB118),IF(Config!$C$6=2,SUM(+Ene!AB118+Feb!AB118),IF(Config!$C$6=3,SUM(+Ene!AB118+Feb!AB118+Mar!AB118),IF(Config!$C$6=4,SUM(+Ene!AB118+Feb!AB118+Mar!AB118+Abr!AB118),IF(Config!$C$6=5,SUM(Ene!AB118+Feb!AB118+Mar!AB118+Abr!AB118+May!AB118),IF(Config!$C$6=6,SUM(+Ene!AB118+Feb!AB118+Mar!AB118+Abr!AB118+May!AB118+Jun!AB118),IF(Config!$C$6=7,SUM(Ene!AB118+Feb!AB118+Mar!AB118+Abr!AB118+May!AB118+Jun!AB118+Jul!AB118),IF(Config!$C$6=8,SUM(+Ene!AB118+Feb!AB118+Mar!AB118+Abr!AB118+May!AB118+Jun!AB118+Jul!AB118+Ago!AB118),IF(Config!$C$6=9,SUM(+Ene!AB118+Feb!AB118+Mar!AB118+Abr!AB118+May!AB118+Jun!AB118+Jul!AB118+Ago!AB118+Set!AB118),IF(Config!$C$6=10,SUM(+Ene!AB118+Feb!AB118+Mar!AB118+Abr!AB118+May!AB118+Jun!AB118+Jul!AB118+Ago!AB118+Set!AB118+Oct!AB118),IF(Config!$C$6=11,SUM(+Ene!AB118+Feb!AB118+Mar!AB118+Abr!AB118+May!AB118+Jun!AB118+Jul!AB118+Ago!AB118+Set!AB118+Oct!AB118+Nov!AB118),IF(Config!$C$6=12,SUM(+Ene!AB118+Feb!AB118+Mar!AB118+Abr!AB118+May!AB118+Jun!AB118+Jul!AB118+Ago!AB118+Set!AB118+Oct!AB118+Nov!AB118+Dic!AB118)))))))))))))</f>
        <v>0</v>
      </c>
      <c r="AC118" s="399">
        <f>IF(Config!$C$6=1,SUM(+Ene!AC118),IF(Config!$C$6=2,SUM(+Ene!AC118+Feb!AC118),IF(Config!$C$6=3,SUM(+Ene!AC118+Feb!AC118+Mar!AC118),IF(Config!$C$6=4,SUM(+Ene!AC118+Feb!AC118+Mar!AC118+Abr!AC118),IF(Config!$C$6=5,SUM(Ene!AC118+Feb!AC118+Mar!AC118+Abr!AC118+May!AC118),IF(Config!$C$6=6,SUM(+Ene!AC118+Feb!AC118+Mar!AC118+Abr!AC118+May!AC118+Jun!AC118),IF(Config!$C$6=7,SUM(Ene!AC118+Feb!AC118+Mar!AC118+Abr!AC118+May!AC118+Jun!AC118+Jul!AC118),IF(Config!$C$6=8,SUM(+Ene!AC118+Feb!AC118+Mar!AC118+Abr!AC118+May!AC118+Jun!AC118+Jul!AC118+Ago!AC118),IF(Config!$C$6=9,SUM(+Ene!AC118+Feb!AC118+Mar!AC118+Abr!AC118+May!AC118+Jun!AC118+Jul!AC118+Ago!AC118+Set!AC118),IF(Config!$C$6=10,SUM(+Ene!AC118+Feb!AC118+Mar!AC118+Abr!AC118+May!AC118+Jun!AC118+Jul!AC118+Ago!AC118+Set!AC118+Oct!AC118),IF(Config!$C$6=11,SUM(+Ene!AC118+Feb!AC118+Mar!AC118+Abr!AC118+May!AC118+Jun!AC118+Jul!AC118+Ago!AC118+Set!AC118+Oct!AC118+Nov!AC118),IF(Config!$C$6=12,SUM(+Ene!AC118+Feb!AC118+Mar!AC118+Abr!AC118+May!AC118+Jun!AC118+Jul!AC118+Ago!AC118+Set!AC118+Oct!AC118+Nov!AC118+Dic!AC118)))))))))))))</f>
        <v>0</v>
      </c>
      <c r="AD118" s="399">
        <f>IF(Config!$C$6=1,SUM(+Ene!AD118),IF(Config!$C$6=2,SUM(+Ene!AD118+Feb!AD118),IF(Config!$C$6=3,SUM(+Ene!AD118+Feb!AD118+Mar!AD118),IF(Config!$C$6=4,SUM(+Ene!AD118+Feb!AD118+Mar!AD118+Abr!AD118),IF(Config!$C$6=5,SUM(Ene!AD118+Feb!AD118+Mar!AD118+Abr!AD118+May!AD118),IF(Config!$C$6=6,SUM(+Ene!AD118+Feb!AD118+Mar!AD118+Abr!AD118+May!AD118+Jun!AD118),IF(Config!$C$6=7,SUM(Ene!AD118+Feb!AD118+Mar!AD118+Abr!AD118+May!AD118+Jun!AD118+Jul!AD118),IF(Config!$C$6=8,SUM(+Ene!AD118+Feb!AD118+Mar!AD118+Abr!AD118+May!AD118+Jun!AD118+Jul!AD118+Ago!AD118),IF(Config!$C$6=9,SUM(+Ene!AD118+Feb!AD118+Mar!AD118+Abr!AD118+May!AD118+Jun!AD118+Jul!AD118+Ago!AD118+Set!AD118),IF(Config!$C$6=10,SUM(+Ene!AD118+Feb!AD118+Mar!AD118+Abr!AD118+May!AD118+Jun!AD118+Jul!AD118+Ago!AD118+Set!AD118+Oct!AD118),IF(Config!$C$6=11,SUM(+Ene!AD118+Feb!AD118+Mar!AD118+Abr!AD118+May!AD118+Jun!AD118+Jul!AD118+Ago!AD118+Set!AD118+Oct!AD118+Nov!AD118),IF(Config!$C$6=12,SUM(+Ene!AD118+Feb!AD118+Mar!AD118+Abr!AD118+May!AD118+Jun!AD118+Jul!AD118+Ago!AD118+Set!AD118+Oct!AD118+Nov!AD118+Dic!AD118)))))))))))))</f>
        <v>0</v>
      </c>
      <c r="AE118" s="399">
        <f>IF(Config!$C$6=1,SUM(+Ene!AE118),IF(Config!$C$6=2,SUM(+Ene!AE118+Feb!AE118),IF(Config!$C$6=3,SUM(+Ene!AE118+Feb!AE118+Mar!AE118),IF(Config!$C$6=4,SUM(+Ene!AE118+Feb!AE118+Mar!AE118+Abr!AE118),IF(Config!$C$6=5,SUM(Ene!AE118+Feb!AE118+Mar!AE118+Abr!AE118+May!AE118),IF(Config!$C$6=6,SUM(+Ene!AE118+Feb!AE118+Mar!AE118+Abr!AE118+May!AE118+Jun!AE118),IF(Config!$C$6=7,SUM(Ene!AE118+Feb!AE118+Mar!AE118+Abr!AE118+May!AE118+Jun!AE118+Jul!AE118),IF(Config!$C$6=8,SUM(+Ene!AE118+Feb!AE118+Mar!AE118+Abr!AE118+May!AE118+Jun!AE118+Jul!AE118+Ago!AE118),IF(Config!$C$6=9,SUM(+Ene!AE118+Feb!AE118+Mar!AE118+Abr!AE118+May!AE118+Jun!AE118+Jul!AE118+Ago!AE118+Set!AE118),IF(Config!$C$6=10,SUM(+Ene!AE118+Feb!AE118+Mar!AE118+Abr!AE118+May!AE118+Jun!AE118+Jul!AE118+Ago!AE118+Set!AE118+Oct!AE118),IF(Config!$C$6=11,SUM(+Ene!AE118+Feb!AE118+Mar!AE118+Abr!AE118+May!AE118+Jun!AE118+Jul!AE118+Ago!AE118+Set!AE118+Oct!AE118+Nov!AE118),IF(Config!$C$6=12,SUM(+Ene!AE118+Feb!AE118+Mar!AE118+Abr!AE118+May!AE118+Jun!AE118+Jul!AE118+Ago!AE118+Set!AE118+Oct!AE118+Nov!AE118+Dic!AE118)))))))))))))</f>
        <v>0</v>
      </c>
      <c r="AF118" s="399">
        <f>IF(Config!$C$6=1,SUM(+Ene!AF118),IF(Config!$C$6=2,SUM(+Ene!AF118+Feb!AF118),IF(Config!$C$6=3,SUM(+Ene!AF118+Feb!AF118+Mar!AF118),IF(Config!$C$6=4,SUM(+Ene!AF118+Feb!AF118+Mar!AF118+Abr!AF118),IF(Config!$C$6=5,SUM(Ene!AF118+Feb!AF118+Mar!AF118+Abr!AF118+May!AF118),IF(Config!$C$6=6,SUM(+Ene!AF118+Feb!AF118+Mar!AF118+Abr!AF118+May!AF118+Jun!AF118),IF(Config!$C$6=7,SUM(Ene!AF118+Feb!AF118+Mar!AF118+Abr!AF118+May!AF118+Jun!AF118+Jul!AF118),IF(Config!$C$6=8,SUM(+Ene!AF118+Feb!AF118+Mar!AF118+Abr!AF118+May!AF118+Jun!AF118+Jul!AF118+Ago!AF118),IF(Config!$C$6=9,SUM(+Ene!AF118+Feb!AF118+Mar!AF118+Abr!AF118+May!AF118+Jun!AF118+Jul!AF118+Ago!AF118+Set!AF118),IF(Config!$C$6=10,SUM(+Ene!AF118+Feb!AF118+Mar!AF118+Abr!AF118+May!AF118+Jun!AF118+Jul!AF118+Ago!AF118+Set!AF118+Oct!AF118),IF(Config!$C$6=11,SUM(+Ene!AF118+Feb!AF118+Mar!AF118+Abr!AF118+May!AF118+Jun!AF118+Jul!AF118+Ago!AF118+Set!AF118+Oct!AF118+Nov!AF118),IF(Config!$C$6=12,SUM(+Ene!AF118+Feb!AF118+Mar!AF118+Abr!AF118+May!AF118+Jun!AF118+Jul!AF118+Ago!AF118+Set!AF118+Oct!AF118+Nov!AF118+Dic!AF118)))))))))))))</f>
        <v>0</v>
      </c>
      <c r="AG118" s="399">
        <f>IF(Config!$C$6=1,SUM(+Ene!AG118),IF(Config!$C$6=2,SUM(+Ene!AG118+Feb!AG118),IF(Config!$C$6=3,SUM(+Ene!AG118+Feb!AG118+Mar!AG118),IF(Config!$C$6=4,SUM(+Ene!AG118+Feb!AG118+Mar!AG118+Abr!AG118),IF(Config!$C$6=5,SUM(Ene!AG118+Feb!AG118+Mar!AG118+Abr!AG118+May!AG118),IF(Config!$C$6=6,SUM(+Ene!AG118+Feb!AG118+Mar!AG118+Abr!AG118+May!AG118+Jun!AG118),IF(Config!$C$6=7,SUM(Ene!AG118+Feb!AG118+Mar!AG118+Abr!AG118+May!AG118+Jun!AG118+Jul!AG118),IF(Config!$C$6=8,SUM(+Ene!AG118+Feb!AG118+Mar!AG118+Abr!AG118+May!AG118+Jun!AG118+Jul!AG118+Ago!AG118),IF(Config!$C$6=9,SUM(+Ene!AG118+Feb!AG118+Mar!AG118+Abr!AG118+May!AG118+Jun!AG118+Jul!AG118+Ago!AG118+Set!AG118),IF(Config!$C$6=10,SUM(+Ene!AG118+Feb!AG118+Mar!AG118+Abr!AG118+May!AG118+Jun!AG118+Jul!AG118+Ago!AG118+Set!AG118+Oct!AG118),IF(Config!$C$6=11,SUM(+Ene!AG118+Feb!AG118+Mar!AG118+Abr!AG118+May!AG118+Jun!AG118+Jul!AG118+Ago!AG118+Set!AG118+Oct!AG118+Nov!AG118),IF(Config!$C$6=12,SUM(+Ene!AG118+Feb!AG118+Mar!AG118+Abr!AG118+May!AG118+Jun!AG118+Jul!AG118+Ago!AG118+Set!AG118+Oct!AG118+Nov!AG118+Dic!AG118)))))))))))))</f>
        <v>0</v>
      </c>
      <c r="AH118" s="399">
        <f>IF(Config!$C$6=1,SUM(+Ene!AH118),IF(Config!$C$6=2,SUM(+Ene!AH118+Feb!AH118),IF(Config!$C$6=3,SUM(+Ene!AH118+Feb!AH118+Mar!AH118),IF(Config!$C$6=4,SUM(+Ene!AH118+Feb!AH118+Mar!AH118+Abr!AH118),IF(Config!$C$6=5,SUM(Ene!AH118+Feb!AH118+Mar!AH118+Abr!AH118+May!AH118),IF(Config!$C$6=6,SUM(+Ene!AH118+Feb!AH118+Mar!AH118+Abr!AH118+May!AH118+Jun!AH118),IF(Config!$C$6=7,SUM(Ene!AH118+Feb!AH118+Mar!AH118+Abr!AH118+May!AH118+Jun!AH118+Jul!AH118),IF(Config!$C$6=8,SUM(+Ene!AH118+Feb!AH118+Mar!AH118+Abr!AH118+May!AH118+Jun!AH118+Jul!AH118+Ago!AH118),IF(Config!$C$6=9,SUM(+Ene!AH118+Feb!AH118+Mar!AH118+Abr!AH118+May!AH118+Jun!AH118+Jul!AH118+Ago!AH118+Set!AH118),IF(Config!$C$6=10,SUM(+Ene!AH118+Feb!AH118+Mar!AH118+Abr!AH118+May!AH118+Jun!AH118+Jul!AH118+Ago!AH118+Set!AH118+Oct!AH118),IF(Config!$C$6=11,SUM(+Ene!AH118+Feb!AH118+Mar!AH118+Abr!AH118+May!AH118+Jun!AH118+Jul!AH118+Ago!AH118+Set!AH118+Oct!AH118+Nov!AH118),IF(Config!$C$6=12,SUM(+Ene!AH118+Feb!AH118+Mar!AH118+Abr!AH118+May!AH118+Jun!AH118+Jul!AH118+Ago!AH118+Set!AH118+Oct!AH118+Nov!AH118+Dic!AH118)))))))))))))</f>
        <v>0</v>
      </c>
      <c r="AI118" s="399">
        <f>IF(Config!$C$6=1,SUM(+Ene!AI118),IF(Config!$C$6=2,SUM(+Ene!AI118+Feb!AI118),IF(Config!$C$6=3,SUM(+Ene!AI118+Feb!AI118+Mar!AI118),IF(Config!$C$6=4,SUM(+Ene!AI118+Feb!AI118+Mar!AI118+Abr!AI118),IF(Config!$C$6=5,SUM(Ene!AI118+Feb!AI118+Mar!AI118+Abr!AI118+May!AI118),IF(Config!$C$6=6,SUM(+Ene!AI118+Feb!AI118+Mar!AI118+Abr!AI118+May!AI118+Jun!AI118),IF(Config!$C$6=7,SUM(Ene!AI118+Feb!AI118+Mar!AI118+Abr!AI118+May!AI118+Jun!AI118+Jul!AI118),IF(Config!$C$6=8,SUM(+Ene!AI118+Feb!AI118+Mar!AI118+Abr!AI118+May!AI118+Jun!AI118+Jul!AI118+Ago!AI118),IF(Config!$C$6=9,SUM(+Ene!AI118+Feb!AI118+Mar!AI118+Abr!AI118+May!AI118+Jun!AI118+Jul!AI118+Ago!AI118+Set!AI118),IF(Config!$C$6=10,SUM(+Ene!AI118+Feb!AI118+Mar!AI118+Abr!AI118+May!AI118+Jun!AI118+Jul!AI118+Ago!AI118+Set!AI118+Oct!AI118),IF(Config!$C$6=11,SUM(+Ene!AI118+Feb!AI118+Mar!AI118+Abr!AI118+May!AI118+Jun!AI118+Jul!AI118+Ago!AI118+Set!AI118+Oct!AI118+Nov!AI118),IF(Config!$C$6=12,SUM(+Ene!AI118+Feb!AI118+Mar!AI118+Abr!AI118+May!AI118+Jun!AI118+Jul!AI118+Ago!AI118+Set!AI118+Oct!AI118+Nov!AI118+Dic!AI118)))))))))))))</f>
        <v>0</v>
      </c>
      <c r="AJ118" s="399">
        <f>IF(Config!$C$6=1,SUM(+Ene!AJ118),IF(Config!$C$6=2,SUM(+Ene!AJ118+Feb!AJ118),IF(Config!$C$6=3,SUM(+Ene!AJ118+Feb!AJ118+Mar!AJ118),IF(Config!$C$6=4,SUM(+Ene!AJ118+Feb!AJ118+Mar!AJ118+Abr!AJ118),IF(Config!$C$6=5,SUM(Ene!AJ118+Feb!AJ118+Mar!AJ118+Abr!AJ118+May!AJ118),IF(Config!$C$6=6,SUM(+Ene!AJ118+Feb!AJ118+Mar!AJ118+Abr!AJ118+May!AJ118+Jun!AJ118),IF(Config!$C$6=7,SUM(Ene!AJ118+Feb!AJ118+Mar!AJ118+Abr!AJ118+May!AJ118+Jun!AJ118+Jul!AJ118),IF(Config!$C$6=8,SUM(+Ene!AJ118+Feb!AJ118+Mar!AJ118+Abr!AJ118+May!AJ118+Jun!AJ118+Jul!AJ118+Ago!AJ118),IF(Config!$C$6=9,SUM(+Ene!AJ118+Feb!AJ118+Mar!AJ118+Abr!AJ118+May!AJ118+Jun!AJ118+Jul!AJ118+Ago!AJ118+Set!AJ118),IF(Config!$C$6=10,SUM(+Ene!AJ118+Feb!AJ118+Mar!AJ118+Abr!AJ118+May!AJ118+Jun!AJ118+Jul!AJ118+Ago!AJ118+Set!AJ118+Oct!AJ118),IF(Config!$C$6=11,SUM(+Ene!AJ118+Feb!AJ118+Mar!AJ118+Abr!AJ118+May!AJ118+Jun!AJ118+Jul!AJ118+Ago!AJ118+Set!AJ118+Oct!AJ118+Nov!AJ118),IF(Config!$C$6=12,SUM(+Ene!AJ118+Feb!AJ118+Mar!AJ118+Abr!AJ118+May!AJ118+Jun!AJ118+Jul!AJ118+Ago!AJ118+Set!AJ118+Oct!AJ118+Nov!AJ118+Dic!AJ118)))))))))))))</f>
        <v>0</v>
      </c>
      <c r="AK118" s="399">
        <f>IF(Config!$C$6=1,SUM(+Ene!AK118),IF(Config!$C$6=2,SUM(+Ene!AK118+Feb!AK118),IF(Config!$C$6=3,SUM(+Ene!AK118+Feb!AK118+Mar!AK118),IF(Config!$C$6=4,SUM(+Ene!AK118+Feb!AK118+Mar!AK118+Abr!AK118),IF(Config!$C$6=5,SUM(Ene!AK118+Feb!AK118+Mar!AK118+Abr!AK118+May!AK118),IF(Config!$C$6=6,SUM(+Ene!AK118+Feb!AK118+Mar!AK118+Abr!AK118+May!AK118+Jun!AK118),IF(Config!$C$6=7,SUM(Ene!AK118+Feb!AK118+Mar!AK118+Abr!AK118+May!AK118+Jun!AK118+Jul!AK118),IF(Config!$C$6=8,SUM(+Ene!AK118+Feb!AK118+Mar!AK118+Abr!AK118+May!AK118+Jun!AK118+Jul!AK118+Ago!AK118),IF(Config!$C$6=9,SUM(+Ene!AK118+Feb!AK118+Mar!AK118+Abr!AK118+May!AK118+Jun!AK118+Jul!AK118+Ago!AK118+Set!AK118),IF(Config!$C$6=10,SUM(+Ene!AK118+Feb!AK118+Mar!AK118+Abr!AK118+May!AK118+Jun!AK118+Jul!AK118+Ago!AK118+Set!AK118+Oct!AK118),IF(Config!$C$6=11,SUM(+Ene!AK118+Feb!AK118+Mar!AK118+Abr!AK118+May!AK118+Jun!AK118+Jul!AK118+Ago!AK118+Set!AK118+Oct!AK118+Nov!AK118),IF(Config!$C$6=12,SUM(+Ene!AK118+Feb!AK118+Mar!AK118+Abr!AK118+May!AK118+Jun!AK118+Jul!AK118+Ago!AK118+Set!AK118+Oct!AK118+Nov!AK118+Dic!AK118)))))))))))))</f>
        <v>0</v>
      </c>
      <c r="AL118" s="399">
        <f>IF(Config!$C$6=1,SUM(+Ene!AL118),IF(Config!$C$6=2,SUM(+Ene!AL118+Feb!AL118),IF(Config!$C$6=3,SUM(+Ene!AL118+Feb!AL118+Mar!AL118),IF(Config!$C$6=4,SUM(+Ene!AL118+Feb!AL118+Mar!AL118+Abr!AL118),IF(Config!$C$6=5,SUM(Ene!AL118+Feb!AL118+Mar!AL118+Abr!AL118+May!AL118),IF(Config!$C$6=6,SUM(+Ene!AL118+Feb!AL118+Mar!AL118+Abr!AL118+May!AL118+Jun!AL118),IF(Config!$C$6=7,SUM(Ene!AL118+Feb!AL118+Mar!AL118+Abr!AL118+May!AL118+Jun!AL118+Jul!AL118),IF(Config!$C$6=8,SUM(+Ene!AL118+Feb!AL118+Mar!AL118+Abr!AL118+May!AL118+Jun!AL118+Jul!AL118+Ago!AL118),IF(Config!$C$6=9,SUM(+Ene!AL118+Feb!AL118+Mar!AL118+Abr!AL118+May!AL118+Jun!AL118+Jul!AL118+Ago!AL118+Set!AL118),IF(Config!$C$6=10,SUM(+Ene!AL118+Feb!AL118+Mar!AL118+Abr!AL118+May!AL118+Jun!AL118+Jul!AL118+Ago!AL118+Set!AL118+Oct!AL118),IF(Config!$C$6=11,SUM(+Ene!AL118+Feb!AL118+Mar!AL118+Abr!AL118+May!AL118+Jun!AL118+Jul!AL118+Ago!AL118+Set!AL118+Oct!AL118+Nov!AL118),IF(Config!$C$6=12,SUM(+Ene!AL118+Feb!AL118+Mar!AL118+Abr!AL118+May!AL118+Jun!AL118+Jul!AL118+Ago!AL118+Set!AL118+Oct!AL118+Nov!AL118+Dic!AL118)))))))))))))</f>
        <v>0</v>
      </c>
      <c r="AM118" s="399">
        <f>IF(Config!$C$6=1,SUM(+Ene!AM118),IF(Config!$C$6=2,SUM(+Ene!AM118+Feb!AM118),IF(Config!$C$6=3,SUM(+Ene!AM118+Feb!AM118+Mar!AM118),IF(Config!$C$6=4,SUM(+Ene!AM118+Feb!AM118+Mar!AM118+Abr!AM118),IF(Config!$C$6=5,SUM(Ene!AM118+Feb!AM118+Mar!AM118+Abr!AM118+May!AM118),IF(Config!$C$6=6,SUM(+Ene!AM118+Feb!AM118+Mar!AM118+Abr!AM118+May!AM118+Jun!AM118),IF(Config!$C$6=7,SUM(Ene!AM118+Feb!AM118+Mar!AM118+Abr!AM118+May!AM118+Jun!AM118+Jul!AM118),IF(Config!$C$6=8,SUM(+Ene!AM118+Feb!AM118+Mar!AM118+Abr!AM118+May!AM118+Jun!AM118+Jul!AM118+Ago!AM118),IF(Config!$C$6=9,SUM(+Ene!AM118+Feb!AM118+Mar!AM118+Abr!AM118+May!AM118+Jun!AM118+Jul!AM118+Ago!AM118+Set!AM118),IF(Config!$C$6=10,SUM(+Ene!AM118+Feb!AM118+Mar!AM118+Abr!AM118+May!AM118+Jun!AM118+Jul!AM118+Ago!AM118+Set!AM118+Oct!AM118),IF(Config!$C$6=11,SUM(+Ene!AM118+Feb!AM118+Mar!AM118+Abr!AM118+May!AM118+Jun!AM118+Jul!AM118+Ago!AM118+Set!AM118+Oct!AM118+Nov!AM118),IF(Config!$C$6=12,SUM(+Ene!AM118+Feb!AM118+Mar!AM118+Abr!AM118+May!AM118+Jun!AM118+Jul!AM118+Ago!AM118+Set!AM118+Oct!AM118+Nov!AM118+Dic!AM118)))))))))))))</f>
        <v>0</v>
      </c>
      <c r="AN118" s="399">
        <f>IF(Config!$C$6=1,SUM(+Ene!AN118),IF(Config!$C$6=2,SUM(+Ene!AN118+Feb!AN118),IF(Config!$C$6=3,SUM(+Ene!AN118+Feb!AN118+Mar!AN118),IF(Config!$C$6=4,SUM(+Ene!AN118+Feb!AN118+Mar!AN118+Abr!AN118),IF(Config!$C$6=5,SUM(Ene!AN118+Feb!AN118+Mar!AN118+Abr!AN118+May!AN118),IF(Config!$C$6=6,SUM(+Ene!AN118+Feb!AN118+Mar!AN118+Abr!AN118+May!AN118+Jun!AN118),IF(Config!$C$6=7,SUM(Ene!AN118+Feb!AN118+Mar!AN118+Abr!AN118+May!AN118+Jun!AN118+Jul!AN118),IF(Config!$C$6=8,SUM(+Ene!AN118+Feb!AN118+Mar!AN118+Abr!AN118+May!AN118+Jun!AN118+Jul!AN118+Ago!AN118),IF(Config!$C$6=9,SUM(+Ene!AN118+Feb!AN118+Mar!AN118+Abr!AN118+May!AN118+Jun!AN118+Jul!AN118+Ago!AN118+Set!AN118),IF(Config!$C$6=10,SUM(+Ene!AN118+Feb!AN118+Mar!AN118+Abr!AN118+May!AN118+Jun!AN118+Jul!AN118+Ago!AN118+Set!AN118+Oct!AN118),IF(Config!$C$6=11,SUM(+Ene!AN118+Feb!AN118+Mar!AN118+Abr!AN118+May!AN118+Jun!AN118+Jul!AN118+Ago!AN118+Set!AN118+Oct!AN118+Nov!AN118),IF(Config!$C$6=12,SUM(+Ene!AN118+Feb!AN118+Mar!AN118+Abr!AN118+May!AN118+Jun!AN118+Jul!AN118+Ago!AN118+Set!AN118+Oct!AN118+Nov!AN118+Dic!AN118)))))))))))))</f>
        <v>0</v>
      </c>
      <c r="AO118" s="399">
        <f>IF(Config!$C$6=1,SUM(+Ene!AO118),IF(Config!$C$6=2,SUM(+Ene!AO118+Feb!AO118),IF(Config!$C$6=3,SUM(+Ene!AO118+Feb!AO118+Mar!AO118),IF(Config!$C$6=4,SUM(+Ene!AO118+Feb!AO118+Mar!AO118+Abr!AO118),IF(Config!$C$6=5,SUM(Ene!AO118+Feb!AO118+Mar!AO118+Abr!AO118+May!AO118),IF(Config!$C$6=6,SUM(+Ene!AO118+Feb!AO118+Mar!AO118+Abr!AO118+May!AO118+Jun!AO118),IF(Config!$C$6=7,SUM(Ene!AO118+Feb!AO118+Mar!AO118+Abr!AO118+May!AO118+Jun!AO118+Jul!AO118),IF(Config!$C$6=8,SUM(+Ene!AO118+Feb!AO118+Mar!AO118+Abr!AO118+May!AO118+Jun!AO118+Jul!AO118+Ago!AO118),IF(Config!$C$6=9,SUM(+Ene!AO118+Feb!AO118+Mar!AO118+Abr!AO118+May!AO118+Jun!AO118+Jul!AO118+Ago!AO118+Set!AO118),IF(Config!$C$6=10,SUM(+Ene!AO118+Feb!AO118+Mar!AO118+Abr!AO118+May!AO118+Jun!AO118+Jul!AO118+Ago!AO118+Set!AO118+Oct!AO118),IF(Config!$C$6=11,SUM(+Ene!AO118+Feb!AO118+Mar!AO118+Abr!AO118+May!AO118+Jun!AO118+Jul!AO118+Ago!AO118+Set!AO118+Oct!AO118+Nov!AO118),IF(Config!$C$6=12,SUM(+Ene!AO118+Feb!AO118+Mar!AO118+Abr!AO118+May!AO118+Jun!AO118+Jul!AO118+Ago!AO118+Set!AO118+Oct!AO118+Nov!AO118+Dic!AO118)))))))))))))</f>
        <v>0</v>
      </c>
      <c r="AP118" s="399">
        <f>IF(Config!$C$6=1,SUM(+Ene!AP118),IF(Config!$C$6=2,SUM(+Ene!AP118+Feb!AP118),IF(Config!$C$6=3,SUM(+Ene!AP118+Feb!AP118+Mar!AP118),IF(Config!$C$6=4,SUM(+Ene!AP118+Feb!AP118+Mar!AP118+Abr!AP118),IF(Config!$C$6=5,SUM(Ene!AP118+Feb!AP118+Mar!AP118+Abr!AP118+May!AP118),IF(Config!$C$6=6,SUM(+Ene!AP118+Feb!AP118+Mar!AP118+Abr!AP118+May!AP118+Jun!AP118),IF(Config!$C$6=7,SUM(Ene!AP118+Feb!AP118+Mar!AP118+Abr!AP118+May!AP118+Jun!AP118+Jul!AP118),IF(Config!$C$6=8,SUM(+Ene!AP118+Feb!AP118+Mar!AP118+Abr!AP118+May!AP118+Jun!AP118+Jul!AP118+Ago!AP118),IF(Config!$C$6=9,SUM(+Ene!AP118+Feb!AP118+Mar!AP118+Abr!AP118+May!AP118+Jun!AP118+Jul!AP118+Ago!AP118+Set!AP118),IF(Config!$C$6=10,SUM(+Ene!AP118+Feb!AP118+Mar!AP118+Abr!AP118+May!AP118+Jun!AP118+Jul!AP118+Ago!AP118+Set!AP118+Oct!AP118),IF(Config!$C$6=11,SUM(+Ene!AP118+Feb!AP118+Mar!AP118+Abr!AP118+May!AP118+Jun!AP118+Jul!AP118+Ago!AP118+Set!AP118+Oct!AP118+Nov!AP118),IF(Config!$C$6=12,SUM(+Ene!AP118+Feb!AP118+Mar!AP118+Abr!AP118+May!AP118+Jun!AP118+Jul!AP118+Ago!AP118+Set!AP118+Oct!AP118+Nov!AP118+Dic!AP118)))))))))))))</f>
        <v>0</v>
      </c>
      <c r="AQ118" s="399">
        <f>IF(Config!$C$6=1,SUM(+Ene!AQ118),IF(Config!$C$6=2,SUM(+Ene!AQ118+Feb!AQ118),IF(Config!$C$6=3,SUM(+Ene!AQ118+Feb!AQ118+Mar!AQ118),IF(Config!$C$6=4,SUM(+Ene!AQ118+Feb!AQ118+Mar!AQ118+Abr!AQ118),IF(Config!$C$6=5,SUM(Ene!AQ118+Feb!AQ118+Mar!AQ118+Abr!AQ118+May!AQ118),IF(Config!$C$6=6,SUM(+Ene!AQ118+Feb!AQ118+Mar!AQ118+Abr!AQ118+May!AQ118+Jun!AQ118),IF(Config!$C$6=7,SUM(Ene!AQ118+Feb!AQ118+Mar!AQ118+Abr!AQ118+May!AQ118+Jun!AQ118+Jul!AQ118),IF(Config!$C$6=8,SUM(+Ene!AQ118+Feb!AQ118+Mar!AQ118+Abr!AQ118+May!AQ118+Jun!AQ118+Jul!AQ118+Ago!AQ118),IF(Config!$C$6=9,SUM(+Ene!AQ118+Feb!AQ118+Mar!AQ118+Abr!AQ118+May!AQ118+Jun!AQ118+Jul!AQ118+Ago!AQ118+Set!AQ118),IF(Config!$C$6=10,SUM(+Ene!AQ118+Feb!AQ118+Mar!AQ118+Abr!AQ118+May!AQ118+Jun!AQ118+Jul!AQ118+Ago!AQ118+Set!AQ118+Oct!AQ118),IF(Config!$C$6=11,SUM(+Ene!AQ118+Feb!AQ118+Mar!AQ118+Abr!AQ118+May!AQ118+Jun!AQ118+Jul!AQ118+Ago!AQ118+Set!AQ118+Oct!AQ118+Nov!AQ118),IF(Config!$C$6=12,SUM(+Ene!AQ118+Feb!AQ118+Mar!AQ118+Abr!AQ118+May!AQ118+Jun!AQ118+Jul!AQ118+Ago!AQ118+Set!AQ118+Oct!AQ118+Nov!AQ118+Dic!AQ118)))))))))))))</f>
        <v>0</v>
      </c>
      <c r="AR118" s="399">
        <f>IF(Config!$C$6=1,SUM(+Ene!AR118),IF(Config!$C$6=2,SUM(+Ene!AR118+Feb!AR118),IF(Config!$C$6=3,SUM(+Ene!AR118+Feb!AR118+Mar!AR118),IF(Config!$C$6=4,SUM(+Ene!AR118+Feb!AR118+Mar!AR118+Abr!AR118),IF(Config!$C$6=5,SUM(Ene!AR118+Feb!AR118+Mar!AR118+Abr!AR118+May!AR118),IF(Config!$C$6=6,SUM(+Ene!AR118+Feb!AR118+Mar!AR118+Abr!AR118+May!AR118+Jun!AR118),IF(Config!$C$6=7,SUM(Ene!AR118+Feb!AR118+Mar!AR118+Abr!AR118+May!AR118+Jun!AR118+Jul!AR118),IF(Config!$C$6=8,SUM(+Ene!AR118+Feb!AR118+Mar!AR118+Abr!AR118+May!AR118+Jun!AR118+Jul!AR118+Ago!AR118),IF(Config!$C$6=9,SUM(+Ene!AR118+Feb!AR118+Mar!AR118+Abr!AR118+May!AR118+Jun!AR118+Jul!AR118+Ago!AR118+Set!AR118),IF(Config!$C$6=10,SUM(+Ene!AR118+Feb!AR118+Mar!AR118+Abr!AR118+May!AR118+Jun!AR118+Jul!AR118+Ago!AR118+Set!AR118+Oct!AR118),IF(Config!$C$6=11,SUM(+Ene!AR118+Feb!AR118+Mar!AR118+Abr!AR118+May!AR118+Jun!AR118+Jul!AR118+Ago!AR118+Set!AR118+Oct!AR118+Nov!AR118),IF(Config!$C$6=12,SUM(+Ene!AR118+Feb!AR118+Mar!AR118+Abr!AR118+May!AR118+Jun!AR118+Jul!AR118+Ago!AR118+Set!AR118+Oct!AR118+Nov!AR118+Dic!AR118)))))))))))))</f>
        <v>0</v>
      </c>
      <c r="AS118" s="399">
        <f>IF(Config!$C$6=1,SUM(+Ene!AS118),IF(Config!$C$6=2,SUM(+Ene!AS118+Feb!AS118),IF(Config!$C$6=3,SUM(+Ene!AS118+Feb!AS118+Mar!AS118),IF(Config!$C$6=4,SUM(+Ene!AS118+Feb!AS118+Mar!AS118+Abr!AS118),IF(Config!$C$6=5,SUM(Ene!AS118+Feb!AS118+Mar!AS118+Abr!AS118+May!AS118),IF(Config!$C$6=6,SUM(+Ene!AS118+Feb!AS118+Mar!AS118+Abr!AS118+May!AS118+Jun!AS118),IF(Config!$C$6=7,SUM(Ene!AS118+Feb!AS118+Mar!AS118+Abr!AS118+May!AS118+Jun!AS118+Jul!AS118),IF(Config!$C$6=8,SUM(+Ene!AS118+Feb!AS118+Mar!AS118+Abr!AS118+May!AS118+Jun!AS118+Jul!AS118+Ago!AS118),IF(Config!$C$6=9,SUM(+Ene!AS118+Feb!AS118+Mar!AS118+Abr!AS118+May!AS118+Jun!AS118+Jul!AS118+Ago!AS118+Set!AS118),IF(Config!$C$6=10,SUM(+Ene!AS118+Feb!AS118+Mar!AS118+Abr!AS118+May!AS118+Jun!AS118+Jul!AS118+Ago!AS118+Set!AS118+Oct!AS118),IF(Config!$C$6=11,SUM(+Ene!AS118+Feb!AS118+Mar!AS118+Abr!AS118+May!AS118+Jun!AS118+Jul!AS118+Ago!AS118+Set!AS118+Oct!AS118+Nov!AS118),IF(Config!$C$6=12,SUM(+Ene!AS118+Feb!AS118+Mar!AS118+Abr!AS118+May!AS118+Jun!AS118+Jul!AS118+Ago!AS118+Set!AS118+Oct!AS118+Nov!AS118+Dic!AS118)))))))))))))</f>
        <v>0</v>
      </c>
      <c r="AT118" s="399">
        <f>IF(Config!$C$6=1,SUM(+Ene!AT118),IF(Config!$C$6=2,SUM(+Ene!AT118+Feb!AT118),IF(Config!$C$6=3,SUM(+Ene!AT118+Feb!AT118+Mar!AT118),IF(Config!$C$6=4,SUM(+Ene!AT118+Feb!AT118+Mar!AT118+Abr!AT118),IF(Config!$C$6=5,SUM(Ene!AT118+Feb!AT118+Mar!AT118+Abr!AT118+May!AT118),IF(Config!$C$6=6,SUM(+Ene!AT118+Feb!AT118+Mar!AT118+Abr!AT118+May!AT118+Jun!AT118),IF(Config!$C$6=7,SUM(Ene!AT118+Feb!AT118+Mar!AT118+Abr!AT118+May!AT118+Jun!AT118+Jul!AT118),IF(Config!$C$6=8,SUM(+Ene!AT118+Feb!AT118+Mar!AT118+Abr!AT118+May!AT118+Jun!AT118+Jul!AT118+Ago!AT118),IF(Config!$C$6=9,SUM(+Ene!AT118+Feb!AT118+Mar!AT118+Abr!AT118+May!AT118+Jun!AT118+Jul!AT118+Ago!AT118+Set!AT118),IF(Config!$C$6=10,SUM(+Ene!AT118+Feb!AT118+Mar!AT118+Abr!AT118+May!AT118+Jun!AT118+Jul!AT118+Ago!AT118+Set!AT118+Oct!AT118),IF(Config!$C$6=11,SUM(+Ene!AT118+Feb!AT118+Mar!AT118+Abr!AT118+May!AT118+Jun!AT118+Jul!AT118+Ago!AT118+Set!AT118+Oct!AT118+Nov!AT118),IF(Config!$C$6=12,SUM(+Ene!AT118+Feb!AT118+Mar!AT118+Abr!AT118+May!AT118+Jun!AT118+Jul!AT118+Ago!AT118+Set!AT118+Oct!AT118+Nov!AT118+Dic!AT118)))))))))))))</f>
        <v>0</v>
      </c>
      <c r="AU118">
        <f t="shared" si="79"/>
        <v>0</v>
      </c>
      <c r="AV118" s="395">
        <f t="shared" si="81"/>
        <v>0</v>
      </c>
      <c r="AW118" s="395">
        <f t="shared" si="82"/>
        <v>0</v>
      </c>
      <c r="AX118" s="395">
        <f t="shared" si="83"/>
        <v>0</v>
      </c>
      <c r="AY118" s="395">
        <f t="shared" si="84"/>
        <v>0</v>
      </c>
      <c r="AZ118" s="395">
        <f t="shared" si="85"/>
        <v>0</v>
      </c>
      <c r="BA118" s="395">
        <f t="shared" si="86"/>
        <v>0</v>
      </c>
      <c r="BB118" s="37">
        <f t="shared" si="59"/>
        <v>0</v>
      </c>
      <c r="BC118" s="395">
        <f t="shared" si="87"/>
        <v>0</v>
      </c>
      <c r="BD118" s="396">
        <f t="shared" si="88"/>
        <v>0</v>
      </c>
      <c r="BE118" s="395">
        <f t="shared" si="89"/>
        <v>0</v>
      </c>
      <c r="BF118" s="54">
        <f t="shared" si="69"/>
        <v>0</v>
      </c>
      <c r="BG118" t="str">
        <f t="shared" si="80"/>
        <v>OK</v>
      </c>
    </row>
    <row r="119" spans="1:59" x14ac:dyDescent="0.25">
      <c r="A119" s="400">
        <v>116</v>
      </c>
      <c r="B119" s="397" t="str">
        <f>METAS!B115</f>
        <v>PORCENTAJE DE NIÑOS &lt; 5 AÑOS CON SUPLEMENTO DE VITAMINA A</v>
      </c>
      <c r="C119" s="390" t="str">
        <f>METAS!D115</f>
        <v>NUTRICIÓN</v>
      </c>
      <c r="D119" s="399">
        <f>IF(Config!$C$6=1,SUM(+Ene!D119),IF(Config!$C$6=2,SUM(+Ene!D119+Feb!D119),IF(Config!$C$6=3,SUM(+Ene!D119+Feb!D119+Mar!D119),IF(Config!$C$6=4,SUM(+Ene!D119+Feb!D119+Mar!D119+Abr!D119),IF(Config!$C$6=5,SUM(Ene!D119+Feb!D119+Mar!D119+Abr!D119+May!D119),IF(Config!$C$6=6,SUM(+Ene!D119+Feb!D119+Mar!D119+Abr!D119+May!D119+Jun!D119),IF(Config!$C$6=7,SUM(Ene!D119+Feb!D119+Mar!D119+Abr!D119+May!D119+Jun!D119+Jul!D119),IF(Config!$C$6=8,SUM(+Ene!D119+Feb!D119+Mar!D119+Abr!D119+May!D119+Jun!D119+Jul!D119+Ago!D119),IF(Config!$C$6=9,SUM(+Ene!D119+Feb!D119+Mar!D119+Abr!D119+May!D119+Jun!D119+Jul!D119+Ago!D119+Set!D119),IF(Config!$C$6=10,SUM(+Ene!D119+Feb!D119+Mar!D119+Abr!D119+May!D119+Jun!D119+Jul!D119+Ago!D119+Set!D119+Oct!D119),IF(Config!$C$6=11,SUM(+Ene!D119+Feb!D119+Mar!D119+Abr!D119+May!D119+Jun!D119+Jul!D119+Ago!D119+Set!D119+Oct!D119+Nov!D119),IF(Config!$C$6=12,SUM(+Ene!D119+Feb!D119+Mar!D119+Abr!D119+May!D119+Jun!D119+Jul!D119+Ago!D119+Set!D119+Oct!D119+Nov!D119+Dic!D119)))))))))))))</f>
        <v>0</v>
      </c>
      <c r="E119" s="399">
        <f>IF(Config!$C$6=1,SUM(+Ene!E119),IF(Config!$C$6=2,SUM(+Ene!E119+Feb!E119),IF(Config!$C$6=3,SUM(+Ene!E119+Feb!E119+Mar!E119),IF(Config!$C$6=4,SUM(+Ene!E119+Feb!E119+Mar!E119+Abr!E119),IF(Config!$C$6=5,SUM(Ene!E119+Feb!E119+Mar!E119+Abr!E119+May!E119),IF(Config!$C$6=6,SUM(+Ene!E119+Feb!E119+Mar!E119+Abr!E119+May!E119+Jun!E119),IF(Config!$C$6=7,SUM(Ene!E119+Feb!E119+Mar!E119+Abr!E119+May!E119+Jun!E119+Jul!E119),IF(Config!$C$6=8,SUM(+Ene!E119+Feb!E119+Mar!E119+Abr!E119+May!E119+Jun!E119+Jul!E119+Ago!E119),IF(Config!$C$6=9,SUM(+Ene!E119+Feb!E119+Mar!E119+Abr!E119+May!E119+Jun!E119+Jul!E119+Ago!E119+Set!E119),IF(Config!$C$6=10,SUM(+Ene!E119+Feb!E119+Mar!E119+Abr!E119+May!E119+Jun!E119+Jul!E119+Ago!E119+Set!E119+Oct!E119),IF(Config!$C$6=11,SUM(+Ene!E119+Feb!E119+Mar!E119+Abr!E119+May!E119+Jun!E119+Jul!E119+Ago!E119+Set!E119+Oct!E119+Nov!E119),IF(Config!$C$6=12,SUM(+Ene!E119+Feb!E119+Mar!E119+Abr!E119+May!E119+Jun!E119+Jul!E119+Ago!E119+Set!E119+Oct!E119+Nov!E119+Dic!E119)))))))))))))</f>
        <v>0</v>
      </c>
      <c r="F119" s="429">
        <f>IF(Config!$C$6=1,SUM(+Ene!F139),IF(Config!$C$6=2,SUM(+Ene!F139+Feb!F139),IF(Config!$C$6=3,SUM(+Ene!F139+Feb!F139+Mar!F139),IF(Config!$C$6=4,SUM(+Ene!F139+Feb!F139+Mar!F139+Abr!F139),IF(Config!$C$6=5,SUM(Ene!F139+Feb!F139+Mar!F139+Abr!F139+May!F139),IF(Config!$C$6=6,SUM(+Ene!F139+Feb!F139+Mar!F139+Abr!F139+May!F139+Jun!F139),IF(Config!$C$6=7,SUM(Ene!F139+Feb!F139+Mar!F139+Abr!F139+May!F139+Jun!F139+Jul!F139),IF(Config!$C$6=8,SUM(+Ene!F139+Feb!F139+Mar!F139+Abr!F139+May!F139+Jun!F139+Jul!F139+Ago!F139),IF(Config!$C$6=9,SUM(+Ene!F139+Feb!F139+Mar!F139+Abr!F139+May!F139+Jun!F139+Jul!F139+Ago!F139+Set!F139),IF(Config!$C$6=10,SUM(+Ene!F139+Feb!F139+Mar!F139+Abr!F139+May!F139+Jun!F139+Jul!F139+Ago!F139+Set!F139+Oct!F139),IF(Config!$C$6=11,SUM(+Ene!F139+Feb!F139+Mar!F139+Abr!F139+May!F139+Jun!F139+Jul!F139+Ago!F139+Set!F139+Oct!F139+Nov!F139),IF(Config!$C$6=12,SUM(+Ene!F139+Feb!F139+Mar!F139+Abr!F139+May!F139+Jun!F139+Jul!F139+Ago!F139+Set!F139+Oct!F139+Nov!F139+Dic!F139)))))))))))))</f>
        <v>0</v>
      </c>
      <c r="G119" s="399">
        <f>IF(Config!$C$6=1,SUM(+Ene!G119),IF(Config!$C$6=2,SUM(+Ene!G119+Feb!G119),IF(Config!$C$6=3,SUM(+Ene!G119+Feb!G119+Mar!G119),IF(Config!$C$6=4,SUM(+Ene!G119+Feb!G119+Mar!G119+Abr!G119),IF(Config!$C$6=5,SUM(Ene!G119+Feb!G119+Mar!G119+Abr!G119+May!G119),IF(Config!$C$6=6,SUM(+Ene!G119+Feb!G119+Mar!G119+Abr!G119+May!G119+Jun!G119),IF(Config!$C$6=7,SUM(Ene!G119+Feb!G119+Mar!G119+Abr!G119+May!G119+Jun!G119+Jul!G119),IF(Config!$C$6=8,SUM(+Ene!G119+Feb!G119+Mar!G119+Abr!G119+May!G119+Jun!G119+Jul!G119+Ago!G119),IF(Config!$C$6=9,SUM(+Ene!G119+Feb!G119+Mar!G119+Abr!G119+May!G119+Jun!G119+Jul!G119+Ago!G119+Set!G119),IF(Config!$C$6=10,SUM(+Ene!G119+Feb!G119+Mar!G119+Abr!G119+May!G119+Jun!G119+Jul!G119+Ago!G119+Set!G119+Oct!G119),IF(Config!$C$6=11,SUM(+Ene!G119+Feb!G119+Mar!G119+Abr!G119+May!G119+Jun!G119+Jul!G119+Ago!G119+Set!G119+Oct!G119+Nov!G119),IF(Config!$C$6=12,SUM(+Ene!G119+Feb!G119+Mar!G119+Abr!G119+May!G119+Jun!G119+Jul!G119+Ago!G119+Set!G119+Oct!G119+Nov!G119+Dic!G119)))))))))))))</f>
        <v>0</v>
      </c>
      <c r="H119" s="399">
        <f>IF(Config!$C$6=1,SUM(+Ene!H119),IF(Config!$C$6=2,SUM(+Ene!H119+Feb!H119),IF(Config!$C$6=3,SUM(+Ene!H119+Feb!H119+Mar!H119),IF(Config!$C$6=4,SUM(+Ene!H119+Feb!H119+Mar!H119+Abr!H119),IF(Config!$C$6=5,SUM(Ene!H119+Feb!H119+Mar!H119+Abr!H119+May!H119),IF(Config!$C$6=6,SUM(+Ene!H119+Feb!H119+Mar!H119+Abr!H119+May!H119+Jun!H119),IF(Config!$C$6=7,SUM(Ene!H119+Feb!H119+Mar!H119+Abr!H119+May!H119+Jun!H119+Jul!H119),IF(Config!$C$6=8,SUM(+Ene!H119+Feb!H119+Mar!H119+Abr!H119+May!H119+Jun!H119+Jul!H119+Ago!H119),IF(Config!$C$6=9,SUM(+Ene!H119+Feb!H119+Mar!H119+Abr!H119+May!H119+Jun!H119+Jul!H119+Ago!H119+Set!H119),IF(Config!$C$6=10,SUM(+Ene!H119+Feb!H119+Mar!H119+Abr!H119+May!H119+Jun!H119+Jul!H119+Ago!H119+Set!H119+Oct!H119),IF(Config!$C$6=11,SUM(+Ene!H119+Feb!H119+Mar!H119+Abr!H119+May!H119+Jun!H119+Jul!H119+Ago!H119+Set!H119+Oct!H119+Nov!H119),IF(Config!$C$6=12,SUM(+Ene!H119+Feb!H119+Mar!H119+Abr!H119+May!H119+Jun!H119+Jul!H119+Ago!H119+Set!H119+Oct!H119+Nov!H119+Dic!H119)))))))))))))</f>
        <v>0</v>
      </c>
      <c r="I119" s="399">
        <f>IF(Config!$C$6=1,SUM(+Ene!I119),IF(Config!$C$6=2,SUM(+Ene!I119+Feb!I119),IF(Config!$C$6=3,SUM(+Ene!I119+Feb!I119+Mar!I119),IF(Config!$C$6=4,SUM(+Ene!I119+Feb!I119+Mar!I119+Abr!I119),IF(Config!$C$6=5,SUM(Ene!I119+Feb!I119+Mar!I119+Abr!I119+May!I119),IF(Config!$C$6=6,SUM(+Ene!I119+Feb!I119+Mar!I119+Abr!I119+May!I119+Jun!I119),IF(Config!$C$6=7,SUM(Ene!I119+Feb!I119+Mar!I119+Abr!I119+May!I119+Jun!I119+Jul!I119),IF(Config!$C$6=8,SUM(+Ene!I119+Feb!I119+Mar!I119+Abr!I119+May!I119+Jun!I119+Jul!I119+Ago!I119),IF(Config!$C$6=9,SUM(+Ene!I119+Feb!I119+Mar!I119+Abr!I119+May!I119+Jun!I119+Jul!I119+Ago!I119+Set!I119),IF(Config!$C$6=10,SUM(+Ene!I119+Feb!I119+Mar!I119+Abr!I119+May!I119+Jun!I119+Jul!I119+Ago!I119+Set!I119+Oct!I119),IF(Config!$C$6=11,SUM(+Ene!I119+Feb!I119+Mar!I119+Abr!I119+May!I119+Jun!I119+Jul!I119+Ago!I119+Set!I119+Oct!I119+Nov!I119),IF(Config!$C$6=12,SUM(+Ene!I119+Feb!I119+Mar!I119+Abr!I119+May!I119+Jun!I119+Jul!I119+Ago!I119+Set!I119+Oct!I119+Nov!I119+Dic!I119)))))))))))))</f>
        <v>0</v>
      </c>
      <c r="J119" s="399">
        <f>IF(Config!$C$6=1,SUM(+Ene!J119),IF(Config!$C$6=2,SUM(+Ene!J119+Feb!J119),IF(Config!$C$6=3,SUM(+Ene!J119+Feb!J119+Mar!J119),IF(Config!$C$6=4,SUM(+Ene!J119+Feb!J119+Mar!J119+Abr!J119),IF(Config!$C$6=5,SUM(Ene!J119+Feb!J119+Mar!J119+Abr!J119+May!J119),IF(Config!$C$6=6,SUM(+Ene!J119+Feb!J119+Mar!J119+Abr!J119+May!J119+Jun!J119),IF(Config!$C$6=7,SUM(Ene!J119+Feb!J119+Mar!J119+Abr!J119+May!J119+Jun!J119+Jul!J119),IF(Config!$C$6=8,SUM(+Ene!J119+Feb!J119+Mar!J119+Abr!J119+May!J119+Jun!J119+Jul!J119+Ago!J119),IF(Config!$C$6=9,SUM(+Ene!J119+Feb!J119+Mar!J119+Abr!J119+May!J119+Jun!J119+Jul!J119+Ago!J119+Set!J119),IF(Config!$C$6=10,SUM(+Ene!J119+Feb!J119+Mar!J119+Abr!J119+May!J119+Jun!J119+Jul!J119+Ago!J119+Set!J119+Oct!J119),IF(Config!$C$6=11,SUM(+Ene!J119+Feb!J119+Mar!J119+Abr!J119+May!J119+Jun!J119+Jul!J119+Ago!J119+Set!J119+Oct!J119+Nov!J119),IF(Config!$C$6=12,SUM(+Ene!J119+Feb!J119+Mar!J119+Abr!J119+May!J119+Jun!J119+Jul!J119+Ago!J119+Set!J119+Oct!J119+Nov!J119+Dic!J119)))))))))))))</f>
        <v>0</v>
      </c>
      <c r="K119" s="399">
        <f>IF(Config!$C$6=1,SUM(+Ene!K119),IF(Config!$C$6=2,SUM(+Ene!K119+Feb!K119),IF(Config!$C$6=3,SUM(+Ene!K119+Feb!K119+Mar!K119),IF(Config!$C$6=4,SUM(+Ene!K119+Feb!K119+Mar!K119+Abr!K119),IF(Config!$C$6=5,SUM(Ene!K119+Feb!K119+Mar!K119+Abr!K119+May!K119),IF(Config!$C$6=6,SUM(+Ene!K119+Feb!K119+Mar!K119+Abr!K119+May!K119+Jun!K119),IF(Config!$C$6=7,SUM(Ene!K119+Feb!K119+Mar!K119+Abr!K119+May!K119+Jun!K119+Jul!K119),IF(Config!$C$6=8,SUM(+Ene!K119+Feb!K119+Mar!K119+Abr!K119+May!K119+Jun!K119+Jul!K119+Ago!K119),IF(Config!$C$6=9,SUM(+Ene!K119+Feb!K119+Mar!K119+Abr!K119+May!K119+Jun!K119+Jul!K119+Ago!K119+Set!K119),IF(Config!$C$6=10,SUM(+Ene!K119+Feb!K119+Mar!K119+Abr!K119+May!K119+Jun!K119+Jul!K119+Ago!K119+Set!K119+Oct!K119),IF(Config!$C$6=11,SUM(+Ene!K119+Feb!K119+Mar!K119+Abr!K119+May!K119+Jun!K119+Jul!K119+Ago!K119+Set!K119+Oct!K119+Nov!K119),IF(Config!$C$6=12,SUM(+Ene!K119+Feb!K119+Mar!K119+Abr!K119+May!K119+Jun!K119+Jul!K119+Ago!K119+Set!K119+Oct!K119+Nov!K119+Dic!K119)))))))))))))</f>
        <v>0</v>
      </c>
      <c r="L119" s="399">
        <f>IF(Config!$C$6=1,SUM(+Ene!L119),IF(Config!$C$6=2,SUM(+Ene!L119+Feb!L119),IF(Config!$C$6=3,SUM(+Ene!L119+Feb!L119+Mar!L119),IF(Config!$C$6=4,SUM(+Ene!L119+Feb!L119+Mar!L119+Abr!L119),IF(Config!$C$6=5,SUM(Ene!L119+Feb!L119+Mar!L119+Abr!L119+May!L119),IF(Config!$C$6=6,SUM(+Ene!L119+Feb!L119+Mar!L119+Abr!L119+May!L119+Jun!L119),IF(Config!$C$6=7,SUM(Ene!L119+Feb!L119+Mar!L119+Abr!L119+May!L119+Jun!L119+Jul!L119),IF(Config!$C$6=8,SUM(+Ene!L119+Feb!L119+Mar!L119+Abr!L119+May!L119+Jun!L119+Jul!L119+Ago!L119),IF(Config!$C$6=9,SUM(+Ene!L119+Feb!L119+Mar!L119+Abr!L119+May!L119+Jun!L119+Jul!L119+Ago!L119+Set!L119),IF(Config!$C$6=10,SUM(+Ene!L119+Feb!L119+Mar!L119+Abr!L119+May!L119+Jun!L119+Jul!L119+Ago!L119+Set!L119+Oct!L119),IF(Config!$C$6=11,SUM(+Ene!L119+Feb!L119+Mar!L119+Abr!L119+May!L119+Jun!L119+Jul!L119+Ago!L119+Set!L119+Oct!L119+Nov!L119),IF(Config!$C$6=12,SUM(+Ene!L119+Feb!L119+Mar!L119+Abr!L119+May!L119+Jun!L119+Jul!L119+Ago!L119+Set!L119+Oct!L119+Nov!L119+Dic!L119)))))))))))))</f>
        <v>0</v>
      </c>
      <c r="M119" s="399">
        <f>IF(Config!$C$6=1,SUM(+Ene!M119),IF(Config!$C$6=2,SUM(+Ene!M119+Feb!M119),IF(Config!$C$6=3,SUM(+Ene!M119+Feb!M119+Mar!M119),IF(Config!$C$6=4,SUM(+Ene!M119+Feb!M119+Mar!M119+Abr!M119),IF(Config!$C$6=5,SUM(Ene!M119+Feb!M119+Mar!M119+Abr!M119+May!M119),IF(Config!$C$6=6,SUM(+Ene!M119+Feb!M119+Mar!M119+Abr!M119+May!M119+Jun!M119),IF(Config!$C$6=7,SUM(Ene!M119+Feb!M119+Mar!M119+Abr!M119+May!M119+Jun!M119+Jul!M119),IF(Config!$C$6=8,SUM(+Ene!M119+Feb!M119+Mar!M119+Abr!M119+May!M119+Jun!M119+Jul!M119+Ago!M119),IF(Config!$C$6=9,SUM(+Ene!M119+Feb!M119+Mar!M119+Abr!M119+May!M119+Jun!M119+Jul!M119+Ago!M119+Set!M119),IF(Config!$C$6=10,SUM(+Ene!M119+Feb!M119+Mar!M119+Abr!M119+May!M119+Jun!M119+Jul!M119+Ago!M119+Set!M119+Oct!M119),IF(Config!$C$6=11,SUM(+Ene!M119+Feb!M119+Mar!M119+Abr!M119+May!M119+Jun!M119+Jul!M119+Ago!M119+Set!M119+Oct!M119+Nov!M119),IF(Config!$C$6=12,SUM(+Ene!M119+Feb!M119+Mar!M119+Abr!M119+May!M119+Jun!M119+Jul!M119+Ago!M119+Set!M119+Oct!M119+Nov!M119+Dic!M119)))))))))))))</f>
        <v>0</v>
      </c>
      <c r="N119" s="399">
        <f>IF(Config!$C$6=1,SUM(+Ene!N119),IF(Config!$C$6=2,SUM(+Ene!N119+Feb!N119),IF(Config!$C$6=3,SUM(+Ene!N119+Feb!N119+Mar!N119),IF(Config!$C$6=4,SUM(+Ene!N119+Feb!N119+Mar!N119+Abr!N119),IF(Config!$C$6=5,SUM(Ene!N119+Feb!N119+Mar!N119+Abr!N119+May!N119),IF(Config!$C$6=6,SUM(+Ene!N119+Feb!N119+Mar!N119+Abr!N119+May!N119+Jun!N119),IF(Config!$C$6=7,SUM(Ene!N119+Feb!N119+Mar!N119+Abr!N119+May!N119+Jun!N119+Jul!N119),IF(Config!$C$6=8,SUM(+Ene!N119+Feb!N119+Mar!N119+Abr!N119+May!N119+Jun!N119+Jul!N119+Ago!N119),IF(Config!$C$6=9,SUM(+Ene!N119+Feb!N119+Mar!N119+Abr!N119+May!N119+Jun!N119+Jul!N119+Ago!N119+Set!N119),IF(Config!$C$6=10,SUM(+Ene!N119+Feb!N119+Mar!N119+Abr!N119+May!N119+Jun!N119+Jul!N119+Ago!N119+Set!N119+Oct!N119),IF(Config!$C$6=11,SUM(+Ene!N119+Feb!N119+Mar!N119+Abr!N119+May!N119+Jun!N119+Jul!N119+Ago!N119+Set!N119+Oct!N119+Nov!N119),IF(Config!$C$6=12,SUM(+Ene!N119+Feb!N119+Mar!N119+Abr!N119+May!N119+Jun!N119+Jul!N119+Ago!N119+Set!N119+Oct!N119+Nov!N119+Dic!N119)))))))))))))</f>
        <v>0</v>
      </c>
      <c r="O119" s="399">
        <f>IF(Config!$C$6=1,SUM(+Ene!O119),IF(Config!$C$6=2,SUM(+Ene!O119+Feb!O119),IF(Config!$C$6=3,SUM(+Ene!O119+Feb!O119+Mar!O119),IF(Config!$C$6=4,SUM(+Ene!O119+Feb!O119+Mar!O119+Abr!O119),IF(Config!$C$6=5,SUM(Ene!O119+Feb!O119+Mar!O119+Abr!O119+May!O119),IF(Config!$C$6=6,SUM(+Ene!O119+Feb!O119+Mar!O119+Abr!O119+May!O119+Jun!O119),IF(Config!$C$6=7,SUM(Ene!O119+Feb!O119+Mar!O119+Abr!O119+May!O119+Jun!O119+Jul!O119),IF(Config!$C$6=8,SUM(+Ene!O119+Feb!O119+Mar!O119+Abr!O119+May!O119+Jun!O119+Jul!O119+Ago!O119),IF(Config!$C$6=9,SUM(+Ene!O119+Feb!O119+Mar!O119+Abr!O119+May!O119+Jun!O119+Jul!O119+Ago!O119+Set!O119),IF(Config!$C$6=10,SUM(+Ene!O119+Feb!O119+Mar!O119+Abr!O119+May!O119+Jun!O119+Jul!O119+Ago!O119+Set!O119+Oct!O119),IF(Config!$C$6=11,SUM(+Ene!O119+Feb!O119+Mar!O119+Abr!O119+May!O119+Jun!O119+Jul!O119+Ago!O119+Set!O119+Oct!O119+Nov!O119),IF(Config!$C$6=12,SUM(+Ene!O119+Feb!O119+Mar!O119+Abr!O119+May!O119+Jun!O119+Jul!O119+Ago!O119+Set!O119+Oct!O119+Nov!O119+Dic!O119)))))))))))))</f>
        <v>0</v>
      </c>
      <c r="P119" s="399">
        <f>IF(Config!$C$6=1,SUM(+Ene!P119),IF(Config!$C$6=2,SUM(+Ene!P119+Feb!P119),IF(Config!$C$6=3,SUM(+Ene!P119+Feb!P119+Mar!P119),IF(Config!$C$6=4,SUM(+Ene!P119+Feb!P119+Mar!P119+Abr!P119),IF(Config!$C$6=5,SUM(Ene!P119+Feb!P119+Mar!P119+Abr!P119+May!P119),IF(Config!$C$6=6,SUM(+Ene!P119+Feb!P119+Mar!P119+Abr!P119+May!P119+Jun!P119),IF(Config!$C$6=7,SUM(Ene!P119+Feb!P119+Mar!P119+Abr!P119+May!P119+Jun!P119+Jul!P119),IF(Config!$C$6=8,SUM(+Ene!P119+Feb!P119+Mar!P119+Abr!P119+May!P119+Jun!P119+Jul!P119+Ago!P119),IF(Config!$C$6=9,SUM(+Ene!P119+Feb!P119+Mar!P119+Abr!P119+May!P119+Jun!P119+Jul!P119+Ago!P119+Set!P119),IF(Config!$C$6=10,SUM(+Ene!P119+Feb!P119+Mar!P119+Abr!P119+May!P119+Jun!P119+Jul!P119+Ago!P119+Set!P119+Oct!P119),IF(Config!$C$6=11,SUM(+Ene!P119+Feb!P119+Mar!P119+Abr!P119+May!P119+Jun!P119+Jul!P119+Ago!P119+Set!P119+Oct!P119+Nov!P119),IF(Config!$C$6=12,SUM(+Ene!P119+Feb!P119+Mar!P119+Abr!P119+May!P119+Jun!P119+Jul!P119+Ago!P119+Set!P119+Oct!P119+Nov!P119+Dic!P119)))))))))))))</f>
        <v>0</v>
      </c>
      <c r="Q119" s="399">
        <f>IF(Config!$C$6=1,SUM(+Ene!Q119),IF(Config!$C$6=2,SUM(+Ene!Q119+Feb!Q119),IF(Config!$C$6=3,SUM(+Ene!Q119+Feb!Q119+Mar!Q119),IF(Config!$C$6=4,SUM(+Ene!Q119+Feb!Q119+Mar!Q119+Abr!Q119),IF(Config!$C$6=5,SUM(Ene!Q119+Feb!Q119+Mar!Q119+Abr!Q119+May!Q119),IF(Config!$C$6=6,SUM(+Ene!Q119+Feb!Q119+Mar!Q119+Abr!Q119+May!Q119+Jun!Q119),IF(Config!$C$6=7,SUM(Ene!Q119+Feb!Q119+Mar!Q119+Abr!Q119+May!Q119+Jun!Q119+Jul!Q119),IF(Config!$C$6=8,SUM(+Ene!Q119+Feb!Q119+Mar!Q119+Abr!Q119+May!Q119+Jun!Q119+Jul!Q119+Ago!Q119),IF(Config!$C$6=9,SUM(+Ene!Q119+Feb!Q119+Mar!Q119+Abr!Q119+May!Q119+Jun!Q119+Jul!Q119+Ago!Q119+Set!Q119),IF(Config!$C$6=10,SUM(+Ene!Q119+Feb!Q119+Mar!Q119+Abr!Q119+May!Q119+Jun!Q119+Jul!Q119+Ago!Q119+Set!Q119+Oct!Q119),IF(Config!$C$6=11,SUM(+Ene!Q119+Feb!Q119+Mar!Q119+Abr!Q119+May!Q119+Jun!Q119+Jul!Q119+Ago!Q119+Set!Q119+Oct!Q119+Nov!Q119),IF(Config!$C$6=12,SUM(+Ene!Q119+Feb!Q119+Mar!Q119+Abr!Q119+May!Q119+Jun!Q119+Jul!Q119+Ago!Q119+Set!Q119+Oct!Q119+Nov!Q119+Dic!Q119)))))))))))))</f>
        <v>0</v>
      </c>
      <c r="R119" s="399">
        <f>IF(Config!$C$6=1,SUM(+Ene!R119),IF(Config!$C$6=2,SUM(+Ene!R119+Feb!R119),IF(Config!$C$6=3,SUM(+Ene!R119+Feb!R119+Mar!R119),IF(Config!$C$6=4,SUM(+Ene!R119+Feb!R119+Mar!R119+Abr!R119),IF(Config!$C$6=5,SUM(Ene!R119+Feb!R119+Mar!R119+Abr!R119+May!R119),IF(Config!$C$6=6,SUM(+Ene!R119+Feb!R119+Mar!R119+Abr!R119+May!R119+Jun!R119),IF(Config!$C$6=7,SUM(Ene!R119+Feb!R119+Mar!R119+Abr!R119+May!R119+Jun!R119+Jul!R119),IF(Config!$C$6=8,SUM(+Ene!R119+Feb!R119+Mar!R119+Abr!R119+May!R119+Jun!R119+Jul!R119+Ago!R119),IF(Config!$C$6=9,SUM(+Ene!R119+Feb!R119+Mar!R119+Abr!R119+May!R119+Jun!R119+Jul!R119+Ago!R119+Set!R119),IF(Config!$C$6=10,SUM(+Ene!R119+Feb!R119+Mar!R119+Abr!R119+May!R119+Jun!R119+Jul!R119+Ago!R119+Set!R119+Oct!R119),IF(Config!$C$6=11,SUM(+Ene!R119+Feb!R119+Mar!R119+Abr!R119+May!R119+Jun!R119+Jul!R119+Ago!R119+Set!R119+Oct!R119+Nov!R119),IF(Config!$C$6=12,SUM(+Ene!R119+Feb!R119+Mar!R119+Abr!R119+May!R119+Jun!R119+Jul!R119+Ago!R119+Set!R119+Oct!R119+Nov!R119+Dic!R119)))))))))))))</f>
        <v>0</v>
      </c>
      <c r="S119" s="399">
        <f>IF(Config!$C$6=1,SUM(+Ene!S119),IF(Config!$C$6=2,SUM(+Ene!S119+Feb!S119),IF(Config!$C$6=3,SUM(+Ene!S119+Feb!S119+Mar!S119),IF(Config!$C$6=4,SUM(+Ene!S119+Feb!S119+Mar!S119+Abr!S119),IF(Config!$C$6=5,SUM(Ene!S119+Feb!S119+Mar!S119+Abr!S119+May!S119),IF(Config!$C$6=6,SUM(+Ene!S119+Feb!S119+Mar!S119+Abr!S119+May!S119+Jun!S119),IF(Config!$C$6=7,SUM(Ene!S119+Feb!S119+Mar!S119+Abr!S119+May!S119+Jun!S119+Jul!S119),IF(Config!$C$6=8,SUM(+Ene!S119+Feb!S119+Mar!S119+Abr!S119+May!S119+Jun!S119+Jul!S119+Ago!S119),IF(Config!$C$6=9,SUM(+Ene!S119+Feb!S119+Mar!S119+Abr!S119+May!S119+Jun!S119+Jul!S119+Ago!S119+Set!S119),IF(Config!$C$6=10,SUM(+Ene!S119+Feb!S119+Mar!S119+Abr!S119+May!S119+Jun!S119+Jul!S119+Ago!S119+Set!S119+Oct!S119),IF(Config!$C$6=11,SUM(+Ene!S119+Feb!S119+Mar!S119+Abr!S119+May!S119+Jun!S119+Jul!S119+Ago!S119+Set!S119+Oct!S119+Nov!S119),IF(Config!$C$6=12,SUM(+Ene!S119+Feb!S119+Mar!S119+Abr!S119+May!S119+Jun!S119+Jul!S119+Ago!S119+Set!S119+Oct!S119+Nov!S119+Dic!S119)))))))))))))</f>
        <v>0</v>
      </c>
      <c r="T119" s="399">
        <f>IF(Config!$C$6=1,SUM(+Ene!T119),IF(Config!$C$6=2,SUM(+Ene!T119+Feb!T119),IF(Config!$C$6=3,SUM(+Ene!T119+Feb!T119+Mar!T119),IF(Config!$C$6=4,SUM(+Ene!T119+Feb!T119+Mar!T119+Abr!T119),IF(Config!$C$6=5,SUM(Ene!T119+Feb!T119+Mar!T119+Abr!T119+May!T119),IF(Config!$C$6=6,SUM(+Ene!T119+Feb!T119+Mar!T119+Abr!T119+May!T119+Jun!T119),IF(Config!$C$6=7,SUM(Ene!T119+Feb!T119+Mar!T119+Abr!T119+May!T119+Jun!T119+Jul!T119),IF(Config!$C$6=8,SUM(+Ene!T119+Feb!T119+Mar!T119+Abr!T119+May!T119+Jun!T119+Jul!T119+Ago!T119),IF(Config!$C$6=9,SUM(+Ene!T119+Feb!T119+Mar!T119+Abr!T119+May!T119+Jun!T119+Jul!T119+Ago!T119+Set!T119),IF(Config!$C$6=10,SUM(+Ene!T119+Feb!T119+Mar!T119+Abr!T119+May!T119+Jun!T119+Jul!T119+Ago!T119+Set!T119+Oct!T119),IF(Config!$C$6=11,SUM(+Ene!T119+Feb!T119+Mar!T119+Abr!T119+May!T119+Jun!T119+Jul!T119+Ago!T119+Set!T119+Oct!T119+Nov!T119),IF(Config!$C$6=12,SUM(+Ene!T119+Feb!T119+Mar!T119+Abr!T119+May!T119+Jun!T119+Jul!T119+Ago!T119+Set!T119+Oct!T119+Nov!T119+Dic!T119)))))))))))))</f>
        <v>0</v>
      </c>
      <c r="U119" s="399">
        <f>IF(Config!$C$6=1,SUM(+Ene!U119),IF(Config!$C$6=2,SUM(+Ene!U119+Feb!U119),IF(Config!$C$6=3,SUM(+Ene!U119+Feb!U119+Mar!U119),IF(Config!$C$6=4,SUM(+Ene!U119+Feb!U119+Mar!U119+Abr!U119),IF(Config!$C$6=5,SUM(Ene!U119+Feb!U119+Mar!U119+Abr!U119+May!U119),IF(Config!$C$6=6,SUM(+Ene!U119+Feb!U119+Mar!U119+Abr!U119+May!U119+Jun!U119),IF(Config!$C$6=7,SUM(Ene!U119+Feb!U119+Mar!U119+Abr!U119+May!U119+Jun!U119+Jul!U119),IF(Config!$C$6=8,SUM(+Ene!U119+Feb!U119+Mar!U119+Abr!U119+May!U119+Jun!U119+Jul!U119+Ago!U119),IF(Config!$C$6=9,SUM(+Ene!U119+Feb!U119+Mar!U119+Abr!U119+May!U119+Jun!U119+Jul!U119+Ago!U119+Set!U119),IF(Config!$C$6=10,SUM(+Ene!U119+Feb!U119+Mar!U119+Abr!U119+May!U119+Jun!U119+Jul!U119+Ago!U119+Set!U119+Oct!U119),IF(Config!$C$6=11,SUM(+Ene!U119+Feb!U119+Mar!U119+Abr!U119+May!U119+Jun!U119+Jul!U119+Ago!U119+Set!U119+Oct!U119+Nov!U119),IF(Config!$C$6=12,SUM(+Ene!U119+Feb!U119+Mar!U119+Abr!U119+May!U119+Jun!U119+Jul!U119+Ago!U119+Set!U119+Oct!U119+Nov!U119+Dic!U119)))))))))))))</f>
        <v>0</v>
      </c>
      <c r="V119" s="399">
        <f>IF(Config!$C$6=1,SUM(+Ene!V119),IF(Config!$C$6=2,SUM(+Ene!V119+Feb!V119),IF(Config!$C$6=3,SUM(+Ene!V119+Feb!V119+Mar!V119),IF(Config!$C$6=4,SUM(+Ene!V119+Feb!V119+Mar!V119+Abr!V119),IF(Config!$C$6=5,SUM(Ene!V119+Feb!V119+Mar!V119+Abr!V119+May!V119),IF(Config!$C$6=6,SUM(+Ene!V119+Feb!V119+Mar!V119+Abr!V119+May!V119+Jun!V119),IF(Config!$C$6=7,SUM(Ene!V119+Feb!V119+Mar!V119+Abr!V119+May!V119+Jun!V119+Jul!V119),IF(Config!$C$6=8,SUM(+Ene!V119+Feb!V119+Mar!V119+Abr!V119+May!V119+Jun!V119+Jul!V119+Ago!V119),IF(Config!$C$6=9,SUM(+Ene!V119+Feb!V119+Mar!V119+Abr!V119+May!V119+Jun!V119+Jul!V119+Ago!V119+Set!V119),IF(Config!$C$6=10,SUM(+Ene!V119+Feb!V119+Mar!V119+Abr!V119+May!V119+Jun!V119+Jul!V119+Ago!V119+Set!V119+Oct!V119),IF(Config!$C$6=11,SUM(+Ene!V119+Feb!V119+Mar!V119+Abr!V119+May!V119+Jun!V119+Jul!V119+Ago!V119+Set!V119+Oct!V119+Nov!V119),IF(Config!$C$6=12,SUM(+Ene!V119+Feb!V119+Mar!V119+Abr!V119+May!V119+Jun!V119+Jul!V119+Ago!V119+Set!V119+Oct!V119+Nov!V119+Dic!V119)))))))))))))</f>
        <v>0</v>
      </c>
      <c r="W119" s="399">
        <f>IF(Config!$C$6=1,SUM(+Ene!W119),IF(Config!$C$6=2,SUM(+Ene!W119+Feb!W119),IF(Config!$C$6=3,SUM(+Ene!W119+Feb!W119+Mar!W119),IF(Config!$C$6=4,SUM(+Ene!W119+Feb!W119+Mar!W119+Abr!W119),IF(Config!$C$6=5,SUM(Ene!W119+Feb!W119+Mar!W119+Abr!W119+May!W119),IF(Config!$C$6=6,SUM(+Ene!W119+Feb!W119+Mar!W119+Abr!W119+May!W119+Jun!W119),IF(Config!$C$6=7,SUM(Ene!W119+Feb!W119+Mar!W119+Abr!W119+May!W119+Jun!W119+Jul!W119),IF(Config!$C$6=8,SUM(+Ene!W119+Feb!W119+Mar!W119+Abr!W119+May!W119+Jun!W119+Jul!W119+Ago!W119),IF(Config!$C$6=9,SUM(+Ene!W119+Feb!W119+Mar!W119+Abr!W119+May!W119+Jun!W119+Jul!W119+Ago!W119+Set!W119),IF(Config!$C$6=10,SUM(+Ene!W119+Feb!W119+Mar!W119+Abr!W119+May!W119+Jun!W119+Jul!W119+Ago!W119+Set!W119+Oct!W119),IF(Config!$C$6=11,SUM(+Ene!W119+Feb!W119+Mar!W119+Abr!W119+May!W119+Jun!W119+Jul!W119+Ago!W119+Set!W119+Oct!W119+Nov!W119),IF(Config!$C$6=12,SUM(+Ene!W119+Feb!W119+Mar!W119+Abr!W119+May!W119+Jun!W119+Jul!W119+Ago!W119+Set!W119+Oct!W119+Nov!W119+Dic!W119)))))))))))))</f>
        <v>0</v>
      </c>
      <c r="X119" s="399">
        <f>IF(Config!$C$6=1,SUM(+Ene!X119),IF(Config!$C$6=2,SUM(+Ene!X119+Feb!X119),IF(Config!$C$6=3,SUM(+Ene!X119+Feb!X119+Mar!X119),IF(Config!$C$6=4,SUM(+Ene!X119+Feb!X119+Mar!X119+Abr!X119),IF(Config!$C$6=5,SUM(Ene!X119+Feb!X119+Mar!X119+Abr!X119+May!X119),IF(Config!$C$6=6,SUM(+Ene!X119+Feb!X119+Mar!X119+Abr!X119+May!X119+Jun!X119),IF(Config!$C$6=7,SUM(Ene!X119+Feb!X119+Mar!X119+Abr!X119+May!X119+Jun!X119+Jul!X119),IF(Config!$C$6=8,SUM(+Ene!X119+Feb!X119+Mar!X119+Abr!X119+May!X119+Jun!X119+Jul!X119+Ago!X119),IF(Config!$C$6=9,SUM(+Ene!X119+Feb!X119+Mar!X119+Abr!X119+May!X119+Jun!X119+Jul!X119+Ago!X119+Set!X119),IF(Config!$C$6=10,SUM(+Ene!X119+Feb!X119+Mar!X119+Abr!X119+May!X119+Jun!X119+Jul!X119+Ago!X119+Set!X119+Oct!X119),IF(Config!$C$6=11,SUM(+Ene!X119+Feb!X119+Mar!X119+Abr!X119+May!X119+Jun!X119+Jul!X119+Ago!X119+Set!X119+Oct!X119+Nov!X119),IF(Config!$C$6=12,SUM(+Ene!X119+Feb!X119+Mar!X119+Abr!X119+May!X119+Jun!X119+Jul!X119+Ago!X119+Set!X119+Oct!X119+Nov!X119+Dic!X119)))))))))))))</f>
        <v>0</v>
      </c>
      <c r="Y119" s="399">
        <f>IF(Config!$C$6=1,SUM(+Ene!Y119),IF(Config!$C$6=2,SUM(+Ene!Y119+Feb!Y119),IF(Config!$C$6=3,SUM(+Ene!Y119+Feb!Y119+Mar!Y119),IF(Config!$C$6=4,SUM(+Ene!Y119+Feb!Y119+Mar!Y119+Abr!Y119),IF(Config!$C$6=5,SUM(Ene!Y119+Feb!Y119+Mar!Y119+Abr!Y119+May!Y119),IF(Config!$C$6=6,SUM(+Ene!Y119+Feb!Y119+Mar!Y119+Abr!Y119+May!Y119+Jun!Y119),IF(Config!$C$6=7,SUM(Ene!Y119+Feb!Y119+Mar!Y119+Abr!Y119+May!Y119+Jun!Y119+Jul!Y119),IF(Config!$C$6=8,SUM(+Ene!Y119+Feb!Y119+Mar!Y119+Abr!Y119+May!Y119+Jun!Y119+Jul!Y119+Ago!Y119),IF(Config!$C$6=9,SUM(+Ene!Y119+Feb!Y119+Mar!Y119+Abr!Y119+May!Y119+Jun!Y119+Jul!Y119+Ago!Y119+Set!Y119),IF(Config!$C$6=10,SUM(+Ene!Y119+Feb!Y119+Mar!Y119+Abr!Y119+May!Y119+Jun!Y119+Jul!Y119+Ago!Y119+Set!Y119+Oct!Y119),IF(Config!$C$6=11,SUM(+Ene!Y119+Feb!Y119+Mar!Y119+Abr!Y119+May!Y119+Jun!Y119+Jul!Y119+Ago!Y119+Set!Y119+Oct!Y119+Nov!Y119),IF(Config!$C$6=12,SUM(+Ene!Y119+Feb!Y119+Mar!Y119+Abr!Y119+May!Y119+Jun!Y119+Jul!Y119+Ago!Y119+Set!Y119+Oct!Y119+Nov!Y119+Dic!Y119)))))))))))))</f>
        <v>0</v>
      </c>
      <c r="Z119" s="399">
        <f>IF(Config!$C$6=1,SUM(+Ene!Z119),IF(Config!$C$6=2,SUM(+Ene!Z119+Feb!Z119),IF(Config!$C$6=3,SUM(+Ene!Z119+Feb!Z119+Mar!Z119),IF(Config!$C$6=4,SUM(+Ene!Z119+Feb!Z119+Mar!Z119+Abr!Z119),IF(Config!$C$6=5,SUM(Ene!Z119+Feb!Z119+Mar!Z119+Abr!Z119+May!Z119),IF(Config!$C$6=6,SUM(+Ene!Z119+Feb!Z119+Mar!Z119+Abr!Z119+May!Z119+Jun!Z119),IF(Config!$C$6=7,SUM(Ene!Z119+Feb!Z119+Mar!Z119+Abr!Z119+May!Z119+Jun!Z119+Jul!Z119),IF(Config!$C$6=8,SUM(+Ene!Z119+Feb!Z119+Mar!Z119+Abr!Z119+May!Z119+Jun!Z119+Jul!Z119+Ago!Z119),IF(Config!$C$6=9,SUM(+Ene!Z119+Feb!Z119+Mar!Z119+Abr!Z119+May!Z119+Jun!Z119+Jul!Z119+Ago!Z119+Set!Z119),IF(Config!$C$6=10,SUM(+Ene!Z119+Feb!Z119+Mar!Z119+Abr!Z119+May!Z119+Jun!Z119+Jul!Z119+Ago!Z119+Set!Z119+Oct!Z119),IF(Config!$C$6=11,SUM(+Ene!Z119+Feb!Z119+Mar!Z119+Abr!Z119+May!Z119+Jun!Z119+Jul!Z119+Ago!Z119+Set!Z119+Oct!Z119+Nov!Z119),IF(Config!$C$6=12,SUM(+Ene!Z119+Feb!Z119+Mar!Z119+Abr!Z119+May!Z119+Jun!Z119+Jul!Z119+Ago!Z119+Set!Z119+Oct!Z119+Nov!Z119+Dic!Z119)))))))))))))</f>
        <v>0</v>
      </c>
      <c r="AA119" s="399">
        <f>IF(Config!$C$6=1,SUM(+Ene!AA119),IF(Config!$C$6=2,SUM(+Ene!AA119+Feb!AA119),IF(Config!$C$6=3,SUM(+Ene!AA119+Feb!AA119+Mar!AA119),IF(Config!$C$6=4,SUM(+Ene!AA119+Feb!AA119+Mar!AA119+Abr!AA119),IF(Config!$C$6=5,SUM(Ene!AA119+Feb!AA119+Mar!AA119+Abr!AA119+May!AA119),IF(Config!$C$6=6,SUM(+Ene!AA119+Feb!AA119+Mar!AA119+Abr!AA119+May!AA119+Jun!AA119),IF(Config!$C$6=7,SUM(Ene!AA119+Feb!AA119+Mar!AA119+Abr!AA119+May!AA119+Jun!AA119+Jul!AA119),IF(Config!$C$6=8,SUM(+Ene!AA119+Feb!AA119+Mar!AA119+Abr!AA119+May!AA119+Jun!AA119+Jul!AA119+Ago!AA119),IF(Config!$C$6=9,SUM(+Ene!AA119+Feb!AA119+Mar!AA119+Abr!AA119+May!AA119+Jun!AA119+Jul!AA119+Ago!AA119+Set!AA119),IF(Config!$C$6=10,SUM(+Ene!AA119+Feb!AA119+Mar!AA119+Abr!AA119+May!AA119+Jun!AA119+Jul!AA119+Ago!AA119+Set!AA119+Oct!AA119),IF(Config!$C$6=11,SUM(+Ene!AA119+Feb!AA119+Mar!AA119+Abr!AA119+May!AA119+Jun!AA119+Jul!AA119+Ago!AA119+Set!AA119+Oct!AA119+Nov!AA119),IF(Config!$C$6=12,SUM(+Ene!AA119+Feb!AA119+Mar!AA119+Abr!AA119+May!AA119+Jun!AA119+Jul!AA119+Ago!AA119+Set!AA119+Oct!AA119+Nov!AA119+Dic!AA119)))))))))))))</f>
        <v>0</v>
      </c>
      <c r="AB119" s="399">
        <f>IF(Config!$C$6=1,SUM(+Ene!AB119),IF(Config!$C$6=2,SUM(+Ene!AB119+Feb!AB119),IF(Config!$C$6=3,SUM(+Ene!AB119+Feb!AB119+Mar!AB119),IF(Config!$C$6=4,SUM(+Ene!AB119+Feb!AB119+Mar!AB119+Abr!AB119),IF(Config!$C$6=5,SUM(Ene!AB119+Feb!AB119+Mar!AB119+Abr!AB119+May!AB119),IF(Config!$C$6=6,SUM(+Ene!AB119+Feb!AB119+Mar!AB119+Abr!AB119+May!AB119+Jun!AB119),IF(Config!$C$6=7,SUM(Ene!AB119+Feb!AB119+Mar!AB119+Abr!AB119+May!AB119+Jun!AB119+Jul!AB119),IF(Config!$C$6=8,SUM(+Ene!AB119+Feb!AB119+Mar!AB119+Abr!AB119+May!AB119+Jun!AB119+Jul!AB119+Ago!AB119),IF(Config!$C$6=9,SUM(+Ene!AB119+Feb!AB119+Mar!AB119+Abr!AB119+May!AB119+Jun!AB119+Jul!AB119+Ago!AB119+Set!AB119),IF(Config!$C$6=10,SUM(+Ene!AB119+Feb!AB119+Mar!AB119+Abr!AB119+May!AB119+Jun!AB119+Jul!AB119+Ago!AB119+Set!AB119+Oct!AB119),IF(Config!$C$6=11,SUM(+Ene!AB119+Feb!AB119+Mar!AB119+Abr!AB119+May!AB119+Jun!AB119+Jul!AB119+Ago!AB119+Set!AB119+Oct!AB119+Nov!AB119),IF(Config!$C$6=12,SUM(+Ene!AB119+Feb!AB119+Mar!AB119+Abr!AB119+May!AB119+Jun!AB119+Jul!AB119+Ago!AB119+Set!AB119+Oct!AB119+Nov!AB119+Dic!AB119)))))))))))))</f>
        <v>0</v>
      </c>
      <c r="AC119" s="399">
        <f>IF(Config!$C$6=1,SUM(+Ene!AC119),IF(Config!$C$6=2,SUM(+Ene!AC119+Feb!AC119),IF(Config!$C$6=3,SUM(+Ene!AC119+Feb!AC119+Mar!AC119),IF(Config!$C$6=4,SUM(+Ene!AC119+Feb!AC119+Mar!AC119+Abr!AC119),IF(Config!$C$6=5,SUM(Ene!AC119+Feb!AC119+Mar!AC119+Abr!AC119+May!AC119),IF(Config!$C$6=6,SUM(+Ene!AC119+Feb!AC119+Mar!AC119+Abr!AC119+May!AC119+Jun!AC119),IF(Config!$C$6=7,SUM(Ene!AC119+Feb!AC119+Mar!AC119+Abr!AC119+May!AC119+Jun!AC119+Jul!AC119),IF(Config!$C$6=8,SUM(+Ene!AC119+Feb!AC119+Mar!AC119+Abr!AC119+May!AC119+Jun!AC119+Jul!AC119+Ago!AC119),IF(Config!$C$6=9,SUM(+Ene!AC119+Feb!AC119+Mar!AC119+Abr!AC119+May!AC119+Jun!AC119+Jul!AC119+Ago!AC119+Set!AC119),IF(Config!$C$6=10,SUM(+Ene!AC119+Feb!AC119+Mar!AC119+Abr!AC119+May!AC119+Jun!AC119+Jul!AC119+Ago!AC119+Set!AC119+Oct!AC119),IF(Config!$C$6=11,SUM(+Ene!AC119+Feb!AC119+Mar!AC119+Abr!AC119+May!AC119+Jun!AC119+Jul!AC119+Ago!AC119+Set!AC119+Oct!AC119+Nov!AC119),IF(Config!$C$6=12,SUM(+Ene!AC119+Feb!AC119+Mar!AC119+Abr!AC119+May!AC119+Jun!AC119+Jul!AC119+Ago!AC119+Set!AC119+Oct!AC119+Nov!AC119+Dic!AC119)))))))))))))</f>
        <v>0</v>
      </c>
      <c r="AD119" s="399">
        <f>IF(Config!$C$6=1,SUM(+Ene!AD119),IF(Config!$C$6=2,SUM(+Ene!AD119+Feb!AD119),IF(Config!$C$6=3,SUM(+Ene!AD119+Feb!AD119+Mar!AD119),IF(Config!$C$6=4,SUM(+Ene!AD119+Feb!AD119+Mar!AD119+Abr!AD119),IF(Config!$C$6=5,SUM(Ene!AD119+Feb!AD119+Mar!AD119+Abr!AD119+May!AD119),IF(Config!$C$6=6,SUM(+Ene!AD119+Feb!AD119+Mar!AD119+Abr!AD119+May!AD119+Jun!AD119),IF(Config!$C$6=7,SUM(Ene!AD119+Feb!AD119+Mar!AD119+Abr!AD119+May!AD119+Jun!AD119+Jul!AD119),IF(Config!$C$6=8,SUM(+Ene!AD119+Feb!AD119+Mar!AD119+Abr!AD119+May!AD119+Jun!AD119+Jul!AD119+Ago!AD119),IF(Config!$C$6=9,SUM(+Ene!AD119+Feb!AD119+Mar!AD119+Abr!AD119+May!AD119+Jun!AD119+Jul!AD119+Ago!AD119+Set!AD119),IF(Config!$C$6=10,SUM(+Ene!AD119+Feb!AD119+Mar!AD119+Abr!AD119+May!AD119+Jun!AD119+Jul!AD119+Ago!AD119+Set!AD119+Oct!AD119),IF(Config!$C$6=11,SUM(+Ene!AD119+Feb!AD119+Mar!AD119+Abr!AD119+May!AD119+Jun!AD119+Jul!AD119+Ago!AD119+Set!AD119+Oct!AD119+Nov!AD119),IF(Config!$C$6=12,SUM(+Ene!AD119+Feb!AD119+Mar!AD119+Abr!AD119+May!AD119+Jun!AD119+Jul!AD119+Ago!AD119+Set!AD119+Oct!AD119+Nov!AD119+Dic!AD119)))))))))))))</f>
        <v>0</v>
      </c>
      <c r="AE119" s="399">
        <f>IF(Config!$C$6=1,SUM(+Ene!AE119),IF(Config!$C$6=2,SUM(+Ene!AE119+Feb!AE119),IF(Config!$C$6=3,SUM(+Ene!AE119+Feb!AE119+Mar!AE119),IF(Config!$C$6=4,SUM(+Ene!AE119+Feb!AE119+Mar!AE119+Abr!AE119),IF(Config!$C$6=5,SUM(Ene!AE119+Feb!AE119+Mar!AE119+Abr!AE119+May!AE119),IF(Config!$C$6=6,SUM(+Ene!AE119+Feb!AE119+Mar!AE119+Abr!AE119+May!AE119+Jun!AE119),IF(Config!$C$6=7,SUM(Ene!AE119+Feb!AE119+Mar!AE119+Abr!AE119+May!AE119+Jun!AE119+Jul!AE119),IF(Config!$C$6=8,SUM(+Ene!AE119+Feb!AE119+Mar!AE119+Abr!AE119+May!AE119+Jun!AE119+Jul!AE119+Ago!AE119),IF(Config!$C$6=9,SUM(+Ene!AE119+Feb!AE119+Mar!AE119+Abr!AE119+May!AE119+Jun!AE119+Jul!AE119+Ago!AE119+Set!AE119),IF(Config!$C$6=10,SUM(+Ene!AE119+Feb!AE119+Mar!AE119+Abr!AE119+May!AE119+Jun!AE119+Jul!AE119+Ago!AE119+Set!AE119+Oct!AE119),IF(Config!$C$6=11,SUM(+Ene!AE119+Feb!AE119+Mar!AE119+Abr!AE119+May!AE119+Jun!AE119+Jul!AE119+Ago!AE119+Set!AE119+Oct!AE119+Nov!AE119),IF(Config!$C$6=12,SUM(+Ene!AE119+Feb!AE119+Mar!AE119+Abr!AE119+May!AE119+Jun!AE119+Jul!AE119+Ago!AE119+Set!AE119+Oct!AE119+Nov!AE119+Dic!AE119)))))))))))))</f>
        <v>0</v>
      </c>
      <c r="AF119" s="399">
        <f>IF(Config!$C$6=1,SUM(+Ene!AF119),IF(Config!$C$6=2,SUM(+Ene!AF119+Feb!AF119),IF(Config!$C$6=3,SUM(+Ene!AF119+Feb!AF119+Mar!AF119),IF(Config!$C$6=4,SUM(+Ene!AF119+Feb!AF119+Mar!AF119+Abr!AF119),IF(Config!$C$6=5,SUM(Ene!AF119+Feb!AF119+Mar!AF119+Abr!AF119+May!AF119),IF(Config!$C$6=6,SUM(+Ene!AF119+Feb!AF119+Mar!AF119+Abr!AF119+May!AF119+Jun!AF119),IF(Config!$C$6=7,SUM(Ene!AF119+Feb!AF119+Mar!AF119+Abr!AF119+May!AF119+Jun!AF119+Jul!AF119),IF(Config!$C$6=8,SUM(+Ene!AF119+Feb!AF119+Mar!AF119+Abr!AF119+May!AF119+Jun!AF119+Jul!AF119+Ago!AF119),IF(Config!$C$6=9,SUM(+Ene!AF119+Feb!AF119+Mar!AF119+Abr!AF119+May!AF119+Jun!AF119+Jul!AF119+Ago!AF119+Set!AF119),IF(Config!$C$6=10,SUM(+Ene!AF119+Feb!AF119+Mar!AF119+Abr!AF119+May!AF119+Jun!AF119+Jul!AF119+Ago!AF119+Set!AF119+Oct!AF119),IF(Config!$C$6=11,SUM(+Ene!AF119+Feb!AF119+Mar!AF119+Abr!AF119+May!AF119+Jun!AF119+Jul!AF119+Ago!AF119+Set!AF119+Oct!AF119+Nov!AF119),IF(Config!$C$6=12,SUM(+Ene!AF119+Feb!AF119+Mar!AF119+Abr!AF119+May!AF119+Jun!AF119+Jul!AF119+Ago!AF119+Set!AF119+Oct!AF119+Nov!AF119+Dic!AF119)))))))))))))</f>
        <v>0</v>
      </c>
      <c r="AG119" s="399">
        <f>IF(Config!$C$6=1,SUM(+Ene!AG119),IF(Config!$C$6=2,SUM(+Ene!AG119+Feb!AG119),IF(Config!$C$6=3,SUM(+Ene!AG119+Feb!AG119+Mar!AG119),IF(Config!$C$6=4,SUM(+Ene!AG119+Feb!AG119+Mar!AG119+Abr!AG119),IF(Config!$C$6=5,SUM(Ene!AG119+Feb!AG119+Mar!AG119+Abr!AG119+May!AG119),IF(Config!$C$6=6,SUM(+Ene!AG119+Feb!AG119+Mar!AG119+Abr!AG119+May!AG119+Jun!AG119),IF(Config!$C$6=7,SUM(Ene!AG119+Feb!AG119+Mar!AG119+Abr!AG119+May!AG119+Jun!AG119+Jul!AG119),IF(Config!$C$6=8,SUM(+Ene!AG119+Feb!AG119+Mar!AG119+Abr!AG119+May!AG119+Jun!AG119+Jul!AG119+Ago!AG119),IF(Config!$C$6=9,SUM(+Ene!AG119+Feb!AG119+Mar!AG119+Abr!AG119+May!AG119+Jun!AG119+Jul!AG119+Ago!AG119+Set!AG119),IF(Config!$C$6=10,SUM(+Ene!AG119+Feb!AG119+Mar!AG119+Abr!AG119+May!AG119+Jun!AG119+Jul!AG119+Ago!AG119+Set!AG119+Oct!AG119),IF(Config!$C$6=11,SUM(+Ene!AG119+Feb!AG119+Mar!AG119+Abr!AG119+May!AG119+Jun!AG119+Jul!AG119+Ago!AG119+Set!AG119+Oct!AG119+Nov!AG119),IF(Config!$C$6=12,SUM(+Ene!AG119+Feb!AG119+Mar!AG119+Abr!AG119+May!AG119+Jun!AG119+Jul!AG119+Ago!AG119+Set!AG119+Oct!AG119+Nov!AG119+Dic!AG119)))))))))))))</f>
        <v>0</v>
      </c>
      <c r="AH119" s="399">
        <f>IF(Config!$C$6=1,SUM(+Ene!AH119),IF(Config!$C$6=2,SUM(+Ene!AH119+Feb!AH119),IF(Config!$C$6=3,SUM(+Ene!AH119+Feb!AH119+Mar!AH119),IF(Config!$C$6=4,SUM(+Ene!AH119+Feb!AH119+Mar!AH119+Abr!AH119),IF(Config!$C$6=5,SUM(Ene!AH119+Feb!AH119+Mar!AH119+Abr!AH119+May!AH119),IF(Config!$C$6=6,SUM(+Ene!AH119+Feb!AH119+Mar!AH119+Abr!AH119+May!AH119+Jun!AH119),IF(Config!$C$6=7,SUM(Ene!AH119+Feb!AH119+Mar!AH119+Abr!AH119+May!AH119+Jun!AH119+Jul!AH119),IF(Config!$C$6=8,SUM(+Ene!AH119+Feb!AH119+Mar!AH119+Abr!AH119+May!AH119+Jun!AH119+Jul!AH119+Ago!AH119),IF(Config!$C$6=9,SUM(+Ene!AH119+Feb!AH119+Mar!AH119+Abr!AH119+May!AH119+Jun!AH119+Jul!AH119+Ago!AH119+Set!AH119),IF(Config!$C$6=10,SUM(+Ene!AH119+Feb!AH119+Mar!AH119+Abr!AH119+May!AH119+Jun!AH119+Jul!AH119+Ago!AH119+Set!AH119+Oct!AH119),IF(Config!$C$6=11,SUM(+Ene!AH119+Feb!AH119+Mar!AH119+Abr!AH119+May!AH119+Jun!AH119+Jul!AH119+Ago!AH119+Set!AH119+Oct!AH119+Nov!AH119),IF(Config!$C$6=12,SUM(+Ene!AH119+Feb!AH119+Mar!AH119+Abr!AH119+May!AH119+Jun!AH119+Jul!AH119+Ago!AH119+Set!AH119+Oct!AH119+Nov!AH119+Dic!AH119)))))))))))))</f>
        <v>0</v>
      </c>
      <c r="AI119" s="399">
        <f>IF(Config!$C$6=1,SUM(+Ene!AI119),IF(Config!$C$6=2,SUM(+Ene!AI119+Feb!AI119),IF(Config!$C$6=3,SUM(+Ene!AI119+Feb!AI119+Mar!AI119),IF(Config!$C$6=4,SUM(+Ene!AI119+Feb!AI119+Mar!AI119+Abr!AI119),IF(Config!$C$6=5,SUM(Ene!AI119+Feb!AI119+Mar!AI119+Abr!AI119+May!AI119),IF(Config!$C$6=6,SUM(+Ene!AI119+Feb!AI119+Mar!AI119+Abr!AI119+May!AI119+Jun!AI119),IF(Config!$C$6=7,SUM(Ene!AI119+Feb!AI119+Mar!AI119+Abr!AI119+May!AI119+Jun!AI119+Jul!AI119),IF(Config!$C$6=8,SUM(+Ene!AI119+Feb!AI119+Mar!AI119+Abr!AI119+May!AI119+Jun!AI119+Jul!AI119+Ago!AI119),IF(Config!$C$6=9,SUM(+Ene!AI119+Feb!AI119+Mar!AI119+Abr!AI119+May!AI119+Jun!AI119+Jul!AI119+Ago!AI119+Set!AI119),IF(Config!$C$6=10,SUM(+Ene!AI119+Feb!AI119+Mar!AI119+Abr!AI119+May!AI119+Jun!AI119+Jul!AI119+Ago!AI119+Set!AI119+Oct!AI119),IF(Config!$C$6=11,SUM(+Ene!AI119+Feb!AI119+Mar!AI119+Abr!AI119+May!AI119+Jun!AI119+Jul!AI119+Ago!AI119+Set!AI119+Oct!AI119+Nov!AI119),IF(Config!$C$6=12,SUM(+Ene!AI119+Feb!AI119+Mar!AI119+Abr!AI119+May!AI119+Jun!AI119+Jul!AI119+Ago!AI119+Set!AI119+Oct!AI119+Nov!AI119+Dic!AI119)))))))))))))</f>
        <v>0</v>
      </c>
      <c r="AJ119" s="399">
        <f>IF(Config!$C$6=1,SUM(+Ene!AJ119),IF(Config!$C$6=2,SUM(+Ene!AJ119+Feb!AJ119),IF(Config!$C$6=3,SUM(+Ene!AJ119+Feb!AJ119+Mar!AJ119),IF(Config!$C$6=4,SUM(+Ene!AJ119+Feb!AJ119+Mar!AJ119+Abr!AJ119),IF(Config!$C$6=5,SUM(Ene!AJ119+Feb!AJ119+Mar!AJ119+Abr!AJ119+May!AJ119),IF(Config!$C$6=6,SUM(+Ene!AJ119+Feb!AJ119+Mar!AJ119+Abr!AJ119+May!AJ119+Jun!AJ119),IF(Config!$C$6=7,SUM(Ene!AJ119+Feb!AJ119+Mar!AJ119+Abr!AJ119+May!AJ119+Jun!AJ119+Jul!AJ119),IF(Config!$C$6=8,SUM(+Ene!AJ119+Feb!AJ119+Mar!AJ119+Abr!AJ119+May!AJ119+Jun!AJ119+Jul!AJ119+Ago!AJ119),IF(Config!$C$6=9,SUM(+Ene!AJ119+Feb!AJ119+Mar!AJ119+Abr!AJ119+May!AJ119+Jun!AJ119+Jul!AJ119+Ago!AJ119+Set!AJ119),IF(Config!$C$6=10,SUM(+Ene!AJ119+Feb!AJ119+Mar!AJ119+Abr!AJ119+May!AJ119+Jun!AJ119+Jul!AJ119+Ago!AJ119+Set!AJ119+Oct!AJ119),IF(Config!$C$6=11,SUM(+Ene!AJ119+Feb!AJ119+Mar!AJ119+Abr!AJ119+May!AJ119+Jun!AJ119+Jul!AJ119+Ago!AJ119+Set!AJ119+Oct!AJ119+Nov!AJ119),IF(Config!$C$6=12,SUM(+Ene!AJ119+Feb!AJ119+Mar!AJ119+Abr!AJ119+May!AJ119+Jun!AJ119+Jul!AJ119+Ago!AJ119+Set!AJ119+Oct!AJ119+Nov!AJ119+Dic!AJ119)))))))))))))</f>
        <v>0</v>
      </c>
      <c r="AK119" s="399">
        <f>IF(Config!$C$6=1,SUM(+Ene!AK119),IF(Config!$C$6=2,SUM(+Ene!AK119+Feb!AK119),IF(Config!$C$6=3,SUM(+Ene!AK119+Feb!AK119+Mar!AK119),IF(Config!$C$6=4,SUM(+Ene!AK119+Feb!AK119+Mar!AK119+Abr!AK119),IF(Config!$C$6=5,SUM(Ene!AK119+Feb!AK119+Mar!AK119+Abr!AK119+May!AK119),IF(Config!$C$6=6,SUM(+Ene!AK119+Feb!AK119+Mar!AK119+Abr!AK119+May!AK119+Jun!AK119),IF(Config!$C$6=7,SUM(Ene!AK119+Feb!AK119+Mar!AK119+Abr!AK119+May!AK119+Jun!AK119+Jul!AK119),IF(Config!$C$6=8,SUM(+Ene!AK119+Feb!AK119+Mar!AK119+Abr!AK119+May!AK119+Jun!AK119+Jul!AK119+Ago!AK119),IF(Config!$C$6=9,SUM(+Ene!AK119+Feb!AK119+Mar!AK119+Abr!AK119+May!AK119+Jun!AK119+Jul!AK119+Ago!AK119+Set!AK119),IF(Config!$C$6=10,SUM(+Ene!AK119+Feb!AK119+Mar!AK119+Abr!AK119+May!AK119+Jun!AK119+Jul!AK119+Ago!AK119+Set!AK119+Oct!AK119),IF(Config!$C$6=11,SUM(+Ene!AK119+Feb!AK119+Mar!AK119+Abr!AK119+May!AK119+Jun!AK119+Jul!AK119+Ago!AK119+Set!AK119+Oct!AK119+Nov!AK119),IF(Config!$C$6=12,SUM(+Ene!AK119+Feb!AK119+Mar!AK119+Abr!AK119+May!AK119+Jun!AK119+Jul!AK119+Ago!AK119+Set!AK119+Oct!AK119+Nov!AK119+Dic!AK119)))))))))))))</f>
        <v>0</v>
      </c>
      <c r="AL119" s="399">
        <f>IF(Config!$C$6=1,SUM(+Ene!AL119),IF(Config!$C$6=2,SUM(+Ene!AL119+Feb!AL119),IF(Config!$C$6=3,SUM(+Ene!AL119+Feb!AL119+Mar!AL119),IF(Config!$C$6=4,SUM(+Ene!AL119+Feb!AL119+Mar!AL119+Abr!AL119),IF(Config!$C$6=5,SUM(Ene!AL119+Feb!AL119+Mar!AL119+Abr!AL119+May!AL119),IF(Config!$C$6=6,SUM(+Ene!AL119+Feb!AL119+Mar!AL119+Abr!AL119+May!AL119+Jun!AL119),IF(Config!$C$6=7,SUM(Ene!AL119+Feb!AL119+Mar!AL119+Abr!AL119+May!AL119+Jun!AL119+Jul!AL119),IF(Config!$C$6=8,SUM(+Ene!AL119+Feb!AL119+Mar!AL119+Abr!AL119+May!AL119+Jun!AL119+Jul!AL119+Ago!AL119),IF(Config!$C$6=9,SUM(+Ene!AL119+Feb!AL119+Mar!AL119+Abr!AL119+May!AL119+Jun!AL119+Jul!AL119+Ago!AL119+Set!AL119),IF(Config!$C$6=10,SUM(+Ene!AL119+Feb!AL119+Mar!AL119+Abr!AL119+May!AL119+Jun!AL119+Jul!AL119+Ago!AL119+Set!AL119+Oct!AL119),IF(Config!$C$6=11,SUM(+Ene!AL119+Feb!AL119+Mar!AL119+Abr!AL119+May!AL119+Jun!AL119+Jul!AL119+Ago!AL119+Set!AL119+Oct!AL119+Nov!AL119),IF(Config!$C$6=12,SUM(+Ene!AL119+Feb!AL119+Mar!AL119+Abr!AL119+May!AL119+Jun!AL119+Jul!AL119+Ago!AL119+Set!AL119+Oct!AL119+Nov!AL119+Dic!AL119)))))))))))))</f>
        <v>0</v>
      </c>
      <c r="AM119" s="399">
        <f>IF(Config!$C$6=1,SUM(+Ene!AM119),IF(Config!$C$6=2,SUM(+Ene!AM119+Feb!AM119),IF(Config!$C$6=3,SUM(+Ene!AM119+Feb!AM119+Mar!AM119),IF(Config!$C$6=4,SUM(+Ene!AM119+Feb!AM119+Mar!AM119+Abr!AM119),IF(Config!$C$6=5,SUM(Ene!AM119+Feb!AM119+Mar!AM119+Abr!AM119+May!AM119),IF(Config!$C$6=6,SUM(+Ene!AM119+Feb!AM119+Mar!AM119+Abr!AM119+May!AM119+Jun!AM119),IF(Config!$C$6=7,SUM(Ene!AM119+Feb!AM119+Mar!AM119+Abr!AM119+May!AM119+Jun!AM119+Jul!AM119),IF(Config!$C$6=8,SUM(+Ene!AM119+Feb!AM119+Mar!AM119+Abr!AM119+May!AM119+Jun!AM119+Jul!AM119+Ago!AM119),IF(Config!$C$6=9,SUM(+Ene!AM119+Feb!AM119+Mar!AM119+Abr!AM119+May!AM119+Jun!AM119+Jul!AM119+Ago!AM119+Set!AM119),IF(Config!$C$6=10,SUM(+Ene!AM119+Feb!AM119+Mar!AM119+Abr!AM119+May!AM119+Jun!AM119+Jul!AM119+Ago!AM119+Set!AM119+Oct!AM119),IF(Config!$C$6=11,SUM(+Ene!AM119+Feb!AM119+Mar!AM119+Abr!AM119+May!AM119+Jun!AM119+Jul!AM119+Ago!AM119+Set!AM119+Oct!AM119+Nov!AM119),IF(Config!$C$6=12,SUM(+Ene!AM119+Feb!AM119+Mar!AM119+Abr!AM119+May!AM119+Jun!AM119+Jul!AM119+Ago!AM119+Set!AM119+Oct!AM119+Nov!AM119+Dic!AM119)))))))))))))</f>
        <v>0</v>
      </c>
      <c r="AN119" s="399">
        <f>IF(Config!$C$6=1,SUM(+Ene!AN119),IF(Config!$C$6=2,SUM(+Ene!AN119+Feb!AN119),IF(Config!$C$6=3,SUM(+Ene!AN119+Feb!AN119+Mar!AN119),IF(Config!$C$6=4,SUM(+Ene!AN119+Feb!AN119+Mar!AN119+Abr!AN119),IF(Config!$C$6=5,SUM(Ene!AN119+Feb!AN119+Mar!AN119+Abr!AN119+May!AN119),IF(Config!$C$6=6,SUM(+Ene!AN119+Feb!AN119+Mar!AN119+Abr!AN119+May!AN119+Jun!AN119),IF(Config!$C$6=7,SUM(Ene!AN119+Feb!AN119+Mar!AN119+Abr!AN119+May!AN119+Jun!AN119+Jul!AN119),IF(Config!$C$6=8,SUM(+Ene!AN119+Feb!AN119+Mar!AN119+Abr!AN119+May!AN119+Jun!AN119+Jul!AN119+Ago!AN119),IF(Config!$C$6=9,SUM(+Ene!AN119+Feb!AN119+Mar!AN119+Abr!AN119+May!AN119+Jun!AN119+Jul!AN119+Ago!AN119+Set!AN119),IF(Config!$C$6=10,SUM(+Ene!AN119+Feb!AN119+Mar!AN119+Abr!AN119+May!AN119+Jun!AN119+Jul!AN119+Ago!AN119+Set!AN119+Oct!AN119),IF(Config!$C$6=11,SUM(+Ene!AN119+Feb!AN119+Mar!AN119+Abr!AN119+May!AN119+Jun!AN119+Jul!AN119+Ago!AN119+Set!AN119+Oct!AN119+Nov!AN119),IF(Config!$C$6=12,SUM(+Ene!AN119+Feb!AN119+Mar!AN119+Abr!AN119+May!AN119+Jun!AN119+Jul!AN119+Ago!AN119+Set!AN119+Oct!AN119+Nov!AN119+Dic!AN119)))))))))))))</f>
        <v>0</v>
      </c>
      <c r="AO119" s="399">
        <f>IF(Config!$C$6=1,SUM(+Ene!AO119),IF(Config!$C$6=2,SUM(+Ene!AO119+Feb!AO119),IF(Config!$C$6=3,SUM(+Ene!AO119+Feb!AO119+Mar!AO119),IF(Config!$C$6=4,SUM(+Ene!AO119+Feb!AO119+Mar!AO119+Abr!AO119),IF(Config!$C$6=5,SUM(Ene!AO119+Feb!AO119+Mar!AO119+Abr!AO119+May!AO119),IF(Config!$C$6=6,SUM(+Ene!AO119+Feb!AO119+Mar!AO119+Abr!AO119+May!AO119+Jun!AO119),IF(Config!$C$6=7,SUM(Ene!AO119+Feb!AO119+Mar!AO119+Abr!AO119+May!AO119+Jun!AO119+Jul!AO119),IF(Config!$C$6=8,SUM(+Ene!AO119+Feb!AO119+Mar!AO119+Abr!AO119+May!AO119+Jun!AO119+Jul!AO119+Ago!AO119),IF(Config!$C$6=9,SUM(+Ene!AO119+Feb!AO119+Mar!AO119+Abr!AO119+May!AO119+Jun!AO119+Jul!AO119+Ago!AO119+Set!AO119),IF(Config!$C$6=10,SUM(+Ene!AO119+Feb!AO119+Mar!AO119+Abr!AO119+May!AO119+Jun!AO119+Jul!AO119+Ago!AO119+Set!AO119+Oct!AO119),IF(Config!$C$6=11,SUM(+Ene!AO119+Feb!AO119+Mar!AO119+Abr!AO119+May!AO119+Jun!AO119+Jul!AO119+Ago!AO119+Set!AO119+Oct!AO119+Nov!AO119),IF(Config!$C$6=12,SUM(+Ene!AO119+Feb!AO119+Mar!AO119+Abr!AO119+May!AO119+Jun!AO119+Jul!AO119+Ago!AO119+Set!AO119+Oct!AO119+Nov!AO119+Dic!AO119)))))))))))))</f>
        <v>0</v>
      </c>
      <c r="AP119" s="399">
        <f>IF(Config!$C$6=1,SUM(+Ene!AP119),IF(Config!$C$6=2,SUM(+Ene!AP119+Feb!AP119),IF(Config!$C$6=3,SUM(+Ene!AP119+Feb!AP119+Mar!AP119),IF(Config!$C$6=4,SUM(+Ene!AP119+Feb!AP119+Mar!AP119+Abr!AP119),IF(Config!$C$6=5,SUM(Ene!AP119+Feb!AP119+Mar!AP119+Abr!AP119+May!AP119),IF(Config!$C$6=6,SUM(+Ene!AP119+Feb!AP119+Mar!AP119+Abr!AP119+May!AP119+Jun!AP119),IF(Config!$C$6=7,SUM(Ene!AP119+Feb!AP119+Mar!AP119+Abr!AP119+May!AP119+Jun!AP119+Jul!AP119),IF(Config!$C$6=8,SUM(+Ene!AP119+Feb!AP119+Mar!AP119+Abr!AP119+May!AP119+Jun!AP119+Jul!AP119+Ago!AP119),IF(Config!$C$6=9,SUM(+Ene!AP119+Feb!AP119+Mar!AP119+Abr!AP119+May!AP119+Jun!AP119+Jul!AP119+Ago!AP119+Set!AP119),IF(Config!$C$6=10,SUM(+Ene!AP119+Feb!AP119+Mar!AP119+Abr!AP119+May!AP119+Jun!AP119+Jul!AP119+Ago!AP119+Set!AP119+Oct!AP119),IF(Config!$C$6=11,SUM(+Ene!AP119+Feb!AP119+Mar!AP119+Abr!AP119+May!AP119+Jun!AP119+Jul!AP119+Ago!AP119+Set!AP119+Oct!AP119+Nov!AP119),IF(Config!$C$6=12,SUM(+Ene!AP119+Feb!AP119+Mar!AP119+Abr!AP119+May!AP119+Jun!AP119+Jul!AP119+Ago!AP119+Set!AP119+Oct!AP119+Nov!AP119+Dic!AP119)))))))))))))</f>
        <v>0</v>
      </c>
      <c r="AQ119" s="399">
        <f>IF(Config!$C$6=1,SUM(+Ene!AQ119),IF(Config!$C$6=2,SUM(+Ene!AQ119+Feb!AQ119),IF(Config!$C$6=3,SUM(+Ene!AQ119+Feb!AQ119+Mar!AQ119),IF(Config!$C$6=4,SUM(+Ene!AQ119+Feb!AQ119+Mar!AQ119+Abr!AQ119),IF(Config!$C$6=5,SUM(Ene!AQ119+Feb!AQ119+Mar!AQ119+Abr!AQ119+May!AQ119),IF(Config!$C$6=6,SUM(+Ene!AQ119+Feb!AQ119+Mar!AQ119+Abr!AQ119+May!AQ119+Jun!AQ119),IF(Config!$C$6=7,SUM(Ene!AQ119+Feb!AQ119+Mar!AQ119+Abr!AQ119+May!AQ119+Jun!AQ119+Jul!AQ119),IF(Config!$C$6=8,SUM(+Ene!AQ119+Feb!AQ119+Mar!AQ119+Abr!AQ119+May!AQ119+Jun!AQ119+Jul!AQ119+Ago!AQ119),IF(Config!$C$6=9,SUM(+Ene!AQ119+Feb!AQ119+Mar!AQ119+Abr!AQ119+May!AQ119+Jun!AQ119+Jul!AQ119+Ago!AQ119+Set!AQ119),IF(Config!$C$6=10,SUM(+Ene!AQ119+Feb!AQ119+Mar!AQ119+Abr!AQ119+May!AQ119+Jun!AQ119+Jul!AQ119+Ago!AQ119+Set!AQ119+Oct!AQ119),IF(Config!$C$6=11,SUM(+Ene!AQ119+Feb!AQ119+Mar!AQ119+Abr!AQ119+May!AQ119+Jun!AQ119+Jul!AQ119+Ago!AQ119+Set!AQ119+Oct!AQ119+Nov!AQ119),IF(Config!$C$6=12,SUM(+Ene!AQ119+Feb!AQ119+Mar!AQ119+Abr!AQ119+May!AQ119+Jun!AQ119+Jul!AQ119+Ago!AQ119+Set!AQ119+Oct!AQ119+Nov!AQ119+Dic!AQ119)))))))))))))</f>
        <v>0</v>
      </c>
      <c r="AR119" s="399">
        <f>IF(Config!$C$6=1,SUM(+Ene!AR119),IF(Config!$C$6=2,SUM(+Ene!AR119+Feb!AR119),IF(Config!$C$6=3,SUM(+Ene!AR119+Feb!AR119+Mar!AR119),IF(Config!$C$6=4,SUM(+Ene!AR119+Feb!AR119+Mar!AR119+Abr!AR119),IF(Config!$C$6=5,SUM(Ene!AR119+Feb!AR119+Mar!AR119+Abr!AR119+May!AR119),IF(Config!$C$6=6,SUM(+Ene!AR119+Feb!AR119+Mar!AR119+Abr!AR119+May!AR119+Jun!AR119),IF(Config!$C$6=7,SUM(Ene!AR119+Feb!AR119+Mar!AR119+Abr!AR119+May!AR119+Jun!AR119+Jul!AR119),IF(Config!$C$6=8,SUM(+Ene!AR119+Feb!AR119+Mar!AR119+Abr!AR119+May!AR119+Jun!AR119+Jul!AR119+Ago!AR119),IF(Config!$C$6=9,SUM(+Ene!AR119+Feb!AR119+Mar!AR119+Abr!AR119+May!AR119+Jun!AR119+Jul!AR119+Ago!AR119+Set!AR119),IF(Config!$C$6=10,SUM(+Ene!AR119+Feb!AR119+Mar!AR119+Abr!AR119+May!AR119+Jun!AR119+Jul!AR119+Ago!AR119+Set!AR119+Oct!AR119),IF(Config!$C$6=11,SUM(+Ene!AR119+Feb!AR119+Mar!AR119+Abr!AR119+May!AR119+Jun!AR119+Jul!AR119+Ago!AR119+Set!AR119+Oct!AR119+Nov!AR119),IF(Config!$C$6=12,SUM(+Ene!AR119+Feb!AR119+Mar!AR119+Abr!AR119+May!AR119+Jun!AR119+Jul!AR119+Ago!AR119+Set!AR119+Oct!AR119+Nov!AR119+Dic!AR119)))))))))))))</f>
        <v>0</v>
      </c>
      <c r="AS119" s="399">
        <f>IF(Config!$C$6=1,SUM(+Ene!AS119),IF(Config!$C$6=2,SUM(+Ene!AS119+Feb!AS119),IF(Config!$C$6=3,SUM(+Ene!AS119+Feb!AS119+Mar!AS119),IF(Config!$C$6=4,SUM(+Ene!AS119+Feb!AS119+Mar!AS119+Abr!AS119),IF(Config!$C$6=5,SUM(Ene!AS119+Feb!AS119+Mar!AS119+Abr!AS119+May!AS119),IF(Config!$C$6=6,SUM(+Ene!AS119+Feb!AS119+Mar!AS119+Abr!AS119+May!AS119+Jun!AS119),IF(Config!$C$6=7,SUM(Ene!AS119+Feb!AS119+Mar!AS119+Abr!AS119+May!AS119+Jun!AS119+Jul!AS119),IF(Config!$C$6=8,SUM(+Ene!AS119+Feb!AS119+Mar!AS119+Abr!AS119+May!AS119+Jun!AS119+Jul!AS119+Ago!AS119),IF(Config!$C$6=9,SUM(+Ene!AS119+Feb!AS119+Mar!AS119+Abr!AS119+May!AS119+Jun!AS119+Jul!AS119+Ago!AS119+Set!AS119),IF(Config!$C$6=10,SUM(+Ene!AS119+Feb!AS119+Mar!AS119+Abr!AS119+May!AS119+Jun!AS119+Jul!AS119+Ago!AS119+Set!AS119+Oct!AS119),IF(Config!$C$6=11,SUM(+Ene!AS119+Feb!AS119+Mar!AS119+Abr!AS119+May!AS119+Jun!AS119+Jul!AS119+Ago!AS119+Set!AS119+Oct!AS119+Nov!AS119),IF(Config!$C$6=12,SUM(+Ene!AS119+Feb!AS119+Mar!AS119+Abr!AS119+May!AS119+Jun!AS119+Jul!AS119+Ago!AS119+Set!AS119+Oct!AS119+Nov!AS119+Dic!AS119)))))))))))))</f>
        <v>0</v>
      </c>
      <c r="AT119" s="399">
        <f>IF(Config!$C$6=1,SUM(+Ene!AT119),IF(Config!$C$6=2,SUM(+Ene!AT119+Feb!AT119),IF(Config!$C$6=3,SUM(+Ene!AT119+Feb!AT119+Mar!AT119),IF(Config!$C$6=4,SUM(+Ene!AT119+Feb!AT119+Mar!AT119+Abr!AT119),IF(Config!$C$6=5,SUM(Ene!AT119+Feb!AT119+Mar!AT119+Abr!AT119+May!AT119),IF(Config!$C$6=6,SUM(+Ene!AT119+Feb!AT119+Mar!AT119+Abr!AT119+May!AT119+Jun!AT119),IF(Config!$C$6=7,SUM(Ene!AT119+Feb!AT119+Mar!AT119+Abr!AT119+May!AT119+Jun!AT119+Jul!AT119),IF(Config!$C$6=8,SUM(+Ene!AT119+Feb!AT119+Mar!AT119+Abr!AT119+May!AT119+Jun!AT119+Jul!AT119+Ago!AT119),IF(Config!$C$6=9,SUM(+Ene!AT119+Feb!AT119+Mar!AT119+Abr!AT119+May!AT119+Jun!AT119+Jul!AT119+Ago!AT119+Set!AT119),IF(Config!$C$6=10,SUM(+Ene!AT119+Feb!AT119+Mar!AT119+Abr!AT119+May!AT119+Jun!AT119+Jul!AT119+Ago!AT119+Set!AT119+Oct!AT119),IF(Config!$C$6=11,SUM(+Ene!AT119+Feb!AT119+Mar!AT119+Abr!AT119+May!AT119+Jun!AT119+Jul!AT119+Ago!AT119+Set!AT119+Oct!AT119+Nov!AT119),IF(Config!$C$6=12,SUM(+Ene!AT119+Feb!AT119+Mar!AT119+Abr!AT119+May!AT119+Jun!AT119+Jul!AT119+Ago!AT119+Set!AT119+Oct!AT119+Nov!AT119+Dic!AT119)))))))))))))</f>
        <v>0</v>
      </c>
      <c r="AU119">
        <f t="shared" si="79"/>
        <v>0</v>
      </c>
      <c r="AV119" s="395">
        <f t="shared" si="81"/>
        <v>0</v>
      </c>
      <c r="AW119" s="395">
        <f t="shared" si="82"/>
        <v>0</v>
      </c>
      <c r="AX119" s="395">
        <f t="shared" si="83"/>
        <v>0</v>
      </c>
      <c r="AY119" s="395">
        <f t="shared" si="84"/>
        <v>0</v>
      </c>
      <c r="AZ119" s="395">
        <f t="shared" si="85"/>
        <v>0</v>
      </c>
      <c r="BA119" s="395">
        <f t="shared" si="86"/>
        <v>0</v>
      </c>
      <c r="BB119" s="37">
        <f t="shared" si="59"/>
        <v>0</v>
      </c>
      <c r="BC119" s="395">
        <f t="shared" si="87"/>
        <v>0</v>
      </c>
      <c r="BD119" s="396">
        <f t="shared" si="88"/>
        <v>0</v>
      </c>
      <c r="BE119" s="395">
        <f t="shared" si="89"/>
        <v>0</v>
      </c>
      <c r="BF119" s="54">
        <f t="shared" si="69"/>
        <v>0</v>
      </c>
      <c r="BG119" t="str">
        <f t="shared" si="80"/>
        <v>OK</v>
      </c>
    </row>
    <row r="120" spans="1:59" x14ac:dyDescent="0.25">
      <c r="A120" s="400">
        <v>117</v>
      </c>
      <c r="B120" s="397" t="str">
        <f>METAS!B116</f>
        <v>PORCENTAJE DE NIÑOS MENORES DE 12 MESES DE EDAD CON DOSAJE DE HEMOGLOBINA</v>
      </c>
      <c r="C120" s="390" t="str">
        <f>METAS!D116</f>
        <v>NUTRICIÓN</v>
      </c>
      <c r="D120" s="399">
        <f>IF(Config!$C$6=1,SUM(+Ene!D120),IF(Config!$C$6=2,SUM(+Ene!D120+Feb!D120),IF(Config!$C$6=3,SUM(+Ene!D120+Feb!D120+Mar!D120),IF(Config!$C$6=4,SUM(+Ene!D120+Feb!D120+Mar!D120+Abr!D120),IF(Config!$C$6=5,SUM(Ene!D120+Feb!D120+Mar!D120+Abr!D120+May!D120),IF(Config!$C$6=6,SUM(+Ene!D120+Feb!D120+Mar!D120+Abr!D120+May!D120+Jun!D120),IF(Config!$C$6=7,SUM(Ene!D120+Feb!D120+Mar!D120+Abr!D120+May!D120+Jun!D120+Jul!D120),IF(Config!$C$6=8,SUM(+Ene!D120+Feb!D120+Mar!D120+Abr!D120+May!D120+Jun!D120+Jul!D120+Ago!D120),IF(Config!$C$6=9,SUM(+Ene!D120+Feb!D120+Mar!D120+Abr!D120+May!D120+Jun!D120+Jul!D120+Ago!D120+Set!D120),IF(Config!$C$6=10,SUM(+Ene!D120+Feb!D120+Mar!D120+Abr!D120+May!D120+Jun!D120+Jul!D120+Ago!D120+Set!D120+Oct!D120),IF(Config!$C$6=11,SUM(+Ene!D120+Feb!D120+Mar!D120+Abr!D120+May!D120+Jun!D120+Jul!D120+Ago!D120+Set!D120+Oct!D120+Nov!D120),IF(Config!$C$6=12,SUM(+Ene!D120+Feb!D120+Mar!D120+Abr!D120+May!D120+Jun!D120+Jul!D120+Ago!D120+Set!D120+Oct!D120+Nov!D120+Dic!D120)))))))))))))</f>
        <v>0</v>
      </c>
      <c r="E120" s="399">
        <f>IF(Config!$C$6=1,SUM(+Ene!E120),IF(Config!$C$6=2,SUM(+Ene!E120+Feb!E120),IF(Config!$C$6=3,SUM(+Ene!E120+Feb!E120+Mar!E120),IF(Config!$C$6=4,SUM(+Ene!E120+Feb!E120+Mar!E120+Abr!E120),IF(Config!$C$6=5,SUM(Ene!E120+Feb!E120+Mar!E120+Abr!E120+May!E120),IF(Config!$C$6=6,SUM(+Ene!E120+Feb!E120+Mar!E120+Abr!E120+May!E120+Jun!E120),IF(Config!$C$6=7,SUM(Ene!E120+Feb!E120+Mar!E120+Abr!E120+May!E120+Jun!E120+Jul!E120),IF(Config!$C$6=8,SUM(+Ene!E120+Feb!E120+Mar!E120+Abr!E120+May!E120+Jun!E120+Jul!E120+Ago!E120),IF(Config!$C$6=9,SUM(+Ene!E120+Feb!E120+Mar!E120+Abr!E120+May!E120+Jun!E120+Jul!E120+Ago!E120+Set!E120),IF(Config!$C$6=10,SUM(+Ene!E120+Feb!E120+Mar!E120+Abr!E120+May!E120+Jun!E120+Jul!E120+Ago!E120+Set!E120+Oct!E120),IF(Config!$C$6=11,SUM(+Ene!E120+Feb!E120+Mar!E120+Abr!E120+May!E120+Jun!E120+Jul!E120+Ago!E120+Set!E120+Oct!E120+Nov!E120),IF(Config!$C$6=12,SUM(+Ene!E120+Feb!E120+Mar!E120+Abr!E120+May!E120+Jun!E120+Jul!E120+Ago!E120+Set!E120+Oct!E120+Nov!E120+Dic!E120)))))))))))))</f>
        <v>0</v>
      </c>
      <c r="F120" s="429">
        <f>IF(Config!$C$6=1,SUM(+Ene!F140),IF(Config!$C$6=2,SUM(+Ene!F140+Feb!F140),IF(Config!$C$6=3,SUM(+Ene!F140+Feb!F140+Mar!F140),IF(Config!$C$6=4,SUM(+Ene!F140+Feb!F140+Mar!F140+Abr!F140),IF(Config!$C$6=5,SUM(Ene!F140+Feb!F140+Mar!F140+Abr!F140+May!F140),IF(Config!$C$6=6,SUM(+Ene!F140+Feb!F140+Mar!F140+Abr!F140+May!F140+Jun!F140),IF(Config!$C$6=7,SUM(Ene!F140+Feb!F140+Mar!F140+Abr!F140+May!F140+Jun!F140+Jul!F140),IF(Config!$C$6=8,SUM(+Ene!F140+Feb!F140+Mar!F140+Abr!F140+May!F140+Jun!F140+Jul!F140+Ago!F140),IF(Config!$C$6=9,SUM(+Ene!F140+Feb!F140+Mar!F140+Abr!F140+May!F140+Jun!F140+Jul!F140+Ago!F140+Set!F140),IF(Config!$C$6=10,SUM(+Ene!F140+Feb!F140+Mar!F140+Abr!F140+May!F140+Jun!F140+Jul!F140+Ago!F140+Set!F140+Oct!F140),IF(Config!$C$6=11,SUM(+Ene!F140+Feb!F140+Mar!F140+Abr!F140+May!F140+Jun!F140+Jul!F140+Ago!F140+Set!F140+Oct!F140+Nov!F140),IF(Config!$C$6=12,SUM(+Ene!F140+Feb!F140+Mar!F140+Abr!F140+May!F140+Jun!F140+Jul!F140+Ago!F140+Set!F140+Oct!F140+Nov!F140+Dic!F140)))))))))))))</f>
        <v>0</v>
      </c>
      <c r="G120" s="399">
        <f>IF(Config!$C$6=1,SUM(+Ene!G120),IF(Config!$C$6=2,SUM(+Ene!G120+Feb!G120),IF(Config!$C$6=3,SUM(+Ene!G120+Feb!G120+Mar!G120),IF(Config!$C$6=4,SUM(+Ene!G120+Feb!G120+Mar!G120+Abr!G120),IF(Config!$C$6=5,SUM(Ene!G120+Feb!G120+Mar!G120+Abr!G120+May!G120),IF(Config!$C$6=6,SUM(+Ene!G120+Feb!G120+Mar!G120+Abr!G120+May!G120+Jun!G120),IF(Config!$C$6=7,SUM(Ene!G120+Feb!G120+Mar!G120+Abr!G120+May!G120+Jun!G120+Jul!G120),IF(Config!$C$6=8,SUM(+Ene!G120+Feb!G120+Mar!G120+Abr!G120+May!G120+Jun!G120+Jul!G120+Ago!G120),IF(Config!$C$6=9,SUM(+Ene!G120+Feb!G120+Mar!G120+Abr!G120+May!G120+Jun!G120+Jul!G120+Ago!G120+Set!G120),IF(Config!$C$6=10,SUM(+Ene!G120+Feb!G120+Mar!G120+Abr!G120+May!G120+Jun!G120+Jul!G120+Ago!G120+Set!G120+Oct!G120),IF(Config!$C$6=11,SUM(+Ene!G120+Feb!G120+Mar!G120+Abr!G120+May!G120+Jun!G120+Jul!G120+Ago!G120+Set!G120+Oct!G120+Nov!G120),IF(Config!$C$6=12,SUM(+Ene!G120+Feb!G120+Mar!G120+Abr!G120+May!G120+Jun!G120+Jul!G120+Ago!G120+Set!G120+Oct!G120+Nov!G120+Dic!G120)))))))))))))</f>
        <v>0</v>
      </c>
      <c r="H120" s="399">
        <f>IF(Config!$C$6=1,SUM(+Ene!H120),IF(Config!$C$6=2,SUM(+Ene!H120+Feb!H120),IF(Config!$C$6=3,SUM(+Ene!H120+Feb!H120+Mar!H120),IF(Config!$C$6=4,SUM(+Ene!H120+Feb!H120+Mar!H120+Abr!H120),IF(Config!$C$6=5,SUM(Ene!H120+Feb!H120+Mar!H120+Abr!H120+May!H120),IF(Config!$C$6=6,SUM(+Ene!H120+Feb!H120+Mar!H120+Abr!H120+May!H120+Jun!H120),IF(Config!$C$6=7,SUM(Ene!H120+Feb!H120+Mar!H120+Abr!H120+May!H120+Jun!H120+Jul!H120),IF(Config!$C$6=8,SUM(+Ene!H120+Feb!H120+Mar!H120+Abr!H120+May!H120+Jun!H120+Jul!H120+Ago!H120),IF(Config!$C$6=9,SUM(+Ene!H120+Feb!H120+Mar!H120+Abr!H120+May!H120+Jun!H120+Jul!H120+Ago!H120+Set!H120),IF(Config!$C$6=10,SUM(+Ene!H120+Feb!H120+Mar!H120+Abr!H120+May!H120+Jun!H120+Jul!H120+Ago!H120+Set!H120+Oct!H120),IF(Config!$C$6=11,SUM(+Ene!H120+Feb!H120+Mar!H120+Abr!H120+May!H120+Jun!H120+Jul!H120+Ago!H120+Set!H120+Oct!H120+Nov!H120),IF(Config!$C$6=12,SUM(+Ene!H120+Feb!H120+Mar!H120+Abr!H120+May!H120+Jun!H120+Jul!H120+Ago!H120+Set!H120+Oct!H120+Nov!H120+Dic!H120)))))))))))))</f>
        <v>0</v>
      </c>
      <c r="I120" s="399">
        <f>IF(Config!$C$6=1,SUM(+Ene!I120),IF(Config!$C$6=2,SUM(+Ene!I120+Feb!I120),IF(Config!$C$6=3,SUM(+Ene!I120+Feb!I120+Mar!I120),IF(Config!$C$6=4,SUM(+Ene!I120+Feb!I120+Mar!I120+Abr!I120),IF(Config!$C$6=5,SUM(Ene!I120+Feb!I120+Mar!I120+Abr!I120+May!I120),IF(Config!$C$6=6,SUM(+Ene!I120+Feb!I120+Mar!I120+Abr!I120+May!I120+Jun!I120),IF(Config!$C$6=7,SUM(Ene!I120+Feb!I120+Mar!I120+Abr!I120+May!I120+Jun!I120+Jul!I120),IF(Config!$C$6=8,SUM(+Ene!I120+Feb!I120+Mar!I120+Abr!I120+May!I120+Jun!I120+Jul!I120+Ago!I120),IF(Config!$C$6=9,SUM(+Ene!I120+Feb!I120+Mar!I120+Abr!I120+May!I120+Jun!I120+Jul!I120+Ago!I120+Set!I120),IF(Config!$C$6=10,SUM(+Ene!I120+Feb!I120+Mar!I120+Abr!I120+May!I120+Jun!I120+Jul!I120+Ago!I120+Set!I120+Oct!I120),IF(Config!$C$6=11,SUM(+Ene!I120+Feb!I120+Mar!I120+Abr!I120+May!I120+Jun!I120+Jul!I120+Ago!I120+Set!I120+Oct!I120+Nov!I120),IF(Config!$C$6=12,SUM(+Ene!I120+Feb!I120+Mar!I120+Abr!I120+May!I120+Jun!I120+Jul!I120+Ago!I120+Set!I120+Oct!I120+Nov!I120+Dic!I120)))))))))))))</f>
        <v>0</v>
      </c>
      <c r="J120" s="399">
        <f>IF(Config!$C$6=1,SUM(+Ene!J120),IF(Config!$C$6=2,SUM(+Ene!J120+Feb!J120),IF(Config!$C$6=3,SUM(+Ene!J120+Feb!J120+Mar!J120),IF(Config!$C$6=4,SUM(+Ene!J120+Feb!J120+Mar!J120+Abr!J120),IF(Config!$C$6=5,SUM(Ene!J120+Feb!J120+Mar!J120+Abr!J120+May!J120),IF(Config!$C$6=6,SUM(+Ene!J120+Feb!J120+Mar!J120+Abr!J120+May!J120+Jun!J120),IF(Config!$C$6=7,SUM(Ene!J120+Feb!J120+Mar!J120+Abr!J120+May!J120+Jun!J120+Jul!J120),IF(Config!$C$6=8,SUM(+Ene!J120+Feb!J120+Mar!J120+Abr!J120+May!J120+Jun!J120+Jul!J120+Ago!J120),IF(Config!$C$6=9,SUM(+Ene!J120+Feb!J120+Mar!J120+Abr!J120+May!J120+Jun!J120+Jul!J120+Ago!J120+Set!J120),IF(Config!$C$6=10,SUM(+Ene!J120+Feb!J120+Mar!J120+Abr!J120+May!J120+Jun!J120+Jul!J120+Ago!J120+Set!J120+Oct!J120),IF(Config!$C$6=11,SUM(+Ene!J120+Feb!J120+Mar!J120+Abr!J120+May!J120+Jun!J120+Jul!J120+Ago!J120+Set!J120+Oct!J120+Nov!J120),IF(Config!$C$6=12,SUM(+Ene!J120+Feb!J120+Mar!J120+Abr!J120+May!J120+Jun!J120+Jul!J120+Ago!J120+Set!J120+Oct!J120+Nov!J120+Dic!J120)))))))))))))</f>
        <v>0</v>
      </c>
      <c r="K120" s="399">
        <f>IF(Config!$C$6=1,SUM(+Ene!K120),IF(Config!$C$6=2,SUM(+Ene!K120+Feb!K120),IF(Config!$C$6=3,SUM(+Ene!K120+Feb!K120+Mar!K120),IF(Config!$C$6=4,SUM(+Ene!K120+Feb!K120+Mar!K120+Abr!K120),IF(Config!$C$6=5,SUM(Ene!K120+Feb!K120+Mar!K120+Abr!K120+May!K120),IF(Config!$C$6=6,SUM(+Ene!K120+Feb!K120+Mar!K120+Abr!K120+May!K120+Jun!K120),IF(Config!$C$6=7,SUM(Ene!K120+Feb!K120+Mar!K120+Abr!K120+May!K120+Jun!K120+Jul!K120),IF(Config!$C$6=8,SUM(+Ene!K120+Feb!K120+Mar!K120+Abr!K120+May!K120+Jun!K120+Jul!K120+Ago!K120),IF(Config!$C$6=9,SUM(+Ene!K120+Feb!K120+Mar!K120+Abr!K120+May!K120+Jun!K120+Jul!K120+Ago!K120+Set!K120),IF(Config!$C$6=10,SUM(+Ene!K120+Feb!K120+Mar!K120+Abr!K120+May!K120+Jun!K120+Jul!K120+Ago!K120+Set!K120+Oct!K120),IF(Config!$C$6=11,SUM(+Ene!K120+Feb!K120+Mar!K120+Abr!K120+May!K120+Jun!K120+Jul!K120+Ago!K120+Set!K120+Oct!K120+Nov!K120),IF(Config!$C$6=12,SUM(+Ene!K120+Feb!K120+Mar!K120+Abr!K120+May!K120+Jun!K120+Jul!K120+Ago!K120+Set!K120+Oct!K120+Nov!K120+Dic!K120)))))))))))))</f>
        <v>0</v>
      </c>
      <c r="L120" s="399">
        <f>IF(Config!$C$6=1,SUM(+Ene!L120),IF(Config!$C$6=2,SUM(+Ene!L120+Feb!L120),IF(Config!$C$6=3,SUM(+Ene!L120+Feb!L120+Mar!L120),IF(Config!$C$6=4,SUM(+Ene!L120+Feb!L120+Mar!L120+Abr!L120),IF(Config!$C$6=5,SUM(Ene!L120+Feb!L120+Mar!L120+Abr!L120+May!L120),IF(Config!$C$6=6,SUM(+Ene!L120+Feb!L120+Mar!L120+Abr!L120+May!L120+Jun!L120),IF(Config!$C$6=7,SUM(Ene!L120+Feb!L120+Mar!L120+Abr!L120+May!L120+Jun!L120+Jul!L120),IF(Config!$C$6=8,SUM(+Ene!L120+Feb!L120+Mar!L120+Abr!L120+May!L120+Jun!L120+Jul!L120+Ago!L120),IF(Config!$C$6=9,SUM(+Ene!L120+Feb!L120+Mar!L120+Abr!L120+May!L120+Jun!L120+Jul!L120+Ago!L120+Set!L120),IF(Config!$C$6=10,SUM(+Ene!L120+Feb!L120+Mar!L120+Abr!L120+May!L120+Jun!L120+Jul!L120+Ago!L120+Set!L120+Oct!L120),IF(Config!$C$6=11,SUM(+Ene!L120+Feb!L120+Mar!L120+Abr!L120+May!L120+Jun!L120+Jul!L120+Ago!L120+Set!L120+Oct!L120+Nov!L120),IF(Config!$C$6=12,SUM(+Ene!L120+Feb!L120+Mar!L120+Abr!L120+May!L120+Jun!L120+Jul!L120+Ago!L120+Set!L120+Oct!L120+Nov!L120+Dic!L120)))))))))))))</f>
        <v>0</v>
      </c>
      <c r="M120" s="399">
        <f>IF(Config!$C$6=1,SUM(+Ene!M120),IF(Config!$C$6=2,SUM(+Ene!M120+Feb!M120),IF(Config!$C$6=3,SUM(+Ene!M120+Feb!M120+Mar!M120),IF(Config!$C$6=4,SUM(+Ene!M120+Feb!M120+Mar!M120+Abr!M120),IF(Config!$C$6=5,SUM(Ene!M120+Feb!M120+Mar!M120+Abr!M120+May!M120),IF(Config!$C$6=6,SUM(+Ene!M120+Feb!M120+Mar!M120+Abr!M120+May!M120+Jun!M120),IF(Config!$C$6=7,SUM(Ene!M120+Feb!M120+Mar!M120+Abr!M120+May!M120+Jun!M120+Jul!M120),IF(Config!$C$6=8,SUM(+Ene!M120+Feb!M120+Mar!M120+Abr!M120+May!M120+Jun!M120+Jul!M120+Ago!M120),IF(Config!$C$6=9,SUM(+Ene!M120+Feb!M120+Mar!M120+Abr!M120+May!M120+Jun!M120+Jul!M120+Ago!M120+Set!M120),IF(Config!$C$6=10,SUM(+Ene!M120+Feb!M120+Mar!M120+Abr!M120+May!M120+Jun!M120+Jul!M120+Ago!M120+Set!M120+Oct!M120),IF(Config!$C$6=11,SUM(+Ene!M120+Feb!M120+Mar!M120+Abr!M120+May!M120+Jun!M120+Jul!M120+Ago!M120+Set!M120+Oct!M120+Nov!M120),IF(Config!$C$6=12,SUM(+Ene!M120+Feb!M120+Mar!M120+Abr!M120+May!M120+Jun!M120+Jul!M120+Ago!M120+Set!M120+Oct!M120+Nov!M120+Dic!M120)))))))))))))</f>
        <v>0</v>
      </c>
      <c r="N120" s="399">
        <f>IF(Config!$C$6=1,SUM(+Ene!N120),IF(Config!$C$6=2,SUM(+Ene!N120+Feb!N120),IF(Config!$C$6=3,SUM(+Ene!N120+Feb!N120+Mar!N120),IF(Config!$C$6=4,SUM(+Ene!N120+Feb!N120+Mar!N120+Abr!N120),IF(Config!$C$6=5,SUM(Ene!N120+Feb!N120+Mar!N120+Abr!N120+May!N120),IF(Config!$C$6=6,SUM(+Ene!N120+Feb!N120+Mar!N120+Abr!N120+May!N120+Jun!N120),IF(Config!$C$6=7,SUM(Ene!N120+Feb!N120+Mar!N120+Abr!N120+May!N120+Jun!N120+Jul!N120),IF(Config!$C$6=8,SUM(+Ene!N120+Feb!N120+Mar!N120+Abr!N120+May!N120+Jun!N120+Jul!N120+Ago!N120),IF(Config!$C$6=9,SUM(+Ene!N120+Feb!N120+Mar!N120+Abr!N120+May!N120+Jun!N120+Jul!N120+Ago!N120+Set!N120),IF(Config!$C$6=10,SUM(+Ene!N120+Feb!N120+Mar!N120+Abr!N120+May!N120+Jun!N120+Jul!N120+Ago!N120+Set!N120+Oct!N120),IF(Config!$C$6=11,SUM(+Ene!N120+Feb!N120+Mar!N120+Abr!N120+May!N120+Jun!N120+Jul!N120+Ago!N120+Set!N120+Oct!N120+Nov!N120),IF(Config!$C$6=12,SUM(+Ene!N120+Feb!N120+Mar!N120+Abr!N120+May!N120+Jun!N120+Jul!N120+Ago!N120+Set!N120+Oct!N120+Nov!N120+Dic!N120)))))))))))))</f>
        <v>0</v>
      </c>
      <c r="O120" s="399">
        <f>IF(Config!$C$6=1,SUM(+Ene!O120),IF(Config!$C$6=2,SUM(+Ene!O120+Feb!O120),IF(Config!$C$6=3,SUM(+Ene!O120+Feb!O120+Mar!O120),IF(Config!$C$6=4,SUM(+Ene!O120+Feb!O120+Mar!O120+Abr!O120),IF(Config!$C$6=5,SUM(Ene!O120+Feb!O120+Mar!O120+Abr!O120+May!O120),IF(Config!$C$6=6,SUM(+Ene!O120+Feb!O120+Mar!O120+Abr!O120+May!O120+Jun!O120),IF(Config!$C$6=7,SUM(Ene!O120+Feb!O120+Mar!O120+Abr!O120+May!O120+Jun!O120+Jul!O120),IF(Config!$C$6=8,SUM(+Ene!O120+Feb!O120+Mar!O120+Abr!O120+May!O120+Jun!O120+Jul!O120+Ago!O120),IF(Config!$C$6=9,SUM(+Ene!O120+Feb!O120+Mar!O120+Abr!O120+May!O120+Jun!O120+Jul!O120+Ago!O120+Set!O120),IF(Config!$C$6=10,SUM(+Ene!O120+Feb!O120+Mar!O120+Abr!O120+May!O120+Jun!O120+Jul!O120+Ago!O120+Set!O120+Oct!O120),IF(Config!$C$6=11,SUM(+Ene!O120+Feb!O120+Mar!O120+Abr!O120+May!O120+Jun!O120+Jul!O120+Ago!O120+Set!O120+Oct!O120+Nov!O120),IF(Config!$C$6=12,SUM(+Ene!O120+Feb!O120+Mar!O120+Abr!O120+May!O120+Jun!O120+Jul!O120+Ago!O120+Set!O120+Oct!O120+Nov!O120+Dic!O120)))))))))))))</f>
        <v>0</v>
      </c>
      <c r="P120" s="399">
        <f>IF(Config!$C$6=1,SUM(+Ene!P120),IF(Config!$C$6=2,SUM(+Ene!P120+Feb!P120),IF(Config!$C$6=3,SUM(+Ene!P120+Feb!P120+Mar!P120),IF(Config!$C$6=4,SUM(+Ene!P120+Feb!P120+Mar!P120+Abr!P120),IF(Config!$C$6=5,SUM(Ene!P120+Feb!P120+Mar!P120+Abr!P120+May!P120),IF(Config!$C$6=6,SUM(+Ene!P120+Feb!P120+Mar!P120+Abr!P120+May!P120+Jun!P120),IF(Config!$C$6=7,SUM(Ene!P120+Feb!P120+Mar!P120+Abr!P120+May!P120+Jun!P120+Jul!P120),IF(Config!$C$6=8,SUM(+Ene!P120+Feb!P120+Mar!P120+Abr!P120+May!P120+Jun!P120+Jul!P120+Ago!P120),IF(Config!$C$6=9,SUM(+Ene!P120+Feb!P120+Mar!P120+Abr!P120+May!P120+Jun!P120+Jul!P120+Ago!P120+Set!P120),IF(Config!$C$6=10,SUM(+Ene!P120+Feb!P120+Mar!P120+Abr!P120+May!P120+Jun!P120+Jul!P120+Ago!P120+Set!P120+Oct!P120),IF(Config!$C$6=11,SUM(+Ene!P120+Feb!P120+Mar!P120+Abr!P120+May!P120+Jun!P120+Jul!P120+Ago!P120+Set!P120+Oct!P120+Nov!P120),IF(Config!$C$6=12,SUM(+Ene!P120+Feb!P120+Mar!P120+Abr!P120+May!P120+Jun!P120+Jul!P120+Ago!P120+Set!P120+Oct!P120+Nov!P120+Dic!P120)))))))))))))</f>
        <v>0</v>
      </c>
      <c r="Q120" s="399">
        <f>IF(Config!$C$6=1,SUM(+Ene!Q120),IF(Config!$C$6=2,SUM(+Ene!Q120+Feb!Q120),IF(Config!$C$6=3,SUM(+Ene!Q120+Feb!Q120+Mar!Q120),IF(Config!$C$6=4,SUM(+Ene!Q120+Feb!Q120+Mar!Q120+Abr!Q120),IF(Config!$C$6=5,SUM(Ene!Q120+Feb!Q120+Mar!Q120+Abr!Q120+May!Q120),IF(Config!$C$6=6,SUM(+Ene!Q120+Feb!Q120+Mar!Q120+Abr!Q120+May!Q120+Jun!Q120),IF(Config!$C$6=7,SUM(Ene!Q120+Feb!Q120+Mar!Q120+Abr!Q120+May!Q120+Jun!Q120+Jul!Q120),IF(Config!$C$6=8,SUM(+Ene!Q120+Feb!Q120+Mar!Q120+Abr!Q120+May!Q120+Jun!Q120+Jul!Q120+Ago!Q120),IF(Config!$C$6=9,SUM(+Ene!Q120+Feb!Q120+Mar!Q120+Abr!Q120+May!Q120+Jun!Q120+Jul!Q120+Ago!Q120+Set!Q120),IF(Config!$C$6=10,SUM(+Ene!Q120+Feb!Q120+Mar!Q120+Abr!Q120+May!Q120+Jun!Q120+Jul!Q120+Ago!Q120+Set!Q120+Oct!Q120),IF(Config!$C$6=11,SUM(+Ene!Q120+Feb!Q120+Mar!Q120+Abr!Q120+May!Q120+Jun!Q120+Jul!Q120+Ago!Q120+Set!Q120+Oct!Q120+Nov!Q120),IF(Config!$C$6=12,SUM(+Ene!Q120+Feb!Q120+Mar!Q120+Abr!Q120+May!Q120+Jun!Q120+Jul!Q120+Ago!Q120+Set!Q120+Oct!Q120+Nov!Q120+Dic!Q120)))))))))))))</f>
        <v>0</v>
      </c>
      <c r="R120" s="399">
        <f>IF(Config!$C$6=1,SUM(+Ene!R120),IF(Config!$C$6=2,SUM(+Ene!R120+Feb!R120),IF(Config!$C$6=3,SUM(+Ene!R120+Feb!R120+Mar!R120),IF(Config!$C$6=4,SUM(+Ene!R120+Feb!R120+Mar!R120+Abr!R120),IF(Config!$C$6=5,SUM(Ene!R120+Feb!R120+Mar!R120+Abr!R120+May!R120),IF(Config!$C$6=6,SUM(+Ene!R120+Feb!R120+Mar!R120+Abr!R120+May!R120+Jun!R120),IF(Config!$C$6=7,SUM(Ene!R120+Feb!R120+Mar!R120+Abr!R120+May!R120+Jun!R120+Jul!R120),IF(Config!$C$6=8,SUM(+Ene!R120+Feb!R120+Mar!R120+Abr!R120+May!R120+Jun!R120+Jul!R120+Ago!R120),IF(Config!$C$6=9,SUM(+Ene!R120+Feb!R120+Mar!R120+Abr!R120+May!R120+Jun!R120+Jul!R120+Ago!R120+Set!R120),IF(Config!$C$6=10,SUM(+Ene!R120+Feb!R120+Mar!R120+Abr!R120+May!R120+Jun!R120+Jul!R120+Ago!R120+Set!R120+Oct!R120),IF(Config!$C$6=11,SUM(+Ene!R120+Feb!R120+Mar!R120+Abr!R120+May!R120+Jun!R120+Jul!R120+Ago!R120+Set!R120+Oct!R120+Nov!R120),IF(Config!$C$6=12,SUM(+Ene!R120+Feb!R120+Mar!R120+Abr!R120+May!R120+Jun!R120+Jul!R120+Ago!R120+Set!R120+Oct!R120+Nov!R120+Dic!R120)))))))))))))</f>
        <v>0</v>
      </c>
      <c r="S120" s="399">
        <f>IF(Config!$C$6=1,SUM(+Ene!S120),IF(Config!$C$6=2,SUM(+Ene!S120+Feb!S120),IF(Config!$C$6=3,SUM(+Ene!S120+Feb!S120+Mar!S120),IF(Config!$C$6=4,SUM(+Ene!S120+Feb!S120+Mar!S120+Abr!S120),IF(Config!$C$6=5,SUM(Ene!S120+Feb!S120+Mar!S120+Abr!S120+May!S120),IF(Config!$C$6=6,SUM(+Ene!S120+Feb!S120+Mar!S120+Abr!S120+May!S120+Jun!S120),IF(Config!$C$6=7,SUM(Ene!S120+Feb!S120+Mar!S120+Abr!S120+May!S120+Jun!S120+Jul!S120),IF(Config!$C$6=8,SUM(+Ene!S120+Feb!S120+Mar!S120+Abr!S120+May!S120+Jun!S120+Jul!S120+Ago!S120),IF(Config!$C$6=9,SUM(+Ene!S120+Feb!S120+Mar!S120+Abr!S120+May!S120+Jun!S120+Jul!S120+Ago!S120+Set!S120),IF(Config!$C$6=10,SUM(+Ene!S120+Feb!S120+Mar!S120+Abr!S120+May!S120+Jun!S120+Jul!S120+Ago!S120+Set!S120+Oct!S120),IF(Config!$C$6=11,SUM(+Ene!S120+Feb!S120+Mar!S120+Abr!S120+May!S120+Jun!S120+Jul!S120+Ago!S120+Set!S120+Oct!S120+Nov!S120),IF(Config!$C$6=12,SUM(+Ene!S120+Feb!S120+Mar!S120+Abr!S120+May!S120+Jun!S120+Jul!S120+Ago!S120+Set!S120+Oct!S120+Nov!S120+Dic!S120)))))))))))))</f>
        <v>0</v>
      </c>
      <c r="T120" s="399">
        <f>IF(Config!$C$6=1,SUM(+Ene!T120),IF(Config!$C$6=2,SUM(+Ene!T120+Feb!T120),IF(Config!$C$6=3,SUM(+Ene!T120+Feb!T120+Mar!T120),IF(Config!$C$6=4,SUM(+Ene!T120+Feb!T120+Mar!T120+Abr!T120),IF(Config!$C$6=5,SUM(Ene!T120+Feb!T120+Mar!T120+Abr!T120+May!T120),IF(Config!$C$6=6,SUM(+Ene!T120+Feb!T120+Mar!T120+Abr!T120+May!T120+Jun!T120),IF(Config!$C$6=7,SUM(Ene!T120+Feb!T120+Mar!T120+Abr!T120+May!T120+Jun!T120+Jul!T120),IF(Config!$C$6=8,SUM(+Ene!T120+Feb!T120+Mar!T120+Abr!T120+May!T120+Jun!T120+Jul!T120+Ago!T120),IF(Config!$C$6=9,SUM(+Ene!T120+Feb!T120+Mar!T120+Abr!T120+May!T120+Jun!T120+Jul!T120+Ago!T120+Set!T120),IF(Config!$C$6=10,SUM(+Ene!T120+Feb!T120+Mar!T120+Abr!T120+May!T120+Jun!T120+Jul!T120+Ago!T120+Set!T120+Oct!T120),IF(Config!$C$6=11,SUM(+Ene!T120+Feb!T120+Mar!T120+Abr!T120+May!T120+Jun!T120+Jul!T120+Ago!T120+Set!T120+Oct!T120+Nov!T120),IF(Config!$C$6=12,SUM(+Ene!T120+Feb!T120+Mar!T120+Abr!T120+May!T120+Jun!T120+Jul!T120+Ago!T120+Set!T120+Oct!T120+Nov!T120+Dic!T120)))))))))))))</f>
        <v>0</v>
      </c>
      <c r="U120" s="399">
        <f>IF(Config!$C$6=1,SUM(+Ene!U120),IF(Config!$C$6=2,SUM(+Ene!U120+Feb!U120),IF(Config!$C$6=3,SUM(+Ene!U120+Feb!U120+Mar!U120),IF(Config!$C$6=4,SUM(+Ene!U120+Feb!U120+Mar!U120+Abr!U120),IF(Config!$C$6=5,SUM(Ene!U120+Feb!U120+Mar!U120+Abr!U120+May!U120),IF(Config!$C$6=6,SUM(+Ene!U120+Feb!U120+Mar!U120+Abr!U120+May!U120+Jun!U120),IF(Config!$C$6=7,SUM(Ene!U120+Feb!U120+Mar!U120+Abr!U120+May!U120+Jun!U120+Jul!U120),IF(Config!$C$6=8,SUM(+Ene!U120+Feb!U120+Mar!U120+Abr!U120+May!U120+Jun!U120+Jul!U120+Ago!U120),IF(Config!$C$6=9,SUM(+Ene!U120+Feb!U120+Mar!U120+Abr!U120+May!U120+Jun!U120+Jul!U120+Ago!U120+Set!U120),IF(Config!$C$6=10,SUM(+Ene!U120+Feb!U120+Mar!U120+Abr!U120+May!U120+Jun!U120+Jul!U120+Ago!U120+Set!U120+Oct!U120),IF(Config!$C$6=11,SUM(+Ene!U120+Feb!U120+Mar!U120+Abr!U120+May!U120+Jun!U120+Jul!U120+Ago!U120+Set!U120+Oct!U120+Nov!U120),IF(Config!$C$6=12,SUM(+Ene!U120+Feb!U120+Mar!U120+Abr!U120+May!U120+Jun!U120+Jul!U120+Ago!U120+Set!U120+Oct!U120+Nov!U120+Dic!U120)))))))))))))</f>
        <v>0</v>
      </c>
      <c r="V120" s="399">
        <f>IF(Config!$C$6=1,SUM(+Ene!V120),IF(Config!$C$6=2,SUM(+Ene!V120+Feb!V120),IF(Config!$C$6=3,SUM(+Ene!V120+Feb!V120+Mar!V120),IF(Config!$C$6=4,SUM(+Ene!V120+Feb!V120+Mar!V120+Abr!V120),IF(Config!$C$6=5,SUM(Ene!V120+Feb!V120+Mar!V120+Abr!V120+May!V120),IF(Config!$C$6=6,SUM(+Ene!V120+Feb!V120+Mar!V120+Abr!V120+May!V120+Jun!V120),IF(Config!$C$6=7,SUM(Ene!V120+Feb!V120+Mar!V120+Abr!V120+May!V120+Jun!V120+Jul!V120),IF(Config!$C$6=8,SUM(+Ene!V120+Feb!V120+Mar!V120+Abr!V120+May!V120+Jun!V120+Jul!V120+Ago!V120),IF(Config!$C$6=9,SUM(+Ene!V120+Feb!V120+Mar!V120+Abr!V120+May!V120+Jun!V120+Jul!V120+Ago!V120+Set!V120),IF(Config!$C$6=10,SUM(+Ene!V120+Feb!V120+Mar!V120+Abr!V120+May!V120+Jun!V120+Jul!V120+Ago!V120+Set!V120+Oct!V120),IF(Config!$C$6=11,SUM(+Ene!V120+Feb!V120+Mar!V120+Abr!V120+May!V120+Jun!V120+Jul!V120+Ago!V120+Set!V120+Oct!V120+Nov!V120),IF(Config!$C$6=12,SUM(+Ene!V120+Feb!V120+Mar!V120+Abr!V120+May!V120+Jun!V120+Jul!V120+Ago!V120+Set!V120+Oct!V120+Nov!V120+Dic!V120)))))))))))))</f>
        <v>0</v>
      </c>
      <c r="W120" s="399">
        <f>IF(Config!$C$6=1,SUM(+Ene!W120),IF(Config!$C$6=2,SUM(+Ene!W120+Feb!W120),IF(Config!$C$6=3,SUM(+Ene!W120+Feb!W120+Mar!W120),IF(Config!$C$6=4,SUM(+Ene!W120+Feb!W120+Mar!W120+Abr!W120),IF(Config!$C$6=5,SUM(Ene!W120+Feb!W120+Mar!W120+Abr!W120+May!W120),IF(Config!$C$6=6,SUM(+Ene!W120+Feb!W120+Mar!W120+Abr!W120+May!W120+Jun!W120),IF(Config!$C$6=7,SUM(Ene!W120+Feb!W120+Mar!W120+Abr!W120+May!W120+Jun!W120+Jul!W120),IF(Config!$C$6=8,SUM(+Ene!W120+Feb!W120+Mar!W120+Abr!W120+May!W120+Jun!W120+Jul!W120+Ago!W120),IF(Config!$C$6=9,SUM(+Ene!W120+Feb!W120+Mar!W120+Abr!W120+May!W120+Jun!W120+Jul!W120+Ago!W120+Set!W120),IF(Config!$C$6=10,SUM(+Ene!W120+Feb!W120+Mar!W120+Abr!W120+May!W120+Jun!W120+Jul!W120+Ago!W120+Set!W120+Oct!W120),IF(Config!$C$6=11,SUM(+Ene!W120+Feb!W120+Mar!W120+Abr!W120+May!W120+Jun!W120+Jul!W120+Ago!W120+Set!W120+Oct!W120+Nov!W120),IF(Config!$C$6=12,SUM(+Ene!W120+Feb!W120+Mar!W120+Abr!W120+May!W120+Jun!W120+Jul!W120+Ago!W120+Set!W120+Oct!W120+Nov!W120+Dic!W120)))))))))))))</f>
        <v>0</v>
      </c>
      <c r="X120" s="399">
        <f>IF(Config!$C$6=1,SUM(+Ene!X120),IF(Config!$C$6=2,SUM(+Ene!X120+Feb!X120),IF(Config!$C$6=3,SUM(+Ene!X120+Feb!X120+Mar!X120),IF(Config!$C$6=4,SUM(+Ene!X120+Feb!X120+Mar!X120+Abr!X120),IF(Config!$C$6=5,SUM(Ene!X120+Feb!X120+Mar!X120+Abr!X120+May!X120),IF(Config!$C$6=6,SUM(+Ene!X120+Feb!X120+Mar!X120+Abr!X120+May!X120+Jun!X120),IF(Config!$C$6=7,SUM(Ene!X120+Feb!X120+Mar!X120+Abr!X120+May!X120+Jun!X120+Jul!X120),IF(Config!$C$6=8,SUM(+Ene!X120+Feb!X120+Mar!X120+Abr!X120+May!X120+Jun!X120+Jul!X120+Ago!X120),IF(Config!$C$6=9,SUM(+Ene!X120+Feb!X120+Mar!X120+Abr!X120+May!X120+Jun!X120+Jul!X120+Ago!X120+Set!X120),IF(Config!$C$6=10,SUM(+Ene!X120+Feb!X120+Mar!X120+Abr!X120+May!X120+Jun!X120+Jul!X120+Ago!X120+Set!X120+Oct!X120),IF(Config!$C$6=11,SUM(+Ene!X120+Feb!X120+Mar!X120+Abr!X120+May!X120+Jun!X120+Jul!X120+Ago!X120+Set!X120+Oct!X120+Nov!X120),IF(Config!$C$6=12,SUM(+Ene!X120+Feb!X120+Mar!X120+Abr!X120+May!X120+Jun!X120+Jul!X120+Ago!X120+Set!X120+Oct!X120+Nov!X120+Dic!X120)))))))))))))</f>
        <v>0</v>
      </c>
      <c r="Y120" s="399">
        <f>IF(Config!$C$6=1,SUM(+Ene!Y120),IF(Config!$C$6=2,SUM(+Ene!Y120+Feb!Y120),IF(Config!$C$6=3,SUM(+Ene!Y120+Feb!Y120+Mar!Y120),IF(Config!$C$6=4,SUM(+Ene!Y120+Feb!Y120+Mar!Y120+Abr!Y120),IF(Config!$C$6=5,SUM(Ene!Y120+Feb!Y120+Mar!Y120+Abr!Y120+May!Y120),IF(Config!$C$6=6,SUM(+Ene!Y120+Feb!Y120+Mar!Y120+Abr!Y120+May!Y120+Jun!Y120),IF(Config!$C$6=7,SUM(Ene!Y120+Feb!Y120+Mar!Y120+Abr!Y120+May!Y120+Jun!Y120+Jul!Y120),IF(Config!$C$6=8,SUM(+Ene!Y120+Feb!Y120+Mar!Y120+Abr!Y120+May!Y120+Jun!Y120+Jul!Y120+Ago!Y120),IF(Config!$C$6=9,SUM(+Ene!Y120+Feb!Y120+Mar!Y120+Abr!Y120+May!Y120+Jun!Y120+Jul!Y120+Ago!Y120+Set!Y120),IF(Config!$C$6=10,SUM(+Ene!Y120+Feb!Y120+Mar!Y120+Abr!Y120+May!Y120+Jun!Y120+Jul!Y120+Ago!Y120+Set!Y120+Oct!Y120),IF(Config!$C$6=11,SUM(+Ene!Y120+Feb!Y120+Mar!Y120+Abr!Y120+May!Y120+Jun!Y120+Jul!Y120+Ago!Y120+Set!Y120+Oct!Y120+Nov!Y120),IF(Config!$C$6=12,SUM(+Ene!Y120+Feb!Y120+Mar!Y120+Abr!Y120+May!Y120+Jun!Y120+Jul!Y120+Ago!Y120+Set!Y120+Oct!Y120+Nov!Y120+Dic!Y120)))))))))))))</f>
        <v>0</v>
      </c>
      <c r="Z120" s="399">
        <f>IF(Config!$C$6=1,SUM(+Ene!Z120),IF(Config!$C$6=2,SUM(+Ene!Z120+Feb!Z120),IF(Config!$C$6=3,SUM(+Ene!Z120+Feb!Z120+Mar!Z120),IF(Config!$C$6=4,SUM(+Ene!Z120+Feb!Z120+Mar!Z120+Abr!Z120),IF(Config!$C$6=5,SUM(Ene!Z120+Feb!Z120+Mar!Z120+Abr!Z120+May!Z120),IF(Config!$C$6=6,SUM(+Ene!Z120+Feb!Z120+Mar!Z120+Abr!Z120+May!Z120+Jun!Z120),IF(Config!$C$6=7,SUM(Ene!Z120+Feb!Z120+Mar!Z120+Abr!Z120+May!Z120+Jun!Z120+Jul!Z120),IF(Config!$C$6=8,SUM(+Ene!Z120+Feb!Z120+Mar!Z120+Abr!Z120+May!Z120+Jun!Z120+Jul!Z120+Ago!Z120),IF(Config!$C$6=9,SUM(+Ene!Z120+Feb!Z120+Mar!Z120+Abr!Z120+May!Z120+Jun!Z120+Jul!Z120+Ago!Z120+Set!Z120),IF(Config!$C$6=10,SUM(+Ene!Z120+Feb!Z120+Mar!Z120+Abr!Z120+May!Z120+Jun!Z120+Jul!Z120+Ago!Z120+Set!Z120+Oct!Z120),IF(Config!$C$6=11,SUM(+Ene!Z120+Feb!Z120+Mar!Z120+Abr!Z120+May!Z120+Jun!Z120+Jul!Z120+Ago!Z120+Set!Z120+Oct!Z120+Nov!Z120),IF(Config!$C$6=12,SUM(+Ene!Z120+Feb!Z120+Mar!Z120+Abr!Z120+May!Z120+Jun!Z120+Jul!Z120+Ago!Z120+Set!Z120+Oct!Z120+Nov!Z120+Dic!Z120)))))))))))))</f>
        <v>0</v>
      </c>
      <c r="AA120" s="399">
        <f>IF(Config!$C$6=1,SUM(+Ene!AA120),IF(Config!$C$6=2,SUM(+Ene!AA120+Feb!AA120),IF(Config!$C$6=3,SUM(+Ene!AA120+Feb!AA120+Mar!AA120),IF(Config!$C$6=4,SUM(+Ene!AA120+Feb!AA120+Mar!AA120+Abr!AA120),IF(Config!$C$6=5,SUM(Ene!AA120+Feb!AA120+Mar!AA120+Abr!AA120+May!AA120),IF(Config!$C$6=6,SUM(+Ene!AA120+Feb!AA120+Mar!AA120+Abr!AA120+May!AA120+Jun!AA120),IF(Config!$C$6=7,SUM(Ene!AA120+Feb!AA120+Mar!AA120+Abr!AA120+May!AA120+Jun!AA120+Jul!AA120),IF(Config!$C$6=8,SUM(+Ene!AA120+Feb!AA120+Mar!AA120+Abr!AA120+May!AA120+Jun!AA120+Jul!AA120+Ago!AA120),IF(Config!$C$6=9,SUM(+Ene!AA120+Feb!AA120+Mar!AA120+Abr!AA120+May!AA120+Jun!AA120+Jul!AA120+Ago!AA120+Set!AA120),IF(Config!$C$6=10,SUM(+Ene!AA120+Feb!AA120+Mar!AA120+Abr!AA120+May!AA120+Jun!AA120+Jul!AA120+Ago!AA120+Set!AA120+Oct!AA120),IF(Config!$C$6=11,SUM(+Ene!AA120+Feb!AA120+Mar!AA120+Abr!AA120+May!AA120+Jun!AA120+Jul!AA120+Ago!AA120+Set!AA120+Oct!AA120+Nov!AA120),IF(Config!$C$6=12,SUM(+Ene!AA120+Feb!AA120+Mar!AA120+Abr!AA120+May!AA120+Jun!AA120+Jul!AA120+Ago!AA120+Set!AA120+Oct!AA120+Nov!AA120+Dic!AA120)))))))))))))</f>
        <v>0</v>
      </c>
      <c r="AB120" s="399">
        <f>IF(Config!$C$6=1,SUM(+Ene!AB120),IF(Config!$C$6=2,SUM(+Ene!AB120+Feb!AB120),IF(Config!$C$6=3,SUM(+Ene!AB120+Feb!AB120+Mar!AB120),IF(Config!$C$6=4,SUM(+Ene!AB120+Feb!AB120+Mar!AB120+Abr!AB120),IF(Config!$C$6=5,SUM(Ene!AB120+Feb!AB120+Mar!AB120+Abr!AB120+May!AB120),IF(Config!$C$6=6,SUM(+Ene!AB120+Feb!AB120+Mar!AB120+Abr!AB120+May!AB120+Jun!AB120),IF(Config!$C$6=7,SUM(Ene!AB120+Feb!AB120+Mar!AB120+Abr!AB120+May!AB120+Jun!AB120+Jul!AB120),IF(Config!$C$6=8,SUM(+Ene!AB120+Feb!AB120+Mar!AB120+Abr!AB120+May!AB120+Jun!AB120+Jul!AB120+Ago!AB120),IF(Config!$C$6=9,SUM(+Ene!AB120+Feb!AB120+Mar!AB120+Abr!AB120+May!AB120+Jun!AB120+Jul!AB120+Ago!AB120+Set!AB120),IF(Config!$C$6=10,SUM(+Ene!AB120+Feb!AB120+Mar!AB120+Abr!AB120+May!AB120+Jun!AB120+Jul!AB120+Ago!AB120+Set!AB120+Oct!AB120),IF(Config!$C$6=11,SUM(+Ene!AB120+Feb!AB120+Mar!AB120+Abr!AB120+May!AB120+Jun!AB120+Jul!AB120+Ago!AB120+Set!AB120+Oct!AB120+Nov!AB120),IF(Config!$C$6=12,SUM(+Ene!AB120+Feb!AB120+Mar!AB120+Abr!AB120+May!AB120+Jun!AB120+Jul!AB120+Ago!AB120+Set!AB120+Oct!AB120+Nov!AB120+Dic!AB120)))))))))))))</f>
        <v>0</v>
      </c>
      <c r="AC120" s="399">
        <f>IF(Config!$C$6=1,SUM(+Ene!AC120),IF(Config!$C$6=2,SUM(+Ene!AC120+Feb!AC120),IF(Config!$C$6=3,SUM(+Ene!AC120+Feb!AC120+Mar!AC120),IF(Config!$C$6=4,SUM(+Ene!AC120+Feb!AC120+Mar!AC120+Abr!AC120),IF(Config!$C$6=5,SUM(Ene!AC120+Feb!AC120+Mar!AC120+Abr!AC120+May!AC120),IF(Config!$C$6=6,SUM(+Ene!AC120+Feb!AC120+Mar!AC120+Abr!AC120+May!AC120+Jun!AC120),IF(Config!$C$6=7,SUM(Ene!AC120+Feb!AC120+Mar!AC120+Abr!AC120+May!AC120+Jun!AC120+Jul!AC120),IF(Config!$C$6=8,SUM(+Ene!AC120+Feb!AC120+Mar!AC120+Abr!AC120+May!AC120+Jun!AC120+Jul!AC120+Ago!AC120),IF(Config!$C$6=9,SUM(+Ene!AC120+Feb!AC120+Mar!AC120+Abr!AC120+May!AC120+Jun!AC120+Jul!AC120+Ago!AC120+Set!AC120),IF(Config!$C$6=10,SUM(+Ene!AC120+Feb!AC120+Mar!AC120+Abr!AC120+May!AC120+Jun!AC120+Jul!AC120+Ago!AC120+Set!AC120+Oct!AC120),IF(Config!$C$6=11,SUM(+Ene!AC120+Feb!AC120+Mar!AC120+Abr!AC120+May!AC120+Jun!AC120+Jul!AC120+Ago!AC120+Set!AC120+Oct!AC120+Nov!AC120),IF(Config!$C$6=12,SUM(+Ene!AC120+Feb!AC120+Mar!AC120+Abr!AC120+May!AC120+Jun!AC120+Jul!AC120+Ago!AC120+Set!AC120+Oct!AC120+Nov!AC120+Dic!AC120)))))))))))))</f>
        <v>0</v>
      </c>
      <c r="AD120" s="399">
        <f>IF(Config!$C$6=1,SUM(+Ene!AD120),IF(Config!$C$6=2,SUM(+Ene!AD120+Feb!AD120),IF(Config!$C$6=3,SUM(+Ene!AD120+Feb!AD120+Mar!AD120),IF(Config!$C$6=4,SUM(+Ene!AD120+Feb!AD120+Mar!AD120+Abr!AD120),IF(Config!$C$6=5,SUM(Ene!AD120+Feb!AD120+Mar!AD120+Abr!AD120+May!AD120),IF(Config!$C$6=6,SUM(+Ene!AD120+Feb!AD120+Mar!AD120+Abr!AD120+May!AD120+Jun!AD120),IF(Config!$C$6=7,SUM(Ene!AD120+Feb!AD120+Mar!AD120+Abr!AD120+May!AD120+Jun!AD120+Jul!AD120),IF(Config!$C$6=8,SUM(+Ene!AD120+Feb!AD120+Mar!AD120+Abr!AD120+May!AD120+Jun!AD120+Jul!AD120+Ago!AD120),IF(Config!$C$6=9,SUM(+Ene!AD120+Feb!AD120+Mar!AD120+Abr!AD120+May!AD120+Jun!AD120+Jul!AD120+Ago!AD120+Set!AD120),IF(Config!$C$6=10,SUM(+Ene!AD120+Feb!AD120+Mar!AD120+Abr!AD120+May!AD120+Jun!AD120+Jul!AD120+Ago!AD120+Set!AD120+Oct!AD120),IF(Config!$C$6=11,SUM(+Ene!AD120+Feb!AD120+Mar!AD120+Abr!AD120+May!AD120+Jun!AD120+Jul!AD120+Ago!AD120+Set!AD120+Oct!AD120+Nov!AD120),IF(Config!$C$6=12,SUM(+Ene!AD120+Feb!AD120+Mar!AD120+Abr!AD120+May!AD120+Jun!AD120+Jul!AD120+Ago!AD120+Set!AD120+Oct!AD120+Nov!AD120+Dic!AD120)))))))))))))</f>
        <v>0</v>
      </c>
      <c r="AE120" s="399">
        <f>IF(Config!$C$6=1,SUM(+Ene!AE120),IF(Config!$C$6=2,SUM(+Ene!AE120+Feb!AE120),IF(Config!$C$6=3,SUM(+Ene!AE120+Feb!AE120+Mar!AE120),IF(Config!$C$6=4,SUM(+Ene!AE120+Feb!AE120+Mar!AE120+Abr!AE120),IF(Config!$C$6=5,SUM(Ene!AE120+Feb!AE120+Mar!AE120+Abr!AE120+May!AE120),IF(Config!$C$6=6,SUM(+Ene!AE120+Feb!AE120+Mar!AE120+Abr!AE120+May!AE120+Jun!AE120),IF(Config!$C$6=7,SUM(Ene!AE120+Feb!AE120+Mar!AE120+Abr!AE120+May!AE120+Jun!AE120+Jul!AE120),IF(Config!$C$6=8,SUM(+Ene!AE120+Feb!AE120+Mar!AE120+Abr!AE120+May!AE120+Jun!AE120+Jul!AE120+Ago!AE120),IF(Config!$C$6=9,SUM(+Ene!AE120+Feb!AE120+Mar!AE120+Abr!AE120+May!AE120+Jun!AE120+Jul!AE120+Ago!AE120+Set!AE120),IF(Config!$C$6=10,SUM(+Ene!AE120+Feb!AE120+Mar!AE120+Abr!AE120+May!AE120+Jun!AE120+Jul!AE120+Ago!AE120+Set!AE120+Oct!AE120),IF(Config!$C$6=11,SUM(+Ene!AE120+Feb!AE120+Mar!AE120+Abr!AE120+May!AE120+Jun!AE120+Jul!AE120+Ago!AE120+Set!AE120+Oct!AE120+Nov!AE120),IF(Config!$C$6=12,SUM(+Ene!AE120+Feb!AE120+Mar!AE120+Abr!AE120+May!AE120+Jun!AE120+Jul!AE120+Ago!AE120+Set!AE120+Oct!AE120+Nov!AE120+Dic!AE120)))))))))))))</f>
        <v>0</v>
      </c>
      <c r="AF120" s="399">
        <f>IF(Config!$C$6=1,SUM(+Ene!AF120),IF(Config!$C$6=2,SUM(+Ene!AF120+Feb!AF120),IF(Config!$C$6=3,SUM(+Ene!AF120+Feb!AF120+Mar!AF120),IF(Config!$C$6=4,SUM(+Ene!AF120+Feb!AF120+Mar!AF120+Abr!AF120),IF(Config!$C$6=5,SUM(Ene!AF120+Feb!AF120+Mar!AF120+Abr!AF120+May!AF120),IF(Config!$C$6=6,SUM(+Ene!AF120+Feb!AF120+Mar!AF120+Abr!AF120+May!AF120+Jun!AF120),IF(Config!$C$6=7,SUM(Ene!AF120+Feb!AF120+Mar!AF120+Abr!AF120+May!AF120+Jun!AF120+Jul!AF120),IF(Config!$C$6=8,SUM(+Ene!AF120+Feb!AF120+Mar!AF120+Abr!AF120+May!AF120+Jun!AF120+Jul!AF120+Ago!AF120),IF(Config!$C$6=9,SUM(+Ene!AF120+Feb!AF120+Mar!AF120+Abr!AF120+May!AF120+Jun!AF120+Jul!AF120+Ago!AF120+Set!AF120),IF(Config!$C$6=10,SUM(+Ene!AF120+Feb!AF120+Mar!AF120+Abr!AF120+May!AF120+Jun!AF120+Jul!AF120+Ago!AF120+Set!AF120+Oct!AF120),IF(Config!$C$6=11,SUM(+Ene!AF120+Feb!AF120+Mar!AF120+Abr!AF120+May!AF120+Jun!AF120+Jul!AF120+Ago!AF120+Set!AF120+Oct!AF120+Nov!AF120),IF(Config!$C$6=12,SUM(+Ene!AF120+Feb!AF120+Mar!AF120+Abr!AF120+May!AF120+Jun!AF120+Jul!AF120+Ago!AF120+Set!AF120+Oct!AF120+Nov!AF120+Dic!AF120)))))))))))))</f>
        <v>0</v>
      </c>
      <c r="AG120" s="399">
        <f>IF(Config!$C$6=1,SUM(+Ene!AG120),IF(Config!$C$6=2,SUM(+Ene!AG120+Feb!AG120),IF(Config!$C$6=3,SUM(+Ene!AG120+Feb!AG120+Mar!AG120),IF(Config!$C$6=4,SUM(+Ene!AG120+Feb!AG120+Mar!AG120+Abr!AG120),IF(Config!$C$6=5,SUM(Ene!AG120+Feb!AG120+Mar!AG120+Abr!AG120+May!AG120),IF(Config!$C$6=6,SUM(+Ene!AG120+Feb!AG120+Mar!AG120+Abr!AG120+May!AG120+Jun!AG120),IF(Config!$C$6=7,SUM(Ene!AG120+Feb!AG120+Mar!AG120+Abr!AG120+May!AG120+Jun!AG120+Jul!AG120),IF(Config!$C$6=8,SUM(+Ene!AG120+Feb!AG120+Mar!AG120+Abr!AG120+May!AG120+Jun!AG120+Jul!AG120+Ago!AG120),IF(Config!$C$6=9,SUM(+Ene!AG120+Feb!AG120+Mar!AG120+Abr!AG120+May!AG120+Jun!AG120+Jul!AG120+Ago!AG120+Set!AG120),IF(Config!$C$6=10,SUM(+Ene!AG120+Feb!AG120+Mar!AG120+Abr!AG120+May!AG120+Jun!AG120+Jul!AG120+Ago!AG120+Set!AG120+Oct!AG120),IF(Config!$C$6=11,SUM(+Ene!AG120+Feb!AG120+Mar!AG120+Abr!AG120+May!AG120+Jun!AG120+Jul!AG120+Ago!AG120+Set!AG120+Oct!AG120+Nov!AG120),IF(Config!$C$6=12,SUM(+Ene!AG120+Feb!AG120+Mar!AG120+Abr!AG120+May!AG120+Jun!AG120+Jul!AG120+Ago!AG120+Set!AG120+Oct!AG120+Nov!AG120+Dic!AG120)))))))))))))</f>
        <v>0</v>
      </c>
      <c r="AH120" s="399">
        <f>IF(Config!$C$6=1,SUM(+Ene!AH120),IF(Config!$C$6=2,SUM(+Ene!AH120+Feb!AH120),IF(Config!$C$6=3,SUM(+Ene!AH120+Feb!AH120+Mar!AH120),IF(Config!$C$6=4,SUM(+Ene!AH120+Feb!AH120+Mar!AH120+Abr!AH120),IF(Config!$C$6=5,SUM(Ene!AH120+Feb!AH120+Mar!AH120+Abr!AH120+May!AH120),IF(Config!$C$6=6,SUM(+Ene!AH120+Feb!AH120+Mar!AH120+Abr!AH120+May!AH120+Jun!AH120),IF(Config!$C$6=7,SUM(Ene!AH120+Feb!AH120+Mar!AH120+Abr!AH120+May!AH120+Jun!AH120+Jul!AH120),IF(Config!$C$6=8,SUM(+Ene!AH120+Feb!AH120+Mar!AH120+Abr!AH120+May!AH120+Jun!AH120+Jul!AH120+Ago!AH120),IF(Config!$C$6=9,SUM(+Ene!AH120+Feb!AH120+Mar!AH120+Abr!AH120+May!AH120+Jun!AH120+Jul!AH120+Ago!AH120+Set!AH120),IF(Config!$C$6=10,SUM(+Ene!AH120+Feb!AH120+Mar!AH120+Abr!AH120+May!AH120+Jun!AH120+Jul!AH120+Ago!AH120+Set!AH120+Oct!AH120),IF(Config!$C$6=11,SUM(+Ene!AH120+Feb!AH120+Mar!AH120+Abr!AH120+May!AH120+Jun!AH120+Jul!AH120+Ago!AH120+Set!AH120+Oct!AH120+Nov!AH120),IF(Config!$C$6=12,SUM(+Ene!AH120+Feb!AH120+Mar!AH120+Abr!AH120+May!AH120+Jun!AH120+Jul!AH120+Ago!AH120+Set!AH120+Oct!AH120+Nov!AH120+Dic!AH120)))))))))))))</f>
        <v>0</v>
      </c>
      <c r="AI120" s="399">
        <f>IF(Config!$C$6=1,SUM(+Ene!AI120),IF(Config!$C$6=2,SUM(+Ene!AI120+Feb!AI120),IF(Config!$C$6=3,SUM(+Ene!AI120+Feb!AI120+Mar!AI120),IF(Config!$C$6=4,SUM(+Ene!AI120+Feb!AI120+Mar!AI120+Abr!AI120),IF(Config!$C$6=5,SUM(Ene!AI120+Feb!AI120+Mar!AI120+Abr!AI120+May!AI120),IF(Config!$C$6=6,SUM(+Ene!AI120+Feb!AI120+Mar!AI120+Abr!AI120+May!AI120+Jun!AI120),IF(Config!$C$6=7,SUM(Ene!AI120+Feb!AI120+Mar!AI120+Abr!AI120+May!AI120+Jun!AI120+Jul!AI120),IF(Config!$C$6=8,SUM(+Ene!AI120+Feb!AI120+Mar!AI120+Abr!AI120+May!AI120+Jun!AI120+Jul!AI120+Ago!AI120),IF(Config!$C$6=9,SUM(+Ene!AI120+Feb!AI120+Mar!AI120+Abr!AI120+May!AI120+Jun!AI120+Jul!AI120+Ago!AI120+Set!AI120),IF(Config!$C$6=10,SUM(+Ene!AI120+Feb!AI120+Mar!AI120+Abr!AI120+May!AI120+Jun!AI120+Jul!AI120+Ago!AI120+Set!AI120+Oct!AI120),IF(Config!$C$6=11,SUM(+Ene!AI120+Feb!AI120+Mar!AI120+Abr!AI120+May!AI120+Jun!AI120+Jul!AI120+Ago!AI120+Set!AI120+Oct!AI120+Nov!AI120),IF(Config!$C$6=12,SUM(+Ene!AI120+Feb!AI120+Mar!AI120+Abr!AI120+May!AI120+Jun!AI120+Jul!AI120+Ago!AI120+Set!AI120+Oct!AI120+Nov!AI120+Dic!AI120)))))))))))))</f>
        <v>0</v>
      </c>
      <c r="AJ120" s="399">
        <f>IF(Config!$C$6=1,SUM(+Ene!AJ120),IF(Config!$C$6=2,SUM(+Ene!AJ120+Feb!AJ120),IF(Config!$C$6=3,SUM(+Ene!AJ120+Feb!AJ120+Mar!AJ120),IF(Config!$C$6=4,SUM(+Ene!AJ120+Feb!AJ120+Mar!AJ120+Abr!AJ120),IF(Config!$C$6=5,SUM(Ene!AJ120+Feb!AJ120+Mar!AJ120+Abr!AJ120+May!AJ120),IF(Config!$C$6=6,SUM(+Ene!AJ120+Feb!AJ120+Mar!AJ120+Abr!AJ120+May!AJ120+Jun!AJ120),IF(Config!$C$6=7,SUM(Ene!AJ120+Feb!AJ120+Mar!AJ120+Abr!AJ120+May!AJ120+Jun!AJ120+Jul!AJ120),IF(Config!$C$6=8,SUM(+Ene!AJ120+Feb!AJ120+Mar!AJ120+Abr!AJ120+May!AJ120+Jun!AJ120+Jul!AJ120+Ago!AJ120),IF(Config!$C$6=9,SUM(+Ene!AJ120+Feb!AJ120+Mar!AJ120+Abr!AJ120+May!AJ120+Jun!AJ120+Jul!AJ120+Ago!AJ120+Set!AJ120),IF(Config!$C$6=10,SUM(+Ene!AJ120+Feb!AJ120+Mar!AJ120+Abr!AJ120+May!AJ120+Jun!AJ120+Jul!AJ120+Ago!AJ120+Set!AJ120+Oct!AJ120),IF(Config!$C$6=11,SUM(+Ene!AJ120+Feb!AJ120+Mar!AJ120+Abr!AJ120+May!AJ120+Jun!AJ120+Jul!AJ120+Ago!AJ120+Set!AJ120+Oct!AJ120+Nov!AJ120),IF(Config!$C$6=12,SUM(+Ene!AJ120+Feb!AJ120+Mar!AJ120+Abr!AJ120+May!AJ120+Jun!AJ120+Jul!AJ120+Ago!AJ120+Set!AJ120+Oct!AJ120+Nov!AJ120+Dic!AJ120)))))))))))))</f>
        <v>0</v>
      </c>
      <c r="AK120" s="399">
        <f>IF(Config!$C$6=1,SUM(+Ene!AK120),IF(Config!$C$6=2,SUM(+Ene!AK120+Feb!AK120),IF(Config!$C$6=3,SUM(+Ene!AK120+Feb!AK120+Mar!AK120),IF(Config!$C$6=4,SUM(+Ene!AK120+Feb!AK120+Mar!AK120+Abr!AK120),IF(Config!$C$6=5,SUM(Ene!AK120+Feb!AK120+Mar!AK120+Abr!AK120+May!AK120),IF(Config!$C$6=6,SUM(+Ene!AK120+Feb!AK120+Mar!AK120+Abr!AK120+May!AK120+Jun!AK120),IF(Config!$C$6=7,SUM(Ene!AK120+Feb!AK120+Mar!AK120+Abr!AK120+May!AK120+Jun!AK120+Jul!AK120),IF(Config!$C$6=8,SUM(+Ene!AK120+Feb!AK120+Mar!AK120+Abr!AK120+May!AK120+Jun!AK120+Jul!AK120+Ago!AK120),IF(Config!$C$6=9,SUM(+Ene!AK120+Feb!AK120+Mar!AK120+Abr!AK120+May!AK120+Jun!AK120+Jul!AK120+Ago!AK120+Set!AK120),IF(Config!$C$6=10,SUM(+Ene!AK120+Feb!AK120+Mar!AK120+Abr!AK120+May!AK120+Jun!AK120+Jul!AK120+Ago!AK120+Set!AK120+Oct!AK120),IF(Config!$C$6=11,SUM(+Ene!AK120+Feb!AK120+Mar!AK120+Abr!AK120+May!AK120+Jun!AK120+Jul!AK120+Ago!AK120+Set!AK120+Oct!AK120+Nov!AK120),IF(Config!$C$6=12,SUM(+Ene!AK120+Feb!AK120+Mar!AK120+Abr!AK120+May!AK120+Jun!AK120+Jul!AK120+Ago!AK120+Set!AK120+Oct!AK120+Nov!AK120+Dic!AK120)))))))))))))</f>
        <v>0</v>
      </c>
      <c r="AL120" s="399">
        <f>IF(Config!$C$6=1,SUM(+Ene!AL120),IF(Config!$C$6=2,SUM(+Ene!AL120+Feb!AL120),IF(Config!$C$6=3,SUM(+Ene!AL120+Feb!AL120+Mar!AL120),IF(Config!$C$6=4,SUM(+Ene!AL120+Feb!AL120+Mar!AL120+Abr!AL120),IF(Config!$C$6=5,SUM(Ene!AL120+Feb!AL120+Mar!AL120+Abr!AL120+May!AL120),IF(Config!$C$6=6,SUM(+Ene!AL120+Feb!AL120+Mar!AL120+Abr!AL120+May!AL120+Jun!AL120),IF(Config!$C$6=7,SUM(Ene!AL120+Feb!AL120+Mar!AL120+Abr!AL120+May!AL120+Jun!AL120+Jul!AL120),IF(Config!$C$6=8,SUM(+Ene!AL120+Feb!AL120+Mar!AL120+Abr!AL120+May!AL120+Jun!AL120+Jul!AL120+Ago!AL120),IF(Config!$C$6=9,SUM(+Ene!AL120+Feb!AL120+Mar!AL120+Abr!AL120+May!AL120+Jun!AL120+Jul!AL120+Ago!AL120+Set!AL120),IF(Config!$C$6=10,SUM(+Ene!AL120+Feb!AL120+Mar!AL120+Abr!AL120+May!AL120+Jun!AL120+Jul!AL120+Ago!AL120+Set!AL120+Oct!AL120),IF(Config!$C$6=11,SUM(+Ene!AL120+Feb!AL120+Mar!AL120+Abr!AL120+May!AL120+Jun!AL120+Jul!AL120+Ago!AL120+Set!AL120+Oct!AL120+Nov!AL120),IF(Config!$C$6=12,SUM(+Ene!AL120+Feb!AL120+Mar!AL120+Abr!AL120+May!AL120+Jun!AL120+Jul!AL120+Ago!AL120+Set!AL120+Oct!AL120+Nov!AL120+Dic!AL120)))))))))))))</f>
        <v>0</v>
      </c>
      <c r="AM120" s="399">
        <f>IF(Config!$C$6=1,SUM(+Ene!AM120),IF(Config!$C$6=2,SUM(+Ene!AM120+Feb!AM120),IF(Config!$C$6=3,SUM(+Ene!AM120+Feb!AM120+Mar!AM120),IF(Config!$C$6=4,SUM(+Ene!AM120+Feb!AM120+Mar!AM120+Abr!AM120),IF(Config!$C$6=5,SUM(Ene!AM120+Feb!AM120+Mar!AM120+Abr!AM120+May!AM120),IF(Config!$C$6=6,SUM(+Ene!AM120+Feb!AM120+Mar!AM120+Abr!AM120+May!AM120+Jun!AM120),IF(Config!$C$6=7,SUM(Ene!AM120+Feb!AM120+Mar!AM120+Abr!AM120+May!AM120+Jun!AM120+Jul!AM120),IF(Config!$C$6=8,SUM(+Ene!AM120+Feb!AM120+Mar!AM120+Abr!AM120+May!AM120+Jun!AM120+Jul!AM120+Ago!AM120),IF(Config!$C$6=9,SUM(+Ene!AM120+Feb!AM120+Mar!AM120+Abr!AM120+May!AM120+Jun!AM120+Jul!AM120+Ago!AM120+Set!AM120),IF(Config!$C$6=10,SUM(+Ene!AM120+Feb!AM120+Mar!AM120+Abr!AM120+May!AM120+Jun!AM120+Jul!AM120+Ago!AM120+Set!AM120+Oct!AM120),IF(Config!$C$6=11,SUM(+Ene!AM120+Feb!AM120+Mar!AM120+Abr!AM120+May!AM120+Jun!AM120+Jul!AM120+Ago!AM120+Set!AM120+Oct!AM120+Nov!AM120),IF(Config!$C$6=12,SUM(+Ene!AM120+Feb!AM120+Mar!AM120+Abr!AM120+May!AM120+Jun!AM120+Jul!AM120+Ago!AM120+Set!AM120+Oct!AM120+Nov!AM120+Dic!AM120)))))))))))))</f>
        <v>0</v>
      </c>
      <c r="AN120" s="399">
        <f>IF(Config!$C$6=1,SUM(+Ene!AN120),IF(Config!$C$6=2,SUM(+Ene!AN120+Feb!AN120),IF(Config!$C$6=3,SUM(+Ene!AN120+Feb!AN120+Mar!AN120),IF(Config!$C$6=4,SUM(+Ene!AN120+Feb!AN120+Mar!AN120+Abr!AN120),IF(Config!$C$6=5,SUM(Ene!AN120+Feb!AN120+Mar!AN120+Abr!AN120+May!AN120),IF(Config!$C$6=6,SUM(+Ene!AN120+Feb!AN120+Mar!AN120+Abr!AN120+May!AN120+Jun!AN120),IF(Config!$C$6=7,SUM(Ene!AN120+Feb!AN120+Mar!AN120+Abr!AN120+May!AN120+Jun!AN120+Jul!AN120),IF(Config!$C$6=8,SUM(+Ene!AN120+Feb!AN120+Mar!AN120+Abr!AN120+May!AN120+Jun!AN120+Jul!AN120+Ago!AN120),IF(Config!$C$6=9,SUM(+Ene!AN120+Feb!AN120+Mar!AN120+Abr!AN120+May!AN120+Jun!AN120+Jul!AN120+Ago!AN120+Set!AN120),IF(Config!$C$6=10,SUM(+Ene!AN120+Feb!AN120+Mar!AN120+Abr!AN120+May!AN120+Jun!AN120+Jul!AN120+Ago!AN120+Set!AN120+Oct!AN120),IF(Config!$C$6=11,SUM(+Ene!AN120+Feb!AN120+Mar!AN120+Abr!AN120+May!AN120+Jun!AN120+Jul!AN120+Ago!AN120+Set!AN120+Oct!AN120+Nov!AN120),IF(Config!$C$6=12,SUM(+Ene!AN120+Feb!AN120+Mar!AN120+Abr!AN120+May!AN120+Jun!AN120+Jul!AN120+Ago!AN120+Set!AN120+Oct!AN120+Nov!AN120+Dic!AN120)))))))))))))</f>
        <v>0</v>
      </c>
      <c r="AO120" s="399">
        <f>IF(Config!$C$6=1,SUM(+Ene!AO120),IF(Config!$C$6=2,SUM(+Ene!AO120+Feb!AO120),IF(Config!$C$6=3,SUM(+Ene!AO120+Feb!AO120+Mar!AO120),IF(Config!$C$6=4,SUM(+Ene!AO120+Feb!AO120+Mar!AO120+Abr!AO120),IF(Config!$C$6=5,SUM(Ene!AO120+Feb!AO120+Mar!AO120+Abr!AO120+May!AO120),IF(Config!$C$6=6,SUM(+Ene!AO120+Feb!AO120+Mar!AO120+Abr!AO120+May!AO120+Jun!AO120),IF(Config!$C$6=7,SUM(Ene!AO120+Feb!AO120+Mar!AO120+Abr!AO120+May!AO120+Jun!AO120+Jul!AO120),IF(Config!$C$6=8,SUM(+Ene!AO120+Feb!AO120+Mar!AO120+Abr!AO120+May!AO120+Jun!AO120+Jul!AO120+Ago!AO120),IF(Config!$C$6=9,SUM(+Ene!AO120+Feb!AO120+Mar!AO120+Abr!AO120+May!AO120+Jun!AO120+Jul!AO120+Ago!AO120+Set!AO120),IF(Config!$C$6=10,SUM(+Ene!AO120+Feb!AO120+Mar!AO120+Abr!AO120+May!AO120+Jun!AO120+Jul!AO120+Ago!AO120+Set!AO120+Oct!AO120),IF(Config!$C$6=11,SUM(+Ene!AO120+Feb!AO120+Mar!AO120+Abr!AO120+May!AO120+Jun!AO120+Jul!AO120+Ago!AO120+Set!AO120+Oct!AO120+Nov!AO120),IF(Config!$C$6=12,SUM(+Ene!AO120+Feb!AO120+Mar!AO120+Abr!AO120+May!AO120+Jun!AO120+Jul!AO120+Ago!AO120+Set!AO120+Oct!AO120+Nov!AO120+Dic!AO120)))))))))))))</f>
        <v>0</v>
      </c>
      <c r="AP120" s="399">
        <f>IF(Config!$C$6=1,SUM(+Ene!AP120),IF(Config!$C$6=2,SUM(+Ene!AP120+Feb!AP120),IF(Config!$C$6=3,SUM(+Ene!AP120+Feb!AP120+Mar!AP120),IF(Config!$C$6=4,SUM(+Ene!AP120+Feb!AP120+Mar!AP120+Abr!AP120),IF(Config!$C$6=5,SUM(Ene!AP120+Feb!AP120+Mar!AP120+Abr!AP120+May!AP120),IF(Config!$C$6=6,SUM(+Ene!AP120+Feb!AP120+Mar!AP120+Abr!AP120+May!AP120+Jun!AP120),IF(Config!$C$6=7,SUM(Ene!AP120+Feb!AP120+Mar!AP120+Abr!AP120+May!AP120+Jun!AP120+Jul!AP120),IF(Config!$C$6=8,SUM(+Ene!AP120+Feb!AP120+Mar!AP120+Abr!AP120+May!AP120+Jun!AP120+Jul!AP120+Ago!AP120),IF(Config!$C$6=9,SUM(+Ene!AP120+Feb!AP120+Mar!AP120+Abr!AP120+May!AP120+Jun!AP120+Jul!AP120+Ago!AP120+Set!AP120),IF(Config!$C$6=10,SUM(+Ene!AP120+Feb!AP120+Mar!AP120+Abr!AP120+May!AP120+Jun!AP120+Jul!AP120+Ago!AP120+Set!AP120+Oct!AP120),IF(Config!$C$6=11,SUM(+Ene!AP120+Feb!AP120+Mar!AP120+Abr!AP120+May!AP120+Jun!AP120+Jul!AP120+Ago!AP120+Set!AP120+Oct!AP120+Nov!AP120),IF(Config!$C$6=12,SUM(+Ene!AP120+Feb!AP120+Mar!AP120+Abr!AP120+May!AP120+Jun!AP120+Jul!AP120+Ago!AP120+Set!AP120+Oct!AP120+Nov!AP120+Dic!AP120)))))))))))))</f>
        <v>0</v>
      </c>
      <c r="AQ120" s="399">
        <f>IF(Config!$C$6=1,SUM(+Ene!AQ120),IF(Config!$C$6=2,SUM(+Ene!AQ120+Feb!AQ120),IF(Config!$C$6=3,SUM(+Ene!AQ120+Feb!AQ120+Mar!AQ120),IF(Config!$C$6=4,SUM(+Ene!AQ120+Feb!AQ120+Mar!AQ120+Abr!AQ120),IF(Config!$C$6=5,SUM(Ene!AQ120+Feb!AQ120+Mar!AQ120+Abr!AQ120+May!AQ120),IF(Config!$C$6=6,SUM(+Ene!AQ120+Feb!AQ120+Mar!AQ120+Abr!AQ120+May!AQ120+Jun!AQ120),IF(Config!$C$6=7,SUM(Ene!AQ120+Feb!AQ120+Mar!AQ120+Abr!AQ120+May!AQ120+Jun!AQ120+Jul!AQ120),IF(Config!$C$6=8,SUM(+Ene!AQ120+Feb!AQ120+Mar!AQ120+Abr!AQ120+May!AQ120+Jun!AQ120+Jul!AQ120+Ago!AQ120),IF(Config!$C$6=9,SUM(+Ene!AQ120+Feb!AQ120+Mar!AQ120+Abr!AQ120+May!AQ120+Jun!AQ120+Jul!AQ120+Ago!AQ120+Set!AQ120),IF(Config!$C$6=10,SUM(+Ene!AQ120+Feb!AQ120+Mar!AQ120+Abr!AQ120+May!AQ120+Jun!AQ120+Jul!AQ120+Ago!AQ120+Set!AQ120+Oct!AQ120),IF(Config!$C$6=11,SUM(+Ene!AQ120+Feb!AQ120+Mar!AQ120+Abr!AQ120+May!AQ120+Jun!AQ120+Jul!AQ120+Ago!AQ120+Set!AQ120+Oct!AQ120+Nov!AQ120),IF(Config!$C$6=12,SUM(+Ene!AQ120+Feb!AQ120+Mar!AQ120+Abr!AQ120+May!AQ120+Jun!AQ120+Jul!AQ120+Ago!AQ120+Set!AQ120+Oct!AQ120+Nov!AQ120+Dic!AQ120)))))))))))))</f>
        <v>0</v>
      </c>
      <c r="AR120" s="399">
        <f>IF(Config!$C$6=1,SUM(+Ene!AR120),IF(Config!$C$6=2,SUM(+Ene!AR120+Feb!AR120),IF(Config!$C$6=3,SUM(+Ene!AR120+Feb!AR120+Mar!AR120),IF(Config!$C$6=4,SUM(+Ene!AR120+Feb!AR120+Mar!AR120+Abr!AR120),IF(Config!$C$6=5,SUM(Ene!AR120+Feb!AR120+Mar!AR120+Abr!AR120+May!AR120),IF(Config!$C$6=6,SUM(+Ene!AR120+Feb!AR120+Mar!AR120+Abr!AR120+May!AR120+Jun!AR120),IF(Config!$C$6=7,SUM(Ene!AR120+Feb!AR120+Mar!AR120+Abr!AR120+May!AR120+Jun!AR120+Jul!AR120),IF(Config!$C$6=8,SUM(+Ene!AR120+Feb!AR120+Mar!AR120+Abr!AR120+May!AR120+Jun!AR120+Jul!AR120+Ago!AR120),IF(Config!$C$6=9,SUM(+Ene!AR120+Feb!AR120+Mar!AR120+Abr!AR120+May!AR120+Jun!AR120+Jul!AR120+Ago!AR120+Set!AR120),IF(Config!$C$6=10,SUM(+Ene!AR120+Feb!AR120+Mar!AR120+Abr!AR120+May!AR120+Jun!AR120+Jul!AR120+Ago!AR120+Set!AR120+Oct!AR120),IF(Config!$C$6=11,SUM(+Ene!AR120+Feb!AR120+Mar!AR120+Abr!AR120+May!AR120+Jun!AR120+Jul!AR120+Ago!AR120+Set!AR120+Oct!AR120+Nov!AR120),IF(Config!$C$6=12,SUM(+Ene!AR120+Feb!AR120+Mar!AR120+Abr!AR120+May!AR120+Jun!AR120+Jul!AR120+Ago!AR120+Set!AR120+Oct!AR120+Nov!AR120+Dic!AR120)))))))))))))</f>
        <v>0</v>
      </c>
      <c r="AS120" s="399">
        <f>IF(Config!$C$6=1,SUM(+Ene!AS120),IF(Config!$C$6=2,SUM(+Ene!AS120+Feb!AS120),IF(Config!$C$6=3,SUM(+Ene!AS120+Feb!AS120+Mar!AS120),IF(Config!$C$6=4,SUM(+Ene!AS120+Feb!AS120+Mar!AS120+Abr!AS120),IF(Config!$C$6=5,SUM(Ene!AS120+Feb!AS120+Mar!AS120+Abr!AS120+May!AS120),IF(Config!$C$6=6,SUM(+Ene!AS120+Feb!AS120+Mar!AS120+Abr!AS120+May!AS120+Jun!AS120),IF(Config!$C$6=7,SUM(Ene!AS120+Feb!AS120+Mar!AS120+Abr!AS120+May!AS120+Jun!AS120+Jul!AS120),IF(Config!$C$6=8,SUM(+Ene!AS120+Feb!AS120+Mar!AS120+Abr!AS120+May!AS120+Jun!AS120+Jul!AS120+Ago!AS120),IF(Config!$C$6=9,SUM(+Ene!AS120+Feb!AS120+Mar!AS120+Abr!AS120+May!AS120+Jun!AS120+Jul!AS120+Ago!AS120+Set!AS120),IF(Config!$C$6=10,SUM(+Ene!AS120+Feb!AS120+Mar!AS120+Abr!AS120+May!AS120+Jun!AS120+Jul!AS120+Ago!AS120+Set!AS120+Oct!AS120),IF(Config!$C$6=11,SUM(+Ene!AS120+Feb!AS120+Mar!AS120+Abr!AS120+May!AS120+Jun!AS120+Jul!AS120+Ago!AS120+Set!AS120+Oct!AS120+Nov!AS120),IF(Config!$C$6=12,SUM(+Ene!AS120+Feb!AS120+Mar!AS120+Abr!AS120+May!AS120+Jun!AS120+Jul!AS120+Ago!AS120+Set!AS120+Oct!AS120+Nov!AS120+Dic!AS120)))))))))))))</f>
        <v>0</v>
      </c>
      <c r="AT120" s="399">
        <f>IF(Config!$C$6=1,SUM(+Ene!AT120),IF(Config!$C$6=2,SUM(+Ene!AT120+Feb!AT120),IF(Config!$C$6=3,SUM(+Ene!AT120+Feb!AT120+Mar!AT120),IF(Config!$C$6=4,SUM(+Ene!AT120+Feb!AT120+Mar!AT120+Abr!AT120),IF(Config!$C$6=5,SUM(Ene!AT120+Feb!AT120+Mar!AT120+Abr!AT120+May!AT120),IF(Config!$C$6=6,SUM(+Ene!AT120+Feb!AT120+Mar!AT120+Abr!AT120+May!AT120+Jun!AT120),IF(Config!$C$6=7,SUM(Ene!AT120+Feb!AT120+Mar!AT120+Abr!AT120+May!AT120+Jun!AT120+Jul!AT120),IF(Config!$C$6=8,SUM(+Ene!AT120+Feb!AT120+Mar!AT120+Abr!AT120+May!AT120+Jun!AT120+Jul!AT120+Ago!AT120),IF(Config!$C$6=9,SUM(+Ene!AT120+Feb!AT120+Mar!AT120+Abr!AT120+May!AT120+Jun!AT120+Jul!AT120+Ago!AT120+Set!AT120),IF(Config!$C$6=10,SUM(+Ene!AT120+Feb!AT120+Mar!AT120+Abr!AT120+May!AT120+Jun!AT120+Jul!AT120+Ago!AT120+Set!AT120+Oct!AT120),IF(Config!$C$6=11,SUM(+Ene!AT120+Feb!AT120+Mar!AT120+Abr!AT120+May!AT120+Jun!AT120+Jul!AT120+Ago!AT120+Set!AT120+Oct!AT120+Nov!AT120),IF(Config!$C$6=12,SUM(+Ene!AT120+Feb!AT120+Mar!AT120+Abr!AT120+May!AT120+Jun!AT120+Jul!AT120+Ago!AT120+Set!AT120+Oct!AT120+Nov!AT120+Dic!AT120)))))))))))))</f>
        <v>0</v>
      </c>
      <c r="AU120">
        <f t="shared" si="79"/>
        <v>0</v>
      </c>
      <c r="AV120" s="395">
        <f t="shared" si="81"/>
        <v>0</v>
      </c>
      <c r="AW120" s="395">
        <f t="shared" si="82"/>
        <v>0</v>
      </c>
      <c r="AX120" s="395">
        <f t="shared" si="83"/>
        <v>0</v>
      </c>
      <c r="AY120" s="395">
        <f t="shared" si="84"/>
        <v>0</v>
      </c>
      <c r="AZ120" s="395">
        <f t="shared" si="85"/>
        <v>0</v>
      </c>
      <c r="BA120" s="395">
        <f t="shared" si="86"/>
        <v>0</v>
      </c>
      <c r="BB120" s="37">
        <f t="shared" si="59"/>
        <v>0</v>
      </c>
      <c r="BC120" s="395">
        <f t="shared" si="87"/>
        <v>0</v>
      </c>
      <c r="BD120" s="396">
        <f t="shared" si="88"/>
        <v>0</v>
      </c>
      <c r="BE120" s="395">
        <f t="shared" si="89"/>
        <v>0</v>
      </c>
      <c r="BF120" s="54">
        <f t="shared" si="69"/>
        <v>0</v>
      </c>
      <c r="BG120" t="str">
        <f t="shared" si="80"/>
        <v>OK</v>
      </c>
    </row>
    <row r="121" spans="1:59" x14ac:dyDescent="0.25">
      <c r="A121" s="400">
        <v>118</v>
      </c>
      <c r="B121" s="397" t="str">
        <f>METAS!B117</f>
        <v>PORCENTAJE DE NIÑOS DE 12 A 23 MESES DE EDAD CON DOSAJE DE HEMOGLOBINA</v>
      </c>
      <c r="C121" s="390" t="str">
        <f>METAS!D117</f>
        <v>NUTRICIÓN</v>
      </c>
      <c r="D121" s="399">
        <f>IF(Config!$C$6=1,SUM(+Ene!D121),IF(Config!$C$6=2,SUM(+Ene!D121+Feb!D121),IF(Config!$C$6=3,SUM(+Ene!D121+Feb!D121+Mar!D121),IF(Config!$C$6=4,SUM(+Ene!D121+Feb!D121+Mar!D121+Abr!D121),IF(Config!$C$6=5,SUM(Ene!D121+Feb!D121+Mar!D121+Abr!D121+May!D121),IF(Config!$C$6=6,SUM(+Ene!D121+Feb!D121+Mar!D121+Abr!D121+May!D121+Jun!D121),IF(Config!$C$6=7,SUM(Ene!D121+Feb!D121+Mar!D121+Abr!D121+May!D121+Jun!D121+Jul!D121),IF(Config!$C$6=8,SUM(+Ene!D121+Feb!D121+Mar!D121+Abr!D121+May!D121+Jun!D121+Jul!D121+Ago!D121),IF(Config!$C$6=9,SUM(+Ene!D121+Feb!D121+Mar!D121+Abr!D121+May!D121+Jun!D121+Jul!D121+Ago!D121+Set!D121),IF(Config!$C$6=10,SUM(+Ene!D121+Feb!D121+Mar!D121+Abr!D121+May!D121+Jun!D121+Jul!D121+Ago!D121+Set!D121+Oct!D121),IF(Config!$C$6=11,SUM(+Ene!D121+Feb!D121+Mar!D121+Abr!D121+May!D121+Jun!D121+Jul!D121+Ago!D121+Set!D121+Oct!D121+Nov!D121),IF(Config!$C$6=12,SUM(+Ene!D121+Feb!D121+Mar!D121+Abr!D121+May!D121+Jun!D121+Jul!D121+Ago!D121+Set!D121+Oct!D121+Nov!D121+Dic!D121)))))))))))))</f>
        <v>0</v>
      </c>
      <c r="E121" s="399">
        <f>IF(Config!$C$6=1,SUM(+Ene!E121),IF(Config!$C$6=2,SUM(+Ene!E121+Feb!E121),IF(Config!$C$6=3,SUM(+Ene!E121+Feb!E121+Mar!E121),IF(Config!$C$6=4,SUM(+Ene!E121+Feb!E121+Mar!E121+Abr!E121),IF(Config!$C$6=5,SUM(Ene!E121+Feb!E121+Mar!E121+Abr!E121+May!E121),IF(Config!$C$6=6,SUM(+Ene!E121+Feb!E121+Mar!E121+Abr!E121+May!E121+Jun!E121),IF(Config!$C$6=7,SUM(Ene!E121+Feb!E121+Mar!E121+Abr!E121+May!E121+Jun!E121+Jul!E121),IF(Config!$C$6=8,SUM(+Ene!E121+Feb!E121+Mar!E121+Abr!E121+May!E121+Jun!E121+Jul!E121+Ago!E121),IF(Config!$C$6=9,SUM(+Ene!E121+Feb!E121+Mar!E121+Abr!E121+May!E121+Jun!E121+Jul!E121+Ago!E121+Set!E121),IF(Config!$C$6=10,SUM(+Ene!E121+Feb!E121+Mar!E121+Abr!E121+May!E121+Jun!E121+Jul!E121+Ago!E121+Set!E121+Oct!E121),IF(Config!$C$6=11,SUM(+Ene!E121+Feb!E121+Mar!E121+Abr!E121+May!E121+Jun!E121+Jul!E121+Ago!E121+Set!E121+Oct!E121+Nov!E121),IF(Config!$C$6=12,SUM(+Ene!E121+Feb!E121+Mar!E121+Abr!E121+May!E121+Jun!E121+Jul!E121+Ago!E121+Set!E121+Oct!E121+Nov!E121+Dic!E121)))))))))))))</f>
        <v>0</v>
      </c>
      <c r="F121" s="429">
        <f>IF(Config!$C$6=1,SUM(+Ene!F141),IF(Config!$C$6=2,SUM(+Ene!F141+Feb!F141),IF(Config!$C$6=3,SUM(+Ene!F141+Feb!F141+Mar!F141),IF(Config!$C$6=4,SUM(+Ene!F141+Feb!F141+Mar!F141+Abr!F141),IF(Config!$C$6=5,SUM(Ene!F141+Feb!F141+Mar!F141+Abr!F141+May!F141),IF(Config!$C$6=6,SUM(+Ene!F141+Feb!F141+Mar!F141+Abr!F141+May!F141+Jun!F141),IF(Config!$C$6=7,SUM(Ene!F141+Feb!F141+Mar!F141+Abr!F141+May!F141+Jun!F141+Jul!F141),IF(Config!$C$6=8,SUM(+Ene!F141+Feb!F141+Mar!F141+Abr!F141+May!F141+Jun!F141+Jul!F141+Ago!F141),IF(Config!$C$6=9,SUM(+Ene!F141+Feb!F141+Mar!F141+Abr!F141+May!F141+Jun!F141+Jul!F141+Ago!F141+Set!F141),IF(Config!$C$6=10,SUM(+Ene!F141+Feb!F141+Mar!F141+Abr!F141+May!F141+Jun!F141+Jul!F141+Ago!F141+Set!F141+Oct!F141),IF(Config!$C$6=11,SUM(+Ene!F141+Feb!F141+Mar!F141+Abr!F141+May!F141+Jun!F141+Jul!F141+Ago!F141+Set!F141+Oct!F141+Nov!F141),IF(Config!$C$6=12,SUM(+Ene!F141+Feb!F141+Mar!F141+Abr!F141+May!F141+Jun!F141+Jul!F141+Ago!F141+Set!F141+Oct!F141+Nov!F141+Dic!F141)))))))))))))</f>
        <v>0</v>
      </c>
      <c r="G121" s="399">
        <f>IF(Config!$C$6=1,SUM(+Ene!G121),IF(Config!$C$6=2,SUM(+Ene!G121+Feb!G121),IF(Config!$C$6=3,SUM(+Ene!G121+Feb!G121+Mar!G121),IF(Config!$C$6=4,SUM(+Ene!G121+Feb!G121+Mar!G121+Abr!G121),IF(Config!$C$6=5,SUM(Ene!G121+Feb!G121+Mar!G121+Abr!G121+May!G121),IF(Config!$C$6=6,SUM(+Ene!G121+Feb!G121+Mar!G121+Abr!G121+May!G121+Jun!G121),IF(Config!$C$6=7,SUM(Ene!G121+Feb!G121+Mar!G121+Abr!G121+May!G121+Jun!G121+Jul!G121),IF(Config!$C$6=8,SUM(+Ene!G121+Feb!G121+Mar!G121+Abr!G121+May!G121+Jun!G121+Jul!G121+Ago!G121),IF(Config!$C$6=9,SUM(+Ene!G121+Feb!G121+Mar!G121+Abr!G121+May!G121+Jun!G121+Jul!G121+Ago!G121+Set!G121),IF(Config!$C$6=10,SUM(+Ene!G121+Feb!G121+Mar!G121+Abr!G121+May!G121+Jun!G121+Jul!G121+Ago!G121+Set!G121+Oct!G121),IF(Config!$C$6=11,SUM(+Ene!G121+Feb!G121+Mar!G121+Abr!G121+May!G121+Jun!G121+Jul!G121+Ago!G121+Set!G121+Oct!G121+Nov!G121),IF(Config!$C$6=12,SUM(+Ene!G121+Feb!G121+Mar!G121+Abr!G121+May!G121+Jun!G121+Jul!G121+Ago!G121+Set!G121+Oct!G121+Nov!G121+Dic!G121)))))))))))))</f>
        <v>0</v>
      </c>
      <c r="H121" s="399">
        <f>IF(Config!$C$6=1,SUM(+Ene!H121),IF(Config!$C$6=2,SUM(+Ene!H121+Feb!H121),IF(Config!$C$6=3,SUM(+Ene!H121+Feb!H121+Mar!H121),IF(Config!$C$6=4,SUM(+Ene!H121+Feb!H121+Mar!H121+Abr!H121),IF(Config!$C$6=5,SUM(Ene!H121+Feb!H121+Mar!H121+Abr!H121+May!H121),IF(Config!$C$6=6,SUM(+Ene!H121+Feb!H121+Mar!H121+Abr!H121+May!H121+Jun!H121),IF(Config!$C$6=7,SUM(Ene!H121+Feb!H121+Mar!H121+Abr!H121+May!H121+Jun!H121+Jul!H121),IF(Config!$C$6=8,SUM(+Ene!H121+Feb!H121+Mar!H121+Abr!H121+May!H121+Jun!H121+Jul!H121+Ago!H121),IF(Config!$C$6=9,SUM(+Ene!H121+Feb!H121+Mar!H121+Abr!H121+May!H121+Jun!H121+Jul!H121+Ago!H121+Set!H121),IF(Config!$C$6=10,SUM(+Ene!H121+Feb!H121+Mar!H121+Abr!H121+May!H121+Jun!H121+Jul!H121+Ago!H121+Set!H121+Oct!H121),IF(Config!$C$6=11,SUM(+Ene!H121+Feb!H121+Mar!H121+Abr!H121+May!H121+Jun!H121+Jul!H121+Ago!H121+Set!H121+Oct!H121+Nov!H121),IF(Config!$C$6=12,SUM(+Ene!H121+Feb!H121+Mar!H121+Abr!H121+May!H121+Jun!H121+Jul!H121+Ago!H121+Set!H121+Oct!H121+Nov!H121+Dic!H121)))))))))))))</f>
        <v>0</v>
      </c>
      <c r="I121" s="399">
        <f>IF(Config!$C$6=1,SUM(+Ene!I121),IF(Config!$C$6=2,SUM(+Ene!I121+Feb!I121),IF(Config!$C$6=3,SUM(+Ene!I121+Feb!I121+Mar!I121),IF(Config!$C$6=4,SUM(+Ene!I121+Feb!I121+Mar!I121+Abr!I121),IF(Config!$C$6=5,SUM(Ene!I121+Feb!I121+Mar!I121+Abr!I121+May!I121),IF(Config!$C$6=6,SUM(+Ene!I121+Feb!I121+Mar!I121+Abr!I121+May!I121+Jun!I121),IF(Config!$C$6=7,SUM(Ene!I121+Feb!I121+Mar!I121+Abr!I121+May!I121+Jun!I121+Jul!I121),IF(Config!$C$6=8,SUM(+Ene!I121+Feb!I121+Mar!I121+Abr!I121+May!I121+Jun!I121+Jul!I121+Ago!I121),IF(Config!$C$6=9,SUM(+Ene!I121+Feb!I121+Mar!I121+Abr!I121+May!I121+Jun!I121+Jul!I121+Ago!I121+Set!I121),IF(Config!$C$6=10,SUM(+Ene!I121+Feb!I121+Mar!I121+Abr!I121+May!I121+Jun!I121+Jul!I121+Ago!I121+Set!I121+Oct!I121),IF(Config!$C$6=11,SUM(+Ene!I121+Feb!I121+Mar!I121+Abr!I121+May!I121+Jun!I121+Jul!I121+Ago!I121+Set!I121+Oct!I121+Nov!I121),IF(Config!$C$6=12,SUM(+Ene!I121+Feb!I121+Mar!I121+Abr!I121+May!I121+Jun!I121+Jul!I121+Ago!I121+Set!I121+Oct!I121+Nov!I121+Dic!I121)))))))))))))</f>
        <v>0</v>
      </c>
      <c r="J121" s="399">
        <f>IF(Config!$C$6=1,SUM(+Ene!J121),IF(Config!$C$6=2,SUM(+Ene!J121+Feb!J121),IF(Config!$C$6=3,SUM(+Ene!J121+Feb!J121+Mar!J121),IF(Config!$C$6=4,SUM(+Ene!J121+Feb!J121+Mar!J121+Abr!J121),IF(Config!$C$6=5,SUM(Ene!J121+Feb!J121+Mar!J121+Abr!J121+May!J121),IF(Config!$C$6=6,SUM(+Ene!J121+Feb!J121+Mar!J121+Abr!J121+May!J121+Jun!J121),IF(Config!$C$6=7,SUM(Ene!J121+Feb!J121+Mar!J121+Abr!J121+May!J121+Jun!J121+Jul!J121),IF(Config!$C$6=8,SUM(+Ene!J121+Feb!J121+Mar!J121+Abr!J121+May!J121+Jun!J121+Jul!J121+Ago!J121),IF(Config!$C$6=9,SUM(+Ene!J121+Feb!J121+Mar!J121+Abr!J121+May!J121+Jun!J121+Jul!J121+Ago!J121+Set!J121),IF(Config!$C$6=10,SUM(+Ene!J121+Feb!J121+Mar!J121+Abr!J121+May!J121+Jun!J121+Jul!J121+Ago!J121+Set!J121+Oct!J121),IF(Config!$C$6=11,SUM(+Ene!J121+Feb!J121+Mar!J121+Abr!J121+May!J121+Jun!J121+Jul!J121+Ago!J121+Set!J121+Oct!J121+Nov!J121),IF(Config!$C$6=12,SUM(+Ene!J121+Feb!J121+Mar!J121+Abr!J121+May!J121+Jun!J121+Jul!J121+Ago!J121+Set!J121+Oct!J121+Nov!J121+Dic!J121)))))))))))))</f>
        <v>0</v>
      </c>
      <c r="K121" s="399">
        <f>IF(Config!$C$6=1,SUM(+Ene!K121),IF(Config!$C$6=2,SUM(+Ene!K121+Feb!K121),IF(Config!$C$6=3,SUM(+Ene!K121+Feb!K121+Mar!K121),IF(Config!$C$6=4,SUM(+Ene!K121+Feb!K121+Mar!K121+Abr!K121),IF(Config!$C$6=5,SUM(Ene!K121+Feb!K121+Mar!K121+Abr!K121+May!K121),IF(Config!$C$6=6,SUM(+Ene!K121+Feb!K121+Mar!K121+Abr!K121+May!K121+Jun!K121),IF(Config!$C$6=7,SUM(Ene!K121+Feb!K121+Mar!K121+Abr!K121+May!K121+Jun!K121+Jul!K121),IF(Config!$C$6=8,SUM(+Ene!K121+Feb!K121+Mar!K121+Abr!K121+May!K121+Jun!K121+Jul!K121+Ago!K121),IF(Config!$C$6=9,SUM(+Ene!K121+Feb!K121+Mar!K121+Abr!K121+May!K121+Jun!K121+Jul!K121+Ago!K121+Set!K121),IF(Config!$C$6=10,SUM(+Ene!K121+Feb!K121+Mar!K121+Abr!K121+May!K121+Jun!K121+Jul!K121+Ago!K121+Set!K121+Oct!K121),IF(Config!$C$6=11,SUM(+Ene!K121+Feb!K121+Mar!K121+Abr!K121+May!K121+Jun!K121+Jul!K121+Ago!K121+Set!K121+Oct!K121+Nov!K121),IF(Config!$C$6=12,SUM(+Ene!K121+Feb!K121+Mar!K121+Abr!K121+May!K121+Jun!K121+Jul!K121+Ago!K121+Set!K121+Oct!K121+Nov!K121+Dic!K121)))))))))))))</f>
        <v>0</v>
      </c>
      <c r="L121" s="399">
        <f>IF(Config!$C$6=1,SUM(+Ene!L121),IF(Config!$C$6=2,SUM(+Ene!L121+Feb!L121),IF(Config!$C$6=3,SUM(+Ene!L121+Feb!L121+Mar!L121),IF(Config!$C$6=4,SUM(+Ene!L121+Feb!L121+Mar!L121+Abr!L121),IF(Config!$C$6=5,SUM(Ene!L121+Feb!L121+Mar!L121+Abr!L121+May!L121),IF(Config!$C$6=6,SUM(+Ene!L121+Feb!L121+Mar!L121+Abr!L121+May!L121+Jun!L121),IF(Config!$C$6=7,SUM(Ene!L121+Feb!L121+Mar!L121+Abr!L121+May!L121+Jun!L121+Jul!L121),IF(Config!$C$6=8,SUM(+Ene!L121+Feb!L121+Mar!L121+Abr!L121+May!L121+Jun!L121+Jul!L121+Ago!L121),IF(Config!$C$6=9,SUM(+Ene!L121+Feb!L121+Mar!L121+Abr!L121+May!L121+Jun!L121+Jul!L121+Ago!L121+Set!L121),IF(Config!$C$6=10,SUM(+Ene!L121+Feb!L121+Mar!L121+Abr!L121+May!L121+Jun!L121+Jul!L121+Ago!L121+Set!L121+Oct!L121),IF(Config!$C$6=11,SUM(+Ene!L121+Feb!L121+Mar!L121+Abr!L121+May!L121+Jun!L121+Jul!L121+Ago!L121+Set!L121+Oct!L121+Nov!L121),IF(Config!$C$6=12,SUM(+Ene!L121+Feb!L121+Mar!L121+Abr!L121+May!L121+Jun!L121+Jul!L121+Ago!L121+Set!L121+Oct!L121+Nov!L121+Dic!L121)))))))))))))</f>
        <v>0</v>
      </c>
      <c r="M121" s="399">
        <f>IF(Config!$C$6=1,SUM(+Ene!M121),IF(Config!$C$6=2,SUM(+Ene!M121+Feb!M121),IF(Config!$C$6=3,SUM(+Ene!M121+Feb!M121+Mar!M121),IF(Config!$C$6=4,SUM(+Ene!M121+Feb!M121+Mar!M121+Abr!M121),IF(Config!$C$6=5,SUM(Ene!M121+Feb!M121+Mar!M121+Abr!M121+May!M121),IF(Config!$C$6=6,SUM(+Ene!M121+Feb!M121+Mar!M121+Abr!M121+May!M121+Jun!M121),IF(Config!$C$6=7,SUM(Ene!M121+Feb!M121+Mar!M121+Abr!M121+May!M121+Jun!M121+Jul!M121),IF(Config!$C$6=8,SUM(+Ene!M121+Feb!M121+Mar!M121+Abr!M121+May!M121+Jun!M121+Jul!M121+Ago!M121),IF(Config!$C$6=9,SUM(+Ene!M121+Feb!M121+Mar!M121+Abr!M121+May!M121+Jun!M121+Jul!M121+Ago!M121+Set!M121),IF(Config!$C$6=10,SUM(+Ene!M121+Feb!M121+Mar!M121+Abr!M121+May!M121+Jun!M121+Jul!M121+Ago!M121+Set!M121+Oct!M121),IF(Config!$C$6=11,SUM(+Ene!M121+Feb!M121+Mar!M121+Abr!M121+May!M121+Jun!M121+Jul!M121+Ago!M121+Set!M121+Oct!M121+Nov!M121),IF(Config!$C$6=12,SUM(+Ene!M121+Feb!M121+Mar!M121+Abr!M121+May!M121+Jun!M121+Jul!M121+Ago!M121+Set!M121+Oct!M121+Nov!M121+Dic!M121)))))))))))))</f>
        <v>0</v>
      </c>
      <c r="N121" s="399">
        <f>IF(Config!$C$6=1,SUM(+Ene!N121),IF(Config!$C$6=2,SUM(+Ene!N121+Feb!N121),IF(Config!$C$6=3,SUM(+Ene!N121+Feb!N121+Mar!N121),IF(Config!$C$6=4,SUM(+Ene!N121+Feb!N121+Mar!N121+Abr!N121),IF(Config!$C$6=5,SUM(Ene!N121+Feb!N121+Mar!N121+Abr!N121+May!N121),IF(Config!$C$6=6,SUM(+Ene!N121+Feb!N121+Mar!N121+Abr!N121+May!N121+Jun!N121),IF(Config!$C$6=7,SUM(Ene!N121+Feb!N121+Mar!N121+Abr!N121+May!N121+Jun!N121+Jul!N121),IF(Config!$C$6=8,SUM(+Ene!N121+Feb!N121+Mar!N121+Abr!N121+May!N121+Jun!N121+Jul!N121+Ago!N121),IF(Config!$C$6=9,SUM(+Ene!N121+Feb!N121+Mar!N121+Abr!N121+May!N121+Jun!N121+Jul!N121+Ago!N121+Set!N121),IF(Config!$C$6=10,SUM(+Ene!N121+Feb!N121+Mar!N121+Abr!N121+May!N121+Jun!N121+Jul!N121+Ago!N121+Set!N121+Oct!N121),IF(Config!$C$6=11,SUM(+Ene!N121+Feb!N121+Mar!N121+Abr!N121+May!N121+Jun!N121+Jul!N121+Ago!N121+Set!N121+Oct!N121+Nov!N121),IF(Config!$C$6=12,SUM(+Ene!N121+Feb!N121+Mar!N121+Abr!N121+May!N121+Jun!N121+Jul!N121+Ago!N121+Set!N121+Oct!N121+Nov!N121+Dic!N121)))))))))))))</f>
        <v>0</v>
      </c>
      <c r="O121" s="399">
        <f>IF(Config!$C$6=1,SUM(+Ene!O121),IF(Config!$C$6=2,SUM(+Ene!O121+Feb!O121),IF(Config!$C$6=3,SUM(+Ene!O121+Feb!O121+Mar!O121),IF(Config!$C$6=4,SUM(+Ene!O121+Feb!O121+Mar!O121+Abr!O121),IF(Config!$C$6=5,SUM(Ene!O121+Feb!O121+Mar!O121+Abr!O121+May!O121),IF(Config!$C$6=6,SUM(+Ene!O121+Feb!O121+Mar!O121+Abr!O121+May!O121+Jun!O121),IF(Config!$C$6=7,SUM(Ene!O121+Feb!O121+Mar!O121+Abr!O121+May!O121+Jun!O121+Jul!O121),IF(Config!$C$6=8,SUM(+Ene!O121+Feb!O121+Mar!O121+Abr!O121+May!O121+Jun!O121+Jul!O121+Ago!O121),IF(Config!$C$6=9,SUM(+Ene!O121+Feb!O121+Mar!O121+Abr!O121+May!O121+Jun!O121+Jul!O121+Ago!O121+Set!O121),IF(Config!$C$6=10,SUM(+Ene!O121+Feb!O121+Mar!O121+Abr!O121+May!O121+Jun!O121+Jul!O121+Ago!O121+Set!O121+Oct!O121),IF(Config!$C$6=11,SUM(+Ene!O121+Feb!O121+Mar!O121+Abr!O121+May!O121+Jun!O121+Jul!O121+Ago!O121+Set!O121+Oct!O121+Nov!O121),IF(Config!$C$6=12,SUM(+Ene!O121+Feb!O121+Mar!O121+Abr!O121+May!O121+Jun!O121+Jul!O121+Ago!O121+Set!O121+Oct!O121+Nov!O121+Dic!O121)))))))))))))</f>
        <v>0</v>
      </c>
      <c r="P121" s="399">
        <f>IF(Config!$C$6=1,SUM(+Ene!P121),IF(Config!$C$6=2,SUM(+Ene!P121+Feb!P121),IF(Config!$C$6=3,SUM(+Ene!P121+Feb!P121+Mar!P121),IF(Config!$C$6=4,SUM(+Ene!P121+Feb!P121+Mar!P121+Abr!P121),IF(Config!$C$6=5,SUM(Ene!P121+Feb!P121+Mar!P121+Abr!P121+May!P121),IF(Config!$C$6=6,SUM(+Ene!P121+Feb!P121+Mar!P121+Abr!P121+May!P121+Jun!P121),IF(Config!$C$6=7,SUM(Ene!P121+Feb!P121+Mar!P121+Abr!P121+May!P121+Jun!P121+Jul!P121),IF(Config!$C$6=8,SUM(+Ene!P121+Feb!P121+Mar!P121+Abr!P121+May!P121+Jun!P121+Jul!P121+Ago!P121),IF(Config!$C$6=9,SUM(+Ene!P121+Feb!P121+Mar!P121+Abr!P121+May!P121+Jun!P121+Jul!P121+Ago!P121+Set!P121),IF(Config!$C$6=10,SUM(+Ene!P121+Feb!P121+Mar!P121+Abr!P121+May!P121+Jun!P121+Jul!P121+Ago!P121+Set!P121+Oct!P121),IF(Config!$C$6=11,SUM(+Ene!P121+Feb!P121+Mar!P121+Abr!P121+May!P121+Jun!P121+Jul!P121+Ago!P121+Set!P121+Oct!P121+Nov!P121),IF(Config!$C$6=12,SUM(+Ene!P121+Feb!P121+Mar!P121+Abr!P121+May!P121+Jun!P121+Jul!P121+Ago!P121+Set!P121+Oct!P121+Nov!P121+Dic!P121)))))))))))))</f>
        <v>0</v>
      </c>
      <c r="Q121" s="399">
        <f>IF(Config!$C$6=1,SUM(+Ene!Q121),IF(Config!$C$6=2,SUM(+Ene!Q121+Feb!Q121),IF(Config!$C$6=3,SUM(+Ene!Q121+Feb!Q121+Mar!Q121),IF(Config!$C$6=4,SUM(+Ene!Q121+Feb!Q121+Mar!Q121+Abr!Q121),IF(Config!$C$6=5,SUM(Ene!Q121+Feb!Q121+Mar!Q121+Abr!Q121+May!Q121),IF(Config!$C$6=6,SUM(+Ene!Q121+Feb!Q121+Mar!Q121+Abr!Q121+May!Q121+Jun!Q121),IF(Config!$C$6=7,SUM(Ene!Q121+Feb!Q121+Mar!Q121+Abr!Q121+May!Q121+Jun!Q121+Jul!Q121),IF(Config!$C$6=8,SUM(+Ene!Q121+Feb!Q121+Mar!Q121+Abr!Q121+May!Q121+Jun!Q121+Jul!Q121+Ago!Q121),IF(Config!$C$6=9,SUM(+Ene!Q121+Feb!Q121+Mar!Q121+Abr!Q121+May!Q121+Jun!Q121+Jul!Q121+Ago!Q121+Set!Q121),IF(Config!$C$6=10,SUM(+Ene!Q121+Feb!Q121+Mar!Q121+Abr!Q121+May!Q121+Jun!Q121+Jul!Q121+Ago!Q121+Set!Q121+Oct!Q121),IF(Config!$C$6=11,SUM(+Ene!Q121+Feb!Q121+Mar!Q121+Abr!Q121+May!Q121+Jun!Q121+Jul!Q121+Ago!Q121+Set!Q121+Oct!Q121+Nov!Q121),IF(Config!$C$6=12,SUM(+Ene!Q121+Feb!Q121+Mar!Q121+Abr!Q121+May!Q121+Jun!Q121+Jul!Q121+Ago!Q121+Set!Q121+Oct!Q121+Nov!Q121+Dic!Q121)))))))))))))</f>
        <v>0</v>
      </c>
      <c r="R121" s="399">
        <f>IF(Config!$C$6=1,SUM(+Ene!R121),IF(Config!$C$6=2,SUM(+Ene!R121+Feb!R121),IF(Config!$C$6=3,SUM(+Ene!R121+Feb!R121+Mar!R121),IF(Config!$C$6=4,SUM(+Ene!R121+Feb!R121+Mar!R121+Abr!R121),IF(Config!$C$6=5,SUM(Ene!R121+Feb!R121+Mar!R121+Abr!R121+May!R121),IF(Config!$C$6=6,SUM(+Ene!R121+Feb!R121+Mar!R121+Abr!R121+May!R121+Jun!R121),IF(Config!$C$6=7,SUM(Ene!R121+Feb!R121+Mar!R121+Abr!R121+May!R121+Jun!R121+Jul!R121),IF(Config!$C$6=8,SUM(+Ene!R121+Feb!R121+Mar!R121+Abr!R121+May!R121+Jun!R121+Jul!R121+Ago!R121),IF(Config!$C$6=9,SUM(+Ene!R121+Feb!R121+Mar!R121+Abr!R121+May!R121+Jun!R121+Jul!R121+Ago!R121+Set!R121),IF(Config!$C$6=10,SUM(+Ene!R121+Feb!R121+Mar!R121+Abr!R121+May!R121+Jun!R121+Jul!R121+Ago!R121+Set!R121+Oct!R121),IF(Config!$C$6=11,SUM(+Ene!R121+Feb!R121+Mar!R121+Abr!R121+May!R121+Jun!R121+Jul!R121+Ago!R121+Set!R121+Oct!R121+Nov!R121),IF(Config!$C$6=12,SUM(+Ene!R121+Feb!R121+Mar!R121+Abr!R121+May!R121+Jun!R121+Jul!R121+Ago!R121+Set!R121+Oct!R121+Nov!R121+Dic!R121)))))))))))))</f>
        <v>0</v>
      </c>
      <c r="S121" s="399">
        <f>IF(Config!$C$6=1,SUM(+Ene!S121),IF(Config!$C$6=2,SUM(+Ene!S121+Feb!S121),IF(Config!$C$6=3,SUM(+Ene!S121+Feb!S121+Mar!S121),IF(Config!$C$6=4,SUM(+Ene!S121+Feb!S121+Mar!S121+Abr!S121),IF(Config!$C$6=5,SUM(Ene!S121+Feb!S121+Mar!S121+Abr!S121+May!S121),IF(Config!$C$6=6,SUM(+Ene!S121+Feb!S121+Mar!S121+Abr!S121+May!S121+Jun!S121),IF(Config!$C$6=7,SUM(Ene!S121+Feb!S121+Mar!S121+Abr!S121+May!S121+Jun!S121+Jul!S121),IF(Config!$C$6=8,SUM(+Ene!S121+Feb!S121+Mar!S121+Abr!S121+May!S121+Jun!S121+Jul!S121+Ago!S121),IF(Config!$C$6=9,SUM(+Ene!S121+Feb!S121+Mar!S121+Abr!S121+May!S121+Jun!S121+Jul!S121+Ago!S121+Set!S121),IF(Config!$C$6=10,SUM(+Ene!S121+Feb!S121+Mar!S121+Abr!S121+May!S121+Jun!S121+Jul!S121+Ago!S121+Set!S121+Oct!S121),IF(Config!$C$6=11,SUM(+Ene!S121+Feb!S121+Mar!S121+Abr!S121+May!S121+Jun!S121+Jul!S121+Ago!S121+Set!S121+Oct!S121+Nov!S121),IF(Config!$C$6=12,SUM(+Ene!S121+Feb!S121+Mar!S121+Abr!S121+May!S121+Jun!S121+Jul!S121+Ago!S121+Set!S121+Oct!S121+Nov!S121+Dic!S121)))))))))))))</f>
        <v>0</v>
      </c>
      <c r="T121" s="399">
        <f>IF(Config!$C$6=1,SUM(+Ene!T121),IF(Config!$C$6=2,SUM(+Ene!T121+Feb!T121),IF(Config!$C$6=3,SUM(+Ene!T121+Feb!T121+Mar!T121),IF(Config!$C$6=4,SUM(+Ene!T121+Feb!T121+Mar!T121+Abr!T121),IF(Config!$C$6=5,SUM(Ene!T121+Feb!T121+Mar!T121+Abr!T121+May!T121),IF(Config!$C$6=6,SUM(+Ene!T121+Feb!T121+Mar!T121+Abr!T121+May!T121+Jun!T121),IF(Config!$C$6=7,SUM(Ene!T121+Feb!T121+Mar!T121+Abr!T121+May!T121+Jun!T121+Jul!T121),IF(Config!$C$6=8,SUM(+Ene!T121+Feb!T121+Mar!T121+Abr!T121+May!T121+Jun!T121+Jul!T121+Ago!T121),IF(Config!$C$6=9,SUM(+Ene!T121+Feb!T121+Mar!T121+Abr!T121+May!T121+Jun!T121+Jul!T121+Ago!T121+Set!T121),IF(Config!$C$6=10,SUM(+Ene!T121+Feb!T121+Mar!T121+Abr!T121+May!T121+Jun!T121+Jul!T121+Ago!T121+Set!T121+Oct!T121),IF(Config!$C$6=11,SUM(+Ene!T121+Feb!T121+Mar!T121+Abr!T121+May!T121+Jun!T121+Jul!T121+Ago!T121+Set!T121+Oct!T121+Nov!T121),IF(Config!$C$6=12,SUM(+Ene!T121+Feb!T121+Mar!T121+Abr!T121+May!T121+Jun!T121+Jul!T121+Ago!T121+Set!T121+Oct!T121+Nov!T121+Dic!T121)))))))))))))</f>
        <v>0</v>
      </c>
      <c r="U121" s="399">
        <f>IF(Config!$C$6=1,SUM(+Ene!U121),IF(Config!$C$6=2,SUM(+Ene!U121+Feb!U121),IF(Config!$C$6=3,SUM(+Ene!U121+Feb!U121+Mar!U121),IF(Config!$C$6=4,SUM(+Ene!U121+Feb!U121+Mar!U121+Abr!U121),IF(Config!$C$6=5,SUM(Ene!U121+Feb!U121+Mar!U121+Abr!U121+May!U121),IF(Config!$C$6=6,SUM(+Ene!U121+Feb!U121+Mar!U121+Abr!U121+May!U121+Jun!U121),IF(Config!$C$6=7,SUM(Ene!U121+Feb!U121+Mar!U121+Abr!U121+May!U121+Jun!U121+Jul!U121),IF(Config!$C$6=8,SUM(+Ene!U121+Feb!U121+Mar!U121+Abr!U121+May!U121+Jun!U121+Jul!U121+Ago!U121),IF(Config!$C$6=9,SUM(+Ene!U121+Feb!U121+Mar!U121+Abr!U121+May!U121+Jun!U121+Jul!U121+Ago!U121+Set!U121),IF(Config!$C$6=10,SUM(+Ene!U121+Feb!U121+Mar!U121+Abr!U121+May!U121+Jun!U121+Jul!U121+Ago!U121+Set!U121+Oct!U121),IF(Config!$C$6=11,SUM(+Ene!U121+Feb!U121+Mar!U121+Abr!U121+May!U121+Jun!U121+Jul!U121+Ago!U121+Set!U121+Oct!U121+Nov!U121),IF(Config!$C$6=12,SUM(+Ene!U121+Feb!U121+Mar!U121+Abr!U121+May!U121+Jun!U121+Jul!U121+Ago!U121+Set!U121+Oct!U121+Nov!U121+Dic!U121)))))))))))))</f>
        <v>0</v>
      </c>
      <c r="V121" s="399">
        <f>IF(Config!$C$6=1,SUM(+Ene!V121),IF(Config!$C$6=2,SUM(+Ene!V121+Feb!V121),IF(Config!$C$6=3,SUM(+Ene!V121+Feb!V121+Mar!V121),IF(Config!$C$6=4,SUM(+Ene!V121+Feb!V121+Mar!V121+Abr!V121),IF(Config!$C$6=5,SUM(Ene!V121+Feb!V121+Mar!V121+Abr!V121+May!V121),IF(Config!$C$6=6,SUM(+Ene!V121+Feb!V121+Mar!V121+Abr!V121+May!V121+Jun!V121),IF(Config!$C$6=7,SUM(Ene!V121+Feb!V121+Mar!V121+Abr!V121+May!V121+Jun!V121+Jul!V121),IF(Config!$C$6=8,SUM(+Ene!V121+Feb!V121+Mar!V121+Abr!V121+May!V121+Jun!V121+Jul!V121+Ago!V121),IF(Config!$C$6=9,SUM(+Ene!V121+Feb!V121+Mar!V121+Abr!V121+May!V121+Jun!V121+Jul!V121+Ago!V121+Set!V121),IF(Config!$C$6=10,SUM(+Ene!V121+Feb!V121+Mar!V121+Abr!V121+May!V121+Jun!V121+Jul!V121+Ago!V121+Set!V121+Oct!V121),IF(Config!$C$6=11,SUM(+Ene!V121+Feb!V121+Mar!V121+Abr!V121+May!V121+Jun!V121+Jul!V121+Ago!V121+Set!V121+Oct!V121+Nov!V121),IF(Config!$C$6=12,SUM(+Ene!V121+Feb!V121+Mar!V121+Abr!V121+May!V121+Jun!V121+Jul!V121+Ago!V121+Set!V121+Oct!V121+Nov!V121+Dic!V121)))))))))))))</f>
        <v>0</v>
      </c>
      <c r="W121" s="399">
        <f>IF(Config!$C$6=1,SUM(+Ene!W121),IF(Config!$C$6=2,SUM(+Ene!W121+Feb!W121),IF(Config!$C$6=3,SUM(+Ene!W121+Feb!W121+Mar!W121),IF(Config!$C$6=4,SUM(+Ene!W121+Feb!W121+Mar!W121+Abr!W121),IF(Config!$C$6=5,SUM(Ene!W121+Feb!W121+Mar!W121+Abr!W121+May!W121),IF(Config!$C$6=6,SUM(+Ene!W121+Feb!W121+Mar!W121+Abr!W121+May!W121+Jun!W121),IF(Config!$C$6=7,SUM(Ene!W121+Feb!W121+Mar!W121+Abr!W121+May!W121+Jun!W121+Jul!W121),IF(Config!$C$6=8,SUM(+Ene!W121+Feb!W121+Mar!W121+Abr!W121+May!W121+Jun!W121+Jul!W121+Ago!W121),IF(Config!$C$6=9,SUM(+Ene!W121+Feb!W121+Mar!W121+Abr!W121+May!W121+Jun!W121+Jul!W121+Ago!W121+Set!W121),IF(Config!$C$6=10,SUM(+Ene!W121+Feb!W121+Mar!W121+Abr!W121+May!W121+Jun!W121+Jul!W121+Ago!W121+Set!W121+Oct!W121),IF(Config!$C$6=11,SUM(+Ene!W121+Feb!W121+Mar!W121+Abr!W121+May!W121+Jun!W121+Jul!W121+Ago!W121+Set!W121+Oct!W121+Nov!W121),IF(Config!$C$6=12,SUM(+Ene!W121+Feb!W121+Mar!W121+Abr!W121+May!W121+Jun!W121+Jul!W121+Ago!W121+Set!W121+Oct!W121+Nov!W121+Dic!W121)))))))))))))</f>
        <v>0</v>
      </c>
      <c r="X121" s="399">
        <f>IF(Config!$C$6=1,SUM(+Ene!X121),IF(Config!$C$6=2,SUM(+Ene!X121+Feb!X121),IF(Config!$C$6=3,SUM(+Ene!X121+Feb!X121+Mar!X121),IF(Config!$C$6=4,SUM(+Ene!X121+Feb!X121+Mar!X121+Abr!X121),IF(Config!$C$6=5,SUM(Ene!X121+Feb!X121+Mar!X121+Abr!X121+May!X121),IF(Config!$C$6=6,SUM(+Ene!X121+Feb!X121+Mar!X121+Abr!X121+May!X121+Jun!X121),IF(Config!$C$6=7,SUM(Ene!X121+Feb!X121+Mar!X121+Abr!X121+May!X121+Jun!X121+Jul!X121),IF(Config!$C$6=8,SUM(+Ene!X121+Feb!X121+Mar!X121+Abr!X121+May!X121+Jun!X121+Jul!X121+Ago!X121),IF(Config!$C$6=9,SUM(+Ene!X121+Feb!X121+Mar!X121+Abr!X121+May!X121+Jun!X121+Jul!X121+Ago!X121+Set!X121),IF(Config!$C$6=10,SUM(+Ene!X121+Feb!X121+Mar!X121+Abr!X121+May!X121+Jun!X121+Jul!X121+Ago!X121+Set!X121+Oct!X121),IF(Config!$C$6=11,SUM(+Ene!X121+Feb!X121+Mar!X121+Abr!X121+May!X121+Jun!X121+Jul!X121+Ago!X121+Set!X121+Oct!X121+Nov!X121),IF(Config!$C$6=12,SUM(+Ene!X121+Feb!X121+Mar!X121+Abr!X121+May!X121+Jun!X121+Jul!X121+Ago!X121+Set!X121+Oct!X121+Nov!X121+Dic!X121)))))))))))))</f>
        <v>0</v>
      </c>
      <c r="Y121" s="399">
        <f>IF(Config!$C$6=1,SUM(+Ene!Y121),IF(Config!$C$6=2,SUM(+Ene!Y121+Feb!Y121),IF(Config!$C$6=3,SUM(+Ene!Y121+Feb!Y121+Mar!Y121),IF(Config!$C$6=4,SUM(+Ene!Y121+Feb!Y121+Mar!Y121+Abr!Y121),IF(Config!$C$6=5,SUM(Ene!Y121+Feb!Y121+Mar!Y121+Abr!Y121+May!Y121),IF(Config!$C$6=6,SUM(+Ene!Y121+Feb!Y121+Mar!Y121+Abr!Y121+May!Y121+Jun!Y121),IF(Config!$C$6=7,SUM(Ene!Y121+Feb!Y121+Mar!Y121+Abr!Y121+May!Y121+Jun!Y121+Jul!Y121),IF(Config!$C$6=8,SUM(+Ene!Y121+Feb!Y121+Mar!Y121+Abr!Y121+May!Y121+Jun!Y121+Jul!Y121+Ago!Y121),IF(Config!$C$6=9,SUM(+Ene!Y121+Feb!Y121+Mar!Y121+Abr!Y121+May!Y121+Jun!Y121+Jul!Y121+Ago!Y121+Set!Y121),IF(Config!$C$6=10,SUM(+Ene!Y121+Feb!Y121+Mar!Y121+Abr!Y121+May!Y121+Jun!Y121+Jul!Y121+Ago!Y121+Set!Y121+Oct!Y121),IF(Config!$C$6=11,SUM(+Ene!Y121+Feb!Y121+Mar!Y121+Abr!Y121+May!Y121+Jun!Y121+Jul!Y121+Ago!Y121+Set!Y121+Oct!Y121+Nov!Y121),IF(Config!$C$6=12,SUM(+Ene!Y121+Feb!Y121+Mar!Y121+Abr!Y121+May!Y121+Jun!Y121+Jul!Y121+Ago!Y121+Set!Y121+Oct!Y121+Nov!Y121+Dic!Y121)))))))))))))</f>
        <v>0</v>
      </c>
      <c r="Z121" s="399">
        <f>IF(Config!$C$6=1,SUM(+Ene!Z121),IF(Config!$C$6=2,SUM(+Ene!Z121+Feb!Z121),IF(Config!$C$6=3,SUM(+Ene!Z121+Feb!Z121+Mar!Z121),IF(Config!$C$6=4,SUM(+Ene!Z121+Feb!Z121+Mar!Z121+Abr!Z121),IF(Config!$C$6=5,SUM(Ene!Z121+Feb!Z121+Mar!Z121+Abr!Z121+May!Z121),IF(Config!$C$6=6,SUM(+Ene!Z121+Feb!Z121+Mar!Z121+Abr!Z121+May!Z121+Jun!Z121),IF(Config!$C$6=7,SUM(Ene!Z121+Feb!Z121+Mar!Z121+Abr!Z121+May!Z121+Jun!Z121+Jul!Z121),IF(Config!$C$6=8,SUM(+Ene!Z121+Feb!Z121+Mar!Z121+Abr!Z121+May!Z121+Jun!Z121+Jul!Z121+Ago!Z121),IF(Config!$C$6=9,SUM(+Ene!Z121+Feb!Z121+Mar!Z121+Abr!Z121+May!Z121+Jun!Z121+Jul!Z121+Ago!Z121+Set!Z121),IF(Config!$C$6=10,SUM(+Ene!Z121+Feb!Z121+Mar!Z121+Abr!Z121+May!Z121+Jun!Z121+Jul!Z121+Ago!Z121+Set!Z121+Oct!Z121),IF(Config!$C$6=11,SUM(+Ene!Z121+Feb!Z121+Mar!Z121+Abr!Z121+May!Z121+Jun!Z121+Jul!Z121+Ago!Z121+Set!Z121+Oct!Z121+Nov!Z121),IF(Config!$C$6=12,SUM(+Ene!Z121+Feb!Z121+Mar!Z121+Abr!Z121+May!Z121+Jun!Z121+Jul!Z121+Ago!Z121+Set!Z121+Oct!Z121+Nov!Z121+Dic!Z121)))))))))))))</f>
        <v>0</v>
      </c>
      <c r="AA121" s="399">
        <f>IF(Config!$C$6=1,SUM(+Ene!AA121),IF(Config!$C$6=2,SUM(+Ene!AA121+Feb!AA121),IF(Config!$C$6=3,SUM(+Ene!AA121+Feb!AA121+Mar!AA121),IF(Config!$C$6=4,SUM(+Ene!AA121+Feb!AA121+Mar!AA121+Abr!AA121),IF(Config!$C$6=5,SUM(Ene!AA121+Feb!AA121+Mar!AA121+Abr!AA121+May!AA121),IF(Config!$C$6=6,SUM(+Ene!AA121+Feb!AA121+Mar!AA121+Abr!AA121+May!AA121+Jun!AA121),IF(Config!$C$6=7,SUM(Ene!AA121+Feb!AA121+Mar!AA121+Abr!AA121+May!AA121+Jun!AA121+Jul!AA121),IF(Config!$C$6=8,SUM(+Ene!AA121+Feb!AA121+Mar!AA121+Abr!AA121+May!AA121+Jun!AA121+Jul!AA121+Ago!AA121),IF(Config!$C$6=9,SUM(+Ene!AA121+Feb!AA121+Mar!AA121+Abr!AA121+May!AA121+Jun!AA121+Jul!AA121+Ago!AA121+Set!AA121),IF(Config!$C$6=10,SUM(+Ene!AA121+Feb!AA121+Mar!AA121+Abr!AA121+May!AA121+Jun!AA121+Jul!AA121+Ago!AA121+Set!AA121+Oct!AA121),IF(Config!$C$6=11,SUM(+Ene!AA121+Feb!AA121+Mar!AA121+Abr!AA121+May!AA121+Jun!AA121+Jul!AA121+Ago!AA121+Set!AA121+Oct!AA121+Nov!AA121),IF(Config!$C$6=12,SUM(+Ene!AA121+Feb!AA121+Mar!AA121+Abr!AA121+May!AA121+Jun!AA121+Jul!AA121+Ago!AA121+Set!AA121+Oct!AA121+Nov!AA121+Dic!AA121)))))))))))))</f>
        <v>0</v>
      </c>
      <c r="AB121" s="399">
        <f>IF(Config!$C$6=1,SUM(+Ene!AB121),IF(Config!$C$6=2,SUM(+Ene!AB121+Feb!AB121),IF(Config!$C$6=3,SUM(+Ene!AB121+Feb!AB121+Mar!AB121),IF(Config!$C$6=4,SUM(+Ene!AB121+Feb!AB121+Mar!AB121+Abr!AB121),IF(Config!$C$6=5,SUM(Ene!AB121+Feb!AB121+Mar!AB121+Abr!AB121+May!AB121),IF(Config!$C$6=6,SUM(+Ene!AB121+Feb!AB121+Mar!AB121+Abr!AB121+May!AB121+Jun!AB121),IF(Config!$C$6=7,SUM(Ene!AB121+Feb!AB121+Mar!AB121+Abr!AB121+May!AB121+Jun!AB121+Jul!AB121),IF(Config!$C$6=8,SUM(+Ene!AB121+Feb!AB121+Mar!AB121+Abr!AB121+May!AB121+Jun!AB121+Jul!AB121+Ago!AB121),IF(Config!$C$6=9,SUM(+Ene!AB121+Feb!AB121+Mar!AB121+Abr!AB121+May!AB121+Jun!AB121+Jul!AB121+Ago!AB121+Set!AB121),IF(Config!$C$6=10,SUM(+Ene!AB121+Feb!AB121+Mar!AB121+Abr!AB121+May!AB121+Jun!AB121+Jul!AB121+Ago!AB121+Set!AB121+Oct!AB121),IF(Config!$C$6=11,SUM(+Ene!AB121+Feb!AB121+Mar!AB121+Abr!AB121+May!AB121+Jun!AB121+Jul!AB121+Ago!AB121+Set!AB121+Oct!AB121+Nov!AB121),IF(Config!$C$6=12,SUM(+Ene!AB121+Feb!AB121+Mar!AB121+Abr!AB121+May!AB121+Jun!AB121+Jul!AB121+Ago!AB121+Set!AB121+Oct!AB121+Nov!AB121+Dic!AB121)))))))))))))</f>
        <v>0</v>
      </c>
      <c r="AC121" s="399">
        <f>IF(Config!$C$6=1,SUM(+Ene!AC121),IF(Config!$C$6=2,SUM(+Ene!AC121+Feb!AC121),IF(Config!$C$6=3,SUM(+Ene!AC121+Feb!AC121+Mar!AC121),IF(Config!$C$6=4,SUM(+Ene!AC121+Feb!AC121+Mar!AC121+Abr!AC121),IF(Config!$C$6=5,SUM(Ene!AC121+Feb!AC121+Mar!AC121+Abr!AC121+May!AC121),IF(Config!$C$6=6,SUM(+Ene!AC121+Feb!AC121+Mar!AC121+Abr!AC121+May!AC121+Jun!AC121),IF(Config!$C$6=7,SUM(Ene!AC121+Feb!AC121+Mar!AC121+Abr!AC121+May!AC121+Jun!AC121+Jul!AC121),IF(Config!$C$6=8,SUM(+Ene!AC121+Feb!AC121+Mar!AC121+Abr!AC121+May!AC121+Jun!AC121+Jul!AC121+Ago!AC121),IF(Config!$C$6=9,SUM(+Ene!AC121+Feb!AC121+Mar!AC121+Abr!AC121+May!AC121+Jun!AC121+Jul!AC121+Ago!AC121+Set!AC121),IF(Config!$C$6=10,SUM(+Ene!AC121+Feb!AC121+Mar!AC121+Abr!AC121+May!AC121+Jun!AC121+Jul!AC121+Ago!AC121+Set!AC121+Oct!AC121),IF(Config!$C$6=11,SUM(+Ene!AC121+Feb!AC121+Mar!AC121+Abr!AC121+May!AC121+Jun!AC121+Jul!AC121+Ago!AC121+Set!AC121+Oct!AC121+Nov!AC121),IF(Config!$C$6=12,SUM(+Ene!AC121+Feb!AC121+Mar!AC121+Abr!AC121+May!AC121+Jun!AC121+Jul!AC121+Ago!AC121+Set!AC121+Oct!AC121+Nov!AC121+Dic!AC121)))))))))))))</f>
        <v>0</v>
      </c>
      <c r="AD121" s="399">
        <f>IF(Config!$C$6=1,SUM(+Ene!AD121),IF(Config!$C$6=2,SUM(+Ene!AD121+Feb!AD121),IF(Config!$C$6=3,SUM(+Ene!AD121+Feb!AD121+Mar!AD121),IF(Config!$C$6=4,SUM(+Ene!AD121+Feb!AD121+Mar!AD121+Abr!AD121),IF(Config!$C$6=5,SUM(Ene!AD121+Feb!AD121+Mar!AD121+Abr!AD121+May!AD121),IF(Config!$C$6=6,SUM(+Ene!AD121+Feb!AD121+Mar!AD121+Abr!AD121+May!AD121+Jun!AD121),IF(Config!$C$6=7,SUM(Ene!AD121+Feb!AD121+Mar!AD121+Abr!AD121+May!AD121+Jun!AD121+Jul!AD121),IF(Config!$C$6=8,SUM(+Ene!AD121+Feb!AD121+Mar!AD121+Abr!AD121+May!AD121+Jun!AD121+Jul!AD121+Ago!AD121),IF(Config!$C$6=9,SUM(+Ene!AD121+Feb!AD121+Mar!AD121+Abr!AD121+May!AD121+Jun!AD121+Jul!AD121+Ago!AD121+Set!AD121),IF(Config!$C$6=10,SUM(+Ene!AD121+Feb!AD121+Mar!AD121+Abr!AD121+May!AD121+Jun!AD121+Jul!AD121+Ago!AD121+Set!AD121+Oct!AD121),IF(Config!$C$6=11,SUM(+Ene!AD121+Feb!AD121+Mar!AD121+Abr!AD121+May!AD121+Jun!AD121+Jul!AD121+Ago!AD121+Set!AD121+Oct!AD121+Nov!AD121),IF(Config!$C$6=12,SUM(+Ene!AD121+Feb!AD121+Mar!AD121+Abr!AD121+May!AD121+Jun!AD121+Jul!AD121+Ago!AD121+Set!AD121+Oct!AD121+Nov!AD121+Dic!AD121)))))))))))))</f>
        <v>0</v>
      </c>
      <c r="AE121" s="399">
        <f>IF(Config!$C$6=1,SUM(+Ene!AE121),IF(Config!$C$6=2,SUM(+Ene!AE121+Feb!AE121),IF(Config!$C$6=3,SUM(+Ene!AE121+Feb!AE121+Mar!AE121),IF(Config!$C$6=4,SUM(+Ene!AE121+Feb!AE121+Mar!AE121+Abr!AE121),IF(Config!$C$6=5,SUM(Ene!AE121+Feb!AE121+Mar!AE121+Abr!AE121+May!AE121),IF(Config!$C$6=6,SUM(+Ene!AE121+Feb!AE121+Mar!AE121+Abr!AE121+May!AE121+Jun!AE121),IF(Config!$C$6=7,SUM(Ene!AE121+Feb!AE121+Mar!AE121+Abr!AE121+May!AE121+Jun!AE121+Jul!AE121),IF(Config!$C$6=8,SUM(+Ene!AE121+Feb!AE121+Mar!AE121+Abr!AE121+May!AE121+Jun!AE121+Jul!AE121+Ago!AE121),IF(Config!$C$6=9,SUM(+Ene!AE121+Feb!AE121+Mar!AE121+Abr!AE121+May!AE121+Jun!AE121+Jul!AE121+Ago!AE121+Set!AE121),IF(Config!$C$6=10,SUM(+Ene!AE121+Feb!AE121+Mar!AE121+Abr!AE121+May!AE121+Jun!AE121+Jul!AE121+Ago!AE121+Set!AE121+Oct!AE121),IF(Config!$C$6=11,SUM(+Ene!AE121+Feb!AE121+Mar!AE121+Abr!AE121+May!AE121+Jun!AE121+Jul!AE121+Ago!AE121+Set!AE121+Oct!AE121+Nov!AE121),IF(Config!$C$6=12,SUM(+Ene!AE121+Feb!AE121+Mar!AE121+Abr!AE121+May!AE121+Jun!AE121+Jul!AE121+Ago!AE121+Set!AE121+Oct!AE121+Nov!AE121+Dic!AE121)))))))))))))</f>
        <v>0</v>
      </c>
      <c r="AF121" s="399">
        <f>IF(Config!$C$6=1,SUM(+Ene!AF121),IF(Config!$C$6=2,SUM(+Ene!AF121+Feb!AF121),IF(Config!$C$6=3,SUM(+Ene!AF121+Feb!AF121+Mar!AF121),IF(Config!$C$6=4,SUM(+Ene!AF121+Feb!AF121+Mar!AF121+Abr!AF121),IF(Config!$C$6=5,SUM(Ene!AF121+Feb!AF121+Mar!AF121+Abr!AF121+May!AF121),IF(Config!$C$6=6,SUM(+Ene!AF121+Feb!AF121+Mar!AF121+Abr!AF121+May!AF121+Jun!AF121),IF(Config!$C$6=7,SUM(Ene!AF121+Feb!AF121+Mar!AF121+Abr!AF121+May!AF121+Jun!AF121+Jul!AF121),IF(Config!$C$6=8,SUM(+Ene!AF121+Feb!AF121+Mar!AF121+Abr!AF121+May!AF121+Jun!AF121+Jul!AF121+Ago!AF121),IF(Config!$C$6=9,SUM(+Ene!AF121+Feb!AF121+Mar!AF121+Abr!AF121+May!AF121+Jun!AF121+Jul!AF121+Ago!AF121+Set!AF121),IF(Config!$C$6=10,SUM(+Ene!AF121+Feb!AF121+Mar!AF121+Abr!AF121+May!AF121+Jun!AF121+Jul!AF121+Ago!AF121+Set!AF121+Oct!AF121),IF(Config!$C$6=11,SUM(+Ene!AF121+Feb!AF121+Mar!AF121+Abr!AF121+May!AF121+Jun!AF121+Jul!AF121+Ago!AF121+Set!AF121+Oct!AF121+Nov!AF121),IF(Config!$C$6=12,SUM(+Ene!AF121+Feb!AF121+Mar!AF121+Abr!AF121+May!AF121+Jun!AF121+Jul!AF121+Ago!AF121+Set!AF121+Oct!AF121+Nov!AF121+Dic!AF121)))))))))))))</f>
        <v>0</v>
      </c>
      <c r="AG121" s="399">
        <f>IF(Config!$C$6=1,SUM(+Ene!AG121),IF(Config!$C$6=2,SUM(+Ene!AG121+Feb!AG121),IF(Config!$C$6=3,SUM(+Ene!AG121+Feb!AG121+Mar!AG121),IF(Config!$C$6=4,SUM(+Ene!AG121+Feb!AG121+Mar!AG121+Abr!AG121),IF(Config!$C$6=5,SUM(Ene!AG121+Feb!AG121+Mar!AG121+Abr!AG121+May!AG121),IF(Config!$C$6=6,SUM(+Ene!AG121+Feb!AG121+Mar!AG121+Abr!AG121+May!AG121+Jun!AG121),IF(Config!$C$6=7,SUM(Ene!AG121+Feb!AG121+Mar!AG121+Abr!AG121+May!AG121+Jun!AG121+Jul!AG121),IF(Config!$C$6=8,SUM(+Ene!AG121+Feb!AG121+Mar!AG121+Abr!AG121+May!AG121+Jun!AG121+Jul!AG121+Ago!AG121),IF(Config!$C$6=9,SUM(+Ene!AG121+Feb!AG121+Mar!AG121+Abr!AG121+May!AG121+Jun!AG121+Jul!AG121+Ago!AG121+Set!AG121),IF(Config!$C$6=10,SUM(+Ene!AG121+Feb!AG121+Mar!AG121+Abr!AG121+May!AG121+Jun!AG121+Jul!AG121+Ago!AG121+Set!AG121+Oct!AG121),IF(Config!$C$6=11,SUM(+Ene!AG121+Feb!AG121+Mar!AG121+Abr!AG121+May!AG121+Jun!AG121+Jul!AG121+Ago!AG121+Set!AG121+Oct!AG121+Nov!AG121),IF(Config!$C$6=12,SUM(+Ene!AG121+Feb!AG121+Mar!AG121+Abr!AG121+May!AG121+Jun!AG121+Jul!AG121+Ago!AG121+Set!AG121+Oct!AG121+Nov!AG121+Dic!AG121)))))))))))))</f>
        <v>0</v>
      </c>
      <c r="AH121" s="399">
        <f>IF(Config!$C$6=1,SUM(+Ene!AH121),IF(Config!$C$6=2,SUM(+Ene!AH121+Feb!AH121),IF(Config!$C$6=3,SUM(+Ene!AH121+Feb!AH121+Mar!AH121),IF(Config!$C$6=4,SUM(+Ene!AH121+Feb!AH121+Mar!AH121+Abr!AH121),IF(Config!$C$6=5,SUM(Ene!AH121+Feb!AH121+Mar!AH121+Abr!AH121+May!AH121),IF(Config!$C$6=6,SUM(+Ene!AH121+Feb!AH121+Mar!AH121+Abr!AH121+May!AH121+Jun!AH121),IF(Config!$C$6=7,SUM(Ene!AH121+Feb!AH121+Mar!AH121+Abr!AH121+May!AH121+Jun!AH121+Jul!AH121),IF(Config!$C$6=8,SUM(+Ene!AH121+Feb!AH121+Mar!AH121+Abr!AH121+May!AH121+Jun!AH121+Jul!AH121+Ago!AH121),IF(Config!$C$6=9,SUM(+Ene!AH121+Feb!AH121+Mar!AH121+Abr!AH121+May!AH121+Jun!AH121+Jul!AH121+Ago!AH121+Set!AH121),IF(Config!$C$6=10,SUM(+Ene!AH121+Feb!AH121+Mar!AH121+Abr!AH121+May!AH121+Jun!AH121+Jul!AH121+Ago!AH121+Set!AH121+Oct!AH121),IF(Config!$C$6=11,SUM(+Ene!AH121+Feb!AH121+Mar!AH121+Abr!AH121+May!AH121+Jun!AH121+Jul!AH121+Ago!AH121+Set!AH121+Oct!AH121+Nov!AH121),IF(Config!$C$6=12,SUM(+Ene!AH121+Feb!AH121+Mar!AH121+Abr!AH121+May!AH121+Jun!AH121+Jul!AH121+Ago!AH121+Set!AH121+Oct!AH121+Nov!AH121+Dic!AH121)))))))))))))</f>
        <v>0</v>
      </c>
      <c r="AI121" s="399">
        <f>IF(Config!$C$6=1,SUM(+Ene!AI121),IF(Config!$C$6=2,SUM(+Ene!AI121+Feb!AI121),IF(Config!$C$6=3,SUM(+Ene!AI121+Feb!AI121+Mar!AI121),IF(Config!$C$6=4,SUM(+Ene!AI121+Feb!AI121+Mar!AI121+Abr!AI121),IF(Config!$C$6=5,SUM(Ene!AI121+Feb!AI121+Mar!AI121+Abr!AI121+May!AI121),IF(Config!$C$6=6,SUM(+Ene!AI121+Feb!AI121+Mar!AI121+Abr!AI121+May!AI121+Jun!AI121),IF(Config!$C$6=7,SUM(Ene!AI121+Feb!AI121+Mar!AI121+Abr!AI121+May!AI121+Jun!AI121+Jul!AI121),IF(Config!$C$6=8,SUM(+Ene!AI121+Feb!AI121+Mar!AI121+Abr!AI121+May!AI121+Jun!AI121+Jul!AI121+Ago!AI121),IF(Config!$C$6=9,SUM(+Ene!AI121+Feb!AI121+Mar!AI121+Abr!AI121+May!AI121+Jun!AI121+Jul!AI121+Ago!AI121+Set!AI121),IF(Config!$C$6=10,SUM(+Ene!AI121+Feb!AI121+Mar!AI121+Abr!AI121+May!AI121+Jun!AI121+Jul!AI121+Ago!AI121+Set!AI121+Oct!AI121),IF(Config!$C$6=11,SUM(+Ene!AI121+Feb!AI121+Mar!AI121+Abr!AI121+May!AI121+Jun!AI121+Jul!AI121+Ago!AI121+Set!AI121+Oct!AI121+Nov!AI121),IF(Config!$C$6=12,SUM(+Ene!AI121+Feb!AI121+Mar!AI121+Abr!AI121+May!AI121+Jun!AI121+Jul!AI121+Ago!AI121+Set!AI121+Oct!AI121+Nov!AI121+Dic!AI121)))))))))))))</f>
        <v>0</v>
      </c>
      <c r="AJ121" s="399">
        <f>IF(Config!$C$6=1,SUM(+Ene!AJ121),IF(Config!$C$6=2,SUM(+Ene!AJ121+Feb!AJ121),IF(Config!$C$6=3,SUM(+Ene!AJ121+Feb!AJ121+Mar!AJ121),IF(Config!$C$6=4,SUM(+Ene!AJ121+Feb!AJ121+Mar!AJ121+Abr!AJ121),IF(Config!$C$6=5,SUM(Ene!AJ121+Feb!AJ121+Mar!AJ121+Abr!AJ121+May!AJ121),IF(Config!$C$6=6,SUM(+Ene!AJ121+Feb!AJ121+Mar!AJ121+Abr!AJ121+May!AJ121+Jun!AJ121),IF(Config!$C$6=7,SUM(Ene!AJ121+Feb!AJ121+Mar!AJ121+Abr!AJ121+May!AJ121+Jun!AJ121+Jul!AJ121),IF(Config!$C$6=8,SUM(+Ene!AJ121+Feb!AJ121+Mar!AJ121+Abr!AJ121+May!AJ121+Jun!AJ121+Jul!AJ121+Ago!AJ121),IF(Config!$C$6=9,SUM(+Ene!AJ121+Feb!AJ121+Mar!AJ121+Abr!AJ121+May!AJ121+Jun!AJ121+Jul!AJ121+Ago!AJ121+Set!AJ121),IF(Config!$C$6=10,SUM(+Ene!AJ121+Feb!AJ121+Mar!AJ121+Abr!AJ121+May!AJ121+Jun!AJ121+Jul!AJ121+Ago!AJ121+Set!AJ121+Oct!AJ121),IF(Config!$C$6=11,SUM(+Ene!AJ121+Feb!AJ121+Mar!AJ121+Abr!AJ121+May!AJ121+Jun!AJ121+Jul!AJ121+Ago!AJ121+Set!AJ121+Oct!AJ121+Nov!AJ121),IF(Config!$C$6=12,SUM(+Ene!AJ121+Feb!AJ121+Mar!AJ121+Abr!AJ121+May!AJ121+Jun!AJ121+Jul!AJ121+Ago!AJ121+Set!AJ121+Oct!AJ121+Nov!AJ121+Dic!AJ121)))))))))))))</f>
        <v>0</v>
      </c>
      <c r="AK121" s="399">
        <f>IF(Config!$C$6=1,SUM(+Ene!AK121),IF(Config!$C$6=2,SUM(+Ene!AK121+Feb!AK121),IF(Config!$C$6=3,SUM(+Ene!AK121+Feb!AK121+Mar!AK121),IF(Config!$C$6=4,SUM(+Ene!AK121+Feb!AK121+Mar!AK121+Abr!AK121),IF(Config!$C$6=5,SUM(Ene!AK121+Feb!AK121+Mar!AK121+Abr!AK121+May!AK121),IF(Config!$C$6=6,SUM(+Ene!AK121+Feb!AK121+Mar!AK121+Abr!AK121+May!AK121+Jun!AK121),IF(Config!$C$6=7,SUM(Ene!AK121+Feb!AK121+Mar!AK121+Abr!AK121+May!AK121+Jun!AK121+Jul!AK121),IF(Config!$C$6=8,SUM(+Ene!AK121+Feb!AK121+Mar!AK121+Abr!AK121+May!AK121+Jun!AK121+Jul!AK121+Ago!AK121),IF(Config!$C$6=9,SUM(+Ene!AK121+Feb!AK121+Mar!AK121+Abr!AK121+May!AK121+Jun!AK121+Jul!AK121+Ago!AK121+Set!AK121),IF(Config!$C$6=10,SUM(+Ene!AK121+Feb!AK121+Mar!AK121+Abr!AK121+May!AK121+Jun!AK121+Jul!AK121+Ago!AK121+Set!AK121+Oct!AK121),IF(Config!$C$6=11,SUM(+Ene!AK121+Feb!AK121+Mar!AK121+Abr!AK121+May!AK121+Jun!AK121+Jul!AK121+Ago!AK121+Set!AK121+Oct!AK121+Nov!AK121),IF(Config!$C$6=12,SUM(+Ene!AK121+Feb!AK121+Mar!AK121+Abr!AK121+May!AK121+Jun!AK121+Jul!AK121+Ago!AK121+Set!AK121+Oct!AK121+Nov!AK121+Dic!AK121)))))))))))))</f>
        <v>0</v>
      </c>
      <c r="AL121" s="399">
        <f>IF(Config!$C$6=1,SUM(+Ene!AL121),IF(Config!$C$6=2,SUM(+Ene!AL121+Feb!AL121),IF(Config!$C$6=3,SUM(+Ene!AL121+Feb!AL121+Mar!AL121),IF(Config!$C$6=4,SUM(+Ene!AL121+Feb!AL121+Mar!AL121+Abr!AL121),IF(Config!$C$6=5,SUM(Ene!AL121+Feb!AL121+Mar!AL121+Abr!AL121+May!AL121),IF(Config!$C$6=6,SUM(+Ene!AL121+Feb!AL121+Mar!AL121+Abr!AL121+May!AL121+Jun!AL121),IF(Config!$C$6=7,SUM(Ene!AL121+Feb!AL121+Mar!AL121+Abr!AL121+May!AL121+Jun!AL121+Jul!AL121),IF(Config!$C$6=8,SUM(+Ene!AL121+Feb!AL121+Mar!AL121+Abr!AL121+May!AL121+Jun!AL121+Jul!AL121+Ago!AL121),IF(Config!$C$6=9,SUM(+Ene!AL121+Feb!AL121+Mar!AL121+Abr!AL121+May!AL121+Jun!AL121+Jul!AL121+Ago!AL121+Set!AL121),IF(Config!$C$6=10,SUM(+Ene!AL121+Feb!AL121+Mar!AL121+Abr!AL121+May!AL121+Jun!AL121+Jul!AL121+Ago!AL121+Set!AL121+Oct!AL121),IF(Config!$C$6=11,SUM(+Ene!AL121+Feb!AL121+Mar!AL121+Abr!AL121+May!AL121+Jun!AL121+Jul!AL121+Ago!AL121+Set!AL121+Oct!AL121+Nov!AL121),IF(Config!$C$6=12,SUM(+Ene!AL121+Feb!AL121+Mar!AL121+Abr!AL121+May!AL121+Jun!AL121+Jul!AL121+Ago!AL121+Set!AL121+Oct!AL121+Nov!AL121+Dic!AL121)))))))))))))</f>
        <v>0</v>
      </c>
      <c r="AM121" s="399">
        <f>IF(Config!$C$6=1,SUM(+Ene!AM121),IF(Config!$C$6=2,SUM(+Ene!AM121+Feb!AM121),IF(Config!$C$6=3,SUM(+Ene!AM121+Feb!AM121+Mar!AM121),IF(Config!$C$6=4,SUM(+Ene!AM121+Feb!AM121+Mar!AM121+Abr!AM121),IF(Config!$C$6=5,SUM(Ene!AM121+Feb!AM121+Mar!AM121+Abr!AM121+May!AM121),IF(Config!$C$6=6,SUM(+Ene!AM121+Feb!AM121+Mar!AM121+Abr!AM121+May!AM121+Jun!AM121),IF(Config!$C$6=7,SUM(Ene!AM121+Feb!AM121+Mar!AM121+Abr!AM121+May!AM121+Jun!AM121+Jul!AM121),IF(Config!$C$6=8,SUM(+Ene!AM121+Feb!AM121+Mar!AM121+Abr!AM121+May!AM121+Jun!AM121+Jul!AM121+Ago!AM121),IF(Config!$C$6=9,SUM(+Ene!AM121+Feb!AM121+Mar!AM121+Abr!AM121+May!AM121+Jun!AM121+Jul!AM121+Ago!AM121+Set!AM121),IF(Config!$C$6=10,SUM(+Ene!AM121+Feb!AM121+Mar!AM121+Abr!AM121+May!AM121+Jun!AM121+Jul!AM121+Ago!AM121+Set!AM121+Oct!AM121),IF(Config!$C$6=11,SUM(+Ene!AM121+Feb!AM121+Mar!AM121+Abr!AM121+May!AM121+Jun!AM121+Jul!AM121+Ago!AM121+Set!AM121+Oct!AM121+Nov!AM121),IF(Config!$C$6=12,SUM(+Ene!AM121+Feb!AM121+Mar!AM121+Abr!AM121+May!AM121+Jun!AM121+Jul!AM121+Ago!AM121+Set!AM121+Oct!AM121+Nov!AM121+Dic!AM121)))))))))))))</f>
        <v>0</v>
      </c>
      <c r="AN121" s="399">
        <f>IF(Config!$C$6=1,SUM(+Ene!AN121),IF(Config!$C$6=2,SUM(+Ene!AN121+Feb!AN121),IF(Config!$C$6=3,SUM(+Ene!AN121+Feb!AN121+Mar!AN121),IF(Config!$C$6=4,SUM(+Ene!AN121+Feb!AN121+Mar!AN121+Abr!AN121),IF(Config!$C$6=5,SUM(Ene!AN121+Feb!AN121+Mar!AN121+Abr!AN121+May!AN121),IF(Config!$C$6=6,SUM(+Ene!AN121+Feb!AN121+Mar!AN121+Abr!AN121+May!AN121+Jun!AN121),IF(Config!$C$6=7,SUM(Ene!AN121+Feb!AN121+Mar!AN121+Abr!AN121+May!AN121+Jun!AN121+Jul!AN121),IF(Config!$C$6=8,SUM(+Ene!AN121+Feb!AN121+Mar!AN121+Abr!AN121+May!AN121+Jun!AN121+Jul!AN121+Ago!AN121),IF(Config!$C$6=9,SUM(+Ene!AN121+Feb!AN121+Mar!AN121+Abr!AN121+May!AN121+Jun!AN121+Jul!AN121+Ago!AN121+Set!AN121),IF(Config!$C$6=10,SUM(+Ene!AN121+Feb!AN121+Mar!AN121+Abr!AN121+May!AN121+Jun!AN121+Jul!AN121+Ago!AN121+Set!AN121+Oct!AN121),IF(Config!$C$6=11,SUM(+Ene!AN121+Feb!AN121+Mar!AN121+Abr!AN121+May!AN121+Jun!AN121+Jul!AN121+Ago!AN121+Set!AN121+Oct!AN121+Nov!AN121),IF(Config!$C$6=12,SUM(+Ene!AN121+Feb!AN121+Mar!AN121+Abr!AN121+May!AN121+Jun!AN121+Jul!AN121+Ago!AN121+Set!AN121+Oct!AN121+Nov!AN121+Dic!AN121)))))))))))))</f>
        <v>0</v>
      </c>
      <c r="AO121" s="399">
        <f>IF(Config!$C$6=1,SUM(+Ene!AO121),IF(Config!$C$6=2,SUM(+Ene!AO121+Feb!AO121),IF(Config!$C$6=3,SUM(+Ene!AO121+Feb!AO121+Mar!AO121),IF(Config!$C$6=4,SUM(+Ene!AO121+Feb!AO121+Mar!AO121+Abr!AO121),IF(Config!$C$6=5,SUM(Ene!AO121+Feb!AO121+Mar!AO121+Abr!AO121+May!AO121),IF(Config!$C$6=6,SUM(+Ene!AO121+Feb!AO121+Mar!AO121+Abr!AO121+May!AO121+Jun!AO121),IF(Config!$C$6=7,SUM(Ene!AO121+Feb!AO121+Mar!AO121+Abr!AO121+May!AO121+Jun!AO121+Jul!AO121),IF(Config!$C$6=8,SUM(+Ene!AO121+Feb!AO121+Mar!AO121+Abr!AO121+May!AO121+Jun!AO121+Jul!AO121+Ago!AO121),IF(Config!$C$6=9,SUM(+Ene!AO121+Feb!AO121+Mar!AO121+Abr!AO121+May!AO121+Jun!AO121+Jul!AO121+Ago!AO121+Set!AO121),IF(Config!$C$6=10,SUM(+Ene!AO121+Feb!AO121+Mar!AO121+Abr!AO121+May!AO121+Jun!AO121+Jul!AO121+Ago!AO121+Set!AO121+Oct!AO121),IF(Config!$C$6=11,SUM(+Ene!AO121+Feb!AO121+Mar!AO121+Abr!AO121+May!AO121+Jun!AO121+Jul!AO121+Ago!AO121+Set!AO121+Oct!AO121+Nov!AO121),IF(Config!$C$6=12,SUM(+Ene!AO121+Feb!AO121+Mar!AO121+Abr!AO121+May!AO121+Jun!AO121+Jul!AO121+Ago!AO121+Set!AO121+Oct!AO121+Nov!AO121+Dic!AO121)))))))))))))</f>
        <v>0</v>
      </c>
      <c r="AP121" s="399">
        <f>IF(Config!$C$6=1,SUM(+Ene!AP121),IF(Config!$C$6=2,SUM(+Ene!AP121+Feb!AP121),IF(Config!$C$6=3,SUM(+Ene!AP121+Feb!AP121+Mar!AP121),IF(Config!$C$6=4,SUM(+Ene!AP121+Feb!AP121+Mar!AP121+Abr!AP121),IF(Config!$C$6=5,SUM(Ene!AP121+Feb!AP121+Mar!AP121+Abr!AP121+May!AP121),IF(Config!$C$6=6,SUM(+Ene!AP121+Feb!AP121+Mar!AP121+Abr!AP121+May!AP121+Jun!AP121),IF(Config!$C$6=7,SUM(Ene!AP121+Feb!AP121+Mar!AP121+Abr!AP121+May!AP121+Jun!AP121+Jul!AP121),IF(Config!$C$6=8,SUM(+Ene!AP121+Feb!AP121+Mar!AP121+Abr!AP121+May!AP121+Jun!AP121+Jul!AP121+Ago!AP121),IF(Config!$C$6=9,SUM(+Ene!AP121+Feb!AP121+Mar!AP121+Abr!AP121+May!AP121+Jun!AP121+Jul!AP121+Ago!AP121+Set!AP121),IF(Config!$C$6=10,SUM(+Ene!AP121+Feb!AP121+Mar!AP121+Abr!AP121+May!AP121+Jun!AP121+Jul!AP121+Ago!AP121+Set!AP121+Oct!AP121),IF(Config!$C$6=11,SUM(+Ene!AP121+Feb!AP121+Mar!AP121+Abr!AP121+May!AP121+Jun!AP121+Jul!AP121+Ago!AP121+Set!AP121+Oct!AP121+Nov!AP121),IF(Config!$C$6=12,SUM(+Ene!AP121+Feb!AP121+Mar!AP121+Abr!AP121+May!AP121+Jun!AP121+Jul!AP121+Ago!AP121+Set!AP121+Oct!AP121+Nov!AP121+Dic!AP121)))))))))))))</f>
        <v>0</v>
      </c>
      <c r="AQ121" s="399">
        <f>IF(Config!$C$6=1,SUM(+Ene!AQ121),IF(Config!$C$6=2,SUM(+Ene!AQ121+Feb!AQ121),IF(Config!$C$6=3,SUM(+Ene!AQ121+Feb!AQ121+Mar!AQ121),IF(Config!$C$6=4,SUM(+Ene!AQ121+Feb!AQ121+Mar!AQ121+Abr!AQ121),IF(Config!$C$6=5,SUM(Ene!AQ121+Feb!AQ121+Mar!AQ121+Abr!AQ121+May!AQ121),IF(Config!$C$6=6,SUM(+Ene!AQ121+Feb!AQ121+Mar!AQ121+Abr!AQ121+May!AQ121+Jun!AQ121),IF(Config!$C$6=7,SUM(Ene!AQ121+Feb!AQ121+Mar!AQ121+Abr!AQ121+May!AQ121+Jun!AQ121+Jul!AQ121),IF(Config!$C$6=8,SUM(+Ene!AQ121+Feb!AQ121+Mar!AQ121+Abr!AQ121+May!AQ121+Jun!AQ121+Jul!AQ121+Ago!AQ121),IF(Config!$C$6=9,SUM(+Ene!AQ121+Feb!AQ121+Mar!AQ121+Abr!AQ121+May!AQ121+Jun!AQ121+Jul!AQ121+Ago!AQ121+Set!AQ121),IF(Config!$C$6=10,SUM(+Ene!AQ121+Feb!AQ121+Mar!AQ121+Abr!AQ121+May!AQ121+Jun!AQ121+Jul!AQ121+Ago!AQ121+Set!AQ121+Oct!AQ121),IF(Config!$C$6=11,SUM(+Ene!AQ121+Feb!AQ121+Mar!AQ121+Abr!AQ121+May!AQ121+Jun!AQ121+Jul!AQ121+Ago!AQ121+Set!AQ121+Oct!AQ121+Nov!AQ121),IF(Config!$C$6=12,SUM(+Ene!AQ121+Feb!AQ121+Mar!AQ121+Abr!AQ121+May!AQ121+Jun!AQ121+Jul!AQ121+Ago!AQ121+Set!AQ121+Oct!AQ121+Nov!AQ121+Dic!AQ121)))))))))))))</f>
        <v>0</v>
      </c>
      <c r="AR121" s="399">
        <f>IF(Config!$C$6=1,SUM(+Ene!AR121),IF(Config!$C$6=2,SUM(+Ene!AR121+Feb!AR121),IF(Config!$C$6=3,SUM(+Ene!AR121+Feb!AR121+Mar!AR121),IF(Config!$C$6=4,SUM(+Ene!AR121+Feb!AR121+Mar!AR121+Abr!AR121),IF(Config!$C$6=5,SUM(Ene!AR121+Feb!AR121+Mar!AR121+Abr!AR121+May!AR121),IF(Config!$C$6=6,SUM(+Ene!AR121+Feb!AR121+Mar!AR121+Abr!AR121+May!AR121+Jun!AR121),IF(Config!$C$6=7,SUM(Ene!AR121+Feb!AR121+Mar!AR121+Abr!AR121+May!AR121+Jun!AR121+Jul!AR121),IF(Config!$C$6=8,SUM(+Ene!AR121+Feb!AR121+Mar!AR121+Abr!AR121+May!AR121+Jun!AR121+Jul!AR121+Ago!AR121),IF(Config!$C$6=9,SUM(+Ene!AR121+Feb!AR121+Mar!AR121+Abr!AR121+May!AR121+Jun!AR121+Jul!AR121+Ago!AR121+Set!AR121),IF(Config!$C$6=10,SUM(+Ene!AR121+Feb!AR121+Mar!AR121+Abr!AR121+May!AR121+Jun!AR121+Jul!AR121+Ago!AR121+Set!AR121+Oct!AR121),IF(Config!$C$6=11,SUM(+Ene!AR121+Feb!AR121+Mar!AR121+Abr!AR121+May!AR121+Jun!AR121+Jul!AR121+Ago!AR121+Set!AR121+Oct!AR121+Nov!AR121),IF(Config!$C$6=12,SUM(+Ene!AR121+Feb!AR121+Mar!AR121+Abr!AR121+May!AR121+Jun!AR121+Jul!AR121+Ago!AR121+Set!AR121+Oct!AR121+Nov!AR121+Dic!AR121)))))))))))))</f>
        <v>0</v>
      </c>
      <c r="AS121" s="399">
        <f>IF(Config!$C$6=1,SUM(+Ene!AS121),IF(Config!$C$6=2,SUM(+Ene!AS121+Feb!AS121),IF(Config!$C$6=3,SUM(+Ene!AS121+Feb!AS121+Mar!AS121),IF(Config!$C$6=4,SUM(+Ene!AS121+Feb!AS121+Mar!AS121+Abr!AS121),IF(Config!$C$6=5,SUM(Ene!AS121+Feb!AS121+Mar!AS121+Abr!AS121+May!AS121),IF(Config!$C$6=6,SUM(+Ene!AS121+Feb!AS121+Mar!AS121+Abr!AS121+May!AS121+Jun!AS121),IF(Config!$C$6=7,SUM(Ene!AS121+Feb!AS121+Mar!AS121+Abr!AS121+May!AS121+Jun!AS121+Jul!AS121),IF(Config!$C$6=8,SUM(+Ene!AS121+Feb!AS121+Mar!AS121+Abr!AS121+May!AS121+Jun!AS121+Jul!AS121+Ago!AS121),IF(Config!$C$6=9,SUM(+Ene!AS121+Feb!AS121+Mar!AS121+Abr!AS121+May!AS121+Jun!AS121+Jul!AS121+Ago!AS121+Set!AS121),IF(Config!$C$6=10,SUM(+Ene!AS121+Feb!AS121+Mar!AS121+Abr!AS121+May!AS121+Jun!AS121+Jul!AS121+Ago!AS121+Set!AS121+Oct!AS121),IF(Config!$C$6=11,SUM(+Ene!AS121+Feb!AS121+Mar!AS121+Abr!AS121+May!AS121+Jun!AS121+Jul!AS121+Ago!AS121+Set!AS121+Oct!AS121+Nov!AS121),IF(Config!$C$6=12,SUM(+Ene!AS121+Feb!AS121+Mar!AS121+Abr!AS121+May!AS121+Jun!AS121+Jul!AS121+Ago!AS121+Set!AS121+Oct!AS121+Nov!AS121+Dic!AS121)))))))))))))</f>
        <v>0</v>
      </c>
      <c r="AT121" s="399">
        <f>IF(Config!$C$6=1,SUM(+Ene!AT121),IF(Config!$C$6=2,SUM(+Ene!AT121+Feb!AT121),IF(Config!$C$6=3,SUM(+Ene!AT121+Feb!AT121+Mar!AT121),IF(Config!$C$6=4,SUM(+Ene!AT121+Feb!AT121+Mar!AT121+Abr!AT121),IF(Config!$C$6=5,SUM(Ene!AT121+Feb!AT121+Mar!AT121+Abr!AT121+May!AT121),IF(Config!$C$6=6,SUM(+Ene!AT121+Feb!AT121+Mar!AT121+Abr!AT121+May!AT121+Jun!AT121),IF(Config!$C$6=7,SUM(Ene!AT121+Feb!AT121+Mar!AT121+Abr!AT121+May!AT121+Jun!AT121+Jul!AT121),IF(Config!$C$6=8,SUM(+Ene!AT121+Feb!AT121+Mar!AT121+Abr!AT121+May!AT121+Jun!AT121+Jul!AT121+Ago!AT121),IF(Config!$C$6=9,SUM(+Ene!AT121+Feb!AT121+Mar!AT121+Abr!AT121+May!AT121+Jun!AT121+Jul!AT121+Ago!AT121+Set!AT121),IF(Config!$C$6=10,SUM(+Ene!AT121+Feb!AT121+Mar!AT121+Abr!AT121+May!AT121+Jun!AT121+Jul!AT121+Ago!AT121+Set!AT121+Oct!AT121),IF(Config!$C$6=11,SUM(+Ene!AT121+Feb!AT121+Mar!AT121+Abr!AT121+May!AT121+Jun!AT121+Jul!AT121+Ago!AT121+Set!AT121+Oct!AT121+Nov!AT121),IF(Config!$C$6=12,SUM(+Ene!AT121+Feb!AT121+Mar!AT121+Abr!AT121+May!AT121+Jun!AT121+Jul!AT121+Ago!AT121+Set!AT121+Oct!AT121+Nov!AT121+Dic!AT121)))))))))))))</f>
        <v>0</v>
      </c>
      <c r="AU121">
        <f t="shared" si="79"/>
        <v>0</v>
      </c>
      <c r="AV121" s="395">
        <f t="shared" si="81"/>
        <v>0</v>
      </c>
      <c r="AW121" s="395">
        <f t="shared" si="82"/>
        <v>0</v>
      </c>
      <c r="AX121" s="395">
        <f t="shared" si="83"/>
        <v>0</v>
      </c>
      <c r="AY121" s="395">
        <f t="shared" si="84"/>
        <v>0</v>
      </c>
      <c r="AZ121" s="395">
        <f t="shared" si="85"/>
        <v>0</v>
      </c>
      <c r="BA121" s="395">
        <f t="shared" si="86"/>
        <v>0</v>
      </c>
      <c r="BB121" s="37">
        <f t="shared" si="59"/>
        <v>0</v>
      </c>
      <c r="BC121" s="395">
        <f t="shared" si="87"/>
        <v>0</v>
      </c>
      <c r="BD121" s="396">
        <f t="shared" si="88"/>
        <v>0</v>
      </c>
      <c r="BE121" s="395">
        <f t="shared" si="89"/>
        <v>0</v>
      </c>
      <c r="BF121" s="54">
        <f t="shared" si="69"/>
        <v>0</v>
      </c>
      <c r="BG121" t="str">
        <f t="shared" si="80"/>
        <v>OK</v>
      </c>
    </row>
    <row r="122" spans="1:59" x14ac:dyDescent="0.25">
      <c r="A122" s="400">
        <v>119</v>
      </c>
      <c r="B122" s="397" t="str">
        <f>METAS!B118</f>
        <v>PORCENTAJE DE NIÑOS DE 24 A 35 MESES DE EDAD CON DOSAJE DE HEMOGLOBINA</v>
      </c>
      <c r="C122" s="390" t="str">
        <f>METAS!D118</f>
        <v>NUTRICIÓN</v>
      </c>
      <c r="D122" s="399">
        <f>IF(Config!$C$6=1,SUM(+Ene!D122),IF(Config!$C$6=2,SUM(+Ene!D122+Feb!D122),IF(Config!$C$6=3,SUM(+Ene!D122+Feb!D122+Mar!D122),IF(Config!$C$6=4,SUM(+Ene!D122+Feb!D122+Mar!D122+Abr!D122),IF(Config!$C$6=5,SUM(Ene!D122+Feb!D122+Mar!D122+Abr!D122+May!D122),IF(Config!$C$6=6,SUM(+Ene!D122+Feb!D122+Mar!D122+Abr!D122+May!D122+Jun!D122),IF(Config!$C$6=7,SUM(Ene!D122+Feb!D122+Mar!D122+Abr!D122+May!D122+Jun!D122+Jul!D122),IF(Config!$C$6=8,SUM(+Ene!D122+Feb!D122+Mar!D122+Abr!D122+May!D122+Jun!D122+Jul!D122+Ago!D122),IF(Config!$C$6=9,SUM(+Ene!D122+Feb!D122+Mar!D122+Abr!D122+May!D122+Jun!D122+Jul!D122+Ago!D122+Set!D122),IF(Config!$C$6=10,SUM(+Ene!D122+Feb!D122+Mar!D122+Abr!D122+May!D122+Jun!D122+Jul!D122+Ago!D122+Set!D122+Oct!D122),IF(Config!$C$6=11,SUM(+Ene!D122+Feb!D122+Mar!D122+Abr!D122+May!D122+Jun!D122+Jul!D122+Ago!D122+Set!D122+Oct!D122+Nov!D122),IF(Config!$C$6=12,SUM(+Ene!D122+Feb!D122+Mar!D122+Abr!D122+May!D122+Jun!D122+Jul!D122+Ago!D122+Set!D122+Oct!D122+Nov!D122+Dic!D122)))))))))))))</f>
        <v>0</v>
      </c>
      <c r="E122" s="399">
        <f>IF(Config!$C$6=1,SUM(+Ene!E122),IF(Config!$C$6=2,SUM(+Ene!E122+Feb!E122),IF(Config!$C$6=3,SUM(+Ene!E122+Feb!E122+Mar!E122),IF(Config!$C$6=4,SUM(+Ene!E122+Feb!E122+Mar!E122+Abr!E122),IF(Config!$C$6=5,SUM(Ene!E122+Feb!E122+Mar!E122+Abr!E122+May!E122),IF(Config!$C$6=6,SUM(+Ene!E122+Feb!E122+Mar!E122+Abr!E122+May!E122+Jun!E122),IF(Config!$C$6=7,SUM(Ene!E122+Feb!E122+Mar!E122+Abr!E122+May!E122+Jun!E122+Jul!E122),IF(Config!$C$6=8,SUM(+Ene!E122+Feb!E122+Mar!E122+Abr!E122+May!E122+Jun!E122+Jul!E122+Ago!E122),IF(Config!$C$6=9,SUM(+Ene!E122+Feb!E122+Mar!E122+Abr!E122+May!E122+Jun!E122+Jul!E122+Ago!E122+Set!E122),IF(Config!$C$6=10,SUM(+Ene!E122+Feb!E122+Mar!E122+Abr!E122+May!E122+Jun!E122+Jul!E122+Ago!E122+Set!E122+Oct!E122),IF(Config!$C$6=11,SUM(+Ene!E122+Feb!E122+Mar!E122+Abr!E122+May!E122+Jun!E122+Jul!E122+Ago!E122+Set!E122+Oct!E122+Nov!E122),IF(Config!$C$6=12,SUM(+Ene!E122+Feb!E122+Mar!E122+Abr!E122+May!E122+Jun!E122+Jul!E122+Ago!E122+Set!E122+Oct!E122+Nov!E122+Dic!E122)))))))))))))</f>
        <v>0</v>
      </c>
      <c r="F122" s="429">
        <f>IF(Config!$C$6=1,SUM(+Ene!F142),IF(Config!$C$6=2,SUM(+Ene!F142+Feb!F142),IF(Config!$C$6=3,SUM(+Ene!F142+Feb!F142+Mar!F142),IF(Config!$C$6=4,SUM(+Ene!F142+Feb!F142+Mar!F142+Abr!F142),IF(Config!$C$6=5,SUM(Ene!F142+Feb!F142+Mar!F142+Abr!F142+May!F142),IF(Config!$C$6=6,SUM(+Ene!F142+Feb!F142+Mar!F142+Abr!F142+May!F142+Jun!F142),IF(Config!$C$6=7,SUM(Ene!F142+Feb!F142+Mar!F142+Abr!F142+May!F142+Jun!F142+Jul!F142),IF(Config!$C$6=8,SUM(+Ene!F142+Feb!F142+Mar!F142+Abr!F142+May!F142+Jun!F142+Jul!F142+Ago!F142),IF(Config!$C$6=9,SUM(+Ene!F142+Feb!F142+Mar!F142+Abr!F142+May!F142+Jun!F142+Jul!F142+Ago!F142+Set!F142),IF(Config!$C$6=10,SUM(+Ene!F142+Feb!F142+Mar!F142+Abr!F142+May!F142+Jun!F142+Jul!F142+Ago!F142+Set!F142+Oct!F142),IF(Config!$C$6=11,SUM(+Ene!F142+Feb!F142+Mar!F142+Abr!F142+May!F142+Jun!F142+Jul!F142+Ago!F142+Set!F142+Oct!F142+Nov!F142),IF(Config!$C$6=12,SUM(+Ene!F142+Feb!F142+Mar!F142+Abr!F142+May!F142+Jun!F142+Jul!F142+Ago!F142+Set!F142+Oct!F142+Nov!F142+Dic!F142)))))))))))))</f>
        <v>0</v>
      </c>
      <c r="G122" s="399">
        <f>IF(Config!$C$6=1,SUM(+Ene!G122),IF(Config!$C$6=2,SUM(+Ene!G122+Feb!G122),IF(Config!$C$6=3,SUM(+Ene!G122+Feb!G122+Mar!G122),IF(Config!$C$6=4,SUM(+Ene!G122+Feb!G122+Mar!G122+Abr!G122),IF(Config!$C$6=5,SUM(Ene!G122+Feb!G122+Mar!G122+Abr!G122+May!G122),IF(Config!$C$6=6,SUM(+Ene!G122+Feb!G122+Mar!G122+Abr!G122+May!G122+Jun!G122),IF(Config!$C$6=7,SUM(Ene!G122+Feb!G122+Mar!G122+Abr!G122+May!G122+Jun!G122+Jul!G122),IF(Config!$C$6=8,SUM(+Ene!G122+Feb!G122+Mar!G122+Abr!G122+May!G122+Jun!G122+Jul!G122+Ago!G122),IF(Config!$C$6=9,SUM(+Ene!G122+Feb!G122+Mar!G122+Abr!G122+May!G122+Jun!G122+Jul!G122+Ago!G122+Set!G122),IF(Config!$C$6=10,SUM(+Ene!G122+Feb!G122+Mar!G122+Abr!G122+May!G122+Jun!G122+Jul!G122+Ago!G122+Set!G122+Oct!G122),IF(Config!$C$6=11,SUM(+Ene!G122+Feb!G122+Mar!G122+Abr!G122+May!G122+Jun!G122+Jul!G122+Ago!G122+Set!G122+Oct!G122+Nov!G122),IF(Config!$C$6=12,SUM(+Ene!G122+Feb!G122+Mar!G122+Abr!G122+May!G122+Jun!G122+Jul!G122+Ago!G122+Set!G122+Oct!G122+Nov!G122+Dic!G122)))))))))))))</f>
        <v>0</v>
      </c>
      <c r="H122" s="399">
        <f>IF(Config!$C$6=1,SUM(+Ene!H122),IF(Config!$C$6=2,SUM(+Ene!H122+Feb!H122),IF(Config!$C$6=3,SUM(+Ene!H122+Feb!H122+Mar!H122),IF(Config!$C$6=4,SUM(+Ene!H122+Feb!H122+Mar!H122+Abr!H122),IF(Config!$C$6=5,SUM(Ene!H122+Feb!H122+Mar!H122+Abr!H122+May!H122),IF(Config!$C$6=6,SUM(+Ene!H122+Feb!H122+Mar!H122+Abr!H122+May!H122+Jun!H122),IF(Config!$C$6=7,SUM(Ene!H122+Feb!H122+Mar!H122+Abr!H122+May!H122+Jun!H122+Jul!H122),IF(Config!$C$6=8,SUM(+Ene!H122+Feb!H122+Mar!H122+Abr!H122+May!H122+Jun!H122+Jul!H122+Ago!H122),IF(Config!$C$6=9,SUM(+Ene!H122+Feb!H122+Mar!H122+Abr!H122+May!H122+Jun!H122+Jul!H122+Ago!H122+Set!H122),IF(Config!$C$6=10,SUM(+Ene!H122+Feb!H122+Mar!H122+Abr!H122+May!H122+Jun!H122+Jul!H122+Ago!H122+Set!H122+Oct!H122),IF(Config!$C$6=11,SUM(+Ene!H122+Feb!H122+Mar!H122+Abr!H122+May!H122+Jun!H122+Jul!H122+Ago!H122+Set!H122+Oct!H122+Nov!H122),IF(Config!$C$6=12,SUM(+Ene!H122+Feb!H122+Mar!H122+Abr!H122+May!H122+Jun!H122+Jul!H122+Ago!H122+Set!H122+Oct!H122+Nov!H122+Dic!H122)))))))))))))</f>
        <v>0</v>
      </c>
      <c r="I122" s="399">
        <f>IF(Config!$C$6=1,SUM(+Ene!I122),IF(Config!$C$6=2,SUM(+Ene!I122+Feb!I122),IF(Config!$C$6=3,SUM(+Ene!I122+Feb!I122+Mar!I122),IF(Config!$C$6=4,SUM(+Ene!I122+Feb!I122+Mar!I122+Abr!I122),IF(Config!$C$6=5,SUM(Ene!I122+Feb!I122+Mar!I122+Abr!I122+May!I122),IF(Config!$C$6=6,SUM(+Ene!I122+Feb!I122+Mar!I122+Abr!I122+May!I122+Jun!I122),IF(Config!$C$6=7,SUM(Ene!I122+Feb!I122+Mar!I122+Abr!I122+May!I122+Jun!I122+Jul!I122),IF(Config!$C$6=8,SUM(+Ene!I122+Feb!I122+Mar!I122+Abr!I122+May!I122+Jun!I122+Jul!I122+Ago!I122),IF(Config!$C$6=9,SUM(+Ene!I122+Feb!I122+Mar!I122+Abr!I122+May!I122+Jun!I122+Jul!I122+Ago!I122+Set!I122),IF(Config!$C$6=10,SUM(+Ene!I122+Feb!I122+Mar!I122+Abr!I122+May!I122+Jun!I122+Jul!I122+Ago!I122+Set!I122+Oct!I122),IF(Config!$C$6=11,SUM(+Ene!I122+Feb!I122+Mar!I122+Abr!I122+May!I122+Jun!I122+Jul!I122+Ago!I122+Set!I122+Oct!I122+Nov!I122),IF(Config!$C$6=12,SUM(+Ene!I122+Feb!I122+Mar!I122+Abr!I122+May!I122+Jun!I122+Jul!I122+Ago!I122+Set!I122+Oct!I122+Nov!I122+Dic!I122)))))))))))))</f>
        <v>0</v>
      </c>
      <c r="J122" s="399">
        <f>IF(Config!$C$6=1,SUM(+Ene!J122),IF(Config!$C$6=2,SUM(+Ene!J122+Feb!J122),IF(Config!$C$6=3,SUM(+Ene!J122+Feb!J122+Mar!J122),IF(Config!$C$6=4,SUM(+Ene!J122+Feb!J122+Mar!J122+Abr!J122),IF(Config!$C$6=5,SUM(Ene!J122+Feb!J122+Mar!J122+Abr!J122+May!J122),IF(Config!$C$6=6,SUM(+Ene!J122+Feb!J122+Mar!J122+Abr!J122+May!J122+Jun!J122),IF(Config!$C$6=7,SUM(Ene!J122+Feb!J122+Mar!J122+Abr!J122+May!J122+Jun!J122+Jul!J122),IF(Config!$C$6=8,SUM(+Ene!J122+Feb!J122+Mar!J122+Abr!J122+May!J122+Jun!J122+Jul!J122+Ago!J122),IF(Config!$C$6=9,SUM(+Ene!J122+Feb!J122+Mar!J122+Abr!J122+May!J122+Jun!J122+Jul!J122+Ago!J122+Set!J122),IF(Config!$C$6=10,SUM(+Ene!J122+Feb!J122+Mar!J122+Abr!J122+May!J122+Jun!J122+Jul!J122+Ago!J122+Set!J122+Oct!J122),IF(Config!$C$6=11,SUM(+Ene!J122+Feb!J122+Mar!J122+Abr!J122+May!J122+Jun!J122+Jul!J122+Ago!J122+Set!J122+Oct!J122+Nov!J122),IF(Config!$C$6=12,SUM(+Ene!J122+Feb!J122+Mar!J122+Abr!J122+May!J122+Jun!J122+Jul!J122+Ago!J122+Set!J122+Oct!J122+Nov!J122+Dic!J122)))))))))))))</f>
        <v>0</v>
      </c>
      <c r="K122" s="399">
        <f>IF(Config!$C$6=1,SUM(+Ene!K122),IF(Config!$C$6=2,SUM(+Ene!K122+Feb!K122),IF(Config!$C$6=3,SUM(+Ene!K122+Feb!K122+Mar!K122),IF(Config!$C$6=4,SUM(+Ene!K122+Feb!K122+Mar!K122+Abr!K122),IF(Config!$C$6=5,SUM(Ene!K122+Feb!K122+Mar!K122+Abr!K122+May!K122),IF(Config!$C$6=6,SUM(+Ene!K122+Feb!K122+Mar!K122+Abr!K122+May!K122+Jun!K122),IF(Config!$C$6=7,SUM(Ene!K122+Feb!K122+Mar!K122+Abr!K122+May!K122+Jun!K122+Jul!K122),IF(Config!$C$6=8,SUM(+Ene!K122+Feb!K122+Mar!K122+Abr!K122+May!K122+Jun!K122+Jul!K122+Ago!K122),IF(Config!$C$6=9,SUM(+Ene!K122+Feb!K122+Mar!K122+Abr!K122+May!K122+Jun!K122+Jul!K122+Ago!K122+Set!K122),IF(Config!$C$6=10,SUM(+Ene!K122+Feb!K122+Mar!K122+Abr!K122+May!K122+Jun!K122+Jul!K122+Ago!K122+Set!K122+Oct!K122),IF(Config!$C$6=11,SUM(+Ene!K122+Feb!K122+Mar!K122+Abr!K122+May!K122+Jun!K122+Jul!K122+Ago!K122+Set!K122+Oct!K122+Nov!K122),IF(Config!$C$6=12,SUM(+Ene!K122+Feb!K122+Mar!K122+Abr!K122+May!K122+Jun!K122+Jul!K122+Ago!K122+Set!K122+Oct!K122+Nov!K122+Dic!K122)))))))))))))</f>
        <v>0</v>
      </c>
      <c r="L122" s="399">
        <f>IF(Config!$C$6=1,SUM(+Ene!L122),IF(Config!$C$6=2,SUM(+Ene!L122+Feb!L122),IF(Config!$C$6=3,SUM(+Ene!L122+Feb!L122+Mar!L122),IF(Config!$C$6=4,SUM(+Ene!L122+Feb!L122+Mar!L122+Abr!L122),IF(Config!$C$6=5,SUM(Ene!L122+Feb!L122+Mar!L122+Abr!L122+May!L122),IF(Config!$C$6=6,SUM(+Ene!L122+Feb!L122+Mar!L122+Abr!L122+May!L122+Jun!L122),IF(Config!$C$6=7,SUM(Ene!L122+Feb!L122+Mar!L122+Abr!L122+May!L122+Jun!L122+Jul!L122),IF(Config!$C$6=8,SUM(+Ene!L122+Feb!L122+Mar!L122+Abr!L122+May!L122+Jun!L122+Jul!L122+Ago!L122),IF(Config!$C$6=9,SUM(+Ene!L122+Feb!L122+Mar!L122+Abr!L122+May!L122+Jun!L122+Jul!L122+Ago!L122+Set!L122),IF(Config!$C$6=10,SUM(+Ene!L122+Feb!L122+Mar!L122+Abr!L122+May!L122+Jun!L122+Jul!L122+Ago!L122+Set!L122+Oct!L122),IF(Config!$C$6=11,SUM(+Ene!L122+Feb!L122+Mar!L122+Abr!L122+May!L122+Jun!L122+Jul!L122+Ago!L122+Set!L122+Oct!L122+Nov!L122),IF(Config!$C$6=12,SUM(+Ene!L122+Feb!L122+Mar!L122+Abr!L122+May!L122+Jun!L122+Jul!L122+Ago!L122+Set!L122+Oct!L122+Nov!L122+Dic!L122)))))))))))))</f>
        <v>0</v>
      </c>
      <c r="M122" s="399">
        <f>IF(Config!$C$6=1,SUM(+Ene!M122),IF(Config!$C$6=2,SUM(+Ene!M122+Feb!M122),IF(Config!$C$6=3,SUM(+Ene!M122+Feb!M122+Mar!M122),IF(Config!$C$6=4,SUM(+Ene!M122+Feb!M122+Mar!M122+Abr!M122),IF(Config!$C$6=5,SUM(Ene!M122+Feb!M122+Mar!M122+Abr!M122+May!M122),IF(Config!$C$6=6,SUM(+Ene!M122+Feb!M122+Mar!M122+Abr!M122+May!M122+Jun!M122),IF(Config!$C$6=7,SUM(Ene!M122+Feb!M122+Mar!M122+Abr!M122+May!M122+Jun!M122+Jul!M122),IF(Config!$C$6=8,SUM(+Ene!M122+Feb!M122+Mar!M122+Abr!M122+May!M122+Jun!M122+Jul!M122+Ago!M122),IF(Config!$C$6=9,SUM(+Ene!M122+Feb!M122+Mar!M122+Abr!M122+May!M122+Jun!M122+Jul!M122+Ago!M122+Set!M122),IF(Config!$C$6=10,SUM(+Ene!M122+Feb!M122+Mar!M122+Abr!M122+May!M122+Jun!M122+Jul!M122+Ago!M122+Set!M122+Oct!M122),IF(Config!$C$6=11,SUM(+Ene!M122+Feb!M122+Mar!M122+Abr!M122+May!M122+Jun!M122+Jul!M122+Ago!M122+Set!M122+Oct!M122+Nov!M122),IF(Config!$C$6=12,SUM(+Ene!M122+Feb!M122+Mar!M122+Abr!M122+May!M122+Jun!M122+Jul!M122+Ago!M122+Set!M122+Oct!M122+Nov!M122+Dic!M122)))))))))))))</f>
        <v>0</v>
      </c>
      <c r="N122" s="399">
        <f>IF(Config!$C$6=1,SUM(+Ene!N122),IF(Config!$C$6=2,SUM(+Ene!N122+Feb!N122),IF(Config!$C$6=3,SUM(+Ene!N122+Feb!N122+Mar!N122),IF(Config!$C$6=4,SUM(+Ene!N122+Feb!N122+Mar!N122+Abr!N122),IF(Config!$C$6=5,SUM(Ene!N122+Feb!N122+Mar!N122+Abr!N122+May!N122),IF(Config!$C$6=6,SUM(+Ene!N122+Feb!N122+Mar!N122+Abr!N122+May!N122+Jun!N122),IF(Config!$C$6=7,SUM(Ene!N122+Feb!N122+Mar!N122+Abr!N122+May!N122+Jun!N122+Jul!N122),IF(Config!$C$6=8,SUM(+Ene!N122+Feb!N122+Mar!N122+Abr!N122+May!N122+Jun!N122+Jul!N122+Ago!N122),IF(Config!$C$6=9,SUM(+Ene!N122+Feb!N122+Mar!N122+Abr!N122+May!N122+Jun!N122+Jul!N122+Ago!N122+Set!N122),IF(Config!$C$6=10,SUM(+Ene!N122+Feb!N122+Mar!N122+Abr!N122+May!N122+Jun!N122+Jul!N122+Ago!N122+Set!N122+Oct!N122),IF(Config!$C$6=11,SUM(+Ene!N122+Feb!N122+Mar!N122+Abr!N122+May!N122+Jun!N122+Jul!N122+Ago!N122+Set!N122+Oct!N122+Nov!N122),IF(Config!$C$6=12,SUM(+Ene!N122+Feb!N122+Mar!N122+Abr!N122+May!N122+Jun!N122+Jul!N122+Ago!N122+Set!N122+Oct!N122+Nov!N122+Dic!N122)))))))))))))</f>
        <v>0</v>
      </c>
      <c r="O122" s="399">
        <f>IF(Config!$C$6=1,SUM(+Ene!O122),IF(Config!$C$6=2,SUM(+Ene!O122+Feb!O122),IF(Config!$C$6=3,SUM(+Ene!O122+Feb!O122+Mar!O122),IF(Config!$C$6=4,SUM(+Ene!O122+Feb!O122+Mar!O122+Abr!O122),IF(Config!$C$6=5,SUM(Ene!O122+Feb!O122+Mar!O122+Abr!O122+May!O122),IF(Config!$C$6=6,SUM(+Ene!O122+Feb!O122+Mar!O122+Abr!O122+May!O122+Jun!O122),IF(Config!$C$6=7,SUM(Ene!O122+Feb!O122+Mar!O122+Abr!O122+May!O122+Jun!O122+Jul!O122),IF(Config!$C$6=8,SUM(+Ene!O122+Feb!O122+Mar!O122+Abr!O122+May!O122+Jun!O122+Jul!O122+Ago!O122),IF(Config!$C$6=9,SUM(+Ene!O122+Feb!O122+Mar!O122+Abr!O122+May!O122+Jun!O122+Jul!O122+Ago!O122+Set!O122),IF(Config!$C$6=10,SUM(+Ene!O122+Feb!O122+Mar!O122+Abr!O122+May!O122+Jun!O122+Jul!O122+Ago!O122+Set!O122+Oct!O122),IF(Config!$C$6=11,SUM(+Ene!O122+Feb!O122+Mar!O122+Abr!O122+May!O122+Jun!O122+Jul!O122+Ago!O122+Set!O122+Oct!O122+Nov!O122),IF(Config!$C$6=12,SUM(+Ene!O122+Feb!O122+Mar!O122+Abr!O122+May!O122+Jun!O122+Jul!O122+Ago!O122+Set!O122+Oct!O122+Nov!O122+Dic!O122)))))))))))))</f>
        <v>0</v>
      </c>
      <c r="P122" s="399">
        <f>IF(Config!$C$6=1,SUM(+Ene!P122),IF(Config!$C$6=2,SUM(+Ene!P122+Feb!P122),IF(Config!$C$6=3,SUM(+Ene!P122+Feb!P122+Mar!P122),IF(Config!$C$6=4,SUM(+Ene!P122+Feb!P122+Mar!P122+Abr!P122),IF(Config!$C$6=5,SUM(Ene!P122+Feb!P122+Mar!P122+Abr!P122+May!P122),IF(Config!$C$6=6,SUM(+Ene!P122+Feb!P122+Mar!P122+Abr!P122+May!P122+Jun!P122),IF(Config!$C$6=7,SUM(Ene!P122+Feb!P122+Mar!P122+Abr!P122+May!P122+Jun!P122+Jul!P122),IF(Config!$C$6=8,SUM(+Ene!P122+Feb!P122+Mar!P122+Abr!P122+May!P122+Jun!P122+Jul!P122+Ago!P122),IF(Config!$C$6=9,SUM(+Ene!P122+Feb!P122+Mar!P122+Abr!P122+May!P122+Jun!P122+Jul!P122+Ago!P122+Set!P122),IF(Config!$C$6=10,SUM(+Ene!P122+Feb!P122+Mar!P122+Abr!P122+May!P122+Jun!P122+Jul!P122+Ago!P122+Set!P122+Oct!P122),IF(Config!$C$6=11,SUM(+Ene!P122+Feb!P122+Mar!P122+Abr!P122+May!P122+Jun!P122+Jul!P122+Ago!P122+Set!P122+Oct!P122+Nov!P122),IF(Config!$C$6=12,SUM(+Ene!P122+Feb!P122+Mar!P122+Abr!P122+May!P122+Jun!P122+Jul!P122+Ago!P122+Set!P122+Oct!P122+Nov!P122+Dic!P122)))))))))))))</f>
        <v>0</v>
      </c>
      <c r="Q122" s="399">
        <f>IF(Config!$C$6=1,SUM(+Ene!Q122),IF(Config!$C$6=2,SUM(+Ene!Q122+Feb!Q122),IF(Config!$C$6=3,SUM(+Ene!Q122+Feb!Q122+Mar!Q122),IF(Config!$C$6=4,SUM(+Ene!Q122+Feb!Q122+Mar!Q122+Abr!Q122),IF(Config!$C$6=5,SUM(Ene!Q122+Feb!Q122+Mar!Q122+Abr!Q122+May!Q122),IF(Config!$C$6=6,SUM(+Ene!Q122+Feb!Q122+Mar!Q122+Abr!Q122+May!Q122+Jun!Q122),IF(Config!$C$6=7,SUM(Ene!Q122+Feb!Q122+Mar!Q122+Abr!Q122+May!Q122+Jun!Q122+Jul!Q122),IF(Config!$C$6=8,SUM(+Ene!Q122+Feb!Q122+Mar!Q122+Abr!Q122+May!Q122+Jun!Q122+Jul!Q122+Ago!Q122),IF(Config!$C$6=9,SUM(+Ene!Q122+Feb!Q122+Mar!Q122+Abr!Q122+May!Q122+Jun!Q122+Jul!Q122+Ago!Q122+Set!Q122),IF(Config!$C$6=10,SUM(+Ene!Q122+Feb!Q122+Mar!Q122+Abr!Q122+May!Q122+Jun!Q122+Jul!Q122+Ago!Q122+Set!Q122+Oct!Q122),IF(Config!$C$6=11,SUM(+Ene!Q122+Feb!Q122+Mar!Q122+Abr!Q122+May!Q122+Jun!Q122+Jul!Q122+Ago!Q122+Set!Q122+Oct!Q122+Nov!Q122),IF(Config!$C$6=12,SUM(+Ene!Q122+Feb!Q122+Mar!Q122+Abr!Q122+May!Q122+Jun!Q122+Jul!Q122+Ago!Q122+Set!Q122+Oct!Q122+Nov!Q122+Dic!Q122)))))))))))))</f>
        <v>0</v>
      </c>
      <c r="R122" s="399">
        <f>IF(Config!$C$6=1,SUM(+Ene!R122),IF(Config!$C$6=2,SUM(+Ene!R122+Feb!R122),IF(Config!$C$6=3,SUM(+Ene!R122+Feb!R122+Mar!R122),IF(Config!$C$6=4,SUM(+Ene!R122+Feb!R122+Mar!R122+Abr!R122),IF(Config!$C$6=5,SUM(Ene!R122+Feb!R122+Mar!R122+Abr!R122+May!R122),IF(Config!$C$6=6,SUM(+Ene!R122+Feb!R122+Mar!R122+Abr!R122+May!R122+Jun!R122),IF(Config!$C$6=7,SUM(Ene!R122+Feb!R122+Mar!R122+Abr!R122+May!R122+Jun!R122+Jul!R122),IF(Config!$C$6=8,SUM(+Ene!R122+Feb!R122+Mar!R122+Abr!R122+May!R122+Jun!R122+Jul!R122+Ago!R122),IF(Config!$C$6=9,SUM(+Ene!R122+Feb!R122+Mar!R122+Abr!R122+May!R122+Jun!R122+Jul!R122+Ago!R122+Set!R122),IF(Config!$C$6=10,SUM(+Ene!R122+Feb!R122+Mar!R122+Abr!R122+May!R122+Jun!R122+Jul!R122+Ago!R122+Set!R122+Oct!R122),IF(Config!$C$6=11,SUM(+Ene!R122+Feb!R122+Mar!R122+Abr!R122+May!R122+Jun!R122+Jul!R122+Ago!R122+Set!R122+Oct!R122+Nov!R122),IF(Config!$C$6=12,SUM(+Ene!R122+Feb!R122+Mar!R122+Abr!R122+May!R122+Jun!R122+Jul!R122+Ago!R122+Set!R122+Oct!R122+Nov!R122+Dic!R122)))))))))))))</f>
        <v>0</v>
      </c>
      <c r="S122" s="399">
        <f>IF(Config!$C$6=1,SUM(+Ene!S122),IF(Config!$C$6=2,SUM(+Ene!S122+Feb!S122),IF(Config!$C$6=3,SUM(+Ene!S122+Feb!S122+Mar!S122),IF(Config!$C$6=4,SUM(+Ene!S122+Feb!S122+Mar!S122+Abr!S122),IF(Config!$C$6=5,SUM(Ene!S122+Feb!S122+Mar!S122+Abr!S122+May!S122),IF(Config!$C$6=6,SUM(+Ene!S122+Feb!S122+Mar!S122+Abr!S122+May!S122+Jun!S122),IF(Config!$C$6=7,SUM(Ene!S122+Feb!S122+Mar!S122+Abr!S122+May!S122+Jun!S122+Jul!S122),IF(Config!$C$6=8,SUM(+Ene!S122+Feb!S122+Mar!S122+Abr!S122+May!S122+Jun!S122+Jul!S122+Ago!S122),IF(Config!$C$6=9,SUM(+Ene!S122+Feb!S122+Mar!S122+Abr!S122+May!S122+Jun!S122+Jul!S122+Ago!S122+Set!S122),IF(Config!$C$6=10,SUM(+Ene!S122+Feb!S122+Mar!S122+Abr!S122+May!S122+Jun!S122+Jul!S122+Ago!S122+Set!S122+Oct!S122),IF(Config!$C$6=11,SUM(+Ene!S122+Feb!S122+Mar!S122+Abr!S122+May!S122+Jun!S122+Jul!S122+Ago!S122+Set!S122+Oct!S122+Nov!S122),IF(Config!$C$6=12,SUM(+Ene!S122+Feb!S122+Mar!S122+Abr!S122+May!S122+Jun!S122+Jul!S122+Ago!S122+Set!S122+Oct!S122+Nov!S122+Dic!S122)))))))))))))</f>
        <v>0</v>
      </c>
      <c r="T122" s="399">
        <f>IF(Config!$C$6=1,SUM(+Ene!T122),IF(Config!$C$6=2,SUM(+Ene!T122+Feb!T122),IF(Config!$C$6=3,SUM(+Ene!T122+Feb!T122+Mar!T122),IF(Config!$C$6=4,SUM(+Ene!T122+Feb!T122+Mar!T122+Abr!T122),IF(Config!$C$6=5,SUM(Ene!T122+Feb!T122+Mar!T122+Abr!T122+May!T122),IF(Config!$C$6=6,SUM(+Ene!T122+Feb!T122+Mar!T122+Abr!T122+May!T122+Jun!T122),IF(Config!$C$6=7,SUM(Ene!T122+Feb!T122+Mar!T122+Abr!T122+May!T122+Jun!T122+Jul!T122),IF(Config!$C$6=8,SUM(+Ene!T122+Feb!T122+Mar!T122+Abr!T122+May!T122+Jun!T122+Jul!T122+Ago!T122),IF(Config!$C$6=9,SUM(+Ene!T122+Feb!T122+Mar!T122+Abr!T122+May!T122+Jun!T122+Jul!T122+Ago!T122+Set!T122),IF(Config!$C$6=10,SUM(+Ene!T122+Feb!T122+Mar!T122+Abr!T122+May!T122+Jun!T122+Jul!T122+Ago!T122+Set!T122+Oct!T122),IF(Config!$C$6=11,SUM(+Ene!T122+Feb!T122+Mar!T122+Abr!T122+May!T122+Jun!T122+Jul!T122+Ago!T122+Set!T122+Oct!T122+Nov!T122),IF(Config!$C$6=12,SUM(+Ene!T122+Feb!T122+Mar!T122+Abr!T122+May!T122+Jun!T122+Jul!T122+Ago!T122+Set!T122+Oct!T122+Nov!T122+Dic!T122)))))))))))))</f>
        <v>0</v>
      </c>
      <c r="U122" s="399">
        <f>IF(Config!$C$6=1,SUM(+Ene!U122),IF(Config!$C$6=2,SUM(+Ene!U122+Feb!U122),IF(Config!$C$6=3,SUM(+Ene!U122+Feb!U122+Mar!U122),IF(Config!$C$6=4,SUM(+Ene!U122+Feb!U122+Mar!U122+Abr!U122),IF(Config!$C$6=5,SUM(Ene!U122+Feb!U122+Mar!U122+Abr!U122+May!U122),IF(Config!$C$6=6,SUM(+Ene!U122+Feb!U122+Mar!U122+Abr!U122+May!U122+Jun!U122),IF(Config!$C$6=7,SUM(Ene!U122+Feb!U122+Mar!U122+Abr!U122+May!U122+Jun!U122+Jul!U122),IF(Config!$C$6=8,SUM(+Ene!U122+Feb!U122+Mar!U122+Abr!U122+May!U122+Jun!U122+Jul!U122+Ago!U122),IF(Config!$C$6=9,SUM(+Ene!U122+Feb!U122+Mar!U122+Abr!U122+May!U122+Jun!U122+Jul!U122+Ago!U122+Set!U122),IF(Config!$C$6=10,SUM(+Ene!U122+Feb!U122+Mar!U122+Abr!U122+May!U122+Jun!U122+Jul!U122+Ago!U122+Set!U122+Oct!U122),IF(Config!$C$6=11,SUM(+Ene!U122+Feb!U122+Mar!U122+Abr!U122+May!U122+Jun!U122+Jul!U122+Ago!U122+Set!U122+Oct!U122+Nov!U122),IF(Config!$C$6=12,SUM(+Ene!U122+Feb!U122+Mar!U122+Abr!U122+May!U122+Jun!U122+Jul!U122+Ago!U122+Set!U122+Oct!U122+Nov!U122+Dic!U122)))))))))))))</f>
        <v>0</v>
      </c>
      <c r="V122" s="399">
        <f>IF(Config!$C$6=1,SUM(+Ene!V122),IF(Config!$C$6=2,SUM(+Ene!V122+Feb!V122),IF(Config!$C$6=3,SUM(+Ene!V122+Feb!V122+Mar!V122),IF(Config!$C$6=4,SUM(+Ene!V122+Feb!V122+Mar!V122+Abr!V122),IF(Config!$C$6=5,SUM(Ene!V122+Feb!V122+Mar!V122+Abr!V122+May!V122),IF(Config!$C$6=6,SUM(+Ene!V122+Feb!V122+Mar!V122+Abr!V122+May!V122+Jun!V122),IF(Config!$C$6=7,SUM(Ene!V122+Feb!V122+Mar!V122+Abr!V122+May!V122+Jun!V122+Jul!V122),IF(Config!$C$6=8,SUM(+Ene!V122+Feb!V122+Mar!V122+Abr!V122+May!V122+Jun!V122+Jul!V122+Ago!V122),IF(Config!$C$6=9,SUM(+Ene!V122+Feb!V122+Mar!V122+Abr!V122+May!V122+Jun!V122+Jul!V122+Ago!V122+Set!V122),IF(Config!$C$6=10,SUM(+Ene!V122+Feb!V122+Mar!V122+Abr!V122+May!V122+Jun!V122+Jul!V122+Ago!V122+Set!V122+Oct!V122),IF(Config!$C$6=11,SUM(+Ene!V122+Feb!V122+Mar!V122+Abr!V122+May!V122+Jun!V122+Jul!V122+Ago!V122+Set!V122+Oct!V122+Nov!V122),IF(Config!$C$6=12,SUM(+Ene!V122+Feb!V122+Mar!V122+Abr!V122+May!V122+Jun!V122+Jul!V122+Ago!V122+Set!V122+Oct!V122+Nov!V122+Dic!V122)))))))))))))</f>
        <v>0</v>
      </c>
      <c r="W122" s="399">
        <f>IF(Config!$C$6=1,SUM(+Ene!W122),IF(Config!$C$6=2,SUM(+Ene!W122+Feb!W122),IF(Config!$C$6=3,SUM(+Ene!W122+Feb!W122+Mar!W122),IF(Config!$C$6=4,SUM(+Ene!W122+Feb!W122+Mar!W122+Abr!W122),IF(Config!$C$6=5,SUM(Ene!W122+Feb!W122+Mar!W122+Abr!W122+May!W122),IF(Config!$C$6=6,SUM(+Ene!W122+Feb!W122+Mar!W122+Abr!W122+May!W122+Jun!W122),IF(Config!$C$6=7,SUM(Ene!W122+Feb!W122+Mar!W122+Abr!W122+May!W122+Jun!W122+Jul!W122),IF(Config!$C$6=8,SUM(+Ene!W122+Feb!W122+Mar!W122+Abr!W122+May!W122+Jun!W122+Jul!W122+Ago!W122),IF(Config!$C$6=9,SUM(+Ene!W122+Feb!W122+Mar!W122+Abr!W122+May!W122+Jun!W122+Jul!W122+Ago!W122+Set!W122),IF(Config!$C$6=10,SUM(+Ene!W122+Feb!W122+Mar!W122+Abr!W122+May!W122+Jun!W122+Jul!W122+Ago!W122+Set!W122+Oct!W122),IF(Config!$C$6=11,SUM(+Ene!W122+Feb!W122+Mar!W122+Abr!W122+May!W122+Jun!W122+Jul!W122+Ago!W122+Set!W122+Oct!W122+Nov!W122),IF(Config!$C$6=12,SUM(+Ene!W122+Feb!W122+Mar!W122+Abr!W122+May!W122+Jun!W122+Jul!W122+Ago!W122+Set!W122+Oct!W122+Nov!W122+Dic!W122)))))))))))))</f>
        <v>0</v>
      </c>
      <c r="X122" s="399">
        <f>IF(Config!$C$6=1,SUM(+Ene!X122),IF(Config!$C$6=2,SUM(+Ene!X122+Feb!X122),IF(Config!$C$6=3,SUM(+Ene!X122+Feb!X122+Mar!X122),IF(Config!$C$6=4,SUM(+Ene!X122+Feb!X122+Mar!X122+Abr!X122),IF(Config!$C$6=5,SUM(Ene!X122+Feb!X122+Mar!X122+Abr!X122+May!X122),IF(Config!$C$6=6,SUM(+Ene!X122+Feb!X122+Mar!X122+Abr!X122+May!X122+Jun!X122),IF(Config!$C$6=7,SUM(Ene!X122+Feb!X122+Mar!X122+Abr!X122+May!X122+Jun!X122+Jul!X122),IF(Config!$C$6=8,SUM(+Ene!X122+Feb!X122+Mar!X122+Abr!X122+May!X122+Jun!X122+Jul!X122+Ago!X122),IF(Config!$C$6=9,SUM(+Ene!X122+Feb!X122+Mar!X122+Abr!X122+May!X122+Jun!X122+Jul!X122+Ago!X122+Set!X122),IF(Config!$C$6=10,SUM(+Ene!X122+Feb!X122+Mar!X122+Abr!X122+May!X122+Jun!X122+Jul!X122+Ago!X122+Set!X122+Oct!X122),IF(Config!$C$6=11,SUM(+Ene!X122+Feb!X122+Mar!X122+Abr!X122+May!X122+Jun!X122+Jul!X122+Ago!X122+Set!X122+Oct!X122+Nov!X122),IF(Config!$C$6=12,SUM(+Ene!X122+Feb!X122+Mar!X122+Abr!X122+May!X122+Jun!X122+Jul!X122+Ago!X122+Set!X122+Oct!X122+Nov!X122+Dic!X122)))))))))))))</f>
        <v>0</v>
      </c>
      <c r="Y122" s="399">
        <f>IF(Config!$C$6=1,SUM(+Ene!Y122),IF(Config!$C$6=2,SUM(+Ene!Y122+Feb!Y122),IF(Config!$C$6=3,SUM(+Ene!Y122+Feb!Y122+Mar!Y122),IF(Config!$C$6=4,SUM(+Ene!Y122+Feb!Y122+Mar!Y122+Abr!Y122),IF(Config!$C$6=5,SUM(Ene!Y122+Feb!Y122+Mar!Y122+Abr!Y122+May!Y122),IF(Config!$C$6=6,SUM(+Ene!Y122+Feb!Y122+Mar!Y122+Abr!Y122+May!Y122+Jun!Y122),IF(Config!$C$6=7,SUM(Ene!Y122+Feb!Y122+Mar!Y122+Abr!Y122+May!Y122+Jun!Y122+Jul!Y122),IF(Config!$C$6=8,SUM(+Ene!Y122+Feb!Y122+Mar!Y122+Abr!Y122+May!Y122+Jun!Y122+Jul!Y122+Ago!Y122),IF(Config!$C$6=9,SUM(+Ene!Y122+Feb!Y122+Mar!Y122+Abr!Y122+May!Y122+Jun!Y122+Jul!Y122+Ago!Y122+Set!Y122),IF(Config!$C$6=10,SUM(+Ene!Y122+Feb!Y122+Mar!Y122+Abr!Y122+May!Y122+Jun!Y122+Jul!Y122+Ago!Y122+Set!Y122+Oct!Y122),IF(Config!$C$6=11,SUM(+Ene!Y122+Feb!Y122+Mar!Y122+Abr!Y122+May!Y122+Jun!Y122+Jul!Y122+Ago!Y122+Set!Y122+Oct!Y122+Nov!Y122),IF(Config!$C$6=12,SUM(+Ene!Y122+Feb!Y122+Mar!Y122+Abr!Y122+May!Y122+Jun!Y122+Jul!Y122+Ago!Y122+Set!Y122+Oct!Y122+Nov!Y122+Dic!Y122)))))))))))))</f>
        <v>0</v>
      </c>
      <c r="Z122" s="399">
        <f>IF(Config!$C$6=1,SUM(+Ene!Z122),IF(Config!$C$6=2,SUM(+Ene!Z122+Feb!Z122),IF(Config!$C$6=3,SUM(+Ene!Z122+Feb!Z122+Mar!Z122),IF(Config!$C$6=4,SUM(+Ene!Z122+Feb!Z122+Mar!Z122+Abr!Z122),IF(Config!$C$6=5,SUM(Ene!Z122+Feb!Z122+Mar!Z122+Abr!Z122+May!Z122),IF(Config!$C$6=6,SUM(+Ene!Z122+Feb!Z122+Mar!Z122+Abr!Z122+May!Z122+Jun!Z122),IF(Config!$C$6=7,SUM(Ene!Z122+Feb!Z122+Mar!Z122+Abr!Z122+May!Z122+Jun!Z122+Jul!Z122),IF(Config!$C$6=8,SUM(+Ene!Z122+Feb!Z122+Mar!Z122+Abr!Z122+May!Z122+Jun!Z122+Jul!Z122+Ago!Z122),IF(Config!$C$6=9,SUM(+Ene!Z122+Feb!Z122+Mar!Z122+Abr!Z122+May!Z122+Jun!Z122+Jul!Z122+Ago!Z122+Set!Z122),IF(Config!$C$6=10,SUM(+Ene!Z122+Feb!Z122+Mar!Z122+Abr!Z122+May!Z122+Jun!Z122+Jul!Z122+Ago!Z122+Set!Z122+Oct!Z122),IF(Config!$C$6=11,SUM(+Ene!Z122+Feb!Z122+Mar!Z122+Abr!Z122+May!Z122+Jun!Z122+Jul!Z122+Ago!Z122+Set!Z122+Oct!Z122+Nov!Z122),IF(Config!$C$6=12,SUM(+Ene!Z122+Feb!Z122+Mar!Z122+Abr!Z122+May!Z122+Jun!Z122+Jul!Z122+Ago!Z122+Set!Z122+Oct!Z122+Nov!Z122+Dic!Z122)))))))))))))</f>
        <v>0</v>
      </c>
      <c r="AA122" s="399">
        <f>IF(Config!$C$6=1,SUM(+Ene!AA122),IF(Config!$C$6=2,SUM(+Ene!AA122+Feb!AA122),IF(Config!$C$6=3,SUM(+Ene!AA122+Feb!AA122+Mar!AA122),IF(Config!$C$6=4,SUM(+Ene!AA122+Feb!AA122+Mar!AA122+Abr!AA122),IF(Config!$C$6=5,SUM(Ene!AA122+Feb!AA122+Mar!AA122+Abr!AA122+May!AA122),IF(Config!$C$6=6,SUM(+Ene!AA122+Feb!AA122+Mar!AA122+Abr!AA122+May!AA122+Jun!AA122),IF(Config!$C$6=7,SUM(Ene!AA122+Feb!AA122+Mar!AA122+Abr!AA122+May!AA122+Jun!AA122+Jul!AA122),IF(Config!$C$6=8,SUM(+Ene!AA122+Feb!AA122+Mar!AA122+Abr!AA122+May!AA122+Jun!AA122+Jul!AA122+Ago!AA122),IF(Config!$C$6=9,SUM(+Ene!AA122+Feb!AA122+Mar!AA122+Abr!AA122+May!AA122+Jun!AA122+Jul!AA122+Ago!AA122+Set!AA122),IF(Config!$C$6=10,SUM(+Ene!AA122+Feb!AA122+Mar!AA122+Abr!AA122+May!AA122+Jun!AA122+Jul!AA122+Ago!AA122+Set!AA122+Oct!AA122),IF(Config!$C$6=11,SUM(+Ene!AA122+Feb!AA122+Mar!AA122+Abr!AA122+May!AA122+Jun!AA122+Jul!AA122+Ago!AA122+Set!AA122+Oct!AA122+Nov!AA122),IF(Config!$C$6=12,SUM(+Ene!AA122+Feb!AA122+Mar!AA122+Abr!AA122+May!AA122+Jun!AA122+Jul!AA122+Ago!AA122+Set!AA122+Oct!AA122+Nov!AA122+Dic!AA122)))))))))))))</f>
        <v>0</v>
      </c>
      <c r="AB122" s="399">
        <f>IF(Config!$C$6=1,SUM(+Ene!AB122),IF(Config!$C$6=2,SUM(+Ene!AB122+Feb!AB122),IF(Config!$C$6=3,SUM(+Ene!AB122+Feb!AB122+Mar!AB122),IF(Config!$C$6=4,SUM(+Ene!AB122+Feb!AB122+Mar!AB122+Abr!AB122),IF(Config!$C$6=5,SUM(Ene!AB122+Feb!AB122+Mar!AB122+Abr!AB122+May!AB122),IF(Config!$C$6=6,SUM(+Ene!AB122+Feb!AB122+Mar!AB122+Abr!AB122+May!AB122+Jun!AB122),IF(Config!$C$6=7,SUM(Ene!AB122+Feb!AB122+Mar!AB122+Abr!AB122+May!AB122+Jun!AB122+Jul!AB122),IF(Config!$C$6=8,SUM(+Ene!AB122+Feb!AB122+Mar!AB122+Abr!AB122+May!AB122+Jun!AB122+Jul!AB122+Ago!AB122),IF(Config!$C$6=9,SUM(+Ene!AB122+Feb!AB122+Mar!AB122+Abr!AB122+May!AB122+Jun!AB122+Jul!AB122+Ago!AB122+Set!AB122),IF(Config!$C$6=10,SUM(+Ene!AB122+Feb!AB122+Mar!AB122+Abr!AB122+May!AB122+Jun!AB122+Jul!AB122+Ago!AB122+Set!AB122+Oct!AB122),IF(Config!$C$6=11,SUM(+Ene!AB122+Feb!AB122+Mar!AB122+Abr!AB122+May!AB122+Jun!AB122+Jul!AB122+Ago!AB122+Set!AB122+Oct!AB122+Nov!AB122),IF(Config!$C$6=12,SUM(+Ene!AB122+Feb!AB122+Mar!AB122+Abr!AB122+May!AB122+Jun!AB122+Jul!AB122+Ago!AB122+Set!AB122+Oct!AB122+Nov!AB122+Dic!AB122)))))))))))))</f>
        <v>0</v>
      </c>
      <c r="AC122" s="399">
        <f>IF(Config!$C$6=1,SUM(+Ene!AC122),IF(Config!$C$6=2,SUM(+Ene!AC122+Feb!AC122),IF(Config!$C$6=3,SUM(+Ene!AC122+Feb!AC122+Mar!AC122),IF(Config!$C$6=4,SUM(+Ene!AC122+Feb!AC122+Mar!AC122+Abr!AC122),IF(Config!$C$6=5,SUM(Ene!AC122+Feb!AC122+Mar!AC122+Abr!AC122+May!AC122),IF(Config!$C$6=6,SUM(+Ene!AC122+Feb!AC122+Mar!AC122+Abr!AC122+May!AC122+Jun!AC122),IF(Config!$C$6=7,SUM(Ene!AC122+Feb!AC122+Mar!AC122+Abr!AC122+May!AC122+Jun!AC122+Jul!AC122),IF(Config!$C$6=8,SUM(+Ene!AC122+Feb!AC122+Mar!AC122+Abr!AC122+May!AC122+Jun!AC122+Jul!AC122+Ago!AC122),IF(Config!$C$6=9,SUM(+Ene!AC122+Feb!AC122+Mar!AC122+Abr!AC122+May!AC122+Jun!AC122+Jul!AC122+Ago!AC122+Set!AC122),IF(Config!$C$6=10,SUM(+Ene!AC122+Feb!AC122+Mar!AC122+Abr!AC122+May!AC122+Jun!AC122+Jul!AC122+Ago!AC122+Set!AC122+Oct!AC122),IF(Config!$C$6=11,SUM(+Ene!AC122+Feb!AC122+Mar!AC122+Abr!AC122+May!AC122+Jun!AC122+Jul!AC122+Ago!AC122+Set!AC122+Oct!AC122+Nov!AC122),IF(Config!$C$6=12,SUM(+Ene!AC122+Feb!AC122+Mar!AC122+Abr!AC122+May!AC122+Jun!AC122+Jul!AC122+Ago!AC122+Set!AC122+Oct!AC122+Nov!AC122+Dic!AC122)))))))))))))</f>
        <v>0</v>
      </c>
      <c r="AD122" s="399">
        <f>IF(Config!$C$6=1,SUM(+Ene!AD122),IF(Config!$C$6=2,SUM(+Ene!AD122+Feb!AD122),IF(Config!$C$6=3,SUM(+Ene!AD122+Feb!AD122+Mar!AD122),IF(Config!$C$6=4,SUM(+Ene!AD122+Feb!AD122+Mar!AD122+Abr!AD122),IF(Config!$C$6=5,SUM(Ene!AD122+Feb!AD122+Mar!AD122+Abr!AD122+May!AD122),IF(Config!$C$6=6,SUM(+Ene!AD122+Feb!AD122+Mar!AD122+Abr!AD122+May!AD122+Jun!AD122),IF(Config!$C$6=7,SUM(Ene!AD122+Feb!AD122+Mar!AD122+Abr!AD122+May!AD122+Jun!AD122+Jul!AD122),IF(Config!$C$6=8,SUM(+Ene!AD122+Feb!AD122+Mar!AD122+Abr!AD122+May!AD122+Jun!AD122+Jul!AD122+Ago!AD122),IF(Config!$C$6=9,SUM(+Ene!AD122+Feb!AD122+Mar!AD122+Abr!AD122+May!AD122+Jun!AD122+Jul!AD122+Ago!AD122+Set!AD122),IF(Config!$C$6=10,SUM(+Ene!AD122+Feb!AD122+Mar!AD122+Abr!AD122+May!AD122+Jun!AD122+Jul!AD122+Ago!AD122+Set!AD122+Oct!AD122),IF(Config!$C$6=11,SUM(+Ene!AD122+Feb!AD122+Mar!AD122+Abr!AD122+May!AD122+Jun!AD122+Jul!AD122+Ago!AD122+Set!AD122+Oct!AD122+Nov!AD122),IF(Config!$C$6=12,SUM(+Ene!AD122+Feb!AD122+Mar!AD122+Abr!AD122+May!AD122+Jun!AD122+Jul!AD122+Ago!AD122+Set!AD122+Oct!AD122+Nov!AD122+Dic!AD122)))))))))))))</f>
        <v>0</v>
      </c>
      <c r="AE122" s="399">
        <f>IF(Config!$C$6=1,SUM(+Ene!AE122),IF(Config!$C$6=2,SUM(+Ene!AE122+Feb!AE122),IF(Config!$C$6=3,SUM(+Ene!AE122+Feb!AE122+Mar!AE122),IF(Config!$C$6=4,SUM(+Ene!AE122+Feb!AE122+Mar!AE122+Abr!AE122),IF(Config!$C$6=5,SUM(Ene!AE122+Feb!AE122+Mar!AE122+Abr!AE122+May!AE122),IF(Config!$C$6=6,SUM(+Ene!AE122+Feb!AE122+Mar!AE122+Abr!AE122+May!AE122+Jun!AE122),IF(Config!$C$6=7,SUM(Ene!AE122+Feb!AE122+Mar!AE122+Abr!AE122+May!AE122+Jun!AE122+Jul!AE122),IF(Config!$C$6=8,SUM(+Ene!AE122+Feb!AE122+Mar!AE122+Abr!AE122+May!AE122+Jun!AE122+Jul!AE122+Ago!AE122),IF(Config!$C$6=9,SUM(+Ene!AE122+Feb!AE122+Mar!AE122+Abr!AE122+May!AE122+Jun!AE122+Jul!AE122+Ago!AE122+Set!AE122),IF(Config!$C$6=10,SUM(+Ene!AE122+Feb!AE122+Mar!AE122+Abr!AE122+May!AE122+Jun!AE122+Jul!AE122+Ago!AE122+Set!AE122+Oct!AE122),IF(Config!$C$6=11,SUM(+Ene!AE122+Feb!AE122+Mar!AE122+Abr!AE122+May!AE122+Jun!AE122+Jul!AE122+Ago!AE122+Set!AE122+Oct!AE122+Nov!AE122),IF(Config!$C$6=12,SUM(+Ene!AE122+Feb!AE122+Mar!AE122+Abr!AE122+May!AE122+Jun!AE122+Jul!AE122+Ago!AE122+Set!AE122+Oct!AE122+Nov!AE122+Dic!AE122)))))))))))))</f>
        <v>0</v>
      </c>
      <c r="AF122" s="399">
        <f>IF(Config!$C$6=1,SUM(+Ene!AF122),IF(Config!$C$6=2,SUM(+Ene!AF122+Feb!AF122),IF(Config!$C$6=3,SUM(+Ene!AF122+Feb!AF122+Mar!AF122),IF(Config!$C$6=4,SUM(+Ene!AF122+Feb!AF122+Mar!AF122+Abr!AF122),IF(Config!$C$6=5,SUM(Ene!AF122+Feb!AF122+Mar!AF122+Abr!AF122+May!AF122),IF(Config!$C$6=6,SUM(+Ene!AF122+Feb!AF122+Mar!AF122+Abr!AF122+May!AF122+Jun!AF122),IF(Config!$C$6=7,SUM(Ene!AF122+Feb!AF122+Mar!AF122+Abr!AF122+May!AF122+Jun!AF122+Jul!AF122),IF(Config!$C$6=8,SUM(+Ene!AF122+Feb!AF122+Mar!AF122+Abr!AF122+May!AF122+Jun!AF122+Jul!AF122+Ago!AF122),IF(Config!$C$6=9,SUM(+Ene!AF122+Feb!AF122+Mar!AF122+Abr!AF122+May!AF122+Jun!AF122+Jul!AF122+Ago!AF122+Set!AF122),IF(Config!$C$6=10,SUM(+Ene!AF122+Feb!AF122+Mar!AF122+Abr!AF122+May!AF122+Jun!AF122+Jul!AF122+Ago!AF122+Set!AF122+Oct!AF122),IF(Config!$C$6=11,SUM(+Ene!AF122+Feb!AF122+Mar!AF122+Abr!AF122+May!AF122+Jun!AF122+Jul!AF122+Ago!AF122+Set!AF122+Oct!AF122+Nov!AF122),IF(Config!$C$6=12,SUM(+Ene!AF122+Feb!AF122+Mar!AF122+Abr!AF122+May!AF122+Jun!AF122+Jul!AF122+Ago!AF122+Set!AF122+Oct!AF122+Nov!AF122+Dic!AF122)))))))))))))</f>
        <v>0</v>
      </c>
      <c r="AG122" s="399">
        <f>IF(Config!$C$6=1,SUM(+Ene!AG122),IF(Config!$C$6=2,SUM(+Ene!AG122+Feb!AG122),IF(Config!$C$6=3,SUM(+Ene!AG122+Feb!AG122+Mar!AG122),IF(Config!$C$6=4,SUM(+Ene!AG122+Feb!AG122+Mar!AG122+Abr!AG122),IF(Config!$C$6=5,SUM(Ene!AG122+Feb!AG122+Mar!AG122+Abr!AG122+May!AG122),IF(Config!$C$6=6,SUM(+Ene!AG122+Feb!AG122+Mar!AG122+Abr!AG122+May!AG122+Jun!AG122),IF(Config!$C$6=7,SUM(Ene!AG122+Feb!AG122+Mar!AG122+Abr!AG122+May!AG122+Jun!AG122+Jul!AG122),IF(Config!$C$6=8,SUM(+Ene!AG122+Feb!AG122+Mar!AG122+Abr!AG122+May!AG122+Jun!AG122+Jul!AG122+Ago!AG122),IF(Config!$C$6=9,SUM(+Ene!AG122+Feb!AG122+Mar!AG122+Abr!AG122+May!AG122+Jun!AG122+Jul!AG122+Ago!AG122+Set!AG122),IF(Config!$C$6=10,SUM(+Ene!AG122+Feb!AG122+Mar!AG122+Abr!AG122+May!AG122+Jun!AG122+Jul!AG122+Ago!AG122+Set!AG122+Oct!AG122),IF(Config!$C$6=11,SUM(+Ene!AG122+Feb!AG122+Mar!AG122+Abr!AG122+May!AG122+Jun!AG122+Jul!AG122+Ago!AG122+Set!AG122+Oct!AG122+Nov!AG122),IF(Config!$C$6=12,SUM(+Ene!AG122+Feb!AG122+Mar!AG122+Abr!AG122+May!AG122+Jun!AG122+Jul!AG122+Ago!AG122+Set!AG122+Oct!AG122+Nov!AG122+Dic!AG122)))))))))))))</f>
        <v>0</v>
      </c>
      <c r="AH122" s="399">
        <f>IF(Config!$C$6=1,SUM(+Ene!AH122),IF(Config!$C$6=2,SUM(+Ene!AH122+Feb!AH122),IF(Config!$C$6=3,SUM(+Ene!AH122+Feb!AH122+Mar!AH122),IF(Config!$C$6=4,SUM(+Ene!AH122+Feb!AH122+Mar!AH122+Abr!AH122),IF(Config!$C$6=5,SUM(Ene!AH122+Feb!AH122+Mar!AH122+Abr!AH122+May!AH122),IF(Config!$C$6=6,SUM(+Ene!AH122+Feb!AH122+Mar!AH122+Abr!AH122+May!AH122+Jun!AH122),IF(Config!$C$6=7,SUM(Ene!AH122+Feb!AH122+Mar!AH122+Abr!AH122+May!AH122+Jun!AH122+Jul!AH122),IF(Config!$C$6=8,SUM(+Ene!AH122+Feb!AH122+Mar!AH122+Abr!AH122+May!AH122+Jun!AH122+Jul!AH122+Ago!AH122),IF(Config!$C$6=9,SUM(+Ene!AH122+Feb!AH122+Mar!AH122+Abr!AH122+May!AH122+Jun!AH122+Jul!AH122+Ago!AH122+Set!AH122),IF(Config!$C$6=10,SUM(+Ene!AH122+Feb!AH122+Mar!AH122+Abr!AH122+May!AH122+Jun!AH122+Jul!AH122+Ago!AH122+Set!AH122+Oct!AH122),IF(Config!$C$6=11,SUM(+Ene!AH122+Feb!AH122+Mar!AH122+Abr!AH122+May!AH122+Jun!AH122+Jul!AH122+Ago!AH122+Set!AH122+Oct!AH122+Nov!AH122),IF(Config!$C$6=12,SUM(+Ene!AH122+Feb!AH122+Mar!AH122+Abr!AH122+May!AH122+Jun!AH122+Jul!AH122+Ago!AH122+Set!AH122+Oct!AH122+Nov!AH122+Dic!AH122)))))))))))))</f>
        <v>0</v>
      </c>
      <c r="AI122" s="399">
        <f>IF(Config!$C$6=1,SUM(+Ene!AI122),IF(Config!$C$6=2,SUM(+Ene!AI122+Feb!AI122),IF(Config!$C$6=3,SUM(+Ene!AI122+Feb!AI122+Mar!AI122),IF(Config!$C$6=4,SUM(+Ene!AI122+Feb!AI122+Mar!AI122+Abr!AI122),IF(Config!$C$6=5,SUM(Ene!AI122+Feb!AI122+Mar!AI122+Abr!AI122+May!AI122),IF(Config!$C$6=6,SUM(+Ene!AI122+Feb!AI122+Mar!AI122+Abr!AI122+May!AI122+Jun!AI122),IF(Config!$C$6=7,SUM(Ene!AI122+Feb!AI122+Mar!AI122+Abr!AI122+May!AI122+Jun!AI122+Jul!AI122),IF(Config!$C$6=8,SUM(+Ene!AI122+Feb!AI122+Mar!AI122+Abr!AI122+May!AI122+Jun!AI122+Jul!AI122+Ago!AI122),IF(Config!$C$6=9,SUM(+Ene!AI122+Feb!AI122+Mar!AI122+Abr!AI122+May!AI122+Jun!AI122+Jul!AI122+Ago!AI122+Set!AI122),IF(Config!$C$6=10,SUM(+Ene!AI122+Feb!AI122+Mar!AI122+Abr!AI122+May!AI122+Jun!AI122+Jul!AI122+Ago!AI122+Set!AI122+Oct!AI122),IF(Config!$C$6=11,SUM(+Ene!AI122+Feb!AI122+Mar!AI122+Abr!AI122+May!AI122+Jun!AI122+Jul!AI122+Ago!AI122+Set!AI122+Oct!AI122+Nov!AI122),IF(Config!$C$6=12,SUM(+Ene!AI122+Feb!AI122+Mar!AI122+Abr!AI122+May!AI122+Jun!AI122+Jul!AI122+Ago!AI122+Set!AI122+Oct!AI122+Nov!AI122+Dic!AI122)))))))))))))</f>
        <v>0</v>
      </c>
      <c r="AJ122" s="399">
        <f>IF(Config!$C$6=1,SUM(+Ene!AJ122),IF(Config!$C$6=2,SUM(+Ene!AJ122+Feb!AJ122),IF(Config!$C$6=3,SUM(+Ene!AJ122+Feb!AJ122+Mar!AJ122),IF(Config!$C$6=4,SUM(+Ene!AJ122+Feb!AJ122+Mar!AJ122+Abr!AJ122),IF(Config!$C$6=5,SUM(Ene!AJ122+Feb!AJ122+Mar!AJ122+Abr!AJ122+May!AJ122),IF(Config!$C$6=6,SUM(+Ene!AJ122+Feb!AJ122+Mar!AJ122+Abr!AJ122+May!AJ122+Jun!AJ122),IF(Config!$C$6=7,SUM(Ene!AJ122+Feb!AJ122+Mar!AJ122+Abr!AJ122+May!AJ122+Jun!AJ122+Jul!AJ122),IF(Config!$C$6=8,SUM(+Ene!AJ122+Feb!AJ122+Mar!AJ122+Abr!AJ122+May!AJ122+Jun!AJ122+Jul!AJ122+Ago!AJ122),IF(Config!$C$6=9,SUM(+Ene!AJ122+Feb!AJ122+Mar!AJ122+Abr!AJ122+May!AJ122+Jun!AJ122+Jul!AJ122+Ago!AJ122+Set!AJ122),IF(Config!$C$6=10,SUM(+Ene!AJ122+Feb!AJ122+Mar!AJ122+Abr!AJ122+May!AJ122+Jun!AJ122+Jul!AJ122+Ago!AJ122+Set!AJ122+Oct!AJ122),IF(Config!$C$6=11,SUM(+Ene!AJ122+Feb!AJ122+Mar!AJ122+Abr!AJ122+May!AJ122+Jun!AJ122+Jul!AJ122+Ago!AJ122+Set!AJ122+Oct!AJ122+Nov!AJ122),IF(Config!$C$6=12,SUM(+Ene!AJ122+Feb!AJ122+Mar!AJ122+Abr!AJ122+May!AJ122+Jun!AJ122+Jul!AJ122+Ago!AJ122+Set!AJ122+Oct!AJ122+Nov!AJ122+Dic!AJ122)))))))))))))</f>
        <v>0</v>
      </c>
      <c r="AK122" s="399">
        <f>IF(Config!$C$6=1,SUM(+Ene!AK122),IF(Config!$C$6=2,SUM(+Ene!AK122+Feb!AK122),IF(Config!$C$6=3,SUM(+Ene!AK122+Feb!AK122+Mar!AK122),IF(Config!$C$6=4,SUM(+Ene!AK122+Feb!AK122+Mar!AK122+Abr!AK122),IF(Config!$C$6=5,SUM(Ene!AK122+Feb!AK122+Mar!AK122+Abr!AK122+May!AK122),IF(Config!$C$6=6,SUM(+Ene!AK122+Feb!AK122+Mar!AK122+Abr!AK122+May!AK122+Jun!AK122),IF(Config!$C$6=7,SUM(Ene!AK122+Feb!AK122+Mar!AK122+Abr!AK122+May!AK122+Jun!AK122+Jul!AK122),IF(Config!$C$6=8,SUM(+Ene!AK122+Feb!AK122+Mar!AK122+Abr!AK122+May!AK122+Jun!AK122+Jul!AK122+Ago!AK122),IF(Config!$C$6=9,SUM(+Ene!AK122+Feb!AK122+Mar!AK122+Abr!AK122+May!AK122+Jun!AK122+Jul!AK122+Ago!AK122+Set!AK122),IF(Config!$C$6=10,SUM(+Ene!AK122+Feb!AK122+Mar!AK122+Abr!AK122+May!AK122+Jun!AK122+Jul!AK122+Ago!AK122+Set!AK122+Oct!AK122),IF(Config!$C$6=11,SUM(+Ene!AK122+Feb!AK122+Mar!AK122+Abr!AK122+May!AK122+Jun!AK122+Jul!AK122+Ago!AK122+Set!AK122+Oct!AK122+Nov!AK122),IF(Config!$C$6=12,SUM(+Ene!AK122+Feb!AK122+Mar!AK122+Abr!AK122+May!AK122+Jun!AK122+Jul!AK122+Ago!AK122+Set!AK122+Oct!AK122+Nov!AK122+Dic!AK122)))))))))))))</f>
        <v>0</v>
      </c>
      <c r="AL122" s="399">
        <f>IF(Config!$C$6=1,SUM(+Ene!AL122),IF(Config!$C$6=2,SUM(+Ene!AL122+Feb!AL122),IF(Config!$C$6=3,SUM(+Ene!AL122+Feb!AL122+Mar!AL122),IF(Config!$C$6=4,SUM(+Ene!AL122+Feb!AL122+Mar!AL122+Abr!AL122),IF(Config!$C$6=5,SUM(Ene!AL122+Feb!AL122+Mar!AL122+Abr!AL122+May!AL122),IF(Config!$C$6=6,SUM(+Ene!AL122+Feb!AL122+Mar!AL122+Abr!AL122+May!AL122+Jun!AL122),IF(Config!$C$6=7,SUM(Ene!AL122+Feb!AL122+Mar!AL122+Abr!AL122+May!AL122+Jun!AL122+Jul!AL122),IF(Config!$C$6=8,SUM(+Ene!AL122+Feb!AL122+Mar!AL122+Abr!AL122+May!AL122+Jun!AL122+Jul!AL122+Ago!AL122),IF(Config!$C$6=9,SUM(+Ene!AL122+Feb!AL122+Mar!AL122+Abr!AL122+May!AL122+Jun!AL122+Jul!AL122+Ago!AL122+Set!AL122),IF(Config!$C$6=10,SUM(+Ene!AL122+Feb!AL122+Mar!AL122+Abr!AL122+May!AL122+Jun!AL122+Jul!AL122+Ago!AL122+Set!AL122+Oct!AL122),IF(Config!$C$6=11,SUM(+Ene!AL122+Feb!AL122+Mar!AL122+Abr!AL122+May!AL122+Jun!AL122+Jul!AL122+Ago!AL122+Set!AL122+Oct!AL122+Nov!AL122),IF(Config!$C$6=12,SUM(+Ene!AL122+Feb!AL122+Mar!AL122+Abr!AL122+May!AL122+Jun!AL122+Jul!AL122+Ago!AL122+Set!AL122+Oct!AL122+Nov!AL122+Dic!AL122)))))))))))))</f>
        <v>0</v>
      </c>
      <c r="AM122" s="399">
        <f>IF(Config!$C$6=1,SUM(+Ene!AM122),IF(Config!$C$6=2,SUM(+Ene!AM122+Feb!AM122),IF(Config!$C$6=3,SUM(+Ene!AM122+Feb!AM122+Mar!AM122),IF(Config!$C$6=4,SUM(+Ene!AM122+Feb!AM122+Mar!AM122+Abr!AM122),IF(Config!$C$6=5,SUM(Ene!AM122+Feb!AM122+Mar!AM122+Abr!AM122+May!AM122),IF(Config!$C$6=6,SUM(+Ene!AM122+Feb!AM122+Mar!AM122+Abr!AM122+May!AM122+Jun!AM122),IF(Config!$C$6=7,SUM(Ene!AM122+Feb!AM122+Mar!AM122+Abr!AM122+May!AM122+Jun!AM122+Jul!AM122),IF(Config!$C$6=8,SUM(+Ene!AM122+Feb!AM122+Mar!AM122+Abr!AM122+May!AM122+Jun!AM122+Jul!AM122+Ago!AM122),IF(Config!$C$6=9,SUM(+Ene!AM122+Feb!AM122+Mar!AM122+Abr!AM122+May!AM122+Jun!AM122+Jul!AM122+Ago!AM122+Set!AM122),IF(Config!$C$6=10,SUM(+Ene!AM122+Feb!AM122+Mar!AM122+Abr!AM122+May!AM122+Jun!AM122+Jul!AM122+Ago!AM122+Set!AM122+Oct!AM122),IF(Config!$C$6=11,SUM(+Ene!AM122+Feb!AM122+Mar!AM122+Abr!AM122+May!AM122+Jun!AM122+Jul!AM122+Ago!AM122+Set!AM122+Oct!AM122+Nov!AM122),IF(Config!$C$6=12,SUM(+Ene!AM122+Feb!AM122+Mar!AM122+Abr!AM122+May!AM122+Jun!AM122+Jul!AM122+Ago!AM122+Set!AM122+Oct!AM122+Nov!AM122+Dic!AM122)))))))))))))</f>
        <v>0</v>
      </c>
      <c r="AN122" s="399">
        <f>IF(Config!$C$6=1,SUM(+Ene!AN122),IF(Config!$C$6=2,SUM(+Ene!AN122+Feb!AN122),IF(Config!$C$6=3,SUM(+Ene!AN122+Feb!AN122+Mar!AN122),IF(Config!$C$6=4,SUM(+Ene!AN122+Feb!AN122+Mar!AN122+Abr!AN122),IF(Config!$C$6=5,SUM(Ene!AN122+Feb!AN122+Mar!AN122+Abr!AN122+May!AN122),IF(Config!$C$6=6,SUM(+Ene!AN122+Feb!AN122+Mar!AN122+Abr!AN122+May!AN122+Jun!AN122),IF(Config!$C$6=7,SUM(Ene!AN122+Feb!AN122+Mar!AN122+Abr!AN122+May!AN122+Jun!AN122+Jul!AN122),IF(Config!$C$6=8,SUM(+Ene!AN122+Feb!AN122+Mar!AN122+Abr!AN122+May!AN122+Jun!AN122+Jul!AN122+Ago!AN122),IF(Config!$C$6=9,SUM(+Ene!AN122+Feb!AN122+Mar!AN122+Abr!AN122+May!AN122+Jun!AN122+Jul!AN122+Ago!AN122+Set!AN122),IF(Config!$C$6=10,SUM(+Ene!AN122+Feb!AN122+Mar!AN122+Abr!AN122+May!AN122+Jun!AN122+Jul!AN122+Ago!AN122+Set!AN122+Oct!AN122),IF(Config!$C$6=11,SUM(+Ene!AN122+Feb!AN122+Mar!AN122+Abr!AN122+May!AN122+Jun!AN122+Jul!AN122+Ago!AN122+Set!AN122+Oct!AN122+Nov!AN122),IF(Config!$C$6=12,SUM(+Ene!AN122+Feb!AN122+Mar!AN122+Abr!AN122+May!AN122+Jun!AN122+Jul!AN122+Ago!AN122+Set!AN122+Oct!AN122+Nov!AN122+Dic!AN122)))))))))))))</f>
        <v>0</v>
      </c>
      <c r="AO122" s="399">
        <f>IF(Config!$C$6=1,SUM(+Ene!AO122),IF(Config!$C$6=2,SUM(+Ene!AO122+Feb!AO122),IF(Config!$C$6=3,SUM(+Ene!AO122+Feb!AO122+Mar!AO122),IF(Config!$C$6=4,SUM(+Ene!AO122+Feb!AO122+Mar!AO122+Abr!AO122),IF(Config!$C$6=5,SUM(Ene!AO122+Feb!AO122+Mar!AO122+Abr!AO122+May!AO122),IF(Config!$C$6=6,SUM(+Ene!AO122+Feb!AO122+Mar!AO122+Abr!AO122+May!AO122+Jun!AO122),IF(Config!$C$6=7,SUM(Ene!AO122+Feb!AO122+Mar!AO122+Abr!AO122+May!AO122+Jun!AO122+Jul!AO122),IF(Config!$C$6=8,SUM(+Ene!AO122+Feb!AO122+Mar!AO122+Abr!AO122+May!AO122+Jun!AO122+Jul!AO122+Ago!AO122),IF(Config!$C$6=9,SUM(+Ene!AO122+Feb!AO122+Mar!AO122+Abr!AO122+May!AO122+Jun!AO122+Jul!AO122+Ago!AO122+Set!AO122),IF(Config!$C$6=10,SUM(+Ene!AO122+Feb!AO122+Mar!AO122+Abr!AO122+May!AO122+Jun!AO122+Jul!AO122+Ago!AO122+Set!AO122+Oct!AO122),IF(Config!$C$6=11,SUM(+Ene!AO122+Feb!AO122+Mar!AO122+Abr!AO122+May!AO122+Jun!AO122+Jul!AO122+Ago!AO122+Set!AO122+Oct!AO122+Nov!AO122),IF(Config!$C$6=12,SUM(+Ene!AO122+Feb!AO122+Mar!AO122+Abr!AO122+May!AO122+Jun!AO122+Jul!AO122+Ago!AO122+Set!AO122+Oct!AO122+Nov!AO122+Dic!AO122)))))))))))))</f>
        <v>0</v>
      </c>
      <c r="AP122" s="399">
        <f>IF(Config!$C$6=1,SUM(+Ene!AP122),IF(Config!$C$6=2,SUM(+Ene!AP122+Feb!AP122),IF(Config!$C$6=3,SUM(+Ene!AP122+Feb!AP122+Mar!AP122),IF(Config!$C$6=4,SUM(+Ene!AP122+Feb!AP122+Mar!AP122+Abr!AP122),IF(Config!$C$6=5,SUM(Ene!AP122+Feb!AP122+Mar!AP122+Abr!AP122+May!AP122),IF(Config!$C$6=6,SUM(+Ene!AP122+Feb!AP122+Mar!AP122+Abr!AP122+May!AP122+Jun!AP122),IF(Config!$C$6=7,SUM(Ene!AP122+Feb!AP122+Mar!AP122+Abr!AP122+May!AP122+Jun!AP122+Jul!AP122),IF(Config!$C$6=8,SUM(+Ene!AP122+Feb!AP122+Mar!AP122+Abr!AP122+May!AP122+Jun!AP122+Jul!AP122+Ago!AP122),IF(Config!$C$6=9,SUM(+Ene!AP122+Feb!AP122+Mar!AP122+Abr!AP122+May!AP122+Jun!AP122+Jul!AP122+Ago!AP122+Set!AP122),IF(Config!$C$6=10,SUM(+Ene!AP122+Feb!AP122+Mar!AP122+Abr!AP122+May!AP122+Jun!AP122+Jul!AP122+Ago!AP122+Set!AP122+Oct!AP122),IF(Config!$C$6=11,SUM(+Ene!AP122+Feb!AP122+Mar!AP122+Abr!AP122+May!AP122+Jun!AP122+Jul!AP122+Ago!AP122+Set!AP122+Oct!AP122+Nov!AP122),IF(Config!$C$6=12,SUM(+Ene!AP122+Feb!AP122+Mar!AP122+Abr!AP122+May!AP122+Jun!AP122+Jul!AP122+Ago!AP122+Set!AP122+Oct!AP122+Nov!AP122+Dic!AP122)))))))))))))</f>
        <v>0</v>
      </c>
      <c r="AQ122" s="399">
        <f>IF(Config!$C$6=1,SUM(+Ene!AQ122),IF(Config!$C$6=2,SUM(+Ene!AQ122+Feb!AQ122),IF(Config!$C$6=3,SUM(+Ene!AQ122+Feb!AQ122+Mar!AQ122),IF(Config!$C$6=4,SUM(+Ene!AQ122+Feb!AQ122+Mar!AQ122+Abr!AQ122),IF(Config!$C$6=5,SUM(Ene!AQ122+Feb!AQ122+Mar!AQ122+Abr!AQ122+May!AQ122),IF(Config!$C$6=6,SUM(+Ene!AQ122+Feb!AQ122+Mar!AQ122+Abr!AQ122+May!AQ122+Jun!AQ122),IF(Config!$C$6=7,SUM(Ene!AQ122+Feb!AQ122+Mar!AQ122+Abr!AQ122+May!AQ122+Jun!AQ122+Jul!AQ122),IF(Config!$C$6=8,SUM(+Ene!AQ122+Feb!AQ122+Mar!AQ122+Abr!AQ122+May!AQ122+Jun!AQ122+Jul!AQ122+Ago!AQ122),IF(Config!$C$6=9,SUM(+Ene!AQ122+Feb!AQ122+Mar!AQ122+Abr!AQ122+May!AQ122+Jun!AQ122+Jul!AQ122+Ago!AQ122+Set!AQ122),IF(Config!$C$6=10,SUM(+Ene!AQ122+Feb!AQ122+Mar!AQ122+Abr!AQ122+May!AQ122+Jun!AQ122+Jul!AQ122+Ago!AQ122+Set!AQ122+Oct!AQ122),IF(Config!$C$6=11,SUM(+Ene!AQ122+Feb!AQ122+Mar!AQ122+Abr!AQ122+May!AQ122+Jun!AQ122+Jul!AQ122+Ago!AQ122+Set!AQ122+Oct!AQ122+Nov!AQ122),IF(Config!$C$6=12,SUM(+Ene!AQ122+Feb!AQ122+Mar!AQ122+Abr!AQ122+May!AQ122+Jun!AQ122+Jul!AQ122+Ago!AQ122+Set!AQ122+Oct!AQ122+Nov!AQ122+Dic!AQ122)))))))))))))</f>
        <v>0</v>
      </c>
      <c r="AR122" s="399">
        <f>IF(Config!$C$6=1,SUM(+Ene!AR122),IF(Config!$C$6=2,SUM(+Ene!AR122+Feb!AR122),IF(Config!$C$6=3,SUM(+Ene!AR122+Feb!AR122+Mar!AR122),IF(Config!$C$6=4,SUM(+Ene!AR122+Feb!AR122+Mar!AR122+Abr!AR122),IF(Config!$C$6=5,SUM(Ene!AR122+Feb!AR122+Mar!AR122+Abr!AR122+May!AR122),IF(Config!$C$6=6,SUM(+Ene!AR122+Feb!AR122+Mar!AR122+Abr!AR122+May!AR122+Jun!AR122),IF(Config!$C$6=7,SUM(Ene!AR122+Feb!AR122+Mar!AR122+Abr!AR122+May!AR122+Jun!AR122+Jul!AR122),IF(Config!$C$6=8,SUM(+Ene!AR122+Feb!AR122+Mar!AR122+Abr!AR122+May!AR122+Jun!AR122+Jul!AR122+Ago!AR122),IF(Config!$C$6=9,SUM(+Ene!AR122+Feb!AR122+Mar!AR122+Abr!AR122+May!AR122+Jun!AR122+Jul!AR122+Ago!AR122+Set!AR122),IF(Config!$C$6=10,SUM(+Ene!AR122+Feb!AR122+Mar!AR122+Abr!AR122+May!AR122+Jun!AR122+Jul!AR122+Ago!AR122+Set!AR122+Oct!AR122),IF(Config!$C$6=11,SUM(+Ene!AR122+Feb!AR122+Mar!AR122+Abr!AR122+May!AR122+Jun!AR122+Jul!AR122+Ago!AR122+Set!AR122+Oct!AR122+Nov!AR122),IF(Config!$C$6=12,SUM(+Ene!AR122+Feb!AR122+Mar!AR122+Abr!AR122+May!AR122+Jun!AR122+Jul!AR122+Ago!AR122+Set!AR122+Oct!AR122+Nov!AR122+Dic!AR122)))))))))))))</f>
        <v>0</v>
      </c>
      <c r="AS122" s="399">
        <f>IF(Config!$C$6=1,SUM(+Ene!AS122),IF(Config!$C$6=2,SUM(+Ene!AS122+Feb!AS122),IF(Config!$C$6=3,SUM(+Ene!AS122+Feb!AS122+Mar!AS122),IF(Config!$C$6=4,SUM(+Ene!AS122+Feb!AS122+Mar!AS122+Abr!AS122),IF(Config!$C$6=5,SUM(Ene!AS122+Feb!AS122+Mar!AS122+Abr!AS122+May!AS122),IF(Config!$C$6=6,SUM(+Ene!AS122+Feb!AS122+Mar!AS122+Abr!AS122+May!AS122+Jun!AS122),IF(Config!$C$6=7,SUM(Ene!AS122+Feb!AS122+Mar!AS122+Abr!AS122+May!AS122+Jun!AS122+Jul!AS122),IF(Config!$C$6=8,SUM(+Ene!AS122+Feb!AS122+Mar!AS122+Abr!AS122+May!AS122+Jun!AS122+Jul!AS122+Ago!AS122),IF(Config!$C$6=9,SUM(+Ene!AS122+Feb!AS122+Mar!AS122+Abr!AS122+May!AS122+Jun!AS122+Jul!AS122+Ago!AS122+Set!AS122),IF(Config!$C$6=10,SUM(+Ene!AS122+Feb!AS122+Mar!AS122+Abr!AS122+May!AS122+Jun!AS122+Jul!AS122+Ago!AS122+Set!AS122+Oct!AS122),IF(Config!$C$6=11,SUM(+Ene!AS122+Feb!AS122+Mar!AS122+Abr!AS122+May!AS122+Jun!AS122+Jul!AS122+Ago!AS122+Set!AS122+Oct!AS122+Nov!AS122),IF(Config!$C$6=12,SUM(+Ene!AS122+Feb!AS122+Mar!AS122+Abr!AS122+May!AS122+Jun!AS122+Jul!AS122+Ago!AS122+Set!AS122+Oct!AS122+Nov!AS122+Dic!AS122)))))))))))))</f>
        <v>0</v>
      </c>
      <c r="AT122" s="399">
        <f>IF(Config!$C$6=1,SUM(+Ene!AT122),IF(Config!$C$6=2,SUM(+Ene!AT122+Feb!AT122),IF(Config!$C$6=3,SUM(+Ene!AT122+Feb!AT122+Mar!AT122),IF(Config!$C$6=4,SUM(+Ene!AT122+Feb!AT122+Mar!AT122+Abr!AT122),IF(Config!$C$6=5,SUM(Ene!AT122+Feb!AT122+Mar!AT122+Abr!AT122+May!AT122),IF(Config!$C$6=6,SUM(+Ene!AT122+Feb!AT122+Mar!AT122+Abr!AT122+May!AT122+Jun!AT122),IF(Config!$C$6=7,SUM(Ene!AT122+Feb!AT122+Mar!AT122+Abr!AT122+May!AT122+Jun!AT122+Jul!AT122),IF(Config!$C$6=8,SUM(+Ene!AT122+Feb!AT122+Mar!AT122+Abr!AT122+May!AT122+Jun!AT122+Jul!AT122+Ago!AT122),IF(Config!$C$6=9,SUM(+Ene!AT122+Feb!AT122+Mar!AT122+Abr!AT122+May!AT122+Jun!AT122+Jul!AT122+Ago!AT122+Set!AT122),IF(Config!$C$6=10,SUM(+Ene!AT122+Feb!AT122+Mar!AT122+Abr!AT122+May!AT122+Jun!AT122+Jul!AT122+Ago!AT122+Set!AT122+Oct!AT122),IF(Config!$C$6=11,SUM(+Ene!AT122+Feb!AT122+Mar!AT122+Abr!AT122+May!AT122+Jun!AT122+Jul!AT122+Ago!AT122+Set!AT122+Oct!AT122+Nov!AT122),IF(Config!$C$6=12,SUM(+Ene!AT122+Feb!AT122+Mar!AT122+Abr!AT122+May!AT122+Jun!AT122+Jul!AT122+Ago!AT122+Set!AT122+Oct!AT122+Nov!AT122+Dic!AT122)))))))))))))</f>
        <v>0</v>
      </c>
      <c r="AU122">
        <f t="shared" si="79"/>
        <v>0</v>
      </c>
      <c r="AV122" s="395">
        <f t="shared" si="81"/>
        <v>0</v>
      </c>
      <c r="AW122" s="395">
        <f t="shared" si="82"/>
        <v>0</v>
      </c>
      <c r="AX122" s="395">
        <f t="shared" si="83"/>
        <v>0</v>
      </c>
      <c r="AY122" s="395">
        <f t="shared" si="84"/>
        <v>0</v>
      </c>
      <c r="AZ122" s="395">
        <f t="shared" si="85"/>
        <v>0</v>
      </c>
      <c r="BA122" s="395">
        <f t="shared" si="86"/>
        <v>0</v>
      </c>
      <c r="BB122" s="37">
        <f t="shared" si="59"/>
        <v>0</v>
      </c>
      <c r="BC122" s="395">
        <f t="shared" si="87"/>
        <v>0</v>
      </c>
      <c r="BD122" s="396">
        <f t="shared" si="88"/>
        <v>0</v>
      </c>
      <c r="BE122" s="395">
        <f t="shared" si="89"/>
        <v>0</v>
      </c>
      <c r="BF122" s="54">
        <f t="shared" si="69"/>
        <v>0</v>
      </c>
      <c r="BG122" t="str">
        <f t="shared" si="80"/>
        <v>OK</v>
      </c>
    </row>
    <row r="123" spans="1:59" x14ac:dyDescent="0.25">
      <c r="A123" s="400">
        <v>120</v>
      </c>
      <c r="B123" s="397" t="str">
        <f>METAS!B119</f>
        <v>PORCENTAJE DE NIÑOS DE 6 A 35 MESES DE EDAD CON DOSAJE DE HEMOGLOBINA</v>
      </c>
      <c r="C123" s="390" t="str">
        <f>METAS!D119</f>
        <v>NUTRICIÓN</v>
      </c>
      <c r="D123" s="399">
        <f>IF(Config!$C$6=1,SUM(+Ene!D123),IF(Config!$C$6=2,SUM(+Ene!D123+Feb!D123),IF(Config!$C$6=3,SUM(+Ene!D123+Feb!D123+Mar!D123),IF(Config!$C$6=4,SUM(+Ene!D123+Feb!D123+Mar!D123+Abr!D123),IF(Config!$C$6=5,SUM(Ene!D123+Feb!D123+Mar!D123+Abr!D123+May!D123),IF(Config!$C$6=6,SUM(+Ene!D123+Feb!D123+Mar!D123+Abr!D123+May!D123+Jun!D123),IF(Config!$C$6=7,SUM(Ene!D123+Feb!D123+Mar!D123+Abr!D123+May!D123+Jun!D123+Jul!D123),IF(Config!$C$6=8,SUM(+Ene!D123+Feb!D123+Mar!D123+Abr!D123+May!D123+Jun!D123+Jul!D123+Ago!D123),IF(Config!$C$6=9,SUM(+Ene!D123+Feb!D123+Mar!D123+Abr!D123+May!D123+Jun!D123+Jul!D123+Ago!D123+Set!D123),IF(Config!$C$6=10,SUM(+Ene!D123+Feb!D123+Mar!D123+Abr!D123+May!D123+Jun!D123+Jul!D123+Ago!D123+Set!D123+Oct!D123),IF(Config!$C$6=11,SUM(+Ene!D123+Feb!D123+Mar!D123+Abr!D123+May!D123+Jun!D123+Jul!D123+Ago!D123+Set!D123+Oct!D123+Nov!D123),IF(Config!$C$6=12,SUM(+Ene!D123+Feb!D123+Mar!D123+Abr!D123+May!D123+Jun!D123+Jul!D123+Ago!D123+Set!D123+Oct!D123+Nov!D123+Dic!D123)))))))))))))</f>
        <v>0</v>
      </c>
      <c r="E123" s="399">
        <f>IF(Config!$C$6=1,SUM(+Ene!E123),IF(Config!$C$6=2,SUM(+Ene!E123+Feb!E123),IF(Config!$C$6=3,SUM(+Ene!E123+Feb!E123+Mar!E123),IF(Config!$C$6=4,SUM(+Ene!E123+Feb!E123+Mar!E123+Abr!E123),IF(Config!$C$6=5,SUM(Ene!E123+Feb!E123+Mar!E123+Abr!E123+May!E123),IF(Config!$C$6=6,SUM(+Ene!E123+Feb!E123+Mar!E123+Abr!E123+May!E123+Jun!E123),IF(Config!$C$6=7,SUM(Ene!E123+Feb!E123+Mar!E123+Abr!E123+May!E123+Jun!E123+Jul!E123),IF(Config!$C$6=8,SUM(+Ene!E123+Feb!E123+Mar!E123+Abr!E123+May!E123+Jun!E123+Jul!E123+Ago!E123),IF(Config!$C$6=9,SUM(+Ene!E123+Feb!E123+Mar!E123+Abr!E123+May!E123+Jun!E123+Jul!E123+Ago!E123+Set!E123),IF(Config!$C$6=10,SUM(+Ene!E123+Feb!E123+Mar!E123+Abr!E123+May!E123+Jun!E123+Jul!E123+Ago!E123+Set!E123+Oct!E123),IF(Config!$C$6=11,SUM(+Ene!E123+Feb!E123+Mar!E123+Abr!E123+May!E123+Jun!E123+Jul!E123+Ago!E123+Set!E123+Oct!E123+Nov!E123),IF(Config!$C$6=12,SUM(+Ene!E123+Feb!E123+Mar!E123+Abr!E123+May!E123+Jun!E123+Jul!E123+Ago!E123+Set!E123+Oct!E123+Nov!E123+Dic!E123)))))))))))))</f>
        <v>0</v>
      </c>
      <c r="F123" s="429">
        <f>IF(Config!$C$6=1,SUM(+Ene!F143),IF(Config!$C$6=2,SUM(+Ene!F143+Feb!F143),IF(Config!$C$6=3,SUM(+Ene!F143+Feb!F143+Mar!F143),IF(Config!$C$6=4,SUM(+Ene!F143+Feb!F143+Mar!F143+Abr!F143),IF(Config!$C$6=5,SUM(Ene!F143+Feb!F143+Mar!F143+Abr!F143+May!F143),IF(Config!$C$6=6,SUM(+Ene!F143+Feb!F143+Mar!F143+Abr!F143+May!F143+Jun!F143),IF(Config!$C$6=7,SUM(Ene!F143+Feb!F143+Mar!F143+Abr!F143+May!F143+Jun!F143+Jul!F143),IF(Config!$C$6=8,SUM(+Ene!F143+Feb!F143+Mar!F143+Abr!F143+May!F143+Jun!F143+Jul!F143+Ago!F143),IF(Config!$C$6=9,SUM(+Ene!F143+Feb!F143+Mar!F143+Abr!F143+May!F143+Jun!F143+Jul!F143+Ago!F143+Set!F143),IF(Config!$C$6=10,SUM(+Ene!F143+Feb!F143+Mar!F143+Abr!F143+May!F143+Jun!F143+Jul!F143+Ago!F143+Set!F143+Oct!F143),IF(Config!$C$6=11,SUM(+Ene!F143+Feb!F143+Mar!F143+Abr!F143+May!F143+Jun!F143+Jul!F143+Ago!F143+Set!F143+Oct!F143+Nov!F143),IF(Config!$C$6=12,SUM(+Ene!F143+Feb!F143+Mar!F143+Abr!F143+May!F143+Jun!F143+Jul!F143+Ago!F143+Set!F143+Oct!F143+Nov!F143+Dic!F143)))))))))))))</f>
        <v>0</v>
      </c>
      <c r="G123" s="399">
        <f>IF(Config!$C$6=1,SUM(+Ene!G123),IF(Config!$C$6=2,SUM(+Ene!G123+Feb!G123),IF(Config!$C$6=3,SUM(+Ene!G123+Feb!G123+Mar!G123),IF(Config!$C$6=4,SUM(+Ene!G123+Feb!G123+Mar!G123+Abr!G123),IF(Config!$C$6=5,SUM(Ene!G123+Feb!G123+Mar!G123+Abr!G123+May!G123),IF(Config!$C$6=6,SUM(+Ene!G123+Feb!G123+Mar!G123+Abr!G123+May!G123+Jun!G123),IF(Config!$C$6=7,SUM(Ene!G123+Feb!G123+Mar!G123+Abr!G123+May!G123+Jun!G123+Jul!G123),IF(Config!$C$6=8,SUM(+Ene!G123+Feb!G123+Mar!G123+Abr!G123+May!G123+Jun!G123+Jul!G123+Ago!G123),IF(Config!$C$6=9,SUM(+Ene!G123+Feb!G123+Mar!G123+Abr!G123+May!G123+Jun!G123+Jul!G123+Ago!G123+Set!G123),IF(Config!$C$6=10,SUM(+Ene!G123+Feb!G123+Mar!G123+Abr!G123+May!G123+Jun!G123+Jul!G123+Ago!G123+Set!G123+Oct!G123),IF(Config!$C$6=11,SUM(+Ene!G123+Feb!G123+Mar!G123+Abr!G123+May!G123+Jun!G123+Jul!G123+Ago!G123+Set!G123+Oct!G123+Nov!G123),IF(Config!$C$6=12,SUM(+Ene!G123+Feb!G123+Mar!G123+Abr!G123+May!G123+Jun!G123+Jul!G123+Ago!G123+Set!G123+Oct!G123+Nov!G123+Dic!G123)))))))))))))</f>
        <v>0</v>
      </c>
      <c r="H123" s="399">
        <f>IF(Config!$C$6=1,SUM(+Ene!H123),IF(Config!$C$6=2,SUM(+Ene!H123+Feb!H123),IF(Config!$C$6=3,SUM(+Ene!H123+Feb!H123+Mar!H123),IF(Config!$C$6=4,SUM(+Ene!H123+Feb!H123+Mar!H123+Abr!H123),IF(Config!$C$6=5,SUM(Ene!H123+Feb!H123+Mar!H123+Abr!H123+May!H123),IF(Config!$C$6=6,SUM(+Ene!H123+Feb!H123+Mar!H123+Abr!H123+May!H123+Jun!H123),IF(Config!$C$6=7,SUM(Ene!H123+Feb!H123+Mar!H123+Abr!H123+May!H123+Jun!H123+Jul!H123),IF(Config!$C$6=8,SUM(+Ene!H123+Feb!H123+Mar!H123+Abr!H123+May!H123+Jun!H123+Jul!H123+Ago!H123),IF(Config!$C$6=9,SUM(+Ene!H123+Feb!H123+Mar!H123+Abr!H123+May!H123+Jun!H123+Jul!H123+Ago!H123+Set!H123),IF(Config!$C$6=10,SUM(+Ene!H123+Feb!H123+Mar!H123+Abr!H123+May!H123+Jun!H123+Jul!H123+Ago!H123+Set!H123+Oct!H123),IF(Config!$C$6=11,SUM(+Ene!H123+Feb!H123+Mar!H123+Abr!H123+May!H123+Jun!H123+Jul!H123+Ago!H123+Set!H123+Oct!H123+Nov!H123),IF(Config!$C$6=12,SUM(+Ene!H123+Feb!H123+Mar!H123+Abr!H123+May!H123+Jun!H123+Jul!H123+Ago!H123+Set!H123+Oct!H123+Nov!H123+Dic!H123)))))))))))))</f>
        <v>0</v>
      </c>
      <c r="I123" s="399">
        <f>IF(Config!$C$6=1,SUM(+Ene!I123),IF(Config!$C$6=2,SUM(+Ene!I123+Feb!I123),IF(Config!$C$6=3,SUM(+Ene!I123+Feb!I123+Mar!I123),IF(Config!$C$6=4,SUM(+Ene!I123+Feb!I123+Mar!I123+Abr!I123),IF(Config!$C$6=5,SUM(Ene!I123+Feb!I123+Mar!I123+Abr!I123+May!I123),IF(Config!$C$6=6,SUM(+Ene!I123+Feb!I123+Mar!I123+Abr!I123+May!I123+Jun!I123),IF(Config!$C$6=7,SUM(Ene!I123+Feb!I123+Mar!I123+Abr!I123+May!I123+Jun!I123+Jul!I123),IF(Config!$C$6=8,SUM(+Ene!I123+Feb!I123+Mar!I123+Abr!I123+May!I123+Jun!I123+Jul!I123+Ago!I123),IF(Config!$C$6=9,SUM(+Ene!I123+Feb!I123+Mar!I123+Abr!I123+May!I123+Jun!I123+Jul!I123+Ago!I123+Set!I123),IF(Config!$C$6=10,SUM(+Ene!I123+Feb!I123+Mar!I123+Abr!I123+May!I123+Jun!I123+Jul!I123+Ago!I123+Set!I123+Oct!I123),IF(Config!$C$6=11,SUM(+Ene!I123+Feb!I123+Mar!I123+Abr!I123+May!I123+Jun!I123+Jul!I123+Ago!I123+Set!I123+Oct!I123+Nov!I123),IF(Config!$C$6=12,SUM(+Ene!I123+Feb!I123+Mar!I123+Abr!I123+May!I123+Jun!I123+Jul!I123+Ago!I123+Set!I123+Oct!I123+Nov!I123+Dic!I123)))))))))))))</f>
        <v>0</v>
      </c>
      <c r="J123" s="399">
        <f>IF(Config!$C$6=1,SUM(+Ene!J123),IF(Config!$C$6=2,SUM(+Ene!J123+Feb!J123),IF(Config!$C$6=3,SUM(+Ene!J123+Feb!J123+Mar!J123),IF(Config!$C$6=4,SUM(+Ene!J123+Feb!J123+Mar!J123+Abr!J123),IF(Config!$C$6=5,SUM(Ene!J123+Feb!J123+Mar!J123+Abr!J123+May!J123),IF(Config!$C$6=6,SUM(+Ene!J123+Feb!J123+Mar!J123+Abr!J123+May!J123+Jun!J123),IF(Config!$C$6=7,SUM(Ene!J123+Feb!J123+Mar!J123+Abr!J123+May!J123+Jun!J123+Jul!J123),IF(Config!$C$6=8,SUM(+Ene!J123+Feb!J123+Mar!J123+Abr!J123+May!J123+Jun!J123+Jul!J123+Ago!J123),IF(Config!$C$6=9,SUM(+Ene!J123+Feb!J123+Mar!J123+Abr!J123+May!J123+Jun!J123+Jul!J123+Ago!J123+Set!J123),IF(Config!$C$6=10,SUM(+Ene!J123+Feb!J123+Mar!J123+Abr!J123+May!J123+Jun!J123+Jul!J123+Ago!J123+Set!J123+Oct!J123),IF(Config!$C$6=11,SUM(+Ene!J123+Feb!J123+Mar!J123+Abr!J123+May!J123+Jun!J123+Jul!J123+Ago!J123+Set!J123+Oct!J123+Nov!J123),IF(Config!$C$6=12,SUM(+Ene!J123+Feb!J123+Mar!J123+Abr!J123+May!J123+Jun!J123+Jul!J123+Ago!J123+Set!J123+Oct!J123+Nov!J123+Dic!J123)))))))))))))</f>
        <v>0</v>
      </c>
      <c r="K123" s="399">
        <f>IF(Config!$C$6=1,SUM(+Ene!K123),IF(Config!$C$6=2,SUM(+Ene!K123+Feb!K123),IF(Config!$C$6=3,SUM(+Ene!K123+Feb!K123+Mar!K123),IF(Config!$C$6=4,SUM(+Ene!K123+Feb!K123+Mar!K123+Abr!K123),IF(Config!$C$6=5,SUM(Ene!K123+Feb!K123+Mar!K123+Abr!K123+May!K123),IF(Config!$C$6=6,SUM(+Ene!K123+Feb!K123+Mar!K123+Abr!K123+May!K123+Jun!K123),IF(Config!$C$6=7,SUM(Ene!K123+Feb!K123+Mar!K123+Abr!K123+May!K123+Jun!K123+Jul!K123),IF(Config!$C$6=8,SUM(+Ene!K123+Feb!K123+Mar!K123+Abr!K123+May!K123+Jun!K123+Jul!K123+Ago!K123),IF(Config!$C$6=9,SUM(+Ene!K123+Feb!K123+Mar!K123+Abr!K123+May!K123+Jun!K123+Jul!K123+Ago!K123+Set!K123),IF(Config!$C$6=10,SUM(+Ene!K123+Feb!K123+Mar!K123+Abr!K123+May!K123+Jun!K123+Jul!K123+Ago!K123+Set!K123+Oct!K123),IF(Config!$C$6=11,SUM(+Ene!K123+Feb!K123+Mar!K123+Abr!K123+May!K123+Jun!K123+Jul!K123+Ago!K123+Set!K123+Oct!K123+Nov!K123),IF(Config!$C$6=12,SUM(+Ene!K123+Feb!K123+Mar!K123+Abr!K123+May!K123+Jun!K123+Jul!K123+Ago!K123+Set!K123+Oct!K123+Nov!K123+Dic!K123)))))))))))))</f>
        <v>0</v>
      </c>
      <c r="L123" s="399">
        <f>IF(Config!$C$6=1,SUM(+Ene!L123),IF(Config!$C$6=2,SUM(+Ene!L123+Feb!L123),IF(Config!$C$6=3,SUM(+Ene!L123+Feb!L123+Mar!L123),IF(Config!$C$6=4,SUM(+Ene!L123+Feb!L123+Mar!L123+Abr!L123),IF(Config!$C$6=5,SUM(Ene!L123+Feb!L123+Mar!L123+Abr!L123+May!L123),IF(Config!$C$6=6,SUM(+Ene!L123+Feb!L123+Mar!L123+Abr!L123+May!L123+Jun!L123),IF(Config!$C$6=7,SUM(Ene!L123+Feb!L123+Mar!L123+Abr!L123+May!L123+Jun!L123+Jul!L123),IF(Config!$C$6=8,SUM(+Ene!L123+Feb!L123+Mar!L123+Abr!L123+May!L123+Jun!L123+Jul!L123+Ago!L123),IF(Config!$C$6=9,SUM(+Ene!L123+Feb!L123+Mar!L123+Abr!L123+May!L123+Jun!L123+Jul!L123+Ago!L123+Set!L123),IF(Config!$C$6=10,SUM(+Ene!L123+Feb!L123+Mar!L123+Abr!L123+May!L123+Jun!L123+Jul!L123+Ago!L123+Set!L123+Oct!L123),IF(Config!$C$6=11,SUM(+Ene!L123+Feb!L123+Mar!L123+Abr!L123+May!L123+Jun!L123+Jul!L123+Ago!L123+Set!L123+Oct!L123+Nov!L123),IF(Config!$C$6=12,SUM(+Ene!L123+Feb!L123+Mar!L123+Abr!L123+May!L123+Jun!L123+Jul!L123+Ago!L123+Set!L123+Oct!L123+Nov!L123+Dic!L123)))))))))))))</f>
        <v>0</v>
      </c>
      <c r="M123" s="399">
        <f>IF(Config!$C$6=1,SUM(+Ene!M123),IF(Config!$C$6=2,SUM(+Ene!M123+Feb!M123),IF(Config!$C$6=3,SUM(+Ene!M123+Feb!M123+Mar!M123),IF(Config!$C$6=4,SUM(+Ene!M123+Feb!M123+Mar!M123+Abr!M123),IF(Config!$C$6=5,SUM(Ene!M123+Feb!M123+Mar!M123+Abr!M123+May!M123),IF(Config!$C$6=6,SUM(+Ene!M123+Feb!M123+Mar!M123+Abr!M123+May!M123+Jun!M123),IF(Config!$C$6=7,SUM(Ene!M123+Feb!M123+Mar!M123+Abr!M123+May!M123+Jun!M123+Jul!M123),IF(Config!$C$6=8,SUM(+Ene!M123+Feb!M123+Mar!M123+Abr!M123+May!M123+Jun!M123+Jul!M123+Ago!M123),IF(Config!$C$6=9,SUM(+Ene!M123+Feb!M123+Mar!M123+Abr!M123+May!M123+Jun!M123+Jul!M123+Ago!M123+Set!M123),IF(Config!$C$6=10,SUM(+Ene!M123+Feb!M123+Mar!M123+Abr!M123+May!M123+Jun!M123+Jul!M123+Ago!M123+Set!M123+Oct!M123),IF(Config!$C$6=11,SUM(+Ene!M123+Feb!M123+Mar!M123+Abr!M123+May!M123+Jun!M123+Jul!M123+Ago!M123+Set!M123+Oct!M123+Nov!M123),IF(Config!$C$6=12,SUM(+Ene!M123+Feb!M123+Mar!M123+Abr!M123+May!M123+Jun!M123+Jul!M123+Ago!M123+Set!M123+Oct!M123+Nov!M123+Dic!M123)))))))))))))</f>
        <v>0</v>
      </c>
      <c r="N123" s="399">
        <f>IF(Config!$C$6=1,SUM(+Ene!N123),IF(Config!$C$6=2,SUM(+Ene!N123+Feb!N123),IF(Config!$C$6=3,SUM(+Ene!N123+Feb!N123+Mar!N123),IF(Config!$C$6=4,SUM(+Ene!N123+Feb!N123+Mar!N123+Abr!N123),IF(Config!$C$6=5,SUM(Ene!N123+Feb!N123+Mar!N123+Abr!N123+May!N123),IF(Config!$C$6=6,SUM(+Ene!N123+Feb!N123+Mar!N123+Abr!N123+May!N123+Jun!N123),IF(Config!$C$6=7,SUM(Ene!N123+Feb!N123+Mar!N123+Abr!N123+May!N123+Jun!N123+Jul!N123),IF(Config!$C$6=8,SUM(+Ene!N123+Feb!N123+Mar!N123+Abr!N123+May!N123+Jun!N123+Jul!N123+Ago!N123),IF(Config!$C$6=9,SUM(+Ene!N123+Feb!N123+Mar!N123+Abr!N123+May!N123+Jun!N123+Jul!N123+Ago!N123+Set!N123),IF(Config!$C$6=10,SUM(+Ene!N123+Feb!N123+Mar!N123+Abr!N123+May!N123+Jun!N123+Jul!N123+Ago!N123+Set!N123+Oct!N123),IF(Config!$C$6=11,SUM(+Ene!N123+Feb!N123+Mar!N123+Abr!N123+May!N123+Jun!N123+Jul!N123+Ago!N123+Set!N123+Oct!N123+Nov!N123),IF(Config!$C$6=12,SUM(+Ene!N123+Feb!N123+Mar!N123+Abr!N123+May!N123+Jun!N123+Jul!N123+Ago!N123+Set!N123+Oct!N123+Nov!N123+Dic!N123)))))))))))))</f>
        <v>0</v>
      </c>
      <c r="O123" s="399">
        <f>IF(Config!$C$6=1,SUM(+Ene!O123),IF(Config!$C$6=2,SUM(+Ene!O123+Feb!O123),IF(Config!$C$6=3,SUM(+Ene!O123+Feb!O123+Mar!O123),IF(Config!$C$6=4,SUM(+Ene!O123+Feb!O123+Mar!O123+Abr!O123),IF(Config!$C$6=5,SUM(Ene!O123+Feb!O123+Mar!O123+Abr!O123+May!O123),IF(Config!$C$6=6,SUM(+Ene!O123+Feb!O123+Mar!O123+Abr!O123+May!O123+Jun!O123),IF(Config!$C$6=7,SUM(Ene!O123+Feb!O123+Mar!O123+Abr!O123+May!O123+Jun!O123+Jul!O123),IF(Config!$C$6=8,SUM(+Ene!O123+Feb!O123+Mar!O123+Abr!O123+May!O123+Jun!O123+Jul!O123+Ago!O123),IF(Config!$C$6=9,SUM(+Ene!O123+Feb!O123+Mar!O123+Abr!O123+May!O123+Jun!O123+Jul!O123+Ago!O123+Set!O123),IF(Config!$C$6=10,SUM(+Ene!O123+Feb!O123+Mar!O123+Abr!O123+May!O123+Jun!O123+Jul!O123+Ago!O123+Set!O123+Oct!O123),IF(Config!$C$6=11,SUM(+Ene!O123+Feb!O123+Mar!O123+Abr!O123+May!O123+Jun!O123+Jul!O123+Ago!O123+Set!O123+Oct!O123+Nov!O123),IF(Config!$C$6=12,SUM(+Ene!O123+Feb!O123+Mar!O123+Abr!O123+May!O123+Jun!O123+Jul!O123+Ago!O123+Set!O123+Oct!O123+Nov!O123+Dic!O123)))))))))))))</f>
        <v>0</v>
      </c>
      <c r="P123" s="399">
        <f>IF(Config!$C$6=1,SUM(+Ene!P123),IF(Config!$C$6=2,SUM(+Ene!P123+Feb!P123),IF(Config!$C$6=3,SUM(+Ene!P123+Feb!P123+Mar!P123),IF(Config!$C$6=4,SUM(+Ene!P123+Feb!P123+Mar!P123+Abr!P123),IF(Config!$C$6=5,SUM(Ene!P123+Feb!P123+Mar!P123+Abr!P123+May!P123),IF(Config!$C$6=6,SUM(+Ene!P123+Feb!P123+Mar!P123+Abr!P123+May!P123+Jun!P123),IF(Config!$C$6=7,SUM(Ene!P123+Feb!P123+Mar!P123+Abr!P123+May!P123+Jun!P123+Jul!P123),IF(Config!$C$6=8,SUM(+Ene!P123+Feb!P123+Mar!P123+Abr!P123+May!P123+Jun!P123+Jul!P123+Ago!P123),IF(Config!$C$6=9,SUM(+Ene!P123+Feb!P123+Mar!P123+Abr!P123+May!P123+Jun!P123+Jul!P123+Ago!P123+Set!P123),IF(Config!$C$6=10,SUM(+Ene!P123+Feb!P123+Mar!P123+Abr!P123+May!P123+Jun!P123+Jul!P123+Ago!P123+Set!P123+Oct!P123),IF(Config!$C$6=11,SUM(+Ene!P123+Feb!P123+Mar!P123+Abr!P123+May!P123+Jun!P123+Jul!P123+Ago!P123+Set!P123+Oct!P123+Nov!P123),IF(Config!$C$6=12,SUM(+Ene!P123+Feb!P123+Mar!P123+Abr!P123+May!P123+Jun!P123+Jul!P123+Ago!P123+Set!P123+Oct!P123+Nov!P123+Dic!P123)))))))))))))</f>
        <v>0</v>
      </c>
      <c r="Q123" s="399">
        <f>IF(Config!$C$6=1,SUM(+Ene!Q123),IF(Config!$C$6=2,SUM(+Ene!Q123+Feb!Q123),IF(Config!$C$6=3,SUM(+Ene!Q123+Feb!Q123+Mar!Q123),IF(Config!$C$6=4,SUM(+Ene!Q123+Feb!Q123+Mar!Q123+Abr!Q123),IF(Config!$C$6=5,SUM(Ene!Q123+Feb!Q123+Mar!Q123+Abr!Q123+May!Q123),IF(Config!$C$6=6,SUM(+Ene!Q123+Feb!Q123+Mar!Q123+Abr!Q123+May!Q123+Jun!Q123),IF(Config!$C$6=7,SUM(Ene!Q123+Feb!Q123+Mar!Q123+Abr!Q123+May!Q123+Jun!Q123+Jul!Q123),IF(Config!$C$6=8,SUM(+Ene!Q123+Feb!Q123+Mar!Q123+Abr!Q123+May!Q123+Jun!Q123+Jul!Q123+Ago!Q123),IF(Config!$C$6=9,SUM(+Ene!Q123+Feb!Q123+Mar!Q123+Abr!Q123+May!Q123+Jun!Q123+Jul!Q123+Ago!Q123+Set!Q123),IF(Config!$C$6=10,SUM(+Ene!Q123+Feb!Q123+Mar!Q123+Abr!Q123+May!Q123+Jun!Q123+Jul!Q123+Ago!Q123+Set!Q123+Oct!Q123),IF(Config!$C$6=11,SUM(+Ene!Q123+Feb!Q123+Mar!Q123+Abr!Q123+May!Q123+Jun!Q123+Jul!Q123+Ago!Q123+Set!Q123+Oct!Q123+Nov!Q123),IF(Config!$C$6=12,SUM(+Ene!Q123+Feb!Q123+Mar!Q123+Abr!Q123+May!Q123+Jun!Q123+Jul!Q123+Ago!Q123+Set!Q123+Oct!Q123+Nov!Q123+Dic!Q123)))))))))))))</f>
        <v>0</v>
      </c>
      <c r="R123" s="399">
        <f>IF(Config!$C$6=1,SUM(+Ene!R123),IF(Config!$C$6=2,SUM(+Ene!R123+Feb!R123),IF(Config!$C$6=3,SUM(+Ene!R123+Feb!R123+Mar!R123),IF(Config!$C$6=4,SUM(+Ene!R123+Feb!R123+Mar!R123+Abr!R123),IF(Config!$C$6=5,SUM(Ene!R123+Feb!R123+Mar!R123+Abr!R123+May!R123),IF(Config!$C$6=6,SUM(+Ene!R123+Feb!R123+Mar!R123+Abr!R123+May!R123+Jun!R123),IF(Config!$C$6=7,SUM(Ene!R123+Feb!R123+Mar!R123+Abr!R123+May!R123+Jun!R123+Jul!R123),IF(Config!$C$6=8,SUM(+Ene!R123+Feb!R123+Mar!R123+Abr!R123+May!R123+Jun!R123+Jul!R123+Ago!R123),IF(Config!$C$6=9,SUM(+Ene!R123+Feb!R123+Mar!R123+Abr!R123+May!R123+Jun!R123+Jul!R123+Ago!R123+Set!R123),IF(Config!$C$6=10,SUM(+Ene!R123+Feb!R123+Mar!R123+Abr!R123+May!R123+Jun!R123+Jul!R123+Ago!R123+Set!R123+Oct!R123),IF(Config!$C$6=11,SUM(+Ene!R123+Feb!R123+Mar!R123+Abr!R123+May!R123+Jun!R123+Jul!R123+Ago!R123+Set!R123+Oct!R123+Nov!R123),IF(Config!$C$6=12,SUM(+Ene!R123+Feb!R123+Mar!R123+Abr!R123+May!R123+Jun!R123+Jul!R123+Ago!R123+Set!R123+Oct!R123+Nov!R123+Dic!R123)))))))))))))</f>
        <v>0</v>
      </c>
      <c r="S123" s="399">
        <f>IF(Config!$C$6=1,SUM(+Ene!S123),IF(Config!$C$6=2,SUM(+Ene!S123+Feb!S123),IF(Config!$C$6=3,SUM(+Ene!S123+Feb!S123+Mar!S123),IF(Config!$C$6=4,SUM(+Ene!S123+Feb!S123+Mar!S123+Abr!S123),IF(Config!$C$6=5,SUM(Ene!S123+Feb!S123+Mar!S123+Abr!S123+May!S123),IF(Config!$C$6=6,SUM(+Ene!S123+Feb!S123+Mar!S123+Abr!S123+May!S123+Jun!S123),IF(Config!$C$6=7,SUM(Ene!S123+Feb!S123+Mar!S123+Abr!S123+May!S123+Jun!S123+Jul!S123),IF(Config!$C$6=8,SUM(+Ene!S123+Feb!S123+Mar!S123+Abr!S123+May!S123+Jun!S123+Jul!S123+Ago!S123),IF(Config!$C$6=9,SUM(+Ene!S123+Feb!S123+Mar!S123+Abr!S123+May!S123+Jun!S123+Jul!S123+Ago!S123+Set!S123),IF(Config!$C$6=10,SUM(+Ene!S123+Feb!S123+Mar!S123+Abr!S123+May!S123+Jun!S123+Jul!S123+Ago!S123+Set!S123+Oct!S123),IF(Config!$C$6=11,SUM(+Ene!S123+Feb!S123+Mar!S123+Abr!S123+May!S123+Jun!S123+Jul!S123+Ago!S123+Set!S123+Oct!S123+Nov!S123),IF(Config!$C$6=12,SUM(+Ene!S123+Feb!S123+Mar!S123+Abr!S123+May!S123+Jun!S123+Jul!S123+Ago!S123+Set!S123+Oct!S123+Nov!S123+Dic!S123)))))))))))))</f>
        <v>0</v>
      </c>
      <c r="T123" s="399">
        <f>IF(Config!$C$6=1,SUM(+Ene!T123),IF(Config!$C$6=2,SUM(+Ene!T123+Feb!T123),IF(Config!$C$6=3,SUM(+Ene!T123+Feb!T123+Mar!T123),IF(Config!$C$6=4,SUM(+Ene!T123+Feb!T123+Mar!T123+Abr!T123),IF(Config!$C$6=5,SUM(Ene!T123+Feb!T123+Mar!T123+Abr!T123+May!T123),IF(Config!$C$6=6,SUM(+Ene!T123+Feb!T123+Mar!T123+Abr!T123+May!T123+Jun!T123),IF(Config!$C$6=7,SUM(Ene!T123+Feb!T123+Mar!T123+Abr!T123+May!T123+Jun!T123+Jul!T123),IF(Config!$C$6=8,SUM(+Ene!T123+Feb!T123+Mar!T123+Abr!T123+May!T123+Jun!T123+Jul!T123+Ago!T123),IF(Config!$C$6=9,SUM(+Ene!T123+Feb!T123+Mar!T123+Abr!T123+May!T123+Jun!T123+Jul!T123+Ago!T123+Set!T123),IF(Config!$C$6=10,SUM(+Ene!T123+Feb!T123+Mar!T123+Abr!T123+May!T123+Jun!T123+Jul!T123+Ago!T123+Set!T123+Oct!T123),IF(Config!$C$6=11,SUM(+Ene!T123+Feb!T123+Mar!T123+Abr!T123+May!T123+Jun!T123+Jul!T123+Ago!T123+Set!T123+Oct!T123+Nov!T123),IF(Config!$C$6=12,SUM(+Ene!T123+Feb!T123+Mar!T123+Abr!T123+May!T123+Jun!T123+Jul!T123+Ago!T123+Set!T123+Oct!T123+Nov!T123+Dic!T123)))))))))))))</f>
        <v>0</v>
      </c>
      <c r="U123" s="399">
        <f>IF(Config!$C$6=1,SUM(+Ene!U123),IF(Config!$C$6=2,SUM(+Ene!U123+Feb!U123),IF(Config!$C$6=3,SUM(+Ene!U123+Feb!U123+Mar!U123),IF(Config!$C$6=4,SUM(+Ene!U123+Feb!U123+Mar!U123+Abr!U123),IF(Config!$C$6=5,SUM(Ene!U123+Feb!U123+Mar!U123+Abr!U123+May!U123),IF(Config!$C$6=6,SUM(+Ene!U123+Feb!U123+Mar!U123+Abr!U123+May!U123+Jun!U123),IF(Config!$C$6=7,SUM(Ene!U123+Feb!U123+Mar!U123+Abr!U123+May!U123+Jun!U123+Jul!U123),IF(Config!$C$6=8,SUM(+Ene!U123+Feb!U123+Mar!U123+Abr!U123+May!U123+Jun!U123+Jul!U123+Ago!U123),IF(Config!$C$6=9,SUM(+Ene!U123+Feb!U123+Mar!U123+Abr!U123+May!U123+Jun!U123+Jul!U123+Ago!U123+Set!U123),IF(Config!$C$6=10,SUM(+Ene!U123+Feb!U123+Mar!U123+Abr!U123+May!U123+Jun!U123+Jul!U123+Ago!U123+Set!U123+Oct!U123),IF(Config!$C$6=11,SUM(+Ene!U123+Feb!U123+Mar!U123+Abr!U123+May!U123+Jun!U123+Jul!U123+Ago!U123+Set!U123+Oct!U123+Nov!U123),IF(Config!$C$6=12,SUM(+Ene!U123+Feb!U123+Mar!U123+Abr!U123+May!U123+Jun!U123+Jul!U123+Ago!U123+Set!U123+Oct!U123+Nov!U123+Dic!U123)))))))))))))</f>
        <v>0</v>
      </c>
      <c r="V123" s="399">
        <f>IF(Config!$C$6=1,SUM(+Ene!V123),IF(Config!$C$6=2,SUM(+Ene!V123+Feb!V123),IF(Config!$C$6=3,SUM(+Ene!V123+Feb!V123+Mar!V123),IF(Config!$C$6=4,SUM(+Ene!V123+Feb!V123+Mar!V123+Abr!V123),IF(Config!$C$6=5,SUM(Ene!V123+Feb!V123+Mar!V123+Abr!V123+May!V123),IF(Config!$C$6=6,SUM(+Ene!V123+Feb!V123+Mar!V123+Abr!V123+May!V123+Jun!V123),IF(Config!$C$6=7,SUM(Ene!V123+Feb!V123+Mar!V123+Abr!V123+May!V123+Jun!V123+Jul!V123),IF(Config!$C$6=8,SUM(+Ene!V123+Feb!V123+Mar!V123+Abr!V123+May!V123+Jun!V123+Jul!V123+Ago!V123),IF(Config!$C$6=9,SUM(+Ene!V123+Feb!V123+Mar!V123+Abr!V123+May!V123+Jun!V123+Jul!V123+Ago!V123+Set!V123),IF(Config!$C$6=10,SUM(+Ene!V123+Feb!V123+Mar!V123+Abr!V123+May!V123+Jun!V123+Jul!V123+Ago!V123+Set!V123+Oct!V123),IF(Config!$C$6=11,SUM(+Ene!V123+Feb!V123+Mar!V123+Abr!V123+May!V123+Jun!V123+Jul!V123+Ago!V123+Set!V123+Oct!V123+Nov!V123),IF(Config!$C$6=12,SUM(+Ene!V123+Feb!V123+Mar!V123+Abr!V123+May!V123+Jun!V123+Jul!V123+Ago!V123+Set!V123+Oct!V123+Nov!V123+Dic!V123)))))))))))))</f>
        <v>0</v>
      </c>
      <c r="W123" s="399">
        <f>IF(Config!$C$6=1,SUM(+Ene!W123),IF(Config!$C$6=2,SUM(+Ene!W123+Feb!W123),IF(Config!$C$6=3,SUM(+Ene!W123+Feb!W123+Mar!W123),IF(Config!$C$6=4,SUM(+Ene!W123+Feb!W123+Mar!W123+Abr!W123),IF(Config!$C$6=5,SUM(Ene!W123+Feb!W123+Mar!W123+Abr!W123+May!W123),IF(Config!$C$6=6,SUM(+Ene!W123+Feb!W123+Mar!W123+Abr!W123+May!W123+Jun!W123),IF(Config!$C$6=7,SUM(Ene!W123+Feb!W123+Mar!W123+Abr!W123+May!W123+Jun!W123+Jul!W123),IF(Config!$C$6=8,SUM(+Ene!W123+Feb!W123+Mar!W123+Abr!W123+May!W123+Jun!W123+Jul!W123+Ago!W123),IF(Config!$C$6=9,SUM(+Ene!W123+Feb!W123+Mar!W123+Abr!W123+May!W123+Jun!W123+Jul!W123+Ago!W123+Set!W123),IF(Config!$C$6=10,SUM(+Ene!W123+Feb!W123+Mar!W123+Abr!W123+May!W123+Jun!W123+Jul!W123+Ago!W123+Set!W123+Oct!W123),IF(Config!$C$6=11,SUM(+Ene!W123+Feb!W123+Mar!W123+Abr!W123+May!W123+Jun!W123+Jul!W123+Ago!W123+Set!W123+Oct!W123+Nov!W123),IF(Config!$C$6=12,SUM(+Ene!W123+Feb!W123+Mar!W123+Abr!W123+May!W123+Jun!W123+Jul!W123+Ago!W123+Set!W123+Oct!W123+Nov!W123+Dic!W123)))))))))))))</f>
        <v>0</v>
      </c>
      <c r="X123" s="399">
        <f>IF(Config!$C$6=1,SUM(+Ene!X123),IF(Config!$C$6=2,SUM(+Ene!X123+Feb!X123),IF(Config!$C$6=3,SUM(+Ene!X123+Feb!X123+Mar!X123),IF(Config!$C$6=4,SUM(+Ene!X123+Feb!X123+Mar!X123+Abr!X123),IF(Config!$C$6=5,SUM(Ene!X123+Feb!X123+Mar!X123+Abr!X123+May!X123),IF(Config!$C$6=6,SUM(+Ene!X123+Feb!X123+Mar!X123+Abr!X123+May!X123+Jun!X123),IF(Config!$C$6=7,SUM(Ene!X123+Feb!X123+Mar!X123+Abr!X123+May!X123+Jun!X123+Jul!X123),IF(Config!$C$6=8,SUM(+Ene!X123+Feb!X123+Mar!X123+Abr!X123+May!X123+Jun!X123+Jul!X123+Ago!X123),IF(Config!$C$6=9,SUM(+Ene!X123+Feb!X123+Mar!X123+Abr!X123+May!X123+Jun!X123+Jul!X123+Ago!X123+Set!X123),IF(Config!$C$6=10,SUM(+Ene!X123+Feb!X123+Mar!X123+Abr!X123+May!X123+Jun!X123+Jul!X123+Ago!X123+Set!X123+Oct!X123),IF(Config!$C$6=11,SUM(+Ene!X123+Feb!X123+Mar!X123+Abr!X123+May!X123+Jun!X123+Jul!X123+Ago!X123+Set!X123+Oct!X123+Nov!X123),IF(Config!$C$6=12,SUM(+Ene!X123+Feb!X123+Mar!X123+Abr!X123+May!X123+Jun!X123+Jul!X123+Ago!X123+Set!X123+Oct!X123+Nov!X123+Dic!X123)))))))))))))</f>
        <v>0</v>
      </c>
      <c r="Y123" s="399">
        <f>IF(Config!$C$6=1,SUM(+Ene!Y123),IF(Config!$C$6=2,SUM(+Ene!Y123+Feb!Y123),IF(Config!$C$6=3,SUM(+Ene!Y123+Feb!Y123+Mar!Y123),IF(Config!$C$6=4,SUM(+Ene!Y123+Feb!Y123+Mar!Y123+Abr!Y123),IF(Config!$C$6=5,SUM(Ene!Y123+Feb!Y123+Mar!Y123+Abr!Y123+May!Y123),IF(Config!$C$6=6,SUM(+Ene!Y123+Feb!Y123+Mar!Y123+Abr!Y123+May!Y123+Jun!Y123),IF(Config!$C$6=7,SUM(Ene!Y123+Feb!Y123+Mar!Y123+Abr!Y123+May!Y123+Jun!Y123+Jul!Y123),IF(Config!$C$6=8,SUM(+Ene!Y123+Feb!Y123+Mar!Y123+Abr!Y123+May!Y123+Jun!Y123+Jul!Y123+Ago!Y123),IF(Config!$C$6=9,SUM(+Ene!Y123+Feb!Y123+Mar!Y123+Abr!Y123+May!Y123+Jun!Y123+Jul!Y123+Ago!Y123+Set!Y123),IF(Config!$C$6=10,SUM(+Ene!Y123+Feb!Y123+Mar!Y123+Abr!Y123+May!Y123+Jun!Y123+Jul!Y123+Ago!Y123+Set!Y123+Oct!Y123),IF(Config!$C$6=11,SUM(+Ene!Y123+Feb!Y123+Mar!Y123+Abr!Y123+May!Y123+Jun!Y123+Jul!Y123+Ago!Y123+Set!Y123+Oct!Y123+Nov!Y123),IF(Config!$C$6=12,SUM(+Ene!Y123+Feb!Y123+Mar!Y123+Abr!Y123+May!Y123+Jun!Y123+Jul!Y123+Ago!Y123+Set!Y123+Oct!Y123+Nov!Y123+Dic!Y123)))))))))))))</f>
        <v>0</v>
      </c>
      <c r="Z123" s="399">
        <f>IF(Config!$C$6=1,SUM(+Ene!Z123),IF(Config!$C$6=2,SUM(+Ene!Z123+Feb!Z123),IF(Config!$C$6=3,SUM(+Ene!Z123+Feb!Z123+Mar!Z123),IF(Config!$C$6=4,SUM(+Ene!Z123+Feb!Z123+Mar!Z123+Abr!Z123),IF(Config!$C$6=5,SUM(Ene!Z123+Feb!Z123+Mar!Z123+Abr!Z123+May!Z123),IF(Config!$C$6=6,SUM(+Ene!Z123+Feb!Z123+Mar!Z123+Abr!Z123+May!Z123+Jun!Z123),IF(Config!$C$6=7,SUM(Ene!Z123+Feb!Z123+Mar!Z123+Abr!Z123+May!Z123+Jun!Z123+Jul!Z123),IF(Config!$C$6=8,SUM(+Ene!Z123+Feb!Z123+Mar!Z123+Abr!Z123+May!Z123+Jun!Z123+Jul!Z123+Ago!Z123),IF(Config!$C$6=9,SUM(+Ene!Z123+Feb!Z123+Mar!Z123+Abr!Z123+May!Z123+Jun!Z123+Jul!Z123+Ago!Z123+Set!Z123),IF(Config!$C$6=10,SUM(+Ene!Z123+Feb!Z123+Mar!Z123+Abr!Z123+May!Z123+Jun!Z123+Jul!Z123+Ago!Z123+Set!Z123+Oct!Z123),IF(Config!$C$6=11,SUM(+Ene!Z123+Feb!Z123+Mar!Z123+Abr!Z123+May!Z123+Jun!Z123+Jul!Z123+Ago!Z123+Set!Z123+Oct!Z123+Nov!Z123),IF(Config!$C$6=12,SUM(+Ene!Z123+Feb!Z123+Mar!Z123+Abr!Z123+May!Z123+Jun!Z123+Jul!Z123+Ago!Z123+Set!Z123+Oct!Z123+Nov!Z123+Dic!Z123)))))))))))))</f>
        <v>0</v>
      </c>
      <c r="AA123" s="399">
        <f>IF(Config!$C$6=1,SUM(+Ene!AA123),IF(Config!$C$6=2,SUM(+Ene!AA123+Feb!AA123),IF(Config!$C$6=3,SUM(+Ene!AA123+Feb!AA123+Mar!AA123),IF(Config!$C$6=4,SUM(+Ene!AA123+Feb!AA123+Mar!AA123+Abr!AA123),IF(Config!$C$6=5,SUM(Ene!AA123+Feb!AA123+Mar!AA123+Abr!AA123+May!AA123),IF(Config!$C$6=6,SUM(+Ene!AA123+Feb!AA123+Mar!AA123+Abr!AA123+May!AA123+Jun!AA123),IF(Config!$C$6=7,SUM(Ene!AA123+Feb!AA123+Mar!AA123+Abr!AA123+May!AA123+Jun!AA123+Jul!AA123),IF(Config!$C$6=8,SUM(+Ene!AA123+Feb!AA123+Mar!AA123+Abr!AA123+May!AA123+Jun!AA123+Jul!AA123+Ago!AA123),IF(Config!$C$6=9,SUM(+Ene!AA123+Feb!AA123+Mar!AA123+Abr!AA123+May!AA123+Jun!AA123+Jul!AA123+Ago!AA123+Set!AA123),IF(Config!$C$6=10,SUM(+Ene!AA123+Feb!AA123+Mar!AA123+Abr!AA123+May!AA123+Jun!AA123+Jul!AA123+Ago!AA123+Set!AA123+Oct!AA123),IF(Config!$C$6=11,SUM(+Ene!AA123+Feb!AA123+Mar!AA123+Abr!AA123+May!AA123+Jun!AA123+Jul!AA123+Ago!AA123+Set!AA123+Oct!AA123+Nov!AA123),IF(Config!$C$6=12,SUM(+Ene!AA123+Feb!AA123+Mar!AA123+Abr!AA123+May!AA123+Jun!AA123+Jul!AA123+Ago!AA123+Set!AA123+Oct!AA123+Nov!AA123+Dic!AA123)))))))))))))</f>
        <v>0</v>
      </c>
      <c r="AB123" s="399">
        <f>IF(Config!$C$6=1,SUM(+Ene!AB123),IF(Config!$C$6=2,SUM(+Ene!AB123+Feb!AB123),IF(Config!$C$6=3,SUM(+Ene!AB123+Feb!AB123+Mar!AB123),IF(Config!$C$6=4,SUM(+Ene!AB123+Feb!AB123+Mar!AB123+Abr!AB123),IF(Config!$C$6=5,SUM(Ene!AB123+Feb!AB123+Mar!AB123+Abr!AB123+May!AB123),IF(Config!$C$6=6,SUM(+Ene!AB123+Feb!AB123+Mar!AB123+Abr!AB123+May!AB123+Jun!AB123),IF(Config!$C$6=7,SUM(Ene!AB123+Feb!AB123+Mar!AB123+Abr!AB123+May!AB123+Jun!AB123+Jul!AB123),IF(Config!$C$6=8,SUM(+Ene!AB123+Feb!AB123+Mar!AB123+Abr!AB123+May!AB123+Jun!AB123+Jul!AB123+Ago!AB123),IF(Config!$C$6=9,SUM(+Ene!AB123+Feb!AB123+Mar!AB123+Abr!AB123+May!AB123+Jun!AB123+Jul!AB123+Ago!AB123+Set!AB123),IF(Config!$C$6=10,SUM(+Ene!AB123+Feb!AB123+Mar!AB123+Abr!AB123+May!AB123+Jun!AB123+Jul!AB123+Ago!AB123+Set!AB123+Oct!AB123),IF(Config!$C$6=11,SUM(+Ene!AB123+Feb!AB123+Mar!AB123+Abr!AB123+May!AB123+Jun!AB123+Jul!AB123+Ago!AB123+Set!AB123+Oct!AB123+Nov!AB123),IF(Config!$C$6=12,SUM(+Ene!AB123+Feb!AB123+Mar!AB123+Abr!AB123+May!AB123+Jun!AB123+Jul!AB123+Ago!AB123+Set!AB123+Oct!AB123+Nov!AB123+Dic!AB123)))))))))))))</f>
        <v>0</v>
      </c>
      <c r="AC123" s="399">
        <f>IF(Config!$C$6=1,SUM(+Ene!AC123),IF(Config!$C$6=2,SUM(+Ene!AC123+Feb!AC123),IF(Config!$C$6=3,SUM(+Ene!AC123+Feb!AC123+Mar!AC123),IF(Config!$C$6=4,SUM(+Ene!AC123+Feb!AC123+Mar!AC123+Abr!AC123),IF(Config!$C$6=5,SUM(Ene!AC123+Feb!AC123+Mar!AC123+Abr!AC123+May!AC123),IF(Config!$C$6=6,SUM(+Ene!AC123+Feb!AC123+Mar!AC123+Abr!AC123+May!AC123+Jun!AC123),IF(Config!$C$6=7,SUM(Ene!AC123+Feb!AC123+Mar!AC123+Abr!AC123+May!AC123+Jun!AC123+Jul!AC123),IF(Config!$C$6=8,SUM(+Ene!AC123+Feb!AC123+Mar!AC123+Abr!AC123+May!AC123+Jun!AC123+Jul!AC123+Ago!AC123),IF(Config!$C$6=9,SUM(+Ene!AC123+Feb!AC123+Mar!AC123+Abr!AC123+May!AC123+Jun!AC123+Jul!AC123+Ago!AC123+Set!AC123),IF(Config!$C$6=10,SUM(+Ene!AC123+Feb!AC123+Mar!AC123+Abr!AC123+May!AC123+Jun!AC123+Jul!AC123+Ago!AC123+Set!AC123+Oct!AC123),IF(Config!$C$6=11,SUM(+Ene!AC123+Feb!AC123+Mar!AC123+Abr!AC123+May!AC123+Jun!AC123+Jul!AC123+Ago!AC123+Set!AC123+Oct!AC123+Nov!AC123),IF(Config!$C$6=12,SUM(+Ene!AC123+Feb!AC123+Mar!AC123+Abr!AC123+May!AC123+Jun!AC123+Jul!AC123+Ago!AC123+Set!AC123+Oct!AC123+Nov!AC123+Dic!AC123)))))))))))))</f>
        <v>0</v>
      </c>
      <c r="AD123" s="399">
        <f>IF(Config!$C$6=1,SUM(+Ene!AD123),IF(Config!$C$6=2,SUM(+Ene!AD123+Feb!AD123),IF(Config!$C$6=3,SUM(+Ene!AD123+Feb!AD123+Mar!AD123),IF(Config!$C$6=4,SUM(+Ene!AD123+Feb!AD123+Mar!AD123+Abr!AD123),IF(Config!$C$6=5,SUM(Ene!AD123+Feb!AD123+Mar!AD123+Abr!AD123+May!AD123),IF(Config!$C$6=6,SUM(+Ene!AD123+Feb!AD123+Mar!AD123+Abr!AD123+May!AD123+Jun!AD123),IF(Config!$C$6=7,SUM(Ene!AD123+Feb!AD123+Mar!AD123+Abr!AD123+May!AD123+Jun!AD123+Jul!AD123),IF(Config!$C$6=8,SUM(+Ene!AD123+Feb!AD123+Mar!AD123+Abr!AD123+May!AD123+Jun!AD123+Jul!AD123+Ago!AD123),IF(Config!$C$6=9,SUM(+Ene!AD123+Feb!AD123+Mar!AD123+Abr!AD123+May!AD123+Jun!AD123+Jul!AD123+Ago!AD123+Set!AD123),IF(Config!$C$6=10,SUM(+Ene!AD123+Feb!AD123+Mar!AD123+Abr!AD123+May!AD123+Jun!AD123+Jul!AD123+Ago!AD123+Set!AD123+Oct!AD123),IF(Config!$C$6=11,SUM(+Ene!AD123+Feb!AD123+Mar!AD123+Abr!AD123+May!AD123+Jun!AD123+Jul!AD123+Ago!AD123+Set!AD123+Oct!AD123+Nov!AD123),IF(Config!$C$6=12,SUM(+Ene!AD123+Feb!AD123+Mar!AD123+Abr!AD123+May!AD123+Jun!AD123+Jul!AD123+Ago!AD123+Set!AD123+Oct!AD123+Nov!AD123+Dic!AD123)))))))))))))</f>
        <v>0</v>
      </c>
      <c r="AE123" s="399">
        <f>IF(Config!$C$6=1,SUM(+Ene!AE123),IF(Config!$C$6=2,SUM(+Ene!AE123+Feb!AE123),IF(Config!$C$6=3,SUM(+Ene!AE123+Feb!AE123+Mar!AE123),IF(Config!$C$6=4,SUM(+Ene!AE123+Feb!AE123+Mar!AE123+Abr!AE123),IF(Config!$C$6=5,SUM(Ene!AE123+Feb!AE123+Mar!AE123+Abr!AE123+May!AE123),IF(Config!$C$6=6,SUM(+Ene!AE123+Feb!AE123+Mar!AE123+Abr!AE123+May!AE123+Jun!AE123),IF(Config!$C$6=7,SUM(Ene!AE123+Feb!AE123+Mar!AE123+Abr!AE123+May!AE123+Jun!AE123+Jul!AE123),IF(Config!$C$6=8,SUM(+Ene!AE123+Feb!AE123+Mar!AE123+Abr!AE123+May!AE123+Jun!AE123+Jul!AE123+Ago!AE123),IF(Config!$C$6=9,SUM(+Ene!AE123+Feb!AE123+Mar!AE123+Abr!AE123+May!AE123+Jun!AE123+Jul!AE123+Ago!AE123+Set!AE123),IF(Config!$C$6=10,SUM(+Ene!AE123+Feb!AE123+Mar!AE123+Abr!AE123+May!AE123+Jun!AE123+Jul!AE123+Ago!AE123+Set!AE123+Oct!AE123),IF(Config!$C$6=11,SUM(+Ene!AE123+Feb!AE123+Mar!AE123+Abr!AE123+May!AE123+Jun!AE123+Jul!AE123+Ago!AE123+Set!AE123+Oct!AE123+Nov!AE123),IF(Config!$C$6=12,SUM(+Ene!AE123+Feb!AE123+Mar!AE123+Abr!AE123+May!AE123+Jun!AE123+Jul!AE123+Ago!AE123+Set!AE123+Oct!AE123+Nov!AE123+Dic!AE123)))))))))))))</f>
        <v>0</v>
      </c>
      <c r="AF123" s="399">
        <f>IF(Config!$C$6=1,SUM(+Ene!AF123),IF(Config!$C$6=2,SUM(+Ene!AF123+Feb!AF123),IF(Config!$C$6=3,SUM(+Ene!AF123+Feb!AF123+Mar!AF123),IF(Config!$C$6=4,SUM(+Ene!AF123+Feb!AF123+Mar!AF123+Abr!AF123),IF(Config!$C$6=5,SUM(Ene!AF123+Feb!AF123+Mar!AF123+Abr!AF123+May!AF123),IF(Config!$C$6=6,SUM(+Ene!AF123+Feb!AF123+Mar!AF123+Abr!AF123+May!AF123+Jun!AF123),IF(Config!$C$6=7,SUM(Ene!AF123+Feb!AF123+Mar!AF123+Abr!AF123+May!AF123+Jun!AF123+Jul!AF123),IF(Config!$C$6=8,SUM(+Ene!AF123+Feb!AF123+Mar!AF123+Abr!AF123+May!AF123+Jun!AF123+Jul!AF123+Ago!AF123),IF(Config!$C$6=9,SUM(+Ene!AF123+Feb!AF123+Mar!AF123+Abr!AF123+May!AF123+Jun!AF123+Jul!AF123+Ago!AF123+Set!AF123),IF(Config!$C$6=10,SUM(+Ene!AF123+Feb!AF123+Mar!AF123+Abr!AF123+May!AF123+Jun!AF123+Jul!AF123+Ago!AF123+Set!AF123+Oct!AF123),IF(Config!$C$6=11,SUM(+Ene!AF123+Feb!AF123+Mar!AF123+Abr!AF123+May!AF123+Jun!AF123+Jul!AF123+Ago!AF123+Set!AF123+Oct!AF123+Nov!AF123),IF(Config!$C$6=12,SUM(+Ene!AF123+Feb!AF123+Mar!AF123+Abr!AF123+May!AF123+Jun!AF123+Jul!AF123+Ago!AF123+Set!AF123+Oct!AF123+Nov!AF123+Dic!AF123)))))))))))))</f>
        <v>0</v>
      </c>
      <c r="AG123" s="399">
        <f>IF(Config!$C$6=1,SUM(+Ene!AG123),IF(Config!$C$6=2,SUM(+Ene!AG123+Feb!AG123),IF(Config!$C$6=3,SUM(+Ene!AG123+Feb!AG123+Mar!AG123),IF(Config!$C$6=4,SUM(+Ene!AG123+Feb!AG123+Mar!AG123+Abr!AG123),IF(Config!$C$6=5,SUM(Ene!AG123+Feb!AG123+Mar!AG123+Abr!AG123+May!AG123),IF(Config!$C$6=6,SUM(+Ene!AG123+Feb!AG123+Mar!AG123+Abr!AG123+May!AG123+Jun!AG123),IF(Config!$C$6=7,SUM(Ene!AG123+Feb!AG123+Mar!AG123+Abr!AG123+May!AG123+Jun!AG123+Jul!AG123),IF(Config!$C$6=8,SUM(+Ene!AG123+Feb!AG123+Mar!AG123+Abr!AG123+May!AG123+Jun!AG123+Jul!AG123+Ago!AG123),IF(Config!$C$6=9,SUM(+Ene!AG123+Feb!AG123+Mar!AG123+Abr!AG123+May!AG123+Jun!AG123+Jul!AG123+Ago!AG123+Set!AG123),IF(Config!$C$6=10,SUM(+Ene!AG123+Feb!AG123+Mar!AG123+Abr!AG123+May!AG123+Jun!AG123+Jul!AG123+Ago!AG123+Set!AG123+Oct!AG123),IF(Config!$C$6=11,SUM(+Ene!AG123+Feb!AG123+Mar!AG123+Abr!AG123+May!AG123+Jun!AG123+Jul!AG123+Ago!AG123+Set!AG123+Oct!AG123+Nov!AG123),IF(Config!$C$6=12,SUM(+Ene!AG123+Feb!AG123+Mar!AG123+Abr!AG123+May!AG123+Jun!AG123+Jul!AG123+Ago!AG123+Set!AG123+Oct!AG123+Nov!AG123+Dic!AG123)))))))))))))</f>
        <v>0</v>
      </c>
      <c r="AH123" s="399">
        <f>IF(Config!$C$6=1,SUM(+Ene!AH123),IF(Config!$C$6=2,SUM(+Ene!AH123+Feb!AH123),IF(Config!$C$6=3,SUM(+Ene!AH123+Feb!AH123+Mar!AH123),IF(Config!$C$6=4,SUM(+Ene!AH123+Feb!AH123+Mar!AH123+Abr!AH123),IF(Config!$C$6=5,SUM(Ene!AH123+Feb!AH123+Mar!AH123+Abr!AH123+May!AH123),IF(Config!$C$6=6,SUM(+Ene!AH123+Feb!AH123+Mar!AH123+Abr!AH123+May!AH123+Jun!AH123),IF(Config!$C$6=7,SUM(Ene!AH123+Feb!AH123+Mar!AH123+Abr!AH123+May!AH123+Jun!AH123+Jul!AH123),IF(Config!$C$6=8,SUM(+Ene!AH123+Feb!AH123+Mar!AH123+Abr!AH123+May!AH123+Jun!AH123+Jul!AH123+Ago!AH123),IF(Config!$C$6=9,SUM(+Ene!AH123+Feb!AH123+Mar!AH123+Abr!AH123+May!AH123+Jun!AH123+Jul!AH123+Ago!AH123+Set!AH123),IF(Config!$C$6=10,SUM(+Ene!AH123+Feb!AH123+Mar!AH123+Abr!AH123+May!AH123+Jun!AH123+Jul!AH123+Ago!AH123+Set!AH123+Oct!AH123),IF(Config!$C$6=11,SUM(+Ene!AH123+Feb!AH123+Mar!AH123+Abr!AH123+May!AH123+Jun!AH123+Jul!AH123+Ago!AH123+Set!AH123+Oct!AH123+Nov!AH123),IF(Config!$C$6=12,SUM(+Ene!AH123+Feb!AH123+Mar!AH123+Abr!AH123+May!AH123+Jun!AH123+Jul!AH123+Ago!AH123+Set!AH123+Oct!AH123+Nov!AH123+Dic!AH123)))))))))))))</f>
        <v>0</v>
      </c>
      <c r="AI123" s="399">
        <f>IF(Config!$C$6=1,SUM(+Ene!AI123),IF(Config!$C$6=2,SUM(+Ene!AI123+Feb!AI123),IF(Config!$C$6=3,SUM(+Ene!AI123+Feb!AI123+Mar!AI123),IF(Config!$C$6=4,SUM(+Ene!AI123+Feb!AI123+Mar!AI123+Abr!AI123),IF(Config!$C$6=5,SUM(Ene!AI123+Feb!AI123+Mar!AI123+Abr!AI123+May!AI123),IF(Config!$C$6=6,SUM(+Ene!AI123+Feb!AI123+Mar!AI123+Abr!AI123+May!AI123+Jun!AI123),IF(Config!$C$6=7,SUM(Ene!AI123+Feb!AI123+Mar!AI123+Abr!AI123+May!AI123+Jun!AI123+Jul!AI123),IF(Config!$C$6=8,SUM(+Ene!AI123+Feb!AI123+Mar!AI123+Abr!AI123+May!AI123+Jun!AI123+Jul!AI123+Ago!AI123),IF(Config!$C$6=9,SUM(+Ene!AI123+Feb!AI123+Mar!AI123+Abr!AI123+May!AI123+Jun!AI123+Jul!AI123+Ago!AI123+Set!AI123),IF(Config!$C$6=10,SUM(+Ene!AI123+Feb!AI123+Mar!AI123+Abr!AI123+May!AI123+Jun!AI123+Jul!AI123+Ago!AI123+Set!AI123+Oct!AI123),IF(Config!$C$6=11,SUM(+Ene!AI123+Feb!AI123+Mar!AI123+Abr!AI123+May!AI123+Jun!AI123+Jul!AI123+Ago!AI123+Set!AI123+Oct!AI123+Nov!AI123),IF(Config!$C$6=12,SUM(+Ene!AI123+Feb!AI123+Mar!AI123+Abr!AI123+May!AI123+Jun!AI123+Jul!AI123+Ago!AI123+Set!AI123+Oct!AI123+Nov!AI123+Dic!AI123)))))))))))))</f>
        <v>0</v>
      </c>
      <c r="AJ123" s="399">
        <f>IF(Config!$C$6=1,SUM(+Ene!AJ123),IF(Config!$C$6=2,SUM(+Ene!AJ123+Feb!AJ123),IF(Config!$C$6=3,SUM(+Ene!AJ123+Feb!AJ123+Mar!AJ123),IF(Config!$C$6=4,SUM(+Ene!AJ123+Feb!AJ123+Mar!AJ123+Abr!AJ123),IF(Config!$C$6=5,SUM(Ene!AJ123+Feb!AJ123+Mar!AJ123+Abr!AJ123+May!AJ123),IF(Config!$C$6=6,SUM(+Ene!AJ123+Feb!AJ123+Mar!AJ123+Abr!AJ123+May!AJ123+Jun!AJ123),IF(Config!$C$6=7,SUM(Ene!AJ123+Feb!AJ123+Mar!AJ123+Abr!AJ123+May!AJ123+Jun!AJ123+Jul!AJ123),IF(Config!$C$6=8,SUM(+Ene!AJ123+Feb!AJ123+Mar!AJ123+Abr!AJ123+May!AJ123+Jun!AJ123+Jul!AJ123+Ago!AJ123),IF(Config!$C$6=9,SUM(+Ene!AJ123+Feb!AJ123+Mar!AJ123+Abr!AJ123+May!AJ123+Jun!AJ123+Jul!AJ123+Ago!AJ123+Set!AJ123),IF(Config!$C$6=10,SUM(+Ene!AJ123+Feb!AJ123+Mar!AJ123+Abr!AJ123+May!AJ123+Jun!AJ123+Jul!AJ123+Ago!AJ123+Set!AJ123+Oct!AJ123),IF(Config!$C$6=11,SUM(+Ene!AJ123+Feb!AJ123+Mar!AJ123+Abr!AJ123+May!AJ123+Jun!AJ123+Jul!AJ123+Ago!AJ123+Set!AJ123+Oct!AJ123+Nov!AJ123),IF(Config!$C$6=12,SUM(+Ene!AJ123+Feb!AJ123+Mar!AJ123+Abr!AJ123+May!AJ123+Jun!AJ123+Jul!AJ123+Ago!AJ123+Set!AJ123+Oct!AJ123+Nov!AJ123+Dic!AJ123)))))))))))))</f>
        <v>0</v>
      </c>
      <c r="AK123" s="399">
        <f>IF(Config!$C$6=1,SUM(+Ene!AK123),IF(Config!$C$6=2,SUM(+Ene!AK123+Feb!AK123),IF(Config!$C$6=3,SUM(+Ene!AK123+Feb!AK123+Mar!AK123),IF(Config!$C$6=4,SUM(+Ene!AK123+Feb!AK123+Mar!AK123+Abr!AK123),IF(Config!$C$6=5,SUM(Ene!AK123+Feb!AK123+Mar!AK123+Abr!AK123+May!AK123),IF(Config!$C$6=6,SUM(+Ene!AK123+Feb!AK123+Mar!AK123+Abr!AK123+May!AK123+Jun!AK123),IF(Config!$C$6=7,SUM(Ene!AK123+Feb!AK123+Mar!AK123+Abr!AK123+May!AK123+Jun!AK123+Jul!AK123),IF(Config!$C$6=8,SUM(+Ene!AK123+Feb!AK123+Mar!AK123+Abr!AK123+May!AK123+Jun!AK123+Jul!AK123+Ago!AK123),IF(Config!$C$6=9,SUM(+Ene!AK123+Feb!AK123+Mar!AK123+Abr!AK123+May!AK123+Jun!AK123+Jul!AK123+Ago!AK123+Set!AK123),IF(Config!$C$6=10,SUM(+Ene!AK123+Feb!AK123+Mar!AK123+Abr!AK123+May!AK123+Jun!AK123+Jul!AK123+Ago!AK123+Set!AK123+Oct!AK123),IF(Config!$C$6=11,SUM(+Ene!AK123+Feb!AK123+Mar!AK123+Abr!AK123+May!AK123+Jun!AK123+Jul!AK123+Ago!AK123+Set!AK123+Oct!AK123+Nov!AK123),IF(Config!$C$6=12,SUM(+Ene!AK123+Feb!AK123+Mar!AK123+Abr!AK123+May!AK123+Jun!AK123+Jul!AK123+Ago!AK123+Set!AK123+Oct!AK123+Nov!AK123+Dic!AK123)))))))))))))</f>
        <v>0</v>
      </c>
      <c r="AL123" s="399">
        <f>IF(Config!$C$6=1,SUM(+Ene!AL123),IF(Config!$C$6=2,SUM(+Ene!AL123+Feb!AL123),IF(Config!$C$6=3,SUM(+Ene!AL123+Feb!AL123+Mar!AL123),IF(Config!$C$6=4,SUM(+Ene!AL123+Feb!AL123+Mar!AL123+Abr!AL123),IF(Config!$C$6=5,SUM(Ene!AL123+Feb!AL123+Mar!AL123+Abr!AL123+May!AL123),IF(Config!$C$6=6,SUM(+Ene!AL123+Feb!AL123+Mar!AL123+Abr!AL123+May!AL123+Jun!AL123),IF(Config!$C$6=7,SUM(Ene!AL123+Feb!AL123+Mar!AL123+Abr!AL123+May!AL123+Jun!AL123+Jul!AL123),IF(Config!$C$6=8,SUM(+Ene!AL123+Feb!AL123+Mar!AL123+Abr!AL123+May!AL123+Jun!AL123+Jul!AL123+Ago!AL123),IF(Config!$C$6=9,SUM(+Ene!AL123+Feb!AL123+Mar!AL123+Abr!AL123+May!AL123+Jun!AL123+Jul!AL123+Ago!AL123+Set!AL123),IF(Config!$C$6=10,SUM(+Ene!AL123+Feb!AL123+Mar!AL123+Abr!AL123+May!AL123+Jun!AL123+Jul!AL123+Ago!AL123+Set!AL123+Oct!AL123),IF(Config!$C$6=11,SUM(+Ene!AL123+Feb!AL123+Mar!AL123+Abr!AL123+May!AL123+Jun!AL123+Jul!AL123+Ago!AL123+Set!AL123+Oct!AL123+Nov!AL123),IF(Config!$C$6=12,SUM(+Ene!AL123+Feb!AL123+Mar!AL123+Abr!AL123+May!AL123+Jun!AL123+Jul!AL123+Ago!AL123+Set!AL123+Oct!AL123+Nov!AL123+Dic!AL123)))))))))))))</f>
        <v>0</v>
      </c>
      <c r="AM123" s="399">
        <f>IF(Config!$C$6=1,SUM(+Ene!AM123),IF(Config!$C$6=2,SUM(+Ene!AM123+Feb!AM123),IF(Config!$C$6=3,SUM(+Ene!AM123+Feb!AM123+Mar!AM123),IF(Config!$C$6=4,SUM(+Ene!AM123+Feb!AM123+Mar!AM123+Abr!AM123),IF(Config!$C$6=5,SUM(Ene!AM123+Feb!AM123+Mar!AM123+Abr!AM123+May!AM123),IF(Config!$C$6=6,SUM(+Ene!AM123+Feb!AM123+Mar!AM123+Abr!AM123+May!AM123+Jun!AM123),IF(Config!$C$6=7,SUM(Ene!AM123+Feb!AM123+Mar!AM123+Abr!AM123+May!AM123+Jun!AM123+Jul!AM123),IF(Config!$C$6=8,SUM(+Ene!AM123+Feb!AM123+Mar!AM123+Abr!AM123+May!AM123+Jun!AM123+Jul!AM123+Ago!AM123),IF(Config!$C$6=9,SUM(+Ene!AM123+Feb!AM123+Mar!AM123+Abr!AM123+May!AM123+Jun!AM123+Jul!AM123+Ago!AM123+Set!AM123),IF(Config!$C$6=10,SUM(+Ene!AM123+Feb!AM123+Mar!AM123+Abr!AM123+May!AM123+Jun!AM123+Jul!AM123+Ago!AM123+Set!AM123+Oct!AM123),IF(Config!$C$6=11,SUM(+Ene!AM123+Feb!AM123+Mar!AM123+Abr!AM123+May!AM123+Jun!AM123+Jul!AM123+Ago!AM123+Set!AM123+Oct!AM123+Nov!AM123),IF(Config!$C$6=12,SUM(+Ene!AM123+Feb!AM123+Mar!AM123+Abr!AM123+May!AM123+Jun!AM123+Jul!AM123+Ago!AM123+Set!AM123+Oct!AM123+Nov!AM123+Dic!AM123)))))))))))))</f>
        <v>0</v>
      </c>
      <c r="AN123" s="399">
        <f>IF(Config!$C$6=1,SUM(+Ene!AN123),IF(Config!$C$6=2,SUM(+Ene!AN123+Feb!AN123),IF(Config!$C$6=3,SUM(+Ene!AN123+Feb!AN123+Mar!AN123),IF(Config!$C$6=4,SUM(+Ene!AN123+Feb!AN123+Mar!AN123+Abr!AN123),IF(Config!$C$6=5,SUM(Ene!AN123+Feb!AN123+Mar!AN123+Abr!AN123+May!AN123),IF(Config!$C$6=6,SUM(+Ene!AN123+Feb!AN123+Mar!AN123+Abr!AN123+May!AN123+Jun!AN123),IF(Config!$C$6=7,SUM(Ene!AN123+Feb!AN123+Mar!AN123+Abr!AN123+May!AN123+Jun!AN123+Jul!AN123),IF(Config!$C$6=8,SUM(+Ene!AN123+Feb!AN123+Mar!AN123+Abr!AN123+May!AN123+Jun!AN123+Jul!AN123+Ago!AN123),IF(Config!$C$6=9,SUM(+Ene!AN123+Feb!AN123+Mar!AN123+Abr!AN123+May!AN123+Jun!AN123+Jul!AN123+Ago!AN123+Set!AN123),IF(Config!$C$6=10,SUM(+Ene!AN123+Feb!AN123+Mar!AN123+Abr!AN123+May!AN123+Jun!AN123+Jul!AN123+Ago!AN123+Set!AN123+Oct!AN123),IF(Config!$C$6=11,SUM(+Ene!AN123+Feb!AN123+Mar!AN123+Abr!AN123+May!AN123+Jun!AN123+Jul!AN123+Ago!AN123+Set!AN123+Oct!AN123+Nov!AN123),IF(Config!$C$6=12,SUM(+Ene!AN123+Feb!AN123+Mar!AN123+Abr!AN123+May!AN123+Jun!AN123+Jul!AN123+Ago!AN123+Set!AN123+Oct!AN123+Nov!AN123+Dic!AN123)))))))))))))</f>
        <v>0</v>
      </c>
      <c r="AO123" s="399">
        <f>IF(Config!$C$6=1,SUM(+Ene!AO123),IF(Config!$C$6=2,SUM(+Ene!AO123+Feb!AO123),IF(Config!$C$6=3,SUM(+Ene!AO123+Feb!AO123+Mar!AO123),IF(Config!$C$6=4,SUM(+Ene!AO123+Feb!AO123+Mar!AO123+Abr!AO123),IF(Config!$C$6=5,SUM(Ene!AO123+Feb!AO123+Mar!AO123+Abr!AO123+May!AO123),IF(Config!$C$6=6,SUM(+Ene!AO123+Feb!AO123+Mar!AO123+Abr!AO123+May!AO123+Jun!AO123),IF(Config!$C$6=7,SUM(Ene!AO123+Feb!AO123+Mar!AO123+Abr!AO123+May!AO123+Jun!AO123+Jul!AO123),IF(Config!$C$6=8,SUM(+Ene!AO123+Feb!AO123+Mar!AO123+Abr!AO123+May!AO123+Jun!AO123+Jul!AO123+Ago!AO123),IF(Config!$C$6=9,SUM(+Ene!AO123+Feb!AO123+Mar!AO123+Abr!AO123+May!AO123+Jun!AO123+Jul!AO123+Ago!AO123+Set!AO123),IF(Config!$C$6=10,SUM(+Ene!AO123+Feb!AO123+Mar!AO123+Abr!AO123+May!AO123+Jun!AO123+Jul!AO123+Ago!AO123+Set!AO123+Oct!AO123),IF(Config!$C$6=11,SUM(+Ene!AO123+Feb!AO123+Mar!AO123+Abr!AO123+May!AO123+Jun!AO123+Jul!AO123+Ago!AO123+Set!AO123+Oct!AO123+Nov!AO123),IF(Config!$C$6=12,SUM(+Ene!AO123+Feb!AO123+Mar!AO123+Abr!AO123+May!AO123+Jun!AO123+Jul!AO123+Ago!AO123+Set!AO123+Oct!AO123+Nov!AO123+Dic!AO123)))))))))))))</f>
        <v>0</v>
      </c>
      <c r="AP123" s="399">
        <f>IF(Config!$C$6=1,SUM(+Ene!AP123),IF(Config!$C$6=2,SUM(+Ene!AP123+Feb!AP123),IF(Config!$C$6=3,SUM(+Ene!AP123+Feb!AP123+Mar!AP123),IF(Config!$C$6=4,SUM(+Ene!AP123+Feb!AP123+Mar!AP123+Abr!AP123),IF(Config!$C$6=5,SUM(Ene!AP123+Feb!AP123+Mar!AP123+Abr!AP123+May!AP123),IF(Config!$C$6=6,SUM(+Ene!AP123+Feb!AP123+Mar!AP123+Abr!AP123+May!AP123+Jun!AP123),IF(Config!$C$6=7,SUM(Ene!AP123+Feb!AP123+Mar!AP123+Abr!AP123+May!AP123+Jun!AP123+Jul!AP123),IF(Config!$C$6=8,SUM(+Ene!AP123+Feb!AP123+Mar!AP123+Abr!AP123+May!AP123+Jun!AP123+Jul!AP123+Ago!AP123),IF(Config!$C$6=9,SUM(+Ene!AP123+Feb!AP123+Mar!AP123+Abr!AP123+May!AP123+Jun!AP123+Jul!AP123+Ago!AP123+Set!AP123),IF(Config!$C$6=10,SUM(+Ene!AP123+Feb!AP123+Mar!AP123+Abr!AP123+May!AP123+Jun!AP123+Jul!AP123+Ago!AP123+Set!AP123+Oct!AP123),IF(Config!$C$6=11,SUM(+Ene!AP123+Feb!AP123+Mar!AP123+Abr!AP123+May!AP123+Jun!AP123+Jul!AP123+Ago!AP123+Set!AP123+Oct!AP123+Nov!AP123),IF(Config!$C$6=12,SUM(+Ene!AP123+Feb!AP123+Mar!AP123+Abr!AP123+May!AP123+Jun!AP123+Jul!AP123+Ago!AP123+Set!AP123+Oct!AP123+Nov!AP123+Dic!AP123)))))))))))))</f>
        <v>0</v>
      </c>
      <c r="AQ123" s="399">
        <f>IF(Config!$C$6=1,SUM(+Ene!AQ123),IF(Config!$C$6=2,SUM(+Ene!AQ123+Feb!AQ123),IF(Config!$C$6=3,SUM(+Ene!AQ123+Feb!AQ123+Mar!AQ123),IF(Config!$C$6=4,SUM(+Ene!AQ123+Feb!AQ123+Mar!AQ123+Abr!AQ123),IF(Config!$C$6=5,SUM(Ene!AQ123+Feb!AQ123+Mar!AQ123+Abr!AQ123+May!AQ123),IF(Config!$C$6=6,SUM(+Ene!AQ123+Feb!AQ123+Mar!AQ123+Abr!AQ123+May!AQ123+Jun!AQ123),IF(Config!$C$6=7,SUM(Ene!AQ123+Feb!AQ123+Mar!AQ123+Abr!AQ123+May!AQ123+Jun!AQ123+Jul!AQ123),IF(Config!$C$6=8,SUM(+Ene!AQ123+Feb!AQ123+Mar!AQ123+Abr!AQ123+May!AQ123+Jun!AQ123+Jul!AQ123+Ago!AQ123),IF(Config!$C$6=9,SUM(+Ene!AQ123+Feb!AQ123+Mar!AQ123+Abr!AQ123+May!AQ123+Jun!AQ123+Jul!AQ123+Ago!AQ123+Set!AQ123),IF(Config!$C$6=10,SUM(+Ene!AQ123+Feb!AQ123+Mar!AQ123+Abr!AQ123+May!AQ123+Jun!AQ123+Jul!AQ123+Ago!AQ123+Set!AQ123+Oct!AQ123),IF(Config!$C$6=11,SUM(+Ene!AQ123+Feb!AQ123+Mar!AQ123+Abr!AQ123+May!AQ123+Jun!AQ123+Jul!AQ123+Ago!AQ123+Set!AQ123+Oct!AQ123+Nov!AQ123),IF(Config!$C$6=12,SUM(+Ene!AQ123+Feb!AQ123+Mar!AQ123+Abr!AQ123+May!AQ123+Jun!AQ123+Jul!AQ123+Ago!AQ123+Set!AQ123+Oct!AQ123+Nov!AQ123+Dic!AQ123)))))))))))))</f>
        <v>0</v>
      </c>
      <c r="AR123" s="399">
        <f>IF(Config!$C$6=1,SUM(+Ene!AR123),IF(Config!$C$6=2,SUM(+Ene!AR123+Feb!AR123),IF(Config!$C$6=3,SUM(+Ene!AR123+Feb!AR123+Mar!AR123),IF(Config!$C$6=4,SUM(+Ene!AR123+Feb!AR123+Mar!AR123+Abr!AR123),IF(Config!$C$6=5,SUM(Ene!AR123+Feb!AR123+Mar!AR123+Abr!AR123+May!AR123),IF(Config!$C$6=6,SUM(+Ene!AR123+Feb!AR123+Mar!AR123+Abr!AR123+May!AR123+Jun!AR123),IF(Config!$C$6=7,SUM(Ene!AR123+Feb!AR123+Mar!AR123+Abr!AR123+May!AR123+Jun!AR123+Jul!AR123),IF(Config!$C$6=8,SUM(+Ene!AR123+Feb!AR123+Mar!AR123+Abr!AR123+May!AR123+Jun!AR123+Jul!AR123+Ago!AR123),IF(Config!$C$6=9,SUM(+Ene!AR123+Feb!AR123+Mar!AR123+Abr!AR123+May!AR123+Jun!AR123+Jul!AR123+Ago!AR123+Set!AR123),IF(Config!$C$6=10,SUM(+Ene!AR123+Feb!AR123+Mar!AR123+Abr!AR123+May!AR123+Jun!AR123+Jul!AR123+Ago!AR123+Set!AR123+Oct!AR123),IF(Config!$C$6=11,SUM(+Ene!AR123+Feb!AR123+Mar!AR123+Abr!AR123+May!AR123+Jun!AR123+Jul!AR123+Ago!AR123+Set!AR123+Oct!AR123+Nov!AR123),IF(Config!$C$6=12,SUM(+Ene!AR123+Feb!AR123+Mar!AR123+Abr!AR123+May!AR123+Jun!AR123+Jul!AR123+Ago!AR123+Set!AR123+Oct!AR123+Nov!AR123+Dic!AR123)))))))))))))</f>
        <v>0</v>
      </c>
      <c r="AS123" s="399">
        <f>IF(Config!$C$6=1,SUM(+Ene!AS123),IF(Config!$C$6=2,SUM(+Ene!AS123+Feb!AS123),IF(Config!$C$6=3,SUM(+Ene!AS123+Feb!AS123+Mar!AS123),IF(Config!$C$6=4,SUM(+Ene!AS123+Feb!AS123+Mar!AS123+Abr!AS123),IF(Config!$C$6=5,SUM(Ene!AS123+Feb!AS123+Mar!AS123+Abr!AS123+May!AS123),IF(Config!$C$6=6,SUM(+Ene!AS123+Feb!AS123+Mar!AS123+Abr!AS123+May!AS123+Jun!AS123),IF(Config!$C$6=7,SUM(Ene!AS123+Feb!AS123+Mar!AS123+Abr!AS123+May!AS123+Jun!AS123+Jul!AS123),IF(Config!$C$6=8,SUM(+Ene!AS123+Feb!AS123+Mar!AS123+Abr!AS123+May!AS123+Jun!AS123+Jul!AS123+Ago!AS123),IF(Config!$C$6=9,SUM(+Ene!AS123+Feb!AS123+Mar!AS123+Abr!AS123+May!AS123+Jun!AS123+Jul!AS123+Ago!AS123+Set!AS123),IF(Config!$C$6=10,SUM(+Ene!AS123+Feb!AS123+Mar!AS123+Abr!AS123+May!AS123+Jun!AS123+Jul!AS123+Ago!AS123+Set!AS123+Oct!AS123),IF(Config!$C$6=11,SUM(+Ene!AS123+Feb!AS123+Mar!AS123+Abr!AS123+May!AS123+Jun!AS123+Jul!AS123+Ago!AS123+Set!AS123+Oct!AS123+Nov!AS123),IF(Config!$C$6=12,SUM(+Ene!AS123+Feb!AS123+Mar!AS123+Abr!AS123+May!AS123+Jun!AS123+Jul!AS123+Ago!AS123+Set!AS123+Oct!AS123+Nov!AS123+Dic!AS123)))))))))))))</f>
        <v>0</v>
      </c>
      <c r="AT123" s="399">
        <f>IF(Config!$C$6=1,SUM(+Ene!AT123),IF(Config!$C$6=2,SUM(+Ene!AT123+Feb!AT123),IF(Config!$C$6=3,SUM(+Ene!AT123+Feb!AT123+Mar!AT123),IF(Config!$C$6=4,SUM(+Ene!AT123+Feb!AT123+Mar!AT123+Abr!AT123),IF(Config!$C$6=5,SUM(Ene!AT123+Feb!AT123+Mar!AT123+Abr!AT123+May!AT123),IF(Config!$C$6=6,SUM(+Ene!AT123+Feb!AT123+Mar!AT123+Abr!AT123+May!AT123+Jun!AT123),IF(Config!$C$6=7,SUM(Ene!AT123+Feb!AT123+Mar!AT123+Abr!AT123+May!AT123+Jun!AT123+Jul!AT123),IF(Config!$C$6=8,SUM(+Ene!AT123+Feb!AT123+Mar!AT123+Abr!AT123+May!AT123+Jun!AT123+Jul!AT123+Ago!AT123),IF(Config!$C$6=9,SUM(+Ene!AT123+Feb!AT123+Mar!AT123+Abr!AT123+May!AT123+Jun!AT123+Jul!AT123+Ago!AT123+Set!AT123),IF(Config!$C$6=10,SUM(+Ene!AT123+Feb!AT123+Mar!AT123+Abr!AT123+May!AT123+Jun!AT123+Jul!AT123+Ago!AT123+Set!AT123+Oct!AT123),IF(Config!$C$6=11,SUM(+Ene!AT123+Feb!AT123+Mar!AT123+Abr!AT123+May!AT123+Jun!AT123+Jul!AT123+Ago!AT123+Set!AT123+Oct!AT123+Nov!AT123),IF(Config!$C$6=12,SUM(+Ene!AT123+Feb!AT123+Mar!AT123+Abr!AT123+May!AT123+Jun!AT123+Jul!AT123+Ago!AT123+Set!AT123+Oct!AT123+Nov!AT123+Dic!AT123)))))))))))))</f>
        <v>0</v>
      </c>
      <c r="AU123">
        <f t="shared" si="79"/>
        <v>0</v>
      </c>
      <c r="AV123" s="395">
        <f t="shared" si="81"/>
        <v>0</v>
      </c>
      <c r="AW123" s="395">
        <f t="shared" si="82"/>
        <v>0</v>
      </c>
      <c r="AX123" s="395">
        <f t="shared" si="83"/>
        <v>0</v>
      </c>
      <c r="AY123" s="395">
        <f t="shared" si="84"/>
        <v>0</v>
      </c>
      <c r="AZ123" s="395">
        <f t="shared" si="85"/>
        <v>0</v>
      </c>
      <c r="BA123" s="395">
        <f t="shared" si="86"/>
        <v>0</v>
      </c>
      <c r="BB123" s="37">
        <f t="shared" si="59"/>
        <v>0</v>
      </c>
      <c r="BC123" s="395">
        <f t="shared" si="87"/>
        <v>0</v>
      </c>
      <c r="BD123" s="396">
        <f t="shared" si="88"/>
        <v>0</v>
      </c>
      <c r="BE123" s="395">
        <f t="shared" si="89"/>
        <v>0</v>
      </c>
      <c r="BF123" s="54">
        <f t="shared" si="69"/>
        <v>0</v>
      </c>
      <c r="BG123" t="str">
        <f t="shared" si="80"/>
        <v>OK</v>
      </c>
    </row>
    <row r="124" spans="1:59" x14ac:dyDescent="0.25">
      <c r="A124" s="400">
        <v>121</v>
      </c>
      <c r="B124" s="397" t="str">
        <f>METAS!B120</f>
        <v>PORCENTAJE DE NIÑOS MENORES DE 12 MESES DE EDAD CON ANEMIA</v>
      </c>
      <c r="C124" s="390" t="str">
        <f>METAS!D120</f>
        <v>NUTRICIÓN</v>
      </c>
      <c r="D124" s="399">
        <f>IF(Config!$C$6=1,SUM(+Ene!D124),IF(Config!$C$6=2,SUM(+Ene!D124+Feb!D124),IF(Config!$C$6=3,SUM(+Ene!D124+Feb!D124+Mar!D124),IF(Config!$C$6=4,SUM(+Ene!D124+Feb!D124+Mar!D124+Abr!D124),IF(Config!$C$6=5,SUM(Ene!D124+Feb!D124+Mar!D124+Abr!D124+May!D124),IF(Config!$C$6=6,SUM(+Ene!D124+Feb!D124+Mar!D124+Abr!D124+May!D124+Jun!D124),IF(Config!$C$6=7,SUM(Ene!D124+Feb!D124+Mar!D124+Abr!D124+May!D124+Jun!D124+Jul!D124),IF(Config!$C$6=8,SUM(+Ene!D124+Feb!D124+Mar!D124+Abr!D124+May!D124+Jun!D124+Jul!D124+Ago!D124),IF(Config!$C$6=9,SUM(+Ene!D124+Feb!D124+Mar!D124+Abr!D124+May!D124+Jun!D124+Jul!D124+Ago!D124+Set!D124),IF(Config!$C$6=10,SUM(+Ene!D124+Feb!D124+Mar!D124+Abr!D124+May!D124+Jun!D124+Jul!D124+Ago!D124+Set!D124+Oct!D124),IF(Config!$C$6=11,SUM(+Ene!D124+Feb!D124+Mar!D124+Abr!D124+May!D124+Jun!D124+Jul!D124+Ago!D124+Set!D124+Oct!D124+Nov!D124),IF(Config!$C$6=12,SUM(+Ene!D124+Feb!D124+Mar!D124+Abr!D124+May!D124+Jun!D124+Jul!D124+Ago!D124+Set!D124+Oct!D124+Nov!D124+Dic!D124)))))))))))))</f>
        <v>0</v>
      </c>
      <c r="E124" s="399">
        <f>IF(Config!$C$6=1,SUM(+Ene!E124),IF(Config!$C$6=2,SUM(+Ene!E124+Feb!E124),IF(Config!$C$6=3,SUM(+Ene!E124+Feb!E124+Mar!E124),IF(Config!$C$6=4,SUM(+Ene!E124+Feb!E124+Mar!E124+Abr!E124),IF(Config!$C$6=5,SUM(Ene!E124+Feb!E124+Mar!E124+Abr!E124+May!E124),IF(Config!$C$6=6,SUM(+Ene!E124+Feb!E124+Mar!E124+Abr!E124+May!E124+Jun!E124),IF(Config!$C$6=7,SUM(Ene!E124+Feb!E124+Mar!E124+Abr!E124+May!E124+Jun!E124+Jul!E124),IF(Config!$C$6=8,SUM(+Ene!E124+Feb!E124+Mar!E124+Abr!E124+May!E124+Jun!E124+Jul!E124+Ago!E124),IF(Config!$C$6=9,SUM(+Ene!E124+Feb!E124+Mar!E124+Abr!E124+May!E124+Jun!E124+Jul!E124+Ago!E124+Set!E124),IF(Config!$C$6=10,SUM(+Ene!E124+Feb!E124+Mar!E124+Abr!E124+May!E124+Jun!E124+Jul!E124+Ago!E124+Set!E124+Oct!E124),IF(Config!$C$6=11,SUM(+Ene!E124+Feb!E124+Mar!E124+Abr!E124+May!E124+Jun!E124+Jul!E124+Ago!E124+Set!E124+Oct!E124+Nov!E124),IF(Config!$C$6=12,SUM(+Ene!E124+Feb!E124+Mar!E124+Abr!E124+May!E124+Jun!E124+Jul!E124+Ago!E124+Set!E124+Oct!E124+Nov!E124+Dic!E124)))))))))))))</f>
        <v>0</v>
      </c>
      <c r="F124" s="429">
        <f>IF(Config!$C$6=1,SUM(+Ene!F144),IF(Config!$C$6=2,SUM(+Ene!F144+Feb!F144),IF(Config!$C$6=3,SUM(+Ene!F144+Feb!F144+Mar!F144),IF(Config!$C$6=4,SUM(+Ene!F144+Feb!F144+Mar!F144+Abr!F144),IF(Config!$C$6=5,SUM(Ene!F144+Feb!F144+Mar!F144+Abr!F144+May!F144),IF(Config!$C$6=6,SUM(+Ene!F144+Feb!F144+Mar!F144+Abr!F144+May!F144+Jun!F144),IF(Config!$C$6=7,SUM(Ene!F144+Feb!F144+Mar!F144+Abr!F144+May!F144+Jun!F144+Jul!F144),IF(Config!$C$6=8,SUM(+Ene!F144+Feb!F144+Mar!F144+Abr!F144+May!F144+Jun!F144+Jul!F144+Ago!F144),IF(Config!$C$6=9,SUM(+Ene!F144+Feb!F144+Mar!F144+Abr!F144+May!F144+Jun!F144+Jul!F144+Ago!F144+Set!F144),IF(Config!$C$6=10,SUM(+Ene!F144+Feb!F144+Mar!F144+Abr!F144+May!F144+Jun!F144+Jul!F144+Ago!F144+Set!F144+Oct!F144),IF(Config!$C$6=11,SUM(+Ene!F144+Feb!F144+Mar!F144+Abr!F144+May!F144+Jun!F144+Jul!F144+Ago!F144+Set!F144+Oct!F144+Nov!F144),IF(Config!$C$6=12,SUM(+Ene!F144+Feb!F144+Mar!F144+Abr!F144+May!F144+Jun!F144+Jul!F144+Ago!F144+Set!F144+Oct!F144+Nov!F144+Dic!F144)))))))))))))</f>
        <v>0</v>
      </c>
      <c r="G124" s="399">
        <f>IF(Config!$C$6=1,SUM(+Ene!G124),IF(Config!$C$6=2,SUM(+Ene!G124+Feb!G124),IF(Config!$C$6=3,SUM(+Ene!G124+Feb!G124+Mar!G124),IF(Config!$C$6=4,SUM(+Ene!G124+Feb!G124+Mar!G124+Abr!G124),IF(Config!$C$6=5,SUM(Ene!G124+Feb!G124+Mar!G124+Abr!G124+May!G124),IF(Config!$C$6=6,SUM(+Ene!G124+Feb!G124+Mar!G124+Abr!G124+May!G124+Jun!G124),IF(Config!$C$6=7,SUM(Ene!G124+Feb!G124+Mar!G124+Abr!G124+May!G124+Jun!G124+Jul!G124),IF(Config!$C$6=8,SUM(+Ene!G124+Feb!G124+Mar!G124+Abr!G124+May!G124+Jun!G124+Jul!G124+Ago!G124),IF(Config!$C$6=9,SUM(+Ene!G124+Feb!G124+Mar!G124+Abr!G124+May!G124+Jun!G124+Jul!G124+Ago!G124+Set!G124),IF(Config!$C$6=10,SUM(+Ene!G124+Feb!G124+Mar!G124+Abr!G124+May!G124+Jun!G124+Jul!G124+Ago!G124+Set!G124+Oct!G124),IF(Config!$C$6=11,SUM(+Ene!G124+Feb!G124+Mar!G124+Abr!G124+May!G124+Jun!G124+Jul!G124+Ago!G124+Set!G124+Oct!G124+Nov!G124),IF(Config!$C$6=12,SUM(+Ene!G124+Feb!G124+Mar!G124+Abr!G124+May!G124+Jun!G124+Jul!G124+Ago!G124+Set!G124+Oct!G124+Nov!G124+Dic!G124)))))))))))))</f>
        <v>0</v>
      </c>
      <c r="H124" s="399">
        <f>IF(Config!$C$6=1,SUM(+Ene!H124),IF(Config!$C$6=2,SUM(+Ene!H124+Feb!H124),IF(Config!$C$6=3,SUM(+Ene!H124+Feb!H124+Mar!H124),IF(Config!$C$6=4,SUM(+Ene!H124+Feb!H124+Mar!H124+Abr!H124),IF(Config!$C$6=5,SUM(Ene!H124+Feb!H124+Mar!H124+Abr!H124+May!H124),IF(Config!$C$6=6,SUM(+Ene!H124+Feb!H124+Mar!H124+Abr!H124+May!H124+Jun!H124),IF(Config!$C$6=7,SUM(Ene!H124+Feb!H124+Mar!H124+Abr!H124+May!H124+Jun!H124+Jul!H124),IF(Config!$C$6=8,SUM(+Ene!H124+Feb!H124+Mar!H124+Abr!H124+May!H124+Jun!H124+Jul!H124+Ago!H124),IF(Config!$C$6=9,SUM(+Ene!H124+Feb!H124+Mar!H124+Abr!H124+May!H124+Jun!H124+Jul!H124+Ago!H124+Set!H124),IF(Config!$C$6=10,SUM(+Ene!H124+Feb!H124+Mar!H124+Abr!H124+May!H124+Jun!H124+Jul!H124+Ago!H124+Set!H124+Oct!H124),IF(Config!$C$6=11,SUM(+Ene!H124+Feb!H124+Mar!H124+Abr!H124+May!H124+Jun!H124+Jul!H124+Ago!H124+Set!H124+Oct!H124+Nov!H124),IF(Config!$C$6=12,SUM(+Ene!H124+Feb!H124+Mar!H124+Abr!H124+May!H124+Jun!H124+Jul!H124+Ago!H124+Set!H124+Oct!H124+Nov!H124+Dic!H124)))))))))))))</f>
        <v>0</v>
      </c>
      <c r="I124" s="399">
        <f>IF(Config!$C$6=1,SUM(+Ene!I124),IF(Config!$C$6=2,SUM(+Ene!I124+Feb!I124),IF(Config!$C$6=3,SUM(+Ene!I124+Feb!I124+Mar!I124),IF(Config!$C$6=4,SUM(+Ene!I124+Feb!I124+Mar!I124+Abr!I124),IF(Config!$C$6=5,SUM(Ene!I124+Feb!I124+Mar!I124+Abr!I124+May!I124),IF(Config!$C$6=6,SUM(+Ene!I124+Feb!I124+Mar!I124+Abr!I124+May!I124+Jun!I124),IF(Config!$C$6=7,SUM(Ene!I124+Feb!I124+Mar!I124+Abr!I124+May!I124+Jun!I124+Jul!I124),IF(Config!$C$6=8,SUM(+Ene!I124+Feb!I124+Mar!I124+Abr!I124+May!I124+Jun!I124+Jul!I124+Ago!I124),IF(Config!$C$6=9,SUM(+Ene!I124+Feb!I124+Mar!I124+Abr!I124+May!I124+Jun!I124+Jul!I124+Ago!I124+Set!I124),IF(Config!$C$6=10,SUM(+Ene!I124+Feb!I124+Mar!I124+Abr!I124+May!I124+Jun!I124+Jul!I124+Ago!I124+Set!I124+Oct!I124),IF(Config!$C$6=11,SUM(+Ene!I124+Feb!I124+Mar!I124+Abr!I124+May!I124+Jun!I124+Jul!I124+Ago!I124+Set!I124+Oct!I124+Nov!I124),IF(Config!$C$6=12,SUM(+Ene!I124+Feb!I124+Mar!I124+Abr!I124+May!I124+Jun!I124+Jul!I124+Ago!I124+Set!I124+Oct!I124+Nov!I124+Dic!I124)))))))))))))</f>
        <v>0</v>
      </c>
      <c r="J124" s="399">
        <f>IF(Config!$C$6=1,SUM(+Ene!J124),IF(Config!$C$6=2,SUM(+Ene!J124+Feb!J124),IF(Config!$C$6=3,SUM(+Ene!J124+Feb!J124+Mar!J124),IF(Config!$C$6=4,SUM(+Ene!J124+Feb!J124+Mar!J124+Abr!J124),IF(Config!$C$6=5,SUM(Ene!J124+Feb!J124+Mar!J124+Abr!J124+May!J124),IF(Config!$C$6=6,SUM(+Ene!J124+Feb!J124+Mar!J124+Abr!J124+May!J124+Jun!J124),IF(Config!$C$6=7,SUM(Ene!J124+Feb!J124+Mar!J124+Abr!J124+May!J124+Jun!J124+Jul!J124),IF(Config!$C$6=8,SUM(+Ene!J124+Feb!J124+Mar!J124+Abr!J124+May!J124+Jun!J124+Jul!J124+Ago!J124),IF(Config!$C$6=9,SUM(+Ene!J124+Feb!J124+Mar!J124+Abr!J124+May!J124+Jun!J124+Jul!J124+Ago!J124+Set!J124),IF(Config!$C$6=10,SUM(+Ene!J124+Feb!J124+Mar!J124+Abr!J124+May!J124+Jun!J124+Jul!J124+Ago!J124+Set!J124+Oct!J124),IF(Config!$C$6=11,SUM(+Ene!J124+Feb!J124+Mar!J124+Abr!J124+May!J124+Jun!J124+Jul!J124+Ago!J124+Set!J124+Oct!J124+Nov!J124),IF(Config!$C$6=12,SUM(+Ene!J124+Feb!J124+Mar!J124+Abr!J124+May!J124+Jun!J124+Jul!J124+Ago!J124+Set!J124+Oct!J124+Nov!J124+Dic!J124)))))))))))))</f>
        <v>0</v>
      </c>
      <c r="K124" s="399">
        <f>IF(Config!$C$6=1,SUM(+Ene!K124),IF(Config!$C$6=2,SUM(+Ene!K124+Feb!K124),IF(Config!$C$6=3,SUM(+Ene!K124+Feb!K124+Mar!K124),IF(Config!$C$6=4,SUM(+Ene!K124+Feb!K124+Mar!K124+Abr!K124),IF(Config!$C$6=5,SUM(Ene!K124+Feb!K124+Mar!K124+Abr!K124+May!K124),IF(Config!$C$6=6,SUM(+Ene!K124+Feb!K124+Mar!K124+Abr!K124+May!K124+Jun!K124),IF(Config!$C$6=7,SUM(Ene!K124+Feb!K124+Mar!K124+Abr!K124+May!K124+Jun!K124+Jul!K124),IF(Config!$C$6=8,SUM(+Ene!K124+Feb!K124+Mar!K124+Abr!K124+May!K124+Jun!K124+Jul!K124+Ago!K124),IF(Config!$C$6=9,SUM(+Ene!K124+Feb!K124+Mar!K124+Abr!K124+May!K124+Jun!K124+Jul!K124+Ago!K124+Set!K124),IF(Config!$C$6=10,SUM(+Ene!K124+Feb!K124+Mar!K124+Abr!K124+May!K124+Jun!K124+Jul!K124+Ago!K124+Set!K124+Oct!K124),IF(Config!$C$6=11,SUM(+Ene!K124+Feb!K124+Mar!K124+Abr!K124+May!K124+Jun!K124+Jul!K124+Ago!K124+Set!K124+Oct!K124+Nov!K124),IF(Config!$C$6=12,SUM(+Ene!K124+Feb!K124+Mar!K124+Abr!K124+May!K124+Jun!K124+Jul!K124+Ago!K124+Set!K124+Oct!K124+Nov!K124+Dic!K124)))))))))))))</f>
        <v>0</v>
      </c>
      <c r="L124" s="399">
        <f>IF(Config!$C$6=1,SUM(+Ene!L124),IF(Config!$C$6=2,SUM(+Ene!L124+Feb!L124),IF(Config!$C$6=3,SUM(+Ene!L124+Feb!L124+Mar!L124),IF(Config!$C$6=4,SUM(+Ene!L124+Feb!L124+Mar!L124+Abr!L124),IF(Config!$C$6=5,SUM(Ene!L124+Feb!L124+Mar!L124+Abr!L124+May!L124),IF(Config!$C$6=6,SUM(+Ene!L124+Feb!L124+Mar!L124+Abr!L124+May!L124+Jun!L124),IF(Config!$C$6=7,SUM(Ene!L124+Feb!L124+Mar!L124+Abr!L124+May!L124+Jun!L124+Jul!L124),IF(Config!$C$6=8,SUM(+Ene!L124+Feb!L124+Mar!L124+Abr!L124+May!L124+Jun!L124+Jul!L124+Ago!L124),IF(Config!$C$6=9,SUM(+Ene!L124+Feb!L124+Mar!L124+Abr!L124+May!L124+Jun!L124+Jul!L124+Ago!L124+Set!L124),IF(Config!$C$6=10,SUM(+Ene!L124+Feb!L124+Mar!L124+Abr!L124+May!L124+Jun!L124+Jul!L124+Ago!L124+Set!L124+Oct!L124),IF(Config!$C$6=11,SUM(+Ene!L124+Feb!L124+Mar!L124+Abr!L124+May!L124+Jun!L124+Jul!L124+Ago!L124+Set!L124+Oct!L124+Nov!L124),IF(Config!$C$6=12,SUM(+Ene!L124+Feb!L124+Mar!L124+Abr!L124+May!L124+Jun!L124+Jul!L124+Ago!L124+Set!L124+Oct!L124+Nov!L124+Dic!L124)))))))))))))</f>
        <v>0</v>
      </c>
      <c r="M124" s="399">
        <f>IF(Config!$C$6=1,SUM(+Ene!M124),IF(Config!$C$6=2,SUM(+Ene!M124+Feb!M124),IF(Config!$C$6=3,SUM(+Ene!M124+Feb!M124+Mar!M124),IF(Config!$C$6=4,SUM(+Ene!M124+Feb!M124+Mar!M124+Abr!M124),IF(Config!$C$6=5,SUM(Ene!M124+Feb!M124+Mar!M124+Abr!M124+May!M124),IF(Config!$C$6=6,SUM(+Ene!M124+Feb!M124+Mar!M124+Abr!M124+May!M124+Jun!M124),IF(Config!$C$6=7,SUM(Ene!M124+Feb!M124+Mar!M124+Abr!M124+May!M124+Jun!M124+Jul!M124),IF(Config!$C$6=8,SUM(+Ene!M124+Feb!M124+Mar!M124+Abr!M124+May!M124+Jun!M124+Jul!M124+Ago!M124),IF(Config!$C$6=9,SUM(+Ene!M124+Feb!M124+Mar!M124+Abr!M124+May!M124+Jun!M124+Jul!M124+Ago!M124+Set!M124),IF(Config!$C$6=10,SUM(+Ene!M124+Feb!M124+Mar!M124+Abr!M124+May!M124+Jun!M124+Jul!M124+Ago!M124+Set!M124+Oct!M124),IF(Config!$C$6=11,SUM(+Ene!M124+Feb!M124+Mar!M124+Abr!M124+May!M124+Jun!M124+Jul!M124+Ago!M124+Set!M124+Oct!M124+Nov!M124),IF(Config!$C$6=12,SUM(+Ene!M124+Feb!M124+Mar!M124+Abr!M124+May!M124+Jun!M124+Jul!M124+Ago!M124+Set!M124+Oct!M124+Nov!M124+Dic!M124)))))))))))))</f>
        <v>0</v>
      </c>
      <c r="N124" s="399">
        <f>IF(Config!$C$6=1,SUM(+Ene!N124),IF(Config!$C$6=2,SUM(+Ene!N124+Feb!N124),IF(Config!$C$6=3,SUM(+Ene!N124+Feb!N124+Mar!N124),IF(Config!$C$6=4,SUM(+Ene!N124+Feb!N124+Mar!N124+Abr!N124),IF(Config!$C$6=5,SUM(Ene!N124+Feb!N124+Mar!N124+Abr!N124+May!N124),IF(Config!$C$6=6,SUM(+Ene!N124+Feb!N124+Mar!N124+Abr!N124+May!N124+Jun!N124),IF(Config!$C$6=7,SUM(Ene!N124+Feb!N124+Mar!N124+Abr!N124+May!N124+Jun!N124+Jul!N124),IF(Config!$C$6=8,SUM(+Ene!N124+Feb!N124+Mar!N124+Abr!N124+May!N124+Jun!N124+Jul!N124+Ago!N124),IF(Config!$C$6=9,SUM(+Ene!N124+Feb!N124+Mar!N124+Abr!N124+May!N124+Jun!N124+Jul!N124+Ago!N124+Set!N124),IF(Config!$C$6=10,SUM(+Ene!N124+Feb!N124+Mar!N124+Abr!N124+May!N124+Jun!N124+Jul!N124+Ago!N124+Set!N124+Oct!N124),IF(Config!$C$6=11,SUM(+Ene!N124+Feb!N124+Mar!N124+Abr!N124+May!N124+Jun!N124+Jul!N124+Ago!N124+Set!N124+Oct!N124+Nov!N124),IF(Config!$C$6=12,SUM(+Ene!N124+Feb!N124+Mar!N124+Abr!N124+May!N124+Jun!N124+Jul!N124+Ago!N124+Set!N124+Oct!N124+Nov!N124+Dic!N124)))))))))))))</f>
        <v>0</v>
      </c>
      <c r="O124" s="399">
        <f>IF(Config!$C$6=1,SUM(+Ene!O124),IF(Config!$C$6=2,SUM(+Ene!O124+Feb!O124),IF(Config!$C$6=3,SUM(+Ene!O124+Feb!O124+Mar!O124),IF(Config!$C$6=4,SUM(+Ene!O124+Feb!O124+Mar!O124+Abr!O124),IF(Config!$C$6=5,SUM(Ene!O124+Feb!O124+Mar!O124+Abr!O124+May!O124),IF(Config!$C$6=6,SUM(+Ene!O124+Feb!O124+Mar!O124+Abr!O124+May!O124+Jun!O124),IF(Config!$C$6=7,SUM(Ene!O124+Feb!O124+Mar!O124+Abr!O124+May!O124+Jun!O124+Jul!O124),IF(Config!$C$6=8,SUM(+Ene!O124+Feb!O124+Mar!O124+Abr!O124+May!O124+Jun!O124+Jul!O124+Ago!O124),IF(Config!$C$6=9,SUM(+Ene!O124+Feb!O124+Mar!O124+Abr!O124+May!O124+Jun!O124+Jul!O124+Ago!O124+Set!O124),IF(Config!$C$6=10,SUM(+Ene!O124+Feb!O124+Mar!O124+Abr!O124+May!O124+Jun!O124+Jul!O124+Ago!O124+Set!O124+Oct!O124),IF(Config!$C$6=11,SUM(+Ene!O124+Feb!O124+Mar!O124+Abr!O124+May!O124+Jun!O124+Jul!O124+Ago!O124+Set!O124+Oct!O124+Nov!O124),IF(Config!$C$6=12,SUM(+Ene!O124+Feb!O124+Mar!O124+Abr!O124+May!O124+Jun!O124+Jul!O124+Ago!O124+Set!O124+Oct!O124+Nov!O124+Dic!O124)))))))))))))</f>
        <v>0</v>
      </c>
      <c r="P124" s="399">
        <f>IF(Config!$C$6=1,SUM(+Ene!P124),IF(Config!$C$6=2,SUM(+Ene!P124+Feb!P124),IF(Config!$C$6=3,SUM(+Ene!P124+Feb!P124+Mar!P124),IF(Config!$C$6=4,SUM(+Ene!P124+Feb!P124+Mar!P124+Abr!P124),IF(Config!$C$6=5,SUM(Ene!P124+Feb!P124+Mar!P124+Abr!P124+May!P124),IF(Config!$C$6=6,SUM(+Ene!P124+Feb!P124+Mar!P124+Abr!P124+May!P124+Jun!P124),IF(Config!$C$6=7,SUM(Ene!P124+Feb!P124+Mar!P124+Abr!P124+May!P124+Jun!P124+Jul!P124),IF(Config!$C$6=8,SUM(+Ene!P124+Feb!P124+Mar!P124+Abr!P124+May!P124+Jun!P124+Jul!P124+Ago!P124),IF(Config!$C$6=9,SUM(+Ene!P124+Feb!P124+Mar!P124+Abr!P124+May!P124+Jun!P124+Jul!P124+Ago!P124+Set!P124),IF(Config!$C$6=10,SUM(+Ene!P124+Feb!P124+Mar!P124+Abr!P124+May!P124+Jun!P124+Jul!P124+Ago!P124+Set!P124+Oct!P124),IF(Config!$C$6=11,SUM(+Ene!P124+Feb!P124+Mar!P124+Abr!P124+May!P124+Jun!P124+Jul!P124+Ago!P124+Set!P124+Oct!P124+Nov!P124),IF(Config!$C$6=12,SUM(+Ene!P124+Feb!P124+Mar!P124+Abr!P124+May!P124+Jun!P124+Jul!P124+Ago!P124+Set!P124+Oct!P124+Nov!P124+Dic!P124)))))))))))))</f>
        <v>0</v>
      </c>
      <c r="Q124" s="399">
        <f>IF(Config!$C$6=1,SUM(+Ene!Q124),IF(Config!$C$6=2,SUM(+Ene!Q124+Feb!Q124),IF(Config!$C$6=3,SUM(+Ene!Q124+Feb!Q124+Mar!Q124),IF(Config!$C$6=4,SUM(+Ene!Q124+Feb!Q124+Mar!Q124+Abr!Q124),IF(Config!$C$6=5,SUM(Ene!Q124+Feb!Q124+Mar!Q124+Abr!Q124+May!Q124),IF(Config!$C$6=6,SUM(+Ene!Q124+Feb!Q124+Mar!Q124+Abr!Q124+May!Q124+Jun!Q124),IF(Config!$C$6=7,SUM(Ene!Q124+Feb!Q124+Mar!Q124+Abr!Q124+May!Q124+Jun!Q124+Jul!Q124),IF(Config!$C$6=8,SUM(+Ene!Q124+Feb!Q124+Mar!Q124+Abr!Q124+May!Q124+Jun!Q124+Jul!Q124+Ago!Q124),IF(Config!$C$6=9,SUM(+Ene!Q124+Feb!Q124+Mar!Q124+Abr!Q124+May!Q124+Jun!Q124+Jul!Q124+Ago!Q124+Set!Q124),IF(Config!$C$6=10,SUM(+Ene!Q124+Feb!Q124+Mar!Q124+Abr!Q124+May!Q124+Jun!Q124+Jul!Q124+Ago!Q124+Set!Q124+Oct!Q124),IF(Config!$C$6=11,SUM(+Ene!Q124+Feb!Q124+Mar!Q124+Abr!Q124+May!Q124+Jun!Q124+Jul!Q124+Ago!Q124+Set!Q124+Oct!Q124+Nov!Q124),IF(Config!$C$6=12,SUM(+Ene!Q124+Feb!Q124+Mar!Q124+Abr!Q124+May!Q124+Jun!Q124+Jul!Q124+Ago!Q124+Set!Q124+Oct!Q124+Nov!Q124+Dic!Q124)))))))))))))</f>
        <v>0</v>
      </c>
      <c r="R124" s="399">
        <f>IF(Config!$C$6=1,SUM(+Ene!R124),IF(Config!$C$6=2,SUM(+Ene!R124+Feb!R124),IF(Config!$C$6=3,SUM(+Ene!R124+Feb!R124+Mar!R124),IF(Config!$C$6=4,SUM(+Ene!R124+Feb!R124+Mar!R124+Abr!R124),IF(Config!$C$6=5,SUM(Ene!R124+Feb!R124+Mar!R124+Abr!R124+May!R124),IF(Config!$C$6=6,SUM(+Ene!R124+Feb!R124+Mar!R124+Abr!R124+May!R124+Jun!R124),IF(Config!$C$6=7,SUM(Ene!R124+Feb!R124+Mar!R124+Abr!R124+May!R124+Jun!R124+Jul!R124),IF(Config!$C$6=8,SUM(+Ene!R124+Feb!R124+Mar!R124+Abr!R124+May!R124+Jun!R124+Jul!R124+Ago!R124),IF(Config!$C$6=9,SUM(+Ene!R124+Feb!R124+Mar!R124+Abr!R124+May!R124+Jun!R124+Jul!R124+Ago!R124+Set!R124),IF(Config!$C$6=10,SUM(+Ene!R124+Feb!R124+Mar!R124+Abr!R124+May!R124+Jun!R124+Jul!R124+Ago!R124+Set!R124+Oct!R124),IF(Config!$C$6=11,SUM(+Ene!R124+Feb!R124+Mar!R124+Abr!R124+May!R124+Jun!R124+Jul!R124+Ago!R124+Set!R124+Oct!R124+Nov!R124),IF(Config!$C$6=12,SUM(+Ene!R124+Feb!R124+Mar!R124+Abr!R124+May!R124+Jun!R124+Jul!R124+Ago!R124+Set!R124+Oct!R124+Nov!R124+Dic!R124)))))))))))))</f>
        <v>0</v>
      </c>
      <c r="S124" s="399">
        <f>IF(Config!$C$6=1,SUM(+Ene!S124),IF(Config!$C$6=2,SUM(+Ene!S124+Feb!S124),IF(Config!$C$6=3,SUM(+Ene!S124+Feb!S124+Mar!S124),IF(Config!$C$6=4,SUM(+Ene!S124+Feb!S124+Mar!S124+Abr!S124),IF(Config!$C$6=5,SUM(Ene!S124+Feb!S124+Mar!S124+Abr!S124+May!S124),IF(Config!$C$6=6,SUM(+Ene!S124+Feb!S124+Mar!S124+Abr!S124+May!S124+Jun!S124),IF(Config!$C$6=7,SUM(Ene!S124+Feb!S124+Mar!S124+Abr!S124+May!S124+Jun!S124+Jul!S124),IF(Config!$C$6=8,SUM(+Ene!S124+Feb!S124+Mar!S124+Abr!S124+May!S124+Jun!S124+Jul!S124+Ago!S124),IF(Config!$C$6=9,SUM(+Ene!S124+Feb!S124+Mar!S124+Abr!S124+May!S124+Jun!S124+Jul!S124+Ago!S124+Set!S124),IF(Config!$C$6=10,SUM(+Ene!S124+Feb!S124+Mar!S124+Abr!S124+May!S124+Jun!S124+Jul!S124+Ago!S124+Set!S124+Oct!S124),IF(Config!$C$6=11,SUM(+Ene!S124+Feb!S124+Mar!S124+Abr!S124+May!S124+Jun!S124+Jul!S124+Ago!S124+Set!S124+Oct!S124+Nov!S124),IF(Config!$C$6=12,SUM(+Ene!S124+Feb!S124+Mar!S124+Abr!S124+May!S124+Jun!S124+Jul!S124+Ago!S124+Set!S124+Oct!S124+Nov!S124+Dic!S124)))))))))))))</f>
        <v>0</v>
      </c>
      <c r="T124" s="399">
        <f>IF(Config!$C$6=1,SUM(+Ene!T124),IF(Config!$C$6=2,SUM(+Ene!T124+Feb!T124),IF(Config!$C$6=3,SUM(+Ene!T124+Feb!T124+Mar!T124),IF(Config!$C$6=4,SUM(+Ene!T124+Feb!T124+Mar!T124+Abr!T124),IF(Config!$C$6=5,SUM(Ene!T124+Feb!T124+Mar!T124+Abr!T124+May!T124),IF(Config!$C$6=6,SUM(+Ene!T124+Feb!T124+Mar!T124+Abr!T124+May!T124+Jun!T124),IF(Config!$C$6=7,SUM(Ene!T124+Feb!T124+Mar!T124+Abr!T124+May!T124+Jun!T124+Jul!T124),IF(Config!$C$6=8,SUM(+Ene!T124+Feb!T124+Mar!T124+Abr!T124+May!T124+Jun!T124+Jul!T124+Ago!T124),IF(Config!$C$6=9,SUM(+Ene!T124+Feb!T124+Mar!T124+Abr!T124+May!T124+Jun!T124+Jul!T124+Ago!T124+Set!T124),IF(Config!$C$6=10,SUM(+Ene!T124+Feb!T124+Mar!T124+Abr!T124+May!T124+Jun!T124+Jul!T124+Ago!T124+Set!T124+Oct!T124),IF(Config!$C$6=11,SUM(+Ene!T124+Feb!T124+Mar!T124+Abr!T124+May!T124+Jun!T124+Jul!T124+Ago!T124+Set!T124+Oct!T124+Nov!T124),IF(Config!$C$6=12,SUM(+Ene!T124+Feb!T124+Mar!T124+Abr!T124+May!T124+Jun!T124+Jul!T124+Ago!T124+Set!T124+Oct!T124+Nov!T124+Dic!T124)))))))))))))</f>
        <v>0</v>
      </c>
      <c r="U124" s="399">
        <f>IF(Config!$C$6=1,SUM(+Ene!U124),IF(Config!$C$6=2,SUM(+Ene!U124+Feb!U124),IF(Config!$C$6=3,SUM(+Ene!U124+Feb!U124+Mar!U124),IF(Config!$C$6=4,SUM(+Ene!U124+Feb!U124+Mar!U124+Abr!U124),IF(Config!$C$6=5,SUM(Ene!U124+Feb!U124+Mar!U124+Abr!U124+May!U124),IF(Config!$C$6=6,SUM(+Ene!U124+Feb!U124+Mar!U124+Abr!U124+May!U124+Jun!U124),IF(Config!$C$6=7,SUM(Ene!U124+Feb!U124+Mar!U124+Abr!U124+May!U124+Jun!U124+Jul!U124),IF(Config!$C$6=8,SUM(+Ene!U124+Feb!U124+Mar!U124+Abr!U124+May!U124+Jun!U124+Jul!U124+Ago!U124),IF(Config!$C$6=9,SUM(+Ene!U124+Feb!U124+Mar!U124+Abr!U124+May!U124+Jun!U124+Jul!U124+Ago!U124+Set!U124),IF(Config!$C$6=10,SUM(+Ene!U124+Feb!U124+Mar!U124+Abr!U124+May!U124+Jun!U124+Jul!U124+Ago!U124+Set!U124+Oct!U124),IF(Config!$C$6=11,SUM(+Ene!U124+Feb!U124+Mar!U124+Abr!U124+May!U124+Jun!U124+Jul!U124+Ago!U124+Set!U124+Oct!U124+Nov!U124),IF(Config!$C$6=12,SUM(+Ene!U124+Feb!U124+Mar!U124+Abr!U124+May!U124+Jun!U124+Jul!U124+Ago!U124+Set!U124+Oct!U124+Nov!U124+Dic!U124)))))))))))))</f>
        <v>0</v>
      </c>
      <c r="V124" s="399">
        <f>IF(Config!$C$6=1,SUM(+Ene!V124),IF(Config!$C$6=2,SUM(+Ene!V124+Feb!V124),IF(Config!$C$6=3,SUM(+Ene!V124+Feb!V124+Mar!V124),IF(Config!$C$6=4,SUM(+Ene!V124+Feb!V124+Mar!V124+Abr!V124),IF(Config!$C$6=5,SUM(Ene!V124+Feb!V124+Mar!V124+Abr!V124+May!V124),IF(Config!$C$6=6,SUM(+Ene!V124+Feb!V124+Mar!V124+Abr!V124+May!V124+Jun!V124),IF(Config!$C$6=7,SUM(Ene!V124+Feb!V124+Mar!V124+Abr!V124+May!V124+Jun!V124+Jul!V124),IF(Config!$C$6=8,SUM(+Ene!V124+Feb!V124+Mar!V124+Abr!V124+May!V124+Jun!V124+Jul!V124+Ago!V124),IF(Config!$C$6=9,SUM(+Ene!V124+Feb!V124+Mar!V124+Abr!V124+May!V124+Jun!V124+Jul!V124+Ago!V124+Set!V124),IF(Config!$C$6=10,SUM(+Ene!V124+Feb!V124+Mar!V124+Abr!V124+May!V124+Jun!V124+Jul!V124+Ago!V124+Set!V124+Oct!V124),IF(Config!$C$6=11,SUM(+Ene!V124+Feb!V124+Mar!V124+Abr!V124+May!V124+Jun!V124+Jul!V124+Ago!V124+Set!V124+Oct!V124+Nov!V124),IF(Config!$C$6=12,SUM(+Ene!V124+Feb!V124+Mar!V124+Abr!V124+May!V124+Jun!V124+Jul!V124+Ago!V124+Set!V124+Oct!V124+Nov!V124+Dic!V124)))))))))))))</f>
        <v>0</v>
      </c>
      <c r="W124" s="399">
        <f>IF(Config!$C$6=1,SUM(+Ene!W124),IF(Config!$C$6=2,SUM(+Ene!W124+Feb!W124),IF(Config!$C$6=3,SUM(+Ene!W124+Feb!W124+Mar!W124),IF(Config!$C$6=4,SUM(+Ene!W124+Feb!W124+Mar!W124+Abr!W124),IF(Config!$C$6=5,SUM(Ene!W124+Feb!W124+Mar!W124+Abr!W124+May!W124),IF(Config!$C$6=6,SUM(+Ene!W124+Feb!W124+Mar!W124+Abr!W124+May!W124+Jun!W124),IF(Config!$C$6=7,SUM(Ene!W124+Feb!W124+Mar!W124+Abr!W124+May!W124+Jun!W124+Jul!W124),IF(Config!$C$6=8,SUM(+Ene!W124+Feb!W124+Mar!W124+Abr!W124+May!W124+Jun!W124+Jul!W124+Ago!W124),IF(Config!$C$6=9,SUM(+Ene!W124+Feb!W124+Mar!W124+Abr!W124+May!W124+Jun!W124+Jul!W124+Ago!W124+Set!W124),IF(Config!$C$6=10,SUM(+Ene!W124+Feb!W124+Mar!W124+Abr!W124+May!W124+Jun!W124+Jul!W124+Ago!W124+Set!W124+Oct!W124),IF(Config!$C$6=11,SUM(+Ene!W124+Feb!W124+Mar!W124+Abr!W124+May!W124+Jun!W124+Jul!W124+Ago!W124+Set!W124+Oct!W124+Nov!W124),IF(Config!$C$6=12,SUM(+Ene!W124+Feb!W124+Mar!W124+Abr!W124+May!W124+Jun!W124+Jul!W124+Ago!W124+Set!W124+Oct!W124+Nov!W124+Dic!W124)))))))))))))</f>
        <v>0</v>
      </c>
      <c r="X124" s="399">
        <f>IF(Config!$C$6=1,SUM(+Ene!X124),IF(Config!$C$6=2,SUM(+Ene!X124+Feb!X124),IF(Config!$C$6=3,SUM(+Ene!X124+Feb!X124+Mar!X124),IF(Config!$C$6=4,SUM(+Ene!X124+Feb!X124+Mar!X124+Abr!X124),IF(Config!$C$6=5,SUM(Ene!X124+Feb!X124+Mar!X124+Abr!X124+May!X124),IF(Config!$C$6=6,SUM(+Ene!X124+Feb!X124+Mar!X124+Abr!X124+May!X124+Jun!X124),IF(Config!$C$6=7,SUM(Ene!X124+Feb!X124+Mar!X124+Abr!X124+May!X124+Jun!X124+Jul!X124),IF(Config!$C$6=8,SUM(+Ene!X124+Feb!X124+Mar!X124+Abr!X124+May!X124+Jun!X124+Jul!X124+Ago!X124),IF(Config!$C$6=9,SUM(+Ene!X124+Feb!X124+Mar!X124+Abr!X124+May!X124+Jun!X124+Jul!X124+Ago!X124+Set!X124),IF(Config!$C$6=10,SUM(+Ene!X124+Feb!X124+Mar!X124+Abr!X124+May!X124+Jun!X124+Jul!X124+Ago!X124+Set!X124+Oct!X124),IF(Config!$C$6=11,SUM(+Ene!X124+Feb!X124+Mar!X124+Abr!X124+May!X124+Jun!X124+Jul!X124+Ago!X124+Set!X124+Oct!X124+Nov!X124),IF(Config!$C$6=12,SUM(+Ene!X124+Feb!X124+Mar!X124+Abr!X124+May!X124+Jun!X124+Jul!X124+Ago!X124+Set!X124+Oct!X124+Nov!X124+Dic!X124)))))))))))))</f>
        <v>0</v>
      </c>
      <c r="Y124" s="399">
        <f>IF(Config!$C$6=1,SUM(+Ene!Y124),IF(Config!$C$6=2,SUM(+Ene!Y124+Feb!Y124),IF(Config!$C$6=3,SUM(+Ene!Y124+Feb!Y124+Mar!Y124),IF(Config!$C$6=4,SUM(+Ene!Y124+Feb!Y124+Mar!Y124+Abr!Y124),IF(Config!$C$6=5,SUM(Ene!Y124+Feb!Y124+Mar!Y124+Abr!Y124+May!Y124),IF(Config!$C$6=6,SUM(+Ene!Y124+Feb!Y124+Mar!Y124+Abr!Y124+May!Y124+Jun!Y124),IF(Config!$C$6=7,SUM(Ene!Y124+Feb!Y124+Mar!Y124+Abr!Y124+May!Y124+Jun!Y124+Jul!Y124),IF(Config!$C$6=8,SUM(+Ene!Y124+Feb!Y124+Mar!Y124+Abr!Y124+May!Y124+Jun!Y124+Jul!Y124+Ago!Y124),IF(Config!$C$6=9,SUM(+Ene!Y124+Feb!Y124+Mar!Y124+Abr!Y124+May!Y124+Jun!Y124+Jul!Y124+Ago!Y124+Set!Y124),IF(Config!$C$6=10,SUM(+Ene!Y124+Feb!Y124+Mar!Y124+Abr!Y124+May!Y124+Jun!Y124+Jul!Y124+Ago!Y124+Set!Y124+Oct!Y124),IF(Config!$C$6=11,SUM(+Ene!Y124+Feb!Y124+Mar!Y124+Abr!Y124+May!Y124+Jun!Y124+Jul!Y124+Ago!Y124+Set!Y124+Oct!Y124+Nov!Y124),IF(Config!$C$6=12,SUM(+Ene!Y124+Feb!Y124+Mar!Y124+Abr!Y124+May!Y124+Jun!Y124+Jul!Y124+Ago!Y124+Set!Y124+Oct!Y124+Nov!Y124+Dic!Y124)))))))))))))</f>
        <v>0</v>
      </c>
      <c r="Z124" s="399">
        <f>IF(Config!$C$6=1,SUM(+Ene!Z124),IF(Config!$C$6=2,SUM(+Ene!Z124+Feb!Z124),IF(Config!$C$6=3,SUM(+Ene!Z124+Feb!Z124+Mar!Z124),IF(Config!$C$6=4,SUM(+Ene!Z124+Feb!Z124+Mar!Z124+Abr!Z124),IF(Config!$C$6=5,SUM(Ene!Z124+Feb!Z124+Mar!Z124+Abr!Z124+May!Z124),IF(Config!$C$6=6,SUM(+Ene!Z124+Feb!Z124+Mar!Z124+Abr!Z124+May!Z124+Jun!Z124),IF(Config!$C$6=7,SUM(Ene!Z124+Feb!Z124+Mar!Z124+Abr!Z124+May!Z124+Jun!Z124+Jul!Z124),IF(Config!$C$6=8,SUM(+Ene!Z124+Feb!Z124+Mar!Z124+Abr!Z124+May!Z124+Jun!Z124+Jul!Z124+Ago!Z124),IF(Config!$C$6=9,SUM(+Ene!Z124+Feb!Z124+Mar!Z124+Abr!Z124+May!Z124+Jun!Z124+Jul!Z124+Ago!Z124+Set!Z124),IF(Config!$C$6=10,SUM(+Ene!Z124+Feb!Z124+Mar!Z124+Abr!Z124+May!Z124+Jun!Z124+Jul!Z124+Ago!Z124+Set!Z124+Oct!Z124),IF(Config!$C$6=11,SUM(+Ene!Z124+Feb!Z124+Mar!Z124+Abr!Z124+May!Z124+Jun!Z124+Jul!Z124+Ago!Z124+Set!Z124+Oct!Z124+Nov!Z124),IF(Config!$C$6=12,SUM(+Ene!Z124+Feb!Z124+Mar!Z124+Abr!Z124+May!Z124+Jun!Z124+Jul!Z124+Ago!Z124+Set!Z124+Oct!Z124+Nov!Z124+Dic!Z124)))))))))))))</f>
        <v>0</v>
      </c>
      <c r="AA124" s="399">
        <f>IF(Config!$C$6=1,SUM(+Ene!AA124),IF(Config!$C$6=2,SUM(+Ene!AA124+Feb!AA124),IF(Config!$C$6=3,SUM(+Ene!AA124+Feb!AA124+Mar!AA124),IF(Config!$C$6=4,SUM(+Ene!AA124+Feb!AA124+Mar!AA124+Abr!AA124),IF(Config!$C$6=5,SUM(Ene!AA124+Feb!AA124+Mar!AA124+Abr!AA124+May!AA124),IF(Config!$C$6=6,SUM(+Ene!AA124+Feb!AA124+Mar!AA124+Abr!AA124+May!AA124+Jun!AA124),IF(Config!$C$6=7,SUM(Ene!AA124+Feb!AA124+Mar!AA124+Abr!AA124+May!AA124+Jun!AA124+Jul!AA124),IF(Config!$C$6=8,SUM(+Ene!AA124+Feb!AA124+Mar!AA124+Abr!AA124+May!AA124+Jun!AA124+Jul!AA124+Ago!AA124),IF(Config!$C$6=9,SUM(+Ene!AA124+Feb!AA124+Mar!AA124+Abr!AA124+May!AA124+Jun!AA124+Jul!AA124+Ago!AA124+Set!AA124),IF(Config!$C$6=10,SUM(+Ene!AA124+Feb!AA124+Mar!AA124+Abr!AA124+May!AA124+Jun!AA124+Jul!AA124+Ago!AA124+Set!AA124+Oct!AA124),IF(Config!$C$6=11,SUM(+Ene!AA124+Feb!AA124+Mar!AA124+Abr!AA124+May!AA124+Jun!AA124+Jul!AA124+Ago!AA124+Set!AA124+Oct!AA124+Nov!AA124),IF(Config!$C$6=12,SUM(+Ene!AA124+Feb!AA124+Mar!AA124+Abr!AA124+May!AA124+Jun!AA124+Jul!AA124+Ago!AA124+Set!AA124+Oct!AA124+Nov!AA124+Dic!AA124)))))))))))))</f>
        <v>0</v>
      </c>
      <c r="AB124" s="399">
        <f>IF(Config!$C$6=1,SUM(+Ene!AB124),IF(Config!$C$6=2,SUM(+Ene!AB124+Feb!AB124),IF(Config!$C$6=3,SUM(+Ene!AB124+Feb!AB124+Mar!AB124),IF(Config!$C$6=4,SUM(+Ene!AB124+Feb!AB124+Mar!AB124+Abr!AB124),IF(Config!$C$6=5,SUM(Ene!AB124+Feb!AB124+Mar!AB124+Abr!AB124+May!AB124),IF(Config!$C$6=6,SUM(+Ene!AB124+Feb!AB124+Mar!AB124+Abr!AB124+May!AB124+Jun!AB124),IF(Config!$C$6=7,SUM(Ene!AB124+Feb!AB124+Mar!AB124+Abr!AB124+May!AB124+Jun!AB124+Jul!AB124),IF(Config!$C$6=8,SUM(+Ene!AB124+Feb!AB124+Mar!AB124+Abr!AB124+May!AB124+Jun!AB124+Jul!AB124+Ago!AB124),IF(Config!$C$6=9,SUM(+Ene!AB124+Feb!AB124+Mar!AB124+Abr!AB124+May!AB124+Jun!AB124+Jul!AB124+Ago!AB124+Set!AB124),IF(Config!$C$6=10,SUM(+Ene!AB124+Feb!AB124+Mar!AB124+Abr!AB124+May!AB124+Jun!AB124+Jul!AB124+Ago!AB124+Set!AB124+Oct!AB124),IF(Config!$C$6=11,SUM(+Ene!AB124+Feb!AB124+Mar!AB124+Abr!AB124+May!AB124+Jun!AB124+Jul!AB124+Ago!AB124+Set!AB124+Oct!AB124+Nov!AB124),IF(Config!$C$6=12,SUM(+Ene!AB124+Feb!AB124+Mar!AB124+Abr!AB124+May!AB124+Jun!AB124+Jul!AB124+Ago!AB124+Set!AB124+Oct!AB124+Nov!AB124+Dic!AB124)))))))))))))</f>
        <v>0</v>
      </c>
      <c r="AC124" s="399">
        <f>IF(Config!$C$6=1,SUM(+Ene!AC124),IF(Config!$C$6=2,SUM(+Ene!AC124+Feb!AC124),IF(Config!$C$6=3,SUM(+Ene!AC124+Feb!AC124+Mar!AC124),IF(Config!$C$6=4,SUM(+Ene!AC124+Feb!AC124+Mar!AC124+Abr!AC124),IF(Config!$C$6=5,SUM(Ene!AC124+Feb!AC124+Mar!AC124+Abr!AC124+May!AC124),IF(Config!$C$6=6,SUM(+Ene!AC124+Feb!AC124+Mar!AC124+Abr!AC124+May!AC124+Jun!AC124),IF(Config!$C$6=7,SUM(Ene!AC124+Feb!AC124+Mar!AC124+Abr!AC124+May!AC124+Jun!AC124+Jul!AC124),IF(Config!$C$6=8,SUM(+Ene!AC124+Feb!AC124+Mar!AC124+Abr!AC124+May!AC124+Jun!AC124+Jul!AC124+Ago!AC124),IF(Config!$C$6=9,SUM(+Ene!AC124+Feb!AC124+Mar!AC124+Abr!AC124+May!AC124+Jun!AC124+Jul!AC124+Ago!AC124+Set!AC124),IF(Config!$C$6=10,SUM(+Ene!AC124+Feb!AC124+Mar!AC124+Abr!AC124+May!AC124+Jun!AC124+Jul!AC124+Ago!AC124+Set!AC124+Oct!AC124),IF(Config!$C$6=11,SUM(+Ene!AC124+Feb!AC124+Mar!AC124+Abr!AC124+May!AC124+Jun!AC124+Jul!AC124+Ago!AC124+Set!AC124+Oct!AC124+Nov!AC124),IF(Config!$C$6=12,SUM(+Ene!AC124+Feb!AC124+Mar!AC124+Abr!AC124+May!AC124+Jun!AC124+Jul!AC124+Ago!AC124+Set!AC124+Oct!AC124+Nov!AC124+Dic!AC124)))))))))))))</f>
        <v>0</v>
      </c>
      <c r="AD124" s="399">
        <f>IF(Config!$C$6=1,SUM(+Ene!AD124),IF(Config!$C$6=2,SUM(+Ene!AD124+Feb!AD124),IF(Config!$C$6=3,SUM(+Ene!AD124+Feb!AD124+Mar!AD124),IF(Config!$C$6=4,SUM(+Ene!AD124+Feb!AD124+Mar!AD124+Abr!AD124),IF(Config!$C$6=5,SUM(Ene!AD124+Feb!AD124+Mar!AD124+Abr!AD124+May!AD124),IF(Config!$C$6=6,SUM(+Ene!AD124+Feb!AD124+Mar!AD124+Abr!AD124+May!AD124+Jun!AD124),IF(Config!$C$6=7,SUM(Ene!AD124+Feb!AD124+Mar!AD124+Abr!AD124+May!AD124+Jun!AD124+Jul!AD124),IF(Config!$C$6=8,SUM(+Ene!AD124+Feb!AD124+Mar!AD124+Abr!AD124+May!AD124+Jun!AD124+Jul!AD124+Ago!AD124),IF(Config!$C$6=9,SUM(+Ene!AD124+Feb!AD124+Mar!AD124+Abr!AD124+May!AD124+Jun!AD124+Jul!AD124+Ago!AD124+Set!AD124),IF(Config!$C$6=10,SUM(+Ene!AD124+Feb!AD124+Mar!AD124+Abr!AD124+May!AD124+Jun!AD124+Jul!AD124+Ago!AD124+Set!AD124+Oct!AD124),IF(Config!$C$6=11,SUM(+Ene!AD124+Feb!AD124+Mar!AD124+Abr!AD124+May!AD124+Jun!AD124+Jul!AD124+Ago!AD124+Set!AD124+Oct!AD124+Nov!AD124),IF(Config!$C$6=12,SUM(+Ene!AD124+Feb!AD124+Mar!AD124+Abr!AD124+May!AD124+Jun!AD124+Jul!AD124+Ago!AD124+Set!AD124+Oct!AD124+Nov!AD124+Dic!AD124)))))))))))))</f>
        <v>0</v>
      </c>
      <c r="AE124" s="399">
        <f>IF(Config!$C$6=1,SUM(+Ene!AE124),IF(Config!$C$6=2,SUM(+Ene!AE124+Feb!AE124),IF(Config!$C$6=3,SUM(+Ene!AE124+Feb!AE124+Mar!AE124),IF(Config!$C$6=4,SUM(+Ene!AE124+Feb!AE124+Mar!AE124+Abr!AE124),IF(Config!$C$6=5,SUM(Ene!AE124+Feb!AE124+Mar!AE124+Abr!AE124+May!AE124),IF(Config!$C$6=6,SUM(+Ene!AE124+Feb!AE124+Mar!AE124+Abr!AE124+May!AE124+Jun!AE124),IF(Config!$C$6=7,SUM(Ene!AE124+Feb!AE124+Mar!AE124+Abr!AE124+May!AE124+Jun!AE124+Jul!AE124),IF(Config!$C$6=8,SUM(+Ene!AE124+Feb!AE124+Mar!AE124+Abr!AE124+May!AE124+Jun!AE124+Jul!AE124+Ago!AE124),IF(Config!$C$6=9,SUM(+Ene!AE124+Feb!AE124+Mar!AE124+Abr!AE124+May!AE124+Jun!AE124+Jul!AE124+Ago!AE124+Set!AE124),IF(Config!$C$6=10,SUM(+Ene!AE124+Feb!AE124+Mar!AE124+Abr!AE124+May!AE124+Jun!AE124+Jul!AE124+Ago!AE124+Set!AE124+Oct!AE124),IF(Config!$C$6=11,SUM(+Ene!AE124+Feb!AE124+Mar!AE124+Abr!AE124+May!AE124+Jun!AE124+Jul!AE124+Ago!AE124+Set!AE124+Oct!AE124+Nov!AE124),IF(Config!$C$6=12,SUM(+Ene!AE124+Feb!AE124+Mar!AE124+Abr!AE124+May!AE124+Jun!AE124+Jul!AE124+Ago!AE124+Set!AE124+Oct!AE124+Nov!AE124+Dic!AE124)))))))))))))</f>
        <v>0</v>
      </c>
      <c r="AF124" s="399">
        <f>IF(Config!$C$6=1,SUM(+Ene!AF124),IF(Config!$C$6=2,SUM(+Ene!AF124+Feb!AF124),IF(Config!$C$6=3,SUM(+Ene!AF124+Feb!AF124+Mar!AF124),IF(Config!$C$6=4,SUM(+Ene!AF124+Feb!AF124+Mar!AF124+Abr!AF124),IF(Config!$C$6=5,SUM(Ene!AF124+Feb!AF124+Mar!AF124+Abr!AF124+May!AF124),IF(Config!$C$6=6,SUM(+Ene!AF124+Feb!AF124+Mar!AF124+Abr!AF124+May!AF124+Jun!AF124),IF(Config!$C$6=7,SUM(Ene!AF124+Feb!AF124+Mar!AF124+Abr!AF124+May!AF124+Jun!AF124+Jul!AF124),IF(Config!$C$6=8,SUM(+Ene!AF124+Feb!AF124+Mar!AF124+Abr!AF124+May!AF124+Jun!AF124+Jul!AF124+Ago!AF124),IF(Config!$C$6=9,SUM(+Ene!AF124+Feb!AF124+Mar!AF124+Abr!AF124+May!AF124+Jun!AF124+Jul!AF124+Ago!AF124+Set!AF124),IF(Config!$C$6=10,SUM(+Ene!AF124+Feb!AF124+Mar!AF124+Abr!AF124+May!AF124+Jun!AF124+Jul!AF124+Ago!AF124+Set!AF124+Oct!AF124),IF(Config!$C$6=11,SUM(+Ene!AF124+Feb!AF124+Mar!AF124+Abr!AF124+May!AF124+Jun!AF124+Jul!AF124+Ago!AF124+Set!AF124+Oct!AF124+Nov!AF124),IF(Config!$C$6=12,SUM(+Ene!AF124+Feb!AF124+Mar!AF124+Abr!AF124+May!AF124+Jun!AF124+Jul!AF124+Ago!AF124+Set!AF124+Oct!AF124+Nov!AF124+Dic!AF124)))))))))))))</f>
        <v>0</v>
      </c>
      <c r="AG124" s="399">
        <f>IF(Config!$C$6=1,SUM(+Ene!AG124),IF(Config!$C$6=2,SUM(+Ene!AG124+Feb!AG124),IF(Config!$C$6=3,SUM(+Ene!AG124+Feb!AG124+Mar!AG124),IF(Config!$C$6=4,SUM(+Ene!AG124+Feb!AG124+Mar!AG124+Abr!AG124),IF(Config!$C$6=5,SUM(Ene!AG124+Feb!AG124+Mar!AG124+Abr!AG124+May!AG124),IF(Config!$C$6=6,SUM(+Ene!AG124+Feb!AG124+Mar!AG124+Abr!AG124+May!AG124+Jun!AG124),IF(Config!$C$6=7,SUM(Ene!AG124+Feb!AG124+Mar!AG124+Abr!AG124+May!AG124+Jun!AG124+Jul!AG124),IF(Config!$C$6=8,SUM(+Ene!AG124+Feb!AG124+Mar!AG124+Abr!AG124+May!AG124+Jun!AG124+Jul!AG124+Ago!AG124),IF(Config!$C$6=9,SUM(+Ene!AG124+Feb!AG124+Mar!AG124+Abr!AG124+May!AG124+Jun!AG124+Jul!AG124+Ago!AG124+Set!AG124),IF(Config!$C$6=10,SUM(+Ene!AG124+Feb!AG124+Mar!AG124+Abr!AG124+May!AG124+Jun!AG124+Jul!AG124+Ago!AG124+Set!AG124+Oct!AG124),IF(Config!$C$6=11,SUM(+Ene!AG124+Feb!AG124+Mar!AG124+Abr!AG124+May!AG124+Jun!AG124+Jul!AG124+Ago!AG124+Set!AG124+Oct!AG124+Nov!AG124),IF(Config!$C$6=12,SUM(+Ene!AG124+Feb!AG124+Mar!AG124+Abr!AG124+May!AG124+Jun!AG124+Jul!AG124+Ago!AG124+Set!AG124+Oct!AG124+Nov!AG124+Dic!AG124)))))))))))))</f>
        <v>0</v>
      </c>
      <c r="AH124" s="399">
        <f>IF(Config!$C$6=1,SUM(+Ene!AH124),IF(Config!$C$6=2,SUM(+Ene!AH124+Feb!AH124),IF(Config!$C$6=3,SUM(+Ene!AH124+Feb!AH124+Mar!AH124),IF(Config!$C$6=4,SUM(+Ene!AH124+Feb!AH124+Mar!AH124+Abr!AH124),IF(Config!$C$6=5,SUM(Ene!AH124+Feb!AH124+Mar!AH124+Abr!AH124+May!AH124),IF(Config!$C$6=6,SUM(+Ene!AH124+Feb!AH124+Mar!AH124+Abr!AH124+May!AH124+Jun!AH124),IF(Config!$C$6=7,SUM(Ene!AH124+Feb!AH124+Mar!AH124+Abr!AH124+May!AH124+Jun!AH124+Jul!AH124),IF(Config!$C$6=8,SUM(+Ene!AH124+Feb!AH124+Mar!AH124+Abr!AH124+May!AH124+Jun!AH124+Jul!AH124+Ago!AH124),IF(Config!$C$6=9,SUM(+Ene!AH124+Feb!AH124+Mar!AH124+Abr!AH124+May!AH124+Jun!AH124+Jul!AH124+Ago!AH124+Set!AH124),IF(Config!$C$6=10,SUM(+Ene!AH124+Feb!AH124+Mar!AH124+Abr!AH124+May!AH124+Jun!AH124+Jul!AH124+Ago!AH124+Set!AH124+Oct!AH124),IF(Config!$C$6=11,SUM(+Ene!AH124+Feb!AH124+Mar!AH124+Abr!AH124+May!AH124+Jun!AH124+Jul!AH124+Ago!AH124+Set!AH124+Oct!AH124+Nov!AH124),IF(Config!$C$6=12,SUM(+Ene!AH124+Feb!AH124+Mar!AH124+Abr!AH124+May!AH124+Jun!AH124+Jul!AH124+Ago!AH124+Set!AH124+Oct!AH124+Nov!AH124+Dic!AH124)))))))))))))</f>
        <v>0</v>
      </c>
      <c r="AI124" s="399">
        <f>IF(Config!$C$6=1,SUM(+Ene!AI124),IF(Config!$C$6=2,SUM(+Ene!AI124+Feb!AI124),IF(Config!$C$6=3,SUM(+Ene!AI124+Feb!AI124+Mar!AI124),IF(Config!$C$6=4,SUM(+Ene!AI124+Feb!AI124+Mar!AI124+Abr!AI124),IF(Config!$C$6=5,SUM(Ene!AI124+Feb!AI124+Mar!AI124+Abr!AI124+May!AI124),IF(Config!$C$6=6,SUM(+Ene!AI124+Feb!AI124+Mar!AI124+Abr!AI124+May!AI124+Jun!AI124),IF(Config!$C$6=7,SUM(Ene!AI124+Feb!AI124+Mar!AI124+Abr!AI124+May!AI124+Jun!AI124+Jul!AI124),IF(Config!$C$6=8,SUM(+Ene!AI124+Feb!AI124+Mar!AI124+Abr!AI124+May!AI124+Jun!AI124+Jul!AI124+Ago!AI124),IF(Config!$C$6=9,SUM(+Ene!AI124+Feb!AI124+Mar!AI124+Abr!AI124+May!AI124+Jun!AI124+Jul!AI124+Ago!AI124+Set!AI124),IF(Config!$C$6=10,SUM(+Ene!AI124+Feb!AI124+Mar!AI124+Abr!AI124+May!AI124+Jun!AI124+Jul!AI124+Ago!AI124+Set!AI124+Oct!AI124),IF(Config!$C$6=11,SUM(+Ene!AI124+Feb!AI124+Mar!AI124+Abr!AI124+May!AI124+Jun!AI124+Jul!AI124+Ago!AI124+Set!AI124+Oct!AI124+Nov!AI124),IF(Config!$C$6=12,SUM(+Ene!AI124+Feb!AI124+Mar!AI124+Abr!AI124+May!AI124+Jun!AI124+Jul!AI124+Ago!AI124+Set!AI124+Oct!AI124+Nov!AI124+Dic!AI124)))))))))))))</f>
        <v>0</v>
      </c>
      <c r="AJ124" s="399">
        <f>IF(Config!$C$6=1,SUM(+Ene!AJ124),IF(Config!$C$6=2,SUM(+Ene!AJ124+Feb!AJ124),IF(Config!$C$6=3,SUM(+Ene!AJ124+Feb!AJ124+Mar!AJ124),IF(Config!$C$6=4,SUM(+Ene!AJ124+Feb!AJ124+Mar!AJ124+Abr!AJ124),IF(Config!$C$6=5,SUM(Ene!AJ124+Feb!AJ124+Mar!AJ124+Abr!AJ124+May!AJ124),IF(Config!$C$6=6,SUM(+Ene!AJ124+Feb!AJ124+Mar!AJ124+Abr!AJ124+May!AJ124+Jun!AJ124),IF(Config!$C$6=7,SUM(Ene!AJ124+Feb!AJ124+Mar!AJ124+Abr!AJ124+May!AJ124+Jun!AJ124+Jul!AJ124),IF(Config!$C$6=8,SUM(+Ene!AJ124+Feb!AJ124+Mar!AJ124+Abr!AJ124+May!AJ124+Jun!AJ124+Jul!AJ124+Ago!AJ124),IF(Config!$C$6=9,SUM(+Ene!AJ124+Feb!AJ124+Mar!AJ124+Abr!AJ124+May!AJ124+Jun!AJ124+Jul!AJ124+Ago!AJ124+Set!AJ124),IF(Config!$C$6=10,SUM(+Ene!AJ124+Feb!AJ124+Mar!AJ124+Abr!AJ124+May!AJ124+Jun!AJ124+Jul!AJ124+Ago!AJ124+Set!AJ124+Oct!AJ124),IF(Config!$C$6=11,SUM(+Ene!AJ124+Feb!AJ124+Mar!AJ124+Abr!AJ124+May!AJ124+Jun!AJ124+Jul!AJ124+Ago!AJ124+Set!AJ124+Oct!AJ124+Nov!AJ124),IF(Config!$C$6=12,SUM(+Ene!AJ124+Feb!AJ124+Mar!AJ124+Abr!AJ124+May!AJ124+Jun!AJ124+Jul!AJ124+Ago!AJ124+Set!AJ124+Oct!AJ124+Nov!AJ124+Dic!AJ124)))))))))))))</f>
        <v>0</v>
      </c>
      <c r="AK124" s="399">
        <f>IF(Config!$C$6=1,SUM(+Ene!AK124),IF(Config!$C$6=2,SUM(+Ene!AK124+Feb!AK124),IF(Config!$C$6=3,SUM(+Ene!AK124+Feb!AK124+Mar!AK124),IF(Config!$C$6=4,SUM(+Ene!AK124+Feb!AK124+Mar!AK124+Abr!AK124),IF(Config!$C$6=5,SUM(Ene!AK124+Feb!AK124+Mar!AK124+Abr!AK124+May!AK124),IF(Config!$C$6=6,SUM(+Ene!AK124+Feb!AK124+Mar!AK124+Abr!AK124+May!AK124+Jun!AK124),IF(Config!$C$6=7,SUM(Ene!AK124+Feb!AK124+Mar!AK124+Abr!AK124+May!AK124+Jun!AK124+Jul!AK124),IF(Config!$C$6=8,SUM(+Ene!AK124+Feb!AK124+Mar!AK124+Abr!AK124+May!AK124+Jun!AK124+Jul!AK124+Ago!AK124),IF(Config!$C$6=9,SUM(+Ene!AK124+Feb!AK124+Mar!AK124+Abr!AK124+May!AK124+Jun!AK124+Jul!AK124+Ago!AK124+Set!AK124),IF(Config!$C$6=10,SUM(+Ene!AK124+Feb!AK124+Mar!AK124+Abr!AK124+May!AK124+Jun!AK124+Jul!AK124+Ago!AK124+Set!AK124+Oct!AK124),IF(Config!$C$6=11,SUM(+Ene!AK124+Feb!AK124+Mar!AK124+Abr!AK124+May!AK124+Jun!AK124+Jul!AK124+Ago!AK124+Set!AK124+Oct!AK124+Nov!AK124),IF(Config!$C$6=12,SUM(+Ene!AK124+Feb!AK124+Mar!AK124+Abr!AK124+May!AK124+Jun!AK124+Jul!AK124+Ago!AK124+Set!AK124+Oct!AK124+Nov!AK124+Dic!AK124)))))))))))))</f>
        <v>0</v>
      </c>
      <c r="AL124" s="399">
        <f>IF(Config!$C$6=1,SUM(+Ene!AL124),IF(Config!$C$6=2,SUM(+Ene!AL124+Feb!AL124),IF(Config!$C$6=3,SUM(+Ene!AL124+Feb!AL124+Mar!AL124),IF(Config!$C$6=4,SUM(+Ene!AL124+Feb!AL124+Mar!AL124+Abr!AL124),IF(Config!$C$6=5,SUM(Ene!AL124+Feb!AL124+Mar!AL124+Abr!AL124+May!AL124),IF(Config!$C$6=6,SUM(+Ene!AL124+Feb!AL124+Mar!AL124+Abr!AL124+May!AL124+Jun!AL124),IF(Config!$C$6=7,SUM(Ene!AL124+Feb!AL124+Mar!AL124+Abr!AL124+May!AL124+Jun!AL124+Jul!AL124),IF(Config!$C$6=8,SUM(+Ene!AL124+Feb!AL124+Mar!AL124+Abr!AL124+May!AL124+Jun!AL124+Jul!AL124+Ago!AL124),IF(Config!$C$6=9,SUM(+Ene!AL124+Feb!AL124+Mar!AL124+Abr!AL124+May!AL124+Jun!AL124+Jul!AL124+Ago!AL124+Set!AL124),IF(Config!$C$6=10,SUM(+Ene!AL124+Feb!AL124+Mar!AL124+Abr!AL124+May!AL124+Jun!AL124+Jul!AL124+Ago!AL124+Set!AL124+Oct!AL124),IF(Config!$C$6=11,SUM(+Ene!AL124+Feb!AL124+Mar!AL124+Abr!AL124+May!AL124+Jun!AL124+Jul!AL124+Ago!AL124+Set!AL124+Oct!AL124+Nov!AL124),IF(Config!$C$6=12,SUM(+Ene!AL124+Feb!AL124+Mar!AL124+Abr!AL124+May!AL124+Jun!AL124+Jul!AL124+Ago!AL124+Set!AL124+Oct!AL124+Nov!AL124+Dic!AL124)))))))))))))</f>
        <v>0</v>
      </c>
      <c r="AM124" s="399">
        <f>IF(Config!$C$6=1,SUM(+Ene!AM124),IF(Config!$C$6=2,SUM(+Ene!AM124+Feb!AM124),IF(Config!$C$6=3,SUM(+Ene!AM124+Feb!AM124+Mar!AM124),IF(Config!$C$6=4,SUM(+Ene!AM124+Feb!AM124+Mar!AM124+Abr!AM124),IF(Config!$C$6=5,SUM(Ene!AM124+Feb!AM124+Mar!AM124+Abr!AM124+May!AM124),IF(Config!$C$6=6,SUM(+Ene!AM124+Feb!AM124+Mar!AM124+Abr!AM124+May!AM124+Jun!AM124),IF(Config!$C$6=7,SUM(Ene!AM124+Feb!AM124+Mar!AM124+Abr!AM124+May!AM124+Jun!AM124+Jul!AM124),IF(Config!$C$6=8,SUM(+Ene!AM124+Feb!AM124+Mar!AM124+Abr!AM124+May!AM124+Jun!AM124+Jul!AM124+Ago!AM124),IF(Config!$C$6=9,SUM(+Ene!AM124+Feb!AM124+Mar!AM124+Abr!AM124+May!AM124+Jun!AM124+Jul!AM124+Ago!AM124+Set!AM124),IF(Config!$C$6=10,SUM(+Ene!AM124+Feb!AM124+Mar!AM124+Abr!AM124+May!AM124+Jun!AM124+Jul!AM124+Ago!AM124+Set!AM124+Oct!AM124),IF(Config!$C$6=11,SUM(+Ene!AM124+Feb!AM124+Mar!AM124+Abr!AM124+May!AM124+Jun!AM124+Jul!AM124+Ago!AM124+Set!AM124+Oct!AM124+Nov!AM124),IF(Config!$C$6=12,SUM(+Ene!AM124+Feb!AM124+Mar!AM124+Abr!AM124+May!AM124+Jun!AM124+Jul!AM124+Ago!AM124+Set!AM124+Oct!AM124+Nov!AM124+Dic!AM124)))))))))))))</f>
        <v>0</v>
      </c>
      <c r="AN124" s="399">
        <f>IF(Config!$C$6=1,SUM(+Ene!AN124),IF(Config!$C$6=2,SUM(+Ene!AN124+Feb!AN124),IF(Config!$C$6=3,SUM(+Ene!AN124+Feb!AN124+Mar!AN124),IF(Config!$C$6=4,SUM(+Ene!AN124+Feb!AN124+Mar!AN124+Abr!AN124),IF(Config!$C$6=5,SUM(Ene!AN124+Feb!AN124+Mar!AN124+Abr!AN124+May!AN124),IF(Config!$C$6=6,SUM(+Ene!AN124+Feb!AN124+Mar!AN124+Abr!AN124+May!AN124+Jun!AN124),IF(Config!$C$6=7,SUM(Ene!AN124+Feb!AN124+Mar!AN124+Abr!AN124+May!AN124+Jun!AN124+Jul!AN124),IF(Config!$C$6=8,SUM(+Ene!AN124+Feb!AN124+Mar!AN124+Abr!AN124+May!AN124+Jun!AN124+Jul!AN124+Ago!AN124),IF(Config!$C$6=9,SUM(+Ene!AN124+Feb!AN124+Mar!AN124+Abr!AN124+May!AN124+Jun!AN124+Jul!AN124+Ago!AN124+Set!AN124),IF(Config!$C$6=10,SUM(+Ene!AN124+Feb!AN124+Mar!AN124+Abr!AN124+May!AN124+Jun!AN124+Jul!AN124+Ago!AN124+Set!AN124+Oct!AN124),IF(Config!$C$6=11,SUM(+Ene!AN124+Feb!AN124+Mar!AN124+Abr!AN124+May!AN124+Jun!AN124+Jul!AN124+Ago!AN124+Set!AN124+Oct!AN124+Nov!AN124),IF(Config!$C$6=12,SUM(+Ene!AN124+Feb!AN124+Mar!AN124+Abr!AN124+May!AN124+Jun!AN124+Jul!AN124+Ago!AN124+Set!AN124+Oct!AN124+Nov!AN124+Dic!AN124)))))))))))))</f>
        <v>0</v>
      </c>
      <c r="AO124" s="399">
        <f>IF(Config!$C$6=1,SUM(+Ene!AO124),IF(Config!$C$6=2,SUM(+Ene!AO124+Feb!AO124),IF(Config!$C$6=3,SUM(+Ene!AO124+Feb!AO124+Mar!AO124),IF(Config!$C$6=4,SUM(+Ene!AO124+Feb!AO124+Mar!AO124+Abr!AO124),IF(Config!$C$6=5,SUM(Ene!AO124+Feb!AO124+Mar!AO124+Abr!AO124+May!AO124),IF(Config!$C$6=6,SUM(+Ene!AO124+Feb!AO124+Mar!AO124+Abr!AO124+May!AO124+Jun!AO124),IF(Config!$C$6=7,SUM(Ene!AO124+Feb!AO124+Mar!AO124+Abr!AO124+May!AO124+Jun!AO124+Jul!AO124),IF(Config!$C$6=8,SUM(+Ene!AO124+Feb!AO124+Mar!AO124+Abr!AO124+May!AO124+Jun!AO124+Jul!AO124+Ago!AO124),IF(Config!$C$6=9,SUM(+Ene!AO124+Feb!AO124+Mar!AO124+Abr!AO124+May!AO124+Jun!AO124+Jul!AO124+Ago!AO124+Set!AO124),IF(Config!$C$6=10,SUM(+Ene!AO124+Feb!AO124+Mar!AO124+Abr!AO124+May!AO124+Jun!AO124+Jul!AO124+Ago!AO124+Set!AO124+Oct!AO124),IF(Config!$C$6=11,SUM(+Ene!AO124+Feb!AO124+Mar!AO124+Abr!AO124+May!AO124+Jun!AO124+Jul!AO124+Ago!AO124+Set!AO124+Oct!AO124+Nov!AO124),IF(Config!$C$6=12,SUM(+Ene!AO124+Feb!AO124+Mar!AO124+Abr!AO124+May!AO124+Jun!AO124+Jul!AO124+Ago!AO124+Set!AO124+Oct!AO124+Nov!AO124+Dic!AO124)))))))))))))</f>
        <v>0</v>
      </c>
      <c r="AP124" s="399">
        <f>IF(Config!$C$6=1,SUM(+Ene!AP124),IF(Config!$C$6=2,SUM(+Ene!AP124+Feb!AP124),IF(Config!$C$6=3,SUM(+Ene!AP124+Feb!AP124+Mar!AP124),IF(Config!$C$6=4,SUM(+Ene!AP124+Feb!AP124+Mar!AP124+Abr!AP124),IF(Config!$C$6=5,SUM(Ene!AP124+Feb!AP124+Mar!AP124+Abr!AP124+May!AP124),IF(Config!$C$6=6,SUM(+Ene!AP124+Feb!AP124+Mar!AP124+Abr!AP124+May!AP124+Jun!AP124),IF(Config!$C$6=7,SUM(Ene!AP124+Feb!AP124+Mar!AP124+Abr!AP124+May!AP124+Jun!AP124+Jul!AP124),IF(Config!$C$6=8,SUM(+Ene!AP124+Feb!AP124+Mar!AP124+Abr!AP124+May!AP124+Jun!AP124+Jul!AP124+Ago!AP124),IF(Config!$C$6=9,SUM(+Ene!AP124+Feb!AP124+Mar!AP124+Abr!AP124+May!AP124+Jun!AP124+Jul!AP124+Ago!AP124+Set!AP124),IF(Config!$C$6=10,SUM(+Ene!AP124+Feb!AP124+Mar!AP124+Abr!AP124+May!AP124+Jun!AP124+Jul!AP124+Ago!AP124+Set!AP124+Oct!AP124),IF(Config!$C$6=11,SUM(+Ene!AP124+Feb!AP124+Mar!AP124+Abr!AP124+May!AP124+Jun!AP124+Jul!AP124+Ago!AP124+Set!AP124+Oct!AP124+Nov!AP124),IF(Config!$C$6=12,SUM(+Ene!AP124+Feb!AP124+Mar!AP124+Abr!AP124+May!AP124+Jun!AP124+Jul!AP124+Ago!AP124+Set!AP124+Oct!AP124+Nov!AP124+Dic!AP124)))))))))))))</f>
        <v>0</v>
      </c>
      <c r="AQ124" s="399">
        <f>IF(Config!$C$6=1,SUM(+Ene!AQ124),IF(Config!$C$6=2,SUM(+Ene!AQ124+Feb!AQ124),IF(Config!$C$6=3,SUM(+Ene!AQ124+Feb!AQ124+Mar!AQ124),IF(Config!$C$6=4,SUM(+Ene!AQ124+Feb!AQ124+Mar!AQ124+Abr!AQ124),IF(Config!$C$6=5,SUM(Ene!AQ124+Feb!AQ124+Mar!AQ124+Abr!AQ124+May!AQ124),IF(Config!$C$6=6,SUM(+Ene!AQ124+Feb!AQ124+Mar!AQ124+Abr!AQ124+May!AQ124+Jun!AQ124),IF(Config!$C$6=7,SUM(Ene!AQ124+Feb!AQ124+Mar!AQ124+Abr!AQ124+May!AQ124+Jun!AQ124+Jul!AQ124),IF(Config!$C$6=8,SUM(+Ene!AQ124+Feb!AQ124+Mar!AQ124+Abr!AQ124+May!AQ124+Jun!AQ124+Jul!AQ124+Ago!AQ124),IF(Config!$C$6=9,SUM(+Ene!AQ124+Feb!AQ124+Mar!AQ124+Abr!AQ124+May!AQ124+Jun!AQ124+Jul!AQ124+Ago!AQ124+Set!AQ124),IF(Config!$C$6=10,SUM(+Ene!AQ124+Feb!AQ124+Mar!AQ124+Abr!AQ124+May!AQ124+Jun!AQ124+Jul!AQ124+Ago!AQ124+Set!AQ124+Oct!AQ124),IF(Config!$C$6=11,SUM(+Ene!AQ124+Feb!AQ124+Mar!AQ124+Abr!AQ124+May!AQ124+Jun!AQ124+Jul!AQ124+Ago!AQ124+Set!AQ124+Oct!AQ124+Nov!AQ124),IF(Config!$C$6=12,SUM(+Ene!AQ124+Feb!AQ124+Mar!AQ124+Abr!AQ124+May!AQ124+Jun!AQ124+Jul!AQ124+Ago!AQ124+Set!AQ124+Oct!AQ124+Nov!AQ124+Dic!AQ124)))))))))))))</f>
        <v>0</v>
      </c>
      <c r="AR124" s="399">
        <f>IF(Config!$C$6=1,SUM(+Ene!AR124),IF(Config!$C$6=2,SUM(+Ene!AR124+Feb!AR124),IF(Config!$C$6=3,SUM(+Ene!AR124+Feb!AR124+Mar!AR124),IF(Config!$C$6=4,SUM(+Ene!AR124+Feb!AR124+Mar!AR124+Abr!AR124),IF(Config!$C$6=5,SUM(Ene!AR124+Feb!AR124+Mar!AR124+Abr!AR124+May!AR124),IF(Config!$C$6=6,SUM(+Ene!AR124+Feb!AR124+Mar!AR124+Abr!AR124+May!AR124+Jun!AR124),IF(Config!$C$6=7,SUM(Ene!AR124+Feb!AR124+Mar!AR124+Abr!AR124+May!AR124+Jun!AR124+Jul!AR124),IF(Config!$C$6=8,SUM(+Ene!AR124+Feb!AR124+Mar!AR124+Abr!AR124+May!AR124+Jun!AR124+Jul!AR124+Ago!AR124),IF(Config!$C$6=9,SUM(+Ene!AR124+Feb!AR124+Mar!AR124+Abr!AR124+May!AR124+Jun!AR124+Jul!AR124+Ago!AR124+Set!AR124),IF(Config!$C$6=10,SUM(+Ene!AR124+Feb!AR124+Mar!AR124+Abr!AR124+May!AR124+Jun!AR124+Jul!AR124+Ago!AR124+Set!AR124+Oct!AR124),IF(Config!$C$6=11,SUM(+Ene!AR124+Feb!AR124+Mar!AR124+Abr!AR124+May!AR124+Jun!AR124+Jul!AR124+Ago!AR124+Set!AR124+Oct!AR124+Nov!AR124),IF(Config!$C$6=12,SUM(+Ene!AR124+Feb!AR124+Mar!AR124+Abr!AR124+May!AR124+Jun!AR124+Jul!AR124+Ago!AR124+Set!AR124+Oct!AR124+Nov!AR124+Dic!AR124)))))))))))))</f>
        <v>0</v>
      </c>
      <c r="AS124" s="399">
        <f>IF(Config!$C$6=1,SUM(+Ene!AS124),IF(Config!$C$6=2,SUM(+Ene!AS124+Feb!AS124),IF(Config!$C$6=3,SUM(+Ene!AS124+Feb!AS124+Mar!AS124),IF(Config!$C$6=4,SUM(+Ene!AS124+Feb!AS124+Mar!AS124+Abr!AS124),IF(Config!$C$6=5,SUM(Ene!AS124+Feb!AS124+Mar!AS124+Abr!AS124+May!AS124),IF(Config!$C$6=6,SUM(+Ene!AS124+Feb!AS124+Mar!AS124+Abr!AS124+May!AS124+Jun!AS124),IF(Config!$C$6=7,SUM(Ene!AS124+Feb!AS124+Mar!AS124+Abr!AS124+May!AS124+Jun!AS124+Jul!AS124),IF(Config!$C$6=8,SUM(+Ene!AS124+Feb!AS124+Mar!AS124+Abr!AS124+May!AS124+Jun!AS124+Jul!AS124+Ago!AS124),IF(Config!$C$6=9,SUM(+Ene!AS124+Feb!AS124+Mar!AS124+Abr!AS124+May!AS124+Jun!AS124+Jul!AS124+Ago!AS124+Set!AS124),IF(Config!$C$6=10,SUM(+Ene!AS124+Feb!AS124+Mar!AS124+Abr!AS124+May!AS124+Jun!AS124+Jul!AS124+Ago!AS124+Set!AS124+Oct!AS124),IF(Config!$C$6=11,SUM(+Ene!AS124+Feb!AS124+Mar!AS124+Abr!AS124+May!AS124+Jun!AS124+Jul!AS124+Ago!AS124+Set!AS124+Oct!AS124+Nov!AS124),IF(Config!$C$6=12,SUM(+Ene!AS124+Feb!AS124+Mar!AS124+Abr!AS124+May!AS124+Jun!AS124+Jul!AS124+Ago!AS124+Set!AS124+Oct!AS124+Nov!AS124+Dic!AS124)))))))))))))</f>
        <v>0</v>
      </c>
      <c r="AT124" s="399">
        <f>IF(Config!$C$6=1,SUM(+Ene!AT124),IF(Config!$C$6=2,SUM(+Ene!AT124+Feb!AT124),IF(Config!$C$6=3,SUM(+Ene!AT124+Feb!AT124+Mar!AT124),IF(Config!$C$6=4,SUM(+Ene!AT124+Feb!AT124+Mar!AT124+Abr!AT124),IF(Config!$C$6=5,SUM(Ene!AT124+Feb!AT124+Mar!AT124+Abr!AT124+May!AT124),IF(Config!$C$6=6,SUM(+Ene!AT124+Feb!AT124+Mar!AT124+Abr!AT124+May!AT124+Jun!AT124),IF(Config!$C$6=7,SUM(Ene!AT124+Feb!AT124+Mar!AT124+Abr!AT124+May!AT124+Jun!AT124+Jul!AT124),IF(Config!$C$6=8,SUM(+Ene!AT124+Feb!AT124+Mar!AT124+Abr!AT124+May!AT124+Jun!AT124+Jul!AT124+Ago!AT124),IF(Config!$C$6=9,SUM(+Ene!AT124+Feb!AT124+Mar!AT124+Abr!AT124+May!AT124+Jun!AT124+Jul!AT124+Ago!AT124+Set!AT124),IF(Config!$C$6=10,SUM(+Ene!AT124+Feb!AT124+Mar!AT124+Abr!AT124+May!AT124+Jun!AT124+Jul!AT124+Ago!AT124+Set!AT124+Oct!AT124),IF(Config!$C$6=11,SUM(+Ene!AT124+Feb!AT124+Mar!AT124+Abr!AT124+May!AT124+Jun!AT124+Jul!AT124+Ago!AT124+Set!AT124+Oct!AT124+Nov!AT124),IF(Config!$C$6=12,SUM(+Ene!AT124+Feb!AT124+Mar!AT124+Abr!AT124+May!AT124+Jun!AT124+Jul!AT124+Ago!AT124+Set!AT124+Oct!AT124+Nov!AT124+Dic!AT124)))))))))))))</f>
        <v>0</v>
      </c>
      <c r="AU124">
        <f t="shared" si="79"/>
        <v>0</v>
      </c>
      <c r="AV124" s="395">
        <f t="shared" si="81"/>
        <v>0</v>
      </c>
      <c r="AW124" s="395">
        <f t="shared" si="82"/>
        <v>0</v>
      </c>
      <c r="AX124" s="395">
        <f t="shared" si="83"/>
        <v>0</v>
      </c>
      <c r="AY124" s="395">
        <f t="shared" si="84"/>
        <v>0</v>
      </c>
      <c r="AZ124" s="395">
        <f t="shared" si="85"/>
        <v>0</v>
      </c>
      <c r="BA124" s="395">
        <f t="shared" si="86"/>
        <v>0</v>
      </c>
      <c r="BB124" s="37">
        <f t="shared" si="59"/>
        <v>0</v>
      </c>
      <c r="BC124" s="395">
        <f t="shared" si="87"/>
        <v>0</v>
      </c>
      <c r="BD124" s="396">
        <f t="shared" si="88"/>
        <v>0</v>
      </c>
      <c r="BE124" s="395">
        <f t="shared" si="89"/>
        <v>0</v>
      </c>
      <c r="BF124" s="54">
        <f t="shared" si="69"/>
        <v>0</v>
      </c>
      <c r="BG124" t="str">
        <f t="shared" si="80"/>
        <v>OK</v>
      </c>
    </row>
    <row r="125" spans="1:59" x14ac:dyDescent="0.25">
      <c r="A125" s="400">
        <v>122</v>
      </c>
      <c r="B125" s="397" t="str">
        <f>METAS!B121</f>
        <v>PORCENTAJE DE NIÑOS DE 1 AÑO CON ANEMIA</v>
      </c>
      <c r="C125" s="390" t="str">
        <f>METAS!D121</f>
        <v>NUTRICIÓN</v>
      </c>
      <c r="D125" s="399">
        <f>IF(Config!$C$6=1,SUM(+Ene!D125),IF(Config!$C$6=2,SUM(+Ene!D125+Feb!D125),IF(Config!$C$6=3,SUM(+Ene!D125+Feb!D125+Mar!D125),IF(Config!$C$6=4,SUM(+Ene!D125+Feb!D125+Mar!D125+Abr!D125),IF(Config!$C$6=5,SUM(Ene!D125+Feb!D125+Mar!D125+Abr!D125+May!D125),IF(Config!$C$6=6,SUM(+Ene!D125+Feb!D125+Mar!D125+Abr!D125+May!D125+Jun!D125),IF(Config!$C$6=7,SUM(Ene!D125+Feb!D125+Mar!D125+Abr!D125+May!D125+Jun!D125+Jul!D125),IF(Config!$C$6=8,SUM(+Ene!D125+Feb!D125+Mar!D125+Abr!D125+May!D125+Jun!D125+Jul!D125+Ago!D125),IF(Config!$C$6=9,SUM(+Ene!D125+Feb!D125+Mar!D125+Abr!D125+May!D125+Jun!D125+Jul!D125+Ago!D125+Set!D125),IF(Config!$C$6=10,SUM(+Ene!D125+Feb!D125+Mar!D125+Abr!D125+May!D125+Jun!D125+Jul!D125+Ago!D125+Set!D125+Oct!D125),IF(Config!$C$6=11,SUM(+Ene!D125+Feb!D125+Mar!D125+Abr!D125+May!D125+Jun!D125+Jul!D125+Ago!D125+Set!D125+Oct!D125+Nov!D125),IF(Config!$C$6=12,SUM(+Ene!D125+Feb!D125+Mar!D125+Abr!D125+May!D125+Jun!D125+Jul!D125+Ago!D125+Set!D125+Oct!D125+Nov!D125+Dic!D125)))))))))))))</f>
        <v>0</v>
      </c>
      <c r="E125" s="399">
        <f>IF(Config!$C$6=1,SUM(+Ene!E125),IF(Config!$C$6=2,SUM(+Ene!E125+Feb!E125),IF(Config!$C$6=3,SUM(+Ene!E125+Feb!E125+Mar!E125),IF(Config!$C$6=4,SUM(+Ene!E125+Feb!E125+Mar!E125+Abr!E125),IF(Config!$C$6=5,SUM(Ene!E125+Feb!E125+Mar!E125+Abr!E125+May!E125),IF(Config!$C$6=6,SUM(+Ene!E125+Feb!E125+Mar!E125+Abr!E125+May!E125+Jun!E125),IF(Config!$C$6=7,SUM(Ene!E125+Feb!E125+Mar!E125+Abr!E125+May!E125+Jun!E125+Jul!E125),IF(Config!$C$6=8,SUM(+Ene!E125+Feb!E125+Mar!E125+Abr!E125+May!E125+Jun!E125+Jul!E125+Ago!E125),IF(Config!$C$6=9,SUM(+Ene!E125+Feb!E125+Mar!E125+Abr!E125+May!E125+Jun!E125+Jul!E125+Ago!E125+Set!E125),IF(Config!$C$6=10,SUM(+Ene!E125+Feb!E125+Mar!E125+Abr!E125+May!E125+Jun!E125+Jul!E125+Ago!E125+Set!E125+Oct!E125),IF(Config!$C$6=11,SUM(+Ene!E125+Feb!E125+Mar!E125+Abr!E125+May!E125+Jun!E125+Jul!E125+Ago!E125+Set!E125+Oct!E125+Nov!E125),IF(Config!$C$6=12,SUM(+Ene!E125+Feb!E125+Mar!E125+Abr!E125+May!E125+Jun!E125+Jul!E125+Ago!E125+Set!E125+Oct!E125+Nov!E125+Dic!E125)))))))))))))</f>
        <v>0</v>
      </c>
      <c r="F125" s="429">
        <f>IF(Config!$C$6=1,SUM(+Ene!F145),IF(Config!$C$6=2,SUM(+Ene!F145+Feb!F145),IF(Config!$C$6=3,SUM(+Ene!F145+Feb!F145+Mar!F145),IF(Config!$C$6=4,SUM(+Ene!F145+Feb!F145+Mar!F145+Abr!F145),IF(Config!$C$6=5,SUM(Ene!F145+Feb!F145+Mar!F145+Abr!F145+May!F145),IF(Config!$C$6=6,SUM(+Ene!F145+Feb!F145+Mar!F145+Abr!F145+May!F145+Jun!F145),IF(Config!$C$6=7,SUM(Ene!F145+Feb!F145+Mar!F145+Abr!F145+May!F145+Jun!F145+Jul!F145),IF(Config!$C$6=8,SUM(+Ene!F145+Feb!F145+Mar!F145+Abr!F145+May!F145+Jun!F145+Jul!F145+Ago!F145),IF(Config!$C$6=9,SUM(+Ene!F145+Feb!F145+Mar!F145+Abr!F145+May!F145+Jun!F145+Jul!F145+Ago!F145+Set!F145),IF(Config!$C$6=10,SUM(+Ene!F145+Feb!F145+Mar!F145+Abr!F145+May!F145+Jun!F145+Jul!F145+Ago!F145+Set!F145+Oct!F145),IF(Config!$C$6=11,SUM(+Ene!F145+Feb!F145+Mar!F145+Abr!F145+May!F145+Jun!F145+Jul!F145+Ago!F145+Set!F145+Oct!F145+Nov!F145),IF(Config!$C$6=12,SUM(+Ene!F145+Feb!F145+Mar!F145+Abr!F145+May!F145+Jun!F145+Jul!F145+Ago!F145+Set!F145+Oct!F145+Nov!F145+Dic!F145)))))))))))))</f>
        <v>0</v>
      </c>
      <c r="G125" s="399">
        <f>IF(Config!$C$6=1,SUM(+Ene!G125),IF(Config!$C$6=2,SUM(+Ene!G125+Feb!G125),IF(Config!$C$6=3,SUM(+Ene!G125+Feb!G125+Mar!G125),IF(Config!$C$6=4,SUM(+Ene!G125+Feb!G125+Mar!G125+Abr!G125),IF(Config!$C$6=5,SUM(Ene!G125+Feb!G125+Mar!G125+Abr!G125+May!G125),IF(Config!$C$6=6,SUM(+Ene!G125+Feb!G125+Mar!G125+Abr!G125+May!G125+Jun!G125),IF(Config!$C$6=7,SUM(Ene!G125+Feb!G125+Mar!G125+Abr!G125+May!G125+Jun!G125+Jul!G125),IF(Config!$C$6=8,SUM(+Ene!G125+Feb!G125+Mar!G125+Abr!G125+May!G125+Jun!G125+Jul!G125+Ago!G125),IF(Config!$C$6=9,SUM(+Ene!G125+Feb!G125+Mar!G125+Abr!G125+May!G125+Jun!G125+Jul!G125+Ago!G125+Set!G125),IF(Config!$C$6=10,SUM(+Ene!G125+Feb!G125+Mar!G125+Abr!G125+May!G125+Jun!G125+Jul!G125+Ago!G125+Set!G125+Oct!G125),IF(Config!$C$6=11,SUM(+Ene!G125+Feb!G125+Mar!G125+Abr!G125+May!G125+Jun!G125+Jul!G125+Ago!G125+Set!G125+Oct!G125+Nov!G125),IF(Config!$C$6=12,SUM(+Ene!G125+Feb!G125+Mar!G125+Abr!G125+May!G125+Jun!G125+Jul!G125+Ago!G125+Set!G125+Oct!G125+Nov!G125+Dic!G125)))))))))))))</f>
        <v>0</v>
      </c>
      <c r="H125" s="399">
        <f>IF(Config!$C$6=1,SUM(+Ene!H125),IF(Config!$C$6=2,SUM(+Ene!H125+Feb!H125),IF(Config!$C$6=3,SUM(+Ene!H125+Feb!H125+Mar!H125),IF(Config!$C$6=4,SUM(+Ene!H125+Feb!H125+Mar!H125+Abr!H125),IF(Config!$C$6=5,SUM(Ene!H125+Feb!H125+Mar!H125+Abr!H125+May!H125),IF(Config!$C$6=6,SUM(+Ene!H125+Feb!H125+Mar!H125+Abr!H125+May!H125+Jun!H125),IF(Config!$C$6=7,SUM(Ene!H125+Feb!H125+Mar!H125+Abr!H125+May!H125+Jun!H125+Jul!H125),IF(Config!$C$6=8,SUM(+Ene!H125+Feb!H125+Mar!H125+Abr!H125+May!H125+Jun!H125+Jul!H125+Ago!H125),IF(Config!$C$6=9,SUM(+Ene!H125+Feb!H125+Mar!H125+Abr!H125+May!H125+Jun!H125+Jul!H125+Ago!H125+Set!H125),IF(Config!$C$6=10,SUM(+Ene!H125+Feb!H125+Mar!H125+Abr!H125+May!H125+Jun!H125+Jul!H125+Ago!H125+Set!H125+Oct!H125),IF(Config!$C$6=11,SUM(+Ene!H125+Feb!H125+Mar!H125+Abr!H125+May!H125+Jun!H125+Jul!H125+Ago!H125+Set!H125+Oct!H125+Nov!H125),IF(Config!$C$6=12,SUM(+Ene!H125+Feb!H125+Mar!H125+Abr!H125+May!H125+Jun!H125+Jul!H125+Ago!H125+Set!H125+Oct!H125+Nov!H125+Dic!H125)))))))))))))</f>
        <v>0</v>
      </c>
      <c r="I125" s="399">
        <f>IF(Config!$C$6=1,SUM(+Ene!I125),IF(Config!$C$6=2,SUM(+Ene!I125+Feb!I125),IF(Config!$C$6=3,SUM(+Ene!I125+Feb!I125+Mar!I125),IF(Config!$C$6=4,SUM(+Ene!I125+Feb!I125+Mar!I125+Abr!I125),IF(Config!$C$6=5,SUM(Ene!I125+Feb!I125+Mar!I125+Abr!I125+May!I125),IF(Config!$C$6=6,SUM(+Ene!I125+Feb!I125+Mar!I125+Abr!I125+May!I125+Jun!I125),IF(Config!$C$6=7,SUM(Ene!I125+Feb!I125+Mar!I125+Abr!I125+May!I125+Jun!I125+Jul!I125),IF(Config!$C$6=8,SUM(+Ene!I125+Feb!I125+Mar!I125+Abr!I125+May!I125+Jun!I125+Jul!I125+Ago!I125),IF(Config!$C$6=9,SUM(+Ene!I125+Feb!I125+Mar!I125+Abr!I125+May!I125+Jun!I125+Jul!I125+Ago!I125+Set!I125),IF(Config!$C$6=10,SUM(+Ene!I125+Feb!I125+Mar!I125+Abr!I125+May!I125+Jun!I125+Jul!I125+Ago!I125+Set!I125+Oct!I125),IF(Config!$C$6=11,SUM(+Ene!I125+Feb!I125+Mar!I125+Abr!I125+May!I125+Jun!I125+Jul!I125+Ago!I125+Set!I125+Oct!I125+Nov!I125),IF(Config!$C$6=12,SUM(+Ene!I125+Feb!I125+Mar!I125+Abr!I125+May!I125+Jun!I125+Jul!I125+Ago!I125+Set!I125+Oct!I125+Nov!I125+Dic!I125)))))))))))))</f>
        <v>0</v>
      </c>
      <c r="J125" s="399">
        <f>IF(Config!$C$6=1,SUM(+Ene!J125),IF(Config!$C$6=2,SUM(+Ene!J125+Feb!J125),IF(Config!$C$6=3,SUM(+Ene!J125+Feb!J125+Mar!J125),IF(Config!$C$6=4,SUM(+Ene!J125+Feb!J125+Mar!J125+Abr!J125),IF(Config!$C$6=5,SUM(Ene!J125+Feb!J125+Mar!J125+Abr!J125+May!J125),IF(Config!$C$6=6,SUM(+Ene!J125+Feb!J125+Mar!J125+Abr!J125+May!J125+Jun!J125),IF(Config!$C$6=7,SUM(Ene!J125+Feb!J125+Mar!J125+Abr!J125+May!J125+Jun!J125+Jul!J125),IF(Config!$C$6=8,SUM(+Ene!J125+Feb!J125+Mar!J125+Abr!J125+May!J125+Jun!J125+Jul!J125+Ago!J125),IF(Config!$C$6=9,SUM(+Ene!J125+Feb!J125+Mar!J125+Abr!J125+May!J125+Jun!J125+Jul!J125+Ago!J125+Set!J125),IF(Config!$C$6=10,SUM(+Ene!J125+Feb!J125+Mar!J125+Abr!J125+May!J125+Jun!J125+Jul!J125+Ago!J125+Set!J125+Oct!J125),IF(Config!$C$6=11,SUM(+Ene!J125+Feb!J125+Mar!J125+Abr!J125+May!J125+Jun!J125+Jul!J125+Ago!J125+Set!J125+Oct!J125+Nov!J125),IF(Config!$C$6=12,SUM(+Ene!J125+Feb!J125+Mar!J125+Abr!J125+May!J125+Jun!J125+Jul!J125+Ago!J125+Set!J125+Oct!J125+Nov!J125+Dic!J125)))))))))))))</f>
        <v>0</v>
      </c>
      <c r="K125" s="399">
        <f>IF(Config!$C$6=1,SUM(+Ene!K125),IF(Config!$C$6=2,SUM(+Ene!K125+Feb!K125),IF(Config!$C$6=3,SUM(+Ene!K125+Feb!K125+Mar!K125),IF(Config!$C$6=4,SUM(+Ene!K125+Feb!K125+Mar!K125+Abr!K125),IF(Config!$C$6=5,SUM(Ene!K125+Feb!K125+Mar!K125+Abr!K125+May!K125),IF(Config!$C$6=6,SUM(+Ene!K125+Feb!K125+Mar!K125+Abr!K125+May!K125+Jun!K125),IF(Config!$C$6=7,SUM(Ene!K125+Feb!K125+Mar!K125+Abr!K125+May!K125+Jun!K125+Jul!K125),IF(Config!$C$6=8,SUM(+Ene!K125+Feb!K125+Mar!K125+Abr!K125+May!K125+Jun!K125+Jul!K125+Ago!K125),IF(Config!$C$6=9,SUM(+Ene!K125+Feb!K125+Mar!K125+Abr!K125+May!K125+Jun!K125+Jul!K125+Ago!K125+Set!K125),IF(Config!$C$6=10,SUM(+Ene!K125+Feb!K125+Mar!K125+Abr!K125+May!K125+Jun!K125+Jul!K125+Ago!K125+Set!K125+Oct!K125),IF(Config!$C$6=11,SUM(+Ene!K125+Feb!K125+Mar!K125+Abr!K125+May!K125+Jun!K125+Jul!K125+Ago!K125+Set!K125+Oct!K125+Nov!K125),IF(Config!$C$6=12,SUM(+Ene!K125+Feb!K125+Mar!K125+Abr!K125+May!K125+Jun!K125+Jul!K125+Ago!K125+Set!K125+Oct!K125+Nov!K125+Dic!K125)))))))))))))</f>
        <v>0</v>
      </c>
      <c r="L125" s="399">
        <f>IF(Config!$C$6=1,SUM(+Ene!L125),IF(Config!$C$6=2,SUM(+Ene!L125+Feb!L125),IF(Config!$C$6=3,SUM(+Ene!L125+Feb!L125+Mar!L125),IF(Config!$C$6=4,SUM(+Ene!L125+Feb!L125+Mar!L125+Abr!L125),IF(Config!$C$6=5,SUM(Ene!L125+Feb!L125+Mar!L125+Abr!L125+May!L125),IF(Config!$C$6=6,SUM(+Ene!L125+Feb!L125+Mar!L125+Abr!L125+May!L125+Jun!L125),IF(Config!$C$6=7,SUM(Ene!L125+Feb!L125+Mar!L125+Abr!L125+May!L125+Jun!L125+Jul!L125),IF(Config!$C$6=8,SUM(+Ene!L125+Feb!L125+Mar!L125+Abr!L125+May!L125+Jun!L125+Jul!L125+Ago!L125),IF(Config!$C$6=9,SUM(+Ene!L125+Feb!L125+Mar!L125+Abr!L125+May!L125+Jun!L125+Jul!L125+Ago!L125+Set!L125),IF(Config!$C$6=10,SUM(+Ene!L125+Feb!L125+Mar!L125+Abr!L125+May!L125+Jun!L125+Jul!L125+Ago!L125+Set!L125+Oct!L125),IF(Config!$C$6=11,SUM(+Ene!L125+Feb!L125+Mar!L125+Abr!L125+May!L125+Jun!L125+Jul!L125+Ago!L125+Set!L125+Oct!L125+Nov!L125),IF(Config!$C$6=12,SUM(+Ene!L125+Feb!L125+Mar!L125+Abr!L125+May!L125+Jun!L125+Jul!L125+Ago!L125+Set!L125+Oct!L125+Nov!L125+Dic!L125)))))))))))))</f>
        <v>0</v>
      </c>
      <c r="M125" s="399">
        <f>IF(Config!$C$6=1,SUM(+Ene!M125),IF(Config!$C$6=2,SUM(+Ene!M125+Feb!M125),IF(Config!$C$6=3,SUM(+Ene!M125+Feb!M125+Mar!M125),IF(Config!$C$6=4,SUM(+Ene!M125+Feb!M125+Mar!M125+Abr!M125),IF(Config!$C$6=5,SUM(Ene!M125+Feb!M125+Mar!M125+Abr!M125+May!M125),IF(Config!$C$6=6,SUM(+Ene!M125+Feb!M125+Mar!M125+Abr!M125+May!M125+Jun!M125),IF(Config!$C$6=7,SUM(Ene!M125+Feb!M125+Mar!M125+Abr!M125+May!M125+Jun!M125+Jul!M125),IF(Config!$C$6=8,SUM(+Ene!M125+Feb!M125+Mar!M125+Abr!M125+May!M125+Jun!M125+Jul!M125+Ago!M125),IF(Config!$C$6=9,SUM(+Ene!M125+Feb!M125+Mar!M125+Abr!M125+May!M125+Jun!M125+Jul!M125+Ago!M125+Set!M125),IF(Config!$C$6=10,SUM(+Ene!M125+Feb!M125+Mar!M125+Abr!M125+May!M125+Jun!M125+Jul!M125+Ago!M125+Set!M125+Oct!M125),IF(Config!$C$6=11,SUM(+Ene!M125+Feb!M125+Mar!M125+Abr!M125+May!M125+Jun!M125+Jul!M125+Ago!M125+Set!M125+Oct!M125+Nov!M125),IF(Config!$C$6=12,SUM(+Ene!M125+Feb!M125+Mar!M125+Abr!M125+May!M125+Jun!M125+Jul!M125+Ago!M125+Set!M125+Oct!M125+Nov!M125+Dic!M125)))))))))))))</f>
        <v>0</v>
      </c>
      <c r="N125" s="399">
        <f>IF(Config!$C$6=1,SUM(+Ene!N125),IF(Config!$C$6=2,SUM(+Ene!N125+Feb!N125),IF(Config!$C$6=3,SUM(+Ene!N125+Feb!N125+Mar!N125),IF(Config!$C$6=4,SUM(+Ene!N125+Feb!N125+Mar!N125+Abr!N125),IF(Config!$C$6=5,SUM(Ene!N125+Feb!N125+Mar!N125+Abr!N125+May!N125),IF(Config!$C$6=6,SUM(+Ene!N125+Feb!N125+Mar!N125+Abr!N125+May!N125+Jun!N125),IF(Config!$C$6=7,SUM(Ene!N125+Feb!N125+Mar!N125+Abr!N125+May!N125+Jun!N125+Jul!N125),IF(Config!$C$6=8,SUM(+Ene!N125+Feb!N125+Mar!N125+Abr!N125+May!N125+Jun!N125+Jul!N125+Ago!N125),IF(Config!$C$6=9,SUM(+Ene!N125+Feb!N125+Mar!N125+Abr!N125+May!N125+Jun!N125+Jul!N125+Ago!N125+Set!N125),IF(Config!$C$6=10,SUM(+Ene!N125+Feb!N125+Mar!N125+Abr!N125+May!N125+Jun!N125+Jul!N125+Ago!N125+Set!N125+Oct!N125),IF(Config!$C$6=11,SUM(+Ene!N125+Feb!N125+Mar!N125+Abr!N125+May!N125+Jun!N125+Jul!N125+Ago!N125+Set!N125+Oct!N125+Nov!N125),IF(Config!$C$6=12,SUM(+Ene!N125+Feb!N125+Mar!N125+Abr!N125+May!N125+Jun!N125+Jul!N125+Ago!N125+Set!N125+Oct!N125+Nov!N125+Dic!N125)))))))))))))</f>
        <v>0</v>
      </c>
      <c r="O125" s="399">
        <f>IF(Config!$C$6=1,SUM(+Ene!O125),IF(Config!$C$6=2,SUM(+Ene!O125+Feb!O125),IF(Config!$C$6=3,SUM(+Ene!O125+Feb!O125+Mar!O125),IF(Config!$C$6=4,SUM(+Ene!O125+Feb!O125+Mar!O125+Abr!O125),IF(Config!$C$6=5,SUM(Ene!O125+Feb!O125+Mar!O125+Abr!O125+May!O125),IF(Config!$C$6=6,SUM(+Ene!O125+Feb!O125+Mar!O125+Abr!O125+May!O125+Jun!O125),IF(Config!$C$6=7,SUM(Ene!O125+Feb!O125+Mar!O125+Abr!O125+May!O125+Jun!O125+Jul!O125),IF(Config!$C$6=8,SUM(+Ene!O125+Feb!O125+Mar!O125+Abr!O125+May!O125+Jun!O125+Jul!O125+Ago!O125),IF(Config!$C$6=9,SUM(+Ene!O125+Feb!O125+Mar!O125+Abr!O125+May!O125+Jun!O125+Jul!O125+Ago!O125+Set!O125),IF(Config!$C$6=10,SUM(+Ene!O125+Feb!O125+Mar!O125+Abr!O125+May!O125+Jun!O125+Jul!O125+Ago!O125+Set!O125+Oct!O125),IF(Config!$C$6=11,SUM(+Ene!O125+Feb!O125+Mar!O125+Abr!O125+May!O125+Jun!O125+Jul!O125+Ago!O125+Set!O125+Oct!O125+Nov!O125),IF(Config!$C$6=12,SUM(+Ene!O125+Feb!O125+Mar!O125+Abr!O125+May!O125+Jun!O125+Jul!O125+Ago!O125+Set!O125+Oct!O125+Nov!O125+Dic!O125)))))))))))))</f>
        <v>0</v>
      </c>
      <c r="P125" s="399">
        <f>IF(Config!$C$6=1,SUM(+Ene!P125),IF(Config!$C$6=2,SUM(+Ene!P125+Feb!P125),IF(Config!$C$6=3,SUM(+Ene!P125+Feb!P125+Mar!P125),IF(Config!$C$6=4,SUM(+Ene!P125+Feb!P125+Mar!P125+Abr!P125),IF(Config!$C$6=5,SUM(Ene!P125+Feb!P125+Mar!P125+Abr!P125+May!P125),IF(Config!$C$6=6,SUM(+Ene!P125+Feb!P125+Mar!P125+Abr!P125+May!P125+Jun!P125),IF(Config!$C$6=7,SUM(Ene!P125+Feb!P125+Mar!P125+Abr!P125+May!P125+Jun!P125+Jul!P125),IF(Config!$C$6=8,SUM(+Ene!P125+Feb!P125+Mar!P125+Abr!P125+May!P125+Jun!P125+Jul!P125+Ago!P125),IF(Config!$C$6=9,SUM(+Ene!P125+Feb!P125+Mar!P125+Abr!P125+May!P125+Jun!P125+Jul!P125+Ago!P125+Set!P125),IF(Config!$C$6=10,SUM(+Ene!P125+Feb!P125+Mar!P125+Abr!P125+May!P125+Jun!P125+Jul!P125+Ago!P125+Set!P125+Oct!P125),IF(Config!$C$6=11,SUM(+Ene!P125+Feb!P125+Mar!P125+Abr!P125+May!P125+Jun!P125+Jul!P125+Ago!P125+Set!P125+Oct!P125+Nov!P125),IF(Config!$C$6=12,SUM(+Ene!P125+Feb!P125+Mar!P125+Abr!P125+May!P125+Jun!P125+Jul!P125+Ago!P125+Set!P125+Oct!P125+Nov!P125+Dic!P125)))))))))))))</f>
        <v>0</v>
      </c>
      <c r="Q125" s="399">
        <f>IF(Config!$C$6=1,SUM(+Ene!Q125),IF(Config!$C$6=2,SUM(+Ene!Q125+Feb!Q125),IF(Config!$C$6=3,SUM(+Ene!Q125+Feb!Q125+Mar!Q125),IF(Config!$C$6=4,SUM(+Ene!Q125+Feb!Q125+Mar!Q125+Abr!Q125),IF(Config!$C$6=5,SUM(Ene!Q125+Feb!Q125+Mar!Q125+Abr!Q125+May!Q125),IF(Config!$C$6=6,SUM(+Ene!Q125+Feb!Q125+Mar!Q125+Abr!Q125+May!Q125+Jun!Q125),IF(Config!$C$6=7,SUM(Ene!Q125+Feb!Q125+Mar!Q125+Abr!Q125+May!Q125+Jun!Q125+Jul!Q125),IF(Config!$C$6=8,SUM(+Ene!Q125+Feb!Q125+Mar!Q125+Abr!Q125+May!Q125+Jun!Q125+Jul!Q125+Ago!Q125),IF(Config!$C$6=9,SUM(+Ene!Q125+Feb!Q125+Mar!Q125+Abr!Q125+May!Q125+Jun!Q125+Jul!Q125+Ago!Q125+Set!Q125),IF(Config!$C$6=10,SUM(+Ene!Q125+Feb!Q125+Mar!Q125+Abr!Q125+May!Q125+Jun!Q125+Jul!Q125+Ago!Q125+Set!Q125+Oct!Q125),IF(Config!$C$6=11,SUM(+Ene!Q125+Feb!Q125+Mar!Q125+Abr!Q125+May!Q125+Jun!Q125+Jul!Q125+Ago!Q125+Set!Q125+Oct!Q125+Nov!Q125),IF(Config!$C$6=12,SUM(+Ene!Q125+Feb!Q125+Mar!Q125+Abr!Q125+May!Q125+Jun!Q125+Jul!Q125+Ago!Q125+Set!Q125+Oct!Q125+Nov!Q125+Dic!Q125)))))))))))))</f>
        <v>0</v>
      </c>
      <c r="R125" s="399">
        <f>IF(Config!$C$6=1,SUM(+Ene!R125),IF(Config!$C$6=2,SUM(+Ene!R125+Feb!R125),IF(Config!$C$6=3,SUM(+Ene!R125+Feb!R125+Mar!R125),IF(Config!$C$6=4,SUM(+Ene!R125+Feb!R125+Mar!R125+Abr!R125),IF(Config!$C$6=5,SUM(Ene!R125+Feb!R125+Mar!R125+Abr!R125+May!R125),IF(Config!$C$6=6,SUM(+Ene!R125+Feb!R125+Mar!R125+Abr!R125+May!R125+Jun!R125),IF(Config!$C$6=7,SUM(Ene!R125+Feb!R125+Mar!R125+Abr!R125+May!R125+Jun!R125+Jul!R125),IF(Config!$C$6=8,SUM(+Ene!R125+Feb!R125+Mar!R125+Abr!R125+May!R125+Jun!R125+Jul!R125+Ago!R125),IF(Config!$C$6=9,SUM(+Ene!R125+Feb!R125+Mar!R125+Abr!R125+May!R125+Jun!R125+Jul!R125+Ago!R125+Set!R125),IF(Config!$C$6=10,SUM(+Ene!R125+Feb!R125+Mar!R125+Abr!R125+May!R125+Jun!R125+Jul!R125+Ago!R125+Set!R125+Oct!R125),IF(Config!$C$6=11,SUM(+Ene!R125+Feb!R125+Mar!R125+Abr!R125+May!R125+Jun!R125+Jul!R125+Ago!R125+Set!R125+Oct!R125+Nov!R125),IF(Config!$C$6=12,SUM(+Ene!R125+Feb!R125+Mar!R125+Abr!R125+May!R125+Jun!R125+Jul!R125+Ago!R125+Set!R125+Oct!R125+Nov!R125+Dic!R125)))))))))))))</f>
        <v>0</v>
      </c>
      <c r="S125" s="399">
        <f>IF(Config!$C$6=1,SUM(+Ene!S125),IF(Config!$C$6=2,SUM(+Ene!S125+Feb!S125),IF(Config!$C$6=3,SUM(+Ene!S125+Feb!S125+Mar!S125),IF(Config!$C$6=4,SUM(+Ene!S125+Feb!S125+Mar!S125+Abr!S125),IF(Config!$C$6=5,SUM(Ene!S125+Feb!S125+Mar!S125+Abr!S125+May!S125),IF(Config!$C$6=6,SUM(+Ene!S125+Feb!S125+Mar!S125+Abr!S125+May!S125+Jun!S125),IF(Config!$C$6=7,SUM(Ene!S125+Feb!S125+Mar!S125+Abr!S125+May!S125+Jun!S125+Jul!S125),IF(Config!$C$6=8,SUM(+Ene!S125+Feb!S125+Mar!S125+Abr!S125+May!S125+Jun!S125+Jul!S125+Ago!S125),IF(Config!$C$6=9,SUM(+Ene!S125+Feb!S125+Mar!S125+Abr!S125+May!S125+Jun!S125+Jul!S125+Ago!S125+Set!S125),IF(Config!$C$6=10,SUM(+Ene!S125+Feb!S125+Mar!S125+Abr!S125+May!S125+Jun!S125+Jul!S125+Ago!S125+Set!S125+Oct!S125),IF(Config!$C$6=11,SUM(+Ene!S125+Feb!S125+Mar!S125+Abr!S125+May!S125+Jun!S125+Jul!S125+Ago!S125+Set!S125+Oct!S125+Nov!S125),IF(Config!$C$6=12,SUM(+Ene!S125+Feb!S125+Mar!S125+Abr!S125+May!S125+Jun!S125+Jul!S125+Ago!S125+Set!S125+Oct!S125+Nov!S125+Dic!S125)))))))))))))</f>
        <v>0</v>
      </c>
      <c r="T125" s="399">
        <f>IF(Config!$C$6=1,SUM(+Ene!T125),IF(Config!$C$6=2,SUM(+Ene!T125+Feb!T125),IF(Config!$C$6=3,SUM(+Ene!T125+Feb!T125+Mar!T125),IF(Config!$C$6=4,SUM(+Ene!T125+Feb!T125+Mar!T125+Abr!T125),IF(Config!$C$6=5,SUM(Ene!T125+Feb!T125+Mar!T125+Abr!T125+May!T125),IF(Config!$C$6=6,SUM(+Ene!T125+Feb!T125+Mar!T125+Abr!T125+May!T125+Jun!T125),IF(Config!$C$6=7,SUM(Ene!T125+Feb!T125+Mar!T125+Abr!T125+May!T125+Jun!T125+Jul!T125),IF(Config!$C$6=8,SUM(+Ene!T125+Feb!T125+Mar!T125+Abr!T125+May!T125+Jun!T125+Jul!T125+Ago!T125),IF(Config!$C$6=9,SUM(+Ene!T125+Feb!T125+Mar!T125+Abr!T125+May!T125+Jun!T125+Jul!T125+Ago!T125+Set!T125),IF(Config!$C$6=10,SUM(+Ene!T125+Feb!T125+Mar!T125+Abr!T125+May!T125+Jun!T125+Jul!T125+Ago!T125+Set!T125+Oct!T125),IF(Config!$C$6=11,SUM(+Ene!T125+Feb!T125+Mar!T125+Abr!T125+May!T125+Jun!T125+Jul!T125+Ago!T125+Set!T125+Oct!T125+Nov!T125),IF(Config!$C$6=12,SUM(+Ene!T125+Feb!T125+Mar!T125+Abr!T125+May!T125+Jun!T125+Jul!T125+Ago!T125+Set!T125+Oct!T125+Nov!T125+Dic!T125)))))))))))))</f>
        <v>0</v>
      </c>
      <c r="U125" s="399">
        <f>IF(Config!$C$6=1,SUM(+Ene!U125),IF(Config!$C$6=2,SUM(+Ene!U125+Feb!U125),IF(Config!$C$6=3,SUM(+Ene!U125+Feb!U125+Mar!U125),IF(Config!$C$6=4,SUM(+Ene!U125+Feb!U125+Mar!U125+Abr!U125),IF(Config!$C$6=5,SUM(Ene!U125+Feb!U125+Mar!U125+Abr!U125+May!U125),IF(Config!$C$6=6,SUM(+Ene!U125+Feb!U125+Mar!U125+Abr!U125+May!U125+Jun!U125),IF(Config!$C$6=7,SUM(Ene!U125+Feb!U125+Mar!U125+Abr!U125+May!U125+Jun!U125+Jul!U125),IF(Config!$C$6=8,SUM(+Ene!U125+Feb!U125+Mar!U125+Abr!U125+May!U125+Jun!U125+Jul!U125+Ago!U125),IF(Config!$C$6=9,SUM(+Ene!U125+Feb!U125+Mar!U125+Abr!U125+May!U125+Jun!U125+Jul!U125+Ago!U125+Set!U125),IF(Config!$C$6=10,SUM(+Ene!U125+Feb!U125+Mar!U125+Abr!U125+May!U125+Jun!U125+Jul!U125+Ago!U125+Set!U125+Oct!U125),IF(Config!$C$6=11,SUM(+Ene!U125+Feb!U125+Mar!U125+Abr!U125+May!U125+Jun!U125+Jul!U125+Ago!U125+Set!U125+Oct!U125+Nov!U125),IF(Config!$C$6=12,SUM(+Ene!U125+Feb!U125+Mar!U125+Abr!U125+May!U125+Jun!U125+Jul!U125+Ago!U125+Set!U125+Oct!U125+Nov!U125+Dic!U125)))))))))))))</f>
        <v>0</v>
      </c>
      <c r="V125" s="399">
        <f>IF(Config!$C$6=1,SUM(+Ene!V125),IF(Config!$C$6=2,SUM(+Ene!V125+Feb!V125),IF(Config!$C$6=3,SUM(+Ene!V125+Feb!V125+Mar!V125),IF(Config!$C$6=4,SUM(+Ene!V125+Feb!V125+Mar!V125+Abr!V125),IF(Config!$C$6=5,SUM(Ene!V125+Feb!V125+Mar!V125+Abr!V125+May!V125),IF(Config!$C$6=6,SUM(+Ene!V125+Feb!V125+Mar!V125+Abr!V125+May!V125+Jun!V125),IF(Config!$C$6=7,SUM(Ene!V125+Feb!V125+Mar!V125+Abr!V125+May!V125+Jun!V125+Jul!V125),IF(Config!$C$6=8,SUM(+Ene!V125+Feb!V125+Mar!V125+Abr!V125+May!V125+Jun!V125+Jul!V125+Ago!V125),IF(Config!$C$6=9,SUM(+Ene!V125+Feb!V125+Mar!V125+Abr!V125+May!V125+Jun!V125+Jul!V125+Ago!V125+Set!V125),IF(Config!$C$6=10,SUM(+Ene!V125+Feb!V125+Mar!V125+Abr!V125+May!V125+Jun!V125+Jul!V125+Ago!V125+Set!V125+Oct!V125),IF(Config!$C$6=11,SUM(+Ene!V125+Feb!V125+Mar!V125+Abr!V125+May!V125+Jun!V125+Jul!V125+Ago!V125+Set!V125+Oct!V125+Nov!V125),IF(Config!$C$6=12,SUM(+Ene!V125+Feb!V125+Mar!V125+Abr!V125+May!V125+Jun!V125+Jul!V125+Ago!V125+Set!V125+Oct!V125+Nov!V125+Dic!V125)))))))))))))</f>
        <v>0</v>
      </c>
      <c r="W125" s="399">
        <f>IF(Config!$C$6=1,SUM(+Ene!W125),IF(Config!$C$6=2,SUM(+Ene!W125+Feb!W125),IF(Config!$C$6=3,SUM(+Ene!W125+Feb!W125+Mar!W125),IF(Config!$C$6=4,SUM(+Ene!W125+Feb!W125+Mar!W125+Abr!W125),IF(Config!$C$6=5,SUM(Ene!W125+Feb!W125+Mar!W125+Abr!W125+May!W125),IF(Config!$C$6=6,SUM(+Ene!W125+Feb!W125+Mar!W125+Abr!W125+May!W125+Jun!W125),IF(Config!$C$6=7,SUM(Ene!W125+Feb!W125+Mar!W125+Abr!W125+May!W125+Jun!W125+Jul!W125),IF(Config!$C$6=8,SUM(+Ene!W125+Feb!W125+Mar!W125+Abr!W125+May!W125+Jun!W125+Jul!W125+Ago!W125),IF(Config!$C$6=9,SUM(+Ene!W125+Feb!W125+Mar!W125+Abr!W125+May!W125+Jun!W125+Jul!W125+Ago!W125+Set!W125),IF(Config!$C$6=10,SUM(+Ene!W125+Feb!W125+Mar!W125+Abr!W125+May!W125+Jun!W125+Jul!W125+Ago!W125+Set!W125+Oct!W125),IF(Config!$C$6=11,SUM(+Ene!W125+Feb!W125+Mar!W125+Abr!W125+May!W125+Jun!W125+Jul!W125+Ago!W125+Set!W125+Oct!W125+Nov!W125),IF(Config!$C$6=12,SUM(+Ene!W125+Feb!W125+Mar!W125+Abr!W125+May!W125+Jun!W125+Jul!W125+Ago!W125+Set!W125+Oct!W125+Nov!W125+Dic!W125)))))))))))))</f>
        <v>0</v>
      </c>
      <c r="X125" s="399">
        <f>IF(Config!$C$6=1,SUM(+Ene!X125),IF(Config!$C$6=2,SUM(+Ene!X125+Feb!X125),IF(Config!$C$6=3,SUM(+Ene!X125+Feb!X125+Mar!X125),IF(Config!$C$6=4,SUM(+Ene!X125+Feb!X125+Mar!X125+Abr!X125),IF(Config!$C$6=5,SUM(Ene!X125+Feb!X125+Mar!X125+Abr!X125+May!X125),IF(Config!$C$6=6,SUM(+Ene!X125+Feb!X125+Mar!X125+Abr!X125+May!X125+Jun!X125),IF(Config!$C$6=7,SUM(Ene!X125+Feb!X125+Mar!X125+Abr!X125+May!X125+Jun!X125+Jul!X125),IF(Config!$C$6=8,SUM(+Ene!X125+Feb!X125+Mar!X125+Abr!X125+May!X125+Jun!X125+Jul!X125+Ago!X125),IF(Config!$C$6=9,SUM(+Ene!X125+Feb!X125+Mar!X125+Abr!X125+May!X125+Jun!X125+Jul!X125+Ago!X125+Set!X125),IF(Config!$C$6=10,SUM(+Ene!X125+Feb!X125+Mar!X125+Abr!X125+May!X125+Jun!X125+Jul!X125+Ago!X125+Set!X125+Oct!X125),IF(Config!$C$6=11,SUM(+Ene!X125+Feb!X125+Mar!X125+Abr!X125+May!X125+Jun!X125+Jul!X125+Ago!X125+Set!X125+Oct!X125+Nov!X125),IF(Config!$C$6=12,SUM(+Ene!X125+Feb!X125+Mar!X125+Abr!X125+May!X125+Jun!X125+Jul!X125+Ago!X125+Set!X125+Oct!X125+Nov!X125+Dic!X125)))))))))))))</f>
        <v>0</v>
      </c>
      <c r="Y125" s="399">
        <f>IF(Config!$C$6=1,SUM(+Ene!Y125),IF(Config!$C$6=2,SUM(+Ene!Y125+Feb!Y125),IF(Config!$C$6=3,SUM(+Ene!Y125+Feb!Y125+Mar!Y125),IF(Config!$C$6=4,SUM(+Ene!Y125+Feb!Y125+Mar!Y125+Abr!Y125),IF(Config!$C$6=5,SUM(Ene!Y125+Feb!Y125+Mar!Y125+Abr!Y125+May!Y125),IF(Config!$C$6=6,SUM(+Ene!Y125+Feb!Y125+Mar!Y125+Abr!Y125+May!Y125+Jun!Y125),IF(Config!$C$6=7,SUM(Ene!Y125+Feb!Y125+Mar!Y125+Abr!Y125+May!Y125+Jun!Y125+Jul!Y125),IF(Config!$C$6=8,SUM(+Ene!Y125+Feb!Y125+Mar!Y125+Abr!Y125+May!Y125+Jun!Y125+Jul!Y125+Ago!Y125),IF(Config!$C$6=9,SUM(+Ene!Y125+Feb!Y125+Mar!Y125+Abr!Y125+May!Y125+Jun!Y125+Jul!Y125+Ago!Y125+Set!Y125),IF(Config!$C$6=10,SUM(+Ene!Y125+Feb!Y125+Mar!Y125+Abr!Y125+May!Y125+Jun!Y125+Jul!Y125+Ago!Y125+Set!Y125+Oct!Y125),IF(Config!$C$6=11,SUM(+Ene!Y125+Feb!Y125+Mar!Y125+Abr!Y125+May!Y125+Jun!Y125+Jul!Y125+Ago!Y125+Set!Y125+Oct!Y125+Nov!Y125),IF(Config!$C$6=12,SUM(+Ene!Y125+Feb!Y125+Mar!Y125+Abr!Y125+May!Y125+Jun!Y125+Jul!Y125+Ago!Y125+Set!Y125+Oct!Y125+Nov!Y125+Dic!Y125)))))))))))))</f>
        <v>0</v>
      </c>
      <c r="Z125" s="399">
        <f>IF(Config!$C$6=1,SUM(+Ene!Z125),IF(Config!$C$6=2,SUM(+Ene!Z125+Feb!Z125),IF(Config!$C$6=3,SUM(+Ene!Z125+Feb!Z125+Mar!Z125),IF(Config!$C$6=4,SUM(+Ene!Z125+Feb!Z125+Mar!Z125+Abr!Z125),IF(Config!$C$6=5,SUM(Ene!Z125+Feb!Z125+Mar!Z125+Abr!Z125+May!Z125),IF(Config!$C$6=6,SUM(+Ene!Z125+Feb!Z125+Mar!Z125+Abr!Z125+May!Z125+Jun!Z125),IF(Config!$C$6=7,SUM(Ene!Z125+Feb!Z125+Mar!Z125+Abr!Z125+May!Z125+Jun!Z125+Jul!Z125),IF(Config!$C$6=8,SUM(+Ene!Z125+Feb!Z125+Mar!Z125+Abr!Z125+May!Z125+Jun!Z125+Jul!Z125+Ago!Z125),IF(Config!$C$6=9,SUM(+Ene!Z125+Feb!Z125+Mar!Z125+Abr!Z125+May!Z125+Jun!Z125+Jul!Z125+Ago!Z125+Set!Z125),IF(Config!$C$6=10,SUM(+Ene!Z125+Feb!Z125+Mar!Z125+Abr!Z125+May!Z125+Jun!Z125+Jul!Z125+Ago!Z125+Set!Z125+Oct!Z125),IF(Config!$C$6=11,SUM(+Ene!Z125+Feb!Z125+Mar!Z125+Abr!Z125+May!Z125+Jun!Z125+Jul!Z125+Ago!Z125+Set!Z125+Oct!Z125+Nov!Z125),IF(Config!$C$6=12,SUM(+Ene!Z125+Feb!Z125+Mar!Z125+Abr!Z125+May!Z125+Jun!Z125+Jul!Z125+Ago!Z125+Set!Z125+Oct!Z125+Nov!Z125+Dic!Z125)))))))))))))</f>
        <v>0</v>
      </c>
      <c r="AA125" s="399">
        <f>IF(Config!$C$6=1,SUM(+Ene!AA125),IF(Config!$C$6=2,SUM(+Ene!AA125+Feb!AA125),IF(Config!$C$6=3,SUM(+Ene!AA125+Feb!AA125+Mar!AA125),IF(Config!$C$6=4,SUM(+Ene!AA125+Feb!AA125+Mar!AA125+Abr!AA125),IF(Config!$C$6=5,SUM(Ene!AA125+Feb!AA125+Mar!AA125+Abr!AA125+May!AA125),IF(Config!$C$6=6,SUM(+Ene!AA125+Feb!AA125+Mar!AA125+Abr!AA125+May!AA125+Jun!AA125),IF(Config!$C$6=7,SUM(Ene!AA125+Feb!AA125+Mar!AA125+Abr!AA125+May!AA125+Jun!AA125+Jul!AA125),IF(Config!$C$6=8,SUM(+Ene!AA125+Feb!AA125+Mar!AA125+Abr!AA125+May!AA125+Jun!AA125+Jul!AA125+Ago!AA125),IF(Config!$C$6=9,SUM(+Ene!AA125+Feb!AA125+Mar!AA125+Abr!AA125+May!AA125+Jun!AA125+Jul!AA125+Ago!AA125+Set!AA125),IF(Config!$C$6=10,SUM(+Ene!AA125+Feb!AA125+Mar!AA125+Abr!AA125+May!AA125+Jun!AA125+Jul!AA125+Ago!AA125+Set!AA125+Oct!AA125),IF(Config!$C$6=11,SUM(+Ene!AA125+Feb!AA125+Mar!AA125+Abr!AA125+May!AA125+Jun!AA125+Jul!AA125+Ago!AA125+Set!AA125+Oct!AA125+Nov!AA125),IF(Config!$C$6=12,SUM(+Ene!AA125+Feb!AA125+Mar!AA125+Abr!AA125+May!AA125+Jun!AA125+Jul!AA125+Ago!AA125+Set!AA125+Oct!AA125+Nov!AA125+Dic!AA125)))))))))))))</f>
        <v>0</v>
      </c>
      <c r="AB125" s="399">
        <f>IF(Config!$C$6=1,SUM(+Ene!AB125),IF(Config!$C$6=2,SUM(+Ene!AB125+Feb!AB125),IF(Config!$C$6=3,SUM(+Ene!AB125+Feb!AB125+Mar!AB125),IF(Config!$C$6=4,SUM(+Ene!AB125+Feb!AB125+Mar!AB125+Abr!AB125),IF(Config!$C$6=5,SUM(Ene!AB125+Feb!AB125+Mar!AB125+Abr!AB125+May!AB125),IF(Config!$C$6=6,SUM(+Ene!AB125+Feb!AB125+Mar!AB125+Abr!AB125+May!AB125+Jun!AB125),IF(Config!$C$6=7,SUM(Ene!AB125+Feb!AB125+Mar!AB125+Abr!AB125+May!AB125+Jun!AB125+Jul!AB125),IF(Config!$C$6=8,SUM(+Ene!AB125+Feb!AB125+Mar!AB125+Abr!AB125+May!AB125+Jun!AB125+Jul!AB125+Ago!AB125),IF(Config!$C$6=9,SUM(+Ene!AB125+Feb!AB125+Mar!AB125+Abr!AB125+May!AB125+Jun!AB125+Jul!AB125+Ago!AB125+Set!AB125),IF(Config!$C$6=10,SUM(+Ene!AB125+Feb!AB125+Mar!AB125+Abr!AB125+May!AB125+Jun!AB125+Jul!AB125+Ago!AB125+Set!AB125+Oct!AB125),IF(Config!$C$6=11,SUM(+Ene!AB125+Feb!AB125+Mar!AB125+Abr!AB125+May!AB125+Jun!AB125+Jul!AB125+Ago!AB125+Set!AB125+Oct!AB125+Nov!AB125),IF(Config!$C$6=12,SUM(+Ene!AB125+Feb!AB125+Mar!AB125+Abr!AB125+May!AB125+Jun!AB125+Jul!AB125+Ago!AB125+Set!AB125+Oct!AB125+Nov!AB125+Dic!AB125)))))))))))))</f>
        <v>0</v>
      </c>
      <c r="AC125" s="399">
        <f>IF(Config!$C$6=1,SUM(+Ene!AC125),IF(Config!$C$6=2,SUM(+Ene!AC125+Feb!AC125),IF(Config!$C$6=3,SUM(+Ene!AC125+Feb!AC125+Mar!AC125),IF(Config!$C$6=4,SUM(+Ene!AC125+Feb!AC125+Mar!AC125+Abr!AC125),IF(Config!$C$6=5,SUM(Ene!AC125+Feb!AC125+Mar!AC125+Abr!AC125+May!AC125),IF(Config!$C$6=6,SUM(+Ene!AC125+Feb!AC125+Mar!AC125+Abr!AC125+May!AC125+Jun!AC125),IF(Config!$C$6=7,SUM(Ene!AC125+Feb!AC125+Mar!AC125+Abr!AC125+May!AC125+Jun!AC125+Jul!AC125),IF(Config!$C$6=8,SUM(+Ene!AC125+Feb!AC125+Mar!AC125+Abr!AC125+May!AC125+Jun!AC125+Jul!AC125+Ago!AC125),IF(Config!$C$6=9,SUM(+Ene!AC125+Feb!AC125+Mar!AC125+Abr!AC125+May!AC125+Jun!AC125+Jul!AC125+Ago!AC125+Set!AC125),IF(Config!$C$6=10,SUM(+Ene!AC125+Feb!AC125+Mar!AC125+Abr!AC125+May!AC125+Jun!AC125+Jul!AC125+Ago!AC125+Set!AC125+Oct!AC125),IF(Config!$C$6=11,SUM(+Ene!AC125+Feb!AC125+Mar!AC125+Abr!AC125+May!AC125+Jun!AC125+Jul!AC125+Ago!AC125+Set!AC125+Oct!AC125+Nov!AC125),IF(Config!$C$6=12,SUM(+Ene!AC125+Feb!AC125+Mar!AC125+Abr!AC125+May!AC125+Jun!AC125+Jul!AC125+Ago!AC125+Set!AC125+Oct!AC125+Nov!AC125+Dic!AC125)))))))))))))</f>
        <v>0</v>
      </c>
      <c r="AD125" s="399">
        <f>IF(Config!$C$6=1,SUM(+Ene!AD125),IF(Config!$C$6=2,SUM(+Ene!AD125+Feb!AD125),IF(Config!$C$6=3,SUM(+Ene!AD125+Feb!AD125+Mar!AD125),IF(Config!$C$6=4,SUM(+Ene!AD125+Feb!AD125+Mar!AD125+Abr!AD125),IF(Config!$C$6=5,SUM(Ene!AD125+Feb!AD125+Mar!AD125+Abr!AD125+May!AD125),IF(Config!$C$6=6,SUM(+Ene!AD125+Feb!AD125+Mar!AD125+Abr!AD125+May!AD125+Jun!AD125),IF(Config!$C$6=7,SUM(Ene!AD125+Feb!AD125+Mar!AD125+Abr!AD125+May!AD125+Jun!AD125+Jul!AD125),IF(Config!$C$6=8,SUM(+Ene!AD125+Feb!AD125+Mar!AD125+Abr!AD125+May!AD125+Jun!AD125+Jul!AD125+Ago!AD125),IF(Config!$C$6=9,SUM(+Ene!AD125+Feb!AD125+Mar!AD125+Abr!AD125+May!AD125+Jun!AD125+Jul!AD125+Ago!AD125+Set!AD125),IF(Config!$C$6=10,SUM(+Ene!AD125+Feb!AD125+Mar!AD125+Abr!AD125+May!AD125+Jun!AD125+Jul!AD125+Ago!AD125+Set!AD125+Oct!AD125),IF(Config!$C$6=11,SUM(+Ene!AD125+Feb!AD125+Mar!AD125+Abr!AD125+May!AD125+Jun!AD125+Jul!AD125+Ago!AD125+Set!AD125+Oct!AD125+Nov!AD125),IF(Config!$C$6=12,SUM(+Ene!AD125+Feb!AD125+Mar!AD125+Abr!AD125+May!AD125+Jun!AD125+Jul!AD125+Ago!AD125+Set!AD125+Oct!AD125+Nov!AD125+Dic!AD125)))))))))))))</f>
        <v>0</v>
      </c>
      <c r="AE125" s="399">
        <f>IF(Config!$C$6=1,SUM(+Ene!AE125),IF(Config!$C$6=2,SUM(+Ene!AE125+Feb!AE125),IF(Config!$C$6=3,SUM(+Ene!AE125+Feb!AE125+Mar!AE125),IF(Config!$C$6=4,SUM(+Ene!AE125+Feb!AE125+Mar!AE125+Abr!AE125),IF(Config!$C$6=5,SUM(Ene!AE125+Feb!AE125+Mar!AE125+Abr!AE125+May!AE125),IF(Config!$C$6=6,SUM(+Ene!AE125+Feb!AE125+Mar!AE125+Abr!AE125+May!AE125+Jun!AE125),IF(Config!$C$6=7,SUM(Ene!AE125+Feb!AE125+Mar!AE125+Abr!AE125+May!AE125+Jun!AE125+Jul!AE125),IF(Config!$C$6=8,SUM(+Ene!AE125+Feb!AE125+Mar!AE125+Abr!AE125+May!AE125+Jun!AE125+Jul!AE125+Ago!AE125),IF(Config!$C$6=9,SUM(+Ene!AE125+Feb!AE125+Mar!AE125+Abr!AE125+May!AE125+Jun!AE125+Jul!AE125+Ago!AE125+Set!AE125),IF(Config!$C$6=10,SUM(+Ene!AE125+Feb!AE125+Mar!AE125+Abr!AE125+May!AE125+Jun!AE125+Jul!AE125+Ago!AE125+Set!AE125+Oct!AE125),IF(Config!$C$6=11,SUM(+Ene!AE125+Feb!AE125+Mar!AE125+Abr!AE125+May!AE125+Jun!AE125+Jul!AE125+Ago!AE125+Set!AE125+Oct!AE125+Nov!AE125),IF(Config!$C$6=12,SUM(+Ene!AE125+Feb!AE125+Mar!AE125+Abr!AE125+May!AE125+Jun!AE125+Jul!AE125+Ago!AE125+Set!AE125+Oct!AE125+Nov!AE125+Dic!AE125)))))))))))))</f>
        <v>0</v>
      </c>
      <c r="AF125" s="399">
        <f>IF(Config!$C$6=1,SUM(+Ene!AF125),IF(Config!$C$6=2,SUM(+Ene!AF125+Feb!AF125),IF(Config!$C$6=3,SUM(+Ene!AF125+Feb!AF125+Mar!AF125),IF(Config!$C$6=4,SUM(+Ene!AF125+Feb!AF125+Mar!AF125+Abr!AF125),IF(Config!$C$6=5,SUM(Ene!AF125+Feb!AF125+Mar!AF125+Abr!AF125+May!AF125),IF(Config!$C$6=6,SUM(+Ene!AF125+Feb!AF125+Mar!AF125+Abr!AF125+May!AF125+Jun!AF125),IF(Config!$C$6=7,SUM(Ene!AF125+Feb!AF125+Mar!AF125+Abr!AF125+May!AF125+Jun!AF125+Jul!AF125),IF(Config!$C$6=8,SUM(+Ene!AF125+Feb!AF125+Mar!AF125+Abr!AF125+May!AF125+Jun!AF125+Jul!AF125+Ago!AF125),IF(Config!$C$6=9,SUM(+Ene!AF125+Feb!AF125+Mar!AF125+Abr!AF125+May!AF125+Jun!AF125+Jul!AF125+Ago!AF125+Set!AF125),IF(Config!$C$6=10,SUM(+Ene!AF125+Feb!AF125+Mar!AF125+Abr!AF125+May!AF125+Jun!AF125+Jul!AF125+Ago!AF125+Set!AF125+Oct!AF125),IF(Config!$C$6=11,SUM(+Ene!AF125+Feb!AF125+Mar!AF125+Abr!AF125+May!AF125+Jun!AF125+Jul!AF125+Ago!AF125+Set!AF125+Oct!AF125+Nov!AF125),IF(Config!$C$6=12,SUM(+Ene!AF125+Feb!AF125+Mar!AF125+Abr!AF125+May!AF125+Jun!AF125+Jul!AF125+Ago!AF125+Set!AF125+Oct!AF125+Nov!AF125+Dic!AF125)))))))))))))</f>
        <v>0</v>
      </c>
      <c r="AG125" s="399">
        <f>IF(Config!$C$6=1,SUM(+Ene!AG125),IF(Config!$C$6=2,SUM(+Ene!AG125+Feb!AG125),IF(Config!$C$6=3,SUM(+Ene!AG125+Feb!AG125+Mar!AG125),IF(Config!$C$6=4,SUM(+Ene!AG125+Feb!AG125+Mar!AG125+Abr!AG125),IF(Config!$C$6=5,SUM(Ene!AG125+Feb!AG125+Mar!AG125+Abr!AG125+May!AG125),IF(Config!$C$6=6,SUM(+Ene!AG125+Feb!AG125+Mar!AG125+Abr!AG125+May!AG125+Jun!AG125),IF(Config!$C$6=7,SUM(Ene!AG125+Feb!AG125+Mar!AG125+Abr!AG125+May!AG125+Jun!AG125+Jul!AG125),IF(Config!$C$6=8,SUM(+Ene!AG125+Feb!AG125+Mar!AG125+Abr!AG125+May!AG125+Jun!AG125+Jul!AG125+Ago!AG125),IF(Config!$C$6=9,SUM(+Ene!AG125+Feb!AG125+Mar!AG125+Abr!AG125+May!AG125+Jun!AG125+Jul!AG125+Ago!AG125+Set!AG125),IF(Config!$C$6=10,SUM(+Ene!AG125+Feb!AG125+Mar!AG125+Abr!AG125+May!AG125+Jun!AG125+Jul!AG125+Ago!AG125+Set!AG125+Oct!AG125),IF(Config!$C$6=11,SUM(+Ene!AG125+Feb!AG125+Mar!AG125+Abr!AG125+May!AG125+Jun!AG125+Jul!AG125+Ago!AG125+Set!AG125+Oct!AG125+Nov!AG125),IF(Config!$C$6=12,SUM(+Ene!AG125+Feb!AG125+Mar!AG125+Abr!AG125+May!AG125+Jun!AG125+Jul!AG125+Ago!AG125+Set!AG125+Oct!AG125+Nov!AG125+Dic!AG125)))))))))))))</f>
        <v>0</v>
      </c>
      <c r="AH125" s="399">
        <f>IF(Config!$C$6=1,SUM(+Ene!AH125),IF(Config!$C$6=2,SUM(+Ene!AH125+Feb!AH125),IF(Config!$C$6=3,SUM(+Ene!AH125+Feb!AH125+Mar!AH125),IF(Config!$C$6=4,SUM(+Ene!AH125+Feb!AH125+Mar!AH125+Abr!AH125),IF(Config!$C$6=5,SUM(Ene!AH125+Feb!AH125+Mar!AH125+Abr!AH125+May!AH125),IF(Config!$C$6=6,SUM(+Ene!AH125+Feb!AH125+Mar!AH125+Abr!AH125+May!AH125+Jun!AH125),IF(Config!$C$6=7,SUM(Ene!AH125+Feb!AH125+Mar!AH125+Abr!AH125+May!AH125+Jun!AH125+Jul!AH125),IF(Config!$C$6=8,SUM(+Ene!AH125+Feb!AH125+Mar!AH125+Abr!AH125+May!AH125+Jun!AH125+Jul!AH125+Ago!AH125),IF(Config!$C$6=9,SUM(+Ene!AH125+Feb!AH125+Mar!AH125+Abr!AH125+May!AH125+Jun!AH125+Jul!AH125+Ago!AH125+Set!AH125),IF(Config!$C$6=10,SUM(+Ene!AH125+Feb!AH125+Mar!AH125+Abr!AH125+May!AH125+Jun!AH125+Jul!AH125+Ago!AH125+Set!AH125+Oct!AH125),IF(Config!$C$6=11,SUM(+Ene!AH125+Feb!AH125+Mar!AH125+Abr!AH125+May!AH125+Jun!AH125+Jul!AH125+Ago!AH125+Set!AH125+Oct!AH125+Nov!AH125),IF(Config!$C$6=12,SUM(+Ene!AH125+Feb!AH125+Mar!AH125+Abr!AH125+May!AH125+Jun!AH125+Jul!AH125+Ago!AH125+Set!AH125+Oct!AH125+Nov!AH125+Dic!AH125)))))))))))))</f>
        <v>0</v>
      </c>
      <c r="AI125" s="399">
        <f>IF(Config!$C$6=1,SUM(+Ene!AI125),IF(Config!$C$6=2,SUM(+Ene!AI125+Feb!AI125),IF(Config!$C$6=3,SUM(+Ene!AI125+Feb!AI125+Mar!AI125),IF(Config!$C$6=4,SUM(+Ene!AI125+Feb!AI125+Mar!AI125+Abr!AI125),IF(Config!$C$6=5,SUM(Ene!AI125+Feb!AI125+Mar!AI125+Abr!AI125+May!AI125),IF(Config!$C$6=6,SUM(+Ene!AI125+Feb!AI125+Mar!AI125+Abr!AI125+May!AI125+Jun!AI125),IF(Config!$C$6=7,SUM(Ene!AI125+Feb!AI125+Mar!AI125+Abr!AI125+May!AI125+Jun!AI125+Jul!AI125),IF(Config!$C$6=8,SUM(+Ene!AI125+Feb!AI125+Mar!AI125+Abr!AI125+May!AI125+Jun!AI125+Jul!AI125+Ago!AI125),IF(Config!$C$6=9,SUM(+Ene!AI125+Feb!AI125+Mar!AI125+Abr!AI125+May!AI125+Jun!AI125+Jul!AI125+Ago!AI125+Set!AI125),IF(Config!$C$6=10,SUM(+Ene!AI125+Feb!AI125+Mar!AI125+Abr!AI125+May!AI125+Jun!AI125+Jul!AI125+Ago!AI125+Set!AI125+Oct!AI125),IF(Config!$C$6=11,SUM(+Ene!AI125+Feb!AI125+Mar!AI125+Abr!AI125+May!AI125+Jun!AI125+Jul!AI125+Ago!AI125+Set!AI125+Oct!AI125+Nov!AI125),IF(Config!$C$6=12,SUM(+Ene!AI125+Feb!AI125+Mar!AI125+Abr!AI125+May!AI125+Jun!AI125+Jul!AI125+Ago!AI125+Set!AI125+Oct!AI125+Nov!AI125+Dic!AI125)))))))))))))</f>
        <v>0</v>
      </c>
      <c r="AJ125" s="399">
        <f>IF(Config!$C$6=1,SUM(+Ene!AJ125),IF(Config!$C$6=2,SUM(+Ene!AJ125+Feb!AJ125),IF(Config!$C$6=3,SUM(+Ene!AJ125+Feb!AJ125+Mar!AJ125),IF(Config!$C$6=4,SUM(+Ene!AJ125+Feb!AJ125+Mar!AJ125+Abr!AJ125),IF(Config!$C$6=5,SUM(Ene!AJ125+Feb!AJ125+Mar!AJ125+Abr!AJ125+May!AJ125),IF(Config!$C$6=6,SUM(+Ene!AJ125+Feb!AJ125+Mar!AJ125+Abr!AJ125+May!AJ125+Jun!AJ125),IF(Config!$C$6=7,SUM(Ene!AJ125+Feb!AJ125+Mar!AJ125+Abr!AJ125+May!AJ125+Jun!AJ125+Jul!AJ125),IF(Config!$C$6=8,SUM(+Ene!AJ125+Feb!AJ125+Mar!AJ125+Abr!AJ125+May!AJ125+Jun!AJ125+Jul!AJ125+Ago!AJ125),IF(Config!$C$6=9,SUM(+Ene!AJ125+Feb!AJ125+Mar!AJ125+Abr!AJ125+May!AJ125+Jun!AJ125+Jul!AJ125+Ago!AJ125+Set!AJ125),IF(Config!$C$6=10,SUM(+Ene!AJ125+Feb!AJ125+Mar!AJ125+Abr!AJ125+May!AJ125+Jun!AJ125+Jul!AJ125+Ago!AJ125+Set!AJ125+Oct!AJ125),IF(Config!$C$6=11,SUM(+Ene!AJ125+Feb!AJ125+Mar!AJ125+Abr!AJ125+May!AJ125+Jun!AJ125+Jul!AJ125+Ago!AJ125+Set!AJ125+Oct!AJ125+Nov!AJ125),IF(Config!$C$6=12,SUM(+Ene!AJ125+Feb!AJ125+Mar!AJ125+Abr!AJ125+May!AJ125+Jun!AJ125+Jul!AJ125+Ago!AJ125+Set!AJ125+Oct!AJ125+Nov!AJ125+Dic!AJ125)))))))))))))</f>
        <v>0</v>
      </c>
      <c r="AK125" s="399">
        <f>IF(Config!$C$6=1,SUM(+Ene!AK125),IF(Config!$C$6=2,SUM(+Ene!AK125+Feb!AK125),IF(Config!$C$6=3,SUM(+Ene!AK125+Feb!AK125+Mar!AK125),IF(Config!$C$6=4,SUM(+Ene!AK125+Feb!AK125+Mar!AK125+Abr!AK125),IF(Config!$C$6=5,SUM(Ene!AK125+Feb!AK125+Mar!AK125+Abr!AK125+May!AK125),IF(Config!$C$6=6,SUM(+Ene!AK125+Feb!AK125+Mar!AK125+Abr!AK125+May!AK125+Jun!AK125),IF(Config!$C$6=7,SUM(Ene!AK125+Feb!AK125+Mar!AK125+Abr!AK125+May!AK125+Jun!AK125+Jul!AK125),IF(Config!$C$6=8,SUM(+Ene!AK125+Feb!AK125+Mar!AK125+Abr!AK125+May!AK125+Jun!AK125+Jul!AK125+Ago!AK125),IF(Config!$C$6=9,SUM(+Ene!AK125+Feb!AK125+Mar!AK125+Abr!AK125+May!AK125+Jun!AK125+Jul!AK125+Ago!AK125+Set!AK125),IF(Config!$C$6=10,SUM(+Ene!AK125+Feb!AK125+Mar!AK125+Abr!AK125+May!AK125+Jun!AK125+Jul!AK125+Ago!AK125+Set!AK125+Oct!AK125),IF(Config!$C$6=11,SUM(+Ene!AK125+Feb!AK125+Mar!AK125+Abr!AK125+May!AK125+Jun!AK125+Jul!AK125+Ago!AK125+Set!AK125+Oct!AK125+Nov!AK125),IF(Config!$C$6=12,SUM(+Ene!AK125+Feb!AK125+Mar!AK125+Abr!AK125+May!AK125+Jun!AK125+Jul!AK125+Ago!AK125+Set!AK125+Oct!AK125+Nov!AK125+Dic!AK125)))))))))))))</f>
        <v>0</v>
      </c>
      <c r="AL125" s="399">
        <f>IF(Config!$C$6=1,SUM(+Ene!AL125),IF(Config!$C$6=2,SUM(+Ene!AL125+Feb!AL125),IF(Config!$C$6=3,SUM(+Ene!AL125+Feb!AL125+Mar!AL125),IF(Config!$C$6=4,SUM(+Ene!AL125+Feb!AL125+Mar!AL125+Abr!AL125),IF(Config!$C$6=5,SUM(Ene!AL125+Feb!AL125+Mar!AL125+Abr!AL125+May!AL125),IF(Config!$C$6=6,SUM(+Ene!AL125+Feb!AL125+Mar!AL125+Abr!AL125+May!AL125+Jun!AL125),IF(Config!$C$6=7,SUM(Ene!AL125+Feb!AL125+Mar!AL125+Abr!AL125+May!AL125+Jun!AL125+Jul!AL125),IF(Config!$C$6=8,SUM(+Ene!AL125+Feb!AL125+Mar!AL125+Abr!AL125+May!AL125+Jun!AL125+Jul!AL125+Ago!AL125),IF(Config!$C$6=9,SUM(+Ene!AL125+Feb!AL125+Mar!AL125+Abr!AL125+May!AL125+Jun!AL125+Jul!AL125+Ago!AL125+Set!AL125),IF(Config!$C$6=10,SUM(+Ene!AL125+Feb!AL125+Mar!AL125+Abr!AL125+May!AL125+Jun!AL125+Jul!AL125+Ago!AL125+Set!AL125+Oct!AL125),IF(Config!$C$6=11,SUM(+Ene!AL125+Feb!AL125+Mar!AL125+Abr!AL125+May!AL125+Jun!AL125+Jul!AL125+Ago!AL125+Set!AL125+Oct!AL125+Nov!AL125),IF(Config!$C$6=12,SUM(+Ene!AL125+Feb!AL125+Mar!AL125+Abr!AL125+May!AL125+Jun!AL125+Jul!AL125+Ago!AL125+Set!AL125+Oct!AL125+Nov!AL125+Dic!AL125)))))))))))))</f>
        <v>0</v>
      </c>
      <c r="AM125" s="399">
        <f>IF(Config!$C$6=1,SUM(+Ene!AM125),IF(Config!$C$6=2,SUM(+Ene!AM125+Feb!AM125),IF(Config!$C$6=3,SUM(+Ene!AM125+Feb!AM125+Mar!AM125),IF(Config!$C$6=4,SUM(+Ene!AM125+Feb!AM125+Mar!AM125+Abr!AM125),IF(Config!$C$6=5,SUM(Ene!AM125+Feb!AM125+Mar!AM125+Abr!AM125+May!AM125),IF(Config!$C$6=6,SUM(+Ene!AM125+Feb!AM125+Mar!AM125+Abr!AM125+May!AM125+Jun!AM125),IF(Config!$C$6=7,SUM(Ene!AM125+Feb!AM125+Mar!AM125+Abr!AM125+May!AM125+Jun!AM125+Jul!AM125),IF(Config!$C$6=8,SUM(+Ene!AM125+Feb!AM125+Mar!AM125+Abr!AM125+May!AM125+Jun!AM125+Jul!AM125+Ago!AM125),IF(Config!$C$6=9,SUM(+Ene!AM125+Feb!AM125+Mar!AM125+Abr!AM125+May!AM125+Jun!AM125+Jul!AM125+Ago!AM125+Set!AM125),IF(Config!$C$6=10,SUM(+Ene!AM125+Feb!AM125+Mar!AM125+Abr!AM125+May!AM125+Jun!AM125+Jul!AM125+Ago!AM125+Set!AM125+Oct!AM125),IF(Config!$C$6=11,SUM(+Ene!AM125+Feb!AM125+Mar!AM125+Abr!AM125+May!AM125+Jun!AM125+Jul!AM125+Ago!AM125+Set!AM125+Oct!AM125+Nov!AM125),IF(Config!$C$6=12,SUM(+Ene!AM125+Feb!AM125+Mar!AM125+Abr!AM125+May!AM125+Jun!AM125+Jul!AM125+Ago!AM125+Set!AM125+Oct!AM125+Nov!AM125+Dic!AM125)))))))))))))</f>
        <v>0</v>
      </c>
      <c r="AN125" s="399">
        <f>IF(Config!$C$6=1,SUM(+Ene!AN125),IF(Config!$C$6=2,SUM(+Ene!AN125+Feb!AN125),IF(Config!$C$6=3,SUM(+Ene!AN125+Feb!AN125+Mar!AN125),IF(Config!$C$6=4,SUM(+Ene!AN125+Feb!AN125+Mar!AN125+Abr!AN125),IF(Config!$C$6=5,SUM(Ene!AN125+Feb!AN125+Mar!AN125+Abr!AN125+May!AN125),IF(Config!$C$6=6,SUM(+Ene!AN125+Feb!AN125+Mar!AN125+Abr!AN125+May!AN125+Jun!AN125),IF(Config!$C$6=7,SUM(Ene!AN125+Feb!AN125+Mar!AN125+Abr!AN125+May!AN125+Jun!AN125+Jul!AN125),IF(Config!$C$6=8,SUM(+Ene!AN125+Feb!AN125+Mar!AN125+Abr!AN125+May!AN125+Jun!AN125+Jul!AN125+Ago!AN125),IF(Config!$C$6=9,SUM(+Ene!AN125+Feb!AN125+Mar!AN125+Abr!AN125+May!AN125+Jun!AN125+Jul!AN125+Ago!AN125+Set!AN125),IF(Config!$C$6=10,SUM(+Ene!AN125+Feb!AN125+Mar!AN125+Abr!AN125+May!AN125+Jun!AN125+Jul!AN125+Ago!AN125+Set!AN125+Oct!AN125),IF(Config!$C$6=11,SUM(+Ene!AN125+Feb!AN125+Mar!AN125+Abr!AN125+May!AN125+Jun!AN125+Jul!AN125+Ago!AN125+Set!AN125+Oct!AN125+Nov!AN125),IF(Config!$C$6=12,SUM(+Ene!AN125+Feb!AN125+Mar!AN125+Abr!AN125+May!AN125+Jun!AN125+Jul!AN125+Ago!AN125+Set!AN125+Oct!AN125+Nov!AN125+Dic!AN125)))))))))))))</f>
        <v>0</v>
      </c>
      <c r="AO125" s="399">
        <f>IF(Config!$C$6=1,SUM(+Ene!AO125),IF(Config!$C$6=2,SUM(+Ene!AO125+Feb!AO125),IF(Config!$C$6=3,SUM(+Ene!AO125+Feb!AO125+Mar!AO125),IF(Config!$C$6=4,SUM(+Ene!AO125+Feb!AO125+Mar!AO125+Abr!AO125),IF(Config!$C$6=5,SUM(Ene!AO125+Feb!AO125+Mar!AO125+Abr!AO125+May!AO125),IF(Config!$C$6=6,SUM(+Ene!AO125+Feb!AO125+Mar!AO125+Abr!AO125+May!AO125+Jun!AO125),IF(Config!$C$6=7,SUM(Ene!AO125+Feb!AO125+Mar!AO125+Abr!AO125+May!AO125+Jun!AO125+Jul!AO125),IF(Config!$C$6=8,SUM(+Ene!AO125+Feb!AO125+Mar!AO125+Abr!AO125+May!AO125+Jun!AO125+Jul!AO125+Ago!AO125),IF(Config!$C$6=9,SUM(+Ene!AO125+Feb!AO125+Mar!AO125+Abr!AO125+May!AO125+Jun!AO125+Jul!AO125+Ago!AO125+Set!AO125),IF(Config!$C$6=10,SUM(+Ene!AO125+Feb!AO125+Mar!AO125+Abr!AO125+May!AO125+Jun!AO125+Jul!AO125+Ago!AO125+Set!AO125+Oct!AO125),IF(Config!$C$6=11,SUM(+Ene!AO125+Feb!AO125+Mar!AO125+Abr!AO125+May!AO125+Jun!AO125+Jul!AO125+Ago!AO125+Set!AO125+Oct!AO125+Nov!AO125),IF(Config!$C$6=12,SUM(+Ene!AO125+Feb!AO125+Mar!AO125+Abr!AO125+May!AO125+Jun!AO125+Jul!AO125+Ago!AO125+Set!AO125+Oct!AO125+Nov!AO125+Dic!AO125)))))))))))))</f>
        <v>0</v>
      </c>
      <c r="AP125" s="399">
        <f>IF(Config!$C$6=1,SUM(+Ene!AP125),IF(Config!$C$6=2,SUM(+Ene!AP125+Feb!AP125),IF(Config!$C$6=3,SUM(+Ene!AP125+Feb!AP125+Mar!AP125),IF(Config!$C$6=4,SUM(+Ene!AP125+Feb!AP125+Mar!AP125+Abr!AP125),IF(Config!$C$6=5,SUM(Ene!AP125+Feb!AP125+Mar!AP125+Abr!AP125+May!AP125),IF(Config!$C$6=6,SUM(+Ene!AP125+Feb!AP125+Mar!AP125+Abr!AP125+May!AP125+Jun!AP125),IF(Config!$C$6=7,SUM(Ene!AP125+Feb!AP125+Mar!AP125+Abr!AP125+May!AP125+Jun!AP125+Jul!AP125),IF(Config!$C$6=8,SUM(+Ene!AP125+Feb!AP125+Mar!AP125+Abr!AP125+May!AP125+Jun!AP125+Jul!AP125+Ago!AP125),IF(Config!$C$6=9,SUM(+Ene!AP125+Feb!AP125+Mar!AP125+Abr!AP125+May!AP125+Jun!AP125+Jul!AP125+Ago!AP125+Set!AP125),IF(Config!$C$6=10,SUM(+Ene!AP125+Feb!AP125+Mar!AP125+Abr!AP125+May!AP125+Jun!AP125+Jul!AP125+Ago!AP125+Set!AP125+Oct!AP125),IF(Config!$C$6=11,SUM(+Ene!AP125+Feb!AP125+Mar!AP125+Abr!AP125+May!AP125+Jun!AP125+Jul!AP125+Ago!AP125+Set!AP125+Oct!AP125+Nov!AP125),IF(Config!$C$6=12,SUM(+Ene!AP125+Feb!AP125+Mar!AP125+Abr!AP125+May!AP125+Jun!AP125+Jul!AP125+Ago!AP125+Set!AP125+Oct!AP125+Nov!AP125+Dic!AP125)))))))))))))</f>
        <v>0</v>
      </c>
      <c r="AQ125" s="399">
        <f>IF(Config!$C$6=1,SUM(+Ene!AQ125),IF(Config!$C$6=2,SUM(+Ene!AQ125+Feb!AQ125),IF(Config!$C$6=3,SUM(+Ene!AQ125+Feb!AQ125+Mar!AQ125),IF(Config!$C$6=4,SUM(+Ene!AQ125+Feb!AQ125+Mar!AQ125+Abr!AQ125),IF(Config!$C$6=5,SUM(Ene!AQ125+Feb!AQ125+Mar!AQ125+Abr!AQ125+May!AQ125),IF(Config!$C$6=6,SUM(+Ene!AQ125+Feb!AQ125+Mar!AQ125+Abr!AQ125+May!AQ125+Jun!AQ125),IF(Config!$C$6=7,SUM(Ene!AQ125+Feb!AQ125+Mar!AQ125+Abr!AQ125+May!AQ125+Jun!AQ125+Jul!AQ125),IF(Config!$C$6=8,SUM(+Ene!AQ125+Feb!AQ125+Mar!AQ125+Abr!AQ125+May!AQ125+Jun!AQ125+Jul!AQ125+Ago!AQ125),IF(Config!$C$6=9,SUM(+Ene!AQ125+Feb!AQ125+Mar!AQ125+Abr!AQ125+May!AQ125+Jun!AQ125+Jul!AQ125+Ago!AQ125+Set!AQ125),IF(Config!$C$6=10,SUM(+Ene!AQ125+Feb!AQ125+Mar!AQ125+Abr!AQ125+May!AQ125+Jun!AQ125+Jul!AQ125+Ago!AQ125+Set!AQ125+Oct!AQ125),IF(Config!$C$6=11,SUM(+Ene!AQ125+Feb!AQ125+Mar!AQ125+Abr!AQ125+May!AQ125+Jun!AQ125+Jul!AQ125+Ago!AQ125+Set!AQ125+Oct!AQ125+Nov!AQ125),IF(Config!$C$6=12,SUM(+Ene!AQ125+Feb!AQ125+Mar!AQ125+Abr!AQ125+May!AQ125+Jun!AQ125+Jul!AQ125+Ago!AQ125+Set!AQ125+Oct!AQ125+Nov!AQ125+Dic!AQ125)))))))))))))</f>
        <v>0</v>
      </c>
      <c r="AR125" s="399">
        <f>IF(Config!$C$6=1,SUM(+Ene!AR125),IF(Config!$C$6=2,SUM(+Ene!AR125+Feb!AR125),IF(Config!$C$6=3,SUM(+Ene!AR125+Feb!AR125+Mar!AR125),IF(Config!$C$6=4,SUM(+Ene!AR125+Feb!AR125+Mar!AR125+Abr!AR125),IF(Config!$C$6=5,SUM(Ene!AR125+Feb!AR125+Mar!AR125+Abr!AR125+May!AR125),IF(Config!$C$6=6,SUM(+Ene!AR125+Feb!AR125+Mar!AR125+Abr!AR125+May!AR125+Jun!AR125),IF(Config!$C$6=7,SUM(Ene!AR125+Feb!AR125+Mar!AR125+Abr!AR125+May!AR125+Jun!AR125+Jul!AR125),IF(Config!$C$6=8,SUM(+Ene!AR125+Feb!AR125+Mar!AR125+Abr!AR125+May!AR125+Jun!AR125+Jul!AR125+Ago!AR125),IF(Config!$C$6=9,SUM(+Ene!AR125+Feb!AR125+Mar!AR125+Abr!AR125+May!AR125+Jun!AR125+Jul!AR125+Ago!AR125+Set!AR125),IF(Config!$C$6=10,SUM(+Ene!AR125+Feb!AR125+Mar!AR125+Abr!AR125+May!AR125+Jun!AR125+Jul!AR125+Ago!AR125+Set!AR125+Oct!AR125),IF(Config!$C$6=11,SUM(+Ene!AR125+Feb!AR125+Mar!AR125+Abr!AR125+May!AR125+Jun!AR125+Jul!AR125+Ago!AR125+Set!AR125+Oct!AR125+Nov!AR125),IF(Config!$C$6=12,SUM(+Ene!AR125+Feb!AR125+Mar!AR125+Abr!AR125+May!AR125+Jun!AR125+Jul!AR125+Ago!AR125+Set!AR125+Oct!AR125+Nov!AR125+Dic!AR125)))))))))))))</f>
        <v>0</v>
      </c>
      <c r="AS125" s="399">
        <f>IF(Config!$C$6=1,SUM(+Ene!AS125),IF(Config!$C$6=2,SUM(+Ene!AS125+Feb!AS125),IF(Config!$C$6=3,SUM(+Ene!AS125+Feb!AS125+Mar!AS125),IF(Config!$C$6=4,SUM(+Ene!AS125+Feb!AS125+Mar!AS125+Abr!AS125),IF(Config!$C$6=5,SUM(Ene!AS125+Feb!AS125+Mar!AS125+Abr!AS125+May!AS125),IF(Config!$C$6=6,SUM(+Ene!AS125+Feb!AS125+Mar!AS125+Abr!AS125+May!AS125+Jun!AS125),IF(Config!$C$6=7,SUM(Ene!AS125+Feb!AS125+Mar!AS125+Abr!AS125+May!AS125+Jun!AS125+Jul!AS125),IF(Config!$C$6=8,SUM(+Ene!AS125+Feb!AS125+Mar!AS125+Abr!AS125+May!AS125+Jun!AS125+Jul!AS125+Ago!AS125),IF(Config!$C$6=9,SUM(+Ene!AS125+Feb!AS125+Mar!AS125+Abr!AS125+May!AS125+Jun!AS125+Jul!AS125+Ago!AS125+Set!AS125),IF(Config!$C$6=10,SUM(+Ene!AS125+Feb!AS125+Mar!AS125+Abr!AS125+May!AS125+Jun!AS125+Jul!AS125+Ago!AS125+Set!AS125+Oct!AS125),IF(Config!$C$6=11,SUM(+Ene!AS125+Feb!AS125+Mar!AS125+Abr!AS125+May!AS125+Jun!AS125+Jul!AS125+Ago!AS125+Set!AS125+Oct!AS125+Nov!AS125),IF(Config!$C$6=12,SUM(+Ene!AS125+Feb!AS125+Mar!AS125+Abr!AS125+May!AS125+Jun!AS125+Jul!AS125+Ago!AS125+Set!AS125+Oct!AS125+Nov!AS125+Dic!AS125)))))))))))))</f>
        <v>0</v>
      </c>
      <c r="AT125" s="399">
        <f>IF(Config!$C$6=1,SUM(+Ene!AT125),IF(Config!$C$6=2,SUM(+Ene!AT125+Feb!AT125),IF(Config!$C$6=3,SUM(+Ene!AT125+Feb!AT125+Mar!AT125),IF(Config!$C$6=4,SUM(+Ene!AT125+Feb!AT125+Mar!AT125+Abr!AT125),IF(Config!$C$6=5,SUM(Ene!AT125+Feb!AT125+Mar!AT125+Abr!AT125+May!AT125),IF(Config!$C$6=6,SUM(+Ene!AT125+Feb!AT125+Mar!AT125+Abr!AT125+May!AT125+Jun!AT125),IF(Config!$C$6=7,SUM(Ene!AT125+Feb!AT125+Mar!AT125+Abr!AT125+May!AT125+Jun!AT125+Jul!AT125),IF(Config!$C$6=8,SUM(+Ene!AT125+Feb!AT125+Mar!AT125+Abr!AT125+May!AT125+Jun!AT125+Jul!AT125+Ago!AT125),IF(Config!$C$6=9,SUM(+Ene!AT125+Feb!AT125+Mar!AT125+Abr!AT125+May!AT125+Jun!AT125+Jul!AT125+Ago!AT125+Set!AT125),IF(Config!$C$6=10,SUM(+Ene!AT125+Feb!AT125+Mar!AT125+Abr!AT125+May!AT125+Jun!AT125+Jul!AT125+Ago!AT125+Set!AT125+Oct!AT125),IF(Config!$C$6=11,SUM(+Ene!AT125+Feb!AT125+Mar!AT125+Abr!AT125+May!AT125+Jun!AT125+Jul!AT125+Ago!AT125+Set!AT125+Oct!AT125+Nov!AT125),IF(Config!$C$6=12,SUM(+Ene!AT125+Feb!AT125+Mar!AT125+Abr!AT125+May!AT125+Jun!AT125+Jul!AT125+Ago!AT125+Set!AT125+Oct!AT125+Nov!AT125+Dic!AT125)))))))))))))</f>
        <v>0</v>
      </c>
      <c r="AU125">
        <f t="shared" si="79"/>
        <v>0</v>
      </c>
      <c r="AV125" s="395">
        <f t="shared" si="81"/>
        <v>0</v>
      </c>
      <c r="AW125" s="395">
        <f t="shared" si="82"/>
        <v>0</v>
      </c>
      <c r="AX125" s="395">
        <f t="shared" si="83"/>
        <v>0</v>
      </c>
      <c r="AY125" s="395">
        <f t="shared" si="84"/>
        <v>0</v>
      </c>
      <c r="AZ125" s="395">
        <f t="shared" si="85"/>
        <v>0</v>
      </c>
      <c r="BA125" s="395">
        <f t="shared" si="86"/>
        <v>0</v>
      </c>
      <c r="BB125" s="37">
        <f t="shared" si="59"/>
        <v>0</v>
      </c>
      <c r="BC125" s="395">
        <f t="shared" si="87"/>
        <v>0</v>
      </c>
      <c r="BD125" s="396">
        <f t="shared" si="88"/>
        <v>0</v>
      </c>
      <c r="BE125" s="395">
        <f t="shared" si="89"/>
        <v>0</v>
      </c>
      <c r="BF125" s="54">
        <f t="shared" si="69"/>
        <v>0</v>
      </c>
      <c r="BG125" t="str">
        <f t="shared" si="80"/>
        <v>OK</v>
      </c>
    </row>
    <row r="126" spans="1:59" x14ac:dyDescent="0.25">
      <c r="A126" s="400">
        <v>123</v>
      </c>
      <c r="B126" s="397" t="str">
        <f>METAS!B122</f>
        <v>PORCENTAJE DE NIÑOS  DE 2 AÑOS CON ANEMIA</v>
      </c>
      <c r="C126" s="390" t="str">
        <f>METAS!D122</f>
        <v>NUTRICIÓN</v>
      </c>
      <c r="D126" s="399">
        <f>IF(Config!$C$6=1,SUM(+Ene!D126),IF(Config!$C$6=2,SUM(+Ene!D126+Feb!D126),IF(Config!$C$6=3,SUM(+Ene!D126+Feb!D126+Mar!D126),IF(Config!$C$6=4,SUM(+Ene!D126+Feb!D126+Mar!D126+Abr!D126),IF(Config!$C$6=5,SUM(Ene!D126+Feb!D126+Mar!D126+Abr!D126+May!D126),IF(Config!$C$6=6,SUM(+Ene!D126+Feb!D126+Mar!D126+Abr!D126+May!D126+Jun!D126),IF(Config!$C$6=7,SUM(Ene!D126+Feb!D126+Mar!D126+Abr!D126+May!D126+Jun!D126+Jul!D126),IF(Config!$C$6=8,SUM(+Ene!D126+Feb!D126+Mar!D126+Abr!D126+May!D126+Jun!D126+Jul!D126+Ago!D126),IF(Config!$C$6=9,SUM(+Ene!D126+Feb!D126+Mar!D126+Abr!D126+May!D126+Jun!D126+Jul!D126+Ago!D126+Set!D126),IF(Config!$C$6=10,SUM(+Ene!D126+Feb!D126+Mar!D126+Abr!D126+May!D126+Jun!D126+Jul!D126+Ago!D126+Set!D126+Oct!D126),IF(Config!$C$6=11,SUM(+Ene!D126+Feb!D126+Mar!D126+Abr!D126+May!D126+Jun!D126+Jul!D126+Ago!D126+Set!D126+Oct!D126+Nov!D126),IF(Config!$C$6=12,SUM(+Ene!D126+Feb!D126+Mar!D126+Abr!D126+May!D126+Jun!D126+Jul!D126+Ago!D126+Set!D126+Oct!D126+Nov!D126+Dic!D126)))))))))))))</f>
        <v>0</v>
      </c>
      <c r="E126" s="399">
        <f>IF(Config!$C$6=1,SUM(+Ene!E126),IF(Config!$C$6=2,SUM(+Ene!E126+Feb!E126),IF(Config!$C$6=3,SUM(+Ene!E126+Feb!E126+Mar!E126),IF(Config!$C$6=4,SUM(+Ene!E126+Feb!E126+Mar!E126+Abr!E126),IF(Config!$C$6=5,SUM(Ene!E126+Feb!E126+Mar!E126+Abr!E126+May!E126),IF(Config!$C$6=6,SUM(+Ene!E126+Feb!E126+Mar!E126+Abr!E126+May!E126+Jun!E126),IF(Config!$C$6=7,SUM(Ene!E126+Feb!E126+Mar!E126+Abr!E126+May!E126+Jun!E126+Jul!E126),IF(Config!$C$6=8,SUM(+Ene!E126+Feb!E126+Mar!E126+Abr!E126+May!E126+Jun!E126+Jul!E126+Ago!E126),IF(Config!$C$6=9,SUM(+Ene!E126+Feb!E126+Mar!E126+Abr!E126+May!E126+Jun!E126+Jul!E126+Ago!E126+Set!E126),IF(Config!$C$6=10,SUM(+Ene!E126+Feb!E126+Mar!E126+Abr!E126+May!E126+Jun!E126+Jul!E126+Ago!E126+Set!E126+Oct!E126),IF(Config!$C$6=11,SUM(+Ene!E126+Feb!E126+Mar!E126+Abr!E126+May!E126+Jun!E126+Jul!E126+Ago!E126+Set!E126+Oct!E126+Nov!E126),IF(Config!$C$6=12,SUM(+Ene!E126+Feb!E126+Mar!E126+Abr!E126+May!E126+Jun!E126+Jul!E126+Ago!E126+Set!E126+Oct!E126+Nov!E126+Dic!E126)))))))))))))</f>
        <v>0</v>
      </c>
      <c r="F126" s="429">
        <f>IF(Config!$C$6=1,SUM(+Ene!F146),IF(Config!$C$6=2,SUM(+Ene!F146+Feb!F146),IF(Config!$C$6=3,SUM(+Ene!F146+Feb!F146+Mar!F146),IF(Config!$C$6=4,SUM(+Ene!F146+Feb!F146+Mar!F146+Abr!F146),IF(Config!$C$6=5,SUM(Ene!F146+Feb!F146+Mar!F146+Abr!F146+May!F146),IF(Config!$C$6=6,SUM(+Ene!F146+Feb!F146+Mar!F146+Abr!F146+May!F146+Jun!F146),IF(Config!$C$6=7,SUM(Ene!F146+Feb!F146+Mar!F146+Abr!F146+May!F146+Jun!F146+Jul!F146),IF(Config!$C$6=8,SUM(+Ene!F146+Feb!F146+Mar!F146+Abr!F146+May!F146+Jun!F146+Jul!F146+Ago!F146),IF(Config!$C$6=9,SUM(+Ene!F146+Feb!F146+Mar!F146+Abr!F146+May!F146+Jun!F146+Jul!F146+Ago!F146+Set!F146),IF(Config!$C$6=10,SUM(+Ene!F146+Feb!F146+Mar!F146+Abr!F146+May!F146+Jun!F146+Jul!F146+Ago!F146+Set!F146+Oct!F146),IF(Config!$C$6=11,SUM(+Ene!F146+Feb!F146+Mar!F146+Abr!F146+May!F146+Jun!F146+Jul!F146+Ago!F146+Set!F146+Oct!F146+Nov!F146),IF(Config!$C$6=12,SUM(+Ene!F146+Feb!F146+Mar!F146+Abr!F146+May!F146+Jun!F146+Jul!F146+Ago!F146+Set!F146+Oct!F146+Nov!F146+Dic!F146)))))))))))))</f>
        <v>0</v>
      </c>
      <c r="G126" s="399">
        <f>IF(Config!$C$6=1,SUM(+Ene!G126),IF(Config!$C$6=2,SUM(+Ene!G126+Feb!G126),IF(Config!$C$6=3,SUM(+Ene!G126+Feb!G126+Mar!G126),IF(Config!$C$6=4,SUM(+Ene!G126+Feb!G126+Mar!G126+Abr!G126),IF(Config!$C$6=5,SUM(Ene!G126+Feb!G126+Mar!G126+Abr!G126+May!G126),IF(Config!$C$6=6,SUM(+Ene!G126+Feb!G126+Mar!G126+Abr!G126+May!G126+Jun!G126),IF(Config!$C$6=7,SUM(Ene!G126+Feb!G126+Mar!G126+Abr!G126+May!G126+Jun!G126+Jul!G126),IF(Config!$C$6=8,SUM(+Ene!G126+Feb!G126+Mar!G126+Abr!G126+May!G126+Jun!G126+Jul!G126+Ago!G126),IF(Config!$C$6=9,SUM(+Ene!G126+Feb!G126+Mar!G126+Abr!G126+May!G126+Jun!G126+Jul!G126+Ago!G126+Set!G126),IF(Config!$C$6=10,SUM(+Ene!G126+Feb!G126+Mar!G126+Abr!G126+May!G126+Jun!G126+Jul!G126+Ago!G126+Set!G126+Oct!G126),IF(Config!$C$6=11,SUM(+Ene!G126+Feb!G126+Mar!G126+Abr!G126+May!G126+Jun!G126+Jul!G126+Ago!G126+Set!G126+Oct!G126+Nov!G126),IF(Config!$C$6=12,SUM(+Ene!G126+Feb!G126+Mar!G126+Abr!G126+May!G126+Jun!G126+Jul!G126+Ago!G126+Set!G126+Oct!G126+Nov!G126+Dic!G126)))))))))))))</f>
        <v>0</v>
      </c>
      <c r="H126" s="399">
        <f>IF(Config!$C$6=1,SUM(+Ene!H126),IF(Config!$C$6=2,SUM(+Ene!H126+Feb!H126),IF(Config!$C$6=3,SUM(+Ene!H126+Feb!H126+Mar!H126),IF(Config!$C$6=4,SUM(+Ene!H126+Feb!H126+Mar!H126+Abr!H126),IF(Config!$C$6=5,SUM(Ene!H126+Feb!H126+Mar!H126+Abr!H126+May!H126),IF(Config!$C$6=6,SUM(+Ene!H126+Feb!H126+Mar!H126+Abr!H126+May!H126+Jun!H126),IF(Config!$C$6=7,SUM(Ene!H126+Feb!H126+Mar!H126+Abr!H126+May!H126+Jun!H126+Jul!H126),IF(Config!$C$6=8,SUM(+Ene!H126+Feb!H126+Mar!H126+Abr!H126+May!H126+Jun!H126+Jul!H126+Ago!H126),IF(Config!$C$6=9,SUM(+Ene!H126+Feb!H126+Mar!H126+Abr!H126+May!H126+Jun!H126+Jul!H126+Ago!H126+Set!H126),IF(Config!$C$6=10,SUM(+Ene!H126+Feb!H126+Mar!H126+Abr!H126+May!H126+Jun!H126+Jul!H126+Ago!H126+Set!H126+Oct!H126),IF(Config!$C$6=11,SUM(+Ene!H126+Feb!H126+Mar!H126+Abr!H126+May!H126+Jun!H126+Jul!H126+Ago!H126+Set!H126+Oct!H126+Nov!H126),IF(Config!$C$6=12,SUM(+Ene!H126+Feb!H126+Mar!H126+Abr!H126+May!H126+Jun!H126+Jul!H126+Ago!H126+Set!H126+Oct!H126+Nov!H126+Dic!H126)))))))))))))</f>
        <v>0</v>
      </c>
      <c r="I126" s="399">
        <f>IF(Config!$C$6=1,SUM(+Ene!I126),IF(Config!$C$6=2,SUM(+Ene!I126+Feb!I126),IF(Config!$C$6=3,SUM(+Ene!I126+Feb!I126+Mar!I126),IF(Config!$C$6=4,SUM(+Ene!I126+Feb!I126+Mar!I126+Abr!I126),IF(Config!$C$6=5,SUM(Ene!I126+Feb!I126+Mar!I126+Abr!I126+May!I126),IF(Config!$C$6=6,SUM(+Ene!I126+Feb!I126+Mar!I126+Abr!I126+May!I126+Jun!I126),IF(Config!$C$6=7,SUM(Ene!I126+Feb!I126+Mar!I126+Abr!I126+May!I126+Jun!I126+Jul!I126),IF(Config!$C$6=8,SUM(+Ene!I126+Feb!I126+Mar!I126+Abr!I126+May!I126+Jun!I126+Jul!I126+Ago!I126),IF(Config!$C$6=9,SUM(+Ene!I126+Feb!I126+Mar!I126+Abr!I126+May!I126+Jun!I126+Jul!I126+Ago!I126+Set!I126),IF(Config!$C$6=10,SUM(+Ene!I126+Feb!I126+Mar!I126+Abr!I126+May!I126+Jun!I126+Jul!I126+Ago!I126+Set!I126+Oct!I126),IF(Config!$C$6=11,SUM(+Ene!I126+Feb!I126+Mar!I126+Abr!I126+May!I126+Jun!I126+Jul!I126+Ago!I126+Set!I126+Oct!I126+Nov!I126),IF(Config!$C$6=12,SUM(+Ene!I126+Feb!I126+Mar!I126+Abr!I126+May!I126+Jun!I126+Jul!I126+Ago!I126+Set!I126+Oct!I126+Nov!I126+Dic!I126)))))))))))))</f>
        <v>0</v>
      </c>
      <c r="J126" s="399">
        <f>IF(Config!$C$6=1,SUM(+Ene!J126),IF(Config!$C$6=2,SUM(+Ene!J126+Feb!J126),IF(Config!$C$6=3,SUM(+Ene!J126+Feb!J126+Mar!J126),IF(Config!$C$6=4,SUM(+Ene!J126+Feb!J126+Mar!J126+Abr!J126),IF(Config!$C$6=5,SUM(Ene!J126+Feb!J126+Mar!J126+Abr!J126+May!J126),IF(Config!$C$6=6,SUM(+Ene!J126+Feb!J126+Mar!J126+Abr!J126+May!J126+Jun!J126),IF(Config!$C$6=7,SUM(Ene!J126+Feb!J126+Mar!J126+Abr!J126+May!J126+Jun!J126+Jul!J126),IF(Config!$C$6=8,SUM(+Ene!J126+Feb!J126+Mar!J126+Abr!J126+May!J126+Jun!J126+Jul!J126+Ago!J126),IF(Config!$C$6=9,SUM(+Ene!J126+Feb!J126+Mar!J126+Abr!J126+May!J126+Jun!J126+Jul!J126+Ago!J126+Set!J126),IF(Config!$C$6=10,SUM(+Ene!J126+Feb!J126+Mar!J126+Abr!J126+May!J126+Jun!J126+Jul!J126+Ago!J126+Set!J126+Oct!J126),IF(Config!$C$6=11,SUM(+Ene!J126+Feb!J126+Mar!J126+Abr!J126+May!J126+Jun!J126+Jul!J126+Ago!J126+Set!J126+Oct!J126+Nov!J126),IF(Config!$C$6=12,SUM(+Ene!J126+Feb!J126+Mar!J126+Abr!J126+May!J126+Jun!J126+Jul!J126+Ago!J126+Set!J126+Oct!J126+Nov!J126+Dic!J126)))))))))))))</f>
        <v>0</v>
      </c>
      <c r="K126" s="399">
        <f>IF(Config!$C$6=1,SUM(+Ene!K126),IF(Config!$C$6=2,SUM(+Ene!K126+Feb!K126),IF(Config!$C$6=3,SUM(+Ene!K126+Feb!K126+Mar!K126),IF(Config!$C$6=4,SUM(+Ene!K126+Feb!K126+Mar!K126+Abr!K126),IF(Config!$C$6=5,SUM(Ene!K126+Feb!K126+Mar!K126+Abr!K126+May!K126),IF(Config!$C$6=6,SUM(+Ene!K126+Feb!K126+Mar!K126+Abr!K126+May!K126+Jun!K126),IF(Config!$C$6=7,SUM(Ene!K126+Feb!K126+Mar!K126+Abr!K126+May!K126+Jun!K126+Jul!K126),IF(Config!$C$6=8,SUM(+Ene!K126+Feb!K126+Mar!K126+Abr!K126+May!K126+Jun!K126+Jul!K126+Ago!K126),IF(Config!$C$6=9,SUM(+Ene!K126+Feb!K126+Mar!K126+Abr!K126+May!K126+Jun!K126+Jul!K126+Ago!K126+Set!K126),IF(Config!$C$6=10,SUM(+Ene!K126+Feb!K126+Mar!K126+Abr!K126+May!K126+Jun!K126+Jul!K126+Ago!K126+Set!K126+Oct!K126),IF(Config!$C$6=11,SUM(+Ene!K126+Feb!K126+Mar!K126+Abr!K126+May!K126+Jun!K126+Jul!K126+Ago!K126+Set!K126+Oct!K126+Nov!K126),IF(Config!$C$6=12,SUM(+Ene!K126+Feb!K126+Mar!K126+Abr!K126+May!K126+Jun!K126+Jul!K126+Ago!K126+Set!K126+Oct!K126+Nov!K126+Dic!K126)))))))))))))</f>
        <v>0</v>
      </c>
      <c r="L126" s="399">
        <f>IF(Config!$C$6=1,SUM(+Ene!L126),IF(Config!$C$6=2,SUM(+Ene!L126+Feb!L126),IF(Config!$C$6=3,SUM(+Ene!L126+Feb!L126+Mar!L126),IF(Config!$C$6=4,SUM(+Ene!L126+Feb!L126+Mar!L126+Abr!L126),IF(Config!$C$6=5,SUM(Ene!L126+Feb!L126+Mar!L126+Abr!L126+May!L126),IF(Config!$C$6=6,SUM(+Ene!L126+Feb!L126+Mar!L126+Abr!L126+May!L126+Jun!L126),IF(Config!$C$6=7,SUM(Ene!L126+Feb!L126+Mar!L126+Abr!L126+May!L126+Jun!L126+Jul!L126),IF(Config!$C$6=8,SUM(+Ene!L126+Feb!L126+Mar!L126+Abr!L126+May!L126+Jun!L126+Jul!L126+Ago!L126),IF(Config!$C$6=9,SUM(+Ene!L126+Feb!L126+Mar!L126+Abr!L126+May!L126+Jun!L126+Jul!L126+Ago!L126+Set!L126),IF(Config!$C$6=10,SUM(+Ene!L126+Feb!L126+Mar!L126+Abr!L126+May!L126+Jun!L126+Jul!L126+Ago!L126+Set!L126+Oct!L126),IF(Config!$C$6=11,SUM(+Ene!L126+Feb!L126+Mar!L126+Abr!L126+May!L126+Jun!L126+Jul!L126+Ago!L126+Set!L126+Oct!L126+Nov!L126),IF(Config!$C$6=12,SUM(+Ene!L126+Feb!L126+Mar!L126+Abr!L126+May!L126+Jun!L126+Jul!L126+Ago!L126+Set!L126+Oct!L126+Nov!L126+Dic!L126)))))))))))))</f>
        <v>0</v>
      </c>
      <c r="M126" s="399">
        <f>IF(Config!$C$6=1,SUM(+Ene!M126),IF(Config!$C$6=2,SUM(+Ene!M126+Feb!M126),IF(Config!$C$6=3,SUM(+Ene!M126+Feb!M126+Mar!M126),IF(Config!$C$6=4,SUM(+Ene!M126+Feb!M126+Mar!M126+Abr!M126),IF(Config!$C$6=5,SUM(Ene!M126+Feb!M126+Mar!M126+Abr!M126+May!M126),IF(Config!$C$6=6,SUM(+Ene!M126+Feb!M126+Mar!M126+Abr!M126+May!M126+Jun!M126),IF(Config!$C$6=7,SUM(Ene!M126+Feb!M126+Mar!M126+Abr!M126+May!M126+Jun!M126+Jul!M126),IF(Config!$C$6=8,SUM(+Ene!M126+Feb!M126+Mar!M126+Abr!M126+May!M126+Jun!M126+Jul!M126+Ago!M126),IF(Config!$C$6=9,SUM(+Ene!M126+Feb!M126+Mar!M126+Abr!M126+May!M126+Jun!M126+Jul!M126+Ago!M126+Set!M126),IF(Config!$C$6=10,SUM(+Ene!M126+Feb!M126+Mar!M126+Abr!M126+May!M126+Jun!M126+Jul!M126+Ago!M126+Set!M126+Oct!M126),IF(Config!$C$6=11,SUM(+Ene!M126+Feb!M126+Mar!M126+Abr!M126+May!M126+Jun!M126+Jul!M126+Ago!M126+Set!M126+Oct!M126+Nov!M126),IF(Config!$C$6=12,SUM(+Ene!M126+Feb!M126+Mar!M126+Abr!M126+May!M126+Jun!M126+Jul!M126+Ago!M126+Set!M126+Oct!M126+Nov!M126+Dic!M126)))))))))))))</f>
        <v>0</v>
      </c>
      <c r="N126" s="399">
        <f>IF(Config!$C$6=1,SUM(+Ene!N126),IF(Config!$C$6=2,SUM(+Ene!N126+Feb!N126),IF(Config!$C$6=3,SUM(+Ene!N126+Feb!N126+Mar!N126),IF(Config!$C$6=4,SUM(+Ene!N126+Feb!N126+Mar!N126+Abr!N126),IF(Config!$C$6=5,SUM(Ene!N126+Feb!N126+Mar!N126+Abr!N126+May!N126),IF(Config!$C$6=6,SUM(+Ene!N126+Feb!N126+Mar!N126+Abr!N126+May!N126+Jun!N126),IF(Config!$C$6=7,SUM(Ene!N126+Feb!N126+Mar!N126+Abr!N126+May!N126+Jun!N126+Jul!N126),IF(Config!$C$6=8,SUM(+Ene!N126+Feb!N126+Mar!N126+Abr!N126+May!N126+Jun!N126+Jul!N126+Ago!N126),IF(Config!$C$6=9,SUM(+Ene!N126+Feb!N126+Mar!N126+Abr!N126+May!N126+Jun!N126+Jul!N126+Ago!N126+Set!N126),IF(Config!$C$6=10,SUM(+Ene!N126+Feb!N126+Mar!N126+Abr!N126+May!N126+Jun!N126+Jul!N126+Ago!N126+Set!N126+Oct!N126),IF(Config!$C$6=11,SUM(+Ene!N126+Feb!N126+Mar!N126+Abr!N126+May!N126+Jun!N126+Jul!N126+Ago!N126+Set!N126+Oct!N126+Nov!N126),IF(Config!$C$6=12,SUM(+Ene!N126+Feb!N126+Mar!N126+Abr!N126+May!N126+Jun!N126+Jul!N126+Ago!N126+Set!N126+Oct!N126+Nov!N126+Dic!N126)))))))))))))</f>
        <v>0</v>
      </c>
      <c r="O126" s="399">
        <f>IF(Config!$C$6=1,SUM(+Ene!O126),IF(Config!$C$6=2,SUM(+Ene!O126+Feb!O126),IF(Config!$C$6=3,SUM(+Ene!O126+Feb!O126+Mar!O126),IF(Config!$C$6=4,SUM(+Ene!O126+Feb!O126+Mar!O126+Abr!O126),IF(Config!$C$6=5,SUM(Ene!O126+Feb!O126+Mar!O126+Abr!O126+May!O126),IF(Config!$C$6=6,SUM(+Ene!O126+Feb!O126+Mar!O126+Abr!O126+May!O126+Jun!O126),IF(Config!$C$6=7,SUM(Ene!O126+Feb!O126+Mar!O126+Abr!O126+May!O126+Jun!O126+Jul!O126),IF(Config!$C$6=8,SUM(+Ene!O126+Feb!O126+Mar!O126+Abr!O126+May!O126+Jun!O126+Jul!O126+Ago!O126),IF(Config!$C$6=9,SUM(+Ene!O126+Feb!O126+Mar!O126+Abr!O126+May!O126+Jun!O126+Jul!O126+Ago!O126+Set!O126),IF(Config!$C$6=10,SUM(+Ene!O126+Feb!O126+Mar!O126+Abr!O126+May!O126+Jun!O126+Jul!O126+Ago!O126+Set!O126+Oct!O126),IF(Config!$C$6=11,SUM(+Ene!O126+Feb!O126+Mar!O126+Abr!O126+May!O126+Jun!O126+Jul!O126+Ago!O126+Set!O126+Oct!O126+Nov!O126),IF(Config!$C$6=12,SUM(+Ene!O126+Feb!O126+Mar!O126+Abr!O126+May!O126+Jun!O126+Jul!O126+Ago!O126+Set!O126+Oct!O126+Nov!O126+Dic!O126)))))))))))))</f>
        <v>0</v>
      </c>
      <c r="P126" s="399">
        <f>IF(Config!$C$6=1,SUM(+Ene!P126),IF(Config!$C$6=2,SUM(+Ene!P126+Feb!P126),IF(Config!$C$6=3,SUM(+Ene!P126+Feb!P126+Mar!P126),IF(Config!$C$6=4,SUM(+Ene!P126+Feb!P126+Mar!P126+Abr!P126),IF(Config!$C$6=5,SUM(Ene!P126+Feb!P126+Mar!P126+Abr!P126+May!P126),IF(Config!$C$6=6,SUM(+Ene!P126+Feb!P126+Mar!P126+Abr!P126+May!P126+Jun!P126),IF(Config!$C$6=7,SUM(Ene!P126+Feb!P126+Mar!P126+Abr!P126+May!P126+Jun!P126+Jul!P126),IF(Config!$C$6=8,SUM(+Ene!P126+Feb!P126+Mar!P126+Abr!P126+May!P126+Jun!P126+Jul!P126+Ago!P126),IF(Config!$C$6=9,SUM(+Ene!P126+Feb!P126+Mar!P126+Abr!P126+May!P126+Jun!P126+Jul!P126+Ago!P126+Set!P126),IF(Config!$C$6=10,SUM(+Ene!P126+Feb!P126+Mar!P126+Abr!P126+May!P126+Jun!P126+Jul!P126+Ago!P126+Set!P126+Oct!P126),IF(Config!$C$6=11,SUM(+Ene!P126+Feb!P126+Mar!P126+Abr!P126+May!P126+Jun!P126+Jul!P126+Ago!P126+Set!P126+Oct!P126+Nov!P126),IF(Config!$C$6=12,SUM(+Ene!P126+Feb!P126+Mar!P126+Abr!P126+May!P126+Jun!P126+Jul!P126+Ago!P126+Set!P126+Oct!P126+Nov!P126+Dic!P126)))))))))))))</f>
        <v>0</v>
      </c>
      <c r="Q126" s="399">
        <f>IF(Config!$C$6=1,SUM(+Ene!Q126),IF(Config!$C$6=2,SUM(+Ene!Q126+Feb!Q126),IF(Config!$C$6=3,SUM(+Ene!Q126+Feb!Q126+Mar!Q126),IF(Config!$C$6=4,SUM(+Ene!Q126+Feb!Q126+Mar!Q126+Abr!Q126),IF(Config!$C$6=5,SUM(Ene!Q126+Feb!Q126+Mar!Q126+Abr!Q126+May!Q126),IF(Config!$C$6=6,SUM(+Ene!Q126+Feb!Q126+Mar!Q126+Abr!Q126+May!Q126+Jun!Q126),IF(Config!$C$6=7,SUM(Ene!Q126+Feb!Q126+Mar!Q126+Abr!Q126+May!Q126+Jun!Q126+Jul!Q126),IF(Config!$C$6=8,SUM(+Ene!Q126+Feb!Q126+Mar!Q126+Abr!Q126+May!Q126+Jun!Q126+Jul!Q126+Ago!Q126),IF(Config!$C$6=9,SUM(+Ene!Q126+Feb!Q126+Mar!Q126+Abr!Q126+May!Q126+Jun!Q126+Jul!Q126+Ago!Q126+Set!Q126),IF(Config!$C$6=10,SUM(+Ene!Q126+Feb!Q126+Mar!Q126+Abr!Q126+May!Q126+Jun!Q126+Jul!Q126+Ago!Q126+Set!Q126+Oct!Q126),IF(Config!$C$6=11,SUM(+Ene!Q126+Feb!Q126+Mar!Q126+Abr!Q126+May!Q126+Jun!Q126+Jul!Q126+Ago!Q126+Set!Q126+Oct!Q126+Nov!Q126),IF(Config!$C$6=12,SUM(+Ene!Q126+Feb!Q126+Mar!Q126+Abr!Q126+May!Q126+Jun!Q126+Jul!Q126+Ago!Q126+Set!Q126+Oct!Q126+Nov!Q126+Dic!Q126)))))))))))))</f>
        <v>0</v>
      </c>
      <c r="R126" s="399">
        <f>IF(Config!$C$6=1,SUM(+Ene!R126),IF(Config!$C$6=2,SUM(+Ene!R126+Feb!R126),IF(Config!$C$6=3,SUM(+Ene!R126+Feb!R126+Mar!R126),IF(Config!$C$6=4,SUM(+Ene!R126+Feb!R126+Mar!R126+Abr!R126),IF(Config!$C$6=5,SUM(Ene!R126+Feb!R126+Mar!R126+Abr!R126+May!R126),IF(Config!$C$6=6,SUM(+Ene!R126+Feb!R126+Mar!R126+Abr!R126+May!R126+Jun!R126),IF(Config!$C$6=7,SUM(Ene!R126+Feb!R126+Mar!R126+Abr!R126+May!R126+Jun!R126+Jul!R126),IF(Config!$C$6=8,SUM(+Ene!R126+Feb!R126+Mar!R126+Abr!R126+May!R126+Jun!R126+Jul!R126+Ago!R126),IF(Config!$C$6=9,SUM(+Ene!R126+Feb!R126+Mar!R126+Abr!R126+May!R126+Jun!R126+Jul!R126+Ago!R126+Set!R126),IF(Config!$C$6=10,SUM(+Ene!R126+Feb!R126+Mar!R126+Abr!R126+May!R126+Jun!R126+Jul!R126+Ago!R126+Set!R126+Oct!R126),IF(Config!$C$6=11,SUM(+Ene!R126+Feb!R126+Mar!R126+Abr!R126+May!R126+Jun!R126+Jul!R126+Ago!R126+Set!R126+Oct!R126+Nov!R126),IF(Config!$C$6=12,SUM(+Ene!R126+Feb!R126+Mar!R126+Abr!R126+May!R126+Jun!R126+Jul!R126+Ago!R126+Set!R126+Oct!R126+Nov!R126+Dic!R126)))))))))))))</f>
        <v>0</v>
      </c>
      <c r="S126" s="399">
        <f>IF(Config!$C$6=1,SUM(+Ene!S126),IF(Config!$C$6=2,SUM(+Ene!S126+Feb!S126),IF(Config!$C$6=3,SUM(+Ene!S126+Feb!S126+Mar!S126),IF(Config!$C$6=4,SUM(+Ene!S126+Feb!S126+Mar!S126+Abr!S126),IF(Config!$C$6=5,SUM(Ene!S126+Feb!S126+Mar!S126+Abr!S126+May!S126),IF(Config!$C$6=6,SUM(+Ene!S126+Feb!S126+Mar!S126+Abr!S126+May!S126+Jun!S126),IF(Config!$C$6=7,SUM(Ene!S126+Feb!S126+Mar!S126+Abr!S126+May!S126+Jun!S126+Jul!S126),IF(Config!$C$6=8,SUM(+Ene!S126+Feb!S126+Mar!S126+Abr!S126+May!S126+Jun!S126+Jul!S126+Ago!S126),IF(Config!$C$6=9,SUM(+Ene!S126+Feb!S126+Mar!S126+Abr!S126+May!S126+Jun!S126+Jul!S126+Ago!S126+Set!S126),IF(Config!$C$6=10,SUM(+Ene!S126+Feb!S126+Mar!S126+Abr!S126+May!S126+Jun!S126+Jul!S126+Ago!S126+Set!S126+Oct!S126),IF(Config!$C$6=11,SUM(+Ene!S126+Feb!S126+Mar!S126+Abr!S126+May!S126+Jun!S126+Jul!S126+Ago!S126+Set!S126+Oct!S126+Nov!S126),IF(Config!$C$6=12,SUM(+Ene!S126+Feb!S126+Mar!S126+Abr!S126+May!S126+Jun!S126+Jul!S126+Ago!S126+Set!S126+Oct!S126+Nov!S126+Dic!S126)))))))))))))</f>
        <v>0</v>
      </c>
      <c r="T126" s="399">
        <f>IF(Config!$C$6=1,SUM(+Ene!T126),IF(Config!$C$6=2,SUM(+Ene!T126+Feb!T126),IF(Config!$C$6=3,SUM(+Ene!T126+Feb!T126+Mar!T126),IF(Config!$C$6=4,SUM(+Ene!T126+Feb!T126+Mar!T126+Abr!T126),IF(Config!$C$6=5,SUM(Ene!T126+Feb!T126+Mar!T126+Abr!T126+May!T126),IF(Config!$C$6=6,SUM(+Ene!T126+Feb!T126+Mar!T126+Abr!T126+May!T126+Jun!T126),IF(Config!$C$6=7,SUM(Ene!T126+Feb!T126+Mar!T126+Abr!T126+May!T126+Jun!T126+Jul!T126),IF(Config!$C$6=8,SUM(+Ene!T126+Feb!T126+Mar!T126+Abr!T126+May!T126+Jun!T126+Jul!T126+Ago!T126),IF(Config!$C$6=9,SUM(+Ene!T126+Feb!T126+Mar!T126+Abr!T126+May!T126+Jun!T126+Jul!T126+Ago!T126+Set!T126),IF(Config!$C$6=10,SUM(+Ene!T126+Feb!T126+Mar!T126+Abr!T126+May!T126+Jun!T126+Jul!T126+Ago!T126+Set!T126+Oct!T126),IF(Config!$C$6=11,SUM(+Ene!T126+Feb!T126+Mar!T126+Abr!T126+May!T126+Jun!T126+Jul!T126+Ago!T126+Set!T126+Oct!T126+Nov!T126),IF(Config!$C$6=12,SUM(+Ene!T126+Feb!T126+Mar!T126+Abr!T126+May!T126+Jun!T126+Jul!T126+Ago!T126+Set!T126+Oct!T126+Nov!T126+Dic!T126)))))))))))))</f>
        <v>0</v>
      </c>
      <c r="U126" s="399">
        <f>IF(Config!$C$6=1,SUM(+Ene!U126),IF(Config!$C$6=2,SUM(+Ene!U126+Feb!U126),IF(Config!$C$6=3,SUM(+Ene!U126+Feb!U126+Mar!U126),IF(Config!$C$6=4,SUM(+Ene!U126+Feb!U126+Mar!U126+Abr!U126),IF(Config!$C$6=5,SUM(Ene!U126+Feb!U126+Mar!U126+Abr!U126+May!U126),IF(Config!$C$6=6,SUM(+Ene!U126+Feb!U126+Mar!U126+Abr!U126+May!U126+Jun!U126),IF(Config!$C$6=7,SUM(Ene!U126+Feb!U126+Mar!U126+Abr!U126+May!U126+Jun!U126+Jul!U126),IF(Config!$C$6=8,SUM(+Ene!U126+Feb!U126+Mar!U126+Abr!U126+May!U126+Jun!U126+Jul!U126+Ago!U126),IF(Config!$C$6=9,SUM(+Ene!U126+Feb!U126+Mar!U126+Abr!U126+May!U126+Jun!U126+Jul!U126+Ago!U126+Set!U126),IF(Config!$C$6=10,SUM(+Ene!U126+Feb!U126+Mar!U126+Abr!U126+May!U126+Jun!U126+Jul!U126+Ago!U126+Set!U126+Oct!U126),IF(Config!$C$6=11,SUM(+Ene!U126+Feb!U126+Mar!U126+Abr!U126+May!U126+Jun!U126+Jul!U126+Ago!U126+Set!U126+Oct!U126+Nov!U126),IF(Config!$C$6=12,SUM(+Ene!U126+Feb!U126+Mar!U126+Abr!U126+May!U126+Jun!U126+Jul!U126+Ago!U126+Set!U126+Oct!U126+Nov!U126+Dic!U126)))))))))))))</f>
        <v>0</v>
      </c>
      <c r="V126" s="399">
        <f>IF(Config!$C$6=1,SUM(+Ene!V126),IF(Config!$C$6=2,SUM(+Ene!V126+Feb!V126),IF(Config!$C$6=3,SUM(+Ene!V126+Feb!V126+Mar!V126),IF(Config!$C$6=4,SUM(+Ene!V126+Feb!V126+Mar!V126+Abr!V126),IF(Config!$C$6=5,SUM(Ene!V126+Feb!V126+Mar!V126+Abr!V126+May!V126),IF(Config!$C$6=6,SUM(+Ene!V126+Feb!V126+Mar!V126+Abr!V126+May!V126+Jun!V126),IF(Config!$C$6=7,SUM(Ene!V126+Feb!V126+Mar!V126+Abr!V126+May!V126+Jun!V126+Jul!V126),IF(Config!$C$6=8,SUM(+Ene!V126+Feb!V126+Mar!V126+Abr!V126+May!V126+Jun!V126+Jul!V126+Ago!V126),IF(Config!$C$6=9,SUM(+Ene!V126+Feb!V126+Mar!V126+Abr!V126+May!V126+Jun!V126+Jul!V126+Ago!V126+Set!V126),IF(Config!$C$6=10,SUM(+Ene!V126+Feb!V126+Mar!V126+Abr!V126+May!V126+Jun!V126+Jul!V126+Ago!V126+Set!V126+Oct!V126),IF(Config!$C$6=11,SUM(+Ene!V126+Feb!V126+Mar!V126+Abr!V126+May!V126+Jun!V126+Jul!V126+Ago!V126+Set!V126+Oct!V126+Nov!V126),IF(Config!$C$6=12,SUM(+Ene!V126+Feb!V126+Mar!V126+Abr!V126+May!V126+Jun!V126+Jul!V126+Ago!V126+Set!V126+Oct!V126+Nov!V126+Dic!V126)))))))))))))</f>
        <v>0</v>
      </c>
      <c r="W126" s="399">
        <f>IF(Config!$C$6=1,SUM(+Ene!W126),IF(Config!$C$6=2,SUM(+Ene!W126+Feb!W126),IF(Config!$C$6=3,SUM(+Ene!W126+Feb!W126+Mar!W126),IF(Config!$C$6=4,SUM(+Ene!W126+Feb!W126+Mar!W126+Abr!W126),IF(Config!$C$6=5,SUM(Ene!W126+Feb!W126+Mar!W126+Abr!W126+May!W126),IF(Config!$C$6=6,SUM(+Ene!W126+Feb!W126+Mar!W126+Abr!W126+May!W126+Jun!W126),IF(Config!$C$6=7,SUM(Ene!W126+Feb!W126+Mar!W126+Abr!W126+May!W126+Jun!W126+Jul!W126),IF(Config!$C$6=8,SUM(+Ene!W126+Feb!W126+Mar!W126+Abr!W126+May!W126+Jun!W126+Jul!W126+Ago!W126),IF(Config!$C$6=9,SUM(+Ene!W126+Feb!W126+Mar!W126+Abr!W126+May!W126+Jun!W126+Jul!W126+Ago!W126+Set!W126),IF(Config!$C$6=10,SUM(+Ene!W126+Feb!W126+Mar!W126+Abr!W126+May!W126+Jun!W126+Jul!W126+Ago!W126+Set!W126+Oct!W126),IF(Config!$C$6=11,SUM(+Ene!W126+Feb!W126+Mar!W126+Abr!W126+May!W126+Jun!W126+Jul!W126+Ago!W126+Set!W126+Oct!W126+Nov!W126),IF(Config!$C$6=12,SUM(+Ene!W126+Feb!W126+Mar!W126+Abr!W126+May!W126+Jun!W126+Jul!W126+Ago!W126+Set!W126+Oct!W126+Nov!W126+Dic!W126)))))))))))))</f>
        <v>0</v>
      </c>
      <c r="X126" s="399">
        <f>IF(Config!$C$6=1,SUM(+Ene!X126),IF(Config!$C$6=2,SUM(+Ene!X126+Feb!X126),IF(Config!$C$6=3,SUM(+Ene!X126+Feb!X126+Mar!X126),IF(Config!$C$6=4,SUM(+Ene!X126+Feb!X126+Mar!X126+Abr!X126),IF(Config!$C$6=5,SUM(Ene!X126+Feb!X126+Mar!X126+Abr!X126+May!X126),IF(Config!$C$6=6,SUM(+Ene!X126+Feb!X126+Mar!X126+Abr!X126+May!X126+Jun!X126),IF(Config!$C$6=7,SUM(Ene!X126+Feb!X126+Mar!X126+Abr!X126+May!X126+Jun!X126+Jul!X126),IF(Config!$C$6=8,SUM(+Ene!X126+Feb!X126+Mar!X126+Abr!X126+May!X126+Jun!X126+Jul!X126+Ago!X126),IF(Config!$C$6=9,SUM(+Ene!X126+Feb!X126+Mar!X126+Abr!X126+May!X126+Jun!X126+Jul!X126+Ago!X126+Set!X126),IF(Config!$C$6=10,SUM(+Ene!X126+Feb!X126+Mar!X126+Abr!X126+May!X126+Jun!X126+Jul!X126+Ago!X126+Set!X126+Oct!X126),IF(Config!$C$6=11,SUM(+Ene!X126+Feb!X126+Mar!X126+Abr!X126+May!X126+Jun!X126+Jul!X126+Ago!X126+Set!X126+Oct!X126+Nov!X126),IF(Config!$C$6=12,SUM(+Ene!X126+Feb!X126+Mar!X126+Abr!X126+May!X126+Jun!X126+Jul!X126+Ago!X126+Set!X126+Oct!X126+Nov!X126+Dic!X126)))))))))))))</f>
        <v>0</v>
      </c>
      <c r="Y126" s="399">
        <f>IF(Config!$C$6=1,SUM(+Ene!Y126),IF(Config!$C$6=2,SUM(+Ene!Y126+Feb!Y126),IF(Config!$C$6=3,SUM(+Ene!Y126+Feb!Y126+Mar!Y126),IF(Config!$C$6=4,SUM(+Ene!Y126+Feb!Y126+Mar!Y126+Abr!Y126),IF(Config!$C$6=5,SUM(Ene!Y126+Feb!Y126+Mar!Y126+Abr!Y126+May!Y126),IF(Config!$C$6=6,SUM(+Ene!Y126+Feb!Y126+Mar!Y126+Abr!Y126+May!Y126+Jun!Y126),IF(Config!$C$6=7,SUM(Ene!Y126+Feb!Y126+Mar!Y126+Abr!Y126+May!Y126+Jun!Y126+Jul!Y126),IF(Config!$C$6=8,SUM(+Ene!Y126+Feb!Y126+Mar!Y126+Abr!Y126+May!Y126+Jun!Y126+Jul!Y126+Ago!Y126),IF(Config!$C$6=9,SUM(+Ene!Y126+Feb!Y126+Mar!Y126+Abr!Y126+May!Y126+Jun!Y126+Jul!Y126+Ago!Y126+Set!Y126),IF(Config!$C$6=10,SUM(+Ene!Y126+Feb!Y126+Mar!Y126+Abr!Y126+May!Y126+Jun!Y126+Jul!Y126+Ago!Y126+Set!Y126+Oct!Y126),IF(Config!$C$6=11,SUM(+Ene!Y126+Feb!Y126+Mar!Y126+Abr!Y126+May!Y126+Jun!Y126+Jul!Y126+Ago!Y126+Set!Y126+Oct!Y126+Nov!Y126),IF(Config!$C$6=12,SUM(+Ene!Y126+Feb!Y126+Mar!Y126+Abr!Y126+May!Y126+Jun!Y126+Jul!Y126+Ago!Y126+Set!Y126+Oct!Y126+Nov!Y126+Dic!Y126)))))))))))))</f>
        <v>0</v>
      </c>
      <c r="Z126" s="399">
        <f>IF(Config!$C$6=1,SUM(+Ene!Z126),IF(Config!$C$6=2,SUM(+Ene!Z126+Feb!Z126),IF(Config!$C$6=3,SUM(+Ene!Z126+Feb!Z126+Mar!Z126),IF(Config!$C$6=4,SUM(+Ene!Z126+Feb!Z126+Mar!Z126+Abr!Z126),IF(Config!$C$6=5,SUM(Ene!Z126+Feb!Z126+Mar!Z126+Abr!Z126+May!Z126),IF(Config!$C$6=6,SUM(+Ene!Z126+Feb!Z126+Mar!Z126+Abr!Z126+May!Z126+Jun!Z126),IF(Config!$C$6=7,SUM(Ene!Z126+Feb!Z126+Mar!Z126+Abr!Z126+May!Z126+Jun!Z126+Jul!Z126),IF(Config!$C$6=8,SUM(+Ene!Z126+Feb!Z126+Mar!Z126+Abr!Z126+May!Z126+Jun!Z126+Jul!Z126+Ago!Z126),IF(Config!$C$6=9,SUM(+Ene!Z126+Feb!Z126+Mar!Z126+Abr!Z126+May!Z126+Jun!Z126+Jul!Z126+Ago!Z126+Set!Z126),IF(Config!$C$6=10,SUM(+Ene!Z126+Feb!Z126+Mar!Z126+Abr!Z126+May!Z126+Jun!Z126+Jul!Z126+Ago!Z126+Set!Z126+Oct!Z126),IF(Config!$C$6=11,SUM(+Ene!Z126+Feb!Z126+Mar!Z126+Abr!Z126+May!Z126+Jun!Z126+Jul!Z126+Ago!Z126+Set!Z126+Oct!Z126+Nov!Z126),IF(Config!$C$6=12,SUM(+Ene!Z126+Feb!Z126+Mar!Z126+Abr!Z126+May!Z126+Jun!Z126+Jul!Z126+Ago!Z126+Set!Z126+Oct!Z126+Nov!Z126+Dic!Z126)))))))))))))</f>
        <v>0</v>
      </c>
      <c r="AA126" s="399">
        <f>IF(Config!$C$6=1,SUM(+Ene!AA126),IF(Config!$C$6=2,SUM(+Ene!AA126+Feb!AA126),IF(Config!$C$6=3,SUM(+Ene!AA126+Feb!AA126+Mar!AA126),IF(Config!$C$6=4,SUM(+Ene!AA126+Feb!AA126+Mar!AA126+Abr!AA126),IF(Config!$C$6=5,SUM(Ene!AA126+Feb!AA126+Mar!AA126+Abr!AA126+May!AA126),IF(Config!$C$6=6,SUM(+Ene!AA126+Feb!AA126+Mar!AA126+Abr!AA126+May!AA126+Jun!AA126),IF(Config!$C$6=7,SUM(Ene!AA126+Feb!AA126+Mar!AA126+Abr!AA126+May!AA126+Jun!AA126+Jul!AA126),IF(Config!$C$6=8,SUM(+Ene!AA126+Feb!AA126+Mar!AA126+Abr!AA126+May!AA126+Jun!AA126+Jul!AA126+Ago!AA126),IF(Config!$C$6=9,SUM(+Ene!AA126+Feb!AA126+Mar!AA126+Abr!AA126+May!AA126+Jun!AA126+Jul!AA126+Ago!AA126+Set!AA126),IF(Config!$C$6=10,SUM(+Ene!AA126+Feb!AA126+Mar!AA126+Abr!AA126+May!AA126+Jun!AA126+Jul!AA126+Ago!AA126+Set!AA126+Oct!AA126),IF(Config!$C$6=11,SUM(+Ene!AA126+Feb!AA126+Mar!AA126+Abr!AA126+May!AA126+Jun!AA126+Jul!AA126+Ago!AA126+Set!AA126+Oct!AA126+Nov!AA126),IF(Config!$C$6=12,SUM(+Ene!AA126+Feb!AA126+Mar!AA126+Abr!AA126+May!AA126+Jun!AA126+Jul!AA126+Ago!AA126+Set!AA126+Oct!AA126+Nov!AA126+Dic!AA126)))))))))))))</f>
        <v>0</v>
      </c>
      <c r="AB126" s="399">
        <f>IF(Config!$C$6=1,SUM(+Ene!AB126),IF(Config!$C$6=2,SUM(+Ene!AB126+Feb!AB126),IF(Config!$C$6=3,SUM(+Ene!AB126+Feb!AB126+Mar!AB126),IF(Config!$C$6=4,SUM(+Ene!AB126+Feb!AB126+Mar!AB126+Abr!AB126),IF(Config!$C$6=5,SUM(Ene!AB126+Feb!AB126+Mar!AB126+Abr!AB126+May!AB126),IF(Config!$C$6=6,SUM(+Ene!AB126+Feb!AB126+Mar!AB126+Abr!AB126+May!AB126+Jun!AB126),IF(Config!$C$6=7,SUM(Ene!AB126+Feb!AB126+Mar!AB126+Abr!AB126+May!AB126+Jun!AB126+Jul!AB126),IF(Config!$C$6=8,SUM(+Ene!AB126+Feb!AB126+Mar!AB126+Abr!AB126+May!AB126+Jun!AB126+Jul!AB126+Ago!AB126),IF(Config!$C$6=9,SUM(+Ene!AB126+Feb!AB126+Mar!AB126+Abr!AB126+May!AB126+Jun!AB126+Jul!AB126+Ago!AB126+Set!AB126),IF(Config!$C$6=10,SUM(+Ene!AB126+Feb!AB126+Mar!AB126+Abr!AB126+May!AB126+Jun!AB126+Jul!AB126+Ago!AB126+Set!AB126+Oct!AB126),IF(Config!$C$6=11,SUM(+Ene!AB126+Feb!AB126+Mar!AB126+Abr!AB126+May!AB126+Jun!AB126+Jul!AB126+Ago!AB126+Set!AB126+Oct!AB126+Nov!AB126),IF(Config!$C$6=12,SUM(+Ene!AB126+Feb!AB126+Mar!AB126+Abr!AB126+May!AB126+Jun!AB126+Jul!AB126+Ago!AB126+Set!AB126+Oct!AB126+Nov!AB126+Dic!AB126)))))))))))))</f>
        <v>0</v>
      </c>
      <c r="AC126" s="399">
        <f>IF(Config!$C$6=1,SUM(+Ene!AC126),IF(Config!$C$6=2,SUM(+Ene!AC126+Feb!AC126),IF(Config!$C$6=3,SUM(+Ene!AC126+Feb!AC126+Mar!AC126),IF(Config!$C$6=4,SUM(+Ene!AC126+Feb!AC126+Mar!AC126+Abr!AC126),IF(Config!$C$6=5,SUM(Ene!AC126+Feb!AC126+Mar!AC126+Abr!AC126+May!AC126),IF(Config!$C$6=6,SUM(+Ene!AC126+Feb!AC126+Mar!AC126+Abr!AC126+May!AC126+Jun!AC126),IF(Config!$C$6=7,SUM(Ene!AC126+Feb!AC126+Mar!AC126+Abr!AC126+May!AC126+Jun!AC126+Jul!AC126),IF(Config!$C$6=8,SUM(+Ene!AC126+Feb!AC126+Mar!AC126+Abr!AC126+May!AC126+Jun!AC126+Jul!AC126+Ago!AC126),IF(Config!$C$6=9,SUM(+Ene!AC126+Feb!AC126+Mar!AC126+Abr!AC126+May!AC126+Jun!AC126+Jul!AC126+Ago!AC126+Set!AC126),IF(Config!$C$6=10,SUM(+Ene!AC126+Feb!AC126+Mar!AC126+Abr!AC126+May!AC126+Jun!AC126+Jul!AC126+Ago!AC126+Set!AC126+Oct!AC126),IF(Config!$C$6=11,SUM(+Ene!AC126+Feb!AC126+Mar!AC126+Abr!AC126+May!AC126+Jun!AC126+Jul!AC126+Ago!AC126+Set!AC126+Oct!AC126+Nov!AC126),IF(Config!$C$6=12,SUM(+Ene!AC126+Feb!AC126+Mar!AC126+Abr!AC126+May!AC126+Jun!AC126+Jul!AC126+Ago!AC126+Set!AC126+Oct!AC126+Nov!AC126+Dic!AC126)))))))))))))</f>
        <v>0</v>
      </c>
      <c r="AD126" s="399">
        <f>IF(Config!$C$6=1,SUM(+Ene!AD126),IF(Config!$C$6=2,SUM(+Ene!AD126+Feb!AD126),IF(Config!$C$6=3,SUM(+Ene!AD126+Feb!AD126+Mar!AD126),IF(Config!$C$6=4,SUM(+Ene!AD126+Feb!AD126+Mar!AD126+Abr!AD126),IF(Config!$C$6=5,SUM(Ene!AD126+Feb!AD126+Mar!AD126+Abr!AD126+May!AD126),IF(Config!$C$6=6,SUM(+Ene!AD126+Feb!AD126+Mar!AD126+Abr!AD126+May!AD126+Jun!AD126),IF(Config!$C$6=7,SUM(Ene!AD126+Feb!AD126+Mar!AD126+Abr!AD126+May!AD126+Jun!AD126+Jul!AD126),IF(Config!$C$6=8,SUM(+Ene!AD126+Feb!AD126+Mar!AD126+Abr!AD126+May!AD126+Jun!AD126+Jul!AD126+Ago!AD126),IF(Config!$C$6=9,SUM(+Ene!AD126+Feb!AD126+Mar!AD126+Abr!AD126+May!AD126+Jun!AD126+Jul!AD126+Ago!AD126+Set!AD126),IF(Config!$C$6=10,SUM(+Ene!AD126+Feb!AD126+Mar!AD126+Abr!AD126+May!AD126+Jun!AD126+Jul!AD126+Ago!AD126+Set!AD126+Oct!AD126),IF(Config!$C$6=11,SUM(+Ene!AD126+Feb!AD126+Mar!AD126+Abr!AD126+May!AD126+Jun!AD126+Jul!AD126+Ago!AD126+Set!AD126+Oct!AD126+Nov!AD126),IF(Config!$C$6=12,SUM(+Ene!AD126+Feb!AD126+Mar!AD126+Abr!AD126+May!AD126+Jun!AD126+Jul!AD126+Ago!AD126+Set!AD126+Oct!AD126+Nov!AD126+Dic!AD126)))))))))))))</f>
        <v>0</v>
      </c>
      <c r="AE126" s="399">
        <f>IF(Config!$C$6=1,SUM(+Ene!AE126),IF(Config!$C$6=2,SUM(+Ene!AE126+Feb!AE126),IF(Config!$C$6=3,SUM(+Ene!AE126+Feb!AE126+Mar!AE126),IF(Config!$C$6=4,SUM(+Ene!AE126+Feb!AE126+Mar!AE126+Abr!AE126),IF(Config!$C$6=5,SUM(Ene!AE126+Feb!AE126+Mar!AE126+Abr!AE126+May!AE126),IF(Config!$C$6=6,SUM(+Ene!AE126+Feb!AE126+Mar!AE126+Abr!AE126+May!AE126+Jun!AE126),IF(Config!$C$6=7,SUM(Ene!AE126+Feb!AE126+Mar!AE126+Abr!AE126+May!AE126+Jun!AE126+Jul!AE126),IF(Config!$C$6=8,SUM(+Ene!AE126+Feb!AE126+Mar!AE126+Abr!AE126+May!AE126+Jun!AE126+Jul!AE126+Ago!AE126),IF(Config!$C$6=9,SUM(+Ene!AE126+Feb!AE126+Mar!AE126+Abr!AE126+May!AE126+Jun!AE126+Jul!AE126+Ago!AE126+Set!AE126),IF(Config!$C$6=10,SUM(+Ene!AE126+Feb!AE126+Mar!AE126+Abr!AE126+May!AE126+Jun!AE126+Jul!AE126+Ago!AE126+Set!AE126+Oct!AE126),IF(Config!$C$6=11,SUM(+Ene!AE126+Feb!AE126+Mar!AE126+Abr!AE126+May!AE126+Jun!AE126+Jul!AE126+Ago!AE126+Set!AE126+Oct!AE126+Nov!AE126),IF(Config!$C$6=12,SUM(+Ene!AE126+Feb!AE126+Mar!AE126+Abr!AE126+May!AE126+Jun!AE126+Jul!AE126+Ago!AE126+Set!AE126+Oct!AE126+Nov!AE126+Dic!AE126)))))))))))))</f>
        <v>0</v>
      </c>
      <c r="AF126" s="399">
        <f>IF(Config!$C$6=1,SUM(+Ene!AF126),IF(Config!$C$6=2,SUM(+Ene!AF126+Feb!AF126),IF(Config!$C$6=3,SUM(+Ene!AF126+Feb!AF126+Mar!AF126),IF(Config!$C$6=4,SUM(+Ene!AF126+Feb!AF126+Mar!AF126+Abr!AF126),IF(Config!$C$6=5,SUM(Ene!AF126+Feb!AF126+Mar!AF126+Abr!AF126+May!AF126),IF(Config!$C$6=6,SUM(+Ene!AF126+Feb!AF126+Mar!AF126+Abr!AF126+May!AF126+Jun!AF126),IF(Config!$C$6=7,SUM(Ene!AF126+Feb!AF126+Mar!AF126+Abr!AF126+May!AF126+Jun!AF126+Jul!AF126),IF(Config!$C$6=8,SUM(+Ene!AF126+Feb!AF126+Mar!AF126+Abr!AF126+May!AF126+Jun!AF126+Jul!AF126+Ago!AF126),IF(Config!$C$6=9,SUM(+Ene!AF126+Feb!AF126+Mar!AF126+Abr!AF126+May!AF126+Jun!AF126+Jul!AF126+Ago!AF126+Set!AF126),IF(Config!$C$6=10,SUM(+Ene!AF126+Feb!AF126+Mar!AF126+Abr!AF126+May!AF126+Jun!AF126+Jul!AF126+Ago!AF126+Set!AF126+Oct!AF126),IF(Config!$C$6=11,SUM(+Ene!AF126+Feb!AF126+Mar!AF126+Abr!AF126+May!AF126+Jun!AF126+Jul!AF126+Ago!AF126+Set!AF126+Oct!AF126+Nov!AF126),IF(Config!$C$6=12,SUM(+Ene!AF126+Feb!AF126+Mar!AF126+Abr!AF126+May!AF126+Jun!AF126+Jul!AF126+Ago!AF126+Set!AF126+Oct!AF126+Nov!AF126+Dic!AF126)))))))))))))</f>
        <v>0</v>
      </c>
      <c r="AG126" s="399">
        <f>IF(Config!$C$6=1,SUM(+Ene!AG126),IF(Config!$C$6=2,SUM(+Ene!AG126+Feb!AG126),IF(Config!$C$6=3,SUM(+Ene!AG126+Feb!AG126+Mar!AG126),IF(Config!$C$6=4,SUM(+Ene!AG126+Feb!AG126+Mar!AG126+Abr!AG126),IF(Config!$C$6=5,SUM(Ene!AG126+Feb!AG126+Mar!AG126+Abr!AG126+May!AG126),IF(Config!$C$6=6,SUM(+Ene!AG126+Feb!AG126+Mar!AG126+Abr!AG126+May!AG126+Jun!AG126),IF(Config!$C$6=7,SUM(Ene!AG126+Feb!AG126+Mar!AG126+Abr!AG126+May!AG126+Jun!AG126+Jul!AG126),IF(Config!$C$6=8,SUM(+Ene!AG126+Feb!AG126+Mar!AG126+Abr!AG126+May!AG126+Jun!AG126+Jul!AG126+Ago!AG126),IF(Config!$C$6=9,SUM(+Ene!AG126+Feb!AG126+Mar!AG126+Abr!AG126+May!AG126+Jun!AG126+Jul!AG126+Ago!AG126+Set!AG126),IF(Config!$C$6=10,SUM(+Ene!AG126+Feb!AG126+Mar!AG126+Abr!AG126+May!AG126+Jun!AG126+Jul!AG126+Ago!AG126+Set!AG126+Oct!AG126),IF(Config!$C$6=11,SUM(+Ene!AG126+Feb!AG126+Mar!AG126+Abr!AG126+May!AG126+Jun!AG126+Jul!AG126+Ago!AG126+Set!AG126+Oct!AG126+Nov!AG126),IF(Config!$C$6=12,SUM(+Ene!AG126+Feb!AG126+Mar!AG126+Abr!AG126+May!AG126+Jun!AG126+Jul!AG126+Ago!AG126+Set!AG126+Oct!AG126+Nov!AG126+Dic!AG126)))))))))))))</f>
        <v>0</v>
      </c>
      <c r="AH126" s="399">
        <f>IF(Config!$C$6=1,SUM(+Ene!AH126),IF(Config!$C$6=2,SUM(+Ene!AH126+Feb!AH126),IF(Config!$C$6=3,SUM(+Ene!AH126+Feb!AH126+Mar!AH126),IF(Config!$C$6=4,SUM(+Ene!AH126+Feb!AH126+Mar!AH126+Abr!AH126),IF(Config!$C$6=5,SUM(Ene!AH126+Feb!AH126+Mar!AH126+Abr!AH126+May!AH126),IF(Config!$C$6=6,SUM(+Ene!AH126+Feb!AH126+Mar!AH126+Abr!AH126+May!AH126+Jun!AH126),IF(Config!$C$6=7,SUM(Ene!AH126+Feb!AH126+Mar!AH126+Abr!AH126+May!AH126+Jun!AH126+Jul!AH126),IF(Config!$C$6=8,SUM(+Ene!AH126+Feb!AH126+Mar!AH126+Abr!AH126+May!AH126+Jun!AH126+Jul!AH126+Ago!AH126),IF(Config!$C$6=9,SUM(+Ene!AH126+Feb!AH126+Mar!AH126+Abr!AH126+May!AH126+Jun!AH126+Jul!AH126+Ago!AH126+Set!AH126),IF(Config!$C$6=10,SUM(+Ene!AH126+Feb!AH126+Mar!AH126+Abr!AH126+May!AH126+Jun!AH126+Jul!AH126+Ago!AH126+Set!AH126+Oct!AH126),IF(Config!$C$6=11,SUM(+Ene!AH126+Feb!AH126+Mar!AH126+Abr!AH126+May!AH126+Jun!AH126+Jul!AH126+Ago!AH126+Set!AH126+Oct!AH126+Nov!AH126),IF(Config!$C$6=12,SUM(+Ene!AH126+Feb!AH126+Mar!AH126+Abr!AH126+May!AH126+Jun!AH126+Jul!AH126+Ago!AH126+Set!AH126+Oct!AH126+Nov!AH126+Dic!AH126)))))))))))))</f>
        <v>0</v>
      </c>
      <c r="AI126" s="399">
        <f>IF(Config!$C$6=1,SUM(+Ene!AI126),IF(Config!$C$6=2,SUM(+Ene!AI126+Feb!AI126),IF(Config!$C$6=3,SUM(+Ene!AI126+Feb!AI126+Mar!AI126),IF(Config!$C$6=4,SUM(+Ene!AI126+Feb!AI126+Mar!AI126+Abr!AI126),IF(Config!$C$6=5,SUM(Ene!AI126+Feb!AI126+Mar!AI126+Abr!AI126+May!AI126),IF(Config!$C$6=6,SUM(+Ene!AI126+Feb!AI126+Mar!AI126+Abr!AI126+May!AI126+Jun!AI126),IF(Config!$C$6=7,SUM(Ene!AI126+Feb!AI126+Mar!AI126+Abr!AI126+May!AI126+Jun!AI126+Jul!AI126),IF(Config!$C$6=8,SUM(+Ene!AI126+Feb!AI126+Mar!AI126+Abr!AI126+May!AI126+Jun!AI126+Jul!AI126+Ago!AI126),IF(Config!$C$6=9,SUM(+Ene!AI126+Feb!AI126+Mar!AI126+Abr!AI126+May!AI126+Jun!AI126+Jul!AI126+Ago!AI126+Set!AI126),IF(Config!$C$6=10,SUM(+Ene!AI126+Feb!AI126+Mar!AI126+Abr!AI126+May!AI126+Jun!AI126+Jul!AI126+Ago!AI126+Set!AI126+Oct!AI126),IF(Config!$C$6=11,SUM(+Ene!AI126+Feb!AI126+Mar!AI126+Abr!AI126+May!AI126+Jun!AI126+Jul!AI126+Ago!AI126+Set!AI126+Oct!AI126+Nov!AI126),IF(Config!$C$6=12,SUM(+Ene!AI126+Feb!AI126+Mar!AI126+Abr!AI126+May!AI126+Jun!AI126+Jul!AI126+Ago!AI126+Set!AI126+Oct!AI126+Nov!AI126+Dic!AI126)))))))))))))</f>
        <v>0</v>
      </c>
      <c r="AJ126" s="399">
        <f>IF(Config!$C$6=1,SUM(+Ene!AJ126),IF(Config!$C$6=2,SUM(+Ene!AJ126+Feb!AJ126),IF(Config!$C$6=3,SUM(+Ene!AJ126+Feb!AJ126+Mar!AJ126),IF(Config!$C$6=4,SUM(+Ene!AJ126+Feb!AJ126+Mar!AJ126+Abr!AJ126),IF(Config!$C$6=5,SUM(Ene!AJ126+Feb!AJ126+Mar!AJ126+Abr!AJ126+May!AJ126),IF(Config!$C$6=6,SUM(+Ene!AJ126+Feb!AJ126+Mar!AJ126+Abr!AJ126+May!AJ126+Jun!AJ126),IF(Config!$C$6=7,SUM(Ene!AJ126+Feb!AJ126+Mar!AJ126+Abr!AJ126+May!AJ126+Jun!AJ126+Jul!AJ126),IF(Config!$C$6=8,SUM(+Ene!AJ126+Feb!AJ126+Mar!AJ126+Abr!AJ126+May!AJ126+Jun!AJ126+Jul!AJ126+Ago!AJ126),IF(Config!$C$6=9,SUM(+Ene!AJ126+Feb!AJ126+Mar!AJ126+Abr!AJ126+May!AJ126+Jun!AJ126+Jul!AJ126+Ago!AJ126+Set!AJ126),IF(Config!$C$6=10,SUM(+Ene!AJ126+Feb!AJ126+Mar!AJ126+Abr!AJ126+May!AJ126+Jun!AJ126+Jul!AJ126+Ago!AJ126+Set!AJ126+Oct!AJ126),IF(Config!$C$6=11,SUM(+Ene!AJ126+Feb!AJ126+Mar!AJ126+Abr!AJ126+May!AJ126+Jun!AJ126+Jul!AJ126+Ago!AJ126+Set!AJ126+Oct!AJ126+Nov!AJ126),IF(Config!$C$6=12,SUM(+Ene!AJ126+Feb!AJ126+Mar!AJ126+Abr!AJ126+May!AJ126+Jun!AJ126+Jul!AJ126+Ago!AJ126+Set!AJ126+Oct!AJ126+Nov!AJ126+Dic!AJ126)))))))))))))</f>
        <v>0</v>
      </c>
      <c r="AK126" s="399">
        <f>IF(Config!$C$6=1,SUM(+Ene!AK126),IF(Config!$C$6=2,SUM(+Ene!AK126+Feb!AK126),IF(Config!$C$6=3,SUM(+Ene!AK126+Feb!AK126+Mar!AK126),IF(Config!$C$6=4,SUM(+Ene!AK126+Feb!AK126+Mar!AK126+Abr!AK126),IF(Config!$C$6=5,SUM(Ene!AK126+Feb!AK126+Mar!AK126+Abr!AK126+May!AK126),IF(Config!$C$6=6,SUM(+Ene!AK126+Feb!AK126+Mar!AK126+Abr!AK126+May!AK126+Jun!AK126),IF(Config!$C$6=7,SUM(Ene!AK126+Feb!AK126+Mar!AK126+Abr!AK126+May!AK126+Jun!AK126+Jul!AK126),IF(Config!$C$6=8,SUM(+Ene!AK126+Feb!AK126+Mar!AK126+Abr!AK126+May!AK126+Jun!AK126+Jul!AK126+Ago!AK126),IF(Config!$C$6=9,SUM(+Ene!AK126+Feb!AK126+Mar!AK126+Abr!AK126+May!AK126+Jun!AK126+Jul!AK126+Ago!AK126+Set!AK126),IF(Config!$C$6=10,SUM(+Ene!AK126+Feb!AK126+Mar!AK126+Abr!AK126+May!AK126+Jun!AK126+Jul!AK126+Ago!AK126+Set!AK126+Oct!AK126),IF(Config!$C$6=11,SUM(+Ene!AK126+Feb!AK126+Mar!AK126+Abr!AK126+May!AK126+Jun!AK126+Jul!AK126+Ago!AK126+Set!AK126+Oct!AK126+Nov!AK126),IF(Config!$C$6=12,SUM(+Ene!AK126+Feb!AK126+Mar!AK126+Abr!AK126+May!AK126+Jun!AK126+Jul!AK126+Ago!AK126+Set!AK126+Oct!AK126+Nov!AK126+Dic!AK126)))))))))))))</f>
        <v>0</v>
      </c>
      <c r="AL126" s="399">
        <f>IF(Config!$C$6=1,SUM(+Ene!AL126),IF(Config!$C$6=2,SUM(+Ene!AL126+Feb!AL126),IF(Config!$C$6=3,SUM(+Ene!AL126+Feb!AL126+Mar!AL126),IF(Config!$C$6=4,SUM(+Ene!AL126+Feb!AL126+Mar!AL126+Abr!AL126),IF(Config!$C$6=5,SUM(Ene!AL126+Feb!AL126+Mar!AL126+Abr!AL126+May!AL126),IF(Config!$C$6=6,SUM(+Ene!AL126+Feb!AL126+Mar!AL126+Abr!AL126+May!AL126+Jun!AL126),IF(Config!$C$6=7,SUM(Ene!AL126+Feb!AL126+Mar!AL126+Abr!AL126+May!AL126+Jun!AL126+Jul!AL126),IF(Config!$C$6=8,SUM(+Ene!AL126+Feb!AL126+Mar!AL126+Abr!AL126+May!AL126+Jun!AL126+Jul!AL126+Ago!AL126),IF(Config!$C$6=9,SUM(+Ene!AL126+Feb!AL126+Mar!AL126+Abr!AL126+May!AL126+Jun!AL126+Jul!AL126+Ago!AL126+Set!AL126),IF(Config!$C$6=10,SUM(+Ene!AL126+Feb!AL126+Mar!AL126+Abr!AL126+May!AL126+Jun!AL126+Jul!AL126+Ago!AL126+Set!AL126+Oct!AL126),IF(Config!$C$6=11,SUM(+Ene!AL126+Feb!AL126+Mar!AL126+Abr!AL126+May!AL126+Jun!AL126+Jul!AL126+Ago!AL126+Set!AL126+Oct!AL126+Nov!AL126),IF(Config!$C$6=12,SUM(+Ene!AL126+Feb!AL126+Mar!AL126+Abr!AL126+May!AL126+Jun!AL126+Jul!AL126+Ago!AL126+Set!AL126+Oct!AL126+Nov!AL126+Dic!AL126)))))))))))))</f>
        <v>0</v>
      </c>
      <c r="AM126" s="399">
        <f>IF(Config!$C$6=1,SUM(+Ene!AM126),IF(Config!$C$6=2,SUM(+Ene!AM126+Feb!AM126),IF(Config!$C$6=3,SUM(+Ene!AM126+Feb!AM126+Mar!AM126),IF(Config!$C$6=4,SUM(+Ene!AM126+Feb!AM126+Mar!AM126+Abr!AM126),IF(Config!$C$6=5,SUM(Ene!AM126+Feb!AM126+Mar!AM126+Abr!AM126+May!AM126),IF(Config!$C$6=6,SUM(+Ene!AM126+Feb!AM126+Mar!AM126+Abr!AM126+May!AM126+Jun!AM126),IF(Config!$C$6=7,SUM(Ene!AM126+Feb!AM126+Mar!AM126+Abr!AM126+May!AM126+Jun!AM126+Jul!AM126),IF(Config!$C$6=8,SUM(+Ene!AM126+Feb!AM126+Mar!AM126+Abr!AM126+May!AM126+Jun!AM126+Jul!AM126+Ago!AM126),IF(Config!$C$6=9,SUM(+Ene!AM126+Feb!AM126+Mar!AM126+Abr!AM126+May!AM126+Jun!AM126+Jul!AM126+Ago!AM126+Set!AM126),IF(Config!$C$6=10,SUM(+Ene!AM126+Feb!AM126+Mar!AM126+Abr!AM126+May!AM126+Jun!AM126+Jul!AM126+Ago!AM126+Set!AM126+Oct!AM126),IF(Config!$C$6=11,SUM(+Ene!AM126+Feb!AM126+Mar!AM126+Abr!AM126+May!AM126+Jun!AM126+Jul!AM126+Ago!AM126+Set!AM126+Oct!AM126+Nov!AM126),IF(Config!$C$6=12,SUM(+Ene!AM126+Feb!AM126+Mar!AM126+Abr!AM126+May!AM126+Jun!AM126+Jul!AM126+Ago!AM126+Set!AM126+Oct!AM126+Nov!AM126+Dic!AM126)))))))))))))</f>
        <v>0</v>
      </c>
      <c r="AN126" s="399">
        <f>IF(Config!$C$6=1,SUM(+Ene!AN126),IF(Config!$C$6=2,SUM(+Ene!AN126+Feb!AN126),IF(Config!$C$6=3,SUM(+Ene!AN126+Feb!AN126+Mar!AN126),IF(Config!$C$6=4,SUM(+Ene!AN126+Feb!AN126+Mar!AN126+Abr!AN126),IF(Config!$C$6=5,SUM(Ene!AN126+Feb!AN126+Mar!AN126+Abr!AN126+May!AN126),IF(Config!$C$6=6,SUM(+Ene!AN126+Feb!AN126+Mar!AN126+Abr!AN126+May!AN126+Jun!AN126),IF(Config!$C$6=7,SUM(Ene!AN126+Feb!AN126+Mar!AN126+Abr!AN126+May!AN126+Jun!AN126+Jul!AN126),IF(Config!$C$6=8,SUM(+Ene!AN126+Feb!AN126+Mar!AN126+Abr!AN126+May!AN126+Jun!AN126+Jul!AN126+Ago!AN126),IF(Config!$C$6=9,SUM(+Ene!AN126+Feb!AN126+Mar!AN126+Abr!AN126+May!AN126+Jun!AN126+Jul!AN126+Ago!AN126+Set!AN126),IF(Config!$C$6=10,SUM(+Ene!AN126+Feb!AN126+Mar!AN126+Abr!AN126+May!AN126+Jun!AN126+Jul!AN126+Ago!AN126+Set!AN126+Oct!AN126),IF(Config!$C$6=11,SUM(+Ene!AN126+Feb!AN126+Mar!AN126+Abr!AN126+May!AN126+Jun!AN126+Jul!AN126+Ago!AN126+Set!AN126+Oct!AN126+Nov!AN126),IF(Config!$C$6=12,SUM(+Ene!AN126+Feb!AN126+Mar!AN126+Abr!AN126+May!AN126+Jun!AN126+Jul!AN126+Ago!AN126+Set!AN126+Oct!AN126+Nov!AN126+Dic!AN126)))))))))))))</f>
        <v>0</v>
      </c>
      <c r="AO126" s="399">
        <f>IF(Config!$C$6=1,SUM(+Ene!AO126),IF(Config!$C$6=2,SUM(+Ene!AO126+Feb!AO126),IF(Config!$C$6=3,SUM(+Ene!AO126+Feb!AO126+Mar!AO126),IF(Config!$C$6=4,SUM(+Ene!AO126+Feb!AO126+Mar!AO126+Abr!AO126),IF(Config!$C$6=5,SUM(Ene!AO126+Feb!AO126+Mar!AO126+Abr!AO126+May!AO126),IF(Config!$C$6=6,SUM(+Ene!AO126+Feb!AO126+Mar!AO126+Abr!AO126+May!AO126+Jun!AO126),IF(Config!$C$6=7,SUM(Ene!AO126+Feb!AO126+Mar!AO126+Abr!AO126+May!AO126+Jun!AO126+Jul!AO126),IF(Config!$C$6=8,SUM(+Ene!AO126+Feb!AO126+Mar!AO126+Abr!AO126+May!AO126+Jun!AO126+Jul!AO126+Ago!AO126),IF(Config!$C$6=9,SUM(+Ene!AO126+Feb!AO126+Mar!AO126+Abr!AO126+May!AO126+Jun!AO126+Jul!AO126+Ago!AO126+Set!AO126),IF(Config!$C$6=10,SUM(+Ene!AO126+Feb!AO126+Mar!AO126+Abr!AO126+May!AO126+Jun!AO126+Jul!AO126+Ago!AO126+Set!AO126+Oct!AO126),IF(Config!$C$6=11,SUM(+Ene!AO126+Feb!AO126+Mar!AO126+Abr!AO126+May!AO126+Jun!AO126+Jul!AO126+Ago!AO126+Set!AO126+Oct!AO126+Nov!AO126),IF(Config!$C$6=12,SUM(+Ene!AO126+Feb!AO126+Mar!AO126+Abr!AO126+May!AO126+Jun!AO126+Jul!AO126+Ago!AO126+Set!AO126+Oct!AO126+Nov!AO126+Dic!AO126)))))))))))))</f>
        <v>0</v>
      </c>
      <c r="AP126" s="399">
        <f>IF(Config!$C$6=1,SUM(+Ene!AP126),IF(Config!$C$6=2,SUM(+Ene!AP126+Feb!AP126),IF(Config!$C$6=3,SUM(+Ene!AP126+Feb!AP126+Mar!AP126),IF(Config!$C$6=4,SUM(+Ene!AP126+Feb!AP126+Mar!AP126+Abr!AP126),IF(Config!$C$6=5,SUM(Ene!AP126+Feb!AP126+Mar!AP126+Abr!AP126+May!AP126),IF(Config!$C$6=6,SUM(+Ene!AP126+Feb!AP126+Mar!AP126+Abr!AP126+May!AP126+Jun!AP126),IF(Config!$C$6=7,SUM(Ene!AP126+Feb!AP126+Mar!AP126+Abr!AP126+May!AP126+Jun!AP126+Jul!AP126),IF(Config!$C$6=8,SUM(+Ene!AP126+Feb!AP126+Mar!AP126+Abr!AP126+May!AP126+Jun!AP126+Jul!AP126+Ago!AP126),IF(Config!$C$6=9,SUM(+Ene!AP126+Feb!AP126+Mar!AP126+Abr!AP126+May!AP126+Jun!AP126+Jul!AP126+Ago!AP126+Set!AP126),IF(Config!$C$6=10,SUM(+Ene!AP126+Feb!AP126+Mar!AP126+Abr!AP126+May!AP126+Jun!AP126+Jul!AP126+Ago!AP126+Set!AP126+Oct!AP126),IF(Config!$C$6=11,SUM(+Ene!AP126+Feb!AP126+Mar!AP126+Abr!AP126+May!AP126+Jun!AP126+Jul!AP126+Ago!AP126+Set!AP126+Oct!AP126+Nov!AP126),IF(Config!$C$6=12,SUM(+Ene!AP126+Feb!AP126+Mar!AP126+Abr!AP126+May!AP126+Jun!AP126+Jul!AP126+Ago!AP126+Set!AP126+Oct!AP126+Nov!AP126+Dic!AP126)))))))))))))</f>
        <v>0</v>
      </c>
      <c r="AQ126" s="399">
        <f>IF(Config!$C$6=1,SUM(+Ene!AQ126),IF(Config!$C$6=2,SUM(+Ene!AQ126+Feb!AQ126),IF(Config!$C$6=3,SUM(+Ene!AQ126+Feb!AQ126+Mar!AQ126),IF(Config!$C$6=4,SUM(+Ene!AQ126+Feb!AQ126+Mar!AQ126+Abr!AQ126),IF(Config!$C$6=5,SUM(Ene!AQ126+Feb!AQ126+Mar!AQ126+Abr!AQ126+May!AQ126),IF(Config!$C$6=6,SUM(+Ene!AQ126+Feb!AQ126+Mar!AQ126+Abr!AQ126+May!AQ126+Jun!AQ126),IF(Config!$C$6=7,SUM(Ene!AQ126+Feb!AQ126+Mar!AQ126+Abr!AQ126+May!AQ126+Jun!AQ126+Jul!AQ126),IF(Config!$C$6=8,SUM(+Ene!AQ126+Feb!AQ126+Mar!AQ126+Abr!AQ126+May!AQ126+Jun!AQ126+Jul!AQ126+Ago!AQ126),IF(Config!$C$6=9,SUM(+Ene!AQ126+Feb!AQ126+Mar!AQ126+Abr!AQ126+May!AQ126+Jun!AQ126+Jul!AQ126+Ago!AQ126+Set!AQ126),IF(Config!$C$6=10,SUM(+Ene!AQ126+Feb!AQ126+Mar!AQ126+Abr!AQ126+May!AQ126+Jun!AQ126+Jul!AQ126+Ago!AQ126+Set!AQ126+Oct!AQ126),IF(Config!$C$6=11,SUM(+Ene!AQ126+Feb!AQ126+Mar!AQ126+Abr!AQ126+May!AQ126+Jun!AQ126+Jul!AQ126+Ago!AQ126+Set!AQ126+Oct!AQ126+Nov!AQ126),IF(Config!$C$6=12,SUM(+Ene!AQ126+Feb!AQ126+Mar!AQ126+Abr!AQ126+May!AQ126+Jun!AQ126+Jul!AQ126+Ago!AQ126+Set!AQ126+Oct!AQ126+Nov!AQ126+Dic!AQ126)))))))))))))</f>
        <v>0</v>
      </c>
      <c r="AR126" s="399">
        <f>IF(Config!$C$6=1,SUM(+Ene!AR126),IF(Config!$C$6=2,SUM(+Ene!AR126+Feb!AR126),IF(Config!$C$6=3,SUM(+Ene!AR126+Feb!AR126+Mar!AR126),IF(Config!$C$6=4,SUM(+Ene!AR126+Feb!AR126+Mar!AR126+Abr!AR126),IF(Config!$C$6=5,SUM(Ene!AR126+Feb!AR126+Mar!AR126+Abr!AR126+May!AR126),IF(Config!$C$6=6,SUM(+Ene!AR126+Feb!AR126+Mar!AR126+Abr!AR126+May!AR126+Jun!AR126),IF(Config!$C$6=7,SUM(Ene!AR126+Feb!AR126+Mar!AR126+Abr!AR126+May!AR126+Jun!AR126+Jul!AR126),IF(Config!$C$6=8,SUM(+Ene!AR126+Feb!AR126+Mar!AR126+Abr!AR126+May!AR126+Jun!AR126+Jul!AR126+Ago!AR126),IF(Config!$C$6=9,SUM(+Ene!AR126+Feb!AR126+Mar!AR126+Abr!AR126+May!AR126+Jun!AR126+Jul!AR126+Ago!AR126+Set!AR126),IF(Config!$C$6=10,SUM(+Ene!AR126+Feb!AR126+Mar!AR126+Abr!AR126+May!AR126+Jun!AR126+Jul!AR126+Ago!AR126+Set!AR126+Oct!AR126),IF(Config!$C$6=11,SUM(+Ene!AR126+Feb!AR126+Mar!AR126+Abr!AR126+May!AR126+Jun!AR126+Jul!AR126+Ago!AR126+Set!AR126+Oct!AR126+Nov!AR126),IF(Config!$C$6=12,SUM(+Ene!AR126+Feb!AR126+Mar!AR126+Abr!AR126+May!AR126+Jun!AR126+Jul!AR126+Ago!AR126+Set!AR126+Oct!AR126+Nov!AR126+Dic!AR126)))))))))))))</f>
        <v>0</v>
      </c>
      <c r="AS126" s="399">
        <f>IF(Config!$C$6=1,SUM(+Ene!AS126),IF(Config!$C$6=2,SUM(+Ene!AS126+Feb!AS126),IF(Config!$C$6=3,SUM(+Ene!AS126+Feb!AS126+Mar!AS126),IF(Config!$C$6=4,SUM(+Ene!AS126+Feb!AS126+Mar!AS126+Abr!AS126),IF(Config!$C$6=5,SUM(Ene!AS126+Feb!AS126+Mar!AS126+Abr!AS126+May!AS126),IF(Config!$C$6=6,SUM(+Ene!AS126+Feb!AS126+Mar!AS126+Abr!AS126+May!AS126+Jun!AS126),IF(Config!$C$6=7,SUM(Ene!AS126+Feb!AS126+Mar!AS126+Abr!AS126+May!AS126+Jun!AS126+Jul!AS126),IF(Config!$C$6=8,SUM(+Ene!AS126+Feb!AS126+Mar!AS126+Abr!AS126+May!AS126+Jun!AS126+Jul!AS126+Ago!AS126),IF(Config!$C$6=9,SUM(+Ene!AS126+Feb!AS126+Mar!AS126+Abr!AS126+May!AS126+Jun!AS126+Jul!AS126+Ago!AS126+Set!AS126),IF(Config!$C$6=10,SUM(+Ene!AS126+Feb!AS126+Mar!AS126+Abr!AS126+May!AS126+Jun!AS126+Jul!AS126+Ago!AS126+Set!AS126+Oct!AS126),IF(Config!$C$6=11,SUM(+Ene!AS126+Feb!AS126+Mar!AS126+Abr!AS126+May!AS126+Jun!AS126+Jul!AS126+Ago!AS126+Set!AS126+Oct!AS126+Nov!AS126),IF(Config!$C$6=12,SUM(+Ene!AS126+Feb!AS126+Mar!AS126+Abr!AS126+May!AS126+Jun!AS126+Jul!AS126+Ago!AS126+Set!AS126+Oct!AS126+Nov!AS126+Dic!AS126)))))))))))))</f>
        <v>0</v>
      </c>
      <c r="AT126" s="399">
        <f>IF(Config!$C$6=1,SUM(+Ene!AT126),IF(Config!$C$6=2,SUM(+Ene!AT126+Feb!AT126),IF(Config!$C$6=3,SUM(+Ene!AT126+Feb!AT126+Mar!AT126),IF(Config!$C$6=4,SUM(+Ene!AT126+Feb!AT126+Mar!AT126+Abr!AT126),IF(Config!$C$6=5,SUM(Ene!AT126+Feb!AT126+Mar!AT126+Abr!AT126+May!AT126),IF(Config!$C$6=6,SUM(+Ene!AT126+Feb!AT126+Mar!AT126+Abr!AT126+May!AT126+Jun!AT126),IF(Config!$C$6=7,SUM(Ene!AT126+Feb!AT126+Mar!AT126+Abr!AT126+May!AT126+Jun!AT126+Jul!AT126),IF(Config!$C$6=8,SUM(+Ene!AT126+Feb!AT126+Mar!AT126+Abr!AT126+May!AT126+Jun!AT126+Jul!AT126+Ago!AT126),IF(Config!$C$6=9,SUM(+Ene!AT126+Feb!AT126+Mar!AT126+Abr!AT126+May!AT126+Jun!AT126+Jul!AT126+Ago!AT126+Set!AT126),IF(Config!$C$6=10,SUM(+Ene!AT126+Feb!AT126+Mar!AT126+Abr!AT126+May!AT126+Jun!AT126+Jul!AT126+Ago!AT126+Set!AT126+Oct!AT126),IF(Config!$C$6=11,SUM(+Ene!AT126+Feb!AT126+Mar!AT126+Abr!AT126+May!AT126+Jun!AT126+Jul!AT126+Ago!AT126+Set!AT126+Oct!AT126+Nov!AT126),IF(Config!$C$6=12,SUM(+Ene!AT126+Feb!AT126+Mar!AT126+Abr!AT126+May!AT126+Jun!AT126+Jul!AT126+Ago!AT126+Set!AT126+Oct!AT126+Nov!AT126+Dic!AT126)))))))))))))</f>
        <v>0</v>
      </c>
      <c r="AU126">
        <f t="shared" si="79"/>
        <v>0</v>
      </c>
      <c r="AV126" s="395">
        <f t="shared" si="81"/>
        <v>0</v>
      </c>
      <c r="AW126" s="395">
        <f t="shared" si="82"/>
        <v>0</v>
      </c>
      <c r="AX126" s="395">
        <f t="shared" si="83"/>
        <v>0</v>
      </c>
      <c r="AY126" s="395">
        <f t="shared" si="84"/>
        <v>0</v>
      </c>
      <c r="AZ126" s="395">
        <f t="shared" si="85"/>
        <v>0</v>
      </c>
      <c r="BA126" s="395">
        <f t="shared" si="86"/>
        <v>0</v>
      </c>
      <c r="BB126" s="37">
        <f t="shared" si="59"/>
        <v>0</v>
      </c>
      <c r="BC126" s="395">
        <f t="shared" si="87"/>
        <v>0</v>
      </c>
      <c r="BD126" s="396">
        <f t="shared" si="88"/>
        <v>0</v>
      </c>
      <c r="BE126" s="395">
        <f t="shared" si="89"/>
        <v>0</v>
      </c>
      <c r="BF126" s="54">
        <f t="shared" si="69"/>
        <v>0</v>
      </c>
      <c r="BG126" t="str">
        <f t="shared" si="80"/>
        <v>OK</v>
      </c>
    </row>
    <row r="127" spans="1:59" x14ac:dyDescent="0.25">
      <c r="A127" s="400">
        <v>124</v>
      </c>
      <c r="B127" s="397" t="str">
        <f>METAS!B123</f>
        <v>PORCENTAJE DE NIÑOS MENORES DE 36 MESES DE EDAD CON ANEMIA</v>
      </c>
      <c r="C127" s="390" t="str">
        <f>METAS!D123</f>
        <v>NUTRICIÓN</v>
      </c>
      <c r="D127" s="399">
        <f>IF(Config!$C$6=1,SUM(+Ene!D127),IF(Config!$C$6=2,SUM(+Ene!D127+Feb!D127),IF(Config!$C$6=3,SUM(+Ene!D127+Feb!D127+Mar!D127),IF(Config!$C$6=4,SUM(+Ene!D127+Feb!D127+Mar!D127+Abr!D127),IF(Config!$C$6=5,SUM(Ene!D127+Feb!D127+Mar!D127+Abr!D127+May!D127),IF(Config!$C$6=6,SUM(+Ene!D127+Feb!D127+Mar!D127+Abr!D127+May!D127+Jun!D127),IF(Config!$C$6=7,SUM(Ene!D127+Feb!D127+Mar!D127+Abr!D127+May!D127+Jun!D127+Jul!D127),IF(Config!$C$6=8,SUM(+Ene!D127+Feb!D127+Mar!D127+Abr!D127+May!D127+Jun!D127+Jul!D127+Ago!D127),IF(Config!$C$6=9,SUM(+Ene!D127+Feb!D127+Mar!D127+Abr!D127+May!D127+Jun!D127+Jul!D127+Ago!D127+Set!D127),IF(Config!$C$6=10,SUM(+Ene!D127+Feb!D127+Mar!D127+Abr!D127+May!D127+Jun!D127+Jul!D127+Ago!D127+Set!D127+Oct!D127),IF(Config!$C$6=11,SUM(+Ene!D127+Feb!D127+Mar!D127+Abr!D127+May!D127+Jun!D127+Jul!D127+Ago!D127+Set!D127+Oct!D127+Nov!D127),IF(Config!$C$6=12,SUM(+Ene!D127+Feb!D127+Mar!D127+Abr!D127+May!D127+Jun!D127+Jul!D127+Ago!D127+Set!D127+Oct!D127+Nov!D127+Dic!D127)))))))))))))</f>
        <v>0</v>
      </c>
      <c r="E127" s="399">
        <f>IF(Config!$C$6=1,SUM(+Ene!E127),IF(Config!$C$6=2,SUM(+Ene!E127+Feb!E127),IF(Config!$C$6=3,SUM(+Ene!E127+Feb!E127+Mar!E127),IF(Config!$C$6=4,SUM(+Ene!E127+Feb!E127+Mar!E127+Abr!E127),IF(Config!$C$6=5,SUM(Ene!E127+Feb!E127+Mar!E127+Abr!E127+May!E127),IF(Config!$C$6=6,SUM(+Ene!E127+Feb!E127+Mar!E127+Abr!E127+May!E127+Jun!E127),IF(Config!$C$6=7,SUM(Ene!E127+Feb!E127+Mar!E127+Abr!E127+May!E127+Jun!E127+Jul!E127),IF(Config!$C$6=8,SUM(+Ene!E127+Feb!E127+Mar!E127+Abr!E127+May!E127+Jun!E127+Jul!E127+Ago!E127),IF(Config!$C$6=9,SUM(+Ene!E127+Feb!E127+Mar!E127+Abr!E127+May!E127+Jun!E127+Jul!E127+Ago!E127+Set!E127),IF(Config!$C$6=10,SUM(+Ene!E127+Feb!E127+Mar!E127+Abr!E127+May!E127+Jun!E127+Jul!E127+Ago!E127+Set!E127+Oct!E127),IF(Config!$C$6=11,SUM(+Ene!E127+Feb!E127+Mar!E127+Abr!E127+May!E127+Jun!E127+Jul!E127+Ago!E127+Set!E127+Oct!E127+Nov!E127),IF(Config!$C$6=12,SUM(+Ene!E127+Feb!E127+Mar!E127+Abr!E127+May!E127+Jun!E127+Jul!E127+Ago!E127+Set!E127+Oct!E127+Nov!E127+Dic!E127)))))))))))))</f>
        <v>0</v>
      </c>
      <c r="F127" s="429">
        <f>IF(Config!$C$6=1,SUM(+Ene!F147),IF(Config!$C$6=2,SUM(+Ene!F147+Feb!F147),IF(Config!$C$6=3,SUM(+Ene!F147+Feb!F147+Mar!F147),IF(Config!$C$6=4,SUM(+Ene!F147+Feb!F147+Mar!F147+Abr!F147),IF(Config!$C$6=5,SUM(Ene!F147+Feb!F147+Mar!F147+Abr!F147+May!F147),IF(Config!$C$6=6,SUM(+Ene!F147+Feb!F147+Mar!F147+Abr!F147+May!F147+Jun!F147),IF(Config!$C$6=7,SUM(Ene!F147+Feb!F147+Mar!F147+Abr!F147+May!F147+Jun!F147+Jul!F147),IF(Config!$C$6=8,SUM(+Ene!F147+Feb!F147+Mar!F147+Abr!F147+May!F147+Jun!F147+Jul!F147+Ago!F147),IF(Config!$C$6=9,SUM(+Ene!F147+Feb!F147+Mar!F147+Abr!F147+May!F147+Jun!F147+Jul!F147+Ago!F147+Set!F147),IF(Config!$C$6=10,SUM(+Ene!F147+Feb!F147+Mar!F147+Abr!F147+May!F147+Jun!F147+Jul!F147+Ago!F147+Set!F147+Oct!F147),IF(Config!$C$6=11,SUM(+Ene!F147+Feb!F147+Mar!F147+Abr!F147+May!F147+Jun!F147+Jul!F147+Ago!F147+Set!F147+Oct!F147+Nov!F147),IF(Config!$C$6=12,SUM(+Ene!F147+Feb!F147+Mar!F147+Abr!F147+May!F147+Jun!F147+Jul!F147+Ago!F147+Set!F147+Oct!F147+Nov!F147+Dic!F147)))))))))))))</f>
        <v>0</v>
      </c>
      <c r="G127" s="399">
        <f>IF(Config!$C$6=1,SUM(+Ene!G127),IF(Config!$C$6=2,SUM(+Ene!G127+Feb!G127),IF(Config!$C$6=3,SUM(+Ene!G127+Feb!G127+Mar!G127),IF(Config!$C$6=4,SUM(+Ene!G127+Feb!G127+Mar!G127+Abr!G127),IF(Config!$C$6=5,SUM(Ene!G127+Feb!G127+Mar!G127+Abr!G127+May!G127),IF(Config!$C$6=6,SUM(+Ene!G127+Feb!G127+Mar!G127+Abr!G127+May!G127+Jun!G127),IF(Config!$C$6=7,SUM(Ene!G127+Feb!G127+Mar!G127+Abr!G127+May!G127+Jun!G127+Jul!G127),IF(Config!$C$6=8,SUM(+Ene!G127+Feb!G127+Mar!G127+Abr!G127+May!G127+Jun!G127+Jul!G127+Ago!G127),IF(Config!$C$6=9,SUM(+Ene!G127+Feb!G127+Mar!G127+Abr!G127+May!G127+Jun!G127+Jul!G127+Ago!G127+Set!G127),IF(Config!$C$6=10,SUM(+Ene!G127+Feb!G127+Mar!G127+Abr!G127+May!G127+Jun!G127+Jul!G127+Ago!G127+Set!G127+Oct!G127),IF(Config!$C$6=11,SUM(+Ene!G127+Feb!G127+Mar!G127+Abr!G127+May!G127+Jun!G127+Jul!G127+Ago!G127+Set!G127+Oct!G127+Nov!G127),IF(Config!$C$6=12,SUM(+Ene!G127+Feb!G127+Mar!G127+Abr!G127+May!G127+Jun!G127+Jul!G127+Ago!G127+Set!G127+Oct!G127+Nov!G127+Dic!G127)))))))))))))</f>
        <v>0</v>
      </c>
      <c r="H127" s="399">
        <f>IF(Config!$C$6=1,SUM(+Ene!H127),IF(Config!$C$6=2,SUM(+Ene!H127+Feb!H127),IF(Config!$C$6=3,SUM(+Ene!H127+Feb!H127+Mar!H127),IF(Config!$C$6=4,SUM(+Ene!H127+Feb!H127+Mar!H127+Abr!H127),IF(Config!$C$6=5,SUM(Ene!H127+Feb!H127+Mar!H127+Abr!H127+May!H127),IF(Config!$C$6=6,SUM(+Ene!H127+Feb!H127+Mar!H127+Abr!H127+May!H127+Jun!H127),IF(Config!$C$6=7,SUM(Ene!H127+Feb!H127+Mar!H127+Abr!H127+May!H127+Jun!H127+Jul!H127),IF(Config!$C$6=8,SUM(+Ene!H127+Feb!H127+Mar!H127+Abr!H127+May!H127+Jun!H127+Jul!H127+Ago!H127),IF(Config!$C$6=9,SUM(+Ene!H127+Feb!H127+Mar!H127+Abr!H127+May!H127+Jun!H127+Jul!H127+Ago!H127+Set!H127),IF(Config!$C$6=10,SUM(+Ene!H127+Feb!H127+Mar!H127+Abr!H127+May!H127+Jun!H127+Jul!H127+Ago!H127+Set!H127+Oct!H127),IF(Config!$C$6=11,SUM(+Ene!H127+Feb!H127+Mar!H127+Abr!H127+May!H127+Jun!H127+Jul!H127+Ago!H127+Set!H127+Oct!H127+Nov!H127),IF(Config!$C$6=12,SUM(+Ene!H127+Feb!H127+Mar!H127+Abr!H127+May!H127+Jun!H127+Jul!H127+Ago!H127+Set!H127+Oct!H127+Nov!H127+Dic!H127)))))))))))))</f>
        <v>0</v>
      </c>
      <c r="I127" s="399">
        <f>IF(Config!$C$6=1,SUM(+Ene!I127),IF(Config!$C$6=2,SUM(+Ene!I127+Feb!I127),IF(Config!$C$6=3,SUM(+Ene!I127+Feb!I127+Mar!I127),IF(Config!$C$6=4,SUM(+Ene!I127+Feb!I127+Mar!I127+Abr!I127),IF(Config!$C$6=5,SUM(Ene!I127+Feb!I127+Mar!I127+Abr!I127+May!I127),IF(Config!$C$6=6,SUM(+Ene!I127+Feb!I127+Mar!I127+Abr!I127+May!I127+Jun!I127),IF(Config!$C$6=7,SUM(Ene!I127+Feb!I127+Mar!I127+Abr!I127+May!I127+Jun!I127+Jul!I127),IF(Config!$C$6=8,SUM(+Ene!I127+Feb!I127+Mar!I127+Abr!I127+May!I127+Jun!I127+Jul!I127+Ago!I127),IF(Config!$C$6=9,SUM(+Ene!I127+Feb!I127+Mar!I127+Abr!I127+May!I127+Jun!I127+Jul!I127+Ago!I127+Set!I127),IF(Config!$C$6=10,SUM(+Ene!I127+Feb!I127+Mar!I127+Abr!I127+May!I127+Jun!I127+Jul!I127+Ago!I127+Set!I127+Oct!I127),IF(Config!$C$6=11,SUM(+Ene!I127+Feb!I127+Mar!I127+Abr!I127+May!I127+Jun!I127+Jul!I127+Ago!I127+Set!I127+Oct!I127+Nov!I127),IF(Config!$C$6=12,SUM(+Ene!I127+Feb!I127+Mar!I127+Abr!I127+May!I127+Jun!I127+Jul!I127+Ago!I127+Set!I127+Oct!I127+Nov!I127+Dic!I127)))))))))))))</f>
        <v>0</v>
      </c>
      <c r="J127" s="399">
        <f>IF(Config!$C$6=1,SUM(+Ene!J127),IF(Config!$C$6=2,SUM(+Ene!J127+Feb!J127),IF(Config!$C$6=3,SUM(+Ene!J127+Feb!J127+Mar!J127),IF(Config!$C$6=4,SUM(+Ene!J127+Feb!J127+Mar!J127+Abr!J127),IF(Config!$C$6=5,SUM(Ene!J127+Feb!J127+Mar!J127+Abr!J127+May!J127),IF(Config!$C$6=6,SUM(+Ene!J127+Feb!J127+Mar!J127+Abr!J127+May!J127+Jun!J127),IF(Config!$C$6=7,SUM(Ene!J127+Feb!J127+Mar!J127+Abr!J127+May!J127+Jun!J127+Jul!J127),IF(Config!$C$6=8,SUM(+Ene!J127+Feb!J127+Mar!J127+Abr!J127+May!J127+Jun!J127+Jul!J127+Ago!J127),IF(Config!$C$6=9,SUM(+Ene!J127+Feb!J127+Mar!J127+Abr!J127+May!J127+Jun!J127+Jul!J127+Ago!J127+Set!J127),IF(Config!$C$6=10,SUM(+Ene!J127+Feb!J127+Mar!J127+Abr!J127+May!J127+Jun!J127+Jul!J127+Ago!J127+Set!J127+Oct!J127),IF(Config!$C$6=11,SUM(+Ene!J127+Feb!J127+Mar!J127+Abr!J127+May!J127+Jun!J127+Jul!J127+Ago!J127+Set!J127+Oct!J127+Nov!J127),IF(Config!$C$6=12,SUM(+Ene!J127+Feb!J127+Mar!J127+Abr!J127+May!J127+Jun!J127+Jul!J127+Ago!J127+Set!J127+Oct!J127+Nov!J127+Dic!J127)))))))))))))</f>
        <v>0</v>
      </c>
      <c r="K127" s="399">
        <f>IF(Config!$C$6=1,SUM(+Ene!K127),IF(Config!$C$6=2,SUM(+Ene!K127+Feb!K127),IF(Config!$C$6=3,SUM(+Ene!K127+Feb!K127+Mar!K127),IF(Config!$C$6=4,SUM(+Ene!K127+Feb!K127+Mar!K127+Abr!K127),IF(Config!$C$6=5,SUM(Ene!K127+Feb!K127+Mar!K127+Abr!K127+May!K127),IF(Config!$C$6=6,SUM(+Ene!K127+Feb!K127+Mar!K127+Abr!K127+May!K127+Jun!K127),IF(Config!$C$6=7,SUM(Ene!K127+Feb!K127+Mar!K127+Abr!K127+May!K127+Jun!K127+Jul!K127),IF(Config!$C$6=8,SUM(+Ene!K127+Feb!K127+Mar!K127+Abr!K127+May!K127+Jun!K127+Jul!K127+Ago!K127),IF(Config!$C$6=9,SUM(+Ene!K127+Feb!K127+Mar!K127+Abr!K127+May!K127+Jun!K127+Jul!K127+Ago!K127+Set!K127),IF(Config!$C$6=10,SUM(+Ene!K127+Feb!K127+Mar!K127+Abr!K127+May!K127+Jun!K127+Jul!K127+Ago!K127+Set!K127+Oct!K127),IF(Config!$C$6=11,SUM(+Ene!K127+Feb!K127+Mar!K127+Abr!K127+May!K127+Jun!K127+Jul!K127+Ago!K127+Set!K127+Oct!K127+Nov!K127),IF(Config!$C$6=12,SUM(+Ene!K127+Feb!K127+Mar!K127+Abr!K127+May!K127+Jun!K127+Jul!K127+Ago!K127+Set!K127+Oct!K127+Nov!K127+Dic!K127)))))))))))))</f>
        <v>0</v>
      </c>
      <c r="L127" s="399">
        <f>IF(Config!$C$6=1,SUM(+Ene!L127),IF(Config!$C$6=2,SUM(+Ene!L127+Feb!L127),IF(Config!$C$6=3,SUM(+Ene!L127+Feb!L127+Mar!L127),IF(Config!$C$6=4,SUM(+Ene!L127+Feb!L127+Mar!L127+Abr!L127),IF(Config!$C$6=5,SUM(Ene!L127+Feb!L127+Mar!L127+Abr!L127+May!L127),IF(Config!$C$6=6,SUM(+Ene!L127+Feb!L127+Mar!L127+Abr!L127+May!L127+Jun!L127),IF(Config!$C$6=7,SUM(Ene!L127+Feb!L127+Mar!L127+Abr!L127+May!L127+Jun!L127+Jul!L127),IF(Config!$C$6=8,SUM(+Ene!L127+Feb!L127+Mar!L127+Abr!L127+May!L127+Jun!L127+Jul!L127+Ago!L127),IF(Config!$C$6=9,SUM(+Ene!L127+Feb!L127+Mar!L127+Abr!L127+May!L127+Jun!L127+Jul!L127+Ago!L127+Set!L127),IF(Config!$C$6=10,SUM(+Ene!L127+Feb!L127+Mar!L127+Abr!L127+May!L127+Jun!L127+Jul!L127+Ago!L127+Set!L127+Oct!L127),IF(Config!$C$6=11,SUM(+Ene!L127+Feb!L127+Mar!L127+Abr!L127+May!L127+Jun!L127+Jul!L127+Ago!L127+Set!L127+Oct!L127+Nov!L127),IF(Config!$C$6=12,SUM(+Ene!L127+Feb!L127+Mar!L127+Abr!L127+May!L127+Jun!L127+Jul!L127+Ago!L127+Set!L127+Oct!L127+Nov!L127+Dic!L127)))))))))))))</f>
        <v>0</v>
      </c>
      <c r="M127" s="399">
        <f>IF(Config!$C$6=1,SUM(+Ene!M127),IF(Config!$C$6=2,SUM(+Ene!M127+Feb!M127),IF(Config!$C$6=3,SUM(+Ene!M127+Feb!M127+Mar!M127),IF(Config!$C$6=4,SUM(+Ene!M127+Feb!M127+Mar!M127+Abr!M127),IF(Config!$C$6=5,SUM(Ene!M127+Feb!M127+Mar!M127+Abr!M127+May!M127),IF(Config!$C$6=6,SUM(+Ene!M127+Feb!M127+Mar!M127+Abr!M127+May!M127+Jun!M127),IF(Config!$C$6=7,SUM(Ene!M127+Feb!M127+Mar!M127+Abr!M127+May!M127+Jun!M127+Jul!M127),IF(Config!$C$6=8,SUM(+Ene!M127+Feb!M127+Mar!M127+Abr!M127+May!M127+Jun!M127+Jul!M127+Ago!M127),IF(Config!$C$6=9,SUM(+Ene!M127+Feb!M127+Mar!M127+Abr!M127+May!M127+Jun!M127+Jul!M127+Ago!M127+Set!M127),IF(Config!$C$6=10,SUM(+Ene!M127+Feb!M127+Mar!M127+Abr!M127+May!M127+Jun!M127+Jul!M127+Ago!M127+Set!M127+Oct!M127),IF(Config!$C$6=11,SUM(+Ene!M127+Feb!M127+Mar!M127+Abr!M127+May!M127+Jun!M127+Jul!M127+Ago!M127+Set!M127+Oct!M127+Nov!M127),IF(Config!$C$6=12,SUM(+Ene!M127+Feb!M127+Mar!M127+Abr!M127+May!M127+Jun!M127+Jul!M127+Ago!M127+Set!M127+Oct!M127+Nov!M127+Dic!M127)))))))))))))</f>
        <v>0</v>
      </c>
      <c r="N127" s="399">
        <f>IF(Config!$C$6=1,SUM(+Ene!N127),IF(Config!$C$6=2,SUM(+Ene!N127+Feb!N127),IF(Config!$C$6=3,SUM(+Ene!N127+Feb!N127+Mar!N127),IF(Config!$C$6=4,SUM(+Ene!N127+Feb!N127+Mar!N127+Abr!N127),IF(Config!$C$6=5,SUM(Ene!N127+Feb!N127+Mar!N127+Abr!N127+May!N127),IF(Config!$C$6=6,SUM(+Ene!N127+Feb!N127+Mar!N127+Abr!N127+May!N127+Jun!N127),IF(Config!$C$6=7,SUM(Ene!N127+Feb!N127+Mar!N127+Abr!N127+May!N127+Jun!N127+Jul!N127),IF(Config!$C$6=8,SUM(+Ene!N127+Feb!N127+Mar!N127+Abr!N127+May!N127+Jun!N127+Jul!N127+Ago!N127),IF(Config!$C$6=9,SUM(+Ene!N127+Feb!N127+Mar!N127+Abr!N127+May!N127+Jun!N127+Jul!N127+Ago!N127+Set!N127),IF(Config!$C$6=10,SUM(+Ene!N127+Feb!N127+Mar!N127+Abr!N127+May!N127+Jun!N127+Jul!N127+Ago!N127+Set!N127+Oct!N127),IF(Config!$C$6=11,SUM(+Ene!N127+Feb!N127+Mar!N127+Abr!N127+May!N127+Jun!N127+Jul!N127+Ago!N127+Set!N127+Oct!N127+Nov!N127),IF(Config!$C$6=12,SUM(+Ene!N127+Feb!N127+Mar!N127+Abr!N127+May!N127+Jun!N127+Jul!N127+Ago!N127+Set!N127+Oct!N127+Nov!N127+Dic!N127)))))))))))))</f>
        <v>0</v>
      </c>
      <c r="O127" s="399">
        <f>IF(Config!$C$6=1,SUM(+Ene!O127),IF(Config!$C$6=2,SUM(+Ene!O127+Feb!O127),IF(Config!$C$6=3,SUM(+Ene!O127+Feb!O127+Mar!O127),IF(Config!$C$6=4,SUM(+Ene!O127+Feb!O127+Mar!O127+Abr!O127),IF(Config!$C$6=5,SUM(Ene!O127+Feb!O127+Mar!O127+Abr!O127+May!O127),IF(Config!$C$6=6,SUM(+Ene!O127+Feb!O127+Mar!O127+Abr!O127+May!O127+Jun!O127),IF(Config!$C$6=7,SUM(Ene!O127+Feb!O127+Mar!O127+Abr!O127+May!O127+Jun!O127+Jul!O127),IF(Config!$C$6=8,SUM(+Ene!O127+Feb!O127+Mar!O127+Abr!O127+May!O127+Jun!O127+Jul!O127+Ago!O127),IF(Config!$C$6=9,SUM(+Ene!O127+Feb!O127+Mar!O127+Abr!O127+May!O127+Jun!O127+Jul!O127+Ago!O127+Set!O127),IF(Config!$C$6=10,SUM(+Ene!O127+Feb!O127+Mar!O127+Abr!O127+May!O127+Jun!O127+Jul!O127+Ago!O127+Set!O127+Oct!O127),IF(Config!$C$6=11,SUM(+Ene!O127+Feb!O127+Mar!O127+Abr!O127+May!O127+Jun!O127+Jul!O127+Ago!O127+Set!O127+Oct!O127+Nov!O127),IF(Config!$C$6=12,SUM(+Ene!O127+Feb!O127+Mar!O127+Abr!O127+May!O127+Jun!O127+Jul!O127+Ago!O127+Set!O127+Oct!O127+Nov!O127+Dic!O127)))))))))))))</f>
        <v>0</v>
      </c>
      <c r="P127" s="399">
        <f>IF(Config!$C$6=1,SUM(+Ene!P127),IF(Config!$C$6=2,SUM(+Ene!P127+Feb!P127),IF(Config!$C$6=3,SUM(+Ene!P127+Feb!P127+Mar!P127),IF(Config!$C$6=4,SUM(+Ene!P127+Feb!P127+Mar!P127+Abr!P127),IF(Config!$C$6=5,SUM(Ene!P127+Feb!P127+Mar!P127+Abr!P127+May!P127),IF(Config!$C$6=6,SUM(+Ene!P127+Feb!P127+Mar!P127+Abr!P127+May!P127+Jun!P127),IF(Config!$C$6=7,SUM(Ene!P127+Feb!P127+Mar!P127+Abr!P127+May!P127+Jun!P127+Jul!P127),IF(Config!$C$6=8,SUM(+Ene!P127+Feb!P127+Mar!P127+Abr!P127+May!P127+Jun!P127+Jul!P127+Ago!P127),IF(Config!$C$6=9,SUM(+Ene!P127+Feb!P127+Mar!P127+Abr!P127+May!P127+Jun!P127+Jul!P127+Ago!P127+Set!P127),IF(Config!$C$6=10,SUM(+Ene!P127+Feb!P127+Mar!P127+Abr!P127+May!P127+Jun!P127+Jul!P127+Ago!P127+Set!P127+Oct!P127),IF(Config!$C$6=11,SUM(+Ene!P127+Feb!P127+Mar!P127+Abr!P127+May!P127+Jun!P127+Jul!P127+Ago!P127+Set!P127+Oct!P127+Nov!P127),IF(Config!$C$6=12,SUM(+Ene!P127+Feb!P127+Mar!P127+Abr!P127+May!P127+Jun!P127+Jul!P127+Ago!P127+Set!P127+Oct!P127+Nov!P127+Dic!P127)))))))))))))</f>
        <v>0</v>
      </c>
      <c r="Q127" s="399">
        <f>IF(Config!$C$6=1,SUM(+Ene!Q127),IF(Config!$C$6=2,SUM(+Ene!Q127+Feb!Q127),IF(Config!$C$6=3,SUM(+Ene!Q127+Feb!Q127+Mar!Q127),IF(Config!$C$6=4,SUM(+Ene!Q127+Feb!Q127+Mar!Q127+Abr!Q127),IF(Config!$C$6=5,SUM(Ene!Q127+Feb!Q127+Mar!Q127+Abr!Q127+May!Q127),IF(Config!$C$6=6,SUM(+Ene!Q127+Feb!Q127+Mar!Q127+Abr!Q127+May!Q127+Jun!Q127),IF(Config!$C$6=7,SUM(Ene!Q127+Feb!Q127+Mar!Q127+Abr!Q127+May!Q127+Jun!Q127+Jul!Q127),IF(Config!$C$6=8,SUM(+Ene!Q127+Feb!Q127+Mar!Q127+Abr!Q127+May!Q127+Jun!Q127+Jul!Q127+Ago!Q127),IF(Config!$C$6=9,SUM(+Ene!Q127+Feb!Q127+Mar!Q127+Abr!Q127+May!Q127+Jun!Q127+Jul!Q127+Ago!Q127+Set!Q127),IF(Config!$C$6=10,SUM(+Ene!Q127+Feb!Q127+Mar!Q127+Abr!Q127+May!Q127+Jun!Q127+Jul!Q127+Ago!Q127+Set!Q127+Oct!Q127),IF(Config!$C$6=11,SUM(+Ene!Q127+Feb!Q127+Mar!Q127+Abr!Q127+May!Q127+Jun!Q127+Jul!Q127+Ago!Q127+Set!Q127+Oct!Q127+Nov!Q127),IF(Config!$C$6=12,SUM(+Ene!Q127+Feb!Q127+Mar!Q127+Abr!Q127+May!Q127+Jun!Q127+Jul!Q127+Ago!Q127+Set!Q127+Oct!Q127+Nov!Q127+Dic!Q127)))))))))))))</f>
        <v>0</v>
      </c>
      <c r="R127" s="399">
        <f>IF(Config!$C$6=1,SUM(+Ene!R127),IF(Config!$C$6=2,SUM(+Ene!R127+Feb!R127),IF(Config!$C$6=3,SUM(+Ene!R127+Feb!R127+Mar!R127),IF(Config!$C$6=4,SUM(+Ene!R127+Feb!R127+Mar!R127+Abr!R127),IF(Config!$C$6=5,SUM(Ene!R127+Feb!R127+Mar!R127+Abr!R127+May!R127),IF(Config!$C$6=6,SUM(+Ene!R127+Feb!R127+Mar!R127+Abr!R127+May!R127+Jun!R127),IF(Config!$C$6=7,SUM(Ene!R127+Feb!R127+Mar!R127+Abr!R127+May!R127+Jun!R127+Jul!R127),IF(Config!$C$6=8,SUM(+Ene!R127+Feb!R127+Mar!R127+Abr!R127+May!R127+Jun!R127+Jul!R127+Ago!R127),IF(Config!$C$6=9,SUM(+Ene!R127+Feb!R127+Mar!R127+Abr!R127+May!R127+Jun!R127+Jul!R127+Ago!R127+Set!R127),IF(Config!$C$6=10,SUM(+Ene!R127+Feb!R127+Mar!R127+Abr!R127+May!R127+Jun!R127+Jul!R127+Ago!R127+Set!R127+Oct!R127),IF(Config!$C$6=11,SUM(+Ene!R127+Feb!R127+Mar!R127+Abr!R127+May!R127+Jun!R127+Jul!R127+Ago!R127+Set!R127+Oct!R127+Nov!R127),IF(Config!$C$6=12,SUM(+Ene!R127+Feb!R127+Mar!R127+Abr!R127+May!R127+Jun!R127+Jul!R127+Ago!R127+Set!R127+Oct!R127+Nov!R127+Dic!R127)))))))))))))</f>
        <v>0</v>
      </c>
      <c r="S127" s="399">
        <f>IF(Config!$C$6=1,SUM(+Ene!S127),IF(Config!$C$6=2,SUM(+Ene!S127+Feb!S127),IF(Config!$C$6=3,SUM(+Ene!S127+Feb!S127+Mar!S127),IF(Config!$C$6=4,SUM(+Ene!S127+Feb!S127+Mar!S127+Abr!S127),IF(Config!$C$6=5,SUM(Ene!S127+Feb!S127+Mar!S127+Abr!S127+May!S127),IF(Config!$C$6=6,SUM(+Ene!S127+Feb!S127+Mar!S127+Abr!S127+May!S127+Jun!S127),IF(Config!$C$6=7,SUM(Ene!S127+Feb!S127+Mar!S127+Abr!S127+May!S127+Jun!S127+Jul!S127),IF(Config!$C$6=8,SUM(+Ene!S127+Feb!S127+Mar!S127+Abr!S127+May!S127+Jun!S127+Jul!S127+Ago!S127),IF(Config!$C$6=9,SUM(+Ene!S127+Feb!S127+Mar!S127+Abr!S127+May!S127+Jun!S127+Jul!S127+Ago!S127+Set!S127),IF(Config!$C$6=10,SUM(+Ene!S127+Feb!S127+Mar!S127+Abr!S127+May!S127+Jun!S127+Jul!S127+Ago!S127+Set!S127+Oct!S127),IF(Config!$C$6=11,SUM(+Ene!S127+Feb!S127+Mar!S127+Abr!S127+May!S127+Jun!S127+Jul!S127+Ago!S127+Set!S127+Oct!S127+Nov!S127),IF(Config!$C$6=12,SUM(+Ene!S127+Feb!S127+Mar!S127+Abr!S127+May!S127+Jun!S127+Jul!S127+Ago!S127+Set!S127+Oct!S127+Nov!S127+Dic!S127)))))))))))))</f>
        <v>0</v>
      </c>
      <c r="T127" s="399">
        <f>IF(Config!$C$6=1,SUM(+Ene!T127),IF(Config!$C$6=2,SUM(+Ene!T127+Feb!T127),IF(Config!$C$6=3,SUM(+Ene!T127+Feb!T127+Mar!T127),IF(Config!$C$6=4,SUM(+Ene!T127+Feb!T127+Mar!T127+Abr!T127),IF(Config!$C$6=5,SUM(Ene!T127+Feb!T127+Mar!T127+Abr!T127+May!T127),IF(Config!$C$6=6,SUM(+Ene!T127+Feb!T127+Mar!T127+Abr!T127+May!T127+Jun!T127),IF(Config!$C$6=7,SUM(Ene!T127+Feb!T127+Mar!T127+Abr!T127+May!T127+Jun!T127+Jul!T127),IF(Config!$C$6=8,SUM(+Ene!T127+Feb!T127+Mar!T127+Abr!T127+May!T127+Jun!T127+Jul!T127+Ago!T127),IF(Config!$C$6=9,SUM(+Ene!T127+Feb!T127+Mar!T127+Abr!T127+May!T127+Jun!T127+Jul!T127+Ago!T127+Set!T127),IF(Config!$C$6=10,SUM(+Ene!T127+Feb!T127+Mar!T127+Abr!T127+May!T127+Jun!T127+Jul!T127+Ago!T127+Set!T127+Oct!T127),IF(Config!$C$6=11,SUM(+Ene!T127+Feb!T127+Mar!T127+Abr!T127+May!T127+Jun!T127+Jul!T127+Ago!T127+Set!T127+Oct!T127+Nov!T127),IF(Config!$C$6=12,SUM(+Ene!T127+Feb!T127+Mar!T127+Abr!T127+May!T127+Jun!T127+Jul!T127+Ago!T127+Set!T127+Oct!T127+Nov!T127+Dic!T127)))))))))))))</f>
        <v>0</v>
      </c>
      <c r="U127" s="399">
        <f>IF(Config!$C$6=1,SUM(+Ene!U127),IF(Config!$C$6=2,SUM(+Ene!U127+Feb!U127),IF(Config!$C$6=3,SUM(+Ene!U127+Feb!U127+Mar!U127),IF(Config!$C$6=4,SUM(+Ene!U127+Feb!U127+Mar!U127+Abr!U127),IF(Config!$C$6=5,SUM(Ene!U127+Feb!U127+Mar!U127+Abr!U127+May!U127),IF(Config!$C$6=6,SUM(+Ene!U127+Feb!U127+Mar!U127+Abr!U127+May!U127+Jun!U127),IF(Config!$C$6=7,SUM(Ene!U127+Feb!U127+Mar!U127+Abr!U127+May!U127+Jun!U127+Jul!U127),IF(Config!$C$6=8,SUM(+Ene!U127+Feb!U127+Mar!U127+Abr!U127+May!U127+Jun!U127+Jul!U127+Ago!U127),IF(Config!$C$6=9,SUM(+Ene!U127+Feb!U127+Mar!U127+Abr!U127+May!U127+Jun!U127+Jul!U127+Ago!U127+Set!U127),IF(Config!$C$6=10,SUM(+Ene!U127+Feb!U127+Mar!U127+Abr!U127+May!U127+Jun!U127+Jul!U127+Ago!U127+Set!U127+Oct!U127),IF(Config!$C$6=11,SUM(+Ene!U127+Feb!U127+Mar!U127+Abr!U127+May!U127+Jun!U127+Jul!U127+Ago!U127+Set!U127+Oct!U127+Nov!U127),IF(Config!$C$6=12,SUM(+Ene!U127+Feb!U127+Mar!U127+Abr!U127+May!U127+Jun!U127+Jul!U127+Ago!U127+Set!U127+Oct!U127+Nov!U127+Dic!U127)))))))))))))</f>
        <v>0</v>
      </c>
      <c r="V127" s="399">
        <f>IF(Config!$C$6=1,SUM(+Ene!V127),IF(Config!$C$6=2,SUM(+Ene!V127+Feb!V127),IF(Config!$C$6=3,SUM(+Ene!V127+Feb!V127+Mar!V127),IF(Config!$C$6=4,SUM(+Ene!V127+Feb!V127+Mar!V127+Abr!V127),IF(Config!$C$6=5,SUM(Ene!V127+Feb!V127+Mar!V127+Abr!V127+May!V127),IF(Config!$C$6=6,SUM(+Ene!V127+Feb!V127+Mar!V127+Abr!V127+May!V127+Jun!V127),IF(Config!$C$6=7,SUM(Ene!V127+Feb!V127+Mar!V127+Abr!V127+May!V127+Jun!V127+Jul!V127),IF(Config!$C$6=8,SUM(+Ene!V127+Feb!V127+Mar!V127+Abr!V127+May!V127+Jun!V127+Jul!V127+Ago!V127),IF(Config!$C$6=9,SUM(+Ene!V127+Feb!V127+Mar!V127+Abr!V127+May!V127+Jun!V127+Jul!V127+Ago!V127+Set!V127),IF(Config!$C$6=10,SUM(+Ene!V127+Feb!V127+Mar!V127+Abr!V127+May!V127+Jun!V127+Jul!V127+Ago!V127+Set!V127+Oct!V127),IF(Config!$C$6=11,SUM(+Ene!V127+Feb!V127+Mar!V127+Abr!V127+May!V127+Jun!V127+Jul!V127+Ago!V127+Set!V127+Oct!V127+Nov!V127),IF(Config!$C$6=12,SUM(+Ene!V127+Feb!V127+Mar!V127+Abr!V127+May!V127+Jun!V127+Jul!V127+Ago!V127+Set!V127+Oct!V127+Nov!V127+Dic!V127)))))))))))))</f>
        <v>0</v>
      </c>
      <c r="W127" s="399">
        <f>IF(Config!$C$6=1,SUM(+Ene!W127),IF(Config!$C$6=2,SUM(+Ene!W127+Feb!W127),IF(Config!$C$6=3,SUM(+Ene!W127+Feb!W127+Mar!W127),IF(Config!$C$6=4,SUM(+Ene!W127+Feb!W127+Mar!W127+Abr!W127),IF(Config!$C$6=5,SUM(Ene!W127+Feb!W127+Mar!W127+Abr!W127+May!W127),IF(Config!$C$6=6,SUM(+Ene!W127+Feb!W127+Mar!W127+Abr!W127+May!W127+Jun!W127),IF(Config!$C$6=7,SUM(Ene!W127+Feb!W127+Mar!W127+Abr!W127+May!W127+Jun!W127+Jul!W127),IF(Config!$C$6=8,SUM(+Ene!W127+Feb!W127+Mar!W127+Abr!W127+May!W127+Jun!W127+Jul!W127+Ago!W127),IF(Config!$C$6=9,SUM(+Ene!W127+Feb!W127+Mar!W127+Abr!W127+May!W127+Jun!W127+Jul!W127+Ago!W127+Set!W127),IF(Config!$C$6=10,SUM(+Ene!W127+Feb!W127+Mar!W127+Abr!W127+May!W127+Jun!W127+Jul!W127+Ago!W127+Set!W127+Oct!W127),IF(Config!$C$6=11,SUM(+Ene!W127+Feb!W127+Mar!W127+Abr!W127+May!W127+Jun!W127+Jul!W127+Ago!W127+Set!W127+Oct!W127+Nov!W127),IF(Config!$C$6=12,SUM(+Ene!W127+Feb!W127+Mar!W127+Abr!W127+May!W127+Jun!W127+Jul!W127+Ago!W127+Set!W127+Oct!W127+Nov!W127+Dic!W127)))))))))))))</f>
        <v>0</v>
      </c>
      <c r="X127" s="399">
        <f>IF(Config!$C$6=1,SUM(+Ene!X127),IF(Config!$C$6=2,SUM(+Ene!X127+Feb!X127),IF(Config!$C$6=3,SUM(+Ene!X127+Feb!X127+Mar!X127),IF(Config!$C$6=4,SUM(+Ene!X127+Feb!X127+Mar!X127+Abr!X127),IF(Config!$C$6=5,SUM(Ene!X127+Feb!X127+Mar!X127+Abr!X127+May!X127),IF(Config!$C$6=6,SUM(+Ene!X127+Feb!X127+Mar!X127+Abr!X127+May!X127+Jun!X127),IF(Config!$C$6=7,SUM(Ene!X127+Feb!X127+Mar!X127+Abr!X127+May!X127+Jun!X127+Jul!X127),IF(Config!$C$6=8,SUM(+Ene!X127+Feb!X127+Mar!X127+Abr!X127+May!X127+Jun!X127+Jul!X127+Ago!X127),IF(Config!$C$6=9,SUM(+Ene!X127+Feb!X127+Mar!X127+Abr!X127+May!X127+Jun!X127+Jul!X127+Ago!X127+Set!X127),IF(Config!$C$6=10,SUM(+Ene!X127+Feb!X127+Mar!X127+Abr!X127+May!X127+Jun!X127+Jul!X127+Ago!X127+Set!X127+Oct!X127),IF(Config!$C$6=11,SUM(+Ene!X127+Feb!X127+Mar!X127+Abr!X127+May!X127+Jun!X127+Jul!X127+Ago!X127+Set!X127+Oct!X127+Nov!X127),IF(Config!$C$6=12,SUM(+Ene!X127+Feb!X127+Mar!X127+Abr!X127+May!X127+Jun!X127+Jul!X127+Ago!X127+Set!X127+Oct!X127+Nov!X127+Dic!X127)))))))))))))</f>
        <v>0</v>
      </c>
      <c r="Y127" s="399">
        <f>IF(Config!$C$6=1,SUM(+Ene!Y127),IF(Config!$C$6=2,SUM(+Ene!Y127+Feb!Y127),IF(Config!$C$6=3,SUM(+Ene!Y127+Feb!Y127+Mar!Y127),IF(Config!$C$6=4,SUM(+Ene!Y127+Feb!Y127+Mar!Y127+Abr!Y127),IF(Config!$C$6=5,SUM(Ene!Y127+Feb!Y127+Mar!Y127+Abr!Y127+May!Y127),IF(Config!$C$6=6,SUM(+Ene!Y127+Feb!Y127+Mar!Y127+Abr!Y127+May!Y127+Jun!Y127),IF(Config!$C$6=7,SUM(Ene!Y127+Feb!Y127+Mar!Y127+Abr!Y127+May!Y127+Jun!Y127+Jul!Y127),IF(Config!$C$6=8,SUM(+Ene!Y127+Feb!Y127+Mar!Y127+Abr!Y127+May!Y127+Jun!Y127+Jul!Y127+Ago!Y127),IF(Config!$C$6=9,SUM(+Ene!Y127+Feb!Y127+Mar!Y127+Abr!Y127+May!Y127+Jun!Y127+Jul!Y127+Ago!Y127+Set!Y127),IF(Config!$C$6=10,SUM(+Ene!Y127+Feb!Y127+Mar!Y127+Abr!Y127+May!Y127+Jun!Y127+Jul!Y127+Ago!Y127+Set!Y127+Oct!Y127),IF(Config!$C$6=11,SUM(+Ene!Y127+Feb!Y127+Mar!Y127+Abr!Y127+May!Y127+Jun!Y127+Jul!Y127+Ago!Y127+Set!Y127+Oct!Y127+Nov!Y127),IF(Config!$C$6=12,SUM(+Ene!Y127+Feb!Y127+Mar!Y127+Abr!Y127+May!Y127+Jun!Y127+Jul!Y127+Ago!Y127+Set!Y127+Oct!Y127+Nov!Y127+Dic!Y127)))))))))))))</f>
        <v>0</v>
      </c>
      <c r="Z127" s="399">
        <f>IF(Config!$C$6=1,SUM(+Ene!Z127),IF(Config!$C$6=2,SUM(+Ene!Z127+Feb!Z127),IF(Config!$C$6=3,SUM(+Ene!Z127+Feb!Z127+Mar!Z127),IF(Config!$C$6=4,SUM(+Ene!Z127+Feb!Z127+Mar!Z127+Abr!Z127),IF(Config!$C$6=5,SUM(Ene!Z127+Feb!Z127+Mar!Z127+Abr!Z127+May!Z127),IF(Config!$C$6=6,SUM(+Ene!Z127+Feb!Z127+Mar!Z127+Abr!Z127+May!Z127+Jun!Z127),IF(Config!$C$6=7,SUM(Ene!Z127+Feb!Z127+Mar!Z127+Abr!Z127+May!Z127+Jun!Z127+Jul!Z127),IF(Config!$C$6=8,SUM(+Ene!Z127+Feb!Z127+Mar!Z127+Abr!Z127+May!Z127+Jun!Z127+Jul!Z127+Ago!Z127),IF(Config!$C$6=9,SUM(+Ene!Z127+Feb!Z127+Mar!Z127+Abr!Z127+May!Z127+Jun!Z127+Jul!Z127+Ago!Z127+Set!Z127),IF(Config!$C$6=10,SUM(+Ene!Z127+Feb!Z127+Mar!Z127+Abr!Z127+May!Z127+Jun!Z127+Jul!Z127+Ago!Z127+Set!Z127+Oct!Z127),IF(Config!$C$6=11,SUM(+Ene!Z127+Feb!Z127+Mar!Z127+Abr!Z127+May!Z127+Jun!Z127+Jul!Z127+Ago!Z127+Set!Z127+Oct!Z127+Nov!Z127),IF(Config!$C$6=12,SUM(+Ene!Z127+Feb!Z127+Mar!Z127+Abr!Z127+May!Z127+Jun!Z127+Jul!Z127+Ago!Z127+Set!Z127+Oct!Z127+Nov!Z127+Dic!Z127)))))))))))))</f>
        <v>0</v>
      </c>
      <c r="AA127" s="399">
        <f>IF(Config!$C$6=1,SUM(+Ene!AA127),IF(Config!$C$6=2,SUM(+Ene!AA127+Feb!AA127),IF(Config!$C$6=3,SUM(+Ene!AA127+Feb!AA127+Mar!AA127),IF(Config!$C$6=4,SUM(+Ene!AA127+Feb!AA127+Mar!AA127+Abr!AA127),IF(Config!$C$6=5,SUM(Ene!AA127+Feb!AA127+Mar!AA127+Abr!AA127+May!AA127),IF(Config!$C$6=6,SUM(+Ene!AA127+Feb!AA127+Mar!AA127+Abr!AA127+May!AA127+Jun!AA127),IF(Config!$C$6=7,SUM(Ene!AA127+Feb!AA127+Mar!AA127+Abr!AA127+May!AA127+Jun!AA127+Jul!AA127),IF(Config!$C$6=8,SUM(+Ene!AA127+Feb!AA127+Mar!AA127+Abr!AA127+May!AA127+Jun!AA127+Jul!AA127+Ago!AA127),IF(Config!$C$6=9,SUM(+Ene!AA127+Feb!AA127+Mar!AA127+Abr!AA127+May!AA127+Jun!AA127+Jul!AA127+Ago!AA127+Set!AA127),IF(Config!$C$6=10,SUM(+Ene!AA127+Feb!AA127+Mar!AA127+Abr!AA127+May!AA127+Jun!AA127+Jul!AA127+Ago!AA127+Set!AA127+Oct!AA127),IF(Config!$C$6=11,SUM(+Ene!AA127+Feb!AA127+Mar!AA127+Abr!AA127+May!AA127+Jun!AA127+Jul!AA127+Ago!AA127+Set!AA127+Oct!AA127+Nov!AA127),IF(Config!$C$6=12,SUM(+Ene!AA127+Feb!AA127+Mar!AA127+Abr!AA127+May!AA127+Jun!AA127+Jul!AA127+Ago!AA127+Set!AA127+Oct!AA127+Nov!AA127+Dic!AA127)))))))))))))</f>
        <v>0</v>
      </c>
      <c r="AB127" s="399">
        <f>IF(Config!$C$6=1,SUM(+Ene!AB127),IF(Config!$C$6=2,SUM(+Ene!AB127+Feb!AB127),IF(Config!$C$6=3,SUM(+Ene!AB127+Feb!AB127+Mar!AB127),IF(Config!$C$6=4,SUM(+Ene!AB127+Feb!AB127+Mar!AB127+Abr!AB127),IF(Config!$C$6=5,SUM(Ene!AB127+Feb!AB127+Mar!AB127+Abr!AB127+May!AB127),IF(Config!$C$6=6,SUM(+Ene!AB127+Feb!AB127+Mar!AB127+Abr!AB127+May!AB127+Jun!AB127),IF(Config!$C$6=7,SUM(Ene!AB127+Feb!AB127+Mar!AB127+Abr!AB127+May!AB127+Jun!AB127+Jul!AB127),IF(Config!$C$6=8,SUM(+Ene!AB127+Feb!AB127+Mar!AB127+Abr!AB127+May!AB127+Jun!AB127+Jul!AB127+Ago!AB127),IF(Config!$C$6=9,SUM(+Ene!AB127+Feb!AB127+Mar!AB127+Abr!AB127+May!AB127+Jun!AB127+Jul!AB127+Ago!AB127+Set!AB127),IF(Config!$C$6=10,SUM(+Ene!AB127+Feb!AB127+Mar!AB127+Abr!AB127+May!AB127+Jun!AB127+Jul!AB127+Ago!AB127+Set!AB127+Oct!AB127),IF(Config!$C$6=11,SUM(+Ene!AB127+Feb!AB127+Mar!AB127+Abr!AB127+May!AB127+Jun!AB127+Jul!AB127+Ago!AB127+Set!AB127+Oct!AB127+Nov!AB127),IF(Config!$C$6=12,SUM(+Ene!AB127+Feb!AB127+Mar!AB127+Abr!AB127+May!AB127+Jun!AB127+Jul!AB127+Ago!AB127+Set!AB127+Oct!AB127+Nov!AB127+Dic!AB127)))))))))))))</f>
        <v>0</v>
      </c>
      <c r="AC127" s="399">
        <f>IF(Config!$C$6=1,SUM(+Ene!AC127),IF(Config!$C$6=2,SUM(+Ene!AC127+Feb!AC127),IF(Config!$C$6=3,SUM(+Ene!AC127+Feb!AC127+Mar!AC127),IF(Config!$C$6=4,SUM(+Ene!AC127+Feb!AC127+Mar!AC127+Abr!AC127),IF(Config!$C$6=5,SUM(Ene!AC127+Feb!AC127+Mar!AC127+Abr!AC127+May!AC127),IF(Config!$C$6=6,SUM(+Ene!AC127+Feb!AC127+Mar!AC127+Abr!AC127+May!AC127+Jun!AC127),IF(Config!$C$6=7,SUM(Ene!AC127+Feb!AC127+Mar!AC127+Abr!AC127+May!AC127+Jun!AC127+Jul!AC127),IF(Config!$C$6=8,SUM(+Ene!AC127+Feb!AC127+Mar!AC127+Abr!AC127+May!AC127+Jun!AC127+Jul!AC127+Ago!AC127),IF(Config!$C$6=9,SUM(+Ene!AC127+Feb!AC127+Mar!AC127+Abr!AC127+May!AC127+Jun!AC127+Jul!AC127+Ago!AC127+Set!AC127),IF(Config!$C$6=10,SUM(+Ene!AC127+Feb!AC127+Mar!AC127+Abr!AC127+May!AC127+Jun!AC127+Jul!AC127+Ago!AC127+Set!AC127+Oct!AC127),IF(Config!$C$6=11,SUM(+Ene!AC127+Feb!AC127+Mar!AC127+Abr!AC127+May!AC127+Jun!AC127+Jul!AC127+Ago!AC127+Set!AC127+Oct!AC127+Nov!AC127),IF(Config!$C$6=12,SUM(+Ene!AC127+Feb!AC127+Mar!AC127+Abr!AC127+May!AC127+Jun!AC127+Jul!AC127+Ago!AC127+Set!AC127+Oct!AC127+Nov!AC127+Dic!AC127)))))))))))))</f>
        <v>0</v>
      </c>
      <c r="AD127" s="399">
        <f>IF(Config!$C$6=1,SUM(+Ene!AD127),IF(Config!$C$6=2,SUM(+Ene!AD127+Feb!AD127),IF(Config!$C$6=3,SUM(+Ene!AD127+Feb!AD127+Mar!AD127),IF(Config!$C$6=4,SUM(+Ene!AD127+Feb!AD127+Mar!AD127+Abr!AD127),IF(Config!$C$6=5,SUM(Ene!AD127+Feb!AD127+Mar!AD127+Abr!AD127+May!AD127),IF(Config!$C$6=6,SUM(+Ene!AD127+Feb!AD127+Mar!AD127+Abr!AD127+May!AD127+Jun!AD127),IF(Config!$C$6=7,SUM(Ene!AD127+Feb!AD127+Mar!AD127+Abr!AD127+May!AD127+Jun!AD127+Jul!AD127),IF(Config!$C$6=8,SUM(+Ene!AD127+Feb!AD127+Mar!AD127+Abr!AD127+May!AD127+Jun!AD127+Jul!AD127+Ago!AD127),IF(Config!$C$6=9,SUM(+Ene!AD127+Feb!AD127+Mar!AD127+Abr!AD127+May!AD127+Jun!AD127+Jul!AD127+Ago!AD127+Set!AD127),IF(Config!$C$6=10,SUM(+Ene!AD127+Feb!AD127+Mar!AD127+Abr!AD127+May!AD127+Jun!AD127+Jul!AD127+Ago!AD127+Set!AD127+Oct!AD127),IF(Config!$C$6=11,SUM(+Ene!AD127+Feb!AD127+Mar!AD127+Abr!AD127+May!AD127+Jun!AD127+Jul!AD127+Ago!AD127+Set!AD127+Oct!AD127+Nov!AD127),IF(Config!$C$6=12,SUM(+Ene!AD127+Feb!AD127+Mar!AD127+Abr!AD127+May!AD127+Jun!AD127+Jul!AD127+Ago!AD127+Set!AD127+Oct!AD127+Nov!AD127+Dic!AD127)))))))))))))</f>
        <v>0</v>
      </c>
      <c r="AE127" s="399">
        <f>IF(Config!$C$6=1,SUM(+Ene!AE127),IF(Config!$C$6=2,SUM(+Ene!AE127+Feb!AE127),IF(Config!$C$6=3,SUM(+Ene!AE127+Feb!AE127+Mar!AE127),IF(Config!$C$6=4,SUM(+Ene!AE127+Feb!AE127+Mar!AE127+Abr!AE127),IF(Config!$C$6=5,SUM(Ene!AE127+Feb!AE127+Mar!AE127+Abr!AE127+May!AE127),IF(Config!$C$6=6,SUM(+Ene!AE127+Feb!AE127+Mar!AE127+Abr!AE127+May!AE127+Jun!AE127),IF(Config!$C$6=7,SUM(Ene!AE127+Feb!AE127+Mar!AE127+Abr!AE127+May!AE127+Jun!AE127+Jul!AE127),IF(Config!$C$6=8,SUM(+Ene!AE127+Feb!AE127+Mar!AE127+Abr!AE127+May!AE127+Jun!AE127+Jul!AE127+Ago!AE127),IF(Config!$C$6=9,SUM(+Ene!AE127+Feb!AE127+Mar!AE127+Abr!AE127+May!AE127+Jun!AE127+Jul!AE127+Ago!AE127+Set!AE127),IF(Config!$C$6=10,SUM(+Ene!AE127+Feb!AE127+Mar!AE127+Abr!AE127+May!AE127+Jun!AE127+Jul!AE127+Ago!AE127+Set!AE127+Oct!AE127),IF(Config!$C$6=11,SUM(+Ene!AE127+Feb!AE127+Mar!AE127+Abr!AE127+May!AE127+Jun!AE127+Jul!AE127+Ago!AE127+Set!AE127+Oct!AE127+Nov!AE127),IF(Config!$C$6=12,SUM(+Ene!AE127+Feb!AE127+Mar!AE127+Abr!AE127+May!AE127+Jun!AE127+Jul!AE127+Ago!AE127+Set!AE127+Oct!AE127+Nov!AE127+Dic!AE127)))))))))))))</f>
        <v>0</v>
      </c>
      <c r="AF127" s="399">
        <f>IF(Config!$C$6=1,SUM(+Ene!AF127),IF(Config!$C$6=2,SUM(+Ene!AF127+Feb!AF127),IF(Config!$C$6=3,SUM(+Ene!AF127+Feb!AF127+Mar!AF127),IF(Config!$C$6=4,SUM(+Ene!AF127+Feb!AF127+Mar!AF127+Abr!AF127),IF(Config!$C$6=5,SUM(Ene!AF127+Feb!AF127+Mar!AF127+Abr!AF127+May!AF127),IF(Config!$C$6=6,SUM(+Ene!AF127+Feb!AF127+Mar!AF127+Abr!AF127+May!AF127+Jun!AF127),IF(Config!$C$6=7,SUM(Ene!AF127+Feb!AF127+Mar!AF127+Abr!AF127+May!AF127+Jun!AF127+Jul!AF127),IF(Config!$C$6=8,SUM(+Ene!AF127+Feb!AF127+Mar!AF127+Abr!AF127+May!AF127+Jun!AF127+Jul!AF127+Ago!AF127),IF(Config!$C$6=9,SUM(+Ene!AF127+Feb!AF127+Mar!AF127+Abr!AF127+May!AF127+Jun!AF127+Jul!AF127+Ago!AF127+Set!AF127),IF(Config!$C$6=10,SUM(+Ene!AF127+Feb!AF127+Mar!AF127+Abr!AF127+May!AF127+Jun!AF127+Jul!AF127+Ago!AF127+Set!AF127+Oct!AF127),IF(Config!$C$6=11,SUM(+Ene!AF127+Feb!AF127+Mar!AF127+Abr!AF127+May!AF127+Jun!AF127+Jul!AF127+Ago!AF127+Set!AF127+Oct!AF127+Nov!AF127),IF(Config!$C$6=12,SUM(+Ene!AF127+Feb!AF127+Mar!AF127+Abr!AF127+May!AF127+Jun!AF127+Jul!AF127+Ago!AF127+Set!AF127+Oct!AF127+Nov!AF127+Dic!AF127)))))))))))))</f>
        <v>0</v>
      </c>
      <c r="AG127" s="399">
        <f>IF(Config!$C$6=1,SUM(+Ene!AG127),IF(Config!$C$6=2,SUM(+Ene!AG127+Feb!AG127),IF(Config!$C$6=3,SUM(+Ene!AG127+Feb!AG127+Mar!AG127),IF(Config!$C$6=4,SUM(+Ene!AG127+Feb!AG127+Mar!AG127+Abr!AG127),IF(Config!$C$6=5,SUM(Ene!AG127+Feb!AG127+Mar!AG127+Abr!AG127+May!AG127),IF(Config!$C$6=6,SUM(+Ene!AG127+Feb!AG127+Mar!AG127+Abr!AG127+May!AG127+Jun!AG127),IF(Config!$C$6=7,SUM(Ene!AG127+Feb!AG127+Mar!AG127+Abr!AG127+May!AG127+Jun!AG127+Jul!AG127),IF(Config!$C$6=8,SUM(+Ene!AG127+Feb!AG127+Mar!AG127+Abr!AG127+May!AG127+Jun!AG127+Jul!AG127+Ago!AG127),IF(Config!$C$6=9,SUM(+Ene!AG127+Feb!AG127+Mar!AG127+Abr!AG127+May!AG127+Jun!AG127+Jul!AG127+Ago!AG127+Set!AG127),IF(Config!$C$6=10,SUM(+Ene!AG127+Feb!AG127+Mar!AG127+Abr!AG127+May!AG127+Jun!AG127+Jul!AG127+Ago!AG127+Set!AG127+Oct!AG127),IF(Config!$C$6=11,SUM(+Ene!AG127+Feb!AG127+Mar!AG127+Abr!AG127+May!AG127+Jun!AG127+Jul!AG127+Ago!AG127+Set!AG127+Oct!AG127+Nov!AG127),IF(Config!$C$6=12,SUM(+Ene!AG127+Feb!AG127+Mar!AG127+Abr!AG127+May!AG127+Jun!AG127+Jul!AG127+Ago!AG127+Set!AG127+Oct!AG127+Nov!AG127+Dic!AG127)))))))))))))</f>
        <v>0</v>
      </c>
      <c r="AH127" s="399">
        <f>IF(Config!$C$6=1,SUM(+Ene!AH127),IF(Config!$C$6=2,SUM(+Ene!AH127+Feb!AH127),IF(Config!$C$6=3,SUM(+Ene!AH127+Feb!AH127+Mar!AH127),IF(Config!$C$6=4,SUM(+Ene!AH127+Feb!AH127+Mar!AH127+Abr!AH127),IF(Config!$C$6=5,SUM(Ene!AH127+Feb!AH127+Mar!AH127+Abr!AH127+May!AH127),IF(Config!$C$6=6,SUM(+Ene!AH127+Feb!AH127+Mar!AH127+Abr!AH127+May!AH127+Jun!AH127),IF(Config!$C$6=7,SUM(Ene!AH127+Feb!AH127+Mar!AH127+Abr!AH127+May!AH127+Jun!AH127+Jul!AH127),IF(Config!$C$6=8,SUM(+Ene!AH127+Feb!AH127+Mar!AH127+Abr!AH127+May!AH127+Jun!AH127+Jul!AH127+Ago!AH127),IF(Config!$C$6=9,SUM(+Ene!AH127+Feb!AH127+Mar!AH127+Abr!AH127+May!AH127+Jun!AH127+Jul!AH127+Ago!AH127+Set!AH127),IF(Config!$C$6=10,SUM(+Ene!AH127+Feb!AH127+Mar!AH127+Abr!AH127+May!AH127+Jun!AH127+Jul!AH127+Ago!AH127+Set!AH127+Oct!AH127),IF(Config!$C$6=11,SUM(+Ene!AH127+Feb!AH127+Mar!AH127+Abr!AH127+May!AH127+Jun!AH127+Jul!AH127+Ago!AH127+Set!AH127+Oct!AH127+Nov!AH127),IF(Config!$C$6=12,SUM(+Ene!AH127+Feb!AH127+Mar!AH127+Abr!AH127+May!AH127+Jun!AH127+Jul!AH127+Ago!AH127+Set!AH127+Oct!AH127+Nov!AH127+Dic!AH127)))))))))))))</f>
        <v>0</v>
      </c>
      <c r="AI127" s="399">
        <f>IF(Config!$C$6=1,SUM(+Ene!AI127),IF(Config!$C$6=2,SUM(+Ene!AI127+Feb!AI127),IF(Config!$C$6=3,SUM(+Ene!AI127+Feb!AI127+Mar!AI127),IF(Config!$C$6=4,SUM(+Ene!AI127+Feb!AI127+Mar!AI127+Abr!AI127),IF(Config!$C$6=5,SUM(Ene!AI127+Feb!AI127+Mar!AI127+Abr!AI127+May!AI127),IF(Config!$C$6=6,SUM(+Ene!AI127+Feb!AI127+Mar!AI127+Abr!AI127+May!AI127+Jun!AI127),IF(Config!$C$6=7,SUM(Ene!AI127+Feb!AI127+Mar!AI127+Abr!AI127+May!AI127+Jun!AI127+Jul!AI127),IF(Config!$C$6=8,SUM(+Ene!AI127+Feb!AI127+Mar!AI127+Abr!AI127+May!AI127+Jun!AI127+Jul!AI127+Ago!AI127),IF(Config!$C$6=9,SUM(+Ene!AI127+Feb!AI127+Mar!AI127+Abr!AI127+May!AI127+Jun!AI127+Jul!AI127+Ago!AI127+Set!AI127),IF(Config!$C$6=10,SUM(+Ene!AI127+Feb!AI127+Mar!AI127+Abr!AI127+May!AI127+Jun!AI127+Jul!AI127+Ago!AI127+Set!AI127+Oct!AI127),IF(Config!$C$6=11,SUM(+Ene!AI127+Feb!AI127+Mar!AI127+Abr!AI127+May!AI127+Jun!AI127+Jul!AI127+Ago!AI127+Set!AI127+Oct!AI127+Nov!AI127),IF(Config!$C$6=12,SUM(+Ene!AI127+Feb!AI127+Mar!AI127+Abr!AI127+May!AI127+Jun!AI127+Jul!AI127+Ago!AI127+Set!AI127+Oct!AI127+Nov!AI127+Dic!AI127)))))))))))))</f>
        <v>0</v>
      </c>
      <c r="AJ127" s="399">
        <f>IF(Config!$C$6=1,SUM(+Ene!AJ127),IF(Config!$C$6=2,SUM(+Ene!AJ127+Feb!AJ127),IF(Config!$C$6=3,SUM(+Ene!AJ127+Feb!AJ127+Mar!AJ127),IF(Config!$C$6=4,SUM(+Ene!AJ127+Feb!AJ127+Mar!AJ127+Abr!AJ127),IF(Config!$C$6=5,SUM(Ene!AJ127+Feb!AJ127+Mar!AJ127+Abr!AJ127+May!AJ127),IF(Config!$C$6=6,SUM(+Ene!AJ127+Feb!AJ127+Mar!AJ127+Abr!AJ127+May!AJ127+Jun!AJ127),IF(Config!$C$6=7,SUM(Ene!AJ127+Feb!AJ127+Mar!AJ127+Abr!AJ127+May!AJ127+Jun!AJ127+Jul!AJ127),IF(Config!$C$6=8,SUM(+Ene!AJ127+Feb!AJ127+Mar!AJ127+Abr!AJ127+May!AJ127+Jun!AJ127+Jul!AJ127+Ago!AJ127),IF(Config!$C$6=9,SUM(+Ene!AJ127+Feb!AJ127+Mar!AJ127+Abr!AJ127+May!AJ127+Jun!AJ127+Jul!AJ127+Ago!AJ127+Set!AJ127),IF(Config!$C$6=10,SUM(+Ene!AJ127+Feb!AJ127+Mar!AJ127+Abr!AJ127+May!AJ127+Jun!AJ127+Jul!AJ127+Ago!AJ127+Set!AJ127+Oct!AJ127),IF(Config!$C$6=11,SUM(+Ene!AJ127+Feb!AJ127+Mar!AJ127+Abr!AJ127+May!AJ127+Jun!AJ127+Jul!AJ127+Ago!AJ127+Set!AJ127+Oct!AJ127+Nov!AJ127),IF(Config!$C$6=12,SUM(+Ene!AJ127+Feb!AJ127+Mar!AJ127+Abr!AJ127+May!AJ127+Jun!AJ127+Jul!AJ127+Ago!AJ127+Set!AJ127+Oct!AJ127+Nov!AJ127+Dic!AJ127)))))))))))))</f>
        <v>0</v>
      </c>
      <c r="AK127" s="399">
        <f>IF(Config!$C$6=1,SUM(+Ene!AK127),IF(Config!$C$6=2,SUM(+Ene!AK127+Feb!AK127),IF(Config!$C$6=3,SUM(+Ene!AK127+Feb!AK127+Mar!AK127),IF(Config!$C$6=4,SUM(+Ene!AK127+Feb!AK127+Mar!AK127+Abr!AK127),IF(Config!$C$6=5,SUM(Ene!AK127+Feb!AK127+Mar!AK127+Abr!AK127+May!AK127),IF(Config!$C$6=6,SUM(+Ene!AK127+Feb!AK127+Mar!AK127+Abr!AK127+May!AK127+Jun!AK127),IF(Config!$C$6=7,SUM(Ene!AK127+Feb!AK127+Mar!AK127+Abr!AK127+May!AK127+Jun!AK127+Jul!AK127),IF(Config!$C$6=8,SUM(+Ene!AK127+Feb!AK127+Mar!AK127+Abr!AK127+May!AK127+Jun!AK127+Jul!AK127+Ago!AK127),IF(Config!$C$6=9,SUM(+Ene!AK127+Feb!AK127+Mar!AK127+Abr!AK127+May!AK127+Jun!AK127+Jul!AK127+Ago!AK127+Set!AK127),IF(Config!$C$6=10,SUM(+Ene!AK127+Feb!AK127+Mar!AK127+Abr!AK127+May!AK127+Jun!AK127+Jul!AK127+Ago!AK127+Set!AK127+Oct!AK127),IF(Config!$C$6=11,SUM(+Ene!AK127+Feb!AK127+Mar!AK127+Abr!AK127+May!AK127+Jun!AK127+Jul!AK127+Ago!AK127+Set!AK127+Oct!AK127+Nov!AK127),IF(Config!$C$6=12,SUM(+Ene!AK127+Feb!AK127+Mar!AK127+Abr!AK127+May!AK127+Jun!AK127+Jul!AK127+Ago!AK127+Set!AK127+Oct!AK127+Nov!AK127+Dic!AK127)))))))))))))</f>
        <v>0</v>
      </c>
      <c r="AL127" s="399">
        <f>IF(Config!$C$6=1,SUM(+Ene!AL127),IF(Config!$C$6=2,SUM(+Ene!AL127+Feb!AL127),IF(Config!$C$6=3,SUM(+Ene!AL127+Feb!AL127+Mar!AL127),IF(Config!$C$6=4,SUM(+Ene!AL127+Feb!AL127+Mar!AL127+Abr!AL127),IF(Config!$C$6=5,SUM(Ene!AL127+Feb!AL127+Mar!AL127+Abr!AL127+May!AL127),IF(Config!$C$6=6,SUM(+Ene!AL127+Feb!AL127+Mar!AL127+Abr!AL127+May!AL127+Jun!AL127),IF(Config!$C$6=7,SUM(Ene!AL127+Feb!AL127+Mar!AL127+Abr!AL127+May!AL127+Jun!AL127+Jul!AL127),IF(Config!$C$6=8,SUM(+Ene!AL127+Feb!AL127+Mar!AL127+Abr!AL127+May!AL127+Jun!AL127+Jul!AL127+Ago!AL127),IF(Config!$C$6=9,SUM(+Ene!AL127+Feb!AL127+Mar!AL127+Abr!AL127+May!AL127+Jun!AL127+Jul!AL127+Ago!AL127+Set!AL127),IF(Config!$C$6=10,SUM(+Ene!AL127+Feb!AL127+Mar!AL127+Abr!AL127+May!AL127+Jun!AL127+Jul!AL127+Ago!AL127+Set!AL127+Oct!AL127),IF(Config!$C$6=11,SUM(+Ene!AL127+Feb!AL127+Mar!AL127+Abr!AL127+May!AL127+Jun!AL127+Jul!AL127+Ago!AL127+Set!AL127+Oct!AL127+Nov!AL127),IF(Config!$C$6=12,SUM(+Ene!AL127+Feb!AL127+Mar!AL127+Abr!AL127+May!AL127+Jun!AL127+Jul!AL127+Ago!AL127+Set!AL127+Oct!AL127+Nov!AL127+Dic!AL127)))))))))))))</f>
        <v>0</v>
      </c>
      <c r="AM127" s="399">
        <f>IF(Config!$C$6=1,SUM(+Ene!AM127),IF(Config!$C$6=2,SUM(+Ene!AM127+Feb!AM127),IF(Config!$C$6=3,SUM(+Ene!AM127+Feb!AM127+Mar!AM127),IF(Config!$C$6=4,SUM(+Ene!AM127+Feb!AM127+Mar!AM127+Abr!AM127),IF(Config!$C$6=5,SUM(Ene!AM127+Feb!AM127+Mar!AM127+Abr!AM127+May!AM127),IF(Config!$C$6=6,SUM(+Ene!AM127+Feb!AM127+Mar!AM127+Abr!AM127+May!AM127+Jun!AM127),IF(Config!$C$6=7,SUM(Ene!AM127+Feb!AM127+Mar!AM127+Abr!AM127+May!AM127+Jun!AM127+Jul!AM127),IF(Config!$C$6=8,SUM(+Ene!AM127+Feb!AM127+Mar!AM127+Abr!AM127+May!AM127+Jun!AM127+Jul!AM127+Ago!AM127),IF(Config!$C$6=9,SUM(+Ene!AM127+Feb!AM127+Mar!AM127+Abr!AM127+May!AM127+Jun!AM127+Jul!AM127+Ago!AM127+Set!AM127),IF(Config!$C$6=10,SUM(+Ene!AM127+Feb!AM127+Mar!AM127+Abr!AM127+May!AM127+Jun!AM127+Jul!AM127+Ago!AM127+Set!AM127+Oct!AM127),IF(Config!$C$6=11,SUM(+Ene!AM127+Feb!AM127+Mar!AM127+Abr!AM127+May!AM127+Jun!AM127+Jul!AM127+Ago!AM127+Set!AM127+Oct!AM127+Nov!AM127),IF(Config!$C$6=12,SUM(+Ene!AM127+Feb!AM127+Mar!AM127+Abr!AM127+May!AM127+Jun!AM127+Jul!AM127+Ago!AM127+Set!AM127+Oct!AM127+Nov!AM127+Dic!AM127)))))))))))))</f>
        <v>0</v>
      </c>
      <c r="AN127" s="399">
        <f>IF(Config!$C$6=1,SUM(+Ene!AN127),IF(Config!$C$6=2,SUM(+Ene!AN127+Feb!AN127),IF(Config!$C$6=3,SUM(+Ene!AN127+Feb!AN127+Mar!AN127),IF(Config!$C$6=4,SUM(+Ene!AN127+Feb!AN127+Mar!AN127+Abr!AN127),IF(Config!$C$6=5,SUM(Ene!AN127+Feb!AN127+Mar!AN127+Abr!AN127+May!AN127),IF(Config!$C$6=6,SUM(+Ene!AN127+Feb!AN127+Mar!AN127+Abr!AN127+May!AN127+Jun!AN127),IF(Config!$C$6=7,SUM(Ene!AN127+Feb!AN127+Mar!AN127+Abr!AN127+May!AN127+Jun!AN127+Jul!AN127),IF(Config!$C$6=8,SUM(+Ene!AN127+Feb!AN127+Mar!AN127+Abr!AN127+May!AN127+Jun!AN127+Jul!AN127+Ago!AN127),IF(Config!$C$6=9,SUM(+Ene!AN127+Feb!AN127+Mar!AN127+Abr!AN127+May!AN127+Jun!AN127+Jul!AN127+Ago!AN127+Set!AN127),IF(Config!$C$6=10,SUM(+Ene!AN127+Feb!AN127+Mar!AN127+Abr!AN127+May!AN127+Jun!AN127+Jul!AN127+Ago!AN127+Set!AN127+Oct!AN127),IF(Config!$C$6=11,SUM(+Ene!AN127+Feb!AN127+Mar!AN127+Abr!AN127+May!AN127+Jun!AN127+Jul!AN127+Ago!AN127+Set!AN127+Oct!AN127+Nov!AN127),IF(Config!$C$6=12,SUM(+Ene!AN127+Feb!AN127+Mar!AN127+Abr!AN127+May!AN127+Jun!AN127+Jul!AN127+Ago!AN127+Set!AN127+Oct!AN127+Nov!AN127+Dic!AN127)))))))))))))</f>
        <v>0</v>
      </c>
      <c r="AO127" s="399">
        <f>IF(Config!$C$6=1,SUM(+Ene!AO127),IF(Config!$C$6=2,SUM(+Ene!AO127+Feb!AO127),IF(Config!$C$6=3,SUM(+Ene!AO127+Feb!AO127+Mar!AO127),IF(Config!$C$6=4,SUM(+Ene!AO127+Feb!AO127+Mar!AO127+Abr!AO127),IF(Config!$C$6=5,SUM(Ene!AO127+Feb!AO127+Mar!AO127+Abr!AO127+May!AO127),IF(Config!$C$6=6,SUM(+Ene!AO127+Feb!AO127+Mar!AO127+Abr!AO127+May!AO127+Jun!AO127),IF(Config!$C$6=7,SUM(Ene!AO127+Feb!AO127+Mar!AO127+Abr!AO127+May!AO127+Jun!AO127+Jul!AO127),IF(Config!$C$6=8,SUM(+Ene!AO127+Feb!AO127+Mar!AO127+Abr!AO127+May!AO127+Jun!AO127+Jul!AO127+Ago!AO127),IF(Config!$C$6=9,SUM(+Ene!AO127+Feb!AO127+Mar!AO127+Abr!AO127+May!AO127+Jun!AO127+Jul!AO127+Ago!AO127+Set!AO127),IF(Config!$C$6=10,SUM(+Ene!AO127+Feb!AO127+Mar!AO127+Abr!AO127+May!AO127+Jun!AO127+Jul!AO127+Ago!AO127+Set!AO127+Oct!AO127),IF(Config!$C$6=11,SUM(+Ene!AO127+Feb!AO127+Mar!AO127+Abr!AO127+May!AO127+Jun!AO127+Jul!AO127+Ago!AO127+Set!AO127+Oct!AO127+Nov!AO127),IF(Config!$C$6=12,SUM(+Ene!AO127+Feb!AO127+Mar!AO127+Abr!AO127+May!AO127+Jun!AO127+Jul!AO127+Ago!AO127+Set!AO127+Oct!AO127+Nov!AO127+Dic!AO127)))))))))))))</f>
        <v>0</v>
      </c>
      <c r="AP127" s="399">
        <f>IF(Config!$C$6=1,SUM(+Ene!AP127),IF(Config!$C$6=2,SUM(+Ene!AP127+Feb!AP127),IF(Config!$C$6=3,SUM(+Ene!AP127+Feb!AP127+Mar!AP127),IF(Config!$C$6=4,SUM(+Ene!AP127+Feb!AP127+Mar!AP127+Abr!AP127),IF(Config!$C$6=5,SUM(Ene!AP127+Feb!AP127+Mar!AP127+Abr!AP127+May!AP127),IF(Config!$C$6=6,SUM(+Ene!AP127+Feb!AP127+Mar!AP127+Abr!AP127+May!AP127+Jun!AP127),IF(Config!$C$6=7,SUM(Ene!AP127+Feb!AP127+Mar!AP127+Abr!AP127+May!AP127+Jun!AP127+Jul!AP127),IF(Config!$C$6=8,SUM(+Ene!AP127+Feb!AP127+Mar!AP127+Abr!AP127+May!AP127+Jun!AP127+Jul!AP127+Ago!AP127),IF(Config!$C$6=9,SUM(+Ene!AP127+Feb!AP127+Mar!AP127+Abr!AP127+May!AP127+Jun!AP127+Jul!AP127+Ago!AP127+Set!AP127),IF(Config!$C$6=10,SUM(+Ene!AP127+Feb!AP127+Mar!AP127+Abr!AP127+May!AP127+Jun!AP127+Jul!AP127+Ago!AP127+Set!AP127+Oct!AP127),IF(Config!$C$6=11,SUM(+Ene!AP127+Feb!AP127+Mar!AP127+Abr!AP127+May!AP127+Jun!AP127+Jul!AP127+Ago!AP127+Set!AP127+Oct!AP127+Nov!AP127),IF(Config!$C$6=12,SUM(+Ene!AP127+Feb!AP127+Mar!AP127+Abr!AP127+May!AP127+Jun!AP127+Jul!AP127+Ago!AP127+Set!AP127+Oct!AP127+Nov!AP127+Dic!AP127)))))))))))))</f>
        <v>0</v>
      </c>
      <c r="AQ127" s="399">
        <f>IF(Config!$C$6=1,SUM(+Ene!AQ127),IF(Config!$C$6=2,SUM(+Ene!AQ127+Feb!AQ127),IF(Config!$C$6=3,SUM(+Ene!AQ127+Feb!AQ127+Mar!AQ127),IF(Config!$C$6=4,SUM(+Ene!AQ127+Feb!AQ127+Mar!AQ127+Abr!AQ127),IF(Config!$C$6=5,SUM(Ene!AQ127+Feb!AQ127+Mar!AQ127+Abr!AQ127+May!AQ127),IF(Config!$C$6=6,SUM(+Ene!AQ127+Feb!AQ127+Mar!AQ127+Abr!AQ127+May!AQ127+Jun!AQ127),IF(Config!$C$6=7,SUM(Ene!AQ127+Feb!AQ127+Mar!AQ127+Abr!AQ127+May!AQ127+Jun!AQ127+Jul!AQ127),IF(Config!$C$6=8,SUM(+Ene!AQ127+Feb!AQ127+Mar!AQ127+Abr!AQ127+May!AQ127+Jun!AQ127+Jul!AQ127+Ago!AQ127),IF(Config!$C$6=9,SUM(+Ene!AQ127+Feb!AQ127+Mar!AQ127+Abr!AQ127+May!AQ127+Jun!AQ127+Jul!AQ127+Ago!AQ127+Set!AQ127),IF(Config!$C$6=10,SUM(+Ene!AQ127+Feb!AQ127+Mar!AQ127+Abr!AQ127+May!AQ127+Jun!AQ127+Jul!AQ127+Ago!AQ127+Set!AQ127+Oct!AQ127),IF(Config!$C$6=11,SUM(+Ene!AQ127+Feb!AQ127+Mar!AQ127+Abr!AQ127+May!AQ127+Jun!AQ127+Jul!AQ127+Ago!AQ127+Set!AQ127+Oct!AQ127+Nov!AQ127),IF(Config!$C$6=12,SUM(+Ene!AQ127+Feb!AQ127+Mar!AQ127+Abr!AQ127+May!AQ127+Jun!AQ127+Jul!AQ127+Ago!AQ127+Set!AQ127+Oct!AQ127+Nov!AQ127+Dic!AQ127)))))))))))))</f>
        <v>0</v>
      </c>
      <c r="AR127" s="399">
        <f>IF(Config!$C$6=1,SUM(+Ene!AR127),IF(Config!$C$6=2,SUM(+Ene!AR127+Feb!AR127),IF(Config!$C$6=3,SUM(+Ene!AR127+Feb!AR127+Mar!AR127),IF(Config!$C$6=4,SUM(+Ene!AR127+Feb!AR127+Mar!AR127+Abr!AR127),IF(Config!$C$6=5,SUM(Ene!AR127+Feb!AR127+Mar!AR127+Abr!AR127+May!AR127),IF(Config!$C$6=6,SUM(+Ene!AR127+Feb!AR127+Mar!AR127+Abr!AR127+May!AR127+Jun!AR127),IF(Config!$C$6=7,SUM(Ene!AR127+Feb!AR127+Mar!AR127+Abr!AR127+May!AR127+Jun!AR127+Jul!AR127),IF(Config!$C$6=8,SUM(+Ene!AR127+Feb!AR127+Mar!AR127+Abr!AR127+May!AR127+Jun!AR127+Jul!AR127+Ago!AR127),IF(Config!$C$6=9,SUM(+Ene!AR127+Feb!AR127+Mar!AR127+Abr!AR127+May!AR127+Jun!AR127+Jul!AR127+Ago!AR127+Set!AR127),IF(Config!$C$6=10,SUM(+Ene!AR127+Feb!AR127+Mar!AR127+Abr!AR127+May!AR127+Jun!AR127+Jul!AR127+Ago!AR127+Set!AR127+Oct!AR127),IF(Config!$C$6=11,SUM(+Ene!AR127+Feb!AR127+Mar!AR127+Abr!AR127+May!AR127+Jun!AR127+Jul!AR127+Ago!AR127+Set!AR127+Oct!AR127+Nov!AR127),IF(Config!$C$6=12,SUM(+Ene!AR127+Feb!AR127+Mar!AR127+Abr!AR127+May!AR127+Jun!AR127+Jul!AR127+Ago!AR127+Set!AR127+Oct!AR127+Nov!AR127+Dic!AR127)))))))))))))</f>
        <v>0</v>
      </c>
      <c r="AS127" s="399">
        <f>IF(Config!$C$6=1,SUM(+Ene!AS127),IF(Config!$C$6=2,SUM(+Ene!AS127+Feb!AS127),IF(Config!$C$6=3,SUM(+Ene!AS127+Feb!AS127+Mar!AS127),IF(Config!$C$6=4,SUM(+Ene!AS127+Feb!AS127+Mar!AS127+Abr!AS127),IF(Config!$C$6=5,SUM(Ene!AS127+Feb!AS127+Mar!AS127+Abr!AS127+May!AS127),IF(Config!$C$6=6,SUM(+Ene!AS127+Feb!AS127+Mar!AS127+Abr!AS127+May!AS127+Jun!AS127),IF(Config!$C$6=7,SUM(Ene!AS127+Feb!AS127+Mar!AS127+Abr!AS127+May!AS127+Jun!AS127+Jul!AS127),IF(Config!$C$6=8,SUM(+Ene!AS127+Feb!AS127+Mar!AS127+Abr!AS127+May!AS127+Jun!AS127+Jul!AS127+Ago!AS127),IF(Config!$C$6=9,SUM(+Ene!AS127+Feb!AS127+Mar!AS127+Abr!AS127+May!AS127+Jun!AS127+Jul!AS127+Ago!AS127+Set!AS127),IF(Config!$C$6=10,SUM(+Ene!AS127+Feb!AS127+Mar!AS127+Abr!AS127+May!AS127+Jun!AS127+Jul!AS127+Ago!AS127+Set!AS127+Oct!AS127),IF(Config!$C$6=11,SUM(+Ene!AS127+Feb!AS127+Mar!AS127+Abr!AS127+May!AS127+Jun!AS127+Jul!AS127+Ago!AS127+Set!AS127+Oct!AS127+Nov!AS127),IF(Config!$C$6=12,SUM(+Ene!AS127+Feb!AS127+Mar!AS127+Abr!AS127+May!AS127+Jun!AS127+Jul!AS127+Ago!AS127+Set!AS127+Oct!AS127+Nov!AS127+Dic!AS127)))))))))))))</f>
        <v>0</v>
      </c>
      <c r="AT127" s="399">
        <f>IF(Config!$C$6=1,SUM(+Ene!AT127),IF(Config!$C$6=2,SUM(+Ene!AT127+Feb!AT127),IF(Config!$C$6=3,SUM(+Ene!AT127+Feb!AT127+Mar!AT127),IF(Config!$C$6=4,SUM(+Ene!AT127+Feb!AT127+Mar!AT127+Abr!AT127),IF(Config!$C$6=5,SUM(Ene!AT127+Feb!AT127+Mar!AT127+Abr!AT127+May!AT127),IF(Config!$C$6=6,SUM(+Ene!AT127+Feb!AT127+Mar!AT127+Abr!AT127+May!AT127+Jun!AT127),IF(Config!$C$6=7,SUM(Ene!AT127+Feb!AT127+Mar!AT127+Abr!AT127+May!AT127+Jun!AT127+Jul!AT127),IF(Config!$C$6=8,SUM(+Ene!AT127+Feb!AT127+Mar!AT127+Abr!AT127+May!AT127+Jun!AT127+Jul!AT127+Ago!AT127),IF(Config!$C$6=9,SUM(+Ene!AT127+Feb!AT127+Mar!AT127+Abr!AT127+May!AT127+Jun!AT127+Jul!AT127+Ago!AT127+Set!AT127),IF(Config!$C$6=10,SUM(+Ene!AT127+Feb!AT127+Mar!AT127+Abr!AT127+May!AT127+Jun!AT127+Jul!AT127+Ago!AT127+Set!AT127+Oct!AT127),IF(Config!$C$6=11,SUM(+Ene!AT127+Feb!AT127+Mar!AT127+Abr!AT127+May!AT127+Jun!AT127+Jul!AT127+Ago!AT127+Set!AT127+Oct!AT127+Nov!AT127),IF(Config!$C$6=12,SUM(+Ene!AT127+Feb!AT127+Mar!AT127+Abr!AT127+May!AT127+Jun!AT127+Jul!AT127+Ago!AT127+Set!AT127+Oct!AT127+Nov!AT127+Dic!AT127)))))))))))))</f>
        <v>0</v>
      </c>
      <c r="AU127">
        <f t="shared" si="79"/>
        <v>0</v>
      </c>
      <c r="AV127" s="395">
        <f t="shared" si="81"/>
        <v>0</v>
      </c>
      <c r="AW127" s="395">
        <f t="shared" si="82"/>
        <v>0</v>
      </c>
      <c r="AX127" s="395">
        <f t="shared" si="83"/>
        <v>0</v>
      </c>
      <c r="AY127" s="395">
        <f t="shared" si="84"/>
        <v>0</v>
      </c>
      <c r="AZ127" s="395">
        <f t="shared" si="85"/>
        <v>0</v>
      </c>
      <c r="BA127" s="395">
        <f t="shared" si="86"/>
        <v>0</v>
      </c>
      <c r="BB127" s="37">
        <f t="shared" si="59"/>
        <v>0</v>
      </c>
      <c r="BC127" s="395">
        <f t="shared" si="87"/>
        <v>0</v>
      </c>
      <c r="BD127" s="396">
        <f t="shared" si="88"/>
        <v>0</v>
      </c>
      <c r="BE127" s="395">
        <f t="shared" si="89"/>
        <v>0</v>
      </c>
      <c r="BF127" s="54">
        <f t="shared" si="69"/>
        <v>0</v>
      </c>
      <c r="BG127" t="str">
        <f t="shared" si="80"/>
        <v>OK</v>
      </c>
    </row>
    <row r="128" spans="1:59" x14ac:dyDescent="0.25">
      <c r="A128" s="400">
        <v>125</v>
      </c>
      <c r="B128" s="397" t="str">
        <f>METAS!B124</f>
        <v>PORCENTAJE DE NIÑOS DE 6  A 11 MESES CON ANEMIA QUE HAN CUMPLIDO ESQUEMA COMPLETO TRATAMIENTO (TA)</v>
      </c>
      <c r="C128" s="390" t="str">
        <f>METAS!D124</f>
        <v>NUTRICIÓN</v>
      </c>
      <c r="D128" s="399">
        <f>IF(Config!$C$6=1,SUM(+Ene!D128),IF(Config!$C$6=2,SUM(+Ene!D128+Feb!D128),IF(Config!$C$6=3,SUM(+Ene!D128+Feb!D128+Mar!D128),IF(Config!$C$6=4,SUM(+Ene!D128+Feb!D128+Mar!D128+Abr!D128),IF(Config!$C$6=5,SUM(Ene!D128+Feb!D128+Mar!D128+Abr!D128+May!D128),IF(Config!$C$6=6,SUM(+Ene!D128+Feb!D128+Mar!D128+Abr!D128+May!D128+Jun!D128),IF(Config!$C$6=7,SUM(Ene!D128+Feb!D128+Mar!D128+Abr!D128+May!D128+Jun!D128+Jul!D128),IF(Config!$C$6=8,SUM(+Ene!D128+Feb!D128+Mar!D128+Abr!D128+May!D128+Jun!D128+Jul!D128+Ago!D128),IF(Config!$C$6=9,SUM(+Ene!D128+Feb!D128+Mar!D128+Abr!D128+May!D128+Jun!D128+Jul!D128+Ago!D128+Set!D128),IF(Config!$C$6=10,SUM(+Ene!D128+Feb!D128+Mar!D128+Abr!D128+May!D128+Jun!D128+Jul!D128+Ago!D128+Set!D128+Oct!D128),IF(Config!$C$6=11,SUM(+Ene!D128+Feb!D128+Mar!D128+Abr!D128+May!D128+Jun!D128+Jul!D128+Ago!D128+Set!D128+Oct!D128+Nov!D128),IF(Config!$C$6=12,SUM(+Ene!D128+Feb!D128+Mar!D128+Abr!D128+May!D128+Jun!D128+Jul!D128+Ago!D128+Set!D128+Oct!D128+Nov!D128+Dic!D128)))))))))))))</f>
        <v>0</v>
      </c>
      <c r="E128" s="399">
        <f>IF(Config!$C$6=1,SUM(+Ene!E128),IF(Config!$C$6=2,SUM(+Ene!E128+Feb!E128),IF(Config!$C$6=3,SUM(+Ene!E128+Feb!E128+Mar!E128),IF(Config!$C$6=4,SUM(+Ene!E128+Feb!E128+Mar!E128+Abr!E128),IF(Config!$C$6=5,SUM(Ene!E128+Feb!E128+Mar!E128+Abr!E128+May!E128),IF(Config!$C$6=6,SUM(+Ene!E128+Feb!E128+Mar!E128+Abr!E128+May!E128+Jun!E128),IF(Config!$C$6=7,SUM(Ene!E128+Feb!E128+Mar!E128+Abr!E128+May!E128+Jun!E128+Jul!E128),IF(Config!$C$6=8,SUM(+Ene!E128+Feb!E128+Mar!E128+Abr!E128+May!E128+Jun!E128+Jul!E128+Ago!E128),IF(Config!$C$6=9,SUM(+Ene!E128+Feb!E128+Mar!E128+Abr!E128+May!E128+Jun!E128+Jul!E128+Ago!E128+Set!E128),IF(Config!$C$6=10,SUM(+Ene!E128+Feb!E128+Mar!E128+Abr!E128+May!E128+Jun!E128+Jul!E128+Ago!E128+Set!E128+Oct!E128),IF(Config!$C$6=11,SUM(+Ene!E128+Feb!E128+Mar!E128+Abr!E128+May!E128+Jun!E128+Jul!E128+Ago!E128+Set!E128+Oct!E128+Nov!E128),IF(Config!$C$6=12,SUM(+Ene!E128+Feb!E128+Mar!E128+Abr!E128+May!E128+Jun!E128+Jul!E128+Ago!E128+Set!E128+Oct!E128+Nov!E128+Dic!E128)))))))))))))</f>
        <v>0</v>
      </c>
      <c r="F128" s="429">
        <f>IF(Config!$C$6=1,SUM(+Ene!F148),IF(Config!$C$6=2,SUM(+Ene!F148+Feb!F148),IF(Config!$C$6=3,SUM(+Ene!F148+Feb!F148+Mar!F148),IF(Config!$C$6=4,SUM(+Ene!F148+Feb!F148+Mar!F148+Abr!F148),IF(Config!$C$6=5,SUM(Ene!F148+Feb!F148+Mar!F148+Abr!F148+May!F148),IF(Config!$C$6=6,SUM(+Ene!F148+Feb!F148+Mar!F148+Abr!F148+May!F148+Jun!F148),IF(Config!$C$6=7,SUM(Ene!F148+Feb!F148+Mar!F148+Abr!F148+May!F148+Jun!F148+Jul!F148),IF(Config!$C$6=8,SUM(+Ene!F148+Feb!F148+Mar!F148+Abr!F148+May!F148+Jun!F148+Jul!F148+Ago!F148),IF(Config!$C$6=9,SUM(+Ene!F148+Feb!F148+Mar!F148+Abr!F148+May!F148+Jun!F148+Jul!F148+Ago!F148+Set!F148),IF(Config!$C$6=10,SUM(+Ene!F148+Feb!F148+Mar!F148+Abr!F148+May!F148+Jun!F148+Jul!F148+Ago!F148+Set!F148+Oct!F148),IF(Config!$C$6=11,SUM(+Ene!F148+Feb!F148+Mar!F148+Abr!F148+May!F148+Jun!F148+Jul!F148+Ago!F148+Set!F148+Oct!F148+Nov!F148),IF(Config!$C$6=12,SUM(+Ene!F148+Feb!F148+Mar!F148+Abr!F148+May!F148+Jun!F148+Jul!F148+Ago!F148+Set!F148+Oct!F148+Nov!F148+Dic!F148)))))))))))))</f>
        <v>0</v>
      </c>
      <c r="G128" s="399">
        <f>IF(Config!$C$6=1,SUM(+Ene!G128),IF(Config!$C$6=2,SUM(+Ene!G128+Feb!G128),IF(Config!$C$6=3,SUM(+Ene!G128+Feb!G128+Mar!G128),IF(Config!$C$6=4,SUM(+Ene!G128+Feb!G128+Mar!G128+Abr!G128),IF(Config!$C$6=5,SUM(Ene!G128+Feb!G128+Mar!G128+Abr!G128+May!G128),IF(Config!$C$6=6,SUM(+Ene!G128+Feb!G128+Mar!G128+Abr!G128+May!G128+Jun!G128),IF(Config!$C$6=7,SUM(Ene!G128+Feb!G128+Mar!G128+Abr!G128+May!G128+Jun!G128+Jul!G128),IF(Config!$C$6=8,SUM(+Ene!G128+Feb!G128+Mar!G128+Abr!G128+May!G128+Jun!G128+Jul!G128+Ago!G128),IF(Config!$C$6=9,SUM(+Ene!G128+Feb!G128+Mar!G128+Abr!G128+May!G128+Jun!G128+Jul!G128+Ago!G128+Set!G128),IF(Config!$C$6=10,SUM(+Ene!G128+Feb!G128+Mar!G128+Abr!G128+May!G128+Jun!G128+Jul!G128+Ago!G128+Set!G128+Oct!G128),IF(Config!$C$6=11,SUM(+Ene!G128+Feb!G128+Mar!G128+Abr!G128+May!G128+Jun!G128+Jul!G128+Ago!G128+Set!G128+Oct!G128+Nov!G128),IF(Config!$C$6=12,SUM(+Ene!G128+Feb!G128+Mar!G128+Abr!G128+May!G128+Jun!G128+Jul!G128+Ago!G128+Set!G128+Oct!G128+Nov!G128+Dic!G128)))))))))))))</f>
        <v>0</v>
      </c>
      <c r="H128" s="399">
        <f>IF(Config!$C$6=1,SUM(+Ene!H128),IF(Config!$C$6=2,SUM(+Ene!H128+Feb!H128),IF(Config!$C$6=3,SUM(+Ene!H128+Feb!H128+Mar!H128),IF(Config!$C$6=4,SUM(+Ene!H128+Feb!H128+Mar!H128+Abr!H128),IF(Config!$C$6=5,SUM(Ene!H128+Feb!H128+Mar!H128+Abr!H128+May!H128),IF(Config!$C$6=6,SUM(+Ene!H128+Feb!H128+Mar!H128+Abr!H128+May!H128+Jun!H128),IF(Config!$C$6=7,SUM(Ene!H128+Feb!H128+Mar!H128+Abr!H128+May!H128+Jun!H128+Jul!H128),IF(Config!$C$6=8,SUM(+Ene!H128+Feb!H128+Mar!H128+Abr!H128+May!H128+Jun!H128+Jul!H128+Ago!H128),IF(Config!$C$6=9,SUM(+Ene!H128+Feb!H128+Mar!H128+Abr!H128+May!H128+Jun!H128+Jul!H128+Ago!H128+Set!H128),IF(Config!$C$6=10,SUM(+Ene!H128+Feb!H128+Mar!H128+Abr!H128+May!H128+Jun!H128+Jul!H128+Ago!H128+Set!H128+Oct!H128),IF(Config!$C$6=11,SUM(+Ene!H128+Feb!H128+Mar!H128+Abr!H128+May!H128+Jun!H128+Jul!H128+Ago!H128+Set!H128+Oct!H128+Nov!H128),IF(Config!$C$6=12,SUM(+Ene!H128+Feb!H128+Mar!H128+Abr!H128+May!H128+Jun!H128+Jul!H128+Ago!H128+Set!H128+Oct!H128+Nov!H128+Dic!H128)))))))))))))</f>
        <v>0</v>
      </c>
      <c r="I128" s="399">
        <f>IF(Config!$C$6=1,SUM(+Ene!I128),IF(Config!$C$6=2,SUM(+Ene!I128+Feb!I128),IF(Config!$C$6=3,SUM(+Ene!I128+Feb!I128+Mar!I128),IF(Config!$C$6=4,SUM(+Ene!I128+Feb!I128+Mar!I128+Abr!I128),IF(Config!$C$6=5,SUM(Ene!I128+Feb!I128+Mar!I128+Abr!I128+May!I128),IF(Config!$C$6=6,SUM(+Ene!I128+Feb!I128+Mar!I128+Abr!I128+May!I128+Jun!I128),IF(Config!$C$6=7,SUM(Ene!I128+Feb!I128+Mar!I128+Abr!I128+May!I128+Jun!I128+Jul!I128),IF(Config!$C$6=8,SUM(+Ene!I128+Feb!I128+Mar!I128+Abr!I128+May!I128+Jun!I128+Jul!I128+Ago!I128),IF(Config!$C$6=9,SUM(+Ene!I128+Feb!I128+Mar!I128+Abr!I128+May!I128+Jun!I128+Jul!I128+Ago!I128+Set!I128),IF(Config!$C$6=10,SUM(+Ene!I128+Feb!I128+Mar!I128+Abr!I128+May!I128+Jun!I128+Jul!I128+Ago!I128+Set!I128+Oct!I128),IF(Config!$C$6=11,SUM(+Ene!I128+Feb!I128+Mar!I128+Abr!I128+May!I128+Jun!I128+Jul!I128+Ago!I128+Set!I128+Oct!I128+Nov!I128),IF(Config!$C$6=12,SUM(+Ene!I128+Feb!I128+Mar!I128+Abr!I128+May!I128+Jun!I128+Jul!I128+Ago!I128+Set!I128+Oct!I128+Nov!I128+Dic!I128)))))))))))))</f>
        <v>0</v>
      </c>
      <c r="J128" s="399">
        <f>IF(Config!$C$6=1,SUM(+Ene!J128),IF(Config!$C$6=2,SUM(+Ene!J128+Feb!J128),IF(Config!$C$6=3,SUM(+Ene!J128+Feb!J128+Mar!J128),IF(Config!$C$6=4,SUM(+Ene!J128+Feb!J128+Mar!J128+Abr!J128),IF(Config!$C$6=5,SUM(Ene!J128+Feb!J128+Mar!J128+Abr!J128+May!J128),IF(Config!$C$6=6,SUM(+Ene!J128+Feb!J128+Mar!J128+Abr!J128+May!J128+Jun!J128),IF(Config!$C$6=7,SUM(Ene!J128+Feb!J128+Mar!J128+Abr!J128+May!J128+Jun!J128+Jul!J128),IF(Config!$C$6=8,SUM(+Ene!J128+Feb!J128+Mar!J128+Abr!J128+May!J128+Jun!J128+Jul!J128+Ago!J128),IF(Config!$C$6=9,SUM(+Ene!J128+Feb!J128+Mar!J128+Abr!J128+May!J128+Jun!J128+Jul!J128+Ago!J128+Set!J128),IF(Config!$C$6=10,SUM(+Ene!J128+Feb!J128+Mar!J128+Abr!J128+May!J128+Jun!J128+Jul!J128+Ago!J128+Set!J128+Oct!J128),IF(Config!$C$6=11,SUM(+Ene!J128+Feb!J128+Mar!J128+Abr!J128+May!J128+Jun!J128+Jul!J128+Ago!J128+Set!J128+Oct!J128+Nov!J128),IF(Config!$C$6=12,SUM(+Ene!J128+Feb!J128+Mar!J128+Abr!J128+May!J128+Jun!J128+Jul!J128+Ago!J128+Set!J128+Oct!J128+Nov!J128+Dic!J128)))))))))))))</f>
        <v>0</v>
      </c>
      <c r="K128" s="399">
        <f>IF(Config!$C$6=1,SUM(+Ene!K128),IF(Config!$C$6=2,SUM(+Ene!K128+Feb!K128),IF(Config!$C$6=3,SUM(+Ene!K128+Feb!K128+Mar!K128),IF(Config!$C$6=4,SUM(+Ene!K128+Feb!K128+Mar!K128+Abr!K128),IF(Config!$C$6=5,SUM(Ene!K128+Feb!K128+Mar!K128+Abr!K128+May!K128),IF(Config!$C$6=6,SUM(+Ene!K128+Feb!K128+Mar!K128+Abr!K128+May!K128+Jun!K128),IF(Config!$C$6=7,SUM(Ene!K128+Feb!K128+Mar!K128+Abr!K128+May!K128+Jun!K128+Jul!K128),IF(Config!$C$6=8,SUM(+Ene!K128+Feb!K128+Mar!K128+Abr!K128+May!K128+Jun!K128+Jul!K128+Ago!K128),IF(Config!$C$6=9,SUM(+Ene!K128+Feb!K128+Mar!K128+Abr!K128+May!K128+Jun!K128+Jul!K128+Ago!K128+Set!K128),IF(Config!$C$6=10,SUM(+Ene!K128+Feb!K128+Mar!K128+Abr!K128+May!K128+Jun!K128+Jul!K128+Ago!K128+Set!K128+Oct!K128),IF(Config!$C$6=11,SUM(+Ene!K128+Feb!K128+Mar!K128+Abr!K128+May!K128+Jun!K128+Jul!K128+Ago!K128+Set!K128+Oct!K128+Nov!K128),IF(Config!$C$6=12,SUM(+Ene!K128+Feb!K128+Mar!K128+Abr!K128+May!K128+Jun!K128+Jul!K128+Ago!K128+Set!K128+Oct!K128+Nov!K128+Dic!K128)))))))))))))</f>
        <v>0</v>
      </c>
      <c r="L128" s="399">
        <f>IF(Config!$C$6=1,SUM(+Ene!L128),IF(Config!$C$6=2,SUM(+Ene!L128+Feb!L128),IF(Config!$C$6=3,SUM(+Ene!L128+Feb!L128+Mar!L128),IF(Config!$C$6=4,SUM(+Ene!L128+Feb!L128+Mar!L128+Abr!L128),IF(Config!$C$6=5,SUM(Ene!L128+Feb!L128+Mar!L128+Abr!L128+May!L128),IF(Config!$C$6=6,SUM(+Ene!L128+Feb!L128+Mar!L128+Abr!L128+May!L128+Jun!L128),IF(Config!$C$6=7,SUM(Ene!L128+Feb!L128+Mar!L128+Abr!L128+May!L128+Jun!L128+Jul!L128),IF(Config!$C$6=8,SUM(+Ene!L128+Feb!L128+Mar!L128+Abr!L128+May!L128+Jun!L128+Jul!L128+Ago!L128),IF(Config!$C$6=9,SUM(+Ene!L128+Feb!L128+Mar!L128+Abr!L128+May!L128+Jun!L128+Jul!L128+Ago!L128+Set!L128),IF(Config!$C$6=10,SUM(+Ene!L128+Feb!L128+Mar!L128+Abr!L128+May!L128+Jun!L128+Jul!L128+Ago!L128+Set!L128+Oct!L128),IF(Config!$C$6=11,SUM(+Ene!L128+Feb!L128+Mar!L128+Abr!L128+May!L128+Jun!L128+Jul!L128+Ago!L128+Set!L128+Oct!L128+Nov!L128),IF(Config!$C$6=12,SUM(+Ene!L128+Feb!L128+Mar!L128+Abr!L128+May!L128+Jun!L128+Jul!L128+Ago!L128+Set!L128+Oct!L128+Nov!L128+Dic!L128)))))))))))))</f>
        <v>0</v>
      </c>
      <c r="M128" s="399">
        <f>IF(Config!$C$6=1,SUM(+Ene!M128),IF(Config!$C$6=2,SUM(+Ene!M128+Feb!M128),IF(Config!$C$6=3,SUM(+Ene!M128+Feb!M128+Mar!M128),IF(Config!$C$6=4,SUM(+Ene!M128+Feb!M128+Mar!M128+Abr!M128),IF(Config!$C$6=5,SUM(Ene!M128+Feb!M128+Mar!M128+Abr!M128+May!M128),IF(Config!$C$6=6,SUM(+Ene!M128+Feb!M128+Mar!M128+Abr!M128+May!M128+Jun!M128),IF(Config!$C$6=7,SUM(Ene!M128+Feb!M128+Mar!M128+Abr!M128+May!M128+Jun!M128+Jul!M128),IF(Config!$C$6=8,SUM(+Ene!M128+Feb!M128+Mar!M128+Abr!M128+May!M128+Jun!M128+Jul!M128+Ago!M128),IF(Config!$C$6=9,SUM(+Ene!M128+Feb!M128+Mar!M128+Abr!M128+May!M128+Jun!M128+Jul!M128+Ago!M128+Set!M128),IF(Config!$C$6=10,SUM(+Ene!M128+Feb!M128+Mar!M128+Abr!M128+May!M128+Jun!M128+Jul!M128+Ago!M128+Set!M128+Oct!M128),IF(Config!$C$6=11,SUM(+Ene!M128+Feb!M128+Mar!M128+Abr!M128+May!M128+Jun!M128+Jul!M128+Ago!M128+Set!M128+Oct!M128+Nov!M128),IF(Config!$C$6=12,SUM(+Ene!M128+Feb!M128+Mar!M128+Abr!M128+May!M128+Jun!M128+Jul!M128+Ago!M128+Set!M128+Oct!M128+Nov!M128+Dic!M128)))))))))))))</f>
        <v>0</v>
      </c>
      <c r="N128" s="399">
        <f>IF(Config!$C$6=1,SUM(+Ene!N128),IF(Config!$C$6=2,SUM(+Ene!N128+Feb!N128),IF(Config!$C$6=3,SUM(+Ene!N128+Feb!N128+Mar!N128),IF(Config!$C$6=4,SUM(+Ene!N128+Feb!N128+Mar!N128+Abr!N128),IF(Config!$C$6=5,SUM(Ene!N128+Feb!N128+Mar!N128+Abr!N128+May!N128),IF(Config!$C$6=6,SUM(+Ene!N128+Feb!N128+Mar!N128+Abr!N128+May!N128+Jun!N128),IF(Config!$C$6=7,SUM(Ene!N128+Feb!N128+Mar!N128+Abr!N128+May!N128+Jun!N128+Jul!N128),IF(Config!$C$6=8,SUM(+Ene!N128+Feb!N128+Mar!N128+Abr!N128+May!N128+Jun!N128+Jul!N128+Ago!N128),IF(Config!$C$6=9,SUM(+Ene!N128+Feb!N128+Mar!N128+Abr!N128+May!N128+Jun!N128+Jul!N128+Ago!N128+Set!N128),IF(Config!$C$6=10,SUM(+Ene!N128+Feb!N128+Mar!N128+Abr!N128+May!N128+Jun!N128+Jul!N128+Ago!N128+Set!N128+Oct!N128),IF(Config!$C$6=11,SUM(+Ene!N128+Feb!N128+Mar!N128+Abr!N128+May!N128+Jun!N128+Jul!N128+Ago!N128+Set!N128+Oct!N128+Nov!N128),IF(Config!$C$6=12,SUM(+Ene!N128+Feb!N128+Mar!N128+Abr!N128+May!N128+Jun!N128+Jul!N128+Ago!N128+Set!N128+Oct!N128+Nov!N128+Dic!N128)))))))))))))</f>
        <v>0</v>
      </c>
      <c r="O128" s="399">
        <f>IF(Config!$C$6=1,SUM(+Ene!O128),IF(Config!$C$6=2,SUM(+Ene!O128+Feb!O128),IF(Config!$C$6=3,SUM(+Ene!O128+Feb!O128+Mar!O128),IF(Config!$C$6=4,SUM(+Ene!O128+Feb!O128+Mar!O128+Abr!O128),IF(Config!$C$6=5,SUM(Ene!O128+Feb!O128+Mar!O128+Abr!O128+May!O128),IF(Config!$C$6=6,SUM(+Ene!O128+Feb!O128+Mar!O128+Abr!O128+May!O128+Jun!O128),IF(Config!$C$6=7,SUM(Ene!O128+Feb!O128+Mar!O128+Abr!O128+May!O128+Jun!O128+Jul!O128),IF(Config!$C$6=8,SUM(+Ene!O128+Feb!O128+Mar!O128+Abr!O128+May!O128+Jun!O128+Jul!O128+Ago!O128),IF(Config!$C$6=9,SUM(+Ene!O128+Feb!O128+Mar!O128+Abr!O128+May!O128+Jun!O128+Jul!O128+Ago!O128+Set!O128),IF(Config!$C$6=10,SUM(+Ene!O128+Feb!O128+Mar!O128+Abr!O128+May!O128+Jun!O128+Jul!O128+Ago!O128+Set!O128+Oct!O128),IF(Config!$C$6=11,SUM(+Ene!O128+Feb!O128+Mar!O128+Abr!O128+May!O128+Jun!O128+Jul!O128+Ago!O128+Set!O128+Oct!O128+Nov!O128),IF(Config!$C$6=12,SUM(+Ene!O128+Feb!O128+Mar!O128+Abr!O128+May!O128+Jun!O128+Jul!O128+Ago!O128+Set!O128+Oct!O128+Nov!O128+Dic!O128)))))))))))))</f>
        <v>0</v>
      </c>
      <c r="P128" s="399">
        <f>IF(Config!$C$6=1,SUM(+Ene!P128),IF(Config!$C$6=2,SUM(+Ene!P128+Feb!P128),IF(Config!$C$6=3,SUM(+Ene!P128+Feb!P128+Mar!P128),IF(Config!$C$6=4,SUM(+Ene!P128+Feb!P128+Mar!P128+Abr!P128),IF(Config!$C$6=5,SUM(Ene!P128+Feb!P128+Mar!P128+Abr!P128+May!P128),IF(Config!$C$6=6,SUM(+Ene!P128+Feb!P128+Mar!P128+Abr!P128+May!P128+Jun!P128),IF(Config!$C$6=7,SUM(Ene!P128+Feb!P128+Mar!P128+Abr!P128+May!P128+Jun!P128+Jul!P128),IF(Config!$C$6=8,SUM(+Ene!P128+Feb!P128+Mar!P128+Abr!P128+May!P128+Jun!P128+Jul!P128+Ago!P128),IF(Config!$C$6=9,SUM(+Ene!P128+Feb!P128+Mar!P128+Abr!P128+May!P128+Jun!P128+Jul!P128+Ago!P128+Set!P128),IF(Config!$C$6=10,SUM(+Ene!P128+Feb!P128+Mar!P128+Abr!P128+May!P128+Jun!P128+Jul!P128+Ago!P128+Set!P128+Oct!P128),IF(Config!$C$6=11,SUM(+Ene!P128+Feb!P128+Mar!P128+Abr!P128+May!P128+Jun!P128+Jul!P128+Ago!P128+Set!P128+Oct!P128+Nov!P128),IF(Config!$C$6=12,SUM(+Ene!P128+Feb!P128+Mar!P128+Abr!P128+May!P128+Jun!P128+Jul!P128+Ago!P128+Set!P128+Oct!P128+Nov!P128+Dic!P128)))))))))))))</f>
        <v>0</v>
      </c>
      <c r="Q128" s="399">
        <f>IF(Config!$C$6=1,SUM(+Ene!Q128),IF(Config!$C$6=2,SUM(+Ene!Q128+Feb!Q128),IF(Config!$C$6=3,SUM(+Ene!Q128+Feb!Q128+Mar!Q128),IF(Config!$C$6=4,SUM(+Ene!Q128+Feb!Q128+Mar!Q128+Abr!Q128),IF(Config!$C$6=5,SUM(Ene!Q128+Feb!Q128+Mar!Q128+Abr!Q128+May!Q128),IF(Config!$C$6=6,SUM(+Ene!Q128+Feb!Q128+Mar!Q128+Abr!Q128+May!Q128+Jun!Q128),IF(Config!$C$6=7,SUM(Ene!Q128+Feb!Q128+Mar!Q128+Abr!Q128+May!Q128+Jun!Q128+Jul!Q128),IF(Config!$C$6=8,SUM(+Ene!Q128+Feb!Q128+Mar!Q128+Abr!Q128+May!Q128+Jun!Q128+Jul!Q128+Ago!Q128),IF(Config!$C$6=9,SUM(+Ene!Q128+Feb!Q128+Mar!Q128+Abr!Q128+May!Q128+Jun!Q128+Jul!Q128+Ago!Q128+Set!Q128),IF(Config!$C$6=10,SUM(+Ene!Q128+Feb!Q128+Mar!Q128+Abr!Q128+May!Q128+Jun!Q128+Jul!Q128+Ago!Q128+Set!Q128+Oct!Q128),IF(Config!$C$6=11,SUM(+Ene!Q128+Feb!Q128+Mar!Q128+Abr!Q128+May!Q128+Jun!Q128+Jul!Q128+Ago!Q128+Set!Q128+Oct!Q128+Nov!Q128),IF(Config!$C$6=12,SUM(+Ene!Q128+Feb!Q128+Mar!Q128+Abr!Q128+May!Q128+Jun!Q128+Jul!Q128+Ago!Q128+Set!Q128+Oct!Q128+Nov!Q128+Dic!Q128)))))))))))))</f>
        <v>0</v>
      </c>
      <c r="R128" s="399">
        <f>IF(Config!$C$6=1,SUM(+Ene!R128),IF(Config!$C$6=2,SUM(+Ene!R128+Feb!R128),IF(Config!$C$6=3,SUM(+Ene!R128+Feb!R128+Mar!R128),IF(Config!$C$6=4,SUM(+Ene!R128+Feb!R128+Mar!R128+Abr!R128),IF(Config!$C$6=5,SUM(Ene!R128+Feb!R128+Mar!R128+Abr!R128+May!R128),IF(Config!$C$6=6,SUM(+Ene!R128+Feb!R128+Mar!R128+Abr!R128+May!R128+Jun!R128),IF(Config!$C$6=7,SUM(Ene!R128+Feb!R128+Mar!R128+Abr!R128+May!R128+Jun!R128+Jul!R128),IF(Config!$C$6=8,SUM(+Ene!R128+Feb!R128+Mar!R128+Abr!R128+May!R128+Jun!R128+Jul!R128+Ago!R128),IF(Config!$C$6=9,SUM(+Ene!R128+Feb!R128+Mar!R128+Abr!R128+May!R128+Jun!R128+Jul!R128+Ago!R128+Set!R128),IF(Config!$C$6=10,SUM(+Ene!R128+Feb!R128+Mar!R128+Abr!R128+May!R128+Jun!R128+Jul!R128+Ago!R128+Set!R128+Oct!R128),IF(Config!$C$6=11,SUM(+Ene!R128+Feb!R128+Mar!R128+Abr!R128+May!R128+Jun!R128+Jul!R128+Ago!R128+Set!R128+Oct!R128+Nov!R128),IF(Config!$C$6=12,SUM(+Ene!R128+Feb!R128+Mar!R128+Abr!R128+May!R128+Jun!R128+Jul!R128+Ago!R128+Set!R128+Oct!R128+Nov!R128+Dic!R128)))))))))))))</f>
        <v>0</v>
      </c>
      <c r="S128" s="399">
        <f>IF(Config!$C$6=1,SUM(+Ene!S128),IF(Config!$C$6=2,SUM(+Ene!S128+Feb!S128),IF(Config!$C$6=3,SUM(+Ene!S128+Feb!S128+Mar!S128),IF(Config!$C$6=4,SUM(+Ene!S128+Feb!S128+Mar!S128+Abr!S128),IF(Config!$C$6=5,SUM(Ene!S128+Feb!S128+Mar!S128+Abr!S128+May!S128),IF(Config!$C$6=6,SUM(+Ene!S128+Feb!S128+Mar!S128+Abr!S128+May!S128+Jun!S128),IF(Config!$C$6=7,SUM(Ene!S128+Feb!S128+Mar!S128+Abr!S128+May!S128+Jun!S128+Jul!S128),IF(Config!$C$6=8,SUM(+Ene!S128+Feb!S128+Mar!S128+Abr!S128+May!S128+Jun!S128+Jul!S128+Ago!S128),IF(Config!$C$6=9,SUM(+Ene!S128+Feb!S128+Mar!S128+Abr!S128+May!S128+Jun!S128+Jul!S128+Ago!S128+Set!S128),IF(Config!$C$6=10,SUM(+Ene!S128+Feb!S128+Mar!S128+Abr!S128+May!S128+Jun!S128+Jul!S128+Ago!S128+Set!S128+Oct!S128),IF(Config!$C$6=11,SUM(+Ene!S128+Feb!S128+Mar!S128+Abr!S128+May!S128+Jun!S128+Jul!S128+Ago!S128+Set!S128+Oct!S128+Nov!S128),IF(Config!$C$6=12,SUM(+Ene!S128+Feb!S128+Mar!S128+Abr!S128+May!S128+Jun!S128+Jul!S128+Ago!S128+Set!S128+Oct!S128+Nov!S128+Dic!S128)))))))))))))</f>
        <v>0</v>
      </c>
      <c r="T128" s="399">
        <f>IF(Config!$C$6=1,SUM(+Ene!T128),IF(Config!$C$6=2,SUM(+Ene!T128+Feb!T128),IF(Config!$C$6=3,SUM(+Ene!T128+Feb!T128+Mar!T128),IF(Config!$C$6=4,SUM(+Ene!T128+Feb!T128+Mar!T128+Abr!T128),IF(Config!$C$6=5,SUM(Ene!T128+Feb!T128+Mar!T128+Abr!T128+May!T128),IF(Config!$C$6=6,SUM(+Ene!T128+Feb!T128+Mar!T128+Abr!T128+May!T128+Jun!T128),IF(Config!$C$6=7,SUM(Ene!T128+Feb!T128+Mar!T128+Abr!T128+May!T128+Jun!T128+Jul!T128),IF(Config!$C$6=8,SUM(+Ene!T128+Feb!T128+Mar!T128+Abr!T128+May!T128+Jun!T128+Jul!T128+Ago!T128),IF(Config!$C$6=9,SUM(+Ene!T128+Feb!T128+Mar!T128+Abr!T128+May!T128+Jun!T128+Jul!T128+Ago!T128+Set!T128),IF(Config!$C$6=10,SUM(+Ene!T128+Feb!T128+Mar!T128+Abr!T128+May!T128+Jun!T128+Jul!T128+Ago!T128+Set!T128+Oct!T128),IF(Config!$C$6=11,SUM(+Ene!T128+Feb!T128+Mar!T128+Abr!T128+May!T128+Jun!T128+Jul!T128+Ago!T128+Set!T128+Oct!T128+Nov!T128),IF(Config!$C$6=12,SUM(+Ene!T128+Feb!T128+Mar!T128+Abr!T128+May!T128+Jun!T128+Jul!T128+Ago!T128+Set!T128+Oct!T128+Nov!T128+Dic!T128)))))))))))))</f>
        <v>0</v>
      </c>
      <c r="U128" s="399">
        <f>IF(Config!$C$6=1,SUM(+Ene!U128),IF(Config!$C$6=2,SUM(+Ene!U128+Feb!U128),IF(Config!$C$6=3,SUM(+Ene!U128+Feb!U128+Mar!U128),IF(Config!$C$6=4,SUM(+Ene!U128+Feb!U128+Mar!U128+Abr!U128),IF(Config!$C$6=5,SUM(Ene!U128+Feb!U128+Mar!U128+Abr!U128+May!U128),IF(Config!$C$6=6,SUM(+Ene!U128+Feb!U128+Mar!U128+Abr!U128+May!U128+Jun!U128),IF(Config!$C$6=7,SUM(Ene!U128+Feb!U128+Mar!U128+Abr!U128+May!U128+Jun!U128+Jul!U128),IF(Config!$C$6=8,SUM(+Ene!U128+Feb!U128+Mar!U128+Abr!U128+May!U128+Jun!U128+Jul!U128+Ago!U128),IF(Config!$C$6=9,SUM(+Ene!U128+Feb!U128+Mar!U128+Abr!U128+May!U128+Jun!U128+Jul!U128+Ago!U128+Set!U128),IF(Config!$C$6=10,SUM(+Ene!U128+Feb!U128+Mar!U128+Abr!U128+May!U128+Jun!U128+Jul!U128+Ago!U128+Set!U128+Oct!U128),IF(Config!$C$6=11,SUM(+Ene!U128+Feb!U128+Mar!U128+Abr!U128+May!U128+Jun!U128+Jul!U128+Ago!U128+Set!U128+Oct!U128+Nov!U128),IF(Config!$C$6=12,SUM(+Ene!U128+Feb!U128+Mar!U128+Abr!U128+May!U128+Jun!U128+Jul!U128+Ago!U128+Set!U128+Oct!U128+Nov!U128+Dic!U128)))))))))))))</f>
        <v>0</v>
      </c>
      <c r="V128" s="399">
        <f>IF(Config!$C$6=1,SUM(+Ene!V128),IF(Config!$C$6=2,SUM(+Ene!V128+Feb!V128),IF(Config!$C$6=3,SUM(+Ene!V128+Feb!V128+Mar!V128),IF(Config!$C$6=4,SUM(+Ene!V128+Feb!V128+Mar!V128+Abr!V128),IF(Config!$C$6=5,SUM(Ene!V128+Feb!V128+Mar!V128+Abr!V128+May!V128),IF(Config!$C$6=6,SUM(+Ene!V128+Feb!V128+Mar!V128+Abr!V128+May!V128+Jun!V128),IF(Config!$C$6=7,SUM(Ene!V128+Feb!V128+Mar!V128+Abr!V128+May!V128+Jun!V128+Jul!V128),IF(Config!$C$6=8,SUM(+Ene!V128+Feb!V128+Mar!V128+Abr!V128+May!V128+Jun!V128+Jul!V128+Ago!V128),IF(Config!$C$6=9,SUM(+Ene!V128+Feb!V128+Mar!V128+Abr!V128+May!V128+Jun!V128+Jul!V128+Ago!V128+Set!V128),IF(Config!$C$6=10,SUM(+Ene!V128+Feb!V128+Mar!V128+Abr!V128+May!V128+Jun!V128+Jul!V128+Ago!V128+Set!V128+Oct!V128),IF(Config!$C$6=11,SUM(+Ene!V128+Feb!V128+Mar!V128+Abr!V128+May!V128+Jun!V128+Jul!V128+Ago!V128+Set!V128+Oct!V128+Nov!V128),IF(Config!$C$6=12,SUM(+Ene!V128+Feb!V128+Mar!V128+Abr!V128+May!V128+Jun!V128+Jul!V128+Ago!V128+Set!V128+Oct!V128+Nov!V128+Dic!V128)))))))))))))</f>
        <v>0</v>
      </c>
      <c r="W128" s="399">
        <f>IF(Config!$C$6=1,SUM(+Ene!W128),IF(Config!$C$6=2,SUM(+Ene!W128+Feb!W128),IF(Config!$C$6=3,SUM(+Ene!W128+Feb!W128+Mar!W128),IF(Config!$C$6=4,SUM(+Ene!W128+Feb!W128+Mar!W128+Abr!W128),IF(Config!$C$6=5,SUM(Ene!W128+Feb!W128+Mar!W128+Abr!W128+May!W128),IF(Config!$C$6=6,SUM(+Ene!W128+Feb!W128+Mar!W128+Abr!W128+May!W128+Jun!W128),IF(Config!$C$6=7,SUM(Ene!W128+Feb!W128+Mar!W128+Abr!W128+May!W128+Jun!W128+Jul!W128),IF(Config!$C$6=8,SUM(+Ene!W128+Feb!W128+Mar!W128+Abr!W128+May!W128+Jun!W128+Jul!W128+Ago!W128),IF(Config!$C$6=9,SUM(+Ene!W128+Feb!W128+Mar!W128+Abr!W128+May!W128+Jun!W128+Jul!W128+Ago!W128+Set!W128),IF(Config!$C$6=10,SUM(+Ene!W128+Feb!W128+Mar!W128+Abr!W128+May!W128+Jun!W128+Jul!W128+Ago!W128+Set!W128+Oct!W128),IF(Config!$C$6=11,SUM(+Ene!W128+Feb!W128+Mar!W128+Abr!W128+May!W128+Jun!W128+Jul!W128+Ago!W128+Set!W128+Oct!W128+Nov!W128),IF(Config!$C$6=12,SUM(+Ene!W128+Feb!W128+Mar!W128+Abr!W128+May!W128+Jun!W128+Jul!W128+Ago!W128+Set!W128+Oct!W128+Nov!W128+Dic!W128)))))))))))))</f>
        <v>0</v>
      </c>
      <c r="X128" s="399">
        <f>IF(Config!$C$6=1,SUM(+Ene!X128),IF(Config!$C$6=2,SUM(+Ene!X128+Feb!X128),IF(Config!$C$6=3,SUM(+Ene!X128+Feb!X128+Mar!X128),IF(Config!$C$6=4,SUM(+Ene!X128+Feb!X128+Mar!X128+Abr!X128),IF(Config!$C$6=5,SUM(Ene!X128+Feb!X128+Mar!X128+Abr!X128+May!X128),IF(Config!$C$6=6,SUM(+Ene!X128+Feb!X128+Mar!X128+Abr!X128+May!X128+Jun!X128),IF(Config!$C$6=7,SUM(Ene!X128+Feb!X128+Mar!X128+Abr!X128+May!X128+Jun!X128+Jul!X128),IF(Config!$C$6=8,SUM(+Ene!X128+Feb!X128+Mar!X128+Abr!X128+May!X128+Jun!X128+Jul!X128+Ago!X128),IF(Config!$C$6=9,SUM(+Ene!X128+Feb!X128+Mar!X128+Abr!X128+May!X128+Jun!X128+Jul!X128+Ago!X128+Set!X128),IF(Config!$C$6=10,SUM(+Ene!X128+Feb!X128+Mar!X128+Abr!X128+May!X128+Jun!X128+Jul!X128+Ago!X128+Set!X128+Oct!X128),IF(Config!$C$6=11,SUM(+Ene!X128+Feb!X128+Mar!X128+Abr!X128+May!X128+Jun!X128+Jul!X128+Ago!X128+Set!X128+Oct!X128+Nov!X128),IF(Config!$C$6=12,SUM(+Ene!X128+Feb!X128+Mar!X128+Abr!X128+May!X128+Jun!X128+Jul!X128+Ago!X128+Set!X128+Oct!X128+Nov!X128+Dic!X128)))))))))))))</f>
        <v>0</v>
      </c>
      <c r="Y128" s="399">
        <f>IF(Config!$C$6=1,SUM(+Ene!Y128),IF(Config!$C$6=2,SUM(+Ene!Y128+Feb!Y128),IF(Config!$C$6=3,SUM(+Ene!Y128+Feb!Y128+Mar!Y128),IF(Config!$C$6=4,SUM(+Ene!Y128+Feb!Y128+Mar!Y128+Abr!Y128),IF(Config!$C$6=5,SUM(Ene!Y128+Feb!Y128+Mar!Y128+Abr!Y128+May!Y128),IF(Config!$C$6=6,SUM(+Ene!Y128+Feb!Y128+Mar!Y128+Abr!Y128+May!Y128+Jun!Y128),IF(Config!$C$6=7,SUM(Ene!Y128+Feb!Y128+Mar!Y128+Abr!Y128+May!Y128+Jun!Y128+Jul!Y128),IF(Config!$C$6=8,SUM(+Ene!Y128+Feb!Y128+Mar!Y128+Abr!Y128+May!Y128+Jun!Y128+Jul!Y128+Ago!Y128),IF(Config!$C$6=9,SUM(+Ene!Y128+Feb!Y128+Mar!Y128+Abr!Y128+May!Y128+Jun!Y128+Jul!Y128+Ago!Y128+Set!Y128),IF(Config!$C$6=10,SUM(+Ene!Y128+Feb!Y128+Mar!Y128+Abr!Y128+May!Y128+Jun!Y128+Jul!Y128+Ago!Y128+Set!Y128+Oct!Y128),IF(Config!$C$6=11,SUM(+Ene!Y128+Feb!Y128+Mar!Y128+Abr!Y128+May!Y128+Jun!Y128+Jul!Y128+Ago!Y128+Set!Y128+Oct!Y128+Nov!Y128),IF(Config!$C$6=12,SUM(+Ene!Y128+Feb!Y128+Mar!Y128+Abr!Y128+May!Y128+Jun!Y128+Jul!Y128+Ago!Y128+Set!Y128+Oct!Y128+Nov!Y128+Dic!Y128)))))))))))))</f>
        <v>0</v>
      </c>
      <c r="Z128" s="399">
        <f>IF(Config!$C$6=1,SUM(+Ene!Z128),IF(Config!$C$6=2,SUM(+Ene!Z128+Feb!Z128),IF(Config!$C$6=3,SUM(+Ene!Z128+Feb!Z128+Mar!Z128),IF(Config!$C$6=4,SUM(+Ene!Z128+Feb!Z128+Mar!Z128+Abr!Z128),IF(Config!$C$6=5,SUM(Ene!Z128+Feb!Z128+Mar!Z128+Abr!Z128+May!Z128),IF(Config!$C$6=6,SUM(+Ene!Z128+Feb!Z128+Mar!Z128+Abr!Z128+May!Z128+Jun!Z128),IF(Config!$C$6=7,SUM(Ene!Z128+Feb!Z128+Mar!Z128+Abr!Z128+May!Z128+Jun!Z128+Jul!Z128),IF(Config!$C$6=8,SUM(+Ene!Z128+Feb!Z128+Mar!Z128+Abr!Z128+May!Z128+Jun!Z128+Jul!Z128+Ago!Z128),IF(Config!$C$6=9,SUM(+Ene!Z128+Feb!Z128+Mar!Z128+Abr!Z128+May!Z128+Jun!Z128+Jul!Z128+Ago!Z128+Set!Z128),IF(Config!$C$6=10,SUM(+Ene!Z128+Feb!Z128+Mar!Z128+Abr!Z128+May!Z128+Jun!Z128+Jul!Z128+Ago!Z128+Set!Z128+Oct!Z128),IF(Config!$C$6=11,SUM(+Ene!Z128+Feb!Z128+Mar!Z128+Abr!Z128+May!Z128+Jun!Z128+Jul!Z128+Ago!Z128+Set!Z128+Oct!Z128+Nov!Z128),IF(Config!$C$6=12,SUM(+Ene!Z128+Feb!Z128+Mar!Z128+Abr!Z128+May!Z128+Jun!Z128+Jul!Z128+Ago!Z128+Set!Z128+Oct!Z128+Nov!Z128+Dic!Z128)))))))))))))</f>
        <v>0</v>
      </c>
      <c r="AA128" s="399">
        <f>IF(Config!$C$6=1,SUM(+Ene!AA128),IF(Config!$C$6=2,SUM(+Ene!AA128+Feb!AA128),IF(Config!$C$6=3,SUM(+Ene!AA128+Feb!AA128+Mar!AA128),IF(Config!$C$6=4,SUM(+Ene!AA128+Feb!AA128+Mar!AA128+Abr!AA128),IF(Config!$C$6=5,SUM(Ene!AA128+Feb!AA128+Mar!AA128+Abr!AA128+May!AA128),IF(Config!$C$6=6,SUM(+Ene!AA128+Feb!AA128+Mar!AA128+Abr!AA128+May!AA128+Jun!AA128),IF(Config!$C$6=7,SUM(Ene!AA128+Feb!AA128+Mar!AA128+Abr!AA128+May!AA128+Jun!AA128+Jul!AA128),IF(Config!$C$6=8,SUM(+Ene!AA128+Feb!AA128+Mar!AA128+Abr!AA128+May!AA128+Jun!AA128+Jul!AA128+Ago!AA128),IF(Config!$C$6=9,SUM(+Ene!AA128+Feb!AA128+Mar!AA128+Abr!AA128+May!AA128+Jun!AA128+Jul!AA128+Ago!AA128+Set!AA128),IF(Config!$C$6=10,SUM(+Ene!AA128+Feb!AA128+Mar!AA128+Abr!AA128+May!AA128+Jun!AA128+Jul!AA128+Ago!AA128+Set!AA128+Oct!AA128),IF(Config!$C$6=11,SUM(+Ene!AA128+Feb!AA128+Mar!AA128+Abr!AA128+May!AA128+Jun!AA128+Jul!AA128+Ago!AA128+Set!AA128+Oct!AA128+Nov!AA128),IF(Config!$C$6=12,SUM(+Ene!AA128+Feb!AA128+Mar!AA128+Abr!AA128+May!AA128+Jun!AA128+Jul!AA128+Ago!AA128+Set!AA128+Oct!AA128+Nov!AA128+Dic!AA128)))))))))))))</f>
        <v>0</v>
      </c>
      <c r="AB128" s="399">
        <f>IF(Config!$C$6=1,SUM(+Ene!AB128),IF(Config!$C$6=2,SUM(+Ene!AB128+Feb!AB128),IF(Config!$C$6=3,SUM(+Ene!AB128+Feb!AB128+Mar!AB128),IF(Config!$C$6=4,SUM(+Ene!AB128+Feb!AB128+Mar!AB128+Abr!AB128),IF(Config!$C$6=5,SUM(Ene!AB128+Feb!AB128+Mar!AB128+Abr!AB128+May!AB128),IF(Config!$C$6=6,SUM(+Ene!AB128+Feb!AB128+Mar!AB128+Abr!AB128+May!AB128+Jun!AB128),IF(Config!$C$6=7,SUM(Ene!AB128+Feb!AB128+Mar!AB128+Abr!AB128+May!AB128+Jun!AB128+Jul!AB128),IF(Config!$C$6=8,SUM(+Ene!AB128+Feb!AB128+Mar!AB128+Abr!AB128+May!AB128+Jun!AB128+Jul!AB128+Ago!AB128),IF(Config!$C$6=9,SUM(+Ene!AB128+Feb!AB128+Mar!AB128+Abr!AB128+May!AB128+Jun!AB128+Jul!AB128+Ago!AB128+Set!AB128),IF(Config!$C$6=10,SUM(+Ene!AB128+Feb!AB128+Mar!AB128+Abr!AB128+May!AB128+Jun!AB128+Jul!AB128+Ago!AB128+Set!AB128+Oct!AB128),IF(Config!$C$6=11,SUM(+Ene!AB128+Feb!AB128+Mar!AB128+Abr!AB128+May!AB128+Jun!AB128+Jul!AB128+Ago!AB128+Set!AB128+Oct!AB128+Nov!AB128),IF(Config!$C$6=12,SUM(+Ene!AB128+Feb!AB128+Mar!AB128+Abr!AB128+May!AB128+Jun!AB128+Jul!AB128+Ago!AB128+Set!AB128+Oct!AB128+Nov!AB128+Dic!AB128)))))))))))))</f>
        <v>0</v>
      </c>
      <c r="AC128" s="399">
        <f>IF(Config!$C$6=1,SUM(+Ene!AC128),IF(Config!$C$6=2,SUM(+Ene!AC128+Feb!AC128),IF(Config!$C$6=3,SUM(+Ene!AC128+Feb!AC128+Mar!AC128),IF(Config!$C$6=4,SUM(+Ene!AC128+Feb!AC128+Mar!AC128+Abr!AC128),IF(Config!$C$6=5,SUM(Ene!AC128+Feb!AC128+Mar!AC128+Abr!AC128+May!AC128),IF(Config!$C$6=6,SUM(+Ene!AC128+Feb!AC128+Mar!AC128+Abr!AC128+May!AC128+Jun!AC128),IF(Config!$C$6=7,SUM(Ene!AC128+Feb!AC128+Mar!AC128+Abr!AC128+May!AC128+Jun!AC128+Jul!AC128),IF(Config!$C$6=8,SUM(+Ene!AC128+Feb!AC128+Mar!AC128+Abr!AC128+May!AC128+Jun!AC128+Jul!AC128+Ago!AC128),IF(Config!$C$6=9,SUM(+Ene!AC128+Feb!AC128+Mar!AC128+Abr!AC128+May!AC128+Jun!AC128+Jul!AC128+Ago!AC128+Set!AC128),IF(Config!$C$6=10,SUM(+Ene!AC128+Feb!AC128+Mar!AC128+Abr!AC128+May!AC128+Jun!AC128+Jul!AC128+Ago!AC128+Set!AC128+Oct!AC128),IF(Config!$C$6=11,SUM(+Ene!AC128+Feb!AC128+Mar!AC128+Abr!AC128+May!AC128+Jun!AC128+Jul!AC128+Ago!AC128+Set!AC128+Oct!AC128+Nov!AC128),IF(Config!$C$6=12,SUM(+Ene!AC128+Feb!AC128+Mar!AC128+Abr!AC128+May!AC128+Jun!AC128+Jul!AC128+Ago!AC128+Set!AC128+Oct!AC128+Nov!AC128+Dic!AC128)))))))))))))</f>
        <v>0</v>
      </c>
      <c r="AD128" s="399">
        <f>IF(Config!$C$6=1,SUM(+Ene!AD128),IF(Config!$C$6=2,SUM(+Ene!AD128+Feb!AD128),IF(Config!$C$6=3,SUM(+Ene!AD128+Feb!AD128+Mar!AD128),IF(Config!$C$6=4,SUM(+Ene!AD128+Feb!AD128+Mar!AD128+Abr!AD128),IF(Config!$C$6=5,SUM(Ene!AD128+Feb!AD128+Mar!AD128+Abr!AD128+May!AD128),IF(Config!$C$6=6,SUM(+Ene!AD128+Feb!AD128+Mar!AD128+Abr!AD128+May!AD128+Jun!AD128),IF(Config!$C$6=7,SUM(Ene!AD128+Feb!AD128+Mar!AD128+Abr!AD128+May!AD128+Jun!AD128+Jul!AD128),IF(Config!$C$6=8,SUM(+Ene!AD128+Feb!AD128+Mar!AD128+Abr!AD128+May!AD128+Jun!AD128+Jul!AD128+Ago!AD128),IF(Config!$C$6=9,SUM(+Ene!AD128+Feb!AD128+Mar!AD128+Abr!AD128+May!AD128+Jun!AD128+Jul!AD128+Ago!AD128+Set!AD128),IF(Config!$C$6=10,SUM(+Ene!AD128+Feb!AD128+Mar!AD128+Abr!AD128+May!AD128+Jun!AD128+Jul!AD128+Ago!AD128+Set!AD128+Oct!AD128),IF(Config!$C$6=11,SUM(+Ene!AD128+Feb!AD128+Mar!AD128+Abr!AD128+May!AD128+Jun!AD128+Jul!AD128+Ago!AD128+Set!AD128+Oct!AD128+Nov!AD128),IF(Config!$C$6=12,SUM(+Ene!AD128+Feb!AD128+Mar!AD128+Abr!AD128+May!AD128+Jun!AD128+Jul!AD128+Ago!AD128+Set!AD128+Oct!AD128+Nov!AD128+Dic!AD128)))))))))))))</f>
        <v>0</v>
      </c>
      <c r="AE128" s="399">
        <f>IF(Config!$C$6=1,SUM(+Ene!AE128),IF(Config!$C$6=2,SUM(+Ene!AE128+Feb!AE128),IF(Config!$C$6=3,SUM(+Ene!AE128+Feb!AE128+Mar!AE128),IF(Config!$C$6=4,SUM(+Ene!AE128+Feb!AE128+Mar!AE128+Abr!AE128),IF(Config!$C$6=5,SUM(Ene!AE128+Feb!AE128+Mar!AE128+Abr!AE128+May!AE128),IF(Config!$C$6=6,SUM(+Ene!AE128+Feb!AE128+Mar!AE128+Abr!AE128+May!AE128+Jun!AE128),IF(Config!$C$6=7,SUM(Ene!AE128+Feb!AE128+Mar!AE128+Abr!AE128+May!AE128+Jun!AE128+Jul!AE128),IF(Config!$C$6=8,SUM(+Ene!AE128+Feb!AE128+Mar!AE128+Abr!AE128+May!AE128+Jun!AE128+Jul!AE128+Ago!AE128),IF(Config!$C$6=9,SUM(+Ene!AE128+Feb!AE128+Mar!AE128+Abr!AE128+May!AE128+Jun!AE128+Jul!AE128+Ago!AE128+Set!AE128),IF(Config!$C$6=10,SUM(+Ene!AE128+Feb!AE128+Mar!AE128+Abr!AE128+May!AE128+Jun!AE128+Jul!AE128+Ago!AE128+Set!AE128+Oct!AE128),IF(Config!$C$6=11,SUM(+Ene!AE128+Feb!AE128+Mar!AE128+Abr!AE128+May!AE128+Jun!AE128+Jul!AE128+Ago!AE128+Set!AE128+Oct!AE128+Nov!AE128),IF(Config!$C$6=12,SUM(+Ene!AE128+Feb!AE128+Mar!AE128+Abr!AE128+May!AE128+Jun!AE128+Jul!AE128+Ago!AE128+Set!AE128+Oct!AE128+Nov!AE128+Dic!AE128)))))))))))))</f>
        <v>0</v>
      </c>
      <c r="AF128" s="399">
        <f>IF(Config!$C$6=1,SUM(+Ene!AF128),IF(Config!$C$6=2,SUM(+Ene!AF128+Feb!AF128),IF(Config!$C$6=3,SUM(+Ene!AF128+Feb!AF128+Mar!AF128),IF(Config!$C$6=4,SUM(+Ene!AF128+Feb!AF128+Mar!AF128+Abr!AF128),IF(Config!$C$6=5,SUM(Ene!AF128+Feb!AF128+Mar!AF128+Abr!AF128+May!AF128),IF(Config!$C$6=6,SUM(+Ene!AF128+Feb!AF128+Mar!AF128+Abr!AF128+May!AF128+Jun!AF128),IF(Config!$C$6=7,SUM(Ene!AF128+Feb!AF128+Mar!AF128+Abr!AF128+May!AF128+Jun!AF128+Jul!AF128),IF(Config!$C$6=8,SUM(+Ene!AF128+Feb!AF128+Mar!AF128+Abr!AF128+May!AF128+Jun!AF128+Jul!AF128+Ago!AF128),IF(Config!$C$6=9,SUM(+Ene!AF128+Feb!AF128+Mar!AF128+Abr!AF128+May!AF128+Jun!AF128+Jul!AF128+Ago!AF128+Set!AF128),IF(Config!$C$6=10,SUM(+Ene!AF128+Feb!AF128+Mar!AF128+Abr!AF128+May!AF128+Jun!AF128+Jul!AF128+Ago!AF128+Set!AF128+Oct!AF128),IF(Config!$C$6=11,SUM(+Ene!AF128+Feb!AF128+Mar!AF128+Abr!AF128+May!AF128+Jun!AF128+Jul!AF128+Ago!AF128+Set!AF128+Oct!AF128+Nov!AF128),IF(Config!$C$6=12,SUM(+Ene!AF128+Feb!AF128+Mar!AF128+Abr!AF128+May!AF128+Jun!AF128+Jul!AF128+Ago!AF128+Set!AF128+Oct!AF128+Nov!AF128+Dic!AF128)))))))))))))</f>
        <v>0</v>
      </c>
      <c r="AG128" s="399">
        <f>IF(Config!$C$6=1,SUM(+Ene!AG128),IF(Config!$C$6=2,SUM(+Ene!AG128+Feb!AG128),IF(Config!$C$6=3,SUM(+Ene!AG128+Feb!AG128+Mar!AG128),IF(Config!$C$6=4,SUM(+Ene!AG128+Feb!AG128+Mar!AG128+Abr!AG128),IF(Config!$C$6=5,SUM(Ene!AG128+Feb!AG128+Mar!AG128+Abr!AG128+May!AG128),IF(Config!$C$6=6,SUM(+Ene!AG128+Feb!AG128+Mar!AG128+Abr!AG128+May!AG128+Jun!AG128),IF(Config!$C$6=7,SUM(Ene!AG128+Feb!AG128+Mar!AG128+Abr!AG128+May!AG128+Jun!AG128+Jul!AG128),IF(Config!$C$6=8,SUM(+Ene!AG128+Feb!AG128+Mar!AG128+Abr!AG128+May!AG128+Jun!AG128+Jul!AG128+Ago!AG128),IF(Config!$C$6=9,SUM(+Ene!AG128+Feb!AG128+Mar!AG128+Abr!AG128+May!AG128+Jun!AG128+Jul!AG128+Ago!AG128+Set!AG128),IF(Config!$C$6=10,SUM(+Ene!AG128+Feb!AG128+Mar!AG128+Abr!AG128+May!AG128+Jun!AG128+Jul!AG128+Ago!AG128+Set!AG128+Oct!AG128),IF(Config!$C$6=11,SUM(+Ene!AG128+Feb!AG128+Mar!AG128+Abr!AG128+May!AG128+Jun!AG128+Jul!AG128+Ago!AG128+Set!AG128+Oct!AG128+Nov!AG128),IF(Config!$C$6=12,SUM(+Ene!AG128+Feb!AG128+Mar!AG128+Abr!AG128+May!AG128+Jun!AG128+Jul!AG128+Ago!AG128+Set!AG128+Oct!AG128+Nov!AG128+Dic!AG128)))))))))))))</f>
        <v>0</v>
      </c>
      <c r="AH128" s="399">
        <f>IF(Config!$C$6=1,SUM(+Ene!AH128),IF(Config!$C$6=2,SUM(+Ene!AH128+Feb!AH128),IF(Config!$C$6=3,SUM(+Ene!AH128+Feb!AH128+Mar!AH128),IF(Config!$C$6=4,SUM(+Ene!AH128+Feb!AH128+Mar!AH128+Abr!AH128),IF(Config!$C$6=5,SUM(Ene!AH128+Feb!AH128+Mar!AH128+Abr!AH128+May!AH128),IF(Config!$C$6=6,SUM(+Ene!AH128+Feb!AH128+Mar!AH128+Abr!AH128+May!AH128+Jun!AH128),IF(Config!$C$6=7,SUM(Ene!AH128+Feb!AH128+Mar!AH128+Abr!AH128+May!AH128+Jun!AH128+Jul!AH128),IF(Config!$C$6=8,SUM(+Ene!AH128+Feb!AH128+Mar!AH128+Abr!AH128+May!AH128+Jun!AH128+Jul!AH128+Ago!AH128),IF(Config!$C$6=9,SUM(+Ene!AH128+Feb!AH128+Mar!AH128+Abr!AH128+May!AH128+Jun!AH128+Jul!AH128+Ago!AH128+Set!AH128),IF(Config!$C$6=10,SUM(+Ene!AH128+Feb!AH128+Mar!AH128+Abr!AH128+May!AH128+Jun!AH128+Jul!AH128+Ago!AH128+Set!AH128+Oct!AH128),IF(Config!$C$6=11,SUM(+Ene!AH128+Feb!AH128+Mar!AH128+Abr!AH128+May!AH128+Jun!AH128+Jul!AH128+Ago!AH128+Set!AH128+Oct!AH128+Nov!AH128),IF(Config!$C$6=12,SUM(+Ene!AH128+Feb!AH128+Mar!AH128+Abr!AH128+May!AH128+Jun!AH128+Jul!AH128+Ago!AH128+Set!AH128+Oct!AH128+Nov!AH128+Dic!AH128)))))))))))))</f>
        <v>0</v>
      </c>
      <c r="AI128" s="399">
        <f>IF(Config!$C$6=1,SUM(+Ene!AI128),IF(Config!$C$6=2,SUM(+Ene!AI128+Feb!AI128),IF(Config!$C$6=3,SUM(+Ene!AI128+Feb!AI128+Mar!AI128),IF(Config!$C$6=4,SUM(+Ene!AI128+Feb!AI128+Mar!AI128+Abr!AI128),IF(Config!$C$6=5,SUM(Ene!AI128+Feb!AI128+Mar!AI128+Abr!AI128+May!AI128),IF(Config!$C$6=6,SUM(+Ene!AI128+Feb!AI128+Mar!AI128+Abr!AI128+May!AI128+Jun!AI128),IF(Config!$C$6=7,SUM(Ene!AI128+Feb!AI128+Mar!AI128+Abr!AI128+May!AI128+Jun!AI128+Jul!AI128),IF(Config!$C$6=8,SUM(+Ene!AI128+Feb!AI128+Mar!AI128+Abr!AI128+May!AI128+Jun!AI128+Jul!AI128+Ago!AI128),IF(Config!$C$6=9,SUM(+Ene!AI128+Feb!AI128+Mar!AI128+Abr!AI128+May!AI128+Jun!AI128+Jul!AI128+Ago!AI128+Set!AI128),IF(Config!$C$6=10,SUM(+Ene!AI128+Feb!AI128+Mar!AI128+Abr!AI128+May!AI128+Jun!AI128+Jul!AI128+Ago!AI128+Set!AI128+Oct!AI128),IF(Config!$C$6=11,SUM(+Ene!AI128+Feb!AI128+Mar!AI128+Abr!AI128+May!AI128+Jun!AI128+Jul!AI128+Ago!AI128+Set!AI128+Oct!AI128+Nov!AI128),IF(Config!$C$6=12,SUM(+Ene!AI128+Feb!AI128+Mar!AI128+Abr!AI128+May!AI128+Jun!AI128+Jul!AI128+Ago!AI128+Set!AI128+Oct!AI128+Nov!AI128+Dic!AI128)))))))))))))</f>
        <v>0</v>
      </c>
      <c r="AJ128" s="399">
        <f>IF(Config!$C$6=1,SUM(+Ene!AJ128),IF(Config!$C$6=2,SUM(+Ene!AJ128+Feb!AJ128),IF(Config!$C$6=3,SUM(+Ene!AJ128+Feb!AJ128+Mar!AJ128),IF(Config!$C$6=4,SUM(+Ene!AJ128+Feb!AJ128+Mar!AJ128+Abr!AJ128),IF(Config!$C$6=5,SUM(Ene!AJ128+Feb!AJ128+Mar!AJ128+Abr!AJ128+May!AJ128),IF(Config!$C$6=6,SUM(+Ene!AJ128+Feb!AJ128+Mar!AJ128+Abr!AJ128+May!AJ128+Jun!AJ128),IF(Config!$C$6=7,SUM(Ene!AJ128+Feb!AJ128+Mar!AJ128+Abr!AJ128+May!AJ128+Jun!AJ128+Jul!AJ128),IF(Config!$C$6=8,SUM(+Ene!AJ128+Feb!AJ128+Mar!AJ128+Abr!AJ128+May!AJ128+Jun!AJ128+Jul!AJ128+Ago!AJ128),IF(Config!$C$6=9,SUM(+Ene!AJ128+Feb!AJ128+Mar!AJ128+Abr!AJ128+May!AJ128+Jun!AJ128+Jul!AJ128+Ago!AJ128+Set!AJ128),IF(Config!$C$6=10,SUM(+Ene!AJ128+Feb!AJ128+Mar!AJ128+Abr!AJ128+May!AJ128+Jun!AJ128+Jul!AJ128+Ago!AJ128+Set!AJ128+Oct!AJ128),IF(Config!$C$6=11,SUM(+Ene!AJ128+Feb!AJ128+Mar!AJ128+Abr!AJ128+May!AJ128+Jun!AJ128+Jul!AJ128+Ago!AJ128+Set!AJ128+Oct!AJ128+Nov!AJ128),IF(Config!$C$6=12,SUM(+Ene!AJ128+Feb!AJ128+Mar!AJ128+Abr!AJ128+May!AJ128+Jun!AJ128+Jul!AJ128+Ago!AJ128+Set!AJ128+Oct!AJ128+Nov!AJ128+Dic!AJ128)))))))))))))</f>
        <v>0</v>
      </c>
      <c r="AK128" s="399">
        <f>IF(Config!$C$6=1,SUM(+Ene!AK128),IF(Config!$C$6=2,SUM(+Ene!AK128+Feb!AK128),IF(Config!$C$6=3,SUM(+Ene!AK128+Feb!AK128+Mar!AK128),IF(Config!$C$6=4,SUM(+Ene!AK128+Feb!AK128+Mar!AK128+Abr!AK128),IF(Config!$C$6=5,SUM(Ene!AK128+Feb!AK128+Mar!AK128+Abr!AK128+May!AK128),IF(Config!$C$6=6,SUM(+Ene!AK128+Feb!AK128+Mar!AK128+Abr!AK128+May!AK128+Jun!AK128),IF(Config!$C$6=7,SUM(Ene!AK128+Feb!AK128+Mar!AK128+Abr!AK128+May!AK128+Jun!AK128+Jul!AK128),IF(Config!$C$6=8,SUM(+Ene!AK128+Feb!AK128+Mar!AK128+Abr!AK128+May!AK128+Jun!AK128+Jul!AK128+Ago!AK128),IF(Config!$C$6=9,SUM(+Ene!AK128+Feb!AK128+Mar!AK128+Abr!AK128+May!AK128+Jun!AK128+Jul!AK128+Ago!AK128+Set!AK128),IF(Config!$C$6=10,SUM(+Ene!AK128+Feb!AK128+Mar!AK128+Abr!AK128+May!AK128+Jun!AK128+Jul!AK128+Ago!AK128+Set!AK128+Oct!AK128),IF(Config!$C$6=11,SUM(+Ene!AK128+Feb!AK128+Mar!AK128+Abr!AK128+May!AK128+Jun!AK128+Jul!AK128+Ago!AK128+Set!AK128+Oct!AK128+Nov!AK128),IF(Config!$C$6=12,SUM(+Ene!AK128+Feb!AK128+Mar!AK128+Abr!AK128+May!AK128+Jun!AK128+Jul!AK128+Ago!AK128+Set!AK128+Oct!AK128+Nov!AK128+Dic!AK128)))))))))))))</f>
        <v>0</v>
      </c>
      <c r="AL128" s="399">
        <f>IF(Config!$C$6=1,SUM(+Ene!AL128),IF(Config!$C$6=2,SUM(+Ene!AL128+Feb!AL128),IF(Config!$C$6=3,SUM(+Ene!AL128+Feb!AL128+Mar!AL128),IF(Config!$C$6=4,SUM(+Ene!AL128+Feb!AL128+Mar!AL128+Abr!AL128),IF(Config!$C$6=5,SUM(Ene!AL128+Feb!AL128+Mar!AL128+Abr!AL128+May!AL128),IF(Config!$C$6=6,SUM(+Ene!AL128+Feb!AL128+Mar!AL128+Abr!AL128+May!AL128+Jun!AL128),IF(Config!$C$6=7,SUM(Ene!AL128+Feb!AL128+Mar!AL128+Abr!AL128+May!AL128+Jun!AL128+Jul!AL128),IF(Config!$C$6=8,SUM(+Ene!AL128+Feb!AL128+Mar!AL128+Abr!AL128+May!AL128+Jun!AL128+Jul!AL128+Ago!AL128),IF(Config!$C$6=9,SUM(+Ene!AL128+Feb!AL128+Mar!AL128+Abr!AL128+May!AL128+Jun!AL128+Jul!AL128+Ago!AL128+Set!AL128),IF(Config!$C$6=10,SUM(+Ene!AL128+Feb!AL128+Mar!AL128+Abr!AL128+May!AL128+Jun!AL128+Jul!AL128+Ago!AL128+Set!AL128+Oct!AL128),IF(Config!$C$6=11,SUM(+Ene!AL128+Feb!AL128+Mar!AL128+Abr!AL128+May!AL128+Jun!AL128+Jul!AL128+Ago!AL128+Set!AL128+Oct!AL128+Nov!AL128),IF(Config!$C$6=12,SUM(+Ene!AL128+Feb!AL128+Mar!AL128+Abr!AL128+May!AL128+Jun!AL128+Jul!AL128+Ago!AL128+Set!AL128+Oct!AL128+Nov!AL128+Dic!AL128)))))))))))))</f>
        <v>0</v>
      </c>
      <c r="AM128" s="399">
        <f>IF(Config!$C$6=1,SUM(+Ene!AM128),IF(Config!$C$6=2,SUM(+Ene!AM128+Feb!AM128),IF(Config!$C$6=3,SUM(+Ene!AM128+Feb!AM128+Mar!AM128),IF(Config!$C$6=4,SUM(+Ene!AM128+Feb!AM128+Mar!AM128+Abr!AM128),IF(Config!$C$6=5,SUM(Ene!AM128+Feb!AM128+Mar!AM128+Abr!AM128+May!AM128),IF(Config!$C$6=6,SUM(+Ene!AM128+Feb!AM128+Mar!AM128+Abr!AM128+May!AM128+Jun!AM128),IF(Config!$C$6=7,SUM(Ene!AM128+Feb!AM128+Mar!AM128+Abr!AM128+May!AM128+Jun!AM128+Jul!AM128),IF(Config!$C$6=8,SUM(+Ene!AM128+Feb!AM128+Mar!AM128+Abr!AM128+May!AM128+Jun!AM128+Jul!AM128+Ago!AM128),IF(Config!$C$6=9,SUM(+Ene!AM128+Feb!AM128+Mar!AM128+Abr!AM128+May!AM128+Jun!AM128+Jul!AM128+Ago!AM128+Set!AM128),IF(Config!$C$6=10,SUM(+Ene!AM128+Feb!AM128+Mar!AM128+Abr!AM128+May!AM128+Jun!AM128+Jul!AM128+Ago!AM128+Set!AM128+Oct!AM128),IF(Config!$C$6=11,SUM(+Ene!AM128+Feb!AM128+Mar!AM128+Abr!AM128+May!AM128+Jun!AM128+Jul!AM128+Ago!AM128+Set!AM128+Oct!AM128+Nov!AM128),IF(Config!$C$6=12,SUM(+Ene!AM128+Feb!AM128+Mar!AM128+Abr!AM128+May!AM128+Jun!AM128+Jul!AM128+Ago!AM128+Set!AM128+Oct!AM128+Nov!AM128+Dic!AM128)))))))))))))</f>
        <v>0</v>
      </c>
      <c r="AN128" s="399">
        <f>IF(Config!$C$6=1,SUM(+Ene!AN128),IF(Config!$C$6=2,SUM(+Ene!AN128+Feb!AN128),IF(Config!$C$6=3,SUM(+Ene!AN128+Feb!AN128+Mar!AN128),IF(Config!$C$6=4,SUM(+Ene!AN128+Feb!AN128+Mar!AN128+Abr!AN128),IF(Config!$C$6=5,SUM(Ene!AN128+Feb!AN128+Mar!AN128+Abr!AN128+May!AN128),IF(Config!$C$6=6,SUM(+Ene!AN128+Feb!AN128+Mar!AN128+Abr!AN128+May!AN128+Jun!AN128),IF(Config!$C$6=7,SUM(Ene!AN128+Feb!AN128+Mar!AN128+Abr!AN128+May!AN128+Jun!AN128+Jul!AN128),IF(Config!$C$6=8,SUM(+Ene!AN128+Feb!AN128+Mar!AN128+Abr!AN128+May!AN128+Jun!AN128+Jul!AN128+Ago!AN128),IF(Config!$C$6=9,SUM(+Ene!AN128+Feb!AN128+Mar!AN128+Abr!AN128+May!AN128+Jun!AN128+Jul!AN128+Ago!AN128+Set!AN128),IF(Config!$C$6=10,SUM(+Ene!AN128+Feb!AN128+Mar!AN128+Abr!AN128+May!AN128+Jun!AN128+Jul!AN128+Ago!AN128+Set!AN128+Oct!AN128),IF(Config!$C$6=11,SUM(+Ene!AN128+Feb!AN128+Mar!AN128+Abr!AN128+May!AN128+Jun!AN128+Jul!AN128+Ago!AN128+Set!AN128+Oct!AN128+Nov!AN128),IF(Config!$C$6=12,SUM(+Ene!AN128+Feb!AN128+Mar!AN128+Abr!AN128+May!AN128+Jun!AN128+Jul!AN128+Ago!AN128+Set!AN128+Oct!AN128+Nov!AN128+Dic!AN128)))))))))))))</f>
        <v>0</v>
      </c>
      <c r="AO128" s="399">
        <f>IF(Config!$C$6=1,SUM(+Ene!AO128),IF(Config!$C$6=2,SUM(+Ene!AO128+Feb!AO128),IF(Config!$C$6=3,SUM(+Ene!AO128+Feb!AO128+Mar!AO128),IF(Config!$C$6=4,SUM(+Ene!AO128+Feb!AO128+Mar!AO128+Abr!AO128),IF(Config!$C$6=5,SUM(Ene!AO128+Feb!AO128+Mar!AO128+Abr!AO128+May!AO128),IF(Config!$C$6=6,SUM(+Ene!AO128+Feb!AO128+Mar!AO128+Abr!AO128+May!AO128+Jun!AO128),IF(Config!$C$6=7,SUM(Ene!AO128+Feb!AO128+Mar!AO128+Abr!AO128+May!AO128+Jun!AO128+Jul!AO128),IF(Config!$C$6=8,SUM(+Ene!AO128+Feb!AO128+Mar!AO128+Abr!AO128+May!AO128+Jun!AO128+Jul!AO128+Ago!AO128),IF(Config!$C$6=9,SUM(+Ene!AO128+Feb!AO128+Mar!AO128+Abr!AO128+May!AO128+Jun!AO128+Jul!AO128+Ago!AO128+Set!AO128),IF(Config!$C$6=10,SUM(+Ene!AO128+Feb!AO128+Mar!AO128+Abr!AO128+May!AO128+Jun!AO128+Jul!AO128+Ago!AO128+Set!AO128+Oct!AO128),IF(Config!$C$6=11,SUM(+Ene!AO128+Feb!AO128+Mar!AO128+Abr!AO128+May!AO128+Jun!AO128+Jul!AO128+Ago!AO128+Set!AO128+Oct!AO128+Nov!AO128),IF(Config!$C$6=12,SUM(+Ene!AO128+Feb!AO128+Mar!AO128+Abr!AO128+May!AO128+Jun!AO128+Jul!AO128+Ago!AO128+Set!AO128+Oct!AO128+Nov!AO128+Dic!AO128)))))))))))))</f>
        <v>0</v>
      </c>
      <c r="AP128" s="399">
        <f>IF(Config!$C$6=1,SUM(+Ene!AP128),IF(Config!$C$6=2,SUM(+Ene!AP128+Feb!AP128),IF(Config!$C$6=3,SUM(+Ene!AP128+Feb!AP128+Mar!AP128),IF(Config!$C$6=4,SUM(+Ene!AP128+Feb!AP128+Mar!AP128+Abr!AP128),IF(Config!$C$6=5,SUM(Ene!AP128+Feb!AP128+Mar!AP128+Abr!AP128+May!AP128),IF(Config!$C$6=6,SUM(+Ene!AP128+Feb!AP128+Mar!AP128+Abr!AP128+May!AP128+Jun!AP128),IF(Config!$C$6=7,SUM(Ene!AP128+Feb!AP128+Mar!AP128+Abr!AP128+May!AP128+Jun!AP128+Jul!AP128),IF(Config!$C$6=8,SUM(+Ene!AP128+Feb!AP128+Mar!AP128+Abr!AP128+May!AP128+Jun!AP128+Jul!AP128+Ago!AP128),IF(Config!$C$6=9,SUM(+Ene!AP128+Feb!AP128+Mar!AP128+Abr!AP128+May!AP128+Jun!AP128+Jul!AP128+Ago!AP128+Set!AP128),IF(Config!$C$6=10,SUM(+Ene!AP128+Feb!AP128+Mar!AP128+Abr!AP128+May!AP128+Jun!AP128+Jul!AP128+Ago!AP128+Set!AP128+Oct!AP128),IF(Config!$C$6=11,SUM(+Ene!AP128+Feb!AP128+Mar!AP128+Abr!AP128+May!AP128+Jun!AP128+Jul!AP128+Ago!AP128+Set!AP128+Oct!AP128+Nov!AP128),IF(Config!$C$6=12,SUM(+Ene!AP128+Feb!AP128+Mar!AP128+Abr!AP128+May!AP128+Jun!AP128+Jul!AP128+Ago!AP128+Set!AP128+Oct!AP128+Nov!AP128+Dic!AP128)))))))))))))</f>
        <v>0</v>
      </c>
      <c r="AQ128" s="399">
        <f>IF(Config!$C$6=1,SUM(+Ene!AQ128),IF(Config!$C$6=2,SUM(+Ene!AQ128+Feb!AQ128),IF(Config!$C$6=3,SUM(+Ene!AQ128+Feb!AQ128+Mar!AQ128),IF(Config!$C$6=4,SUM(+Ene!AQ128+Feb!AQ128+Mar!AQ128+Abr!AQ128),IF(Config!$C$6=5,SUM(Ene!AQ128+Feb!AQ128+Mar!AQ128+Abr!AQ128+May!AQ128),IF(Config!$C$6=6,SUM(+Ene!AQ128+Feb!AQ128+Mar!AQ128+Abr!AQ128+May!AQ128+Jun!AQ128),IF(Config!$C$6=7,SUM(Ene!AQ128+Feb!AQ128+Mar!AQ128+Abr!AQ128+May!AQ128+Jun!AQ128+Jul!AQ128),IF(Config!$C$6=8,SUM(+Ene!AQ128+Feb!AQ128+Mar!AQ128+Abr!AQ128+May!AQ128+Jun!AQ128+Jul!AQ128+Ago!AQ128),IF(Config!$C$6=9,SUM(+Ene!AQ128+Feb!AQ128+Mar!AQ128+Abr!AQ128+May!AQ128+Jun!AQ128+Jul!AQ128+Ago!AQ128+Set!AQ128),IF(Config!$C$6=10,SUM(+Ene!AQ128+Feb!AQ128+Mar!AQ128+Abr!AQ128+May!AQ128+Jun!AQ128+Jul!AQ128+Ago!AQ128+Set!AQ128+Oct!AQ128),IF(Config!$C$6=11,SUM(+Ene!AQ128+Feb!AQ128+Mar!AQ128+Abr!AQ128+May!AQ128+Jun!AQ128+Jul!AQ128+Ago!AQ128+Set!AQ128+Oct!AQ128+Nov!AQ128),IF(Config!$C$6=12,SUM(+Ene!AQ128+Feb!AQ128+Mar!AQ128+Abr!AQ128+May!AQ128+Jun!AQ128+Jul!AQ128+Ago!AQ128+Set!AQ128+Oct!AQ128+Nov!AQ128+Dic!AQ128)))))))))))))</f>
        <v>0</v>
      </c>
      <c r="AR128" s="399">
        <f>IF(Config!$C$6=1,SUM(+Ene!AR128),IF(Config!$C$6=2,SUM(+Ene!AR128+Feb!AR128),IF(Config!$C$6=3,SUM(+Ene!AR128+Feb!AR128+Mar!AR128),IF(Config!$C$6=4,SUM(+Ene!AR128+Feb!AR128+Mar!AR128+Abr!AR128),IF(Config!$C$6=5,SUM(Ene!AR128+Feb!AR128+Mar!AR128+Abr!AR128+May!AR128),IF(Config!$C$6=6,SUM(+Ene!AR128+Feb!AR128+Mar!AR128+Abr!AR128+May!AR128+Jun!AR128),IF(Config!$C$6=7,SUM(Ene!AR128+Feb!AR128+Mar!AR128+Abr!AR128+May!AR128+Jun!AR128+Jul!AR128),IF(Config!$C$6=8,SUM(+Ene!AR128+Feb!AR128+Mar!AR128+Abr!AR128+May!AR128+Jun!AR128+Jul!AR128+Ago!AR128),IF(Config!$C$6=9,SUM(+Ene!AR128+Feb!AR128+Mar!AR128+Abr!AR128+May!AR128+Jun!AR128+Jul!AR128+Ago!AR128+Set!AR128),IF(Config!$C$6=10,SUM(+Ene!AR128+Feb!AR128+Mar!AR128+Abr!AR128+May!AR128+Jun!AR128+Jul!AR128+Ago!AR128+Set!AR128+Oct!AR128),IF(Config!$C$6=11,SUM(+Ene!AR128+Feb!AR128+Mar!AR128+Abr!AR128+May!AR128+Jun!AR128+Jul!AR128+Ago!AR128+Set!AR128+Oct!AR128+Nov!AR128),IF(Config!$C$6=12,SUM(+Ene!AR128+Feb!AR128+Mar!AR128+Abr!AR128+May!AR128+Jun!AR128+Jul!AR128+Ago!AR128+Set!AR128+Oct!AR128+Nov!AR128+Dic!AR128)))))))))))))</f>
        <v>0</v>
      </c>
      <c r="AS128" s="399">
        <f>IF(Config!$C$6=1,SUM(+Ene!AS128),IF(Config!$C$6=2,SUM(+Ene!AS128+Feb!AS128),IF(Config!$C$6=3,SUM(+Ene!AS128+Feb!AS128+Mar!AS128),IF(Config!$C$6=4,SUM(+Ene!AS128+Feb!AS128+Mar!AS128+Abr!AS128),IF(Config!$C$6=5,SUM(Ene!AS128+Feb!AS128+Mar!AS128+Abr!AS128+May!AS128),IF(Config!$C$6=6,SUM(+Ene!AS128+Feb!AS128+Mar!AS128+Abr!AS128+May!AS128+Jun!AS128),IF(Config!$C$6=7,SUM(Ene!AS128+Feb!AS128+Mar!AS128+Abr!AS128+May!AS128+Jun!AS128+Jul!AS128),IF(Config!$C$6=8,SUM(+Ene!AS128+Feb!AS128+Mar!AS128+Abr!AS128+May!AS128+Jun!AS128+Jul!AS128+Ago!AS128),IF(Config!$C$6=9,SUM(+Ene!AS128+Feb!AS128+Mar!AS128+Abr!AS128+May!AS128+Jun!AS128+Jul!AS128+Ago!AS128+Set!AS128),IF(Config!$C$6=10,SUM(+Ene!AS128+Feb!AS128+Mar!AS128+Abr!AS128+May!AS128+Jun!AS128+Jul!AS128+Ago!AS128+Set!AS128+Oct!AS128),IF(Config!$C$6=11,SUM(+Ene!AS128+Feb!AS128+Mar!AS128+Abr!AS128+May!AS128+Jun!AS128+Jul!AS128+Ago!AS128+Set!AS128+Oct!AS128+Nov!AS128),IF(Config!$C$6=12,SUM(+Ene!AS128+Feb!AS128+Mar!AS128+Abr!AS128+May!AS128+Jun!AS128+Jul!AS128+Ago!AS128+Set!AS128+Oct!AS128+Nov!AS128+Dic!AS128)))))))))))))</f>
        <v>0</v>
      </c>
      <c r="AT128" s="399">
        <f>IF(Config!$C$6=1,SUM(+Ene!AT128),IF(Config!$C$6=2,SUM(+Ene!AT128+Feb!AT128),IF(Config!$C$6=3,SUM(+Ene!AT128+Feb!AT128+Mar!AT128),IF(Config!$C$6=4,SUM(+Ene!AT128+Feb!AT128+Mar!AT128+Abr!AT128),IF(Config!$C$6=5,SUM(Ene!AT128+Feb!AT128+Mar!AT128+Abr!AT128+May!AT128),IF(Config!$C$6=6,SUM(+Ene!AT128+Feb!AT128+Mar!AT128+Abr!AT128+May!AT128+Jun!AT128),IF(Config!$C$6=7,SUM(Ene!AT128+Feb!AT128+Mar!AT128+Abr!AT128+May!AT128+Jun!AT128+Jul!AT128),IF(Config!$C$6=8,SUM(+Ene!AT128+Feb!AT128+Mar!AT128+Abr!AT128+May!AT128+Jun!AT128+Jul!AT128+Ago!AT128),IF(Config!$C$6=9,SUM(+Ene!AT128+Feb!AT128+Mar!AT128+Abr!AT128+May!AT128+Jun!AT128+Jul!AT128+Ago!AT128+Set!AT128),IF(Config!$C$6=10,SUM(+Ene!AT128+Feb!AT128+Mar!AT128+Abr!AT128+May!AT128+Jun!AT128+Jul!AT128+Ago!AT128+Set!AT128+Oct!AT128),IF(Config!$C$6=11,SUM(+Ene!AT128+Feb!AT128+Mar!AT128+Abr!AT128+May!AT128+Jun!AT128+Jul!AT128+Ago!AT128+Set!AT128+Oct!AT128+Nov!AT128),IF(Config!$C$6=12,SUM(+Ene!AT128+Feb!AT128+Mar!AT128+Abr!AT128+May!AT128+Jun!AT128+Jul!AT128+Ago!AT128+Set!AT128+Oct!AT128+Nov!AT128+Dic!AT128)))))))))))))</f>
        <v>0</v>
      </c>
      <c r="AU128">
        <f t="shared" si="79"/>
        <v>0</v>
      </c>
      <c r="AV128" s="395">
        <f t="shared" si="81"/>
        <v>0</v>
      </c>
      <c r="AW128" s="395">
        <f t="shared" si="82"/>
        <v>0</v>
      </c>
      <c r="AX128" s="395">
        <f t="shared" si="83"/>
        <v>0</v>
      </c>
      <c r="AY128" s="395">
        <f t="shared" si="84"/>
        <v>0</v>
      </c>
      <c r="AZ128" s="395">
        <f t="shared" si="85"/>
        <v>0</v>
      </c>
      <c r="BA128" s="395">
        <f t="shared" si="86"/>
        <v>0</v>
      </c>
      <c r="BB128" s="37">
        <f t="shared" si="59"/>
        <v>0</v>
      </c>
      <c r="BC128" s="395">
        <f t="shared" si="87"/>
        <v>0</v>
      </c>
      <c r="BD128" s="396">
        <f t="shared" si="88"/>
        <v>0</v>
      </c>
      <c r="BE128" s="395">
        <f t="shared" si="89"/>
        <v>0</v>
      </c>
      <c r="BF128" s="54">
        <f t="shared" ref="BF128:BF131" si="90">SUM(AV128:BE128)</f>
        <v>0</v>
      </c>
      <c r="BG128" t="str">
        <f t="shared" si="80"/>
        <v>OK</v>
      </c>
    </row>
    <row r="129" spans="1:59" x14ac:dyDescent="0.25">
      <c r="A129" s="400">
        <v>126</v>
      </c>
      <c r="B129" s="397" t="str">
        <f>METAS!B125</f>
        <v>PORCENTAJE DE NIÑOS DE 1 AÑO CON ANEMIA QUE HAN CUMPLIDO ESQUEMA COMPLETO DE TRATAMIENTO (TA)</v>
      </c>
      <c r="C129" s="390" t="str">
        <f>METAS!D125</f>
        <v>NUTRICIÓN</v>
      </c>
      <c r="D129" s="399">
        <f>IF(Config!$C$6=1,SUM(+Ene!D129),IF(Config!$C$6=2,SUM(+Ene!D129+Feb!D129),IF(Config!$C$6=3,SUM(+Ene!D129+Feb!D129+Mar!D129),IF(Config!$C$6=4,SUM(+Ene!D129+Feb!D129+Mar!D129+Abr!D129),IF(Config!$C$6=5,SUM(Ene!D129+Feb!D129+Mar!D129+Abr!D129+May!D129),IF(Config!$C$6=6,SUM(+Ene!D129+Feb!D129+Mar!D129+Abr!D129+May!D129+Jun!D129),IF(Config!$C$6=7,SUM(Ene!D129+Feb!D129+Mar!D129+Abr!D129+May!D129+Jun!D129+Jul!D129),IF(Config!$C$6=8,SUM(+Ene!D129+Feb!D129+Mar!D129+Abr!D129+May!D129+Jun!D129+Jul!D129+Ago!D129),IF(Config!$C$6=9,SUM(+Ene!D129+Feb!D129+Mar!D129+Abr!D129+May!D129+Jun!D129+Jul!D129+Ago!D129+Set!D129),IF(Config!$C$6=10,SUM(+Ene!D129+Feb!D129+Mar!D129+Abr!D129+May!D129+Jun!D129+Jul!D129+Ago!D129+Set!D129+Oct!D129),IF(Config!$C$6=11,SUM(+Ene!D129+Feb!D129+Mar!D129+Abr!D129+May!D129+Jun!D129+Jul!D129+Ago!D129+Set!D129+Oct!D129+Nov!D129),IF(Config!$C$6=12,SUM(+Ene!D129+Feb!D129+Mar!D129+Abr!D129+May!D129+Jun!D129+Jul!D129+Ago!D129+Set!D129+Oct!D129+Nov!D129+Dic!D129)))))))))))))</f>
        <v>0</v>
      </c>
      <c r="E129" s="399">
        <f>IF(Config!$C$6=1,SUM(+Ene!E129),IF(Config!$C$6=2,SUM(+Ene!E129+Feb!E129),IF(Config!$C$6=3,SUM(+Ene!E129+Feb!E129+Mar!E129),IF(Config!$C$6=4,SUM(+Ene!E129+Feb!E129+Mar!E129+Abr!E129),IF(Config!$C$6=5,SUM(Ene!E129+Feb!E129+Mar!E129+Abr!E129+May!E129),IF(Config!$C$6=6,SUM(+Ene!E129+Feb!E129+Mar!E129+Abr!E129+May!E129+Jun!E129),IF(Config!$C$6=7,SUM(Ene!E129+Feb!E129+Mar!E129+Abr!E129+May!E129+Jun!E129+Jul!E129),IF(Config!$C$6=8,SUM(+Ene!E129+Feb!E129+Mar!E129+Abr!E129+May!E129+Jun!E129+Jul!E129+Ago!E129),IF(Config!$C$6=9,SUM(+Ene!E129+Feb!E129+Mar!E129+Abr!E129+May!E129+Jun!E129+Jul!E129+Ago!E129+Set!E129),IF(Config!$C$6=10,SUM(+Ene!E129+Feb!E129+Mar!E129+Abr!E129+May!E129+Jun!E129+Jul!E129+Ago!E129+Set!E129+Oct!E129),IF(Config!$C$6=11,SUM(+Ene!E129+Feb!E129+Mar!E129+Abr!E129+May!E129+Jun!E129+Jul!E129+Ago!E129+Set!E129+Oct!E129+Nov!E129),IF(Config!$C$6=12,SUM(+Ene!E129+Feb!E129+Mar!E129+Abr!E129+May!E129+Jun!E129+Jul!E129+Ago!E129+Set!E129+Oct!E129+Nov!E129+Dic!E129)))))))))))))</f>
        <v>0</v>
      </c>
      <c r="F129" s="429">
        <f>IF(Config!$C$6=1,SUM(+Ene!F149),IF(Config!$C$6=2,SUM(+Ene!F149+Feb!F149),IF(Config!$C$6=3,SUM(+Ene!F149+Feb!F149+Mar!F149),IF(Config!$C$6=4,SUM(+Ene!F149+Feb!F149+Mar!F149+Abr!F149),IF(Config!$C$6=5,SUM(Ene!F149+Feb!F149+Mar!F149+Abr!F149+May!F149),IF(Config!$C$6=6,SUM(+Ene!F149+Feb!F149+Mar!F149+Abr!F149+May!F149+Jun!F149),IF(Config!$C$6=7,SUM(Ene!F149+Feb!F149+Mar!F149+Abr!F149+May!F149+Jun!F149+Jul!F149),IF(Config!$C$6=8,SUM(+Ene!F149+Feb!F149+Mar!F149+Abr!F149+May!F149+Jun!F149+Jul!F149+Ago!F149),IF(Config!$C$6=9,SUM(+Ene!F149+Feb!F149+Mar!F149+Abr!F149+May!F149+Jun!F149+Jul!F149+Ago!F149+Set!F149),IF(Config!$C$6=10,SUM(+Ene!F149+Feb!F149+Mar!F149+Abr!F149+May!F149+Jun!F149+Jul!F149+Ago!F149+Set!F149+Oct!F149),IF(Config!$C$6=11,SUM(+Ene!F149+Feb!F149+Mar!F149+Abr!F149+May!F149+Jun!F149+Jul!F149+Ago!F149+Set!F149+Oct!F149+Nov!F149),IF(Config!$C$6=12,SUM(+Ene!F149+Feb!F149+Mar!F149+Abr!F149+May!F149+Jun!F149+Jul!F149+Ago!F149+Set!F149+Oct!F149+Nov!F149+Dic!F149)))))))))))))</f>
        <v>0</v>
      </c>
      <c r="G129" s="399">
        <f>IF(Config!$C$6=1,SUM(+Ene!G129),IF(Config!$C$6=2,SUM(+Ene!G129+Feb!G129),IF(Config!$C$6=3,SUM(+Ene!G129+Feb!G129+Mar!G129),IF(Config!$C$6=4,SUM(+Ene!G129+Feb!G129+Mar!G129+Abr!G129),IF(Config!$C$6=5,SUM(Ene!G129+Feb!G129+Mar!G129+Abr!G129+May!G129),IF(Config!$C$6=6,SUM(+Ene!G129+Feb!G129+Mar!G129+Abr!G129+May!G129+Jun!G129),IF(Config!$C$6=7,SUM(Ene!G129+Feb!G129+Mar!G129+Abr!G129+May!G129+Jun!G129+Jul!G129),IF(Config!$C$6=8,SUM(+Ene!G129+Feb!G129+Mar!G129+Abr!G129+May!G129+Jun!G129+Jul!G129+Ago!G129),IF(Config!$C$6=9,SUM(+Ene!G129+Feb!G129+Mar!G129+Abr!G129+May!G129+Jun!G129+Jul!G129+Ago!G129+Set!G129),IF(Config!$C$6=10,SUM(+Ene!G129+Feb!G129+Mar!G129+Abr!G129+May!G129+Jun!G129+Jul!G129+Ago!G129+Set!G129+Oct!G129),IF(Config!$C$6=11,SUM(+Ene!G129+Feb!G129+Mar!G129+Abr!G129+May!G129+Jun!G129+Jul!G129+Ago!G129+Set!G129+Oct!G129+Nov!G129),IF(Config!$C$6=12,SUM(+Ene!G129+Feb!G129+Mar!G129+Abr!G129+May!G129+Jun!G129+Jul!G129+Ago!G129+Set!G129+Oct!G129+Nov!G129+Dic!G129)))))))))))))</f>
        <v>0</v>
      </c>
      <c r="H129" s="399">
        <f>IF(Config!$C$6=1,SUM(+Ene!H129),IF(Config!$C$6=2,SUM(+Ene!H129+Feb!H129),IF(Config!$C$6=3,SUM(+Ene!H129+Feb!H129+Mar!H129),IF(Config!$C$6=4,SUM(+Ene!H129+Feb!H129+Mar!H129+Abr!H129),IF(Config!$C$6=5,SUM(Ene!H129+Feb!H129+Mar!H129+Abr!H129+May!H129),IF(Config!$C$6=6,SUM(+Ene!H129+Feb!H129+Mar!H129+Abr!H129+May!H129+Jun!H129),IF(Config!$C$6=7,SUM(Ene!H129+Feb!H129+Mar!H129+Abr!H129+May!H129+Jun!H129+Jul!H129),IF(Config!$C$6=8,SUM(+Ene!H129+Feb!H129+Mar!H129+Abr!H129+May!H129+Jun!H129+Jul!H129+Ago!H129),IF(Config!$C$6=9,SUM(+Ene!H129+Feb!H129+Mar!H129+Abr!H129+May!H129+Jun!H129+Jul!H129+Ago!H129+Set!H129),IF(Config!$C$6=10,SUM(+Ene!H129+Feb!H129+Mar!H129+Abr!H129+May!H129+Jun!H129+Jul!H129+Ago!H129+Set!H129+Oct!H129),IF(Config!$C$6=11,SUM(+Ene!H129+Feb!H129+Mar!H129+Abr!H129+May!H129+Jun!H129+Jul!H129+Ago!H129+Set!H129+Oct!H129+Nov!H129),IF(Config!$C$6=12,SUM(+Ene!H129+Feb!H129+Mar!H129+Abr!H129+May!H129+Jun!H129+Jul!H129+Ago!H129+Set!H129+Oct!H129+Nov!H129+Dic!H129)))))))))))))</f>
        <v>0</v>
      </c>
      <c r="I129" s="399">
        <f>IF(Config!$C$6=1,SUM(+Ene!I129),IF(Config!$C$6=2,SUM(+Ene!I129+Feb!I129),IF(Config!$C$6=3,SUM(+Ene!I129+Feb!I129+Mar!I129),IF(Config!$C$6=4,SUM(+Ene!I129+Feb!I129+Mar!I129+Abr!I129),IF(Config!$C$6=5,SUM(Ene!I129+Feb!I129+Mar!I129+Abr!I129+May!I129),IF(Config!$C$6=6,SUM(+Ene!I129+Feb!I129+Mar!I129+Abr!I129+May!I129+Jun!I129),IF(Config!$C$6=7,SUM(Ene!I129+Feb!I129+Mar!I129+Abr!I129+May!I129+Jun!I129+Jul!I129),IF(Config!$C$6=8,SUM(+Ene!I129+Feb!I129+Mar!I129+Abr!I129+May!I129+Jun!I129+Jul!I129+Ago!I129),IF(Config!$C$6=9,SUM(+Ene!I129+Feb!I129+Mar!I129+Abr!I129+May!I129+Jun!I129+Jul!I129+Ago!I129+Set!I129),IF(Config!$C$6=10,SUM(+Ene!I129+Feb!I129+Mar!I129+Abr!I129+May!I129+Jun!I129+Jul!I129+Ago!I129+Set!I129+Oct!I129),IF(Config!$C$6=11,SUM(+Ene!I129+Feb!I129+Mar!I129+Abr!I129+May!I129+Jun!I129+Jul!I129+Ago!I129+Set!I129+Oct!I129+Nov!I129),IF(Config!$C$6=12,SUM(+Ene!I129+Feb!I129+Mar!I129+Abr!I129+May!I129+Jun!I129+Jul!I129+Ago!I129+Set!I129+Oct!I129+Nov!I129+Dic!I129)))))))))))))</f>
        <v>0</v>
      </c>
      <c r="J129" s="399">
        <f>IF(Config!$C$6=1,SUM(+Ene!J129),IF(Config!$C$6=2,SUM(+Ene!J129+Feb!J129),IF(Config!$C$6=3,SUM(+Ene!J129+Feb!J129+Mar!J129),IF(Config!$C$6=4,SUM(+Ene!J129+Feb!J129+Mar!J129+Abr!J129),IF(Config!$C$6=5,SUM(Ene!J129+Feb!J129+Mar!J129+Abr!J129+May!J129),IF(Config!$C$6=6,SUM(+Ene!J129+Feb!J129+Mar!J129+Abr!J129+May!J129+Jun!J129),IF(Config!$C$6=7,SUM(Ene!J129+Feb!J129+Mar!J129+Abr!J129+May!J129+Jun!J129+Jul!J129),IF(Config!$C$6=8,SUM(+Ene!J129+Feb!J129+Mar!J129+Abr!J129+May!J129+Jun!J129+Jul!J129+Ago!J129),IF(Config!$C$6=9,SUM(+Ene!J129+Feb!J129+Mar!J129+Abr!J129+May!J129+Jun!J129+Jul!J129+Ago!J129+Set!J129),IF(Config!$C$6=10,SUM(+Ene!J129+Feb!J129+Mar!J129+Abr!J129+May!J129+Jun!J129+Jul!J129+Ago!J129+Set!J129+Oct!J129),IF(Config!$C$6=11,SUM(+Ene!J129+Feb!J129+Mar!J129+Abr!J129+May!J129+Jun!J129+Jul!J129+Ago!J129+Set!J129+Oct!J129+Nov!J129),IF(Config!$C$6=12,SUM(+Ene!J129+Feb!J129+Mar!J129+Abr!J129+May!J129+Jun!J129+Jul!J129+Ago!J129+Set!J129+Oct!J129+Nov!J129+Dic!J129)))))))))))))</f>
        <v>0</v>
      </c>
      <c r="K129" s="399">
        <f>IF(Config!$C$6=1,SUM(+Ene!K129),IF(Config!$C$6=2,SUM(+Ene!K129+Feb!K129),IF(Config!$C$6=3,SUM(+Ene!K129+Feb!K129+Mar!K129),IF(Config!$C$6=4,SUM(+Ene!K129+Feb!K129+Mar!K129+Abr!K129),IF(Config!$C$6=5,SUM(Ene!K129+Feb!K129+Mar!K129+Abr!K129+May!K129),IF(Config!$C$6=6,SUM(+Ene!K129+Feb!K129+Mar!K129+Abr!K129+May!K129+Jun!K129),IF(Config!$C$6=7,SUM(Ene!K129+Feb!K129+Mar!K129+Abr!K129+May!K129+Jun!K129+Jul!K129),IF(Config!$C$6=8,SUM(+Ene!K129+Feb!K129+Mar!K129+Abr!K129+May!K129+Jun!K129+Jul!K129+Ago!K129),IF(Config!$C$6=9,SUM(+Ene!K129+Feb!K129+Mar!K129+Abr!K129+May!K129+Jun!K129+Jul!K129+Ago!K129+Set!K129),IF(Config!$C$6=10,SUM(+Ene!K129+Feb!K129+Mar!K129+Abr!K129+May!K129+Jun!K129+Jul!K129+Ago!K129+Set!K129+Oct!K129),IF(Config!$C$6=11,SUM(+Ene!K129+Feb!K129+Mar!K129+Abr!K129+May!K129+Jun!K129+Jul!K129+Ago!K129+Set!K129+Oct!K129+Nov!K129),IF(Config!$C$6=12,SUM(+Ene!K129+Feb!K129+Mar!K129+Abr!K129+May!K129+Jun!K129+Jul!K129+Ago!K129+Set!K129+Oct!K129+Nov!K129+Dic!K129)))))))))))))</f>
        <v>0</v>
      </c>
      <c r="L129" s="399">
        <f>IF(Config!$C$6=1,SUM(+Ene!L129),IF(Config!$C$6=2,SUM(+Ene!L129+Feb!L129),IF(Config!$C$6=3,SUM(+Ene!L129+Feb!L129+Mar!L129),IF(Config!$C$6=4,SUM(+Ene!L129+Feb!L129+Mar!L129+Abr!L129),IF(Config!$C$6=5,SUM(Ene!L129+Feb!L129+Mar!L129+Abr!L129+May!L129),IF(Config!$C$6=6,SUM(+Ene!L129+Feb!L129+Mar!L129+Abr!L129+May!L129+Jun!L129),IF(Config!$C$6=7,SUM(Ene!L129+Feb!L129+Mar!L129+Abr!L129+May!L129+Jun!L129+Jul!L129),IF(Config!$C$6=8,SUM(+Ene!L129+Feb!L129+Mar!L129+Abr!L129+May!L129+Jun!L129+Jul!L129+Ago!L129),IF(Config!$C$6=9,SUM(+Ene!L129+Feb!L129+Mar!L129+Abr!L129+May!L129+Jun!L129+Jul!L129+Ago!L129+Set!L129),IF(Config!$C$6=10,SUM(+Ene!L129+Feb!L129+Mar!L129+Abr!L129+May!L129+Jun!L129+Jul!L129+Ago!L129+Set!L129+Oct!L129),IF(Config!$C$6=11,SUM(+Ene!L129+Feb!L129+Mar!L129+Abr!L129+May!L129+Jun!L129+Jul!L129+Ago!L129+Set!L129+Oct!L129+Nov!L129),IF(Config!$C$6=12,SUM(+Ene!L129+Feb!L129+Mar!L129+Abr!L129+May!L129+Jun!L129+Jul!L129+Ago!L129+Set!L129+Oct!L129+Nov!L129+Dic!L129)))))))))))))</f>
        <v>0</v>
      </c>
      <c r="M129" s="399">
        <f>IF(Config!$C$6=1,SUM(+Ene!M129),IF(Config!$C$6=2,SUM(+Ene!M129+Feb!M129),IF(Config!$C$6=3,SUM(+Ene!M129+Feb!M129+Mar!M129),IF(Config!$C$6=4,SUM(+Ene!M129+Feb!M129+Mar!M129+Abr!M129),IF(Config!$C$6=5,SUM(Ene!M129+Feb!M129+Mar!M129+Abr!M129+May!M129),IF(Config!$C$6=6,SUM(+Ene!M129+Feb!M129+Mar!M129+Abr!M129+May!M129+Jun!M129),IF(Config!$C$6=7,SUM(Ene!M129+Feb!M129+Mar!M129+Abr!M129+May!M129+Jun!M129+Jul!M129),IF(Config!$C$6=8,SUM(+Ene!M129+Feb!M129+Mar!M129+Abr!M129+May!M129+Jun!M129+Jul!M129+Ago!M129),IF(Config!$C$6=9,SUM(+Ene!M129+Feb!M129+Mar!M129+Abr!M129+May!M129+Jun!M129+Jul!M129+Ago!M129+Set!M129),IF(Config!$C$6=10,SUM(+Ene!M129+Feb!M129+Mar!M129+Abr!M129+May!M129+Jun!M129+Jul!M129+Ago!M129+Set!M129+Oct!M129),IF(Config!$C$6=11,SUM(+Ene!M129+Feb!M129+Mar!M129+Abr!M129+May!M129+Jun!M129+Jul!M129+Ago!M129+Set!M129+Oct!M129+Nov!M129),IF(Config!$C$6=12,SUM(+Ene!M129+Feb!M129+Mar!M129+Abr!M129+May!M129+Jun!M129+Jul!M129+Ago!M129+Set!M129+Oct!M129+Nov!M129+Dic!M129)))))))))))))</f>
        <v>0</v>
      </c>
      <c r="N129" s="399">
        <f>IF(Config!$C$6=1,SUM(+Ene!N129),IF(Config!$C$6=2,SUM(+Ene!N129+Feb!N129),IF(Config!$C$6=3,SUM(+Ene!N129+Feb!N129+Mar!N129),IF(Config!$C$6=4,SUM(+Ene!N129+Feb!N129+Mar!N129+Abr!N129),IF(Config!$C$6=5,SUM(Ene!N129+Feb!N129+Mar!N129+Abr!N129+May!N129),IF(Config!$C$6=6,SUM(+Ene!N129+Feb!N129+Mar!N129+Abr!N129+May!N129+Jun!N129),IF(Config!$C$6=7,SUM(Ene!N129+Feb!N129+Mar!N129+Abr!N129+May!N129+Jun!N129+Jul!N129),IF(Config!$C$6=8,SUM(+Ene!N129+Feb!N129+Mar!N129+Abr!N129+May!N129+Jun!N129+Jul!N129+Ago!N129),IF(Config!$C$6=9,SUM(+Ene!N129+Feb!N129+Mar!N129+Abr!N129+May!N129+Jun!N129+Jul!N129+Ago!N129+Set!N129),IF(Config!$C$6=10,SUM(+Ene!N129+Feb!N129+Mar!N129+Abr!N129+May!N129+Jun!N129+Jul!N129+Ago!N129+Set!N129+Oct!N129),IF(Config!$C$6=11,SUM(+Ene!N129+Feb!N129+Mar!N129+Abr!N129+May!N129+Jun!N129+Jul!N129+Ago!N129+Set!N129+Oct!N129+Nov!N129),IF(Config!$C$6=12,SUM(+Ene!N129+Feb!N129+Mar!N129+Abr!N129+May!N129+Jun!N129+Jul!N129+Ago!N129+Set!N129+Oct!N129+Nov!N129+Dic!N129)))))))))))))</f>
        <v>0</v>
      </c>
      <c r="O129" s="399">
        <f>IF(Config!$C$6=1,SUM(+Ene!O129),IF(Config!$C$6=2,SUM(+Ene!O129+Feb!O129),IF(Config!$C$6=3,SUM(+Ene!O129+Feb!O129+Mar!O129),IF(Config!$C$6=4,SUM(+Ene!O129+Feb!O129+Mar!O129+Abr!O129),IF(Config!$C$6=5,SUM(Ene!O129+Feb!O129+Mar!O129+Abr!O129+May!O129),IF(Config!$C$6=6,SUM(+Ene!O129+Feb!O129+Mar!O129+Abr!O129+May!O129+Jun!O129),IF(Config!$C$6=7,SUM(Ene!O129+Feb!O129+Mar!O129+Abr!O129+May!O129+Jun!O129+Jul!O129),IF(Config!$C$6=8,SUM(+Ene!O129+Feb!O129+Mar!O129+Abr!O129+May!O129+Jun!O129+Jul!O129+Ago!O129),IF(Config!$C$6=9,SUM(+Ene!O129+Feb!O129+Mar!O129+Abr!O129+May!O129+Jun!O129+Jul!O129+Ago!O129+Set!O129),IF(Config!$C$6=10,SUM(+Ene!O129+Feb!O129+Mar!O129+Abr!O129+May!O129+Jun!O129+Jul!O129+Ago!O129+Set!O129+Oct!O129),IF(Config!$C$6=11,SUM(+Ene!O129+Feb!O129+Mar!O129+Abr!O129+May!O129+Jun!O129+Jul!O129+Ago!O129+Set!O129+Oct!O129+Nov!O129),IF(Config!$C$6=12,SUM(+Ene!O129+Feb!O129+Mar!O129+Abr!O129+May!O129+Jun!O129+Jul!O129+Ago!O129+Set!O129+Oct!O129+Nov!O129+Dic!O129)))))))))))))</f>
        <v>0</v>
      </c>
      <c r="P129" s="399">
        <f>IF(Config!$C$6=1,SUM(+Ene!P129),IF(Config!$C$6=2,SUM(+Ene!P129+Feb!P129),IF(Config!$C$6=3,SUM(+Ene!P129+Feb!P129+Mar!P129),IF(Config!$C$6=4,SUM(+Ene!P129+Feb!P129+Mar!P129+Abr!P129),IF(Config!$C$6=5,SUM(Ene!P129+Feb!P129+Mar!P129+Abr!P129+May!P129),IF(Config!$C$6=6,SUM(+Ene!P129+Feb!P129+Mar!P129+Abr!P129+May!P129+Jun!P129),IF(Config!$C$6=7,SUM(Ene!P129+Feb!P129+Mar!P129+Abr!P129+May!P129+Jun!P129+Jul!P129),IF(Config!$C$6=8,SUM(+Ene!P129+Feb!P129+Mar!P129+Abr!P129+May!P129+Jun!P129+Jul!P129+Ago!P129),IF(Config!$C$6=9,SUM(+Ene!P129+Feb!P129+Mar!P129+Abr!P129+May!P129+Jun!P129+Jul!P129+Ago!P129+Set!P129),IF(Config!$C$6=10,SUM(+Ene!P129+Feb!P129+Mar!P129+Abr!P129+May!P129+Jun!P129+Jul!P129+Ago!P129+Set!P129+Oct!P129),IF(Config!$C$6=11,SUM(+Ene!P129+Feb!P129+Mar!P129+Abr!P129+May!P129+Jun!P129+Jul!P129+Ago!P129+Set!P129+Oct!P129+Nov!P129),IF(Config!$C$6=12,SUM(+Ene!P129+Feb!P129+Mar!P129+Abr!P129+May!P129+Jun!P129+Jul!P129+Ago!P129+Set!P129+Oct!P129+Nov!P129+Dic!P129)))))))))))))</f>
        <v>0</v>
      </c>
      <c r="Q129" s="399">
        <f>IF(Config!$C$6=1,SUM(+Ene!Q129),IF(Config!$C$6=2,SUM(+Ene!Q129+Feb!Q129),IF(Config!$C$6=3,SUM(+Ene!Q129+Feb!Q129+Mar!Q129),IF(Config!$C$6=4,SUM(+Ene!Q129+Feb!Q129+Mar!Q129+Abr!Q129),IF(Config!$C$6=5,SUM(Ene!Q129+Feb!Q129+Mar!Q129+Abr!Q129+May!Q129),IF(Config!$C$6=6,SUM(+Ene!Q129+Feb!Q129+Mar!Q129+Abr!Q129+May!Q129+Jun!Q129),IF(Config!$C$6=7,SUM(Ene!Q129+Feb!Q129+Mar!Q129+Abr!Q129+May!Q129+Jun!Q129+Jul!Q129),IF(Config!$C$6=8,SUM(+Ene!Q129+Feb!Q129+Mar!Q129+Abr!Q129+May!Q129+Jun!Q129+Jul!Q129+Ago!Q129),IF(Config!$C$6=9,SUM(+Ene!Q129+Feb!Q129+Mar!Q129+Abr!Q129+May!Q129+Jun!Q129+Jul!Q129+Ago!Q129+Set!Q129),IF(Config!$C$6=10,SUM(+Ene!Q129+Feb!Q129+Mar!Q129+Abr!Q129+May!Q129+Jun!Q129+Jul!Q129+Ago!Q129+Set!Q129+Oct!Q129),IF(Config!$C$6=11,SUM(+Ene!Q129+Feb!Q129+Mar!Q129+Abr!Q129+May!Q129+Jun!Q129+Jul!Q129+Ago!Q129+Set!Q129+Oct!Q129+Nov!Q129),IF(Config!$C$6=12,SUM(+Ene!Q129+Feb!Q129+Mar!Q129+Abr!Q129+May!Q129+Jun!Q129+Jul!Q129+Ago!Q129+Set!Q129+Oct!Q129+Nov!Q129+Dic!Q129)))))))))))))</f>
        <v>0</v>
      </c>
      <c r="R129" s="399">
        <f>IF(Config!$C$6=1,SUM(+Ene!R129),IF(Config!$C$6=2,SUM(+Ene!R129+Feb!R129),IF(Config!$C$6=3,SUM(+Ene!R129+Feb!R129+Mar!R129),IF(Config!$C$6=4,SUM(+Ene!R129+Feb!R129+Mar!R129+Abr!R129),IF(Config!$C$6=5,SUM(Ene!R129+Feb!R129+Mar!R129+Abr!R129+May!R129),IF(Config!$C$6=6,SUM(+Ene!R129+Feb!R129+Mar!R129+Abr!R129+May!R129+Jun!R129),IF(Config!$C$6=7,SUM(Ene!R129+Feb!R129+Mar!R129+Abr!R129+May!R129+Jun!R129+Jul!R129),IF(Config!$C$6=8,SUM(+Ene!R129+Feb!R129+Mar!R129+Abr!R129+May!R129+Jun!R129+Jul!R129+Ago!R129),IF(Config!$C$6=9,SUM(+Ene!R129+Feb!R129+Mar!R129+Abr!R129+May!R129+Jun!R129+Jul!R129+Ago!R129+Set!R129),IF(Config!$C$6=10,SUM(+Ene!R129+Feb!R129+Mar!R129+Abr!R129+May!R129+Jun!R129+Jul!R129+Ago!R129+Set!R129+Oct!R129),IF(Config!$C$6=11,SUM(+Ene!R129+Feb!R129+Mar!R129+Abr!R129+May!R129+Jun!R129+Jul!R129+Ago!R129+Set!R129+Oct!R129+Nov!R129),IF(Config!$C$6=12,SUM(+Ene!R129+Feb!R129+Mar!R129+Abr!R129+May!R129+Jun!R129+Jul!R129+Ago!R129+Set!R129+Oct!R129+Nov!R129+Dic!R129)))))))))))))</f>
        <v>0</v>
      </c>
      <c r="S129" s="399">
        <f>IF(Config!$C$6=1,SUM(+Ene!S129),IF(Config!$C$6=2,SUM(+Ene!S129+Feb!S129),IF(Config!$C$6=3,SUM(+Ene!S129+Feb!S129+Mar!S129),IF(Config!$C$6=4,SUM(+Ene!S129+Feb!S129+Mar!S129+Abr!S129),IF(Config!$C$6=5,SUM(Ene!S129+Feb!S129+Mar!S129+Abr!S129+May!S129),IF(Config!$C$6=6,SUM(+Ene!S129+Feb!S129+Mar!S129+Abr!S129+May!S129+Jun!S129),IF(Config!$C$6=7,SUM(Ene!S129+Feb!S129+Mar!S129+Abr!S129+May!S129+Jun!S129+Jul!S129),IF(Config!$C$6=8,SUM(+Ene!S129+Feb!S129+Mar!S129+Abr!S129+May!S129+Jun!S129+Jul!S129+Ago!S129),IF(Config!$C$6=9,SUM(+Ene!S129+Feb!S129+Mar!S129+Abr!S129+May!S129+Jun!S129+Jul!S129+Ago!S129+Set!S129),IF(Config!$C$6=10,SUM(+Ene!S129+Feb!S129+Mar!S129+Abr!S129+May!S129+Jun!S129+Jul!S129+Ago!S129+Set!S129+Oct!S129),IF(Config!$C$6=11,SUM(+Ene!S129+Feb!S129+Mar!S129+Abr!S129+May!S129+Jun!S129+Jul!S129+Ago!S129+Set!S129+Oct!S129+Nov!S129),IF(Config!$C$6=12,SUM(+Ene!S129+Feb!S129+Mar!S129+Abr!S129+May!S129+Jun!S129+Jul!S129+Ago!S129+Set!S129+Oct!S129+Nov!S129+Dic!S129)))))))))))))</f>
        <v>0</v>
      </c>
      <c r="T129" s="399">
        <f>IF(Config!$C$6=1,SUM(+Ene!T129),IF(Config!$C$6=2,SUM(+Ene!T129+Feb!T129),IF(Config!$C$6=3,SUM(+Ene!T129+Feb!T129+Mar!T129),IF(Config!$C$6=4,SUM(+Ene!T129+Feb!T129+Mar!T129+Abr!T129),IF(Config!$C$6=5,SUM(Ene!T129+Feb!T129+Mar!T129+Abr!T129+May!T129),IF(Config!$C$6=6,SUM(+Ene!T129+Feb!T129+Mar!T129+Abr!T129+May!T129+Jun!T129),IF(Config!$C$6=7,SUM(Ene!T129+Feb!T129+Mar!T129+Abr!T129+May!T129+Jun!T129+Jul!T129),IF(Config!$C$6=8,SUM(+Ene!T129+Feb!T129+Mar!T129+Abr!T129+May!T129+Jun!T129+Jul!T129+Ago!T129),IF(Config!$C$6=9,SUM(+Ene!T129+Feb!T129+Mar!T129+Abr!T129+May!T129+Jun!T129+Jul!T129+Ago!T129+Set!T129),IF(Config!$C$6=10,SUM(+Ene!T129+Feb!T129+Mar!T129+Abr!T129+May!T129+Jun!T129+Jul!T129+Ago!T129+Set!T129+Oct!T129),IF(Config!$C$6=11,SUM(+Ene!T129+Feb!T129+Mar!T129+Abr!T129+May!T129+Jun!T129+Jul!T129+Ago!T129+Set!T129+Oct!T129+Nov!T129),IF(Config!$C$6=12,SUM(+Ene!T129+Feb!T129+Mar!T129+Abr!T129+May!T129+Jun!T129+Jul!T129+Ago!T129+Set!T129+Oct!T129+Nov!T129+Dic!T129)))))))))))))</f>
        <v>0</v>
      </c>
      <c r="U129" s="399">
        <f>IF(Config!$C$6=1,SUM(+Ene!U129),IF(Config!$C$6=2,SUM(+Ene!U129+Feb!U129),IF(Config!$C$6=3,SUM(+Ene!U129+Feb!U129+Mar!U129),IF(Config!$C$6=4,SUM(+Ene!U129+Feb!U129+Mar!U129+Abr!U129),IF(Config!$C$6=5,SUM(Ene!U129+Feb!U129+Mar!U129+Abr!U129+May!U129),IF(Config!$C$6=6,SUM(+Ene!U129+Feb!U129+Mar!U129+Abr!U129+May!U129+Jun!U129),IF(Config!$C$6=7,SUM(Ene!U129+Feb!U129+Mar!U129+Abr!U129+May!U129+Jun!U129+Jul!U129),IF(Config!$C$6=8,SUM(+Ene!U129+Feb!U129+Mar!U129+Abr!U129+May!U129+Jun!U129+Jul!U129+Ago!U129),IF(Config!$C$6=9,SUM(+Ene!U129+Feb!U129+Mar!U129+Abr!U129+May!U129+Jun!U129+Jul!U129+Ago!U129+Set!U129),IF(Config!$C$6=10,SUM(+Ene!U129+Feb!U129+Mar!U129+Abr!U129+May!U129+Jun!U129+Jul!U129+Ago!U129+Set!U129+Oct!U129),IF(Config!$C$6=11,SUM(+Ene!U129+Feb!U129+Mar!U129+Abr!U129+May!U129+Jun!U129+Jul!U129+Ago!U129+Set!U129+Oct!U129+Nov!U129),IF(Config!$C$6=12,SUM(+Ene!U129+Feb!U129+Mar!U129+Abr!U129+May!U129+Jun!U129+Jul!U129+Ago!U129+Set!U129+Oct!U129+Nov!U129+Dic!U129)))))))))))))</f>
        <v>0</v>
      </c>
      <c r="V129" s="399">
        <f>IF(Config!$C$6=1,SUM(+Ene!V129),IF(Config!$C$6=2,SUM(+Ene!V129+Feb!V129),IF(Config!$C$6=3,SUM(+Ene!V129+Feb!V129+Mar!V129),IF(Config!$C$6=4,SUM(+Ene!V129+Feb!V129+Mar!V129+Abr!V129),IF(Config!$C$6=5,SUM(Ene!V129+Feb!V129+Mar!V129+Abr!V129+May!V129),IF(Config!$C$6=6,SUM(+Ene!V129+Feb!V129+Mar!V129+Abr!V129+May!V129+Jun!V129),IF(Config!$C$6=7,SUM(Ene!V129+Feb!V129+Mar!V129+Abr!V129+May!V129+Jun!V129+Jul!V129),IF(Config!$C$6=8,SUM(+Ene!V129+Feb!V129+Mar!V129+Abr!V129+May!V129+Jun!V129+Jul!V129+Ago!V129),IF(Config!$C$6=9,SUM(+Ene!V129+Feb!V129+Mar!V129+Abr!V129+May!V129+Jun!V129+Jul!V129+Ago!V129+Set!V129),IF(Config!$C$6=10,SUM(+Ene!V129+Feb!V129+Mar!V129+Abr!V129+May!V129+Jun!V129+Jul!V129+Ago!V129+Set!V129+Oct!V129),IF(Config!$C$6=11,SUM(+Ene!V129+Feb!V129+Mar!V129+Abr!V129+May!V129+Jun!V129+Jul!V129+Ago!V129+Set!V129+Oct!V129+Nov!V129),IF(Config!$C$6=12,SUM(+Ene!V129+Feb!V129+Mar!V129+Abr!V129+May!V129+Jun!V129+Jul!V129+Ago!V129+Set!V129+Oct!V129+Nov!V129+Dic!V129)))))))))))))</f>
        <v>0</v>
      </c>
      <c r="W129" s="399">
        <f>IF(Config!$C$6=1,SUM(+Ene!W129),IF(Config!$C$6=2,SUM(+Ene!W129+Feb!W129),IF(Config!$C$6=3,SUM(+Ene!W129+Feb!W129+Mar!W129),IF(Config!$C$6=4,SUM(+Ene!W129+Feb!W129+Mar!W129+Abr!W129),IF(Config!$C$6=5,SUM(Ene!W129+Feb!W129+Mar!W129+Abr!W129+May!W129),IF(Config!$C$6=6,SUM(+Ene!W129+Feb!W129+Mar!W129+Abr!W129+May!W129+Jun!W129),IF(Config!$C$6=7,SUM(Ene!W129+Feb!W129+Mar!W129+Abr!W129+May!W129+Jun!W129+Jul!W129),IF(Config!$C$6=8,SUM(+Ene!W129+Feb!W129+Mar!W129+Abr!W129+May!W129+Jun!W129+Jul!W129+Ago!W129),IF(Config!$C$6=9,SUM(+Ene!W129+Feb!W129+Mar!W129+Abr!W129+May!W129+Jun!W129+Jul!W129+Ago!W129+Set!W129),IF(Config!$C$6=10,SUM(+Ene!W129+Feb!W129+Mar!W129+Abr!W129+May!W129+Jun!W129+Jul!W129+Ago!W129+Set!W129+Oct!W129),IF(Config!$C$6=11,SUM(+Ene!W129+Feb!W129+Mar!W129+Abr!W129+May!W129+Jun!W129+Jul!W129+Ago!W129+Set!W129+Oct!W129+Nov!W129),IF(Config!$C$6=12,SUM(+Ene!W129+Feb!W129+Mar!W129+Abr!W129+May!W129+Jun!W129+Jul!W129+Ago!W129+Set!W129+Oct!W129+Nov!W129+Dic!W129)))))))))))))</f>
        <v>0</v>
      </c>
      <c r="X129" s="399">
        <f>IF(Config!$C$6=1,SUM(+Ene!X129),IF(Config!$C$6=2,SUM(+Ene!X129+Feb!X129),IF(Config!$C$6=3,SUM(+Ene!X129+Feb!X129+Mar!X129),IF(Config!$C$6=4,SUM(+Ene!X129+Feb!X129+Mar!X129+Abr!X129),IF(Config!$C$6=5,SUM(Ene!X129+Feb!X129+Mar!X129+Abr!X129+May!X129),IF(Config!$C$6=6,SUM(+Ene!X129+Feb!X129+Mar!X129+Abr!X129+May!X129+Jun!X129),IF(Config!$C$6=7,SUM(Ene!X129+Feb!X129+Mar!X129+Abr!X129+May!X129+Jun!X129+Jul!X129),IF(Config!$C$6=8,SUM(+Ene!X129+Feb!X129+Mar!X129+Abr!X129+May!X129+Jun!X129+Jul!X129+Ago!X129),IF(Config!$C$6=9,SUM(+Ene!X129+Feb!X129+Mar!X129+Abr!X129+May!X129+Jun!X129+Jul!X129+Ago!X129+Set!X129),IF(Config!$C$6=10,SUM(+Ene!X129+Feb!X129+Mar!X129+Abr!X129+May!X129+Jun!X129+Jul!X129+Ago!X129+Set!X129+Oct!X129),IF(Config!$C$6=11,SUM(+Ene!X129+Feb!X129+Mar!X129+Abr!X129+May!X129+Jun!X129+Jul!X129+Ago!X129+Set!X129+Oct!X129+Nov!X129),IF(Config!$C$6=12,SUM(+Ene!X129+Feb!X129+Mar!X129+Abr!X129+May!X129+Jun!X129+Jul!X129+Ago!X129+Set!X129+Oct!X129+Nov!X129+Dic!X129)))))))))))))</f>
        <v>0</v>
      </c>
      <c r="Y129" s="399">
        <f>IF(Config!$C$6=1,SUM(+Ene!Y129),IF(Config!$C$6=2,SUM(+Ene!Y129+Feb!Y129),IF(Config!$C$6=3,SUM(+Ene!Y129+Feb!Y129+Mar!Y129),IF(Config!$C$6=4,SUM(+Ene!Y129+Feb!Y129+Mar!Y129+Abr!Y129),IF(Config!$C$6=5,SUM(Ene!Y129+Feb!Y129+Mar!Y129+Abr!Y129+May!Y129),IF(Config!$C$6=6,SUM(+Ene!Y129+Feb!Y129+Mar!Y129+Abr!Y129+May!Y129+Jun!Y129),IF(Config!$C$6=7,SUM(Ene!Y129+Feb!Y129+Mar!Y129+Abr!Y129+May!Y129+Jun!Y129+Jul!Y129),IF(Config!$C$6=8,SUM(+Ene!Y129+Feb!Y129+Mar!Y129+Abr!Y129+May!Y129+Jun!Y129+Jul!Y129+Ago!Y129),IF(Config!$C$6=9,SUM(+Ene!Y129+Feb!Y129+Mar!Y129+Abr!Y129+May!Y129+Jun!Y129+Jul!Y129+Ago!Y129+Set!Y129),IF(Config!$C$6=10,SUM(+Ene!Y129+Feb!Y129+Mar!Y129+Abr!Y129+May!Y129+Jun!Y129+Jul!Y129+Ago!Y129+Set!Y129+Oct!Y129),IF(Config!$C$6=11,SUM(+Ene!Y129+Feb!Y129+Mar!Y129+Abr!Y129+May!Y129+Jun!Y129+Jul!Y129+Ago!Y129+Set!Y129+Oct!Y129+Nov!Y129),IF(Config!$C$6=12,SUM(+Ene!Y129+Feb!Y129+Mar!Y129+Abr!Y129+May!Y129+Jun!Y129+Jul!Y129+Ago!Y129+Set!Y129+Oct!Y129+Nov!Y129+Dic!Y129)))))))))))))</f>
        <v>0</v>
      </c>
      <c r="Z129" s="399">
        <f>IF(Config!$C$6=1,SUM(+Ene!Z129),IF(Config!$C$6=2,SUM(+Ene!Z129+Feb!Z129),IF(Config!$C$6=3,SUM(+Ene!Z129+Feb!Z129+Mar!Z129),IF(Config!$C$6=4,SUM(+Ene!Z129+Feb!Z129+Mar!Z129+Abr!Z129),IF(Config!$C$6=5,SUM(Ene!Z129+Feb!Z129+Mar!Z129+Abr!Z129+May!Z129),IF(Config!$C$6=6,SUM(+Ene!Z129+Feb!Z129+Mar!Z129+Abr!Z129+May!Z129+Jun!Z129),IF(Config!$C$6=7,SUM(Ene!Z129+Feb!Z129+Mar!Z129+Abr!Z129+May!Z129+Jun!Z129+Jul!Z129),IF(Config!$C$6=8,SUM(+Ene!Z129+Feb!Z129+Mar!Z129+Abr!Z129+May!Z129+Jun!Z129+Jul!Z129+Ago!Z129),IF(Config!$C$6=9,SUM(+Ene!Z129+Feb!Z129+Mar!Z129+Abr!Z129+May!Z129+Jun!Z129+Jul!Z129+Ago!Z129+Set!Z129),IF(Config!$C$6=10,SUM(+Ene!Z129+Feb!Z129+Mar!Z129+Abr!Z129+May!Z129+Jun!Z129+Jul!Z129+Ago!Z129+Set!Z129+Oct!Z129),IF(Config!$C$6=11,SUM(+Ene!Z129+Feb!Z129+Mar!Z129+Abr!Z129+May!Z129+Jun!Z129+Jul!Z129+Ago!Z129+Set!Z129+Oct!Z129+Nov!Z129),IF(Config!$C$6=12,SUM(+Ene!Z129+Feb!Z129+Mar!Z129+Abr!Z129+May!Z129+Jun!Z129+Jul!Z129+Ago!Z129+Set!Z129+Oct!Z129+Nov!Z129+Dic!Z129)))))))))))))</f>
        <v>0</v>
      </c>
      <c r="AA129" s="399">
        <f>IF(Config!$C$6=1,SUM(+Ene!AA129),IF(Config!$C$6=2,SUM(+Ene!AA129+Feb!AA129),IF(Config!$C$6=3,SUM(+Ene!AA129+Feb!AA129+Mar!AA129),IF(Config!$C$6=4,SUM(+Ene!AA129+Feb!AA129+Mar!AA129+Abr!AA129),IF(Config!$C$6=5,SUM(Ene!AA129+Feb!AA129+Mar!AA129+Abr!AA129+May!AA129),IF(Config!$C$6=6,SUM(+Ene!AA129+Feb!AA129+Mar!AA129+Abr!AA129+May!AA129+Jun!AA129),IF(Config!$C$6=7,SUM(Ene!AA129+Feb!AA129+Mar!AA129+Abr!AA129+May!AA129+Jun!AA129+Jul!AA129),IF(Config!$C$6=8,SUM(+Ene!AA129+Feb!AA129+Mar!AA129+Abr!AA129+May!AA129+Jun!AA129+Jul!AA129+Ago!AA129),IF(Config!$C$6=9,SUM(+Ene!AA129+Feb!AA129+Mar!AA129+Abr!AA129+May!AA129+Jun!AA129+Jul!AA129+Ago!AA129+Set!AA129),IF(Config!$C$6=10,SUM(+Ene!AA129+Feb!AA129+Mar!AA129+Abr!AA129+May!AA129+Jun!AA129+Jul!AA129+Ago!AA129+Set!AA129+Oct!AA129),IF(Config!$C$6=11,SUM(+Ene!AA129+Feb!AA129+Mar!AA129+Abr!AA129+May!AA129+Jun!AA129+Jul!AA129+Ago!AA129+Set!AA129+Oct!AA129+Nov!AA129),IF(Config!$C$6=12,SUM(+Ene!AA129+Feb!AA129+Mar!AA129+Abr!AA129+May!AA129+Jun!AA129+Jul!AA129+Ago!AA129+Set!AA129+Oct!AA129+Nov!AA129+Dic!AA129)))))))))))))</f>
        <v>0</v>
      </c>
      <c r="AB129" s="399">
        <f>IF(Config!$C$6=1,SUM(+Ene!AB129),IF(Config!$C$6=2,SUM(+Ene!AB129+Feb!AB129),IF(Config!$C$6=3,SUM(+Ene!AB129+Feb!AB129+Mar!AB129),IF(Config!$C$6=4,SUM(+Ene!AB129+Feb!AB129+Mar!AB129+Abr!AB129),IF(Config!$C$6=5,SUM(Ene!AB129+Feb!AB129+Mar!AB129+Abr!AB129+May!AB129),IF(Config!$C$6=6,SUM(+Ene!AB129+Feb!AB129+Mar!AB129+Abr!AB129+May!AB129+Jun!AB129),IF(Config!$C$6=7,SUM(Ene!AB129+Feb!AB129+Mar!AB129+Abr!AB129+May!AB129+Jun!AB129+Jul!AB129),IF(Config!$C$6=8,SUM(+Ene!AB129+Feb!AB129+Mar!AB129+Abr!AB129+May!AB129+Jun!AB129+Jul!AB129+Ago!AB129),IF(Config!$C$6=9,SUM(+Ene!AB129+Feb!AB129+Mar!AB129+Abr!AB129+May!AB129+Jun!AB129+Jul!AB129+Ago!AB129+Set!AB129),IF(Config!$C$6=10,SUM(+Ene!AB129+Feb!AB129+Mar!AB129+Abr!AB129+May!AB129+Jun!AB129+Jul!AB129+Ago!AB129+Set!AB129+Oct!AB129),IF(Config!$C$6=11,SUM(+Ene!AB129+Feb!AB129+Mar!AB129+Abr!AB129+May!AB129+Jun!AB129+Jul!AB129+Ago!AB129+Set!AB129+Oct!AB129+Nov!AB129),IF(Config!$C$6=12,SUM(+Ene!AB129+Feb!AB129+Mar!AB129+Abr!AB129+May!AB129+Jun!AB129+Jul!AB129+Ago!AB129+Set!AB129+Oct!AB129+Nov!AB129+Dic!AB129)))))))))))))</f>
        <v>0</v>
      </c>
      <c r="AC129" s="399">
        <f>IF(Config!$C$6=1,SUM(+Ene!AC129),IF(Config!$C$6=2,SUM(+Ene!AC129+Feb!AC129),IF(Config!$C$6=3,SUM(+Ene!AC129+Feb!AC129+Mar!AC129),IF(Config!$C$6=4,SUM(+Ene!AC129+Feb!AC129+Mar!AC129+Abr!AC129),IF(Config!$C$6=5,SUM(Ene!AC129+Feb!AC129+Mar!AC129+Abr!AC129+May!AC129),IF(Config!$C$6=6,SUM(+Ene!AC129+Feb!AC129+Mar!AC129+Abr!AC129+May!AC129+Jun!AC129),IF(Config!$C$6=7,SUM(Ene!AC129+Feb!AC129+Mar!AC129+Abr!AC129+May!AC129+Jun!AC129+Jul!AC129),IF(Config!$C$6=8,SUM(+Ene!AC129+Feb!AC129+Mar!AC129+Abr!AC129+May!AC129+Jun!AC129+Jul!AC129+Ago!AC129),IF(Config!$C$6=9,SUM(+Ene!AC129+Feb!AC129+Mar!AC129+Abr!AC129+May!AC129+Jun!AC129+Jul!AC129+Ago!AC129+Set!AC129),IF(Config!$C$6=10,SUM(+Ene!AC129+Feb!AC129+Mar!AC129+Abr!AC129+May!AC129+Jun!AC129+Jul!AC129+Ago!AC129+Set!AC129+Oct!AC129),IF(Config!$C$6=11,SUM(+Ene!AC129+Feb!AC129+Mar!AC129+Abr!AC129+May!AC129+Jun!AC129+Jul!AC129+Ago!AC129+Set!AC129+Oct!AC129+Nov!AC129),IF(Config!$C$6=12,SUM(+Ene!AC129+Feb!AC129+Mar!AC129+Abr!AC129+May!AC129+Jun!AC129+Jul!AC129+Ago!AC129+Set!AC129+Oct!AC129+Nov!AC129+Dic!AC129)))))))))))))</f>
        <v>0</v>
      </c>
      <c r="AD129" s="399">
        <f>IF(Config!$C$6=1,SUM(+Ene!AD129),IF(Config!$C$6=2,SUM(+Ene!AD129+Feb!AD129),IF(Config!$C$6=3,SUM(+Ene!AD129+Feb!AD129+Mar!AD129),IF(Config!$C$6=4,SUM(+Ene!AD129+Feb!AD129+Mar!AD129+Abr!AD129),IF(Config!$C$6=5,SUM(Ene!AD129+Feb!AD129+Mar!AD129+Abr!AD129+May!AD129),IF(Config!$C$6=6,SUM(+Ene!AD129+Feb!AD129+Mar!AD129+Abr!AD129+May!AD129+Jun!AD129),IF(Config!$C$6=7,SUM(Ene!AD129+Feb!AD129+Mar!AD129+Abr!AD129+May!AD129+Jun!AD129+Jul!AD129),IF(Config!$C$6=8,SUM(+Ene!AD129+Feb!AD129+Mar!AD129+Abr!AD129+May!AD129+Jun!AD129+Jul!AD129+Ago!AD129),IF(Config!$C$6=9,SUM(+Ene!AD129+Feb!AD129+Mar!AD129+Abr!AD129+May!AD129+Jun!AD129+Jul!AD129+Ago!AD129+Set!AD129),IF(Config!$C$6=10,SUM(+Ene!AD129+Feb!AD129+Mar!AD129+Abr!AD129+May!AD129+Jun!AD129+Jul!AD129+Ago!AD129+Set!AD129+Oct!AD129),IF(Config!$C$6=11,SUM(+Ene!AD129+Feb!AD129+Mar!AD129+Abr!AD129+May!AD129+Jun!AD129+Jul!AD129+Ago!AD129+Set!AD129+Oct!AD129+Nov!AD129),IF(Config!$C$6=12,SUM(+Ene!AD129+Feb!AD129+Mar!AD129+Abr!AD129+May!AD129+Jun!AD129+Jul!AD129+Ago!AD129+Set!AD129+Oct!AD129+Nov!AD129+Dic!AD129)))))))))))))</f>
        <v>0</v>
      </c>
      <c r="AE129" s="399">
        <f>IF(Config!$C$6=1,SUM(+Ene!AE129),IF(Config!$C$6=2,SUM(+Ene!AE129+Feb!AE129),IF(Config!$C$6=3,SUM(+Ene!AE129+Feb!AE129+Mar!AE129),IF(Config!$C$6=4,SUM(+Ene!AE129+Feb!AE129+Mar!AE129+Abr!AE129),IF(Config!$C$6=5,SUM(Ene!AE129+Feb!AE129+Mar!AE129+Abr!AE129+May!AE129),IF(Config!$C$6=6,SUM(+Ene!AE129+Feb!AE129+Mar!AE129+Abr!AE129+May!AE129+Jun!AE129),IF(Config!$C$6=7,SUM(Ene!AE129+Feb!AE129+Mar!AE129+Abr!AE129+May!AE129+Jun!AE129+Jul!AE129),IF(Config!$C$6=8,SUM(+Ene!AE129+Feb!AE129+Mar!AE129+Abr!AE129+May!AE129+Jun!AE129+Jul!AE129+Ago!AE129),IF(Config!$C$6=9,SUM(+Ene!AE129+Feb!AE129+Mar!AE129+Abr!AE129+May!AE129+Jun!AE129+Jul!AE129+Ago!AE129+Set!AE129),IF(Config!$C$6=10,SUM(+Ene!AE129+Feb!AE129+Mar!AE129+Abr!AE129+May!AE129+Jun!AE129+Jul!AE129+Ago!AE129+Set!AE129+Oct!AE129),IF(Config!$C$6=11,SUM(+Ene!AE129+Feb!AE129+Mar!AE129+Abr!AE129+May!AE129+Jun!AE129+Jul!AE129+Ago!AE129+Set!AE129+Oct!AE129+Nov!AE129),IF(Config!$C$6=12,SUM(+Ene!AE129+Feb!AE129+Mar!AE129+Abr!AE129+May!AE129+Jun!AE129+Jul!AE129+Ago!AE129+Set!AE129+Oct!AE129+Nov!AE129+Dic!AE129)))))))))))))</f>
        <v>0</v>
      </c>
      <c r="AF129" s="399">
        <f>IF(Config!$C$6=1,SUM(+Ene!AF129),IF(Config!$C$6=2,SUM(+Ene!AF129+Feb!AF129),IF(Config!$C$6=3,SUM(+Ene!AF129+Feb!AF129+Mar!AF129),IF(Config!$C$6=4,SUM(+Ene!AF129+Feb!AF129+Mar!AF129+Abr!AF129),IF(Config!$C$6=5,SUM(Ene!AF129+Feb!AF129+Mar!AF129+Abr!AF129+May!AF129),IF(Config!$C$6=6,SUM(+Ene!AF129+Feb!AF129+Mar!AF129+Abr!AF129+May!AF129+Jun!AF129),IF(Config!$C$6=7,SUM(Ene!AF129+Feb!AF129+Mar!AF129+Abr!AF129+May!AF129+Jun!AF129+Jul!AF129),IF(Config!$C$6=8,SUM(+Ene!AF129+Feb!AF129+Mar!AF129+Abr!AF129+May!AF129+Jun!AF129+Jul!AF129+Ago!AF129),IF(Config!$C$6=9,SUM(+Ene!AF129+Feb!AF129+Mar!AF129+Abr!AF129+May!AF129+Jun!AF129+Jul!AF129+Ago!AF129+Set!AF129),IF(Config!$C$6=10,SUM(+Ene!AF129+Feb!AF129+Mar!AF129+Abr!AF129+May!AF129+Jun!AF129+Jul!AF129+Ago!AF129+Set!AF129+Oct!AF129),IF(Config!$C$6=11,SUM(+Ene!AF129+Feb!AF129+Mar!AF129+Abr!AF129+May!AF129+Jun!AF129+Jul!AF129+Ago!AF129+Set!AF129+Oct!AF129+Nov!AF129),IF(Config!$C$6=12,SUM(+Ene!AF129+Feb!AF129+Mar!AF129+Abr!AF129+May!AF129+Jun!AF129+Jul!AF129+Ago!AF129+Set!AF129+Oct!AF129+Nov!AF129+Dic!AF129)))))))))))))</f>
        <v>0</v>
      </c>
      <c r="AG129" s="399">
        <f>IF(Config!$C$6=1,SUM(+Ene!AG129),IF(Config!$C$6=2,SUM(+Ene!AG129+Feb!AG129),IF(Config!$C$6=3,SUM(+Ene!AG129+Feb!AG129+Mar!AG129),IF(Config!$C$6=4,SUM(+Ene!AG129+Feb!AG129+Mar!AG129+Abr!AG129),IF(Config!$C$6=5,SUM(Ene!AG129+Feb!AG129+Mar!AG129+Abr!AG129+May!AG129),IF(Config!$C$6=6,SUM(+Ene!AG129+Feb!AG129+Mar!AG129+Abr!AG129+May!AG129+Jun!AG129),IF(Config!$C$6=7,SUM(Ene!AG129+Feb!AG129+Mar!AG129+Abr!AG129+May!AG129+Jun!AG129+Jul!AG129),IF(Config!$C$6=8,SUM(+Ene!AG129+Feb!AG129+Mar!AG129+Abr!AG129+May!AG129+Jun!AG129+Jul!AG129+Ago!AG129),IF(Config!$C$6=9,SUM(+Ene!AG129+Feb!AG129+Mar!AG129+Abr!AG129+May!AG129+Jun!AG129+Jul!AG129+Ago!AG129+Set!AG129),IF(Config!$C$6=10,SUM(+Ene!AG129+Feb!AG129+Mar!AG129+Abr!AG129+May!AG129+Jun!AG129+Jul!AG129+Ago!AG129+Set!AG129+Oct!AG129),IF(Config!$C$6=11,SUM(+Ene!AG129+Feb!AG129+Mar!AG129+Abr!AG129+May!AG129+Jun!AG129+Jul!AG129+Ago!AG129+Set!AG129+Oct!AG129+Nov!AG129),IF(Config!$C$6=12,SUM(+Ene!AG129+Feb!AG129+Mar!AG129+Abr!AG129+May!AG129+Jun!AG129+Jul!AG129+Ago!AG129+Set!AG129+Oct!AG129+Nov!AG129+Dic!AG129)))))))))))))</f>
        <v>0</v>
      </c>
      <c r="AH129" s="399">
        <f>IF(Config!$C$6=1,SUM(+Ene!AH129),IF(Config!$C$6=2,SUM(+Ene!AH129+Feb!AH129),IF(Config!$C$6=3,SUM(+Ene!AH129+Feb!AH129+Mar!AH129),IF(Config!$C$6=4,SUM(+Ene!AH129+Feb!AH129+Mar!AH129+Abr!AH129),IF(Config!$C$6=5,SUM(Ene!AH129+Feb!AH129+Mar!AH129+Abr!AH129+May!AH129),IF(Config!$C$6=6,SUM(+Ene!AH129+Feb!AH129+Mar!AH129+Abr!AH129+May!AH129+Jun!AH129),IF(Config!$C$6=7,SUM(Ene!AH129+Feb!AH129+Mar!AH129+Abr!AH129+May!AH129+Jun!AH129+Jul!AH129),IF(Config!$C$6=8,SUM(+Ene!AH129+Feb!AH129+Mar!AH129+Abr!AH129+May!AH129+Jun!AH129+Jul!AH129+Ago!AH129),IF(Config!$C$6=9,SUM(+Ene!AH129+Feb!AH129+Mar!AH129+Abr!AH129+May!AH129+Jun!AH129+Jul!AH129+Ago!AH129+Set!AH129),IF(Config!$C$6=10,SUM(+Ene!AH129+Feb!AH129+Mar!AH129+Abr!AH129+May!AH129+Jun!AH129+Jul!AH129+Ago!AH129+Set!AH129+Oct!AH129),IF(Config!$C$6=11,SUM(+Ene!AH129+Feb!AH129+Mar!AH129+Abr!AH129+May!AH129+Jun!AH129+Jul!AH129+Ago!AH129+Set!AH129+Oct!AH129+Nov!AH129),IF(Config!$C$6=12,SUM(+Ene!AH129+Feb!AH129+Mar!AH129+Abr!AH129+May!AH129+Jun!AH129+Jul!AH129+Ago!AH129+Set!AH129+Oct!AH129+Nov!AH129+Dic!AH129)))))))))))))</f>
        <v>0</v>
      </c>
      <c r="AI129" s="399">
        <f>IF(Config!$C$6=1,SUM(+Ene!AI129),IF(Config!$C$6=2,SUM(+Ene!AI129+Feb!AI129),IF(Config!$C$6=3,SUM(+Ene!AI129+Feb!AI129+Mar!AI129),IF(Config!$C$6=4,SUM(+Ene!AI129+Feb!AI129+Mar!AI129+Abr!AI129),IF(Config!$C$6=5,SUM(Ene!AI129+Feb!AI129+Mar!AI129+Abr!AI129+May!AI129),IF(Config!$C$6=6,SUM(+Ene!AI129+Feb!AI129+Mar!AI129+Abr!AI129+May!AI129+Jun!AI129),IF(Config!$C$6=7,SUM(Ene!AI129+Feb!AI129+Mar!AI129+Abr!AI129+May!AI129+Jun!AI129+Jul!AI129),IF(Config!$C$6=8,SUM(+Ene!AI129+Feb!AI129+Mar!AI129+Abr!AI129+May!AI129+Jun!AI129+Jul!AI129+Ago!AI129),IF(Config!$C$6=9,SUM(+Ene!AI129+Feb!AI129+Mar!AI129+Abr!AI129+May!AI129+Jun!AI129+Jul!AI129+Ago!AI129+Set!AI129),IF(Config!$C$6=10,SUM(+Ene!AI129+Feb!AI129+Mar!AI129+Abr!AI129+May!AI129+Jun!AI129+Jul!AI129+Ago!AI129+Set!AI129+Oct!AI129),IF(Config!$C$6=11,SUM(+Ene!AI129+Feb!AI129+Mar!AI129+Abr!AI129+May!AI129+Jun!AI129+Jul!AI129+Ago!AI129+Set!AI129+Oct!AI129+Nov!AI129),IF(Config!$C$6=12,SUM(+Ene!AI129+Feb!AI129+Mar!AI129+Abr!AI129+May!AI129+Jun!AI129+Jul!AI129+Ago!AI129+Set!AI129+Oct!AI129+Nov!AI129+Dic!AI129)))))))))))))</f>
        <v>0</v>
      </c>
      <c r="AJ129" s="399">
        <f>IF(Config!$C$6=1,SUM(+Ene!AJ129),IF(Config!$C$6=2,SUM(+Ene!AJ129+Feb!AJ129),IF(Config!$C$6=3,SUM(+Ene!AJ129+Feb!AJ129+Mar!AJ129),IF(Config!$C$6=4,SUM(+Ene!AJ129+Feb!AJ129+Mar!AJ129+Abr!AJ129),IF(Config!$C$6=5,SUM(Ene!AJ129+Feb!AJ129+Mar!AJ129+Abr!AJ129+May!AJ129),IF(Config!$C$6=6,SUM(+Ene!AJ129+Feb!AJ129+Mar!AJ129+Abr!AJ129+May!AJ129+Jun!AJ129),IF(Config!$C$6=7,SUM(Ene!AJ129+Feb!AJ129+Mar!AJ129+Abr!AJ129+May!AJ129+Jun!AJ129+Jul!AJ129),IF(Config!$C$6=8,SUM(+Ene!AJ129+Feb!AJ129+Mar!AJ129+Abr!AJ129+May!AJ129+Jun!AJ129+Jul!AJ129+Ago!AJ129),IF(Config!$C$6=9,SUM(+Ene!AJ129+Feb!AJ129+Mar!AJ129+Abr!AJ129+May!AJ129+Jun!AJ129+Jul!AJ129+Ago!AJ129+Set!AJ129),IF(Config!$C$6=10,SUM(+Ene!AJ129+Feb!AJ129+Mar!AJ129+Abr!AJ129+May!AJ129+Jun!AJ129+Jul!AJ129+Ago!AJ129+Set!AJ129+Oct!AJ129),IF(Config!$C$6=11,SUM(+Ene!AJ129+Feb!AJ129+Mar!AJ129+Abr!AJ129+May!AJ129+Jun!AJ129+Jul!AJ129+Ago!AJ129+Set!AJ129+Oct!AJ129+Nov!AJ129),IF(Config!$C$6=12,SUM(+Ene!AJ129+Feb!AJ129+Mar!AJ129+Abr!AJ129+May!AJ129+Jun!AJ129+Jul!AJ129+Ago!AJ129+Set!AJ129+Oct!AJ129+Nov!AJ129+Dic!AJ129)))))))))))))</f>
        <v>0</v>
      </c>
      <c r="AK129" s="399">
        <f>IF(Config!$C$6=1,SUM(+Ene!AK129),IF(Config!$C$6=2,SUM(+Ene!AK129+Feb!AK129),IF(Config!$C$6=3,SUM(+Ene!AK129+Feb!AK129+Mar!AK129),IF(Config!$C$6=4,SUM(+Ene!AK129+Feb!AK129+Mar!AK129+Abr!AK129),IF(Config!$C$6=5,SUM(Ene!AK129+Feb!AK129+Mar!AK129+Abr!AK129+May!AK129),IF(Config!$C$6=6,SUM(+Ene!AK129+Feb!AK129+Mar!AK129+Abr!AK129+May!AK129+Jun!AK129),IF(Config!$C$6=7,SUM(Ene!AK129+Feb!AK129+Mar!AK129+Abr!AK129+May!AK129+Jun!AK129+Jul!AK129),IF(Config!$C$6=8,SUM(+Ene!AK129+Feb!AK129+Mar!AK129+Abr!AK129+May!AK129+Jun!AK129+Jul!AK129+Ago!AK129),IF(Config!$C$6=9,SUM(+Ene!AK129+Feb!AK129+Mar!AK129+Abr!AK129+May!AK129+Jun!AK129+Jul!AK129+Ago!AK129+Set!AK129),IF(Config!$C$6=10,SUM(+Ene!AK129+Feb!AK129+Mar!AK129+Abr!AK129+May!AK129+Jun!AK129+Jul!AK129+Ago!AK129+Set!AK129+Oct!AK129),IF(Config!$C$6=11,SUM(+Ene!AK129+Feb!AK129+Mar!AK129+Abr!AK129+May!AK129+Jun!AK129+Jul!AK129+Ago!AK129+Set!AK129+Oct!AK129+Nov!AK129),IF(Config!$C$6=12,SUM(+Ene!AK129+Feb!AK129+Mar!AK129+Abr!AK129+May!AK129+Jun!AK129+Jul!AK129+Ago!AK129+Set!AK129+Oct!AK129+Nov!AK129+Dic!AK129)))))))))))))</f>
        <v>0</v>
      </c>
      <c r="AL129" s="399">
        <f>IF(Config!$C$6=1,SUM(+Ene!AL129),IF(Config!$C$6=2,SUM(+Ene!AL129+Feb!AL129),IF(Config!$C$6=3,SUM(+Ene!AL129+Feb!AL129+Mar!AL129),IF(Config!$C$6=4,SUM(+Ene!AL129+Feb!AL129+Mar!AL129+Abr!AL129),IF(Config!$C$6=5,SUM(Ene!AL129+Feb!AL129+Mar!AL129+Abr!AL129+May!AL129),IF(Config!$C$6=6,SUM(+Ene!AL129+Feb!AL129+Mar!AL129+Abr!AL129+May!AL129+Jun!AL129),IF(Config!$C$6=7,SUM(Ene!AL129+Feb!AL129+Mar!AL129+Abr!AL129+May!AL129+Jun!AL129+Jul!AL129),IF(Config!$C$6=8,SUM(+Ene!AL129+Feb!AL129+Mar!AL129+Abr!AL129+May!AL129+Jun!AL129+Jul!AL129+Ago!AL129),IF(Config!$C$6=9,SUM(+Ene!AL129+Feb!AL129+Mar!AL129+Abr!AL129+May!AL129+Jun!AL129+Jul!AL129+Ago!AL129+Set!AL129),IF(Config!$C$6=10,SUM(+Ene!AL129+Feb!AL129+Mar!AL129+Abr!AL129+May!AL129+Jun!AL129+Jul!AL129+Ago!AL129+Set!AL129+Oct!AL129),IF(Config!$C$6=11,SUM(+Ene!AL129+Feb!AL129+Mar!AL129+Abr!AL129+May!AL129+Jun!AL129+Jul!AL129+Ago!AL129+Set!AL129+Oct!AL129+Nov!AL129),IF(Config!$C$6=12,SUM(+Ene!AL129+Feb!AL129+Mar!AL129+Abr!AL129+May!AL129+Jun!AL129+Jul!AL129+Ago!AL129+Set!AL129+Oct!AL129+Nov!AL129+Dic!AL129)))))))))))))</f>
        <v>0</v>
      </c>
      <c r="AM129" s="399">
        <f>IF(Config!$C$6=1,SUM(+Ene!AM129),IF(Config!$C$6=2,SUM(+Ene!AM129+Feb!AM129),IF(Config!$C$6=3,SUM(+Ene!AM129+Feb!AM129+Mar!AM129),IF(Config!$C$6=4,SUM(+Ene!AM129+Feb!AM129+Mar!AM129+Abr!AM129),IF(Config!$C$6=5,SUM(Ene!AM129+Feb!AM129+Mar!AM129+Abr!AM129+May!AM129),IF(Config!$C$6=6,SUM(+Ene!AM129+Feb!AM129+Mar!AM129+Abr!AM129+May!AM129+Jun!AM129),IF(Config!$C$6=7,SUM(Ene!AM129+Feb!AM129+Mar!AM129+Abr!AM129+May!AM129+Jun!AM129+Jul!AM129),IF(Config!$C$6=8,SUM(+Ene!AM129+Feb!AM129+Mar!AM129+Abr!AM129+May!AM129+Jun!AM129+Jul!AM129+Ago!AM129),IF(Config!$C$6=9,SUM(+Ene!AM129+Feb!AM129+Mar!AM129+Abr!AM129+May!AM129+Jun!AM129+Jul!AM129+Ago!AM129+Set!AM129),IF(Config!$C$6=10,SUM(+Ene!AM129+Feb!AM129+Mar!AM129+Abr!AM129+May!AM129+Jun!AM129+Jul!AM129+Ago!AM129+Set!AM129+Oct!AM129),IF(Config!$C$6=11,SUM(+Ene!AM129+Feb!AM129+Mar!AM129+Abr!AM129+May!AM129+Jun!AM129+Jul!AM129+Ago!AM129+Set!AM129+Oct!AM129+Nov!AM129),IF(Config!$C$6=12,SUM(+Ene!AM129+Feb!AM129+Mar!AM129+Abr!AM129+May!AM129+Jun!AM129+Jul!AM129+Ago!AM129+Set!AM129+Oct!AM129+Nov!AM129+Dic!AM129)))))))))))))</f>
        <v>0</v>
      </c>
      <c r="AN129" s="399">
        <f>IF(Config!$C$6=1,SUM(+Ene!AN129),IF(Config!$C$6=2,SUM(+Ene!AN129+Feb!AN129),IF(Config!$C$6=3,SUM(+Ene!AN129+Feb!AN129+Mar!AN129),IF(Config!$C$6=4,SUM(+Ene!AN129+Feb!AN129+Mar!AN129+Abr!AN129),IF(Config!$C$6=5,SUM(Ene!AN129+Feb!AN129+Mar!AN129+Abr!AN129+May!AN129),IF(Config!$C$6=6,SUM(+Ene!AN129+Feb!AN129+Mar!AN129+Abr!AN129+May!AN129+Jun!AN129),IF(Config!$C$6=7,SUM(Ene!AN129+Feb!AN129+Mar!AN129+Abr!AN129+May!AN129+Jun!AN129+Jul!AN129),IF(Config!$C$6=8,SUM(+Ene!AN129+Feb!AN129+Mar!AN129+Abr!AN129+May!AN129+Jun!AN129+Jul!AN129+Ago!AN129),IF(Config!$C$6=9,SUM(+Ene!AN129+Feb!AN129+Mar!AN129+Abr!AN129+May!AN129+Jun!AN129+Jul!AN129+Ago!AN129+Set!AN129),IF(Config!$C$6=10,SUM(+Ene!AN129+Feb!AN129+Mar!AN129+Abr!AN129+May!AN129+Jun!AN129+Jul!AN129+Ago!AN129+Set!AN129+Oct!AN129),IF(Config!$C$6=11,SUM(+Ene!AN129+Feb!AN129+Mar!AN129+Abr!AN129+May!AN129+Jun!AN129+Jul!AN129+Ago!AN129+Set!AN129+Oct!AN129+Nov!AN129),IF(Config!$C$6=12,SUM(+Ene!AN129+Feb!AN129+Mar!AN129+Abr!AN129+May!AN129+Jun!AN129+Jul!AN129+Ago!AN129+Set!AN129+Oct!AN129+Nov!AN129+Dic!AN129)))))))))))))</f>
        <v>0</v>
      </c>
      <c r="AO129" s="399">
        <f>IF(Config!$C$6=1,SUM(+Ene!AO129),IF(Config!$C$6=2,SUM(+Ene!AO129+Feb!AO129),IF(Config!$C$6=3,SUM(+Ene!AO129+Feb!AO129+Mar!AO129),IF(Config!$C$6=4,SUM(+Ene!AO129+Feb!AO129+Mar!AO129+Abr!AO129),IF(Config!$C$6=5,SUM(Ene!AO129+Feb!AO129+Mar!AO129+Abr!AO129+May!AO129),IF(Config!$C$6=6,SUM(+Ene!AO129+Feb!AO129+Mar!AO129+Abr!AO129+May!AO129+Jun!AO129),IF(Config!$C$6=7,SUM(Ene!AO129+Feb!AO129+Mar!AO129+Abr!AO129+May!AO129+Jun!AO129+Jul!AO129),IF(Config!$C$6=8,SUM(+Ene!AO129+Feb!AO129+Mar!AO129+Abr!AO129+May!AO129+Jun!AO129+Jul!AO129+Ago!AO129),IF(Config!$C$6=9,SUM(+Ene!AO129+Feb!AO129+Mar!AO129+Abr!AO129+May!AO129+Jun!AO129+Jul!AO129+Ago!AO129+Set!AO129),IF(Config!$C$6=10,SUM(+Ene!AO129+Feb!AO129+Mar!AO129+Abr!AO129+May!AO129+Jun!AO129+Jul!AO129+Ago!AO129+Set!AO129+Oct!AO129),IF(Config!$C$6=11,SUM(+Ene!AO129+Feb!AO129+Mar!AO129+Abr!AO129+May!AO129+Jun!AO129+Jul!AO129+Ago!AO129+Set!AO129+Oct!AO129+Nov!AO129),IF(Config!$C$6=12,SUM(+Ene!AO129+Feb!AO129+Mar!AO129+Abr!AO129+May!AO129+Jun!AO129+Jul!AO129+Ago!AO129+Set!AO129+Oct!AO129+Nov!AO129+Dic!AO129)))))))))))))</f>
        <v>0</v>
      </c>
      <c r="AP129" s="399">
        <f>IF(Config!$C$6=1,SUM(+Ene!AP129),IF(Config!$C$6=2,SUM(+Ene!AP129+Feb!AP129),IF(Config!$C$6=3,SUM(+Ene!AP129+Feb!AP129+Mar!AP129),IF(Config!$C$6=4,SUM(+Ene!AP129+Feb!AP129+Mar!AP129+Abr!AP129),IF(Config!$C$6=5,SUM(Ene!AP129+Feb!AP129+Mar!AP129+Abr!AP129+May!AP129),IF(Config!$C$6=6,SUM(+Ene!AP129+Feb!AP129+Mar!AP129+Abr!AP129+May!AP129+Jun!AP129),IF(Config!$C$6=7,SUM(Ene!AP129+Feb!AP129+Mar!AP129+Abr!AP129+May!AP129+Jun!AP129+Jul!AP129),IF(Config!$C$6=8,SUM(+Ene!AP129+Feb!AP129+Mar!AP129+Abr!AP129+May!AP129+Jun!AP129+Jul!AP129+Ago!AP129),IF(Config!$C$6=9,SUM(+Ene!AP129+Feb!AP129+Mar!AP129+Abr!AP129+May!AP129+Jun!AP129+Jul!AP129+Ago!AP129+Set!AP129),IF(Config!$C$6=10,SUM(+Ene!AP129+Feb!AP129+Mar!AP129+Abr!AP129+May!AP129+Jun!AP129+Jul!AP129+Ago!AP129+Set!AP129+Oct!AP129),IF(Config!$C$6=11,SUM(+Ene!AP129+Feb!AP129+Mar!AP129+Abr!AP129+May!AP129+Jun!AP129+Jul!AP129+Ago!AP129+Set!AP129+Oct!AP129+Nov!AP129),IF(Config!$C$6=12,SUM(+Ene!AP129+Feb!AP129+Mar!AP129+Abr!AP129+May!AP129+Jun!AP129+Jul!AP129+Ago!AP129+Set!AP129+Oct!AP129+Nov!AP129+Dic!AP129)))))))))))))</f>
        <v>0</v>
      </c>
      <c r="AQ129" s="399">
        <f>IF(Config!$C$6=1,SUM(+Ene!AQ129),IF(Config!$C$6=2,SUM(+Ene!AQ129+Feb!AQ129),IF(Config!$C$6=3,SUM(+Ene!AQ129+Feb!AQ129+Mar!AQ129),IF(Config!$C$6=4,SUM(+Ene!AQ129+Feb!AQ129+Mar!AQ129+Abr!AQ129),IF(Config!$C$6=5,SUM(Ene!AQ129+Feb!AQ129+Mar!AQ129+Abr!AQ129+May!AQ129),IF(Config!$C$6=6,SUM(+Ene!AQ129+Feb!AQ129+Mar!AQ129+Abr!AQ129+May!AQ129+Jun!AQ129),IF(Config!$C$6=7,SUM(Ene!AQ129+Feb!AQ129+Mar!AQ129+Abr!AQ129+May!AQ129+Jun!AQ129+Jul!AQ129),IF(Config!$C$6=8,SUM(+Ene!AQ129+Feb!AQ129+Mar!AQ129+Abr!AQ129+May!AQ129+Jun!AQ129+Jul!AQ129+Ago!AQ129),IF(Config!$C$6=9,SUM(+Ene!AQ129+Feb!AQ129+Mar!AQ129+Abr!AQ129+May!AQ129+Jun!AQ129+Jul!AQ129+Ago!AQ129+Set!AQ129),IF(Config!$C$6=10,SUM(+Ene!AQ129+Feb!AQ129+Mar!AQ129+Abr!AQ129+May!AQ129+Jun!AQ129+Jul!AQ129+Ago!AQ129+Set!AQ129+Oct!AQ129),IF(Config!$C$6=11,SUM(+Ene!AQ129+Feb!AQ129+Mar!AQ129+Abr!AQ129+May!AQ129+Jun!AQ129+Jul!AQ129+Ago!AQ129+Set!AQ129+Oct!AQ129+Nov!AQ129),IF(Config!$C$6=12,SUM(+Ene!AQ129+Feb!AQ129+Mar!AQ129+Abr!AQ129+May!AQ129+Jun!AQ129+Jul!AQ129+Ago!AQ129+Set!AQ129+Oct!AQ129+Nov!AQ129+Dic!AQ129)))))))))))))</f>
        <v>0</v>
      </c>
      <c r="AR129" s="399">
        <f>IF(Config!$C$6=1,SUM(+Ene!AR129),IF(Config!$C$6=2,SUM(+Ene!AR129+Feb!AR129),IF(Config!$C$6=3,SUM(+Ene!AR129+Feb!AR129+Mar!AR129),IF(Config!$C$6=4,SUM(+Ene!AR129+Feb!AR129+Mar!AR129+Abr!AR129),IF(Config!$C$6=5,SUM(Ene!AR129+Feb!AR129+Mar!AR129+Abr!AR129+May!AR129),IF(Config!$C$6=6,SUM(+Ene!AR129+Feb!AR129+Mar!AR129+Abr!AR129+May!AR129+Jun!AR129),IF(Config!$C$6=7,SUM(Ene!AR129+Feb!AR129+Mar!AR129+Abr!AR129+May!AR129+Jun!AR129+Jul!AR129),IF(Config!$C$6=8,SUM(+Ene!AR129+Feb!AR129+Mar!AR129+Abr!AR129+May!AR129+Jun!AR129+Jul!AR129+Ago!AR129),IF(Config!$C$6=9,SUM(+Ene!AR129+Feb!AR129+Mar!AR129+Abr!AR129+May!AR129+Jun!AR129+Jul!AR129+Ago!AR129+Set!AR129),IF(Config!$C$6=10,SUM(+Ene!AR129+Feb!AR129+Mar!AR129+Abr!AR129+May!AR129+Jun!AR129+Jul!AR129+Ago!AR129+Set!AR129+Oct!AR129),IF(Config!$C$6=11,SUM(+Ene!AR129+Feb!AR129+Mar!AR129+Abr!AR129+May!AR129+Jun!AR129+Jul!AR129+Ago!AR129+Set!AR129+Oct!AR129+Nov!AR129),IF(Config!$C$6=12,SUM(+Ene!AR129+Feb!AR129+Mar!AR129+Abr!AR129+May!AR129+Jun!AR129+Jul!AR129+Ago!AR129+Set!AR129+Oct!AR129+Nov!AR129+Dic!AR129)))))))))))))</f>
        <v>0</v>
      </c>
      <c r="AS129" s="399">
        <f>IF(Config!$C$6=1,SUM(+Ene!AS129),IF(Config!$C$6=2,SUM(+Ene!AS129+Feb!AS129),IF(Config!$C$6=3,SUM(+Ene!AS129+Feb!AS129+Mar!AS129),IF(Config!$C$6=4,SUM(+Ene!AS129+Feb!AS129+Mar!AS129+Abr!AS129),IF(Config!$C$6=5,SUM(Ene!AS129+Feb!AS129+Mar!AS129+Abr!AS129+May!AS129),IF(Config!$C$6=6,SUM(+Ene!AS129+Feb!AS129+Mar!AS129+Abr!AS129+May!AS129+Jun!AS129),IF(Config!$C$6=7,SUM(Ene!AS129+Feb!AS129+Mar!AS129+Abr!AS129+May!AS129+Jun!AS129+Jul!AS129),IF(Config!$C$6=8,SUM(+Ene!AS129+Feb!AS129+Mar!AS129+Abr!AS129+May!AS129+Jun!AS129+Jul!AS129+Ago!AS129),IF(Config!$C$6=9,SUM(+Ene!AS129+Feb!AS129+Mar!AS129+Abr!AS129+May!AS129+Jun!AS129+Jul!AS129+Ago!AS129+Set!AS129),IF(Config!$C$6=10,SUM(+Ene!AS129+Feb!AS129+Mar!AS129+Abr!AS129+May!AS129+Jun!AS129+Jul!AS129+Ago!AS129+Set!AS129+Oct!AS129),IF(Config!$C$6=11,SUM(+Ene!AS129+Feb!AS129+Mar!AS129+Abr!AS129+May!AS129+Jun!AS129+Jul!AS129+Ago!AS129+Set!AS129+Oct!AS129+Nov!AS129),IF(Config!$C$6=12,SUM(+Ene!AS129+Feb!AS129+Mar!AS129+Abr!AS129+May!AS129+Jun!AS129+Jul!AS129+Ago!AS129+Set!AS129+Oct!AS129+Nov!AS129+Dic!AS129)))))))))))))</f>
        <v>0</v>
      </c>
      <c r="AT129" s="399">
        <f>IF(Config!$C$6=1,SUM(+Ene!AT129),IF(Config!$C$6=2,SUM(+Ene!AT129+Feb!AT129),IF(Config!$C$6=3,SUM(+Ene!AT129+Feb!AT129+Mar!AT129),IF(Config!$C$6=4,SUM(+Ene!AT129+Feb!AT129+Mar!AT129+Abr!AT129),IF(Config!$C$6=5,SUM(Ene!AT129+Feb!AT129+Mar!AT129+Abr!AT129+May!AT129),IF(Config!$C$6=6,SUM(+Ene!AT129+Feb!AT129+Mar!AT129+Abr!AT129+May!AT129+Jun!AT129),IF(Config!$C$6=7,SUM(Ene!AT129+Feb!AT129+Mar!AT129+Abr!AT129+May!AT129+Jun!AT129+Jul!AT129),IF(Config!$C$6=8,SUM(+Ene!AT129+Feb!AT129+Mar!AT129+Abr!AT129+May!AT129+Jun!AT129+Jul!AT129+Ago!AT129),IF(Config!$C$6=9,SUM(+Ene!AT129+Feb!AT129+Mar!AT129+Abr!AT129+May!AT129+Jun!AT129+Jul!AT129+Ago!AT129+Set!AT129),IF(Config!$C$6=10,SUM(+Ene!AT129+Feb!AT129+Mar!AT129+Abr!AT129+May!AT129+Jun!AT129+Jul!AT129+Ago!AT129+Set!AT129+Oct!AT129),IF(Config!$C$6=11,SUM(+Ene!AT129+Feb!AT129+Mar!AT129+Abr!AT129+May!AT129+Jun!AT129+Jul!AT129+Ago!AT129+Set!AT129+Oct!AT129+Nov!AT129),IF(Config!$C$6=12,SUM(+Ene!AT129+Feb!AT129+Mar!AT129+Abr!AT129+May!AT129+Jun!AT129+Jul!AT129+Ago!AT129+Set!AT129+Oct!AT129+Nov!AT129+Dic!AT129)))))))))))))</f>
        <v>0</v>
      </c>
      <c r="AU129">
        <f t="shared" si="79"/>
        <v>0</v>
      </c>
      <c r="AV129" s="395">
        <f t="shared" si="81"/>
        <v>0</v>
      </c>
      <c r="AW129" s="395">
        <f t="shared" si="82"/>
        <v>0</v>
      </c>
      <c r="AX129" s="395">
        <f t="shared" si="83"/>
        <v>0</v>
      </c>
      <c r="AY129" s="395">
        <f t="shared" si="84"/>
        <v>0</v>
      </c>
      <c r="AZ129" s="395">
        <f t="shared" si="85"/>
        <v>0</v>
      </c>
      <c r="BA129" s="395">
        <f t="shared" si="86"/>
        <v>0</v>
      </c>
      <c r="BB129" s="37">
        <f t="shared" si="59"/>
        <v>0</v>
      </c>
      <c r="BC129" s="395">
        <f t="shared" si="87"/>
        <v>0</v>
      </c>
      <c r="BD129" s="396">
        <f t="shared" si="88"/>
        <v>0</v>
      </c>
      <c r="BE129" s="395">
        <f t="shared" si="89"/>
        <v>0</v>
      </c>
      <c r="BF129" s="54">
        <f t="shared" si="90"/>
        <v>0</v>
      </c>
      <c r="BG129" t="str">
        <f t="shared" si="80"/>
        <v>OK</v>
      </c>
    </row>
    <row r="130" spans="1:59" x14ac:dyDescent="0.25">
      <c r="A130" s="400">
        <v>127</v>
      </c>
      <c r="B130" s="397" t="str">
        <f>METAS!B126</f>
        <v>PORCENTAJE DE NIÑOS  DE 2 AÑOS CON ANEMIA QUE HAN CUMPLIDO ESQUEMA COMPLETO DE TRATAMIENTO (TA)</v>
      </c>
      <c r="C130" s="390" t="str">
        <f>METAS!D126</f>
        <v>NUTRICIÓN</v>
      </c>
      <c r="D130" s="399">
        <f>IF(Config!$C$6=1,SUM(+Ene!D130),IF(Config!$C$6=2,SUM(+Ene!D130+Feb!D130),IF(Config!$C$6=3,SUM(+Ene!D130+Feb!D130+Mar!D130),IF(Config!$C$6=4,SUM(+Ene!D130+Feb!D130+Mar!D130+Abr!D130),IF(Config!$C$6=5,SUM(Ene!D130+Feb!D130+Mar!D130+Abr!D130+May!D130),IF(Config!$C$6=6,SUM(+Ene!D130+Feb!D130+Mar!D130+Abr!D130+May!D130+Jun!D130),IF(Config!$C$6=7,SUM(Ene!D130+Feb!D130+Mar!D130+Abr!D130+May!D130+Jun!D130+Jul!D130),IF(Config!$C$6=8,SUM(+Ene!D130+Feb!D130+Mar!D130+Abr!D130+May!D130+Jun!D130+Jul!D130+Ago!D130),IF(Config!$C$6=9,SUM(+Ene!D130+Feb!D130+Mar!D130+Abr!D130+May!D130+Jun!D130+Jul!D130+Ago!D130+Set!D130),IF(Config!$C$6=10,SUM(+Ene!D130+Feb!D130+Mar!D130+Abr!D130+May!D130+Jun!D130+Jul!D130+Ago!D130+Set!D130+Oct!D130),IF(Config!$C$6=11,SUM(+Ene!D130+Feb!D130+Mar!D130+Abr!D130+May!D130+Jun!D130+Jul!D130+Ago!D130+Set!D130+Oct!D130+Nov!D130),IF(Config!$C$6=12,SUM(+Ene!D130+Feb!D130+Mar!D130+Abr!D130+May!D130+Jun!D130+Jul!D130+Ago!D130+Set!D130+Oct!D130+Nov!D130+Dic!D130)))))))))))))</f>
        <v>0</v>
      </c>
      <c r="E130" s="399">
        <f>IF(Config!$C$6=1,SUM(+Ene!E130),IF(Config!$C$6=2,SUM(+Ene!E130+Feb!E130),IF(Config!$C$6=3,SUM(+Ene!E130+Feb!E130+Mar!E130),IF(Config!$C$6=4,SUM(+Ene!E130+Feb!E130+Mar!E130+Abr!E130),IF(Config!$C$6=5,SUM(Ene!E130+Feb!E130+Mar!E130+Abr!E130+May!E130),IF(Config!$C$6=6,SUM(+Ene!E130+Feb!E130+Mar!E130+Abr!E130+May!E130+Jun!E130),IF(Config!$C$6=7,SUM(Ene!E130+Feb!E130+Mar!E130+Abr!E130+May!E130+Jun!E130+Jul!E130),IF(Config!$C$6=8,SUM(+Ene!E130+Feb!E130+Mar!E130+Abr!E130+May!E130+Jun!E130+Jul!E130+Ago!E130),IF(Config!$C$6=9,SUM(+Ene!E130+Feb!E130+Mar!E130+Abr!E130+May!E130+Jun!E130+Jul!E130+Ago!E130+Set!E130),IF(Config!$C$6=10,SUM(+Ene!E130+Feb!E130+Mar!E130+Abr!E130+May!E130+Jun!E130+Jul!E130+Ago!E130+Set!E130+Oct!E130),IF(Config!$C$6=11,SUM(+Ene!E130+Feb!E130+Mar!E130+Abr!E130+May!E130+Jun!E130+Jul!E130+Ago!E130+Set!E130+Oct!E130+Nov!E130),IF(Config!$C$6=12,SUM(+Ene!E130+Feb!E130+Mar!E130+Abr!E130+May!E130+Jun!E130+Jul!E130+Ago!E130+Set!E130+Oct!E130+Nov!E130+Dic!E130)))))))))))))</f>
        <v>0</v>
      </c>
      <c r="F130" s="429">
        <f>IF(Config!$C$6=1,SUM(+Ene!F150),IF(Config!$C$6=2,SUM(+Ene!F150+Feb!F150),IF(Config!$C$6=3,SUM(+Ene!F150+Feb!F150+Mar!F150),IF(Config!$C$6=4,SUM(+Ene!F150+Feb!F150+Mar!F150+Abr!F150),IF(Config!$C$6=5,SUM(Ene!F150+Feb!F150+Mar!F150+Abr!F150+May!F150),IF(Config!$C$6=6,SUM(+Ene!F150+Feb!F150+Mar!F150+Abr!F150+May!F150+Jun!F150),IF(Config!$C$6=7,SUM(Ene!F150+Feb!F150+Mar!F150+Abr!F150+May!F150+Jun!F150+Jul!F150),IF(Config!$C$6=8,SUM(+Ene!F150+Feb!F150+Mar!F150+Abr!F150+May!F150+Jun!F150+Jul!F150+Ago!F150),IF(Config!$C$6=9,SUM(+Ene!F150+Feb!F150+Mar!F150+Abr!F150+May!F150+Jun!F150+Jul!F150+Ago!F150+Set!F150),IF(Config!$C$6=10,SUM(+Ene!F150+Feb!F150+Mar!F150+Abr!F150+May!F150+Jun!F150+Jul!F150+Ago!F150+Set!F150+Oct!F150),IF(Config!$C$6=11,SUM(+Ene!F150+Feb!F150+Mar!F150+Abr!F150+May!F150+Jun!F150+Jul!F150+Ago!F150+Set!F150+Oct!F150+Nov!F150),IF(Config!$C$6=12,SUM(+Ene!F150+Feb!F150+Mar!F150+Abr!F150+May!F150+Jun!F150+Jul!F150+Ago!F150+Set!F150+Oct!F150+Nov!F150+Dic!F150)))))))))))))</f>
        <v>0</v>
      </c>
      <c r="G130" s="399">
        <f>IF(Config!$C$6=1,SUM(+Ene!G130),IF(Config!$C$6=2,SUM(+Ene!G130+Feb!G130),IF(Config!$C$6=3,SUM(+Ene!G130+Feb!G130+Mar!G130),IF(Config!$C$6=4,SUM(+Ene!G130+Feb!G130+Mar!G130+Abr!G130),IF(Config!$C$6=5,SUM(Ene!G130+Feb!G130+Mar!G130+Abr!G130+May!G130),IF(Config!$C$6=6,SUM(+Ene!G130+Feb!G130+Mar!G130+Abr!G130+May!G130+Jun!G130),IF(Config!$C$6=7,SUM(Ene!G130+Feb!G130+Mar!G130+Abr!G130+May!G130+Jun!G130+Jul!G130),IF(Config!$C$6=8,SUM(+Ene!G130+Feb!G130+Mar!G130+Abr!G130+May!G130+Jun!G130+Jul!G130+Ago!G130),IF(Config!$C$6=9,SUM(+Ene!G130+Feb!G130+Mar!G130+Abr!G130+May!G130+Jun!G130+Jul!G130+Ago!G130+Set!G130),IF(Config!$C$6=10,SUM(+Ene!G130+Feb!G130+Mar!G130+Abr!G130+May!G130+Jun!G130+Jul!G130+Ago!G130+Set!G130+Oct!G130),IF(Config!$C$6=11,SUM(+Ene!G130+Feb!G130+Mar!G130+Abr!G130+May!G130+Jun!G130+Jul!G130+Ago!G130+Set!G130+Oct!G130+Nov!G130),IF(Config!$C$6=12,SUM(+Ene!G130+Feb!G130+Mar!G130+Abr!G130+May!G130+Jun!G130+Jul!G130+Ago!G130+Set!G130+Oct!G130+Nov!G130+Dic!G130)))))))))))))</f>
        <v>0</v>
      </c>
      <c r="H130" s="399">
        <f>IF(Config!$C$6=1,SUM(+Ene!H130),IF(Config!$C$6=2,SUM(+Ene!H130+Feb!H130),IF(Config!$C$6=3,SUM(+Ene!H130+Feb!H130+Mar!H130),IF(Config!$C$6=4,SUM(+Ene!H130+Feb!H130+Mar!H130+Abr!H130),IF(Config!$C$6=5,SUM(Ene!H130+Feb!H130+Mar!H130+Abr!H130+May!H130),IF(Config!$C$6=6,SUM(+Ene!H130+Feb!H130+Mar!H130+Abr!H130+May!H130+Jun!H130),IF(Config!$C$6=7,SUM(Ene!H130+Feb!H130+Mar!H130+Abr!H130+May!H130+Jun!H130+Jul!H130),IF(Config!$C$6=8,SUM(+Ene!H130+Feb!H130+Mar!H130+Abr!H130+May!H130+Jun!H130+Jul!H130+Ago!H130),IF(Config!$C$6=9,SUM(+Ene!H130+Feb!H130+Mar!H130+Abr!H130+May!H130+Jun!H130+Jul!H130+Ago!H130+Set!H130),IF(Config!$C$6=10,SUM(+Ene!H130+Feb!H130+Mar!H130+Abr!H130+May!H130+Jun!H130+Jul!H130+Ago!H130+Set!H130+Oct!H130),IF(Config!$C$6=11,SUM(+Ene!H130+Feb!H130+Mar!H130+Abr!H130+May!H130+Jun!H130+Jul!H130+Ago!H130+Set!H130+Oct!H130+Nov!H130),IF(Config!$C$6=12,SUM(+Ene!H130+Feb!H130+Mar!H130+Abr!H130+May!H130+Jun!H130+Jul!H130+Ago!H130+Set!H130+Oct!H130+Nov!H130+Dic!H130)))))))))))))</f>
        <v>0</v>
      </c>
      <c r="I130" s="399">
        <f>IF(Config!$C$6=1,SUM(+Ene!I130),IF(Config!$C$6=2,SUM(+Ene!I130+Feb!I130),IF(Config!$C$6=3,SUM(+Ene!I130+Feb!I130+Mar!I130),IF(Config!$C$6=4,SUM(+Ene!I130+Feb!I130+Mar!I130+Abr!I130),IF(Config!$C$6=5,SUM(Ene!I130+Feb!I130+Mar!I130+Abr!I130+May!I130),IF(Config!$C$6=6,SUM(+Ene!I130+Feb!I130+Mar!I130+Abr!I130+May!I130+Jun!I130),IF(Config!$C$6=7,SUM(Ene!I130+Feb!I130+Mar!I130+Abr!I130+May!I130+Jun!I130+Jul!I130),IF(Config!$C$6=8,SUM(+Ene!I130+Feb!I130+Mar!I130+Abr!I130+May!I130+Jun!I130+Jul!I130+Ago!I130),IF(Config!$C$6=9,SUM(+Ene!I130+Feb!I130+Mar!I130+Abr!I130+May!I130+Jun!I130+Jul!I130+Ago!I130+Set!I130),IF(Config!$C$6=10,SUM(+Ene!I130+Feb!I130+Mar!I130+Abr!I130+May!I130+Jun!I130+Jul!I130+Ago!I130+Set!I130+Oct!I130),IF(Config!$C$6=11,SUM(+Ene!I130+Feb!I130+Mar!I130+Abr!I130+May!I130+Jun!I130+Jul!I130+Ago!I130+Set!I130+Oct!I130+Nov!I130),IF(Config!$C$6=12,SUM(+Ene!I130+Feb!I130+Mar!I130+Abr!I130+May!I130+Jun!I130+Jul!I130+Ago!I130+Set!I130+Oct!I130+Nov!I130+Dic!I130)))))))))))))</f>
        <v>0</v>
      </c>
      <c r="J130" s="399">
        <f>IF(Config!$C$6=1,SUM(+Ene!J130),IF(Config!$C$6=2,SUM(+Ene!J130+Feb!J130),IF(Config!$C$6=3,SUM(+Ene!J130+Feb!J130+Mar!J130),IF(Config!$C$6=4,SUM(+Ene!J130+Feb!J130+Mar!J130+Abr!J130),IF(Config!$C$6=5,SUM(Ene!J130+Feb!J130+Mar!J130+Abr!J130+May!J130),IF(Config!$C$6=6,SUM(+Ene!J130+Feb!J130+Mar!J130+Abr!J130+May!J130+Jun!J130),IF(Config!$C$6=7,SUM(Ene!J130+Feb!J130+Mar!J130+Abr!J130+May!J130+Jun!J130+Jul!J130),IF(Config!$C$6=8,SUM(+Ene!J130+Feb!J130+Mar!J130+Abr!J130+May!J130+Jun!J130+Jul!J130+Ago!J130),IF(Config!$C$6=9,SUM(+Ene!J130+Feb!J130+Mar!J130+Abr!J130+May!J130+Jun!J130+Jul!J130+Ago!J130+Set!J130),IF(Config!$C$6=10,SUM(+Ene!J130+Feb!J130+Mar!J130+Abr!J130+May!J130+Jun!J130+Jul!J130+Ago!J130+Set!J130+Oct!J130),IF(Config!$C$6=11,SUM(+Ene!J130+Feb!J130+Mar!J130+Abr!J130+May!J130+Jun!J130+Jul!J130+Ago!J130+Set!J130+Oct!J130+Nov!J130),IF(Config!$C$6=12,SUM(+Ene!J130+Feb!J130+Mar!J130+Abr!J130+May!J130+Jun!J130+Jul!J130+Ago!J130+Set!J130+Oct!J130+Nov!J130+Dic!J130)))))))))))))</f>
        <v>0</v>
      </c>
      <c r="K130" s="399">
        <f>IF(Config!$C$6=1,SUM(+Ene!K130),IF(Config!$C$6=2,SUM(+Ene!K130+Feb!K130),IF(Config!$C$6=3,SUM(+Ene!K130+Feb!K130+Mar!K130),IF(Config!$C$6=4,SUM(+Ene!K130+Feb!K130+Mar!K130+Abr!K130),IF(Config!$C$6=5,SUM(Ene!K130+Feb!K130+Mar!K130+Abr!K130+May!K130),IF(Config!$C$6=6,SUM(+Ene!K130+Feb!K130+Mar!K130+Abr!K130+May!K130+Jun!K130),IF(Config!$C$6=7,SUM(Ene!K130+Feb!K130+Mar!K130+Abr!K130+May!K130+Jun!K130+Jul!K130),IF(Config!$C$6=8,SUM(+Ene!K130+Feb!K130+Mar!K130+Abr!K130+May!K130+Jun!K130+Jul!K130+Ago!K130),IF(Config!$C$6=9,SUM(+Ene!K130+Feb!K130+Mar!K130+Abr!K130+May!K130+Jun!K130+Jul!K130+Ago!K130+Set!K130),IF(Config!$C$6=10,SUM(+Ene!K130+Feb!K130+Mar!K130+Abr!K130+May!K130+Jun!K130+Jul!K130+Ago!K130+Set!K130+Oct!K130),IF(Config!$C$6=11,SUM(+Ene!K130+Feb!K130+Mar!K130+Abr!K130+May!K130+Jun!K130+Jul!K130+Ago!K130+Set!K130+Oct!K130+Nov!K130),IF(Config!$C$6=12,SUM(+Ene!K130+Feb!K130+Mar!K130+Abr!K130+May!K130+Jun!K130+Jul!K130+Ago!K130+Set!K130+Oct!K130+Nov!K130+Dic!K130)))))))))))))</f>
        <v>0</v>
      </c>
      <c r="L130" s="399">
        <f>IF(Config!$C$6=1,SUM(+Ene!L130),IF(Config!$C$6=2,SUM(+Ene!L130+Feb!L130),IF(Config!$C$6=3,SUM(+Ene!L130+Feb!L130+Mar!L130),IF(Config!$C$6=4,SUM(+Ene!L130+Feb!L130+Mar!L130+Abr!L130),IF(Config!$C$6=5,SUM(Ene!L130+Feb!L130+Mar!L130+Abr!L130+May!L130),IF(Config!$C$6=6,SUM(+Ene!L130+Feb!L130+Mar!L130+Abr!L130+May!L130+Jun!L130),IF(Config!$C$6=7,SUM(Ene!L130+Feb!L130+Mar!L130+Abr!L130+May!L130+Jun!L130+Jul!L130),IF(Config!$C$6=8,SUM(+Ene!L130+Feb!L130+Mar!L130+Abr!L130+May!L130+Jun!L130+Jul!L130+Ago!L130),IF(Config!$C$6=9,SUM(+Ene!L130+Feb!L130+Mar!L130+Abr!L130+May!L130+Jun!L130+Jul!L130+Ago!L130+Set!L130),IF(Config!$C$6=10,SUM(+Ene!L130+Feb!L130+Mar!L130+Abr!L130+May!L130+Jun!L130+Jul!L130+Ago!L130+Set!L130+Oct!L130),IF(Config!$C$6=11,SUM(+Ene!L130+Feb!L130+Mar!L130+Abr!L130+May!L130+Jun!L130+Jul!L130+Ago!L130+Set!L130+Oct!L130+Nov!L130),IF(Config!$C$6=12,SUM(+Ene!L130+Feb!L130+Mar!L130+Abr!L130+May!L130+Jun!L130+Jul!L130+Ago!L130+Set!L130+Oct!L130+Nov!L130+Dic!L130)))))))))))))</f>
        <v>0</v>
      </c>
      <c r="M130" s="399">
        <f>IF(Config!$C$6=1,SUM(+Ene!M130),IF(Config!$C$6=2,SUM(+Ene!M130+Feb!M130),IF(Config!$C$6=3,SUM(+Ene!M130+Feb!M130+Mar!M130),IF(Config!$C$6=4,SUM(+Ene!M130+Feb!M130+Mar!M130+Abr!M130),IF(Config!$C$6=5,SUM(Ene!M130+Feb!M130+Mar!M130+Abr!M130+May!M130),IF(Config!$C$6=6,SUM(+Ene!M130+Feb!M130+Mar!M130+Abr!M130+May!M130+Jun!M130),IF(Config!$C$6=7,SUM(Ene!M130+Feb!M130+Mar!M130+Abr!M130+May!M130+Jun!M130+Jul!M130),IF(Config!$C$6=8,SUM(+Ene!M130+Feb!M130+Mar!M130+Abr!M130+May!M130+Jun!M130+Jul!M130+Ago!M130),IF(Config!$C$6=9,SUM(+Ene!M130+Feb!M130+Mar!M130+Abr!M130+May!M130+Jun!M130+Jul!M130+Ago!M130+Set!M130),IF(Config!$C$6=10,SUM(+Ene!M130+Feb!M130+Mar!M130+Abr!M130+May!M130+Jun!M130+Jul!M130+Ago!M130+Set!M130+Oct!M130),IF(Config!$C$6=11,SUM(+Ene!M130+Feb!M130+Mar!M130+Abr!M130+May!M130+Jun!M130+Jul!M130+Ago!M130+Set!M130+Oct!M130+Nov!M130),IF(Config!$C$6=12,SUM(+Ene!M130+Feb!M130+Mar!M130+Abr!M130+May!M130+Jun!M130+Jul!M130+Ago!M130+Set!M130+Oct!M130+Nov!M130+Dic!M130)))))))))))))</f>
        <v>0</v>
      </c>
      <c r="N130" s="399">
        <f>IF(Config!$C$6=1,SUM(+Ene!N130),IF(Config!$C$6=2,SUM(+Ene!N130+Feb!N130),IF(Config!$C$6=3,SUM(+Ene!N130+Feb!N130+Mar!N130),IF(Config!$C$6=4,SUM(+Ene!N130+Feb!N130+Mar!N130+Abr!N130),IF(Config!$C$6=5,SUM(Ene!N130+Feb!N130+Mar!N130+Abr!N130+May!N130),IF(Config!$C$6=6,SUM(+Ene!N130+Feb!N130+Mar!N130+Abr!N130+May!N130+Jun!N130),IF(Config!$C$6=7,SUM(Ene!N130+Feb!N130+Mar!N130+Abr!N130+May!N130+Jun!N130+Jul!N130),IF(Config!$C$6=8,SUM(+Ene!N130+Feb!N130+Mar!N130+Abr!N130+May!N130+Jun!N130+Jul!N130+Ago!N130),IF(Config!$C$6=9,SUM(+Ene!N130+Feb!N130+Mar!N130+Abr!N130+May!N130+Jun!N130+Jul!N130+Ago!N130+Set!N130),IF(Config!$C$6=10,SUM(+Ene!N130+Feb!N130+Mar!N130+Abr!N130+May!N130+Jun!N130+Jul!N130+Ago!N130+Set!N130+Oct!N130),IF(Config!$C$6=11,SUM(+Ene!N130+Feb!N130+Mar!N130+Abr!N130+May!N130+Jun!N130+Jul!N130+Ago!N130+Set!N130+Oct!N130+Nov!N130),IF(Config!$C$6=12,SUM(+Ene!N130+Feb!N130+Mar!N130+Abr!N130+May!N130+Jun!N130+Jul!N130+Ago!N130+Set!N130+Oct!N130+Nov!N130+Dic!N130)))))))))))))</f>
        <v>0</v>
      </c>
      <c r="O130" s="399">
        <f>IF(Config!$C$6=1,SUM(+Ene!O130),IF(Config!$C$6=2,SUM(+Ene!O130+Feb!O130),IF(Config!$C$6=3,SUM(+Ene!O130+Feb!O130+Mar!O130),IF(Config!$C$6=4,SUM(+Ene!O130+Feb!O130+Mar!O130+Abr!O130),IF(Config!$C$6=5,SUM(Ene!O130+Feb!O130+Mar!O130+Abr!O130+May!O130),IF(Config!$C$6=6,SUM(+Ene!O130+Feb!O130+Mar!O130+Abr!O130+May!O130+Jun!O130),IF(Config!$C$6=7,SUM(Ene!O130+Feb!O130+Mar!O130+Abr!O130+May!O130+Jun!O130+Jul!O130),IF(Config!$C$6=8,SUM(+Ene!O130+Feb!O130+Mar!O130+Abr!O130+May!O130+Jun!O130+Jul!O130+Ago!O130),IF(Config!$C$6=9,SUM(+Ene!O130+Feb!O130+Mar!O130+Abr!O130+May!O130+Jun!O130+Jul!O130+Ago!O130+Set!O130),IF(Config!$C$6=10,SUM(+Ene!O130+Feb!O130+Mar!O130+Abr!O130+May!O130+Jun!O130+Jul!O130+Ago!O130+Set!O130+Oct!O130),IF(Config!$C$6=11,SUM(+Ene!O130+Feb!O130+Mar!O130+Abr!O130+May!O130+Jun!O130+Jul!O130+Ago!O130+Set!O130+Oct!O130+Nov!O130),IF(Config!$C$6=12,SUM(+Ene!O130+Feb!O130+Mar!O130+Abr!O130+May!O130+Jun!O130+Jul!O130+Ago!O130+Set!O130+Oct!O130+Nov!O130+Dic!O130)))))))))))))</f>
        <v>0</v>
      </c>
      <c r="P130" s="399">
        <f>IF(Config!$C$6=1,SUM(+Ene!P130),IF(Config!$C$6=2,SUM(+Ene!P130+Feb!P130),IF(Config!$C$6=3,SUM(+Ene!P130+Feb!P130+Mar!P130),IF(Config!$C$6=4,SUM(+Ene!P130+Feb!P130+Mar!P130+Abr!P130),IF(Config!$C$6=5,SUM(Ene!P130+Feb!P130+Mar!P130+Abr!P130+May!P130),IF(Config!$C$6=6,SUM(+Ene!P130+Feb!P130+Mar!P130+Abr!P130+May!P130+Jun!P130),IF(Config!$C$6=7,SUM(Ene!P130+Feb!P130+Mar!P130+Abr!P130+May!P130+Jun!P130+Jul!P130),IF(Config!$C$6=8,SUM(+Ene!P130+Feb!P130+Mar!P130+Abr!P130+May!P130+Jun!P130+Jul!P130+Ago!P130),IF(Config!$C$6=9,SUM(+Ene!P130+Feb!P130+Mar!P130+Abr!P130+May!P130+Jun!P130+Jul!P130+Ago!P130+Set!P130),IF(Config!$C$6=10,SUM(+Ene!P130+Feb!P130+Mar!P130+Abr!P130+May!P130+Jun!P130+Jul!P130+Ago!P130+Set!P130+Oct!P130),IF(Config!$C$6=11,SUM(+Ene!P130+Feb!P130+Mar!P130+Abr!P130+May!P130+Jun!P130+Jul!P130+Ago!P130+Set!P130+Oct!P130+Nov!P130),IF(Config!$C$6=12,SUM(+Ene!P130+Feb!P130+Mar!P130+Abr!P130+May!P130+Jun!P130+Jul!P130+Ago!P130+Set!P130+Oct!P130+Nov!P130+Dic!P130)))))))))))))</f>
        <v>0</v>
      </c>
      <c r="Q130" s="399">
        <f>IF(Config!$C$6=1,SUM(+Ene!Q130),IF(Config!$C$6=2,SUM(+Ene!Q130+Feb!Q130),IF(Config!$C$6=3,SUM(+Ene!Q130+Feb!Q130+Mar!Q130),IF(Config!$C$6=4,SUM(+Ene!Q130+Feb!Q130+Mar!Q130+Abr!Q130),IF(Config!$C$6=5,SUM(Ene!Q130+Feb!Q130+Mar!Q130+Abr!Q130+May!Q130),IF(Config!$C$6=6,SUM(+Ene!Q130+Feb!Q130+Mar!Q130+Abr!Q130+May!Q130+Jun!Q130),IF(Config!$C$6=7,SUM(Ene!Q130+Feb!Q130+Mar!Q130+Abr!Q130+May!Q130+Jun!Q130+Jul!Q130),IF(Config!$C$6=8,SUM(+Ene!Q130+Feb!Q130+Mar!Q130+Abr!Q130+May!Q130+Jun!Q130+Jul!Q130+Ago!Q130),IF(Config!$C$6=9,SUM(+Ene!Q130+Feb!Q130+Mar!Q130+Abr!Q130+May!Q130+Jun!Q130+Jul!Q130+Ago!Q130+Set!Q130),IF(Config!$C$6=10,SUM(+Ene!Q130+Feb!Q130+Mar!Q130+Abr!Q130+May!Q130+Jun!Q130+Jul!Q130+Ago!Q130+Set!Q130+Oct!Q130),IF(Config!$C$6=11,SUM(+Ene!Q130+Feb!Q130+Mar!Q130+Abr!Q130+May!Q130+Jun!Q130+Jul!Q130+Ago!Q130+Set!Q130+Oct!Q130+Nov!Q130),IF(Config!$C$6=12,SUM(+Ene!Q130+Feb!Q130+Mar!Q130+Abr!Q130+May!Q130+Jun!Q130+Jul!Q130+Ago!Q130+Set!Q130+Oct!Q130+Nov!Q130+Dic!Q130)))))))))))))</f>
        <v>0</v>
      </c>
      <c r="R130" s="399">
        <f>IF(Config!$C$6=1,SUM(+Ene!R130),IF(Config!$C$6=2,SUM(+Ene!R130+Feb!R130),IF(Config!$C$6=3,SUM(+Ene!R130+Feb!R130+Mar!R130),IF(Config!$C$6=4,SUM(+Ene!R130+Feb!R130+Mar!R130+Abr!R130),IF(Config!$C$6=5,SUM(Ene!R130+Feb!R130+Mar!R130+Abr!R130+May!R130),IF(Config!$C$6=6,SUM(+Ene!R130+Feb!R130+Mar!R130+Abr!R130+May!R130+Jun!R130),IF(Config!$C$6=7,SUM(Ene!R130+Feb!R130+Mar!R130+Abr!R130+May!R130+Jun!R130+Jul!R130),IF(Config!$C$6=8,SUM(+Ene!R130+Feb!R130+Mar!R130+Abr!R130+May!R130+Jun!R130+Jul!R130+Ago!R130),IF(Config!$C$6=9,SUM(+Ene!R130+Feb!R130+Mar!R130+Abr!R130+May!R130+Jun!R130+Jul!R130+Ago!R130+Set!R130),IF(Config!$C$6=10,SUM(+Ene!R130+Feb!R130+Mar!R130+Abr!R130+May!R130+Jun!R130+Jul!R130+Ago!R130+Set!R130+Oct!R130),IF(Config!$C$6=11,SUM(+Ene!R130+Feb!R130+Mar!R130+Abr!R130+May!R130+Jun!R130+Jul!R130+Ago!R130+Set!R130+Oct!R130+Nov!R130),IF(Config!$C$6=12,SUM(+Ene!R130+Feb!R130+Mar!R130+Abr!R130+May!R130+Jun!R130+Jul!R130+Ago!R130+Set!R130+Oct!R130+Nov!R130+Dic!R130)))))))))))))</f>
        <v>0</v>
      </c>
      <c r="S130" s="399">
        <f>IF(Config!$C$6=1,SUM(+Ene!S130),IF(Config!$C$6=2,SUM(+Ene!S130+Feb!S130),IF(Config!$C$6=3,SUM(+Ene!S130+Feb!S130+Mar!S130),IF(Config!$C$6=4,SUM(+Ene!S130+Feb!S130+Mar!S130+Abr!S130),IF(Config!$C$6=5,SUM(Ene!S130+Feb!S130+Mar!S130+Abr!S130+May!S130),IF(Config!$C$6=6,SUM(+Ene!S130+Feb!S130+Mar!S130+Abr!S130+May!S130+Jun!S130),IF(Config!$C$6=7,SUM(Ene!S130+Feb!S130+Mar!S130+Abr!S130+May!S130+Jun!S130+Jul!S130),IF(Config!$C$6=8,SUM(+Ene!S130+Feb!S130+Mar!S130+Abr!S130+May!S130+Jun!S130+Jul!S130+Ago!S130),IF(Config!$C$6=9,SUM(+Ene!S130+Feb!S130+Mar!S130+Abr!S130+May!S130+Jun!S130+Jul!S130+Ago!S130+Set!S130),IF(Config!$C$6=10,SUM(+Ene!S130+Feb!S130+Mar!S130+Abr!S130+May!S130+Jun!S130+Jul!S130+Ago!S130+Set!S130+Oct!S130),IF(Config!$C$6=11,SUM(+Ene!S130+Feb!S130+Mar!S130+Abr!S130+May!S130+Jun!S130+Jul!S130+Ago!S130+Set!S130+Oct!S130+Nov!S130),IF(Config!$C$6=12,SUM(+Ene!S130+Feb!S130+Mar!S130+Abr!S130+May!S130+Jun!S130+Jul!S130+Ago!S130+Set!S130+Oct!S130+Nov!S130+Dic!S130)))))))))))))</f>
        <v>0</v>
      </c>
      <c r="T130" s="399">
        <f>IF(Config!$C$6=1,SUM(+Ene!T130),IF(Config!$C$6=2,SUM(+Ene!T130+Feb!T130),IF(Config!$C$6=3,SUM(+Ene!T130+Feb!T130+Mar!T130),IF(Config!$C$6=4,SUM(+Ene!T130+Feb!T130+Mar!T130+Abr!T130),IF(Config!$C$6=5,SUM(Ene!T130+Feb!T130+Mar!T130+Abr!T130+May!T130),IF(Config!$C$6=6,SUM(+Ene!T130+Feb!T130+Mar!T130+Abr!T130+May!T130+Jun!T130),IF(Config!$C$6=7,SUM(Ene!T130+Feb!T130+Mar!T130+Abr!T130+May!T130+Jun!T130+Jul!T130),IF(Config!$C$6=8,SUM(+Ene!T130+Feb!T130+Mar!T130+Abr!T130+May!T130+Jun!T130+Jul!T130+Ago!T130),IF(Config!$C$6=9,SUM(+Ene!T130+Feb!T130+Mar!T130+Abr!T130+May!T130+Jun!T130+Jul!T130+Ago!T130+Set!T130),IF(Config!$C$6=10,SUM(+Ene!T130+Feb!T130+Mar!T130+Abr!T130+May!T130+Jun!T130+Jul!T130+Ago!T130+Set!T130+Oct!T130),IF(Config!$C$6=11,SUM(+Ene!T130+Feb!T130+Mar!T130+Abr!T130+May!T130+Jun!T130+Jul!T130+Ago!T130+Set!T130+Oct!T130+Nov!T130),IF(Config!$C$6=12,SUM(+Ene!T130+Feb!T130+Mar!T130+Abr!T130+May!T130+Jun!T130+Jul!T130+Ago!T130+Set!T130+Oct!T130+Nov!T130+Dic!T130)))))))))))))</f>
        <v>0</v>
      </c>
      <c r="U130" s="399">
        <f>IF(Config!$C$6=1,SUM(+Ene!U130),IF(Config!$C$6=2,SUM(+Ene!U130+Feb!U130),IF(Config!$C$6=3,SUM(+Ene!U130+Feb!U130+Mar!U130),IF(Config!$C$6=4,SUM(+Ene!U130+Feb!U130+Mar!U130+Abr!U130),IF(Config!$C$6=5,SUM(Ene!U130+Feb!U130+Mar!U130+Abr!U130+May!U130),IF(Config!$C$6=6,SUM(+Ene!U130+Feb!U130+Mar!U130+Abr!U130+May!U130+Jun!U130),IF(Config!$C$6=7,SUM(Ene!U130+Feb!U130+Mar!U130+Abr!U130+May!U130+Jun!U130+Jul!U130),IF(Config!$C$6=8,SUM(+Ene!U130+Feb!U130+Mar!U130+Abr!U130+May!U130+Jun!U130+Jul!U130+Ago!U130),IF(Config!$C$6=9,SUM(+Ene!U130+Feb!U130+Mar!U130+Abr!U130+May!U130+Jun!U130+Jul!U130+Ago!U130+Set!U130),IF(Config!$C$6=10,SUM(+Ene!U130+Feb!U130+Mar!U130+Abr!U130+May!U130+Jun!U130+Jul!U130+Ago!U130+Set!U130+Oct!U130),IF(Config!$C$6=11,SUM(+Ene!U130+Feb!U130+Mar!U130+Abr!U130+May!U130+Jun!U130+Jul!U130+Ago!U130+Set!U130+Oct!U130+Nov!U130),IF(Config!$C$6=12,SUM(+Ene!U130+Feb!U130+Mar!U130+Abr!U130+May!U130+Jun!U130+Jul!U130+Ago!U130+Set!U130+Oct!U130+Nov!U130+Dic!U130)))))))))))))</f>
        <v>0</v>
      </c>
      <c r="V130" s="399">
        <f>IF(Config!$C$6=1,SUM(+Ene!V130),IF(Config!$C$6=2,SUM(+Ene!V130+Feb!V130),IF(Config!$C$6=3,SUM(+Ene!V130+Feb!V130+Mar!V130),IF(Config!$C$6=4,SUM(+Ene!V130+Feb!V130+Mar!V130+Abr!V130),IF(Config!$C$6=5,SUM(Ene!V130+Feb!V130+Mar!V130+Abr!V130+May!V130),IF(Config!$C$6=6,SUM(+Ene!V130+Feb!V130+Mar!V130+Abr!V130+May!V130+Jun!V130),IF(Config!$C$6=7,SUM(Ene!V130+Feb!V130+Mar!V130+Abr!V130+May!V130+Jun!V130+Jul!V130),IF(Config!$C$6=8,SUM(+Ene!V130+Feb!V130+Mar!V130+Abr!V130+May!V130+Jun!V130+Jul!V130+Ago!V130),IF(Config!$C$6=9,SUM(+Ene!V130+Feb!V130+Mar!V130+Abr!V130+May!V130+Jun!V130+Jul!V130+Ago!V130+Set!V130),IF(Config!$C$6=10,SUM(+Ene!V130+Feb!V130+Mar!V130+Abr!V130+May!V130+Jun!V130+Jul!V130+Ago!V130+Set!V130+Oct!V130),IF(Config!$C$6=11,SUM(+Ene!V130+Feb!V130+Mar!V130+Abr!V130+May!V130+Jun!V130+Jul!V130+Ago!V130+Set!V130+Oct!V130+Nov!V130),IF(Config!$C$6=12,SUM(+Ene!V130+Feb!V130+Mar!V130+Abr!V130+May!V130+Jun!V130+Jul!V130+Ago!V130+Set!V130+Oct!V130+Nov!V130+Dic!V130)))))))))))))</f>
        <v>0</v>
      </c>
      <c r="W130" s="399">
        <f>IF(Config!$C$6=1,SUM(+Ene!W130),IF(Config!$C$6=2,SUM(+Ene!W130+Feb!W130),IF(Config!$C$6=3,SUM(+Ene!W130+Feb!W130+Mar!W130),IF(Config!$C$6=4,SUM(+Ene!W130+Feb!W130+Mar!W130+Abr!W130),IF(Config!$C$6=5,SUM(Ene!W130+Feb!W130+Mar!W130+Abr!W130+May!W130),IF(Config!$C$6=6,SUM(+Ene!W130+Feb!W130+Mar!W130+Abr!W130+May!W130+Jun!W130),IF(Config!$C$6=7,SUM(Ene!W130+Feb!W130+Mar!W130+Abr!W130+May!W130+Jun!W130+Jul!W130),IF(Config!$C$6=8,SUM(+Ene!W130+Feb!W130+Mar!W130+Abr!W130+May!W130+Jun!W130+Jul!W130+Ago!W130),IF(Config!$C$6=9,SUM(+Ene!W130+Feb!W130+Mar!W130+Abr!W130+May!W130+Jun!W130+Jul!W130+Ago!W130+Set!W130),IF(Config!$C$6=10,SUM(+Ene!W130+Feb!W130+Mar!W130+Abr!W130+May!W130+Jun!W130+Jul!W130+Ago!W130+Set!W130+Oct!W130),IF(Config!$C$6=11,SUM(+Ene!W130+Feb!W130+Mar!W130+Abr!W130+May!W130+Jun!W130+Jul!W130+Ago!W130+Set!W130+Oct!W130+Nov!W130),IF(Config!$C$6=12,SUM(+Ene!W130+Feb!W130+Mar!W130+Abr!W130+May!W130+Jun!W130+Jul!W130+Ago!W130+Set!W130+Oct!W130+Nov!W130+Dic!W130)))))))))))))</f>
        <v>0</v>
      </c>
      <c r="X130" s="399">
        <f>IF(Config!$C$6=1,SUM(+Ene!X130),IF(Config!$C$6=2,SUM(+Ene!X130+Feb!X130),IF(Config!$C$6=3,SUM(+Ene!X130+Feb!X130+Mar!X130),IF(Config!$C$6=4,SUM(+Ene!X130+Feb!X130+Mar!X130+Abr!X130),IF(Config!$C$6=5,SUM(Ene!X130+Feb!X130+Mar!X130+Abr!X130+May!X130),IF(Config!$C$6=6,SUM(+Ene!X130+Feb!X130+Mar!X130+Abr!X130+May!X130+Jun!X130),IF(Config!$C$6=7,SUM(Ene!X130+Feb!X130+Mar!X130+Abr!X130+May!X130+Jun!X130+Jul!X130),IF(Config!$C$6=8,SUM(+Ene!X130+Feb!X130+Mar!X130+Abr!X130+May!X130+Jun!X130+Jul!X130+Ago!X130),IF(Config!$C$6=9,SUM(+Ene!X130+Feb!X130+Mar!X130+Abr!X130+May!X130+Jun!X130+Jul!X130+Ago!X130+Set!X130),IF(Config!$C$6=10,SUM(+Ene!X130+Feb!X130+Mar!X130+Abr!X130+May!X130+Jun!X130+Jul!X130+Ago!X130+Set!X130+Oct!X130),IF(Config!$C$6=11,SUM(+Ene!X130+Feb!X130+Mar!X130+Abr!X130+May!X130+Jun!X130+Jul!X130+Ago!X130+Set!X130+Oct!X130+Nov!X130),IF(Config!$C$6=12,SUM(+Ene!X130+Feb!X130+Mar!X130+Abr!X130+May!X130+Jun!X130+Jul!X130+Ago!X130+Set!X130+Oct!X130+Nov!X130+Dic!X130)))))))))))))</f>
        <v>0</v>
      </c>
      <c r="Y130" s="399">
        <f>IF(Config!$C$6=1,SUM(+Ene!Y130),IF(Config!$C$6=2,SUM(+Ene!Y130+Feb!Y130),IF(Config!$C$6=3,SUM(+Ene!Y130+Feb!Y130+Mar!Y130),IF(Config!$C$6=4,SUM(+Ene!Y130+Feb!Y130+Mar!Y130+Abr!Y130),IF(Config!$C$6=5,SUM(Ene!Y130+Feb!Y130+Mar!Y130+Abr!Y130+May!Y130),IF(Config!$C$6=6,SUM(+Ene!Y130+Feb!Y130+Mar!Y130+Abr!Y130+May!Y130+Jun!Y130),IF(Config!$C$6=7,SUM(Ene!Y130+Feb!Y130+Mar!Y130+Abr!Y130+May!Y130+Jun!Y130+Jul!Y130),IF(Config!$C$6=8,SUM(+Ene!Y130+Feb!Y130+Mar!Y130+Abr!Y130+May!Y130+Jun!Y130+Jul!Y130+Ago!Y130),IF(Config!$C$6=9,SUM(+Ene!Y130+Feb!Y130+Mar!Y130+Abr!Y130+May!Y130+Jun!Y130+Jul!Y130+Ago!Y130+Set!Y130),IF(Config!$C$6=10,SUM(+Ene!Y130+Feb!Y130+Mar!Y130+Abr!Y130+May!Y130+Jun!Y130+Jul!Y130+Ago!Y130+Set!Y130+Oct!Y130),IF(Config!$C$6=11,SUM(+Ene!Y130+Feb!Y130+Mar!Y130+Abr!Y130+May!Y130+Jun!Y130+Jul!Y130+Ago!Y130+Set!Y130+Oct!Y130+Nov!Y130),IF(Config!$C$6=12,SUM(+Ene!Y130+Feb!Y130+Mar!Y130+Abr!Y130+May!Y130+Jun!Y130+Jul!Y130+Ago!Y130+Set!Y130+Oct!Y130+Nov!Y130+Dic!Y130)))))))))))))</f>
        <v>0</v>
      </c>
      <c r="Z130" s="399">
        <f>IF(Config!$C$6=1,SUM(+Ene!Z130),IF(Config!$C$6=2,SUM(+Ene!Z130+Feb!Z130),IF(Config!$C$6=3,SUM(+Ene!Z130+Feb!Z130+Mar!Z130),IF(Config!$C$6=4,SUM(+Ene!Z130+Feb!Z130+Mar!Z130+Abr!Z130),IF(Config!$C$6=5,SUM(Ene!Z130+Feb!Z130+Mar!Z130+Abr!Z130+May!Z130),IF(Config!$C$6=6,SUM(+Ene!Z130+Feb!Z130+Mar!Z130+Abr!Z130+May!Z130+Jun!Z130),IF(Config!$C$6=7,SUM(Ene!Z130+Feb!Z130+Mar!Z130+Abr!Z130+May!Z130+Jun!Z130+Jul!Z130),IF(Config!$C$6=8,SUM(+Ene!Z130+Feb!Z130+Mar!Z130+Abr!Z130+May!Z130+Jun!Z130+Jul!Z130+Ago!Z130),IF(Config!$C$6=9,SUM(+Ene!Z130+Feb!Z130+Mar!Z130+Abr!Z130+May!Z130+Jun!Z130+Jul!Z130+Ago!Z130+Set!Z130),IF(Config!$C$6=10,SUM(+Ene!Z130+Feb!Z130+Mar!Z130+Abr!Z130+May!Z130+Jun!Z130+Jul!Z130+Ago!Z130+Set!Z130+Oct!Z130),IF(Config!$C$6=11,SUM(+Ene!Z130+Feb!Z130+Mar!Z130+Abr!Z130+May!Z130+Jun!Z130+Jul!Z130+Ago!Z130+Set!Z130+Oct!Z130+Nov!Z130),IF(Config!$C$6=12,SUM(+Ene!Z130+Feb!Z130+Mar!Z130+Abr!Z130+May!Z130+Jun!Z130+Jul!Z130+Ago!Z130+Set!Z130+Oct!Z130+Nov!Z130+Dic!Z130)))))))))))))</f>
        <v>0</v>
      </c>
      <c r="AA130" s="399">
        <f>IF(Config!$C$6=1,SUM(+Ene!AA130),IF(Config!$C$6=2,SUM(+Ene!AA130+Feb!AA130),IF(Config!$C$6=3,SUM(+Ene!AA130+Feb!AA130+Mar!AA130),IF(Config!$C$6=4,SUM(+Ene!AA130+Feb!AA130+Mar!AA130+Abr!AA130),IF(Config!$C$6=5,SUM(Ene!AA130+Feb!AA130+Mar!AA130+Abr!AA130+May!AA130),IF(Config!$C$6=6,SUM(+Ene!AA130+Feb!AA130+Mar!AA130+Abr!AA130+May!AA130+Jun!AA130),IF(Config!$C$6=7,SUM(Ene!AA130+Feb!AA130+Mar!AA130+Abr!AA130+May!AA130+Jun!AA130+Jul!AA130),IF(Config!$C$6=8,SUM(+Ene!AA130+Feb!AA130+Mar!AA130+Abr!AA130+May!AA130+Jun!AA130+Jul!AA130+Ago!AA130),IF(Config!$C$6=9,SUM(+Ene!AA130+Feb!AA130+Mar!AA130+Abr!AA130+May!AA130+Jun!AA130+Jul!AA130+Ago!AA130+Set!AA130),IF(Config!$C$6=10,SUM(+Ene!AA130+Feb!AA130+Mar!AA130+Abr!AA130+May!AA130+Jun!AA130+Jul!AA130+Ago!AA130+Set!AA130+Oct!AA130),IF(Config!$C$6=11,SUM(+Ene!AA130+Feb!AA130+Mar!AA130+Abr!AA130+May!AA130+Jun!AA130+Jul!AA130+Ago!AA130+Set!AA130+Oct!AA130+Nov!AA130),IF(Config!$C$6=12,SUM(+Ene!AA130+Feb!AA130+Mar!AA130+Abr!AA130+May!AA130+Jun!AA130+Jul!AA130+Ago!AA130+Set!AA130+Oct!AA130+Nov!AA130+Dic!AA130)))))))))))))</f>
        <v>0</v>
      </c>
      <c r="AB130" s="399">
        <f>IF(Config!$C$6=1,SUM(+Ene!AB130),IF(Config!$C$6=2,SUM(+Ene!AB130+Feb!AB130),IF(Config!$C$6=3,SUM(+Ene!AB130+Feb!AB130+Mar!AB130),IF(Config!$C$6=4,SUM(+Ene!AB130+Feb!AB130+Mar!AB130+Abr!AB130),IF(Config!$C$6=5,SUM(Ene!AB130+Feb!AB130+Mar!AB130+Abr!AB130+May!AB130),IF(Config!$C$6=6,SUM(+Ene!AB130+Feb!AB130+Mar!AB130+Abr!AB130+May!AB130+Jun!AB130),IF(Config!$C$6=7,SUM(Ene!AB130+Feb!AB130+Mar!AB130+Abr!AB130+May!AB130+Jun!AB130+Jul!AB130),IF(Config!$C$6=8,SUM(+Ene!AB130+Feb!AB130+Mar!AB130+Abr!AB130+May!AB130+Jun!AB130+Jul!AB130+Ago!AB130),IF(Config!$C$6=9,SUM(+Ene!AB130+Feb!AB130+Mar!AB130+Abr!AB130+May!AB130+Jun!AB130+Jul!AB130+Ago!AB130+Set!AB130),IF(Config!$C$6=10,SUM(+Ene!AB130+Feb!AB130+Mar!AB130+Abr!AB130+May!AB130+Jun!AB130+Jul!AB130+Ago!AB130+Set!AB130+Oct!AB130),IF(Config!$C$6=11,SUM(+Ene!AB130+Feb!AB130+Mar!AB130+Abr!AB130+May!AB130+Jun!AB130+Jul!AB130+Ago!AB130+Set!AB130+Oct!AB130+Nov!AB130),IF(Config!$C$6=12,SUM(+Ene!AB130+Feb!AB130+Mar!AB130+Abr!AB130+May!AB130+Jun!AB130+Jul!AB130+Ago!AB130+Set!AB130+Oct!AB130+Nov!AB130+Dic!AB130)))))))))))))</f>
        <v>0</v>
      </c>
      <c r="AC130" s="399">
        <f>IF(Config!$C$6=1,SUM(+Ene!AC130),IF(Config!$C$6=2,SUM(+Ene!AC130+Feb!AC130),IF(Config!$C$6=3,SUM(+Ene!AC130+Feb!AC130+Mar!AC130),IF(Config!$C$6=4,SUM(+Ene!AC130+Feb!AC130+Mar!AC130+Abr!AC130),IF(Config!$C$6=5,SUM(Ene!AC130+Feb!AC130+Mar!AC130+Abr!AC130+May!AC130),IF(Config!$C$6=6,SUM(+Ene!AC130+Feb!AC130+Mar!AC130+Abr!AC130+May!AC130+Jun!AC130),IF(Config!$C$6=7,SUM(Ene!AC130+Feb!AC130+Mar!AC130+Abr!AC130+May!AC130+Jun!AC130+Jul!AC130),IF(Config!$C$6=8,SUM(+Ene!AC130+Feb!AC130+Mar!AC130+Abr!AC130+May!AC130+Jun!AC130+Jul!AC130+Ago!AC130),IF(Config!$C$6=9,SUM(+Ene!AC130+Feb!AC130+Mar!AC130+Abr!AC130+May!AC130+Jun!AC130+Jul!AC130+Ago!AC130+Set!AC130),IF(Config!$C$6=10,SUM(+Ene!AC130+Feb!AC130+Mar!AC130+Abr!AC130+May!AC130+Jun!AC130+Jul!AC130+Ago!AC130+Set!AC130+Oct!AC130),IF(Config!$C$6=11,SUM(+Ene!AC130+Feb!AC130+Mar!AC130+Abr!AC130+May!AC130+Jun!AC130+Jul!AC130+Ago!AC130+Set!AC130+Oct!AC130+Nov!AC130),IF(Config!$C$6=12,SUM(+Ene!AC130+Feb!AC130+Mar!AC130+Abr!AC130+May!AC130+Jun!AC130+Jul!AC130+Ago!AC130+Set!AC130+Oct!AC130+Nov!AC130+Dic!AC130)))))))))))))</f>
        <v>0</v>
      </c>
      <c r="AD130" s="399">
        <f>IF(Config!$C$6=1,SUM(+Ene!AD130),IF(Config!$C$6=2,SUM(+Ene!AD130+Feb!AD130),IF(Config!$C$6=3,SUM(+Ene!AD130+Feb!AD130+Mar!AD130),IF(Config!$C$6=4,SUM(+Ene!AD130+Feb!AD130+Mar!AD130+Abr!AD130),IF(Config!$C$6=5,SUM(Ene!AD130+Feb!AD130+Mar!AD130+Abr!AD130+May!AD130),IF(Config!$C$6=6,SUM(+Ene!AD130+Feb!AD130+Mar!AD130+Abr!AD130+May!AD130+Jun!AD130),IF(Config!$C$6=7,SUM(Ene!AD130+Feb!AD130+Mar!AD130+Abr!AD130+May!AD130+Jun!AD130+Jul!AD130),IF(Config!$C$6=8,SUM(+Ene!AD130+Feb!AD130+Mar!AD130+Abr!AD130+May!AD130+Jun!AD130+Jul!AD130+Ago!AD130),IF(Config!$C$6=9,SUM(+Ene!AD130+Feb!AD130+Mar!AD130+Abr!AD130+May!AD130+Jun!AD130+Jul!AD130+Ago!AD130+Set!AD130),IF(Config!$C$6=10,SUM(+Ene!AD130+Feb!AD130+Mar!AD130+Abr!AD130+May!AD130+Jun!AD130+Jul!AD130+Ago!AD130+Set!AD130+Oct!AD130),IF(Config!$C$6=11,SUM(+Ene!AD130+Feb!AD130+Mar!AD130+Abr!AD130+May!AD130+Jun!AD130+Jul!AD130+Ago!AD130+Set!AD130+Oct!AD130+Nov!AD130),IF(Config!$C$6=12,SUM(+Ene!AD130+Feb!AD130+Mar!AD130+Abr!AD130+May!AD130+Jun!AD130+Jul!AD130+Ago!AD130+Set!AD130+Oct!AD130+Nov!AD130+Dic!AD130)))))))))))))</f>
        <v>0</v>
      </c>
      <c r="AE130" s="399">
        <f>IF(Config!$C$6=1,SUM(+Ene!AE130),IF(Config!$C$6=2,SUM(+Ene!AE130+Feb!AE130),IF(Config!$C$6=3,SUM(+Ene!AE130+Feb!AE130+Mar!AE130),IF(Config!$C$6=4,SUM(+Ene!AE130+Feb!AE130+Mar!AE130+Abr!AE130),IF(Config!$C$6=5,SUM(Ene!AE130+Feb!AE130+Mar!AE130+Abr!AE130+May!AE130),IF(Config!$C$6=6,SUM(+Ene!AE130+Feb!AE130+Mar!AE130+Abr!AE130+May!AE130+Jun!AE130),IF(Config!$C$6=7,SUM(Ene!AE130+Feb!AE130+Mar!AE130+Abr!AE130+May!AE130+Jun!AE130+Jul!AE130),IF(Config!$C$6=8,SUM(+Ene!AE130+Feb!AE130+Mar!AE130+Abr!AE130+May!AE130+Jun!AE130+Jul!AE130+Ago!AE130),IF(Config!$C$6=9,SUM(+Ene!AE130+Feb!AE130+Mar!AE130+Abr!AE130+May!AE130+Jun!AE130+Jul!AE130+Ago!AE130+Set!AE130),IF(Config!$C$6=10,SUM(+Ene!AE130+Feb!AE130+Mar!AE130+Abr!AE130+May!AE130+Jun!AE130+Jul!AE130+Ago!AE130+Set!AE130+Oct!AE130),IF(Config!$C$6=11,SUM(+Ene!AE130+Feb!AE130+Mar!AE130+Abr!AE130+May!AE130+Jun!AE130+Jul!AE130+Ago!AE130+Set!AE130+Oct!AE130+Nov!AE130),IF(Config!$C$6=12,SUM(+Ene!AE130+Feb!AE130+Mar!AE130+Abr!AE130+May!AE130+Jun!AE130+Jul!AE130+Ago!AE130+Set!AE130+Oct!AE130+Nov!AE130+Dic!AE130)))))))))))))</f>
        <v>0</v>
      </c>
      <c r="AF130" s="399">
        <f>IF(Config!$C$6=1,SUM(+Ene!AF130),IF(Config!$C$6=2,SUM(+Ene!AF130+Feb!AF130),IF(Config!$C$6=3,SUM(+Ene!AF130+Feb!AF130+Mar!AF130),IF(Config!$C$6=4,SUM(+Ene!AF130+Feb!AF130+Mar!AF130+Abr!AF130),IF(Config!$C$6=5,SUM(Ene!AF130+Feb!AF130+Mar!AF130+Abr!AF130+May!AF130),IF(Config!$C$6=6,SUM(+Ene!AF130+Feb!AF130+Mar!AF130+Abr!AF130+May!AF130+Jun!AF130),IF(Config!$C$6=7,SUM(Ene!AF130+Feb!AF130+Mar!AF130+Abr!AF130+May!AF130+Jun!AF130+Jul!AF130),IF(Config!$C$6=8,SUM(+Ene!AF130+Feb!AF130+Mar!AF130+Abr!AF130+May!AF130+Jun!AF130+Jul!AF130+Ago!AF130),IF(Config!$C$6=9,SUM(+Ene!AF130+Feb!AF130+Mar!AF130+Abr!AF130+May!AF130+Jun!AF130+Jul!AF130+Ago!AF130+Set!AF130),IF(Config!$C$6=10,SUM(+Ene!AF130+Feb!AF130+Mar!AF130+Abr!AF130+May!AF130+Jun!AF130+Jul!AF130+Ago!AF130+Set!AF130+Oct!AF130),IF(Config!$C$6=11,SUM(+Ene!AF130+Feb!AF130+Mar!AF130+Abr!AF130+May!AF130+Jun!AF130+Jul!AF130+Ago!AF130+Set!AF130+Oct!AF130+Nov!AF130),IF(Config!$C$6=12,SUM(+Ene!AF130+Feb!AF130+Mar!AF130+Abr!AF130+May!AF130+Jun!AF130+Jul!AF130+Ago!AF130+Set!AF130+Oct!AF130+Nov!AF130+Dic!AF130)))))))))))))</f>
        <v>0</v>
      </c>
      <c r="AG130" s="399">
        <f>IF(Config!$C$6=1,SUM(+Ene!AG130),IF(Config!$C$6=2,SUM(+Ene!AG130+Feb!AG130),IF(Config!$C$6=3,SUM(+Ene!AG130+Feb!AG130+Mar!AG130),IF(Config!$C$6=4,SUM(+Ene!AG130+Feb!AG130+Mar!AG130+Abr!AG130),IF(Config!$C$6=5,SUM(Ene!AG130+Feb!AG130+Mar!AG130+Abr!AG130+May!AG130),IF(Config!$C$6=6,SUM(+Ene!AG130+Feb!AG130+Mar!AG130+Abr!AG130+May!AG130+Jun!AG130),IF(Config!$C$6=7,SUM(Ene!AG130+Feb!AG130+Mar!AG130+Abr!AG130+May!AG130+Jun!AG130+Jul!AG130),IF(Config!$C$6=8,SUM(+Ene!AG130+Feb!AG130+Mar!AG130+Abr!AG130+May!AG130+Jun!AG130+Jul!AG130+Ago!AG130),IF(Config!$C$6=9,SUM(+Ene!AG130+Feb!AG130+Mar!AG130+Abr!AG130+May!AG130+Jun!AG130+Jul!AG130+Ago!AG130+Set!AG130),IF(Config!$C$6=10,SUM(+Ene!AG130+Feb!AG130+Mar!AG130+Abr!AG130+May!AG130+Jun!AG130+Jul!AG130+Ago!AG130+Set!AG130+Oct!AG130),IF(Config!$C$6=11,SUM(+Ene!AG130+Feb!AG130+Mar!AG130+Abr!AG130+May!AG130+Jun!AG130+Jul!AG130+Ago!AG130+Set!AG130+Oct!AG130+Nov!AG130),IF(Config!$C$6=12,SUM(+Ene!AG130+Feb!AG130+Mar!AG130+Abr!AG130+May!AG130+Jun!AG130+Jul!AG130+Ago!AG130+Set!AG130+Oct!AG130+Nov!AG130+Dic!AG130)))))))))))))</f>
        <v>0</v>
      </c>
      <c r="AH130" s="399">
        <f>IF(Config!$C$6=1,SUM(+Ene!AH130),IF(Config!$C$6=2,SUM(+Ene!AH130+Feb!AH130),IF(Config!$C$6=3,SUM(+Ene!AH130+Feb!AH130+Mar!AH130),IF(Config!$C$6=4,SUM(+Ene!AH130+Feb!AH130+Mar!AH130+Abr!AH130),IF(Config!$C$6=5,SUM(Ene!AH130+Feb!AH130+Mar!AH130+Abr!AH130+May!AH130),IF(Config!$C$6=6,SUM(+Ene!AH130+Feb!AH130+Mar!AH130+Abr!AH130+May!AH130+Jun!AH130),IF(Config!$C$6=7,SUM(Ene!AH130+Feb!AH130+Mar!AH130+Abr!AH130+May!AH130+Jun!AH130+Jul!AH130),IF(Config!$C$6=8,SUM(+Ene!AH130+Feb!AH130+Mar!AH130+Abr!AH130+May!AH130+Jun!AH130+Jul!AH130+Ago!AH130),IF(Config!$C$6=9,SUM(+Ene!AH130+Feb!AH130+Mar!AH130+Abr!AH130+May!AH130+Jun!AH130+Jul!AH130+Ago!AH130+Set!AH130),IF(Config!$C$6=10,SUM(+Ene!AH130+Feb!AH130+Mar!AH130+Abr!AH130+May!AH130+Jun!AH130+Jul!AH130+Ago!AH130+Set!AH130+Oct!AH130),IF(Config!$C$6=11,SUM(+Ene!AH130+Feb!AH130+Mar!AH130+Abr!AH130+May!AH130+Jun!AH130+Jul!AH130+Ago!AH130+Set!AH130+Oct!AH130+Nov!AH130),IF(Config!$C$6=12,SUM(+Ene!AH130+Feb!AH130+Mar!AH130+Abr!AH130+May!AH130+Jun!AH130+Jul!AH130+Ago!AH130+Set!AH130+Oct!AH130+Nov!AH130+Dic!AH130)))))))))))))</f>
        <v>0</v>
      </c>
      <c r="AI130" s="399">
        <f>IF(Config!$C$6=1,SUM(+Ene!AI130),IF(Config!$C$6=2,SUM(+Ene!AI130+Feb!AI130),IF(Config!$C$6=3,SUM(+Ene!AI130+Feb!AI130+Mar!AI130),IF(Config!$C$6=4,SUM(+Ene!AI130+Feb!AI130+Mar!AI130+Abr!AI130),IF(Config!$C$6=5,SUM(Ene!AI130+Feb!AI130+Mar!AI130+Abr!AI130+May!AI130),IF(Config!$C$6=6,SUM(+Ene!AI130+Feb!AI130+Mar!AI130+Abr!AI130+May!AI130+Jun!AI130),IF(Config!$C$6=7,SUM(Ene!AI130+Feb!AI130+Mar!AI130+Abr!AI130+May!AI130+Jun!AI130+Jul!AI130),IF(Config!$C$6=8,SUM(+Ene!AI130+Feb!AI130+Mar!AI130+Abr!AI130+May!AI130+Jun!AI130+Jul!AI130+Ago!AI130),IF(Config!$C$6=9,SUM(+Ene!AI130+Feb!AI130+Mar!AI130+Abr!AI130+May!AI130+Jun!AI130+Jul!AI130+Ago!AI130+Set!AI130),IF(Config!$C$6=10,SUM(+Ene!AI130+Feb!AI130+Mar!AI130+Abr!AI130+May!AI130+Jun!AI130+Jul!AI130+Ago!AI130+Set!AI130+Oct!AI130),IF(Config!$C$6=11,SUM(+Ene!AI130+Feb!AI130+Mar!AI130+Abr!AI130+May!AI130+Jun!AI130+Jul!AI130+Ago!AI130+Set!AI130+Oct!AI130+Nov!AI130),IF(Config!$C$6=12,SUM(+Ene!AI130+Feb!AI130+Mar!AI130+Abr!AI130+May!AI130+Jun!AI130+Jul!AI130+Ago!AI130+Set!AI130+Oct!AI130+Nov!AI130+Dic!AI130)))))))))))))</f>
        <v>0</v>
      </c>
      <c r="AJ130" s="399">
        <f>IF(Config!$C$6=1,SUM(+Ene!AJ130),IF(Config!$C$6=2,SUM(+Ene!AJ130+Feb!AJ130),IF(Config!$C$6=3,SUM(+Ene!AJ130+Feb!AJ130+Mar!AJ130),IF(Config!$C$6=4,SUM(+Ene!AJ130+Feb!AJ130+Mar!AJ130+Abr!AJ130),IF(Config!$C$6=5,SUM(Ene!AJ130+Feb!AJ130+Mar!AJ130+Abr!AJ130+May!AJ130),IF(Config!$C$6=6,SUM(+Ene!AJ130+Feb!AJ130+Mar!AJ130+Abr!AJ130+May!AJ130+Jun!AJ130),IF(Config!$C$6=7,SUM(Ene!AJ130+Feb!AJ130+Mar!AJ130+Abr!AJ130+May!AJ130+Jun!AJ130+Jul!AJ130),IF(Config!$C$6=8,SUM(+Ene!AJ130+Feb!AJ130+Mar!AJ130+Abr!AJ130+May!AJ130+Jun!AJ130+Jul!AJ130+Ago!AJ130),IF(Config!$C$6=9,SUM(+Ene!AJ130+Feb!AJ130+Mar!AJ130+Abr!AJ130+May!AJ130+Jun!AJ130+Jul!AJ130+Ago!AJ130+Set!AJ130),IF(Config!$C$6=10,SUM(+Ene!AJ130+Feb!AJ130+Mar!AJ130+Abr!AJ130+May!AJ130+Jun!AJ130+Jul!AJ130+Ago!AJ130+Set!AJ130+Oct!AJ130),IF(Config!$C$6=11,SUM(+Ene!AJ130+Feb!AJ130+Mar!AJ130+Abr!AJ130+May!AJ130+Jun!AJ130+Jul!AJ130+Ago!AJ130+Set!AJ130+Oct!AJ130+Nov!AJ130),IF(Config!$C$6=12,SUM(+Ene!AJ130+Feb!AJ130+Mar!AJ130+Abr!AJ130+May!AJ130+Jun!AJ130+Jul!AJ130+Ago!AJ130+Set!AJ130+Oct!AJ130+Nov!AJ130+Dic!AJ130)))))))))))))</f>
        <v>0</v>
      </c>
      <c r="AK130" s="399">
        <f>IF(Config!$C$6=1,SUM(+Ene!AK130),IF(Config!$C$6=2,SUM(+Ene!AK130+Feb!AK130),IF(Config!$C$6=3,SUM(+Ene!AK130+Feb!AK130+Mar!AK130),IF(Config!$C$6=4,SUM(+Ene!AK130+Feb!AK130+Mar!AK130+Abr!AK130),IF(Config!$C$6=5,SUM(Ene!AK130+Feb!AK130+Mar!AK130+Abr!AK130+May!AK130),IF(Config!$C$6=6,SUM(+Ene!AK130+Feb!AK130+Mar!AK130+Abr!AK130+May!AK130+Jun!AK130),IF(Config!$C$6=7,SUM(Ene!AK130+Feb!AK130+Mar!AK130+Abr!AK130+May!AK130+Jun!AK130+Jul!AK130),IF(Config!$C$6=8,SUM(+Ene!AK130+Feb!AK130+Mar!AK130+Abr!AK130+May!AK130+Jun!AK130+Jul!AK130+Ago!AK130),IF(Config!$C$6=9,SUM(+Ene!AK130+Feb!AK130+Mar!AK130+Abr!AK130+May!AK130+Jun!AK130+Jul!AK130+Ago!AK130+Set!AK130),IF(Config!$C$6=10,SUM(+Ene!AK130+Feb!AK130+Mar!AK130+Abr!AK130+May!AK130+Jun!AK130+Jul!AK130+Ago!AK130+Set!AK130+Oct!AK130),IF(Config!$C$6=11,SUM(+Ene!AK130+Feb!AK130+Mar!AK130+Abr!AK130+May!AK130+Jun!AK130+Jul!AK130+Ago!AK130+Set!AK130+Oct!AK130+Nov!AK130),IF(Config!$C$6=12,SUM(+Ene!AK130+Feb!AK130+Mar!AK130+Abr!AK130+May!AK130+Jun!AK130+Jul!AK130+Ago!AK130+Set!AK130+Oct!AK130+Nov!AK130+Dic!AK130)))))))))))))</f>
        <v>0</v>
      </c>
      <c r="AL130" s="399">
        <f>IF(Config!$C$6=1,SUM(+Ene!AL130),IF(Config!$C$6=2,SUM(+Ene!AL130+Feb!AL130),IF(Config!$C$6=3,SUM(+Ene!AL130+Feb!AL130+Mar!AL130),IF(Config!$C$6=4,SUM(+Ene!AL130+Feb!AL130+Mar!AL130+Abr!AL130),IF(Config!$C$6=5,SUM(Ene!AL130+Feb!AL130+Mar!AL130+Abr!AL130+May!AL130),IF(Config!$C$6=6,SUM(+Ene!AL130+Feb!AL130+Mar!AL130+Abr!AL130+May!AL130+Jun!AL130),IF(Config!$C$6=7,SUM(Ene!AL130+Feb!AL130+Mar!AL130+Abr!AL130+May!AL130+Jun!AL130+Jul!AL130),IF(Config!$C$6=8,SUM(+Ene!AL130+Feb!AL130+Mar!AL130+Abr!AL130+May!AL130+Jun!AL130+Jul!AL130+Ago!AL130),IF(Config!$C$6=9,SUM(+Ene!AL130+Feb!AL130+Mar!AL130+Abr!AL130+May!AL130+Jun!AL130+Jul!AL130+Ago!AL130+Set!AL130),IF(Config!$C$6=10,SUM(+Ene!AL130+Feb!AL130+Mar!AL130+Abr!AL130+May!AL130+Jun!AL130+Jul!AL130+Ago!AL130+Set!AL130+Oct!AL130),IF(Config!$C$6=11,SUM(+Ene!AL130+Feb!AL130+Mar!AL130+Abr!AL130+May!AL130+Jun!AL130+Jul!AL130+Ago!AL130+Set!AL130+Oct!AL130+Nov!AL130),IF(Config!$C$6=12,SUM(+Ene!AL130+Feb!AL130+Mar!AL130+Abr!AL130+May!AL130+Jun!AL130+Jul!AL130+Ago!AL130+Set!AL130+Oct!AL130+Nov!AL130+Dic!AL130)))))))))))))</f>
        <v>0</v>
      </c>
      <c r="AM130" s="399">
        <f>IF(Config!$C$6=1,SUM(+Ene!AM130),IF(Config!$C$6=2,SUM(+Ene!AM130+Feb!AM130),IF(Config!$C$6=3,SUM(+Ene!AM130+Feb!AM130+Mar!AM130),IF(Config!$C$6=4,SUM(+Ene!AM130+Feb!AM130+Mar!AM130+Abr!AM130),IF(Config!$C$6=5,SUM(Ene!AM130+Feb!AM130+Mar!AM130+Abr!AM130+May!AM130),IF(Config!$C$6=6,SUM(+Ene!AM130+Feb!AM130+Mar!AM130+Abr!AM130+May!AM130+Jun!AM130),IF(Config!$C$6=7,SUM(Ene!AM130+Feb!AM130+Mar!AM130+Abr!AM130+May!AM130+Jun!AM130+Jul!AM130),IF(Config!$C$6=8,SUM(+Ene!AM130+Feb!AM130+Mar!AM130+Abr!AM130+May!AM130+Jun!AM130+Jul!AM130+Ago!AM130),IF(Config!$C$6=9,SUM(+Ene!AM130+Feb!AM130+Mar!AM130+Abr!AM130+May!AM130+Jun!AM130+Jul!AM130+Ago!AM130+Set!AM130),IF(Config!$C$6=10,SUM(+Ene!AM130+Feb!AM130+Mar!AM130+Abr!AM130+May!AM130+Jun!AM130+Jul!AM130+Ago!AM130+Set!AM130+Oct!AM130),IF(Config!$C$6=11,SUM(+Ene!AM130+Feb!AM130+Mar!AM130+Abr!AM130+May!AM130+Jun!AM130+Jul!AM130+Ago!AM130+Set!AM130+Oct!AM130+Nov!AM130),IF(Config!$C$6=12,SUM(+Ene!AM130+Feb!AM130+Mar!AM130+Abr!AM130+May!AM130+Jun!AM130+Jul!AM130+Ago!AM130+Set!AM130+Oct!AM130+Nov!AM130+Dic!AM130)))))))))))))</f>
        <v>0</v>
      </c>
      <c r="AN130" s="399">
        <f>IF(Config!$C$6=1,SUM(+Ene!AN130),IF(Config!$C$6=2,SUM(+Ene!AN130+Feb!AN130),IF(Config!$C$6=3,SUM(+Ene!AN130+Feb!AN130+Mar!AN130),IF(Config!$C$6=4,SUM(+Ene!AN130+Feb!AN130+Mar!AN130+Abr!AN130),IF(Config!$C$6=5,SUM(Ene!AN130+Feb!AN130+Mar!AN130+Abr!AN130+May!AN130),IF(Config!$C$6=6,SUM(+Ene!AN130+Feb!AN130+Mar!AN130+Abr!AN130+May!AN130+Jun!AN130),IF(Config!$C$6=7,SUM(Ene!AN130+Feb!AN130+Mar!AN130+Abr!AN130+May!AN130+Jun!AN130+Jul!AN130),IF(Config!$C$6=8,SUM(+Ene!AN130+Feb!AN130+Mar!AN130+Abr!AN130+May!AN130+Jun!AN130+Jul!AN130+Ago!AN130),IF(Config!$C$6=9,SUM(+Ene!AN130+Feb!AN130+Mar!AN130+Abr!AN130+May!AN130+Jun!AN130+Jul!AN130+Ago!AN130+Set!AN130),IF(Config!$C$6=10,SUM(+Ene!AN130+Feb!AN130+Mar!AN130+Abr!AN130+May!AN130+Jun!AN130+Jul!AN130+Ago!AN130+Set!AN130+Oct!AN130),IF(Config!$C$6=11,SUM(+Ene!AN130+Feb!AN130+Mar!AN130+Abr!AN130+May!AN130+Jun!AN130+Jul!AN130+Ago!AN130+Set!AN130+Oct!AN130+Nov!AN130),IF(Config!$C$6=12,SUM(+Ene!AN130+Feb!AN130+Mar!AN130+Abr!AN130+May!AN130+Jun!AN130+Jul!AN130+Ago!AN130+Set!AN130+Oct!AN130+Nov!AN130+Dic!AN130)))))))))))))</f>
        <v>0</v>
      </c>
      <c r="AO130" s="399">
        <f>IF(Config!$C$6=1,SUM(+Ene!AO130),IF(Config!$C$6=2,SUM(+Ene!AO130+Feb!AO130),IF(Config!$C$6=3,SUM(+Ene!AO130+Feb!AO130+Mar!AO130),IF(Config!$C$6=4,SUM(+Ene!AO130+Feb!AO130+Mar!AO130+Abr!AO130),IF(Config!$C$6=5,SUM(Ene!AO130+Feb!AO130+Mar!AO130+Abr!AO130+May!AO130),IF(Config!$C$6=6,SUM(+Ene!AO130+Feb!AO130+Mar!AO130+Abr!AO130+May!AO130+Jun!AO130),IF(Config!$C$6=7,SUM(Ene!AO130+Feb!AO130+Mar!AO130+Abr!AO130+May!AO130+Jun!AO130+Jul!AO130),IF(Config!$C$6=8,SUM(+Ene!AO130+Feb!AO130+Mar!AO130+Abr!AO130+May!AO130+Jun!AO130+Jul!AO130+Ago!AO130),IF(Config!$C$6=9,SUM(+Ene!AO130+Feb!AO130+Mar!AO130+Abr!AO130+May!AO130+Jun!AO130+Jul!AO130+Ago!AO130+Set!AO130),IF(Config!$C$6=10,SUM(+Ene!AO130+Feb!AO130+Mar!AO130+Abr!AO130+May!AO130+Jun!AO130+Jul!AO130+Ago!AO130+Set!AO130+Oct!AO130),IF(Config!$C$6=11,SUM(+Ene!AO130+Feb!AO130+Mar!AO130+Abr!AO130+May!AO130+Jun!AO130+Jul!AO130+Ago!AO130+Set!AO130+Oct!AO130+Nov!AO130),IF(Config!$C$6=12,SUM(+Ene!AO130+Feb!AO130+Mar!AO130+Abr!AO130+May!AO130+Jun!AO130+Jul!AO130+Ago!AO130+Set!AO130+Oct!AO130+Nov!AO130+Dic!AO130)))))))))))))</f>
        <v>0</v>
      </c>
      <c r="AP130" s="399">
        <f>IF(Config!$C$6=1,SUM(+Ene!AP130),IF(Config!$C$6=2,SUM(+Ene!AP130+Feb!AP130),IF(Config!$C$6=3,SUM(+Ene!AP130+Feb!AP130+Mar!AP130),IF(Config!$C$6=4,SUM(+Ene!AP130+Feb!AP130+Mar!AP130+Abr!AP130),IF(Config!$C$6=5,SUM(Ene!AP130+Feb!AP130+Mar!AP130+Abr!AP130+May!AP130),IF(Config!$C$6=6,SUM(+Ene!AP130+Feb!AP130+Mar!AP130+Abr!AP130+May!AP130+Jun!AP130),IF(Config!$C$6=7,SUM(Ene!AP130+Feb!AP130+Mar!AP130+Abr!AP130+May!AP130+Jun!AP130+Jul!AP130),IF(Config!$C$6=8,SUM(+Ene!AP130+Feb!AP130+Mar!AP130+Abr!AP130+May!AP130+Jun!AP130+Jul!AP130+Ago!AP130),IF(Config!$C$6=9,SUM(+Ene!AP130+Feb!AP130+Mar!AP130+Abr!AP130+May!AP130+Jun!AP130+Jul!AP130+Ago!AP130+Set!AP130),IF(Config!$C$6=10,SUM(+Ene!AP130+Feb!AP130+Mar!AP130+Abr!AP130+May!AP130+Jun!AP130+Jul!AP130+Ago!AP130+Set!AP130+Oct!AP130),IF(Config!$C$6=11,SUM(+Ene!AP130+Feb!AP130+Mar!AP130+Abr!AP130+May!AP130+Jun!AP130+Jul!AP130+Ago!AP130+Set!AP130+Oct!AP130+Nov!AP130),IF(Config!$C$6=12,SUM(+Ene!AP130+Feb!AP130+Mar!AP130+Abr!AP130+May!AP130+Jun!AP130+Jul!AP130+Ago!AP130+Set!AP130+Oct!AP130+Nov!AP130+Dic!AP130)))))))))))))</f>
        <v>0</v>
      </c>
      <c r="AQ130" s="399">
        <f>IF(Config!$C$6=1,SUM(+Ene!AQ130),IF(Config!$C$6=2,SUM(+Ene!AQ130+Feb!AQ130),IF(Config!$C$6=3,SUM(+Ene!AQ130+Feb!AQ130+Mar!AQ130),IF(Config!$C$6=4,SUM(+Ene!AQ130+Feb!AQ130+Mar!AQ130+Abr!AQ130),IF(Config!$C$6=5,SUM(Ene!AQ130+Feb!AQ130+Mar!AQ130+Abr!AQ130+May!AQ130),IF(Config!$C$6=6,SUM(+Ene!AQ130+Feb!AQ130+Mar!AQ130+Abr!AQ130+May!AQ130+Jun!AQ130),IF(Config!$C$6=7,SUM(Ene!AQ130+Feb!AQ130+Mar!AQ130+Abr!AQ130+May!AQ130+Jun!AQ130+Jul!AQ130),IF(Config!$C$6=8,SUM(+Ene!AQ130+Feb!AQ130+Mar!AQ130+Abr!AQ130+May!AQ130+Jun!AQ130+Jul!AQ130+Ago!AQ130),IF(Config!$C$6=9,SUM(+Ene!AQ130+Feb!AQ130+Mar!AQ130+Abr!AQ130+May!AQ130+Jun!AQ130+Jul!AQ130+Ago!AQ130+Set!AQ130),IF(Config!$C$6=10,SUM(+Ene!AQ130+Feb!AQ130+Mar!AQ130+Abr!AQ130+May!AQ130+Jun!AQ130+Jul!AQ130+Ago!AQ130+Set!AQ130+Oct!AQ130),IF(Config!$C$6=11,SUM(+Ene!AQ130+Feb!AQ130+Mar!AQ130+Abr!AQ130+May!AQ130+Jun!AQ130+Jul!AQ130+Ago!AQ130+Set!AQ130+Oct!AQ130+Nov!AQ130),IF(Config!$C$6=12,SUM(+Ene!AQ130+Feb!AQ130+Mar!AQ130+Abr!AQ130+May!AQ130+Jun!AQ130+Jul!AQ130+Ago!AQ130+Set!AQ130+Oct!AQ130+Nov!AQ130+Dic!AQ130)))))))))))))</f>
        <v>0</v>
      </c>
      <c r="AR130" s="399">
        <f>IF(Config!$C$6=1,SUM(+Ene!AR130),IF(Config!$C$6=2,SUM(+Ene!AR130+Feb!AR130),IF(Config!$C$6=3,SUM(+Ene!AR130+Feb!AR130+Mar!AR130),IF(Config!$C$6=4,SUM(+Ene!AR130+Feb!AR130+Mar!AR130+Abr!AR130),IF(Config!$C$6=5,SUM(Ene!AR130+Feb!AR130+Mar!AR130+Abr!AR130+May!AR130),IF(Config!$C$6=6,SUM(+Ene!AR130+Feb!AR130+Mar!AR130+Abr!AR130+May!AR130+Jun!AR130),IF(Config!$C$6=7,SUM(Ene!AR130+Feb!AR130+Mar!AR130+Abr!AR130+May!AR130+Jun!AR130+Jul!AR130),IF(Config!$C$6=8,SUM(+Ene!AR130+Feb!AR130+Mar!AR130+Abr!AR130+May!AR130+Jun!AR130+Jul!AR130+Ago!AR130),IF(Config!$C$6=9,SUM(+Ene!AR130+Feb!AR130+Mar!AR130+Abr!AR130+May!AR130+Jun!AR130+Jul!AR130+Ago!AR130+Set!AR130),IF(Config!$C$6=10,SUM(+Ene!AR130+Feb!AR130+Mar!AR130+Abr!AR130+May!AR130+Jun!AR130+Jul!AR130+Ago!AR130+Set!AR130+Oct!AR130),IF(Config!$C$6=11,SUM(+Ene!AR130+Feb!AR130+Mar!AR130+Abr!AR130+May!AR130+Jun!AR130+Jul!AR130+Ago!AR130+Set!AR130+Oct!AR130+Nov!AR130),IF(Config!$C$6=12,SUM(+Ene!AR130+Feb!AR130+Mar!AR130+Abr!AR130+May!AR130+Jun!AR130+Jul!AR130+Ago!AR130+Set!AR130+Oct!AR130+Nov!AR130+Dic!AR130)))))))))))))</f>
        <v>0</v>
      </c>
      <c r="AS130" s="399">
        <f>IF(Config!$C$6=1,SUM(+Ene!AS130),IF(Config!$C$6=2,SUM(+Ene!AS130+Feb!AS130),IF(Config!$C$6=3,SUM(+Ene!AS130+Feb!AS130+Mar!AS130),IF(Config!$C$6=4,SUM(+Ene!AS130+Feb!AS130+Mar!AS130+Abr!AS130),IF(Config!$C$6=5,SUM(Ene!AS130+Feb!AS130+Mar!AS130+Abr!AS130+May!AS130),IF(Config!$C$6=6,SUM(+Ene!AS130+Feb!AS130+Mar!AS130+Abr!AS130+May!AS130+Jun!AS130),IF(Config!$C$6=7,SUM(Ene!AS130+Feb!AS130+Mar!AS130+Abr!AS130+May!AS130+Jun!AS130+Jul!AS130),IF(Config!$C$6=8,SUM(+Ene!AS130+Feb!AS130+Mar!AS130+Abr!AS130+May!AS130+Jun!AS130+Jul!AS130+Ago!AS130),IF(Config!$C$6=9,SUM(+Ene!AS130+Feb!AS130+Mar!AS130+Abr!AS130+May!AS130+Jun!AS130+Jul!AS130+Ago!AS130+Set!AS130),IF(Config!$C$6=10,SUM(+Ene!AS130+Feb!AS130+Mar!AS130+Abr!AS130+May!AS130+Jun!AS130+Jul!AS130+Ago!AS130+Set!AS130+Oct!AS130),IF(Config!$C$6=11,SUM(+Ene!AS130+Feb!AS130+Mar!AS130+Abr!AS130+May!AS130+Jun!AS130+Jul!AS130+Ago!AS130+Set!AS130+Oct!AS130+Nov!AS130),IF(Config!$C$6=12,SUM(+Ene!AS130+Feb!AS130+Mar!AS130+Abr!AS130+May!AS130+Jun!AS130+Jul!AS130+Ago!AS130+Set!AS130+Oct!AS130+Nov!AS130+Dic!AS130)))))))))))))</f>
        <v>0</v>
      </c>
      <c r="AT130" s="399">
        <f>IF(Config!$C$6=1,SUM(+Ene!AT130),IF(Config!$C$6=2,SUM(+Ene!AT130+Feb!AT130),IF(Config!$C$6=3,SUM(+Ene!AT130+Feb!AT130+Mar!AT130),IF(Config!$C$6=4,SUM(+Ene!AT130+Feb!AT130+Mar!AT130+Abr!AT130),IF(Config!$C$6=5,SUM(Ene!AT130+Feb!AT130+Mar!AT130+Abr!AT130+May!AT130),IF(Config!$C$6=6,SUM(+Ene!AT130+Feb!AT130+Mar!AT130+Abr!AT130+May!AT130+Jun!AT130),IF(Config!$C$6=7,SUM(Ene!AT130+Feb!AT130+Mar!AT130+Abr!AT130+May!AT130+Jun!AT130+Jul!AT130),IF(Config!$C$6=8,SUM(+Ene!AT130+Feb!AT130+Mar!AT130+Abr!AT130+May!AT130+Jun!AT130+Jul!AT130+Ago!AT130),IF(Config!$C$6=9,SUM(+Ene!AT130+Feb!AT130+Mar!AT130+Abr!AT130+May!AT130+Jun!AT130+Jul!AT130+Ago!AT130+Set!AT130),IF(Config!$C$6=10,SUM(+Ene!AT130+Feb!AT130+Mar!AT130+Abr!AT130+May!AT130+Jun!AT130+Jul!AT130+Ago!AT130+Set!AT130+Oct!AT130),IF(Config!$C$6=11,SUM(+Ene!AT130+Feb!AT130+Mar!AT130+Abr!AT130+May!AT130+Jun!AT130+Jul!AT130+Ago!AT130+Set!AT130+Oct!AT130+Nov!AT130),IF(Config!$C$6=12,SUM(+Ene!AT130+Feb!AT130+Mar!AT130+Abr!AT130+May!AT130+Jun!AT130+Jul!AT130+Ago!AT130+Set!AT130+Oct!AT130+Nov!AT130+Dic!AT130)))))))))))))</f>
        <v>0</v>
      </c>
      <c r="AU130">
        <f t="shared" si="79"/>
        <v>0</v>
      </c>
      <c r="AV130" s="395">
        <f t="shared" si="81"/>
        <v>0</v>
      </c>
      <c r="AW130" s="395">
        <f t="shared" si="82"/>
        <v>0</v>
      </c>
      <c r="AX130" s="395">
        <f t="shared" si="83"/>
        <v>0</v>
      </c>
      <c r="AY130" s="395">
        <f t="shared" si="84"/>
        <v>0</v>
      </c>
      <c r="AZ130" s="395">
        <f t="shared" si="85"/>
        <v>0</v>
      </c>
      <c r="BA130" s="395">
        <f t="shared" si="86"/>
        <v>0</v>
      </c>
      <c r="BB130" s="37">
        <f t="shared" si="59"/>
        <v>0</v>
      </c>
      <c r="BC130" s="395">
        <f t="shared" si="87"/>
        <v>0</v>
      </c>
      <c r="BD130" s="396">
        <f t="shared" si="88"/>
        <v>0</v>
      </c>
      <c r="BE130" s="395">
        <f t="shared" si="89"/>
        <v>0</v>
      </c>
      <c r="BF130" s="54">
        <f t="shared" si="90"/>
        <v>0</v>
      </c>
      <c r="BG130" t="str">
        <f t="shared" si="80"/>
        <v>OK</v>
      </c>
    </row>
    <row r="131" spans="1:59" x14ac:dyDescent="0.25">
      <c r="A131" s="400">
        <v>128</v>
      </c>
      <c r="B131" s="397" t="str">
        <f>METAS!B127</f>
        <v>PORCENTAJE DE NIÑOS MENORES DE 36 MESES CON ANEMIA, QUE HAN CUMPLIDO ESQUEMA COMPLETO TRATAMIENTO (TA)</v>
      </c>
      <c r="C131" s="390" t="str">
        <f>METAS!D127</f>
        <v>NUTRICIÓN</v>
      </c>
      <c r="D131" s="399">
        <f>IF(Config!$C$6=1,SUM(+Ene!D131),IF(Config!$C$6=2,SUM(+Ene!D131+Feb!D131),IF(Config!$C$6=3,SUM(+Ene!D131+Feb!D131+Mar!D131),IF(Config!$C$6=4,SUM(+Ene!D131+Feb!D131+Mar!D131+Abr!D131),IF(Config!$C$6=5,SUM(Ene!D131+Feb!D131+Mar!D131+Abr!D131+May!D131),IF(Config!$C$6=6,SUM(+Ene!D131+Feb!D131+Mar!D131+Abr!D131+May!D131+Jun!D131),IF(Config!$C$6=7,SUM(Ene!D131+Feb!D131+Mar!D131+Abr!D131+May!D131+Jun!D131+Jul!D131),IF(Config!$C$6=8,SUM(+Ene!D131+Feb!D131+Mar!D131+Abr!D131+May!D131+Jun!D131+Jul!D131+Ago!D131),IF(Config!$C$6=9,SUM(+Ene!D131+Feb!D131+Mar!D131+Abr!D131+May!D131+Jun!D131+Jul!D131+Ago!D131+Set!D131),IF(Config!$C$6=10,SUM(+Ene!D131+Feb!D131+Mar!D131+Abr!D131+May!D131+Jun!D131+Jul!D131+Ago!D131+Set!D131+Oct!D131),IF(Config!$C$6=11,SUM(+Ene!D131+Feb!D131+Mar!D131+Abr!D131+May!D131+Jun!D131+Jul!D131+Ago!D131+Set!D131+Oct!D131+Nov!D131),IF(Config!$C$6=12,SUM(+Ene!D131+Feb!D131+Mar!D131+Abr!D131+May!D131+Jun!D131+Jul!D131+Ago!D131+Set!D131+Oct!D131+Nov!D131+Dic!D131)))))))))))))</f>
        <v>0</v>
      </c>
      <c r="E131" s="399">
        <f>IF(Config!$C$6=1,SUM(+Ene!E131),IF(Config!$C$6=2,SUM(+Ene!E131+Feb!E131),IF(Config!$C$6=3,SUM(+Ene!E131+Feb!E131+Mar!E131),IF(Config!$C$6=4,SUM(+Ene!E131+Feb!E131+Mar!E131+Abr!E131),IF(Config!$C$6=5,SUM(Ene!E131+Feb!E131+Mar!E131+Abr!E131+May!E131),IF(Config!$C$6=6,SUM(+Ene!E131+Feb!E131+Mar!E131+Abr!E131+May!E131+Jun!E131),IF(Config!$C$6=7,SUM(Ene!E131+Feb!E131+Mar!E131+Abr!E131+May!E131+Jun!E131+Jul!E131),IF(Config!$C$6=8,SUM(+Ene!E131+Feb!E131+Mar!E131+Abr!E131+May!E131+Jun!E131+Jul!E131+Ago!E131),IF(Config!$C$6=9,SUM(+Ene!E131+Feb!E131+Mar!E131+Abr!E131+May!E131+Jun!E131+Jul!E131+Ago!E131+Set!E131),IF(Config!$C$6=10,SUM(+Ene!E131+Feb!E131+Mar!E131+Abr!E131+May!E131+Jun!E131+Jul!E131+Ago!E131+Set!E131+Oct!E131),IF(Config!$C$6=11,SUM(+Ene!E131+Feb!E131+Mar!E131+Abr!E131+May!E131+Jun!E131+Jul!E131+Ago!E131+Set!E131+Oct!E131+Nov!E131),IF(Config!$C$6=12,SUM(+Ene!E131+Feb!E131+Mar!E131+Abr!E131+May!E131+Jun!E131+Jul!E131+Ago!E131+Set!E131+Oct!E131+Nov!E131+Dic!E131)))))))))))))</f>
        <v>0</v>
      </c>
      <c r="F131" s="429">
        <f>IF(Config!$C$6=1,SUM(+Ene!F151),IF(Config!$C$6=2,SUM(+Ene!F151+Feb!F151),IF(Config!$C$6=3,SUM(+Ene!F151+Feb!F151+Mar!F151),IF(Config!$C$6=4,SUM(+Ene!F151+Feb!F151+Mar!F151+Abr!F151),IF(Config!$C$6=5,SUM(Ene!F151+Feb!F151+Mar!F151+Abr!F151+May!F151),IF(Config!$C$6=6,SUM(+Ene!F151+Feb!F151+Mar!F151+Abr!F151+May!F151+Jun!F151),IF(Config!$C$6=7,SUM(Ene!F151+Feb!F151+Mar!F151+Abr!F151+May!F151+Jun!F151+Jul!F151),IF(Config!$C$6=8,SUM(+Ene!F151+Feb!F151+Mar!F151+Abr!F151+May!F151+Jun!F151+Jul!F151+Ago!F151),IF(Config!$C$6=9,SUM(+Ene!F151+Feb!F151+Mar!F151+Abr!F151+May!F151+Jun!F151+Jul!F151+Ago!F151+Set!F151),IF(Config!$C$6=10,SUM(+Ene!F151+Feb!F151+Mar!F151+Abr!F151+May!F151+Jun!F151+Jul!F151+Ago!F151+Set!F151+Oct!F151),IF(Config!$C$6=11,SUM(+Ene!F151+Feb!F151+Mar!F151+Abr!F151+May!F151+Jun!F151+Jul!F151+Ago!F151+Set!F151+Oct!F151+Nov!F151),IF(Config!$C$6=12,SUM(+Ene!F151+Feb!F151+Mar!F151+Abr!F151+May!F151+Jun!F151+Jul!F151+Ago!F151+Set!F151+Oct!F151+Nov!F151+Dic!F151)))))))))))))</f>
        <v>0</v>
      </c>
      <c r="G131" s="399">
        <f>IF(Config!$C$6=1,SUM(+Ene!G131),IF(Config!$C$6=2,SUM(+Ene!G131+Feb!G131),IF(Config!$C$6=3,SUM(+Ene!G131+Feb!G131+Mar!G131),IF(Config!$C$6=4,SUM(+Ene!G131+Feb!G131+Mar!G131+Abr!G131),IF(Config!$C$6=5,SUM(Ene!G131+Feb!G131+Mar!G131+Abr!G131+May!G131),IF(Config!$C$6=6,SUM(+Ene!G131+Feb!G131+Mar!G131+Abr!G131+May!G131+Jun!G131),IF(Config!$C$6=7,SUM(Ene!G131+Feb!G131+Mar!G131+Abr!G131+May!G131+Jun!G131+Jul!G131),IF(Config!$C$6=8,SUM(+Ene!G131+Feb!G131+Mar!G131+Abr!G131+May!G131+Jun!G131+Jul!G131+Ago!G131),IF(Config!$C$6=9,SUM(+Ene!G131+Feb!G131+Mar!G131+Abr!G131+May!G131+Jun!G131+Jul!G131+Ago!G131+Set!G131),IF(Config!$C$6=10,SUM(+Ene!G131+Feb!G131+Mar!G131+Abr!G131+May!G131+Jun!G131+Jul!G131+Ago!G131+Set!G131+Oct!G131),IF(Config!$C$6=11,SUM(+Ene!G131+Feb!G131+Mar!G131+Abr!G131+May!G131+Jun!G131+Jul!G131+Ago!G131+Set!G131+Oct!G131+Nov!G131),IF(Config!$C$6=12,SUM(+Ene!G131+Feb!G131+Mar!G131+Abr!G131+May!G131+Jun!G131+Jul!G131+Ago!G131+Set!G131+Oct!G131+Nov!G131+Dic!G131)))))))))))))</f>
        <v>0</v>
      </c>
      <c r="H131" s="399">
        <f>IF(Config!$C$6=1,SUM(+Ene!H131),IF(Config!$C$6=2,SUM(+Ene!H131+Feb!H131),IF(Config!$C$6=3,SUM(+Ene!H131+Feb!H131+Mar!H131),IF(Config!$C$6=4,SUM(+Ene!H131+Feb!H131+Mar!H131+Abr!H131),IF(Config!$C$6=5,SUM(Ene!H131+Feb!H131+Mar!H131+Abr!H131+May!H131),IF(Config!$C$6=6,SUM(+Ene!H131+Feb!H131+Mar!H131+Abr!H131+May!H131+Jun!H131),IF(Config!$C$6=7,SUM(Ene!H131+Feb!H131+Mar!H131+Abr!H131+May!H131+Jun!H131+Jul!H131),IF(Config!$C$6=8,SUM(+Ene!H131+Feb!H131+Mar!H131+Abr!H131+May!H131+Jun!H131+Jul!H131+Ago!H131),IF(Config!$C$6=9,SUM(+Ene!H131+Feb!H131+Mar!H131+Abr!H131+May!H131+Jun!H131+Jul!H131+Ago!H131+Set!H131),IF(Config!$C$6=10,SUM(+Ene!H131+Feb!H131+Mar!H131+Abr!H131+May!H131+Jun!H131+Jul!H131+Ago!H131+Set!H131+Oct!H131),IF(Config!$C$6=11,SUM(+Ene!H131+Feb!H131+Mar!H131+Abr!H131+May!H131+Jun!H131+Jul!H131+Ago!H131+Set!H131+Oct!H131+Nov!H131),IF(Config!$C$6=12,SUM(+Ene!H131+Feb!H131+Mar!H131+Abr!H131+May!H131+Jun!H131+Jul!H131+Ago!H131+Set!H131+Oct!H131+Nov!H131+Dic!H131)))))))))))))</f>
        <v>0</v>
      </c>
      <c r="I131" s="399">
        <f>IF(Config!$C$6=1,SUM(+Ene!I131),IF(Config!$C$6=2,SUM(+Ene!I131+Feb!I131),IF(Config!$C$6=3,SUM(+Ene!I131+Feb!I131+Mar!I131),IF(Config!$C$6=4,SUM(+Ene!I131+Feb!I131+Mar!I131+Abr!I131),IF(Config!$C$6=5,SUM(Ene!I131+Feb!I131+Mar!I131+Abr!I131+May!I131),IF(Config!$C$6=6,SUM(+Ene!I131+Feb!I131+Mar!I131+Abr!I131+May!I131+Jun!I131),IF(Config!$C$6=7,SUM(Ene!I131+Feb!I131+Mar!I131+Abr!I131+May!I131+Jun!I131+Jul!I131),IF(Config!$C$6=8,SUM(+Ene!I131+Feb!I131+Mar!I131+Abr!I131+May!I131+Jun!I131+Jul!I131+Ago!I131),IF(Config!$C$6=9,SUM(+Ene!I131+Feb!I131+Mar!I131+Abr!I131+May!I131+Jun!I131+Jul!I131+Ago!I131+Set!I131),IF(Config!$C$6=10,SUM(+Ene!I131+Feb!I131+Mar!I131+Abr!I131+May!I131+Jun!I131+Jul!I131+Ago!I131+Set!I131+Oct!I131),IF(Config!$C$6=11,SUM(+Ene!I131+Feb!I131+Mar!I131+Abr!I131+May!I131+Jun!I131+Jul!I131+Ago!I131+Set!I131+Oct!I131+Nov!I131),IF(Config!$C$6=12,SUM(+Ene!I131+Feb!I131+Mar!I131+Abr!I131+May!I131+Jun!I131+Jul!I131+Ago!I131+Set!I131+Oct!I131+Nov!I131+Dic!I131)))))))))))))</f>
        <v>0</v>
      </c>
      <c r="J131" s="399">
        <f>IF(Config!$C$6=1,SUM(+Ene!J131),IF(Config!$C$6=2,SUM(+Ene!J131+Feb!J131),IF(Config!$C$6=3,SUM(+Ene!J131+Feb!J131+Mar!J131),IF(Config!$C$6=4,SUM(+Ene!J131+Feb!J131+Mar!J131+Abr!J131),IF(Config!$C$6=5,SUM(Ene!J131+Feb!J131+Mar!J131+Abr!J131+May!J131),IF(Config!$C$6=6,SUM(+Ene!J131+Feb!J131+Mar!J131+Abr!J131+May!J131+Jun!J131),IF(Config!$C$6=7,SUM(Ene!J131+Feb!J131+Mar!J131+Abr!J131+May!J131+Jun!J131+Jul!J131),IF(Config!$C$6=8,SUM(+Ene!J131+Feb!J131+Mar!J131+Abr!J131+May!J131+Jun!J131+Jul!J131+Ago!J131),IF(Config!$C$6=9,SUM(+Ene!J131+Feb!J131+Mar!J131+Abr!J131+May!J131+Jun!J131+Jul!J131+Ago!J131+Set!J131),IF(Config!$C$6=10,SUM(+Ene!J131+Feb!J131+Mar!J131+Abr!J131+May!J131+Jun!J131+Jul!J131+Ago!J131+Set!J131+Oct!J131),IF(Config!$C$6=11,SUM(+Ene!J131+Feb!J131+Mar!J131+Abr!J131+May!J131+Jun!J131+Jul!J131+Ago!J131+Set!J131+Oct!J131+Nov!J131),IF(Config!$C$6=12,SUM(+Ene!J131+Feb!J131+Mar!J131+Abr!J131+May!J131+Jun!J131+Jul!J131+Ago!J131+Set!J131+Oct!J131+Nov!J131+Dic!J131)))))))))))))</f>
        <v>0</v>
      </c>
      <c r="K131" s="399">
        <f>IF(Config!$C$6=1,SUM(+Ene!K131),IF(Config!$C$6=2,SUM(+Ene!K131+Feb!K131),IF(Config!$C$6=3,SUM(+Ene!K131+Feb!K131+Mar!K131),IF(Config!$C$6=4,SUM(+Ene!K131+Feb!K131+Mar!K131+Abr!K131),IF(Config!$C$6=5,SUM(Ene!K131+Feb!K131+Mar!K131+Abr!K131+May!K131),IF(Config!$C$6=6,SUM(+Ene!K131+Feb!K131+Mar!K131+Abr!K131+May!K131+Jun!K131),IF(Config!$C$6=7,SUM(Ene!K131+Feb!K131+Mar!K131+Abr!K131+May!K131+Jun!K131+Jul!K131),IF(Config!$C$6=8,SUM(+Ene!K131+Feb!K131+Mar!K131+Abr!K131+May!K131+Jun!K131+Jul!K131+Ago!K131),IF(Config!$C$6=9,SUM(+Ene!K131+Feb!K131+Mar!K131+Abr!K131+May!K131+Jun!K131+Jul!K131+Ago!K131+Set!K131),IF(Config!$C$6=10,SUM(+Ene!K131+Feb!K131+Mar!K131+Abr!K131+May!K131+Jun!K131+Jul!K131+Ago!K131+Set!K131+Oct!K131),IF(Config!$C$6=11,SUM(+Ene!K131+Feb!K131+Mar!K131+Abr!K131+May!K131+Jun!K131+Jul!K131+Ago!K131+Set!K131+Oct!K131+Nov!K131),IF(Config!$C$6=12,SUM(+Ene!K131+Feb!K131+Mar!K131+Abr!K131+May!K131+Jun!K131+Jul!K131+Ago!K131+Set!K131+Oct!K131+Nov!K131+Dic!K131)))))))))))))</f>
        <v>0</v>
      </c>
      <c r="L131" s="399">
        <f>IF(Config!$C$6=1,SUM(+Ene!L131),IF(Config!$C$6=2,SUM(+Ene!L131+Feb!L131),IF(Config!$C$6=3,SUM(+Ene!L131+Feb!L131+Mar!L131),IF(Config!$C$6=4,SUM(+Ene!L131+Feb!L131+Mar!L131+Abr!L131),IF(Config!$C$6=5,SUM(Ene!L131+Feb!L131+Mar!L131+Abr!L131+May!L131),IF(Config!$C$6=6,SUM(+Ene!L131+Feb!L131+Mar!L131+Abr!L131+May!L131+Jun!L131),IF(Config!$C$6=7,SUM(Ene!L131+Feb!L131+Mar!L131+Abr!L131+May!L131+Jun!L131+Jul!L131),IF(Config!$C$6=8,SUM(+Ene!L131+Feb!L131+Mar!L131+Abr!L131+May!L131+Jun!L131+Jul!L131+Ago!L131),IF(Config!$C$6=9,SUM(+Ene!L131+Feb!L131+Mar!L131+Abr!L131+May!L131+Jun!L131+Jul!L131+Ago!L131+Set!L131),IF(Config!$C$6=10,SUM(+Ene!L131+Feb!L131+Mar!L131+Abr!L131+May!L131+Jun!L131+Jul!L131+Ago!L131+Set!L131+Oct!L131),IF(Config!$C$6=11,SUM(+Ene!L131+Feb!L131+Mar!L131+Abr!L131+May!L131+Jun!L131+Jul!L131+Ago!L131+Set!L131+Oct!L131+Nov!L131),IF(Config!$C$6=12,SUM(+Ene!L131+Feb!L131+Mar!L131+Abr!L131+May!L131+Jun!L131+Jul!L131+Ago!L131+Set!L131+Oct!L131+Nov!L131+Dic!L131)))))))))))))</f>
        <v>0</v>
      </c>
      <c r="M131" s="399">
        <f>IF(Config!$C$6=1,SUM(+Ene!M131),IF(Config!$C$6=2,SUM(+Ene!M131+Feb!M131),IF(Config!$C$6=3,SUM(+Ene!M131+Feb!M131+Mar!M131),IF(Config!$C$6=4,SUM(+Ene!M131+Feb!M131+Mar!M131+Abr!M131),IF(Config!$C$6=5,SUM(Ene!M131+Feb!M131+Mar!M131+Abr!M131+May!M131),IF(Config!$C$6=6,SUM(+Ene!M131+Feb!M131+Mar!M131+Abr!M131+May!M131+Jun!M131),IF(Config!$C$6=7,SUM(Ene!M131+Feb!M131+Mar!M131+Abr!M131+May!M131+Jun!M131+Jul!M131),IF(Config!$C$6=8,SUM(+Ene!M131+Feb!M131+Mar!M131+Abr!M131+May!M131+Jun!M131+Jul!M131+Ago!M131),IF(Config!$C$6=9,SUM(+Ene!M131+Feb!M131+Mar!M131+Abr!M131+May!M131+Jun!M131+Jul!M131+Ago!M131+Set!M131),IF(Config!$C$6=10,SUM(+Ene!M131+Feb!M131+Mar!M131+Abr!M131+May!M131+Jun!M131+Jul!M131+Ago!M131+Set!M131+Oct!M131),IF(Config!$C$6=11,SUM(+Ene!M131+Feb!M131+Mar!M131+Abr!M131+May!M131+Jun!M131+Jul!M131+Ago!M131+Set!M131+Oct!M131+Nov!M131),IF(Config!$C$6=12,SUM(+Ene!M131+Feb!M131+Mar!M131+Abr!M131+May!M131+Jun!M131+Jul!M131+Ago!M131+Set!M131+Oct!M131+Nov!M131+Dic!M131)))))))))))))</f>
        <v>0</v>
      </c>
      <c r="N131" s="399">
        <f>IF(Config!$C$6=1,SUM(+Ene!N131),IF(Config!$C$6=2,SUM(+Ene!N131+Feb!N131),IF(Config!$C$6=3,SUM(+Ene!N131+Feb!N131+Mar!N131),IF(Config!$C$6=4,SUM(+Ene!N131+Feb!N131+Mar!N131+Abr!N131),IF(Config!$C$6=5,SUM(Ene!N131+Feb!N131+Mar!N131+Abr!N131+May!N131),IF(Config!$C$6=6,SUM(+Ene!N131+Feb!N131+Mar!N131+Abr!N131+May!N131+Jun!N131),IF(Config!$C$6=7,SUM(Ene!N131+Feb!N131+Mar!N131+Abr!N131+May!N131+Jun!N131+Jul!N131),IF(Config!$C$6=8,SUM(+Ene!N131+Feb!N131+Mar!N131+Abr!N131+May!N131+Jun!N131+Jul!N131+Ago!N131),IF(Config!$C$6=9,SUM(+Ene!N131+Feb!N131+Mar!N131+Abr!N131+May!N131+Jun!N131+Jul!N131+Ago!N131+Set!N131),IF(Config!$C$6=10,SUM(+Ene!N131+Feb!N131+Mar!N131+Abr!N131+May!N131+Jun!N131+Jul!N131+Ago!N131+Set!N131+Oct!N131),IF(Config!$C$6=11,SUM(+Ene!N131+Feb!N131+Mar!N131+Abr!N131+May!N131+Jun!N131+Jul!N131+Ago!N131+Set!N131+Oct!N131+Nov!N131),IF(Config!$C$6=12,SUM(+Ene!N131+Feb!N131+Mar!N131+Abr!N131+May!N131+Jun!N131+Jul!N131+Ago!N131+Set!N131+Oct!N131+Nov!N131+Dic!N131)))))))))))))</f>
        <v>0</v>
      </c>
      <c r="O131" s="399">
        <f>IF(Config!$C$6=1,SUM(+Ene!O131),IF(Config!$C$6=2,SUM(+Ene!O131+Feb!O131),IF(Config!$C$6=3,SUM(+Ene!O131+Feb!O131+Mar!O131),IF(Config!$C$6=4,SUM(+Ene!O131+Feb!O131+Mar!O131+Abr!O131),IF(Config!$C$6=5,SUM(Ene!O131+Feb!O131+Mar!O131+Abr!O131+May!O131),IF(Config!$C$6=6,SUM(+Ene!O131+Feb!O131+Mar!O131+Abr!O131+May!O131+Jun!O131),IF(Config!$C$6=7,SUM(Ene!O131+Feb!O131+Mar!O131+Abr!O131+May!O131+Jun!O131+Jul!O131),IF(Config!$C$6=8,SUM(+Ene!O131+Feb!O131+Mar!O131+Abr!O131+May!O131+Jun!O131+Jul!O131+Ago!O131),IF(Config!$C$6=9,SUM(+Ene!O131+Feb!O131+Mar!O131+Abr!O131+May!O131+Jun!O131+Jul!O131+Ago!O131+Set!O131),IF(Config!$C$6=10,SUM(+Ene!O131+Feb!O131+Mar!O131+Abr!O131+May!O131+Jun!O131+Jul!O131+Ago!O131+Set!O131+Oct!O131),IF(Config!$C$6=11,SUM(+Ene!O131+Feb!O131+Mar!O131+Abr!O131+May!O131+Jun!O131+Jul!O131+Ago!O131+Set!O131+Oct!O131+Nov!O131),IF(Config!$C$6=12,SUM(+Ene!O131+Feb!O131+Mar!O131+Abr!O131+May!O131+Jun!O131+Jul!O131+Ago!O131+Set!O131+Oct!O131+Nov!O131+Dic!O131)))))))))))))</f>
        <v>0</v>
      </c>
      <c r="P131" s="399">
        <f>IF(Config!$C$6=1,SUM(+Ene!P131),IF(Config!$C$6=2,SUM(+Ene!P131+Feb!P131),IF(Config!$C$6=3,SUM(+Ene!P131+Feb!P131+Mar!P131),IF(Config!$C$6=4,SUM(+Ene!P131+Feb!P131+Mar!P131+Abr!P131),IF(Config!$C$6=5,SUM(Ene!P131+Feb!P131+Mar!P131+Abr!P131+May!P131),IF(Config!$C$6=6,SUM(+Ene!P131+Feb!P131+Mar!P131+Abr!P131+May!P131+Jun!P131),IF(Config!$C$6=7,SUM(Ene!P131+Feb!P131+Mar!P131+Abr!P131+May!P131+Jun!P131+Jul!P131),IF(Config!$C$6=8,SUM(+Ene!P131+Feb!P131+Mar!P131+Abr!P131+May!P131+Jun!P131+Jul!P131+Ago!P131),IF(Config!$C$6=9,SUM(+Ene!P131+Feb!P131+Mar!P131+Abr!P131+May!P131+Jun!P131+Jul!P131+Ago!P131+Set!P131),IF(Config!$C$6=10,SUM(+Ene!P131+Feb!P131+Mar!P131+Abr!P131+May!P131+Jun!P131+Jul!P131+Ago!P131+Set!P131+Oct!P131),IF(Config!$C$6=11,SUM(+Ene!P131+Feb!P131+Mar!P131+Abr!P131+May!P131+Jun!P131+Jul!P131+Ago!P131+Set!P131+Oct!P131+Nov!P131),IF(Config!$C$6=12,SUM(+Ene!P131+Feb!P131+Mar!P131+Abr!P131+May!P131+Jun!P131+Jul!P131+Ago!P131+Set!P131+Oct!P131+Nov!P131+Dic!P131)))))))))))))</f>
        <v>0</v>
      </c>
      <c r="Q131" s="399">
        <f>IF(Config!$C$6=1,SUM(+Ene!Q131),IF(Config!$C$6=2,SUM(+Ene!Q131+Feb!Q131),IF(Config!$C$6=3,SUM(+Ene!Q131+Feb!Q131+Mar!Q131),IF(Config!$C$6=4,SUM(+Ene!Q131+Feb!Q131+Mar!Q131+Abr!Q131),IF(Config!$C$6=5,SUM(Ene!Q131+Feb!Q131+Mar!Q131+Abr!Q131+May!Q131),IF(Config!$C$6=6,SUM(+Ene!Q131+Feb!Q131+Mar!Q131+Abr!Q131+May!Q131+Jun!Q131),IF(Config!$C$6=7,SUM(Ene!Q131+Feb!Q131+Mar!Q131+Abr!Q131+May!Q131+Jun!Q131+Jul!Q131),IF(Config!$C$6=8,SUM(+Ene!Q131+Feb!Q131+Mar!Q131+Abr!Q131+May!Q131+Jun!Q131+Jul!Q131+Ago!Q131),IF(Config!$C$6=9,SUM(+Ene!Q131+Feb!Q131+Mar!Q131+Abr!Q131+May!Q131+Jun!Q131+Jul!Q131+Ago!Q131+Set!Q131),IF(Config!$C$6=10,SUM(+Ene!Q131+Feb!Q131+Mar!Q131+Abr!Q131+May!Q131+Jun!Q131+Jul!Q131+Ago!Q131+Set!Q131+Oct!Q131),IF(Config!$C$6=11,SUM(+Ene!Q131+Feb!Q131+Mar!Q131+Abr!Q131+May!Q131+Jun!Q131+Jul!Q131+Ago!Q131+Set!Q131+Oct!Q131+Nov!Q131),IF(Config!$C$6=12,SUM(+Ene!Q131+Feb!Q131+Mar!Q131+Abr!Q131+May!Q131+Jun!Q131+Jul!Q131+Ago!Q131+Set!Q131+Oct!Q131+Nov!Q131+Dic!Q131)))))))))))))</f>
        <v>0</v>
      </c>
      <c r="R131" s="399">
        <f>IF(Config!$C$6=1,SUM(+Ene!R131),IF(Config!$C$6=2,SUM(+Ene!R131+Feb!R131),IF(Config!$C$6=3,SUM(+Ene!R131+Feb!R131+Mar!R131),IF(Config!$C$6=4,SUM(+Ene!R131+Feb!R131+Mar!R131+Abr!R131),IF(Config!$C$6=5,SUM(Ene!R131+Feb!R131+Mar!R131+Abr!R131+May!R131),IF(Config!$C$6=6,SUM(+Ene!R131+Feb!R131+Mar!R131+Abr!R131+May!R131+Jun!R131),IF(Config!$C$6=7,SUM(Ene!R131+Feb!R131+Mar!R131+Abr!R131+May!R131+Jun!R131+Jul!R131),IF(Config!$C$6=8,SUM(+Ene!R131+Feb!R131+Mar!R131+Abr!R131+May!R131+Jun!R131+Jul!R131+Ago!R131),IF(Config!$C$6=9,SUM(+Ene!R131+Feb!R131+Mar!R131+Abr!R131+May!R131+Jun!R131+Jul!R131+Ago!R131+Set!R131),IF(Config!$C$6=10,SUM(+Ene!R131+Feb!R131+Mar!R131+Abr!R131+May!R131+Jun!R131+Jul!R131+Ago!R131+Set!R131+Oct!R131),IF(Config!$C$6=11,SUM(+Ene!R131+Feb!R131+Mar!R131+Abr!R131+May!R131+Jun!R131+Jul!R131+Ago!R131+Set!R131+Oct!R131+Nov!R131),IF(Config!$C$6=12,SUM(+Ene!R131+Feb!R131+Mar!R131+Abr!R131+May!R131+Jun!R131+Jul!R131+Ago!R131+Set!R131+Oct!R131+Nov!R131+Dic!R131)))))))))))))</f>
        <v>0</v>
      </c>
      <c r="S131" s="399">
        <f>IF(Config!$C$6=1,SUM(+Ene!S131),IF(Config!$C$6=2,SUM(+Ene!S131+Feb!S131),IF(Config!$C$6=3,SUM(+Ene!S131+Feb!S131+Mar!S131),IF(Config!$C$6=4,SUM(+Ene!S131+Feb!S131+Mar!S131+Abr!S131),IF(Config!$C$6=5,SUM(Ene!S131+Feb!S131+Mar!S131+Abr!S131+May!S131),IF(Config!$C$6=6,SUM(+Ene!S131+Feb!S131+Mar!S131+Abr!S131+May!S131+Jun!S131),IF(Config!$C$6=7,SUM(Ene!S131+Feb!S131+Mar!S131+Abr!S131+May!S131+Jun!S131+Jul!S131),IF(Config!$C$6=8,SUM(+Ene!S131+Feb!S131+Mar!S131+Abr!S131+May!S131+Jun!S131+Jul!S131+Ago!S131),IF(Config!$C$6=9,SUM(+Ene!S131+Feb!S131+Mar!S131+Abr!S131+May!S131+Jun!S131+Jul!S131+Ago!S131+Set!S131),IF(Config!$C$6=10,SUM(+Ene!S131+Feb!S131+Mar!S131+Abr!S131+May!S131+Jun!S131+Jul!S131+Ago!S131+Set!S131+Oct!S131),IF(Config!$C$6=11,SUM(+Ene!S131+Feb!S131+Mar!S131+Abr!S131+May!S131+Jun!S131+Jul!S131+Ago!S131+Set!S131+Oct!S131+Nov!S131),IF(Config!$C$6=12,SUM(+Ene!S131+Feb!S131+Mar!S131+Abr!S131+May!S131+Jun!S131+Jul!S131+Ago!S131+Set!S131+Oct!S131+Nov!S131+Dic!S131)))))))))))))</f>
        <v>0</v>
      </c>
      <c r="T131" s="399">
        <f>IF(Config!$C$6=1,SUM(+Ene!T131),IF(Config!$C$6=2,SUM(+Ene!T131+Feb!T131),IF(Config!$C$6=3,SUM(+Ene!T131+Feb!T131+Mar!T131),IF(Config!$C$6=4,SUM(+Ene!T131+Feb!T131+Mar!T131+Abr!T131),IF(Config!$C$6=5,SUM(Ene!T131+Feb!T131+Mar!T131+Abr!T131+May!T131),IF(Config!$C$6=6,SUM(+Ene!T131+Feb!T131+Mar!T131+Abr!T131+May!T131+Jun!T131),IF(Config!$C$6=7,SUM(Ene!T131+Feb!T131+Mar!T131+Abr!T131+May!T131+Jun!T131+Jul!T131),IF(Config!$C$6=8,SUM(+Ene!T131+Feb!T131+Mar!T131+Abr!T131+May!T131+Jun!T131+Jul!T131+Ago!T131),IF(Config!$C$6=9,SUM(+Ene!T131+Feb!T131+Mar!T131+Abr!T131+May!T131+Jun!T131+Jul!T131+Ago!T131+Set!T131),IF(Config!$C$6=10,SUM(+Ene!T131+Feb!T131+Mar!T131+Abr!T131+May!T131+Jun!T131+Jul!T131+Ago!T131+Set!T131+Oct!T131),IF(Config!$C$6=11,SUM(+Ene!T131+Feb!T131+Mar!T131+Abr!T131+May!T131+Jun!T131+Jul!T131+Ago!T131+Set!T131+Oct!T131+Nov!T131),IF(Config!$C$6=12,SUM(+Ene!T131+Feb!T131+Mar!T131+Abr!T131+May!T131+Jun!T131+Jul!T131+Ago!T131+Set!T131+Oct!T131+Nov!T131+Dic!T131)))))))))))))</f>
        <v>0</v>
      </c>
      <c r="U131" s="399">
        <f>IF(Config!$C$6=1,SUM(+Ene!U131),IF(Config!$C$6=2,SUM(+Ene!U131+Feb!U131),IF(Config!$C$6=3,SUM(+Ene!U131+Feb!U131+Mar!U131),IF(Config!$C$6=4,SUM(+Ene!U131+Feb!U131+Mar!U131+Abr!U131),IF(Config!$C$6=5,SUM(Ene!U131+Feb!U131+Mar!U131+Abr!U131+May!U131),IF(Config!$C$6=6,SUM(+Ene!U131+Feb!U131+Mar!U131+Abr!U131+May!U131+Jun!U131),IF(Config!$C$6=7,SUM(Ene!U131+Feb!U131+Mar!U131+Abr!U131+May!U131+Jun!U131+Jul!U131),IF(Config!$C$6=8,SUM(+Ene!U131+Feb!U131+Mar!U131+Abr!U131+May!U131+Jun!U131+Jul!U131+Ago!U131),IF(Config!$C$6=9,SUM(+Ene!U131+Feb!U131+Mar!U131+Abr!U131+May!U131+Jun!U131+Jul!U131+Ago!U131+Set!U131),IF(Config!$C$6=10,SUM(+Ene!U131+Feb!U131+Mar!U131+Abr!U131+May!U131+Jun!U131+Jul!U131+Ago!U131+Set!U131+Oct!U131),IF(Config!$C$6=11,SUM(+Ene!U131+Feb!U131+Mar!U131+Abr!U131+May!U131+Jun!U131+Jul!U131+Ago!U131+Set!U131+Oct!U131+Nov!U131),IF(Config!$C$6=12,SUM(+Ene!U131+Feb!U131+Mar!U131+Abr!U131+May!U131+Jun!U131+Jul!U131+Ago!U131+Set!U131+Oct!U131+Nov!U131+Dic!U131)))))))))))))</f>
        <v>0</v>
      </c>
      <c r="V131" s="399">
        <f>IF(Config!$C$6=1,SUM(+Ene!V131),IF(Config!$C$6=2,SUM(+Ene!V131+Feb!V131),IF(Config!$C$6=3,SUM(+Ene!V131+Feb!V131+Mar!V131),IF(Config!$C$6=4,SUM(+Ene!V131+Feb!V131+Mar!V131+Abr!V131),IF(Config!$C$6=5,SUM(Ene!V131+Feb!V131+Mar!V131+Abr!V131+May!V131),IF(Config!$C$6=6,SUM(+Ene!V131+Feb!V131+Mar!V131+Abr!V131+May!V131+Jun!V131),IF(Config!$C$6=7,SUM(Ene!V131+Feb!V131+Mar!V131+Abr!V131+May!V131+Jun!V131+Jul!V131),IF(Config!$C$6=8,SUM(+Ene!V131+Feb!V131+Mar!V131+Abr!V131+May!V131+Jun!V131+Jul!V131+Ago!V131),IF(Config!$C$6=9,SUM(+Ene!V131+Feb!V131+Mar!V131+Abr!V131+May!V131+Jun!V131+Jul!V131+Ago!V131+Set!V131),IF(Config!$C$6=10,SUM(+Ene!V131+Feb!V131+Mar!V131+Abr!V131+May!V131+Jun!V131+Jul!V131+Ago!V131+Set!V131+Oct!V131),IF(Config!$C$6=11,SUM(+Ene!V131+Feb!V131+Mar!V131+Abr!V131+May!V131+Jun!V131+Jul!V131+Ago!V131+Set!V131+Oct!V131+Nov!V131),IF(Config!$C$6=12,SUM(+Ene!V131+Feb!V131+Mar!V131+Abr!V131+May!V131+Jun!V131+Jul!V131+Ago!V131+Set!V131+Oct!V131+Nov!V131+Dic!V131)))))))))))))</f>
        <v>0</v>
      </c>
      <c r="W131" s="399">
        <f>IF(Config!$C$6=1,SUM(+Ene!W131),IF(Config!$C$6=2,SUM(+Ene!W131+Feb!W131),IF(Config!$C$6=3,SUM(+Ene!W131+Feb!W131+Mar!W131),IF(Config!$C$6=4,SUM(+Ene!W131+Feb!W131+Mar!W131+Abr!W131),IF(Config!$C$6=5,SUM(Ene!W131+Feb!W131+Mar!W131+Abr!W131+May!W131),IF(Config!$C$6=6,SUM(+Ene!W131+Feb!W131+Mar!W131+Abr!W131+May!W131+Jun!W131),IF(Config!$C$6=7,SUM(Ene!W131+Feb!W131+Mar!W131+Abr!W131+May!W131+Jun!W131+Jul!W131),IF(Config!$C$6=8,SUM(+Ene!W131+Feb!W131+Mar!W131+Abr!W131+May!W131+Jun!W131+Jul!W131+Ago!W131),IF(Config!$C$6=9,SUM(+Ene!W131+Feb!W131+Mar!W131+Abr!W131+May!W131+Jun!W131+Jul!W131+Ago!W131+Set!W131),IF(Config!$C$6=10,SUM(+Ene!W131+Feb!W131+Mar!W131+Abr!W131+May!W131+Jun!W131+Jul!W131+Ago!W131+Set!W131+Oct!W131),IF(Config!$C$6=11,SUM(+Ene!W131+Feb!W131+Mar!W131+Abr!W131+May!W131+Jun!W131+Jul!W131+Ago!W131+Set!W131+Oct!W131+Nov!W131),IF(Config!$C$6=12,SUM(+Ene!W131+Feb!W131+Mar!W131+Abr!W131+May!W131+Jun!W131+Jul!W131+Ago!W131+Set!W131+Oct!W131+Nov!W131+Dic!W131)))))))))))))</f>
        <v>0</v>
      </c>
      <c r="X131" s="399">
        <f>IF(Config!$C$6=1,SUM(+Ene!X131),IF(Config!$C$6=2,SUM(+Ene!X131+Feb!X131),IF(Config!$C$6=3,SUM(+Ene!X131+Feb!X131+Mar!X131),IF(Config!$C$6=4,SUM(+Ene!X131+Feb!X131+Mar!X131+Abr!X131),IF(Config!$C$6=5,SUM(Ene!X131+Feb!X131+Mar!X131+Abr!X131+May!X131),IF(Config!$C$6=6,SUM(+Ene!X131+Feb!X131+Mar!X131+Abr!X131+May!X131+Jun!X131),IF(Config!$C$6=7,SUM(Ene!X131+Feb!X131+Mar!X131+Abr!X131+May!X131+Jun!X131+Jul!X131),IF(Config!$C$6=8,SUM(+Ene!X131+Feb!X131+Mar!X131+Abr!X131+May!X131+Jun!X131+Jul!X131+Ago!X131),IF(Config!$C$6=9,SUM(+Ene!X131+Feb!X131+Mar!X131+Abr!X131+May!X131+Jun!X131+Jul!X131+Ago!X131+Set!X131),IF(Config!$C$6=10,SUM(+Ene!X131+Feb!X131+Mar!X131+Abr!X131+May!X131+Jun!X131+Jul!X131+Ago!X131+Set!X131+Oct!X131),IF(Config!$C$6=11,SUM(+Ene!X131+Feb!X131+Mar!X131+Abr!X131+May!X131+Jun!X131+Jul!X131+Ago!X131+Set!X131+Oct!X131+Nov!X131),IF(Config!$C$6=12,SUM(+Ene!X131+Feb!X131+Mar!X131+Abr!X131+May!X131+Jun!X131+Jul!X131+Ago!X131+Set!X131+Oct!X131+Nov!X131+Dic!X131)))))))))))))</f>
        <v>0</v>
      </c>
      <c r="Y131" s="399">
        <f>IF(Config!$C$6=1,SUM(+Ene!Y131),IF(Config!$C$6=2,SUM(+Ene!Y131+Feb!Y131),IF(Config!$C$6=3,SUM(+Ene!Y131+Feb!Y131+Mar!Y131),IF(Config!$C$6=4,SUM(+Ene!Y131+Feb!Y131+Mar!Y131+Abr!Y131),IF(Config!$C$6=5,SUM(Ene!Y131+Feb!Y131+Mar!Y131+Abr!Y131+May!Y131),IF(Config!$C$6=6,SUM(+Ene!Y131+Feb!Y131+Mar!Y131+Abr!Y131+May!Y131+Jun!Y131),IF(Config!$C$6=7,SUM(Ene!Y131+Feb!Y131+Mar!Y131+Abr!Y131+May!Y131+Jun!Y131+Jul!Y131),IF(Config!$C$6=8,SUM(+Ene!Y131+Feb!Y131+Mar!Y131+Abr!Y131+May!Y131+Jun!Y131+Jul!Y131+Ago!Y131),IF(Config!$C$6=9,SUM(+Ene!Y131+Feb!Y131+Mar!Y131+Abr!Y131+May!Y131+Jun!Y131+Jul!Y131+Ago!Y131+Set!Y131),IF(Config!$C$6=10,SUM(+Ene!Y131+Feb!Y131+Mar!Y131+Abr!Y131+May!Y131+Jun!Y131+Jul!Y131+Ago!Y131+Set!Y131+Oct!Y131),IF(Config!$C$6=11,SUM(+Ene!Y131+Feb!Y131+Mar!Y131+Abr!Y131+May!Y131+Jun!Y131+Jul!Y131+Ago!Y131+Set!Y131+Oct!Y131+Nov!Y131),IF(Config!$C$6=12,SUM(+Ene!Y131+Feb!Y131+Mar!Y131+Abr!Y131+May!Y131+Jun!Y131+Jul!Y131+Ago!Y131+Set!Y131+Oct!Y131+Nov!Y131+Dic!Y131)))))))))))))</f>
        <v>0</v>
      </c>
      <c r="Z131" s="399">
        <f>IF(Config!$C$6=1,SUM(+Ene!Z131),IF(Config!$C$6=2,SUM(+Ene!Z131+Feb!Z131),IF(Config!$C$6=3,SUM(+Ene!Z131+Feb!Z131+Mar!Z131),IF(Config!$C$6=4,SUM(+Ene!Z131+Feb!Z131+Mar!Z131+Abr!Z131),IF(Config!$C$6=5,SUM(Ene!Z131+Feb!Z131+Mar!Z131+Abr!Z131+May!Z131),IF(Config!$C$6=6,SUM(+Ene!Z131+Feb!Z131+Mar!Z131+Abr!Z131+May!Z131+Jun!Z131),IF(Config!$C$6=7,SUM(Ene!Z131+Feb!Z131+Mar!Z131+Abr!Z131+May!Z131+Jun!Z131+Jul!Z131),IF(Config!$C$6=8,SUM(+Ene!Z131+Feb!Z131+Mar!Z131+Abr!Z131+May!Z131+Jun!Z131+Jul!Z131+Ago!Z131),IF(Config!$C$6=9,SUM(+Ene!Z131+Feb!Z131+Mar!Z131+Abr!Z131+May!Z131+Jun!Z131+Jul!Z131+Ago!Z131+Set!Z131),IF(Config!$C$6=10,SUM(+Ene!Z131+Feb!Z131+Mar!Z131+Abr!Z131+May!Z131+Jun!Z131+Jul!Z131+Ago!Z131+Set!Z131+Oct!Z131),IF(Config!$C$6=11,SUM(+Ene!Z131+Feb!Z131+Mar!Z131+Abr!Z131+May!Z131+Jun!Z131+Jul!Z131+Ago!Z131+Set!Z131+Oct!Z131+Nov!Z131),IF(Config!$C$6=12,SUM(+Ene!Z131+Feb!Z131+Mar!Z131+Abr!Z131+May!Z131+Jun!Z131+Jul!Z131+Ago!Z131+Set!Z131+Oct!Z131+Nov!Z131+Dic!Z131)))))))))))))</f>
        <v>0</v>
      </c>
      <c r="AA131" s="399">
        <f>IF(Config!$C$6=1,SUM(+Ene!AA131),IF(Config!$C$6=2,SUM(+Ene!AA131+Feb!AA131),IF(Config!$C$6=3,SUM(+Ene!AA131+Feb!AA131+Mar!AA131),IF(Config!$C$6=4,SUM(+Ene!AA131+Feb!AA131+Mar!AA131+Abr!AA131),IF(Config!$C$6=5,SUM(Ene!AA131+Feb!AA131+Mar!AA131+Abr!AA131+May!AA131),IF(Config!$C$6=6,SUM(+Ene!AA131+Feb!AA131+Mar!AA131+Abr!AA131+May!AA131+Jun!AA131),IF(Config!$C$6=7,SUM(Ene!AA131+Feb!AA131+Mar!AA131+Abr!AA131+May!AA131+Jun!AA131+Jul!AA131),IF(Config!$C$6=8,SUM(+Ene!AA131+Feb!AA131+Mar!AA131+Abr!AA131+May!AA131+Jun!AA131+Jul!AA131+Ago!AA131),IF(Config!$C$6=9,SUM(+Ene!AA131+Feb!AA131+Mar!AA131+Abr!AA131+May!AA131+Jun!AA131+Jul!AA131+Ago!AA131+Set!AA131),IF(Config!$C$6=10,SUM(+Ene!AA131+Feb!AA131+Mar!AA131+Abr!AA131+May!AA131+Jun!AA131+Jul!AA131+Ago!AA131+Set!AA131+Oct!AA131),IF(Config!$C$6=11,SUM(+Ene!AA131+Feb!AA131+Mar!AA131+Abr!AA131+May!AA131+Jun!AA131+Jul!AA131+Ago!AA131+Set!AA131+Oct!AA131+Nov!AA131),IF(Config!$C$6=12,SUM(+Ene!AA131+Feb!AA131+Mar!AA131+Abr!AA131+May!AA131+Jun!AA131+Jul!AA131+Ago!AA131+Set!AA131+Oct!AA131+Nov!AA131+Dic!AA131)))))))))))))</f>
        <v>0</v>
      </c>
      <c r="AB131" s="399">
        <f>IF(Config!$C$6=1,SUM(+Ene!AB131),IF(Config!$C$6=2,SUM(+Ene!AB131+Feb!AB131),IF(Config!$C$6=3,SUM(+Ene!AB131+Feb!AB131+Mar!AB131),IF(Config!$C$6=4,SUM(+Ene!AB131+Feb!AB131+Mar!AB131+Abr!AB131),IF(Config!$C$6=5,SUM(Ene!AB131+Feb!AB131+Mar!AB131+Abr!AB131+May!AB131),IF(Config!$C$6=6,SUM(+Ene!AB131+Feb!AB131+Mar!AB131+Abr!AB131+May!AB131+Jun!AB131),IF(Config!$C$6=7,SUM(Ene!AB131+Feb!AB131+Mar!AB131+Abr!AB131+May!AB131+Jun!AB131+Jul!AB131),IF(Config!$C$6=8,SUM(+Ene!AB131+Feb!AB131+Mar!AB131+Abr!AB131+May!AB131+Jun!AB131+Jul!AB131+Ago!AB131),IF(Config!$C$6=9,SUM(+Ene!AB131+Feb!AB131+Mar!AB131+Abr!AB131+May!AB131+Jun!AB131+Jul!AB131+Ago!AB131+Set!AB131),IF(Config!$C$6=10,SUM(+Ene!AB131+Feb!AB131+Mar!AB131+Abr!AB131+May!AB131+Jun!AB131+Jul!AB131+Ago!AB131+Set!AB131+Oct!AB131),IF(Config!$C$6=11,SUM(+Ene!AB131+Feb!AB131+Mar!AB131+Abr!AB131+May!AB131+Jun!AB131+Jul!AB131+Ago!AB131+Set!AB131+Oct!AB131+Nov!AB131),IF(Config!$C$6=12,SUM(+Ene!AB131+Feb!AB131+Mar!AB131+Abr!AB131+May!AB131+Jun!AB131+Jul!AB131+Ago!AB131+Set!AB131+Oct!AB131+Nov!AB131+Dic!AB131)))))))))))))</f>
        <v>0</v>
      </c>
      <c r="AC131" s="399">
        <f>IF(Config!$C$6=1,SUM(+Ene!AC131),IF(Config!$C$6=2,SUM(+Ene!AC131+Feb!AC131),IF(Config!$C$6=3,SUM(+Ene!AC131+Feb!AC131+Mar!AC131),IF(Config!$C$6=4,SUM(+Ene!AC131+Feb!AC131+Mar!AC131+Abr!AC131),IF(Config!$C$6=5,SUM(Ene!AC131+Feb!AC131+Mar!AC131+Abr!AC131+May!AC131),IF(Config!$C$6=6,SUM(+Ene!AC131+Feb!AC131+Mar!AC131+Abr!AC131+May!AC131+Jun!AC131),IF(Config!$C$6=7,SUM(Ene!AC131+Feb!AC131+Mar!AC131+Abr!AC131+May!AC131+Jun!AC131+Jul!AC131),IF(Config!$C$6=8,SUM(+Ene!AC131+Feb!AC131+Mar!AC131+Abr!AC131+May!AC131+Jun!AC131+Jul!AC131+Ago!AC131),IF(Config!$C$6=9,SUM(+Ene!AC131+Feb!AC131+Mar!AC131+Abr!AC131+May!AC131+Jun!AC131+Jul!AC131+Ago!AC131+Set!AC131),IF(Config!$C$6=10,SUM(+Ene!AC131+Feb!AC131+Mar!AC131+Abr!AC131+May!AC131+Jun!AC131+Jul!AC131+Ago!AC131+Set!AC131+Oct!AC131),IF(Config!$C$6=11,SUM(+Ene!AC131+Feb!AC131+Mar!AC131+Abr!AC131+May!AC131+Jun!AC131+Jul!AC131+Ago!AC131+Set!AC131+Oct!AC131+Nov!AC131),IF(Config!$C$6=12,SUM(+Ene!AC131+Feb!AC131+Mar!AC131+Abr!AC131+May!AC131+Jun!AC131+Jul!AC131+Ago!AC131+Set!AC131+Oct!AC131+Nov!AC131+Dic!AC131)))))))))))))</f>
        <v>0</v>
      </c>
      <c r="AD131" s="399">
        <f>IF(Config!$C$6=1,SUM(+Ene!AD131),IF(Config!$C$6=2,SUM(+Ene!AD131+Feb!AD131),IF(Config!$C$6=3,SUM(+Ene!AD131+Feb!AD131+Mar!AD131),IF(Config!$C$6=4,SUM(+Ene!AD131+Feb!AD131+Mar!AD131+Abr!AD131),IF(Config!$C$6=5,SUM(Ene!AD131+Feb!AD131+Mar!AD131+Abr!AD131+May!AD131),IF(Config!$C$6=6,SUM(+Ene!AD131+Feb!AD131+Mar!AD131+Abr!AD131+May!AD131+Jun!AD131),IF(Config!$C$6=7,SUM(Ene!AD131+Feb!AD131+Mar!AD131+Abr!AD131+May!AD131+Jun!AD131+Jul!AD131),IF(Config!$C$6=8,SUM(+Ene!AD131+Feb!AD131+Mar!AD131+Abr!AD131+May!AD131+Jun!AD131+Jul!AD131+Ago!AD131),IF(Config!$C$6=9,SUM(+Ene!AD131+Feb!AD131+Mar!AD131+Abr!AD131+May!AD131+Jun!AD131+Jul!AD131+Ago!AD131+Set!AD131),IF(Config!$C$6=10,SUM(+Ene!AD131+Feb!AD131+Mar!AD131+Abr!AD131+May!AD131+Jun!AD131+Jul!AD131+Ago!AD131+Set!AD131+Oct!AD131),IF(Config!$C$6=11,SUM(+Ene!AD131+Feb!AD131+Mar!AD131+Abr!AD131+May!AD131+Jun!AD131+Jul!AD131+Ago!AD131+Set!AD131+Oct!AD131+Nov!AD131),IF(Config!$C$6=12,SUM(+Ene!AD131+Feb!AD131+Mar!AD131+Abr!AD131+May!AD131+Jun!AD131+Jul!AD131+Ago!AD131+Set!AD131+Oct!AD131+Nov!AD131+Dic!AD131)))))))))))))</f>
        <v>0</v>
      </c>
      <c r="AE131" s="399">
        <f>IF(Config!$C$6=1,SUM(+Ene!AE131),IF(Config!$C$6=2,SUM(+Ene!AE131+Feb!AE131),IF(Config!$C$6=3,SUM(+Ene!AE131+Feb!AE131+Mar!AE131),IF(Config!$C$6=4,SUM(+Ene!AE131+Feb!AE131+Mar!AE131+Abr!AE131),IF(Config!$C$6=5,SUM(Ene!AE131+Feb!AE131+Mar!AE131+Abr!AE131+May!AE131),IF(Config!$C$6=6,SUM(+Ene!AE131+Feb!AE131+Mar!AE131+Abr!AE131+May!AE131+Jun!AE131),IF(Config!$C$6=7,SUM(Ene!AE131+Feb!AE131+Mar!AE131+Abr!AE131+May!AE131+Jun!AE131+Jul!AE131),IF(Config!$C$6=8,SUM(+Ene!AE131+Feb!AE131+Mar!AE131+Abr!AE131+May!AE131+Jun!AE131+Jul!AE131+Ago!AE131),IF(Config!$C$6=9,SUM(+Ene!AE131+Feb!AE131+Mar!AE131+Abr!AE131+May!AE131+Jun!AE131+Jul!AE131+Ago!AE131+Set!AE131),IF(Config!$C$6=10,SUM(+Ene!AE131+Feb!AE131+Mar!AE131+Abr!AE131+May!AE131+Jun!AE131+Jul!AE131+Ago!AE131+Set!AE131+Oct!AE131),IF(Config!$C$6=11,SUM(+Ene!AE131+Feb!AE131+Mar!AE131+Abr!AE131+May!AE131+Jun!AE131+Jul!AE131+Ago!AE131+Set!AE131+Oct!AE131+Nov!AE131),IF(Config!$C$6=12,SUM(+Ene!AE131+Feb!AE131+Mar!AE131+Abr!AE131+May!AE131+Jun!AE131+Jul!AE131+Ago!AE131+Set!AE131+Oct!AE131+Nov!AE131+Dic!AE131)))))))))))))</f>
        <v>0</v>
      </c>
      <c r="AF131" s="399">
        <f>IF(Config!$C$6=1,SUM(+Ene!AF131),IF(Config!$C$6=2,SUM(+Ene!AF131+Feb!AF131),IF(Config!$C$6=3,SUM(+Ene!AF131+Feb!AF131+Mar!AF131),IF(Config!$C$6=4,SUM(+Ene!AF131+Feb!AF131+Mar!AF131+Abr!AF131),IF(Config!$C$6=5,SUM(Ene!AF131+Feb!AF131+Mar!AF131+Abr!AF131+May!AF131),IF(Config!$C$6=6,SUM(+Ene!AF131+Feb!AF131+Mar!AF131+Abr!AF131+May!AF131+Jun!AF131),IF(Config!$C$6=7,SUM(Ene!AF131+Feb!AF131+Mar!AF131+Abr!AF131+May!AF131+Jun!AF131+Jul!AF131),IF(Config!$C$6=8,SUM(+Ene!AF131+Feb!AF131+Mar!AF131+Abr!AF131+May!AF131+Jun!AF131+Jul!AF131+Ago!AF131),IF(Config!$C$6=9,SUM(+Ene!AF131+Feb!AF131+Mar!AF131+Abr!AF131+May!AF131+Jun!AF131+Jul!AF131+Ago!AF131+Set!AF131),IF(Config!$C$6=10,SUM(+Ene!AF131+Feb!AF131+Mar!AF131+Abr!AF131+May!AF131+Jun!AF131+Jul!AF131+Ago!AF131+Set!AF131+Oct!AF131),IF(Config!$C$6=11,SUM(+Ene!AF131+Feb!AF131+Mar!AF131+Abr!AF131+May!AF131+Jun!AF131+Jul!AF131+Ago!AF131+Set!AF131+Oct!AF131+Nov!AF131),IF(Config!$C$6=12,SUM(+Ene!AF131+Feb!AF131+Mar!AF131+Abr!AF131+May!AF131+Jun!AF131+Jul!AF131+Ago!AF131+Set!AF131+Oct!AF131+Nov!AF131+Dic!AF131)))))))))))))</f>
        <v>0</v>
      </c>
      <c r="AG131" s="399">
        <f>IF(Config!$C$6=1,SUM(+Ene!AG131),IF(Config!$C$6=2,SUM(+Ene!AG131+Feb!AG131),IF(Config!$C$6=3,SUM(+Ene!AG131+Feb!AG131+Mar!AG131),IF(Config!$C$6=4,SUM(+Ene!AG131+Feb!AG131+Mar!AG131+Abr!AG131),IF(Config!$C$6=5,SUM(Ene!AG131+Feb!AG131+Mar!AG131+Abr!AG131+May!AG131),IF(Config!$C$6=6,SUM(+Ene!AG131+Feb!AG131+Mar!AG131+Abr!AG131+May!AG131+Jun!AG131),IF(Config!$C$6=7,SUM(Ene!AG131+Feb!AG131+Mar!AG131+Abr!AG131+May!AG131+Jun!AG131+Jul!AG131),IF(Config!$C$6=8,SUM(+Ene!AG131+Feb!AG131+Mar!AG131+Abr!AG131+May!AG131+Jun!AG131+Jul!AG131+Ago!AG131),IF(Config!$C$6=9,SUM(+Ene!AG131+Feb!AG131+Mar!AG131+Abr!AG131+May!AG131+Jun!AG131+Jul!AG131+Ago!AG131+Set!AG131),IF(Config!$C$6=10,SUM(+Ene!AG131+Feb!AG131+Mar!AG131+Abr!AG131+May!AG131+Jun!AG131+Jul!AG131+Ago!AG131+Set!AG131+Oct!AG131),IF(Config!$C$6=11,SUM(+Ene!AG131+Feb!AG131+Mar!AG131+Abr!AG131+May!AG131+Jun!AG131+Jul!AG131+Ago!AG131+Set!AG131+Oct!AG131+Nov!AG131),IF(Config!$C$6=12,SUM(+Ene!AG131+Feb!AG131+Mar!AG131+Abr!AG131+May!AG131+Jun!AG131+Jul!AG131+Ago!AG131+Set!AG131+Oct!AG131+Nov!AG131+Dic!AG131)))))))))))))</f>
        <v>0</v>
      </c>
      <c r="AH131" s="399">
        <f>IF(Config!$C$6=1,SUM(+Ene!AH131),IF(Config!$C$6=2,SUM(+Ene!AH131+Feb!AH131),IF(Config!$C$6=3,SUM(+Ene!AH131+Feb!AH131+Mar!AH131),IF(Config!$C$6=4,SUM(+Ene!AH131+Feb!AH131+Mar!AH131+Abr!AH131),IF(Config!$C$6=5,SUM(Ene!AH131+Feb!AH131+Mar!AH131+Abr!AH131+May!AH131),IF(Config!$C$6=6,SUM(+Ene!AH131+Feb!AH131+Mar!AH131+Abr!AH131+May!AH131+Jun!AH131),IF(Config!$C$6=7,SUM(Ene!AH131+Feb!AH131+Mar!AH131+Abr!AH131+May!AH131+Jun!AH131+Jul!AH131),IF(Config!$C$6=8,SUM(+Ene!AH131+Feb!AH131+Mar!AH131+Abr!AH131+May!AH131+Jun!AH131+Jul!AH131+Ago!AH131),IF(Config!$C$6=9,SUM(+Ene!AH131+Feb!AH131+Mar!AH131+Abr!AH131+May!AH131+Jun!AH131+Jul!AH131+Ago!AH131+Set!AH131),IF(Config!$C$6=10,SUM(+Ene!AH131+Feb!AH131+Mar!AH131+Abr!AH131+May!AH131+Jun!AH131+Jul!AH131+Ago!AH131+Set!AH131+Oct!AH131),IF(Config!$C$6=11,SUM(+Ene!AH131+Feb!AH131+Mar!AH131+Abr!AH131+May!AH131+Jun!AH131+Jul!AH131+Ago!AH131+Set!AH131+Oct!AH131+Nov!AH131),IF(Config!$C$6=12,SUM(+Ene!AH131+Feb!AH131+Mar!AH131+Abr!AH131+May!AH131+Jun!AH131+Jul!AH131+Ago!AH131+Set!AH131+Oct!AH131+Nov!AH131+Dic!AH131)))))))))))))</f>
        <v>0</v>
      </c>
      <c r="AI131" s="399">
        <f>IF(Config!$C$6=1,SUM(+Ene!AI131),IF(Config!$C$6=2,SUM(+Ene!AI131+Feb!AI131),IF(Config!$C$6=3,SUM(+Ene!AI131+Feb!AI131+Mar!AI131),IF(Config!$C$6=4,SUM(+Ene!AI131+Feb!AI131+Mar!AI131+Abr!AI131),IF(Config!$C$6=5,SUM(Ene!AI131+Feb!AI131+Mar!AI131+Abr!AI131+May!AI131),IF(Config!$C$6=6,SUM(+Ene!AI131+Feb!AI131+Mar!AI131+Abr!AI131+May!AI131+Jun!AI131),IF(Config!$C$6=7,SUM(Ene!AI131+Feb!AI131+Mar!AI131+Abr!AI131+May!AI131+Jun!AI131+Jul!AI131),IF(Config!$C$6=8,SUM(+Ene!AI131+Feb!AI131+Mar!AI131+Abr!AI131+May!AI131+Jun!AI131+Jul!AI131+Ago!AI131),IF(Config!$C$6=9,SUM(+Ene!AI131+Feb!AI131+Mar!AI131+Abr!AI131+May!AI131+Jun!AI131+Jul!AI131+Ago!AI131+Set!AI131),IF(Config!$C$6=10,SUM(+Ene!AI131+Feb!AI131+Mar!AI131+Abr!AI131+May!AI131+Jun!AI131+Jul!AI131+Ago!AI131+Set!AI131+Oct!AI131),IF(Config!$C$6=11,SUM(+Ene!AI131+Feb!AI131+Mar!AI131+Abr!AI131+May!AI131+Jun!AI131+Jul!AI131+Ago!AI131+Set!AI131+Oct!AI131+Nov!AI131),IF(Config!$C$6=12,SUM(+Ene!AI131+Feb!AI131+Mar!AI131+Abr!AI131+May!AI131+Jun!AI131+Jul!AI131+Ago!AI131+Set!AI131+Oct!AI131+Nov!AI131+Dic!AI131)))))))))))))</f>
        <v>0</v>
      </c>
      <c r="AJ131" s="399">
        <f>IF(Config!$C$6=1,SUM(+Ene!AJ131),IF(Config!$C$6=2,SUM(+Ene!AJ131+Feb!AJ131),IF(Config!$C$6=3,SUM(+Ene!AJ131+Feb!AJ131+Mar!AJ131),IF(Config!$C$6=4,SUM(+Ene!AJ131+Feb!AJ131+Mar!AJ131+Abr!AJ131),IF(Config!$C$6=5,SUM(Ene!AJ131+Feb!AJ131+Mar!AJ131+Abr!AJ131+May!AJ131),IF(Config!$C$6=6,SUM(+Ene!AJ131+Feb!AJ131+Mar!AJ131+Abr!AJ131+May!AJ131+Jun!AJ131),IF(Config!$C$6=7,SUM(Ene!AJ131+Feb!AJ131+Mar!AJ131+Abr!AJ131+May!AJ131+Jun!AJ131+Jul!AJ131),IF(Config!$C$6=8,SUM(+Ene!AJ131+Feb!AJ131+Mar!AJ131+Abr!AJ131+May!AJ131+Jun!AJ131+Jul!AJ131+Ago!AJ131),IF(Config!$C$6=9,SUM(+Ene!AJ131+Feb!AJ131+Mar!AJ131+Abr!AJ131+May!AJ131+Jun!AJ131+Jul!AJ131+Ago!AJ131+Set!AJ131),IF(Config!$C$6=10,SUM(+Ene!AJ131+Feb!AJ131+Mar!AJ131+Abr!AJ131+May!AJ131+Jun!AJ131+Jul!AJ131+Ago!AJ131+Set!AJ131+Oct!AJ131),IF(Config!$C$6=11,SUM(+Ene!AJ131+Feb!AJ131+Mar!AJ131+Abr!AJ131+May!AJ131+Jun!AJ131+Jul!AJ131+Ago!AJ131+Set!AJ131+Oct!AJ131+Nov!AJ131),IF(Config!$C$6=12,SUM(+Ene!AJ131+Feb!AJ131+Mar!AJ131+Abr!AJ131+May!AJ131+Jun!AJ131+Jul!AJ131+Ago!AJ131+Set!AJ131+Oct!AJ131+Nov!AJ131+Dic!AJ131)))))))))))))</f>
        <v>0</v>
      </c>
      <c r="AK131" s="399">
        <f>IF(Config!$C$6=1,SUM(+Ene!AK131),IF(Config!$C$6=2,SUM(+Ene!AK131+Feb!AK131),IF(Config!$C$6=3,SUM(+Ene!AK131+Feb!AK131+Mar!AK131),IF(Config!$C$6=4,SUM(+Ene!AK131+Feb!AK131+Mar!AK131+Abr!AK131),IF(Config!$C$6=5,SUM(Ene!AK131+Feb!AK131+Mar!AK131+Abr!AK131+May!AK131),IF(Config!$C$6=6,SUM(+Ene!AK131+Feb!AK131+Mar!AK131+Abr!AK131+May!AK131+Jun!AK131),IF(Config!$C$6=7,SUM(Ene!AK131+Feb!AK131+Mar!AK131+Abr!AK131+May!AK131+Jun!AK131+Jul!AK131),IF(Config!$C$6=8,SUM(+Ene!AK131+Feb!AK131+Mar!AK131+Abr!AK131+May!AK131+Jun!AK131+Jul!AK131+Ago!AK131),IF(Config!$C$6=9,SUM(+Ene!AK131+Feb!AK131+Mar!AK131+Abr!AK131+May!AK131+Jun!AK131+Jul!AK131+Ago!AK131+Set!AK131),IF(Config!$C$6=10,SUM(+Ene!AK131+Feb!AK131+Mar!AK131+Abr!AK131+May!AK131+Jun!AK131+Jul!AK131+Ago!AK131+Set!AK131+Oct!AK131),IF(Config!$C$6=11,SUM(+Ene!AK131+Feb!AK131+Mar!AK131+Abr!AK131+May!AK131+Jun!AK131+Jul!AK131+Ago!AK131+Set!AK131+Oct!AK131+Nov!AK131),IF(Config!$C$6=12,SUM(+Ene!AK131+Feb!AK131+Mar!AK131+Abr!AK131+May!AK131+Jun!AK131+Jul!AK131+Ago!AK131+Set!AK131+Oct!AK131+Nov!AK131+Dic!AK131)))))))))))))</f>
        <v>0</v>
      </c>
      <c r="AL131" s="399">
        <f>IF(Config!$C$6=1,SUM(+Ene!AL131),IF(Config!$C$6=2,SUM(+Ene!AL131+Feb!AL131),IF(Config!$C$6=3,SUM(+Ene!AL131+Feb!AL131+Mar!AL131),IF(Config!$C$6=4,SUM(+Ene!AL131+Feb!AL131+Mar!AL131+Abr!AL131),IF(Config!$C$6=5,SUM(Ene!AL131+Feb!AL131+Mar!AL131+Abr!AL131+May!AL131),IF(Config!$C$6=6,SUM(+Ene!AL131+Feb!AL131+Mar!AL131+Abr!AL131+May!AL131+Jun!AL131),IF(Config!$C$6=7,SUM(Ene!AL131+Feb!AL131+Mar!AL131+Abr!AL131+May!AL131+Jun!AL131+Jul!AL131),IF(Config!$C$6=8,SUM(+Ene!AL131+Feb!AL131+Mar!AL131+Abr!AL131+May!AL131+Jun!AL131+Jul!AL131+Ago!AL131),IF(Config!$C$6=9,SUM(+Ene!AL131+Feb!AL131+Mar!AL131+Abr!AL131+May!AL131+Jun!AL131+Jul!AL131+Ago!AL131+Set!AL131),IF(Config!$C$6=10,SUM(+Ene!AL131+Feb!AL131+Mar!AL131+Abr!AL131+May!AL131+Jun!AL131+Jul!AL131+Ago!AL131+Set!AL131+Oct!AL131),IF(Config!$C$6=11,SUM(+Ene!AL131+Feb!AL131+Mar!AL131+Abr!AL131+May!AL131+Jun!AL131+Jul!AL131+Ago!AL131+Set!AL131+Oct!AL131+Nov!AL131),IF(Config!$C$6=12,SUM(+Ene!AL131+Feb!AL131+Mar!AL131+Abr!AL131+May!AL131+Jun!AL131+Jul!AL131+Ago!AL131+Set!AL131+Oct!AL131+Nov!AL131+Dic!AL131)))))))))))))</f>
        <v>0</v>
      </c>
      <c r="AM131" s="399">
        <f>IF(Config!$C$6=1,SUM(+Ene!AM131),IF(Config!$C$6=2,SUM(+Ene!AM131+Feb!AM131),IF(Config!$C$6=3,SUM(+Ene!AM131+Feb!AM131+Mar!AM131),IF(Config!$C$6=4,SUM(+Ene!AM131+Feb!AM131+Mar!AM131+Abr!AM131),IF(Config!$C$6=5,SUM(Ene!AM131+Feb!AM131+Mar!AM131+Abr!AM131+May!AM131),IF(Config!$C$6=6,SUM(+Ene!AM131+Feb!AM131+Mar!AM131+Abr!AM131+May!AM131+Jun!AM131),IF(Config!$C$6=7,SUM(Ene!AM131+Feb!AM131+Mar!AM131+Abr!AM131+May!AM131+Jun!AM131+Jul!AM131),IF(Config!$C$6=8,SUM(+Ene!AM131+Feb!AM131+Mar!AM131+Abr!AM131+May!AM131+Jun!AM131+Jul!AM131+Ago!AM131),IF(Config!$C$6=9,SUM(+Ene!AM131+Feb!AM131+Mar!AM131+Abr!AM131+May!AM131+Jun!AM131+Jul!AM131+Ago!AM131+Set!AM131),IF(Config!$C$6=10,SUM(+Ene!AM131+Feb!AM131+Mar!AM131+Abr!AM131+May!AM131+Jun!AM131+Jul!AM131+Ago!AM131+Set!AM131+Oct!AM131),IF(Config!$C$6=11,SUM(+Ene!AM131+Feb!AM131+Mar!AM131+Abr!AM131+May!AM131+Jun!AM131+Jul!AM131+Ago!AM131+Set!AM131+Oct!AM131+Nov!AM131),IF(Config!$C$6=12,SUM(+Ene!AM131+Feb!AM131+Mar!AM131+Abr!AM131+May!AM131+Jun!AM131+Jul!AM131+Ago!AM131+Set!AM131+Oct!AM131+Nov!AM131+Dic!AM131)))))))))))))</f>
        <v>0</v>
      </c>
      <c r="AN131" s="399">
        <f>IF(Config!$C$6=1,SUM(+Ene!AN131),IF(Config!$C$6=2,SUM(+Ene!AN131+Feb!AN131),IF(Config!$C$6=3,SUM(+Ene!AN131+Feb!AN131+Mar!AN131),IF(Config!$C$6=4,SUM(+Ene!AN131+Feb!AN131+Mar!AN131+Abr!AN131),IF(Config!$C$6=5,SUM(Ene!AN131+Feb!AN131+Mar!AN131+Abr!AN131+May!AN131),IF(Config!$C$6=6,SUM(+Ene!AN131+Feb!AN131+Mar!AN131+Abr!AN131+May!AN131+Jun!AN131),IF(Config!$C$6=7,SUM(Ene!AN131+Feb!AN131+Mar!AN131+Abr!AN131+May!AN131+Jun!AN131+Jul!AN131),IF(Config!$C$6=8,SUM(+Ene!AN131+Feb!AN131+Mar!AN131+Abr!AN131+May!AN131+Jun!AN131+Jul!AN131+Ago!AN131),IF(Config!$C$6=9,SUM(+Ene!AN131+Feb!AN131+Mar!AN131+Abr!AN131+May!AN131+Jun!AN131+Jul!AN131+Ago!AN131+Set!AN131),IF(Config!$C$6=10,SUM(+Ene!AN131+Feb!AN131+Mar!AN131+Abr!AN131+May!AN131+Jun!AN131+Jul!AN131+Ago!AN131+Set!AN131+Oct!AN131),IF(Config!$C$6=11,SUM(+Ene!AN131+Feb!AN131+Mar!AN131+Abr!AN131+May!AN131+Jun!AN131+Jul!AN131+Ago!AN131+Set!AN131+Oct!AN131+Nov!AN131),IF(Config!$C$6=12,SUM(+Ene!AN131+Feb!AN131+Mar!AN131+Abr!AN131+May!AN131+Jun!AN131+Jul!AN131+Ago!AN131+Set!AN131+Oct!AN131+Nov!AN131+Dic!AN131)))))))))))))</f>
        <v>0</v>
      </c>
      <c r="AO131" s="399">
        <f>IF(Config!$C$6=1,SUM(+Ene!AO131),IF(Config!$C$6=2,SUM(+Ene!AO131+Feb!AO131),IF(Config!$C$6=3,SUM(+Ene!AO131+Feb!AO131+Mar!AO131),IF(Config!$C$6=4,SUM(+Ene!AO131+Feb!AO131+Mar!AO131+Abr!AO131),IF(Config!$C$6=5,SUM(Ene!AO131+Feb!AO131+Mar!AO131+Abr!AO131+May!AO131),IF(Config!$C$6=6,SUM(+Ene!AO131+Feb!AO131+Mar!AO131+Abr!AO131+May!AO131+Jun!AO131),IF(Config!$C$6=7,SUM(Ene!AO131+Feb!AO131+Mar!AO131+Abr!AO131+May!AO131+Jun!AO131+Jul!AO131),IF(Config!$C$6=8,SUM(+Ene!AO131+Feb!AO131+Mar!AO131+Abr!AO131+May!AO131+Jun!AO131+Jul!AO131+Ago!AO131),IF(Config!$C$6=9,SUM(+Ene!AO131+Feb!AO131+Mar!AO131+Abr!AO131+May!AO131+Jun!AO131+Jul!AO131+Ago!AO131+Set!AO131),IF(Config!$C$6=10,SUM(+Ene!AO131+Feb!AO131+Mar!AO131+Abr!AO131+May!AO131+Jun!AO131+Jul!AO131+Ago!AO131+Set!AO131+Oct!AO131),IF(Config!$C$6=11,SUM(+Ene!AO131+Feb!AO131+Mar!AO131+Abr!AO131+May!AO131+Jun!AO131+Jul!AO131+Ago!AO131+Set!AO131+Oct!AO131+Nov!AO131),IF(Config!$C$6=12,SUM(+Ene!AO131+Feb!AO131+Mar!AO131+Abr!AO131+May!AO131+Jun!AO131+Jul!AO131+Ago!AO131+Set!AO131+Oct!AO131+Nov!AO131+Dic!AO131)))))))))))))</f>
        <v>0</v>
      </c>
      <c r="AP131" s="399">
        <f>IF(Config!$C$6=1,SUM(+Ene!AP131),IF(Config!$C$6=2,SUM(+Ene!AP131+Feb!AP131),IF(Config!$C$6=3,SUM(+Ene!AP131+Feb!AP131+Mar!AP131),IF(Config!$C$6=4,SUM(+Ene!AP131+Feb!AP131+Mar!AP131+Abr!AP131),IF(Config!$C$6=5,SUM(Ene!AP131+Feb!AP131+Mar!AP131+Abr!AP131+May!AP131),IF(Config!$C$6=6,SUM(+Ene!AP131+Feb!AP131+Mar!AP131+Abr!AP131+May!AP131+Jun!AP131),IF(Config!$C$6=7,SUM(Ene!AP131+Feb!AP131+Mar!AP131+Abr!AP131+May!AP131+Jun!AP131+Jul!AP131),IF(Config!$C$6=8,SUM(+Ene!AP131+Feb!AP131+Mar!AP131+Abr!AP131+May!AP131+Jun!AP131+Jul!AP131+Ago!AP131),IF(Config!$C$6=9,SUM(+Ene!AP131+Feb!AP131+Mar!AP131+Abr!AP131+May!AP131+Jun!AP131+Jul!AP131+Ago!AP131+Set!AP131),IF(Config!$C$6=10,SUM(+Ene!AP131+Feb!AP131+Mar!AP131+Abr!AP131+May!AP131+Jun!AP131+Jul!AP131+Ago!AP131+Set!AP131+Oct!AP131),IF(Config!$C$6=11,SUM(+Ene!AP131+Feb!AP131+Mar!AP131+Abr!AP131+May!AP131+Jun!AP131+Jul!AP131+Ago!AP131+Set!AP131+Oct!AP131+Nov!AP131),IF(Config!$C$6=12,SUM(+Ene!AP131+Feb!AP131+Mar!AP131+Abr!AP131+May!AP131+Jun!AP131+Jul!AP131+Ago!AP131+Set!AP131+Oct!AP131+Nov!AP131+Dic!AP131)))))))))))))</f>
        <v>0</v>
      </c>
      <c r="AQ131" s="399">
        <f>IF(Config!$C$6=1,SUM(+Ene!AQ131),IF(Config!$C$6=2,SUM(+Ene!AQ131+Feb!AQ131),IF(Config!$C$6=3,SUM(+Ene!AQ131+Feb!AQ131+Mar!AQ131),IF(Config!$C$6=4,SUM(+Ene!AQ131+Feb!AQ131+Mar!AQ131+Abr!AQ131),IF(Config!$C$6=5,SUM(Ene!AQ131+Feb!AQ131+Mar!AQ131+Abr!AQ131+May!AQ131),IF(Config!$C$6=6,SUM(+Ene!AQ131+Feb!AQ131+Mar!AQ131+Abr!AQ131+May!AQ131+Jun!AQ131),IF(Config!$C$6=7,SUM(Ene!AQ131+Feb!AQ131+Mar!AQ131+Abr!AQ131+May!AQ131+Jun!AQ131+Jul!AQ131),IF(Config!$C$6=8,SUM(+Ene!AQ131+Feb!AQ131+Mar!AQ131+Abr!AQ131+May!AQ131+Jun!AQ131+Jul!AQ131+Ago!AQ131),IF(Config!$C$6=9,SUM(+Ene!AQ131+Feb!AQ131+Mar!AQ131+Abr!AQ131+May!AQ131+Jun!AQ131+Jul!AQ131+Ago!AQ131+Set!AQ131),IF(Config!$C$6=10,SUM(+Ene!AQ131+Feb!AQ131+Mar!AQ131+Abr!AQ131+May!AQ131+Jun!AQ131+Jul!AQ131+Ago!AQ131+Set!AQ131+Oct!AQ131),IF(Config!$C$6=11,SUM(+Ene!AQ131+Feb!AQ131+Mar!AQ131+Abr!AQ131+May!AQ131+Jun!AQ131+Jul!AQ131+Ago!AQ131+Set!AQ131+Oct!AQ131+Nov!AQ131),IF(Config!$C$6=12,SUM(+Ene!AQ131+Feb!AQ131+Mar!AQ131+Abr!AQ131+May!AQ131+Jun!AQ131+Jul!AQ131+Ago!AQ131+Set!AQ131+Oct!AQ131+Nov!AQ131+Dic!AQ131)))))))))))))</f>
        <v>0</v>
      </c>
      <c r="AR131" s="399">
        <f>IF(Config!$C$6=1,SUM(+Ene!AR131),IF(Config!$C$6=2,SUM(+Ene!AR131+Feb!AR131),IF(Config!$C$6=3,SUM(+Ene!AR131+Feb!AR131+Mar!AR131),IF(Config!$C$6=4,SUM(+Ene!AR131+Feb!AR131+Mar!AR131+Abr!AR131),IF(Config!$C$6=5,SUM(Ene!AR131+Feb!AR131+Mar!AR131+Abr!AR131+May!AR131),IF(Config!$C$6=6,SUM(+Ene!AR131+Feb!AR131+Mar!AR131+Abr!AR131+May!AR131+Jun!AR131),IF(Config!$C$6=7,SUM(Ene!AR131+Feb!AR131+Mar!AR131+Abr!AR131+May!AR131+Jun!AR131+Jul!AR131),IF(Config!$C$6=8,SUM(+Ene!AR131+Feb!AR131+Mar!AR131+Abr!AR131+May!AR131+Jun!AR131+Jul!AR131+Ago!AR131),IF(Config!$C$6=9,SUM(+Ene!AR131+Feb!AR131+Mar!AR131+Abr!AR131+May!AR131+Jun!AR131+Jul!AR131+Ago!AR131+Set!AR131),IF(Config!$C$6=10,SUM(+Ene!AR131+Feb!AR131+Mar!AR131+Abr!AR131+May!AR131+Jun!AR131+Jul!AR131+Ago!AR131+Set!AR131+Oct!AR131),IF(Config!$C$6=11,SUM(+Ene!AR131+Feb!AR131+Mar!AR131+Abr!AR131+May!AR131+Jun!AR131+Jul!AR131+Ago!AR131+Set!AR131+Oct!AR131+Nov!AR131),IF(Config!$C$6=12,SUM(+Ene!AR131+Feb!AR131+Mar!AR131+Abr!AR131+May!AR131+Jun!AR131+Jul!AR131+Ago!AR131+Set!AR131+Oct!AR131+Nov!AR131+Dic!AR131)))))))))))))</f>
        <v>0</v>
      </c>
      <c r="AS131" s="399">
        <f>IF(Config!$C$6=1,SUM(+Ene!AS131),IF(Config!$C$6=2,SUM(+Ene!AS131+Feb!AS131),IF(Config!$C$6=3,SUM(+Ene!AS131+Feb!AS131+Mar!AS131),IF(Config!$C$6=4,SUM(+Ene!AS131+Feb!AS131+Mar!AS131+Abr!AS131),IF(Config!$C$6=5,SUM(Ene!AS131+Feb!AS131+Mar!AS131+Abr!AS131+May!AS131),IF(Config!$C$6=6,SUM(+Ene!AS131+Feb!AS131+Mar!AS131+Abr!AS131+May!AS131+Jun!AS131),IF(Config!$C$6=7,SUM(Ene!AS131+Feb!AS131+Mar!AS131+Abr!AS131+May!AS131+Jun!AS131+Jul!AS131),IF(Config!$C$6=8,SUM(+Ene!AS131+Feb!AS131+Mar!AS131+Abr!AS131+May!AS131+Jun!AS131+Jul!AS131+Ago!AS131),IF(Config!$C$6=9,SUM(+Ene!AS131+Feb!AS131+Mar!AS131+Abr!AS131+May!AS131+Jun!AS131+Jul!AS131+Ago!AS131+Set!AS131),IF(Config!$C$6=10,SUM(+Ene!AS131+Feb!AS131+Mar!AS131+Abr!AS131+May!AS131+Jun!AS131+Jul!AS131+Ago!AS131+Set!AS131+Oct!AS131),IF(Config!$C$6=11,SUM(+Ene!AS131+Feb!AS131+Mar!AS131+Abr!AS131+May!AS131+Jun!AS131+Jul!AS131+Ago!AS131+Set!AS131+Oct!AS131+Nov!AS131),IF(Config!$C$6=12,SUM(+Ene!AS131+Feb!AS131+Mar!AS131+Abr!AS131+May!AS131+Jun!AS131+Jul!AS131+Ago!AS131+Set!AS131+Oct!AS131+Nov!AS131+Dic!AS131)))))))))))))</f>
        <v>0</v>
      </c>
      <c r="AT131" s="399">
        <f>IF(Config!$C$6=1,SUM(+Ene!AT131),IF(Config!$C$6=2,SUM(+Ene!AT131+Feb!AT131),IF(Config!$C$6=3,SUM(+Ene!AT131+Feb!AT131+Mar!AT131),IF(Config!$C$6=4,SUM(+Ene!AT131+Feb!AT131+Mar!AT131+Abr!AT131),IF(Config!$C$6=5,SUM(Ene!AT131+Feb!AT131+Mar!AT131+Abr!AT131+May!AT131),IF(Config!$C$6=6,SUM(+Ene!AT131+Feb!AT131+Mar!AT131+Abr!AT131+May!AT131+Jun!AT131),IF(Config!$C$6=7,SUM(Ene!AT131+Feb!AT131+Mar!AT131+Abr!AT131+May!AT131+Jun!AT131+Jul!AT131),IF(Config!$C$6=8,SUM(+Ene!AT131+Feb!AT131+Mar!AT131+Abr!AT131+May!AT131+Jun!AT131+Jul!AT131+Ago!AT131),IF(Config!$C$6=9,SUM(+Ene!AT131+Feb!AT131+Mar!AT131+Abr!AT131+May!AT131+Jun!AT131+Jul!AT131+Ago!AT131+Set!AT131),IF(Config!$C$6=10,SUM(+Ene!AT131+Feb!AT131+Mar!AT131+Abr!AT131+May!AT131+Jun!AT131+Jul!AT131+Ago!AT131+Set!AT131+Oct!AT131),IF(Config!$C$6=11,SUM(+Ene!AT131+Feb!AT131+Mar!AT131+Abr!AT131+May!AT131+Jun!AT131+Jul!AT131+Ago!AT131+Set!AT131+Oct!AT131+Nov!AT131),IF(Config!$C$6=12,SUM(+Ene!AT131+Feb!AT131+Mar!AT131+Abr!AT131+May!AT131+Jun!AT131+Jul!AT131+Ago!AT131+Set!AT131+Oct!AT131+Nov!AT131+Dic!AT131)))))))))))))</f>
        <v>0</v>
      </c>
      <c r="AU131">
        <f t="shared" si="79"/>
        <v>0</v>
      </c>
      <c r="AV131" s="395">
        <f t="shared" si="81"/>
        <v>0</v>
      </c>
      <c r="AW131" s="395">
        <f t="shared" si="82"/>
        <v>0</v>
      </c>
      <c r="AX131" s="395">
        <f t="shared" si="83"/>
        <v>0</v>
      </c>
      <c r="AY131" s="395">
        <f t="shared" si="84"/>
        <v>0</v>
      </c>
      <c r="AZ131" s="395">
        <f t="shared" si="85"/>
        <v>0</v>
      </c>
      <c r="BA131" s="395">
        <f t="shared" si="86"/>
        <v>0</v>
      </c>
      <c r="BB131" s="37">
        <f t="shared" si="59"/>
        <v>0</v>
      </c>
      <c r="BC131" s="395">
        <f t="shared" si="87"/>
        <v>0</v>
      </c>
      <c r="BD131" s="396">
        <f t="shared" si="88"/>
        <v>0</v>
      </c>
      <c r="BE131" s="395">
        <f t="shared" si="89"/>
        <v>0</v>
      </c>
      <c r="BF131" s="54">
        <f t="shared" si="90"/>
        <v>0</v>
      </c>
      <c r="BG131" t="str">
        <f t="shared" si="80"/>
        <v>OK</v>
      </c>
    </row>
    <row r="132" spans="1:59" x14ac:dyDescent="0.25">
      <c r="A132" s="400">
        <v>129</v>
      </c>
      <c r="B132" s="448" t="str">
        <f>METAS!B128</f>
        <v>PORCENTAJE DE NIÑOS MENORES DE 12 MESES DE EDAD QUE INICIAN SUPLEMENTO DE HIERRO Y OTROS MICRONUTRIENTES.</v>
      </c>
      <c r="C132" s="390" t="str">
        <f>METAS!D128</f>
        <v>NUTRICIÓN</v>
      </c>
      <c r="D132" s="399">
        <f>IF(Config!$C$6=1,SUM(+Ene!D132),IF(Config!$C$6=2,SUM(+Ene!D132+Feb!D132),IF(Config!$C$6=3,SUM(+Ene!D132+Feb!D132+Mar!D132),IF(Config!$C$6=4,SUM(+Ene!D132+Feb!D132+Mar!D132+Abr!D132),IF(Config!$C$6=5,SUM(Ene!D132+Feb!D132+Mar!D132+Abr!D132+May!D132),IF(Config!$C$6=6,SUM(+Ene!D132+Feb!D132+Mar!D132+Abr!D132+May!D132+Jun!D132),IF(Config!$C$6=7,SUM(Ene!D132+Feb!D132+Mar!D132+Abr!D132+May!D132+Jun!D132+Jul!D132),IF(Config!$C$6=8,SUM(+Ene!D132+Feb!D132+Mar!D132+Abr!D132+May!D132+Jun!D132+Jul!D132+Ago!D132),IF(Config!$C$6=9,SUM(+Ene!D132+Feb!D132+Mar!D132+Abr!D132+May!D132+Jun!D132+Jul!D132+Ago!D132+Set!D132),IF(Config!$C$6=10,SUM(+Ene!D132+Feb!D132+Mar!D132+Abr!D132+May!D132+Jun!D132+Jul!D132+Ago!D132+Set!D132+Oct!D132),IF(Config!$C$6=11,SUM(+Ene!D132+Feb!D132+Mar!D132+Abr!D132+May!D132+Jun!D132+Jul!D132+Ago!D132+Set!D132+Oct!D132+Nov!D132),IF(Config!$C$6=12,SUM(+Ene!D132+Feb!D132+Mar!D132+Abr!D132+May!D132+Jun!D132+Jul!D132+Ago!D132+Set!D132+Oct!D132+Nov!D132+Dic!D132)))))))))))))</f>
        <v>0</v>
      </c>
      <c r="E132" s="399">
        <f>IF(Config!$C$6=1,SUM(+Ene!E132),IF(Config!$C$6=2,SUM(+Ene!E132+Feb!E132),IF(Config!$C$6=3,SUM(+Ene!E132+Feb!E132+Mar!E132),IF(Config!$C$6=4,SUM(+Ene!E132+Feb!E132+Mar!E132+Abr!E132),IF(Config!$C$6=5,SUM(Ene!E132+Feb!E132+Mar!E132+Abr!E132+May!E132),IF(Config!$C$6=6,SUM(+Ene!E132+Feb!E132+Mar!E132+Abr!E132+May!E132+Jun!E132),IF(Config!$C$6=7,SUM(Ene!E132+Feb!E132+Mar!E132+Abr!E132+May!E132+Jun!E132+Jul!E132),IF(Config!$C$6=8,SUM(+Ene!E132+Feb!E132+Mar!E132+Abr!E132+May!E132+Jun!E132+Jul!E132+Ago!E132),IF(Config!$C$6=9,SUM(+Ene!E132+Feb!E132+Mar!E132+Abr!E132+May!E132+Jun!E132+Jul!E132+Ago!E132+Set!E132),IF(Config!$C$6=10,SUM(+Ene!E132+Feb!E132+Mar!E132+Abr!E132+May!E132+Jun!E132+Jul!E132+Ago!E132+Set!E132+Oct!E132),IF(Config!$C$6=11,SUM(+Ene!E132+Feb!E132+Mar!E132+Abr!E132+May!E132+Jun!E132+Jul!E132+Ago!E132+Set!E132+Oct!E132+Nov!E132),IF(Config!$C$6=12,SUM(+Ene!E132+Feb!E132+Mar!E132+Abr!E132+May!E132+Jun!E132+Jul!E132+Ago!E132+Set!E132+Oct!E132+Nov!E132+Dic!E132)))))))))))))</f>
        <v>0</v>
      </c>
      <c r="F132" s="429">
        <f>IF(Config!$C$6=1,SUM(+Ene!F152),IF(Config!$C$6=2,SUM(+Ene!F152+Feb!F152),IF(Config!$C$6=3,SUM(+Ene!F152+Feb!F152+Mar!F152),IF(Config!$C$6=4,SUM(+Ene!F152+Feb!F152+Mar!F152+Abr!F152),IF(Config!$C$6=5,SUM(Ene!F152+Feb!F152+Mar!F152+Abr!F152+May!F152),IF(Config!$C$6=6,SUM(+Ene!F152+Feb!F152+Mar!F152+Abr!F152+May!F152+Jun!F152),IF(Config!$C$6=7,SUM(Ene!F152+Feb!F152+Mar!F152+Abr!F152+May!F152+Jun!F152+Jul!F152),IF(Config!$C$6=8,SUM(+Ene!F152+Feb!F152+Mar!F152+Abr!F152+May!F152+Jun!F152+Jul!F152+Ago!F152),IF(Config!$C$6=9,SUM(+Ene!F152+Feb!F152+Mar!F152+Abr!F152+May!F152+Jun!F152+Jul!F152+Ago!F152+Set!F152),IF(Config!$C$6=10,SUM(+Ene!F152+Feb!F152+Mar!F152+Abr!F152+May!F152+Jun!F152+Jul!F152+Ago!F152+Set!F152+Oct!F152),IF(Config!$C$6=11,SUM(+Ene!F152+Feb!F152+Mar!F152+Abr!F152+May!F152+Jun!F152+Jul!F152+Ago!F152+Set!F152+Oct!F152+Nov!F152),IF(Config!$C$6=12,SUM(+Ene!F152+Feb!F152+Mar!F152+Abr!F152+May!F152+Jun!F152+Jul!F152+Ago!F152+Set!F152+Oct!F152+Nov!F152+Dic!F152)))))))))))))</f>
        <v>0</v>
      </c>
      <c r="G132" s="399">
        <f>IF(Config!$C$6=1,SUM(+Ene!G132),IF(Config!$C$6=2,SUM(+Ene!G132+Feb!G132),IF(Config!$C$6=3,SUM(+Ene!G132+Feb!G132+Mar!G132),IF(Config!$C$6=4,SUM(+Ene!G132+Feb!G132+Mar!G132+Abr!G132),IF(Config!$C$6=5,SUM(Ene!G132+Feb!G132+Mar!G132+Abr!G132+May!G132),IF(Config!$C$6=6,SUM(+Ene!G132+Feb!G132+Mar!G132+Abr!G132+May!G132+Jun!G132),IF(Config!$C$6=7,SUM(Ene!G132+Feb!G132+Mar!G132+Abr!G132+May!G132+Jun!G132+Jul!G132),IF(Config!$C$6=8,SUM(+Ene!G132+Feb!G132+Mar!G132+Abr!G132+May!G132+Jun!G132+Jul!G132+Ago!G132),IF(Config!$C$6=9,SUM(+Ene!G132+Feb!G132+Mar!G132+Abr!G132+May!G132+Jun!G132+Jul!G132+Ago!G132+Set!G132),IF(Config!$C$6=10,SUM(+Ene!G132+Feb!G132+Mar!G132+Abr!G132+May!G132+Jun!G132+Jul!G132+Ago!G132+Set!G132+Oct!G132),IF(Config!$C$6=11,SUM(+Ene!G132+Feb!G132+Mar!G132+Abr!G132+May!G132+Jun!G132+Jul!G132+Ago!G132+Set!G132+Oct!G132+Nov!G132),IF(Config!$C$6=12,SUM(+Ene!G132+Feb!G132+Mar!G132+Abr!G132+May!G132+Jun!G132+Jul!G132+Ago!G132+Set!G132+Oct!G132+Nov!G132+Dic!G132)))))))))))))</f>
        <v>0</v>
      </c>
      <c r="H132" s="399">
        <f>IF(Config!$C$6=1,SUM(+Ene!H132),IF(Config!$C$6=2,SUM(+Ene!H132+Feb!H132),IF(Config!$C$6=3,SUM(+Ene!H132+Feb!H132+Mar!H132),IF(Config!$C$6=4,SUM(+Ene!H132+Feb!H132+Mar!H132+Abr!H132),IF(Config!$C$6=5,SUM(Ene!H132+Feb!H132+Mar!H132+Abr!H132+May!H132),IF(Config!$C$6=6,SUM(+Ene!H132+Feb!H132+Mar!H132+Abr!H132+May!H132+Jun!H132),IF(Config!$C$6=7,SUM(Ene!H132+Feb!H132+Mar!H132+Abr!H132+May!H132+Jun!H132+Jul!H132),IF(Config!$C$6=8,SUM(+Ene!H132+Feb!H132+Mar!H132+Abr!H132+May!H132+Jun!H132+Jul!H132+Ago!H132),IF(Config!$C$6=9,SUM(+Ene!H132+Feb!H132+Mar!H132+Abr!H132+May!H132+Jun!H132+Jul!H132+Ago!H132+Set!H132),IF(Config!$C$6=10,SUM(+Ene!H132+Feb!H132+Mar!H132+Abr!H132+May!H132+Jun!H132+Jul!H132+Ago!H132+Set!H132+Oct!H132),IF(Config!$C$6=11,SUM(+Ene!H132+Feb!H132+Mar!H132+Abr!H132+May!H132+Jun!H132+Jul!H132+Ago!H132+Set!H132+Oct!H132+Nov!H132),IF(Config!$C$6=12,SUM(+Ene!H132+Feb!H132+Mar!H132+Abr!H132+May!H132+Jun!H132+Jul!H132+Ago!H132+Set!H132+Oct!H132+Nov!H132+Dic!H132)))))))))))))</f>
        <v>0</v>
      </c>
      <c r="I132" s="399">
        <f>IF(Config!$C$6=1,SUM(+Ene!I132),IF(Config!$C$6=2,SUM(+Ene!I132+Feb!I132),IF(Config!$C$6=3,SUM(+Ene!I132+Feb!I132+Mar!I132),IF(Config!$C$6=4,SUM(+Ene!I132+Feb!I132+Mar!I132+Abr!I132),IF(Config!$C$6=5,SUM(Ene!I132+Feb!I132+Mar!I132+Abr!I132+May!I132),IF(Config!$C$6=6,SUM(+Ene!I132+Feb!I132+Mar!I132+Abr!I132+May!I132+Jun!I132),IF(Config!$C$6=7,SUM(Ene!I132+Feb!I132+Mar!I132+Abr!I132+May!I132+Jun!I132+Jul!I132),IF(Config!$C$6=8,SUM(+Ene!I132+Feb!I132+Mar!I132+Abr!I132+May!I132+Jun!I132+Jul!I132+Ago!I132),IF(Config!$C$6=9,SUM(+Ene!I132+Feb!I132+Mar!I132+Abr!I132+May!I132+Jun!I132+Jul!I132+Ago!I132+Set!I132),IF(Config!$C$6=10,SUM(+Ene!I132+Feb!I132+Mar!I132+Abr!I132+May!I132+Jun!I132+Jul!I132+Ago!I132+Set!I132+Oct!I132),IF(Config!$C$6=11,SUM(+Ene!I132+Feb!I132+Mar!I132+Abr!I132+May!I132+Jun!I132+Jul!I132+Ago!I132+Set!I132+Oct!I132+Nov!I132),IF(Config!$C$6=12,SUM(+Ene!I132+Feb!I132+Mar!I132+Abr!I132+May!I132+Jun!I132+Jul!I132+Ago!I132+Set!I132+Oct!I132+Nov!I132+Dic!I132)))))))))))))</f>
        <v>0</v>
      </c>
      <c r="J132" s="399">
        <f>IF(Config!$C$6=1,SUM(+Ene!J132),IF(Config!$C$6=2,SUM(+Ene!J132+Feb!J132),IF(Config!$C$6=3,SUM(+Ene!J132+Feb!J132+Mar!J132),IF(Config!$C$6=4,SUM(+Ene!J132+Feb!J132+Mar!J132+Abr!J132),IF(Config!$C$6=5,SUM(Ene!J132+Feb!J132+Mar!J132+Abr!J132+May!J132),IF(Config!$C$6=6,SUM(+Ene!J132+Feb!J132+Mar!J132+Abr!J132+May!J132+Jun!J132),IF(Config!$C$6=7,SUM(Ene!J132+Feb!J132+Mar!J132+Abr!J132+May!J132+Jun!J132+Jul!J132),IF(Config!$C$6=8,SUM(+Ene!J132+Feb!J132+Mar!J132+Abr!J132+May!J132+Jun!J132+Jul!J132+Ago!J132),IF(Config!$C$6=9,SUM(+Ene!J132+Feb!J132+Mar!J132+Abr!J132+May!J132+Jun!J132+Jul!J132+Ago!J132+Set!J132),IF(Config!$C$6=10,SUM(+Ene!J132+Feb!J132+Mar!J132+Abr!J132+May!J132+Jun!J132+Jul!J132+Ago!J132+Set!J132+Oct!J132),IF(Config!$C$6=11,SUM(+Ene!J132+Feb!J132+Mar!J132+Abr!J132+May!J132+Jun!J132+Jul!J132+Ago!J132+Set!J132+Oct!J132+Nov!J132),IF(Config!$C$6=12,SUM(+Ene!J132+Feb!J132+Mar!J132+Abr!J132+May!J132+Jun!J132+Jul!J132+Ago!J132+Set!J132+Oct!J132+Nov!J132+Dic!J132)))))))))))))</f>
        <v>0</v>
      </c>
      <c r="K132" s="399">
        <f>IF(Config!$C$6=1,SUM(+Ene!K132),IF(Config!$C$6=2,SUM(+Ene!K132+Feb!K132),IF(Config!$C$6=3,SUM(+Ene!K132+Feb!K132+Mar!K132),IF(Config!$C$6=4,SUM(+Ene!K132+Feb!K132+Mar!K132+Abr!K132),IF(Config!$C$6=5,SUM(Ene!K132+Feb!K132+Mar!K132+Abr!K132+May!K132),IF(Config!$C$6=6,SUM(+Ene!K132+Feb!K132+Mar!K132+Abr!K132+May!K132+Jun!K132),IF(Config!$C$6=7,SUM(Ene!K132+Feb!K132+Mar!K132+Abr!K132+May!K132+Jun!K132+Jul!K132),IF(Config!$C$6=8,SUM(+Ene!K132+Feb!K132+Mar!K132+Abr!K132+May!K132+Jun!K132+Jul!K132+Ago!K132),IF(Config!$C$6=9,SUM(+Ene!K132+Feb!K132+Mar!K132+Abr!K132+May!K132+Jun!K132+Jul!K132+Ago!K132+Set!K132),IF(Config!$C$6=10,SUM(+Ene!K132+Feb!K132+Mar!K132+Abr!K132+May!K132+Jun!K132+Jul!K132+Ago!K132+Set!K132+Oct!K132),IF(Config!$C$6=11,SUM(+Ene!K132+Feb!K132+Mar!K132+Abr!K132+May!K132+Jun!K132+Jul!K132+Ago!K132+Set!K132+Oct!K132+Nov!K132),IF(Config!$C$6=12,SUM(+Ene!K132+Feb!K132+Mar!K132+Abr!K132+May!K132+Jun!K132+Jul!K132+Ago!K132+Set!K132+Oct!K132+Nov!K132+Dic!K132)))))))))))))</f>
        <v>0</v>
      </c>
      <c r="L132" s="399">
        <f>IF(Config!$C$6=1,SUM(+Ene!L132),IF(Config!$C$6=2,SUM(+Ene!L132+Feb!L132),IF(Config!$C$6=3,SUM(+Ene!L132+Feb!L132+Mar!L132),IF(Config!$C$6=4,SUM(+Ene!L132+Feb!L132+Mar!L132+Abr!L132),IF(Config!$C$6=5,SUM(Ene!L132+Feb!L132+Mar!L132+Abr!L132+May!L132),IF(Config!$C$6=6,SUM(+Ene!L132+Feb!L132+Mar!L132+Abr!L132+May!L132+Jun!L132),IF(Config!$C$6=7,SUM(Ene!L132+Feb!L132+Mar!L132+Abr!L132+May!L132+Jun!L132+Jul!L132),IF(Config!$C$6=8,SUM(+Ene!L132+Feb!L132+Mar!L132+Abr!L132+May!L132+Jun!L132+Jul!L132+Ago!L132),IF(Config!$C$6=9,SUM(+Ene!L132+Feb!L132+Mar!L132+Abr!L132+May!L132+Jun!L132+Jul!L132+Ago!L132+Set!L132),IF(Config!$C$6=10,SUM(+Ene!L132+Feb!L132+Mar!L132+Abr!L132+May!L132+Jun!L132+Jul!L132+Ago!L132+Set!L132+Oct!L132),IF(Config!$C$6=11,SUM(+Ene!L132+Feb!L132+Mar!L132+Abr!L132+May!L132+Jun!L132+Jul!L132+Ago!L132+Set!L132+Oct!L132+Nov!L132),IF(Config!$C$6=12,SUM(+Ene!L132+Feb!L132+Mar!L132+Abr!L132+May!L132+Jun!L132+Jul!L132+Ago!L132+Set!L132+Oct!L132+Nov!L132+Dic!L132)))))))))))))</f>
        <v>0</v>
      </c>
      <c r="M132" s="399">
        <f>IF(Config!$C$6=1,SUM(+Ene!M132),IF(Config!$C$6=2,SUM(+Ene!M132+Feb!M132),IF(Config!$C$6=3,SUM(+Ene!M132+Feb!M132+Mar!M132),IF(Config!$C$6=4,SUM(+Ene!M132+Feb!M132+Mar!M132+Abr!M132),IF(Config!$C$6=5,SUM(Ene!M132+Feb!M132+Mar!M132+Abr!M132+May!M132),IF(Config!$C$6=6,SUM(+Ene!M132+Feb!M132+Mar!M132+Abr!M132+May!M132+Jun!M132),IF(Config!$C$6=7,SUM(Ene!M132+Feb!M132+Mar!M132+Abr!M132+May!M132+Jun!M132+Jul!M132),IF(Config!$C$6=8,SUM(+Ene!M132+Feb!M132+Mar!M132+Abr!M132+May!M132+Jun!M132+Jul!M132+Ago!M132),IF(Config!$C$6=9,SUM(+Ene!M132+Feb!M132+Mar!M132+Abr!M132+May!M132+Jun!M132+Jul!M132+Ago!M132+Set!M132),IF(Config!$C$6=10,SUM(+Ene!M132+Feb!M132+Mar!M132+Abr!M132+May!M132+Jun!M132+Jul!M132+Ago!M132+Set!M132+Oct!M132),IF(Config!$C$6=11,SUM(+Ene!M132+Feb!M132+Mar!M132+Abr!M132+May!M132+Jun!M132+Jul!M132+Ago!M132+Set!M132+Oct!M132+Nov!M132),IF(Config!$C$6=12,SUM(+Ene!M132+Feb!M132+Mar!M132+Abr!M132+May!M132+Jun!M132+Jul!M132+Ago!M132+Set!M132+Oct!M132+Nov!M132+Dic!M132)))))))))))))</f>
        <v>0</v>
      </c>
      <c r="N132" s="399">
        <f>IF(Config!$C$6=1,SUM(+Ene!N132),IF(Config!$C$6=2,SUM(+Ene!N132+Feb!N132),IF(Config!$C$6=3,SUM(+Ene!N132+Feb!N132+Mar!N132),IF(Config!$C$6=4,SUM(+Ene!N132+Feb!N132+Mar!N132+Abr!N132),IF(Config!$C$6=5,SUM(Ene!N132+Feb!N132+Mar!N132+Abr!N132+May!N132),IF(Config!$C$6=6,SUM(+Ene!N132+Feb!N132+Mar!N132+Abr!N132+May!N132+Jun!N132),IF(Config!$C$6=7,SUM(Ene!N132+Feb!N132+Mar!N132+Abr!N132+May!N132+Jun!N132+Jul!N132),IF(Config!$C$6=8,SUM(+Ene!N132+Feb!N132+Mar!N132+Abr!N132+May!N132+Jun!N132+Jul!N132+Ago!N132),IF(Config!$C$6=9,SUM(+Ene!N132+Feb!N132+Mar!N132+Abr!N132+May!N132+Jun!N132+Jul!N132+Ago!N132+Set!N132),IF(Config!$C$6=10,SUM(+Ene!N132+Feb!N132+Mar!N132+Abr!N132+May!N132+Jun!N132+Jul!N132+Ago!N132+Set!N132+Oct!N132),IF(Config!$C$6=11,SUM(+Ene!N132+Feb!N132+Mar!N132+Abr!N132+May!N132+Jun!N132+Jul!N132+Ago!N132+Set!N132+Oct!N132+Nov!N132),IF(Config!$C$6=12,SUM(+Ene!N132+Feb!N132+Mar!N132+Abr!N132+May!N132+Jun!N132+Jul!N132+Ago!N132+Set!N132+Oct!N132+Nov!N132+Dic!N132)))))))))))))</f>
        <v>0</v>
      </c>
      <c r="O132" s="399">
        <f>IF(Config!$C$6=1,SUM(+Ene!O132),IF(Config!$C$6=2,SUM(+Ene!O132+Feb!O132),IF(Config!$C$6=3,SUM(+Ene!O132+Feb!O132+Mar!O132),IF(Config!$C$6=4,SUM(+Ene!O132+Feb!O132+Mar!O132+Abr!O132),IF(Config!$C$6=5,SUM(Ene!O132+Feb!O132+Mar!O132+Abr!O132+May!O132),IF(Config!$C$6=6,SUM(+Ene!O132+Feb!O132+Mar!O132+Abr!O132+May!O132+Jun!O132),IF(Config!$C$6=7,SUM(Ene!O132+Feb!O132+Mar!O132+Abr!O132+May!O132+Jun!O132+Jul!O132),IF(Config!$C$6=8,SUM(+Ene!O132+Feb!O132+Mar!O132+Abr!O132+May!O132+Jun!O132+Jul!O132+Ago!O132),IF(Config!$C$6=9,SUM(+Ene!O132+Feb!O132+Mar!O132+Abr!O132+May!O132+Jun!O132+Jul!O132+Ago!O132+Set!O132),IF(Config!$C$6=10,SUM(+Ene!O132+Feb!O132+Mar!O132+Abr!O132+May!O132+Jun!O132+Jul!O132+Ago!O132+Set!O132+Oct!O132),IF(Config!$C$6=11,SUM(+Ene!O132+Feb!O132+Mar!O132+Abr!O132+May!O132+Jun!O132+Jul!O132+Ago!O132+Set!O132+Oct!O132+Nov!O132),IF(Config!$C$6=12,SUM(+Ene!O132+Feb!O132+Mar!O132+Abr!O132+May!O132+Jun!O132+Jul!O132+Ago!O132+Set!O132+Oct!O132+Nov!O132+Dic!O132)))))))))))))</f>
        <v>0</v>
      </c>
      <c r="P132" s="399">
        <f>IF(Config!$C$6=1,SUM(+Ene!P132),IF(Config!$C$6=2,SUM(+Ene!P132+Feb!P132),IF(Config!$C$6=3,SUM(+Ene!P132+Feb!P132+Mar!P132),IF(Config!$C$6=4,SUM(+Ene!P132+Feb!P132+Mar!P132+Abr!P132),IF(Config!$C$6=5,SUM(Ene!P132+Feb!P132+Mar!P132+Abr!P132+May!P132),IF(Config!$C$6=6,SUM(+Ene!P132+Feb!P132+Mar!P132+Abr!P132+May!P132+Jun!P132),IF(Config!$C$6=7,SUM(Ene!P132+Feb!P132+Mar!P132+Abr!P132+May!P132+Jun!P132+Jul!P132),IF(Config!$C$6=8,SUM(+Ene!P132+Feb!P132+Mar!P132+Abr!P132+May!P132+Jun!P132+Jul!P132+Ago!P132),IF(Config!$C$6=9,SUM(+Ene!P132+Feb!P132+Mar!P132+Abr!P132+May!P132+Jun!P132+Jul!P132+Ago!P132+Set!P132),IF(Config!$C$6=10,SUM(+Ene!P132+Feb!P132+Mar!P132+Abr!P132+May!P132+Jun!P132+Jul!P132+Ago!P132+Set!P132+Oct!P132),IF(Config!$C$6=11,SUM(+Ene!P132+Feb!P132+Mar!P132+Abr!P132+May!P132+Jun!P132+Jul!P132+Ago!P132+Set!P132+Oct!P132+Nov!P132),IF(Config!$C$6=12,SUM(+Ene!P132+Feb!P132+Mar!P132+Abr!P132+May!P132+Jun!P132+Jul!P132+Ago!P132+Set!P132+Oct!P132+Nov!P132+Dic!P132)))))))))))))</f>
        <v>0</v>
      </c>
      <c r="Q132" s="399">
        <f>IF(Config!$C$6=1,SUM(+Ene!Q132),IF(Config!$C$6=2,SUM(+Ene!Q132+Feb!Q132),IF(Config!$C$6=3,SUM(+Ene!Q132+Feb!Q132+Mar!Q132),IF(Config!$C$6=4,SUM(+Ene!Q132+Feb!Q132+Mar!Q132+Abr!Q132),IF(Config!$C$6=5,SUM(Ene!Q132+Feb!Q132+Mar!Q132+Abr!Q132+May!Q132),IF(Config!$C$6=6,SUM(+Ene!Q132+Feb!Q132+Mar!Q132+Abr!Q132+May!Q132+Jun!Q132),IF(Config!$C$6=7,SUM(Ene!Q132+Feb!Q132+Mar!Q132+Abr!Q132+May!Q132+Jun!Q132+Jul!Q132),IF(Config!$C$6=8,SUM(+Ene!Q132+Feb!Q132+Mar!Q132+Abr!Q132+May!Q132+Jun!Q132+Jul!Q132+Ago!Q132),IF(Config!$C$6=9,SUM(+Ene!Q132+Feb!Q132+Mar!Q132+Abr!Q132+May!Q132+Jun!Q132+Jul!Q132+Ago!Q132+Set!Q132),IF(Config!$C$6=10,SUM(+Ene!Q132+Feb!Q132+Mar!Q132+Abr!Q132+May!Q132+Jun!Q132+Jul!Q132+Ago!Q132+Set!Q132+Oct!Q132),IF(Config!$C$6=11,SUM(+Ene!Q132+Feb!Q132+Mar!Q132+Abr!Q132+May!Q132+Jun!Q132+Jul!Q132+Ago!Q132+Set!Q132+Oct!Q132+Nov!Q132),IF(Config!$C$6=12,SUM(+Ene!Q132+Feb!Q132+Mar!Q132+Abr!Q132+May!Q132+Jun!Q132+Jul!Q132+Ago!Q132+Set!Q132+Oct!Q132+Nov!Q132+Dic!Q132)))))))))))))</f>
        <v>0</v>
      </c>
      <c r="R132" s="399">
        <f>IF(Config!$C$6=1,SUM(+Ene!R132),IF(Config!$C$6=2,SUM(+Ene!R132+Feb!R132),IF(Config!$C$6=3,SUM(+Ene!R132+Feb!R132+Mar!R132),IF(Config!$C$6=4,SUM(+Ene!R132+Feb!R132+Mar!R132+Abr!R132),IF(Config!$C$6=5,SUM(Ene!R132+Feb!R132+Mar!R132+Abr!R132+May!R132),IF(Config!$C$6=6,SUM(+Ene!R132+Feb!R132+Mar!R132+Abr!R132+May!R132+Jun!R132),IF(Config!$C$6=7,SUM(Ene!R132+Feb!R132+Mar!R132+Abr!R132+May!R132+Jun!R132+Jul!R132),IF(Config!$C$6=8,SUM(+Ene!R132+Feb!R132+Mar!R132+Abr!R132+May!R132+Jun!R132+Jul!R132+Ago!R132),IF(Config!$C$6=9,SUM(+Ene!R132+Feb!R132+Mar!R132+Abr!R132+May!R132+Jun!R132+Jul!R132+Ago!R132+Set!R132),IF(Config!$C$6=10,SUM(+Ene!R132+Feb!R132+Mar!R132+Abr!R132+May!R132+Jun!R132+Jul!R132+Ago!R132+Set!R132+Oct!R132),IF(Config!$C$6=11,SUM(+Ene!R132+Feb!R132+Mar!R132+Abr!R132+May!R132+Jun!R132+Jul!R132+Ago!R132+Set!R132+Oct!R132+Nov!R132),IF(Config!$C$6=12,SUM(+Ene!R132+Feb!R132+Mar!R132+Abr!R132+May!R132+Jun!R132+Jul!R132+Ago!R132+Set!R132+Oct!R132+Nov!R132+Dic!R132)))))))))))))</f>
        <v>0</v>
      </c>
      <c r="S132" s="399">
        <f>IF(Config!$C$6=1,SUM(+Ene!S132),IF(Config!$C$6=2,SUM(+Ene!S132+Feb!S132),IF(Config!$C$6=3,SUM(+Ene!S132+Feb!S132+Mar!S132),IF(Config!$C$6=4,SUM(+Ene!S132+Feb!S132+Mar!S132+Abr!S132),IF(Config!$C$6=5,SUM(Ene!S132+Feb!S132+Mar!S132+Abr!S132+May!S132),IF(Config!$C$6=6,SUM(+Ene!S132+Feb!S132+Mar!S132+Abr!S132+May!S132+Jun!S132),IF(Config!$C$6=7,SUM(Ene!S132+Feb!S132+Mar!S132+Abr!S132+May!S132+Jun!S132+Jul!S132),IF(Config!$C$6=8,SUM(+Ene!S132+Feb!S132+Mar!S132+Abr!S132+May!S132+Jun!S132+Jul!S132+Ago!S132),IF(Config!$C$6=9,SUM(+Ene!S132+Feb!S132+Mar!S132+Abr!S132+May!S132+Jun!S132+Jul!S132+Ago!S132+Set!S132),IF(Config!$C$6=10,SUM(+Ene!S132+Feb!S132+Mar!S132+Abr!S132+May!S132+Jun!S132+Jul!S132+Ago!S132+Set!S132+Oct!S132),IF(Config!$C$6=11,SUM(+Ene!S132+Feb!S132+Mar!S132+Abr!S132+May!S132+Jun!S132+Jul!S132+Ago!S132+Set!S132+Oct!S132+Nov!S132),IF(Config!$C$6=12,SUM(+Ene!S132+Feb!S132+Mar!S132+Abr!S132+May!S132+Jun!S132+Jul!S132+Ago!S132+Set!S132+Oct!S132+Nov!S132+Dic!S132)))))))))))))</f>
        <v>0</v>
      </c>
      <c r="T132" s="399">
        <f>IF(Config!$C$6=1,SUM(+Ene!T132),IF(Config!$C$6=2,SUM(+Ene!T132+Feb!T132),IF(Config!$C$6=3,SUM(+Ene!T132+Feb!T132+Mar!T132),IF(Config!$C$6=4,SUM(+Ene!T132+Feb!T132+Mar!T132+Abr!T132),IF(Config!$C$6=5,SUM(Ene!T132+Feb!T132+Mar!T132+Abr!T132+May!T132),IF(Config!$C$6=6,SUM(+Ene!T132+Feb!T132+Mar!T132+Abr!T132+May!T132+Jun!T132),IF(Config!$C$6=7,SUM(Ene!T132+Feb!T132+Mar!T132+Abr!T132+May!T132+Jun!T132+Jul!T132),IF(Config!$C$6=8,SUM(+Ene!T132+Feb!T132+Mar!T132+Abr!T132+May!T132+Jun!T132+Jul!T132+Ago!T132),IF(Config!$C$6=9,SUM(+Ene!T132+Feb!T132+Mar!T132+Abr!T132+May!T132+Jun!T132+Jul!T132+Ago!T132+Set!T132),IF(Config!$C$6=10,SUM(+Ene!T132+Feb!T132+Mar!T132+Abr!T132+May!T132+Jun!T132+Jul!T132+Ago!T132+Set!T132+Oct!T132),IF(Config!$C$6=11,SUM(+Ene!T132+Feb!T132+Mar!T132+Abr!T132+May!T132+Jun!T132+Jul!T132+Ago!T132+Set!T132+Oct!T132+Nov!T132),IF(Config!$C$6=12,SUM(+Ene!T132+Feb!T132+Mar!T132+Abr!T132+May!T132+Jun!T132+Jul!T132+Ago!T132+Set!T132+Oct!T132+Nov!T132+Dic!T132)))))))))))))</f>
        <v>0</v>
      </c>
      <c r="U132" s="399">
        <f>IF(Config!$C$6=1,SUM(+Ene!U132),IF(Config!$C$6=2,SUM(+Ene!U132+Feb!U132),IF(Config!$C$6=3,SUM(+Ene!U132+Feb!U132+Mar!U132),IF(Config!$C$6=4,SUM(+Ene!U132+Feb!U132+Mar!U132+Abr!U132),IF(Config!$C$6=5,SUM(Ene!U132+Feb!U132+Mar!U132+Abr!U132+May!U132),IF(Config!$C$6=6,SUM(+Ene!U132+Feb!U132+Mar!U132+Abr!U132+May!U132+Jun!U132),IF(Config!$C$6=7,SUM(Ene!U132+Feb!U132+Mar!U132+Abr!U132+May!U132+Jun!U132+Jul!U132),IF(Config!$C$6=8,SUM(+Ene!U132+Feb!U132+Mar!U132+Abr!U132+May!U132+Jun!U132+Jul!U132+Ago!U132),IF(Config!$C$6=9,SUM(+Ene!U132+Feb!U132+Mar!U132+Abr!U132+May!U132+Jun!U132+Jul!U132+Ago!U132+Set!U132),IF(Config!$C$6=10,SUM(+Ene!U132+Feb!U132+Mar!U132+Abr!U132+May!U132+Jun!U132+Jul!U132+Ago!U132+Set!U132+Oct!U132),IF(Config!$C$6=11,SUM(+Ene!U132+Feb!U132+Mar!U132+Abr!U132+May!U132+Jun!U132+Jul!U132+Ago!U132+Set!U132+Oct!U132+Nov!U132),IF(Config!$C$6=12,SUM(+Ene!U132+Feb!U132+Mar!U132+Abr!U132+May!U132+Jun!U132+Jul!U132+Ago!U132+Set!U132+Oct!U132+Nov!U132+Dic!U132)))))))))))))</f>
        <v>0</v>
      </c>
      <c r="V132" s="399">
        <f>IF(Config!$C$6=1,SUM(+Ene!V132),IF(Config!$C$6=2,SUM(+Ene!V132+Feb!V132),IF(Config!$C$6=3,SUM(+Ene!V132+Feb!V132+Mar!V132),IF(Config!$C$6=4,SUM(+Ene!V132+Feb!V132+Mar!V132+Abr!V132),IF(Config!$C$6=5,SUM(Ene!V132+Feb!V132+Mar!V132+Abr!V132+May!V132),IF(Config!$C$6=6,SUM(+Ene!V132+Feb!V132+Mar!V132+Abr!V132+May!V132+Jun!V132),IF(Config!$C$6=7,SUM(Ene!V132+Feb!V132+Mar!V132+Abr!V132+May!V132+Jun!V132+Jul!V132),IF(Config!$C$6=8,SUM(+Ene!V132+Feb!V132+Mar!V132+Abr!V132+May!V132+Jun!V132+Jul!V132+Ago!V132),IF(Config!$C$6=9,SUM(+Ene!V132+Feb!V132+Mar!V132+Abr!V132+May!V132+Jun!V132+Jul!V132+Ago!V132+Set!V132),IF(Config!$C$6=10,SUM(+Ene!V132+Feb!V132+Mar!V132+Abr!V132+May!V132+Jun!V132+Jul!V132+Ago!V132+Set!V132+Oct!V132),IF(Config!$C$6=11,SUM(+Ene!V132+Feb!V132+Mar!V132+Abr!V132+May!V132+Jun!V132+Jul!V132+Ago!V132+Set!V132+Oct!V132+Nov!V132),IF(Config!$C$6=12,SUM(+Ene!V132+Feb!V132+Mar!V132+Abr!V132+May!V132+Jun!V132+Jul!V132+Ago!V132+Set!V132+Oct!V132+Nov!V132+Dic!V132)))))))))))))</f>
        <v>0</v>
      </c>
      <c r="W132" s="399">
        <f>IF(Config!$C$6=1,SUM(+Ene!W132),IF(Config!$C$6=2,SUM(+Ene!W132+Feb!W132),IF(Config!$C$6=3,SUM(+Ene!W132+Feb!W132+Mar!W132),IF(Config!$C$6=4,SUM(+Ene!W132+Feb!W132+Mar!W132+Abr!W132),IF(Config!$C$6=5,SUM(Ene!W132+Feb!W132+Mar!W132+Abr!W132+May!W132),IF(Config!$C$6=6,SUM(+Ene!W132+Feb!W132+Mar!W132+Abr!W132+May!W132+Jun!W132),IF(Config!$C$6=7,SUM(Ene!W132+Feb!W132+Mar!W132+Abr!W132+May!W132+Jun!W132+Jul!W132),IF(Config!$C$6=8,SUM(+Ene!W132+Feb!W132+Mar!W132+Abr!W132+May!W132+Jun!W132+Jul!W132+Ago!W132),IF(Config!$C$6=9,SUM(+Ene!W132+Feb!W132+Mar!W132+Abr!W132+May!W132+Jun!W132+Jul!W132+Ago!W132+Set!W132),IF(Config!$C$6=10,SUM(+Ene!W132+Feb!W132+Mar!W132+Abr!W132+May!W132+Jun!W132+Jul!W132+Ago!W132+Set!W132+Oct!W132),IF(Config!$C$6=11,SUM(+Ene!W132+Feb!W132+Mar!W132+Abr!W132+May!W132+Jun!W132+Jul!W132+Ago!W132+Set!W132+Oct!W132+Nov!W132),IF(Config!$C$6=12,SUM(+Ene!W132+Feb!W132+Mar!W132+Abr!W132+May!W132+Jun!W132+Jul!W132+Ago!W132+Set!W132+Oct!W132+Nov!W132+Dic!W132)))))))))))))</f>
        <v>0</v>
      </c>
      <c r="X132" s="399">
        <f>IF(Config!$C$6=1,SUM(+Ene!X132),IF(Config!$C$6=2,SUM(+Ene!X132+Feb!X132),IF(Config!$C$6=3,SUM(+Ene!X132+Feb!X132+Mar!X132),IF(Config!$C$6=4,SUM(+Ene!X132+Feb!X132+Mar!X132+Abr!X132),IF(Config!$C$6=5,SUM(Ene!X132+Feb!X132+Mar!X132+Abr!X132+May!X132),IF(Config!$C$6=6,SUM(+Ene!X132+Feb!X132+Mar!X132+Abr!X132+May!X132+Jun!X132),IF(Config!$C$6=7,SUM(Ene!X132+Feb!X132+Mar!X132+Abr!X132+May!X132+Jun!X132+Jul!X132),IF(Config!$C$6=8,SUM(+Ene!X132+Feb!X132+Mar!X132+Abr!X132+May!X132+Jun!X132+Jul!X132+Ago!X132),IF(Config!$C$6=9,SUM(+Ene!X132+Feb!X132+Mar!X132+Abr!X132+May!X132+Jun!X132+Jul!X132+Ago!X132+Set!X132),IF(Config!$C$6=10,SUM(+Ene!X132+Feb!X132+Mar!X132+Abr!X132+May!X132+Jun!X132+Jul!X132+Ago!X132+Set!X132+Oct!X132),IF(Config!$C$6=11,SUM(+Ene!X132+Feb!X132+Mar!X132+Abr!X132+May!X132+Jun!X132+Jul!X132+Ago!X132+Set!X132+Oct!X132+Nov!X132),IF(Config!$C$6=12,SUM(+Ene!X132+Feb!X132+Mar!X132+Abr!X132+May!X132+Jun!X132+Jul!X132+Ago!X132+Set!X132+Oct!X132+Nov!X132+Dic!X132)))))))))))))</f>
        <v>0</v>
      </c>
      <c r="Y132" s="399">
        <f>IF(Config!$C$6=1,SUM(+Ene!Y132),IF(Config!$C$6=2,SUM(+Ene!Y132+Feb!Y132),IF(Config!$C$6=3,SUM(+Ene!Y132+Feb!Y132+Mar!Y132),IF(Config!$C$6=4,SUM(+Ene!Y132+Feb!Y132+Mar!Y132+Abr!Y132),IF(Config!$C$6=5,SUM(Ene!Y132+Feb!Y132+Mar!Y132+Abr!Y132+May!Y132),IF(Config!$C$6=6,SUM(+Ene!Y132+Feb!Y132+Mar!Y132+Abr!Y132+May!Y132+Jun!Y132),IF(Config!$C$6=7,SUM(Ene!Y132+Feb!Y132+Mar!Y132+Abr!Y132+May!Y132+Jun!Y132+Jul!Y132),IF(Config!$C$6=8,SUM(+Ene!Y132+Feb!Y132+Mar!Y132+Abr!Y132+May!Y132+Jun!Y132+Jul!Y132+Ago!Y132),IF(Config!$C$6=9,SUM(+Ene!Y132+Feb!Y132+Mar!Y132+Abr!Y132+May!Y132+Jun!Y132+Jul!Y132+Ago!Y132+Set!Y132),IF(Config!$C$6=10,SUM(+Ene!Y132+Feb!Y132+Mar!Y132+Abr!Y132+May!Y132+Jun!Y132+Jul!Y132+Ago!Y132+Set!Y132+Oct!Y132),IF(Config!$C$6=11,SUM(+Ene!Y132+Feb!Y132+Mar!Y132+Abr!Y132+May!Y132+Jun!Y132+Jul!Y132+Ago!Y132+Set!Y132+Oct!Y132+Nov!Y132),IF(Config!$C$6=12,SUM(+Ene!Y132+Feb!Y132+Mar!Y132+Abr!Y132+May!Y132+Jun!Y132+Jul!Y132+Ago!Y132+Set!Y132+Oct!Y132+Nov!Y132+Dic!Y132)))))))))))))</f>
        <v>0</v>
      </c>
      <c r="Z132" s="399">
        <f>IF(Config!$C$6=1,SUM(+Ene!Z132),IF(Config!$C$6=2,SUM(+Ene!Z132+Feb!Z132),IF(Config!$C$6=3,SUM(+Ene!Z132+Feb!Z132+Mar!Z132),IF(Config!$C$6=4,SUM(+Ene!Z132+Feb!Z132+Mar!Z132+Abr!Z132),IF(Config!$C$6=5,SUM(Ene!Z132+Feb!Z132+Mar!Z132+Abr!Z132+May!Z132),IF(Config!$C$6=6,SUM(+Ene!Z132+Feb!Z132+Mar!Z132+Abr!Z132+May!Z132+Jun!Z132),IF(Config!$C$6=7,SUM(Ene!Z132+Feb!Z132+Mar!Z132+Abr!Z132+May!Z132+Jun!Z132+Jul!Z132),IF(Config!$C$6=8,SUM(+Ene!Z132+Feb!Z132+Mar!Z132+Abr!Z132+May!Z132+Jun!Z132+Jul!Z132+Ago!Z132),IF(Config!$C$6=9,SUM(+Ene!Z132+Feb!Z132+Mar!Z132+Abr!Z132+May!Z132+Jun!Z132+Jul!Z132+Ago!Z132+Set!Z132),IF(Config!$C$6=10,SUM(+Ene!Z132+Feb!Z132+Mar!Z132+Abr!Z132+May!Z132+Jun!Z132+Jul!Z132+Ago!Z132+Set!Z132+Oct!Z132),IF(Config!$C$6=11,SUM(+Ene!Z132+Feb!Z132+Mar!Z132+Abr!Z132+May!Z132+Jun!Z132+Jul!Z132+Ago!Z132+Set!Z132+Oct!Z132+Nov!Z132),IF(Config!$C$6=12,SUM(+Ene!Z132+Feb!Z132+Mar!Z132+Abr!Z132+May!Z132+Jun!Z132+Jul!Z132+Ago!Z132+Set!Z132+Oct!Z132+Nov!Z132+Dic!Z132)))))))))))))</f>
        <v>0</v>
      </c>
      <c r="AA132" s="399">
        <f>IF(Config!$C$6=1,SUM(+Ene!AA132),IF(Config!$C$6=2,SUM(+Ene!AA132+Feb!AA132),IF(Config!$C$6=3,SUM(+Ene!AA132+Feb!AA132+Mar!AA132),IF(Config!$C$6=4,SUM(+Ene!AA132+Feb!AA132+Mar!AA132+Abr!AA132),IF(Config!$C$6=5,SUM(Ene!AA132+Feb!AA132+Mar!AA132+Abr!AA132+May!AA132),IF(Config!$C$6=6,SUM(+Ene!AA132+Feb!AA132+Mar!AA132+Abr!AA132+May!AA132+Jun!AA132),IF(Config!$C$6=7,SUM(Ene!AA132+Feb!AA132+Mar!AA132+Abr!AA132+May!AA132+Jun!AA132+Jul!AA132),IF(Config!$C$6=8,SUM(+Ene!AA132+Feb!AA132+Mar!AA132+Abr!AA132+May!AA132+Jun!AA132+Jul!AA132+Ago!AA132),IF(Config!$C$6=9,SUM(+Ene!AA132+Feb!AA132+Mar!AA132+Abr!AA132+May!AA132+Jun!AA132+Jul!AA132+Ago!AA132+Set!AA132),IF(Config!$C$6=10,SUM(+Ene!AA132+Feb!AA132+Mar!AA132+Abr!AA132+May!AA132+Jun!AA132+Jul!AA132+Ago!AA132+Set!AA132+Oct!AA132),IF(Config!$C$6=11,SUM(+Ene!AA132+Feb!AA132+Mar!AA132+Abr!AA132+May!AA132+Jun!AA132+Jul!AA132+Ago!AA132+Set!AA132+Oct!AA132+Nov!AA132),IF(Config!$C$6=12,SUM(+Ene!AA132+Feb!AA132+Mar!AA132+Abr!AA132+May!AA132+Jun!AA132+Jul!AA132+Ago!AA132+Set!AA132+Oct!AA132+Nov!AA132+Dic!AA132)))))))))))))</f>
        <v>0</v>
      </c>
      <c r="AB132" s="399">
        <f>IF(Config!$C$6=1,SUM(+Ene!AB132),IF(Config!$C$6=2,SUM(+Ene!AB132+Feb!AB132),IF(Config!$C$6=3,SUM(+Ene!AB132+Feb!AB132+Mar!AB132),IF(Config!$C$6=4,SUM(+Ene!AB132+Feb!AB132+Mar!AB132+Abr!AB132),IF(Config!$C$6=5,SUM(Ene!AB132+Feb!AB132+Mar!AB132+Abr!AB132+May!AB132),IF(Config!$C$6=6,SUM(+Ene!AB132+Feb!AB132+Mar!AB132+Abr!AB132+May!AB132+Jun!AB132),IF(Config!$C$6=7,SUM(Ene!AB132+Feb!AB132+Mar!AB132+Abr!AB132+May!AB132+Jun!AB132+Jul!AB132),IF(Config!$C$6=8,SUM(+Ene!AB132+Feb!AB132+Mar!AB132+Abr!AB132+May!AB132+Jun!AB132+Jul!AB132+Ago!AB132),IF(Config!$C$6=9,SUM(+Ene!AB132+Feb!AB132+Mar!AB132+Abr!AB132+May!AB132+Jun!AB132+Jul!AB132+Ago!AB132+Set!AB132),IF(Config!$C$6=10,SUM(+Ene!AB132+Feb!AB132+Mar!AB132+Abr!AB132+May!AB132+Jun!AB132+Jul!AB132+Ago!AB132+Set!AB132+Oct!AB132),IF(Config!$C$6=11,SUM(+Ene!AB132+Feb!AB132+Mar!AB132+Abr!AB132+May!AB132+Jun!AB132+Jul!AB132+Ago!AB132+Set!AB132+Oct!AB132+Nov!AB132),IF(Config!$C$6=12,SUM(+Ene!AB132+Feb!AB132+Mar!AB132+Abr!AB132+May!AB132+Jun!AB132+Jul!AB132+Ago!AB132+Set!AB132+Oct!AB132+Nov!AB132+Dic!AB132)))))))))))))</f>
        <v>0</v>
      </c>
      <c r="AC132" s="399">
        <f>IF(Config!$C$6=1,SUM(+Ene!AC132),IF(Config!$C$6=2,SUM(+Ene!AC132+Feb!AC132),IF(Config!$C$6=3,SUM(+Ene!AC132+Feb!AC132+Mar!AC132),IF(Config!$C$6=4,SUM(+Ene!AC132+Feb!AC132+Mar!AC132+Abr!AC132),IF(Config!$C$6=5,SUM(Ene!AC132+Feb!AC132+Mar!AC132+Abr!AC132+May!AC132),IF(Config!$C$6=6,SUM(+Ene!AC132+Feb!AC132+Mar!AC132+Abr!AC132+May!AC132+Jun!AC132),IF(Config!$C$6=7,SUM(Ene!AC132+Feb!AC132+Mar!AC132+Abr!AC132+May!AC132+Jun!AC132+Jul!AC132),IF(Config!$C$6=8,SUM(+Ene!AC132+Feb!AC132+Mar!AC132+Abr!AC132+May!AC132+Jun!AC132+Jul!AC132+Ago!AC132),IF(Config!$C$6=9,SUM(+Ene!AC132+Feb!AC132+Mar!AC132+Abr!AC132+May!AC132+Jun!AC132+Jul!AC132+Ago!AC132+Set!AC132),IF(Config!$C$6=10,SUM(+Ene!AC132+Feb!AC132+Mar!AC132+Abr!AC132+May!AC132+Jun!AC132+Jul!AC132+Ago!AC132+Set!AC132+Oct!AC132),IF(Config!$C$6=11,SUM(+Ene!AC132+Feb!AC132+Mar!AC132+Abr!AC132+May!AC132+Jun!AC132+Jul!AC132+Ago!AC132+Set!AC132+Oct!AC132+Nov!AC132),IF(Config!$C$6=12,SUM(+Ene!AC132+Feb!AC132+Mar!AC132+Abr!AC132+May!AC132+Jun!AC132+Jul!AC132+Ago!AC132+Set!AC132+Oct!AC132+Nov!AC132+Dic!AC132)))))))))))))</f>
        <v>0</v>
      </c>
      <c r="AD132" s="399">
        <f>IF(Config!$C$6=1,SUM(+Ene!AD132),IF(Config!$C$6=2,SUM(+Ene!AD132+Feb!AD132),IF(Config!$C$6=3,SUM(+Ene!AD132+Feb!AD132+Mar!AD132),IF(Config!$C$6=4,SUM(+Ene!AD132+Feb!AD132+Mar!AD132+Abr!AD132),IF(Config!$C$6=5,SUM(Ene!AD132+Feb!AD132+Mar!AD132+Abr!AD132+May!AD132),IF(Config!$C$6=6,SUM(+Ene!AD132+Feb!AD132+Mar!AD132+Abr!AD132+May!AD132+Jun!AD132),IF(Config!$C$6=7,SUM(Ene!AD132+Feb!AD132+Mar!AD132+Abr!AD132+May!AD132+Jun!AD132+Jul!AD132),IF(Config!$C$6=8,SUM(+Ene!AD132+Feb!AD132+Mar!AD132+Abr!AD132+May!AD132+Jun!AD132+Jul!AD132+Ago!AD132),IF(Config!$C$6=9,SUM(+Ene!AD132+Feb!AD132+Mar!AD132+Abr!AD132+May!AD132+Jun!AD132+Jul!AD132+Ago!AD132+Set!AD132),IF(Config!$C$6=10,SUM(+Ene!AD132+Feb!AD132+Mar!AD132+Abr!AD132+May!AD132+Jun!AD132+Jul!AD132+Ago!AD132+Set!AD132+Oct!AD132),IF(Config!$C$6=11,SUM(+Ene!AD132+Feb!AD132+Mar!AD132+Abr!AD132+May!AD132+Jun!AD132+Jul!AD132+Ago!AD132+Set!AD132+Oct!AD132+Nov!AD132),IF(Config!$C$6=12,SUM(+Ene!AD132+Feb!AD132+Mar!AD132+Abr!AD132+May!AD132+Jun!AD132+Jul!AD132+Ago!AD132+Set!AD132+Oct!AD132+Nov!AD132+Dic!AD132)))))))))))))</f>
        <v>0</v>
      </c>
      <c r="AE132" s="399">
        <f>IF(Config!$C$6=1,SUM(+Ene!AE132),IF(Config!$C$6=2,SUM(+Ene!AE132+Feb!AE132),IF(Config!$C$6=3,SUM(+Ene!AE132+Feb!AE132+Mar!AE132),IF(Config!$C$6=4,SUM(+Ene!AE132+Feb!AE132+Mar!AE132+Abr!AE132),IF(Config!$C$6=5,SUM(Ene!AE132+Feb!AE132+Mar!AE132+Abr!AE132+May!AE132),IF(Config!$C$6=6,SUM(+Ene!AE132+Feb!AE132+Mar!AE132+Abr!AE132+May!AE132+Jun!AE132),IF(Config!$C$6=7,SUM(Ene!AE132+Feb!AE132+Mar!AE132+Abr!AE132+May!AE132+Jun!AE132+Jul!AE132),IF(Config!$C$6=8,SUM(+Ene!AE132+Feb!AE132+Mar!AE132+Abr!AE132+May!AE132+Jun!AE132+Jul!AE132+Ago!AE132),IF(Config!$C$6=9,SUM(+Ene!AE132+Feb!AE132+Mar!AE132+Abr!AE132+May!AE132+Jun!AE132+Jul!AE132+Ago!AE132+Set!AE132),IF(Config!$C$6=10,SUM(+Ene!AE132+Feb!AE132+Mar!AE132+Abr!AE132+May!AE132+Jun!AE132+Jul!AE132+Ago!AE132+Set!AE132+Oct!AE132),IF(Config!$C$6=11,SUM(+Ene!AE132+Feb!AE132+Mar!AE132+Abr!AE132+May!AE132+Jun!AE132+Jul!AE132+Ago!AE132+Set!AE132+Oct!AE132+Nov!AE132),IF(Config!$C$6=12,SUM(+Ene!AE132+Feb!AE132+Mar!AE132+Abr!AE132+May!AE132+Jun!AE132+Jul!AE132+Ago!AE132+Set!AE132+Oct!AE132+Nov!AE132+Dic!AE132)))))))))))))</f>
        <v>0</v>
      </c>
      <c r="AF132" s="399">
        <f>IF(Config!$C$6=1,SUM(+Ene!AF132),IF(Config!$C$6=2,SUM(+Ene!AF132+Feb!AF132),IF(Config!$C$6=3,SUM(+Ene!AF132+Feb!AF132+Mar!AF132),IF(Config!$C$6=4,SUM(+Ene!AF132+Feb!AF132+Mar!AF132+Abr!AF132),IF(Config!$C$6=5,SUM(Ene!AF132+Feb!AF132+Mar!AF132+Abr!AF132+May!AF132),IF(Config!$C$6=6,SUM(+Ene!AF132+Feb!AF132+Mar!AF132+Abr!AF132+May!AF132+Jun!AF132),IF(Config!$C$6=7,SUM(Ene!AF132+Feb!AF132+Mar!AF132+Abr!AF132+May!AF132+Jun!AF132+Jul!AF132),IF(Config!$C$6=8,SUM(+Ene!AF132+Feb!AF132+Mar!AF132+Abr!AF132+May!AF132+Jun!AF132+Jul!AF132+Ago!AF132),IF(Config!$C$6=9,SUM(+Ene!AF132+Feb!AF132+Mar!AF132+Abr!AF132+May!AF132+Jun!AF132+Jul!AF132+Ago!AF132+Set!AF132),IF(Config!$C$6=10,SUM(+Ene!AF132+Feb!AF132+Mar!AF132+Abr!AF132+May!AF132+Jun!AF132+Jul!AF132+Ago!AF132+Set!AF132+Oct!AF132),IF(Config!$C$6=11,SUM(+Ene!AF132+Feb!AF132+Mar!AF132+Abr!AF132+May!AF132+Jun!AF132+Jul!AF132+Ago!AF132+Set!AF132+Oct!AF132+Nov!AF132),IF(Config!$C$6=12,SUM(+Ene!AF132+Feb!AF132+Mar!AF132+Abr!AF132+May!AF132+Jun!AF132+Jul!AF132+Ago!AF132+Set!AF132+Oct!AF132+Nov!AF132+Dic!AF132)))))))))))))</f>
        <v>0</v>
      </c>
      <c r="AG132" s="399">
        <f>IF(Config!$C$6=1,SUM(+Ene!AG132),IF(Config!$C$6=2,SUM(+Ene!AG132+Feb!AG132),IF(Config!$C$6=3,SUM(+Ene!AG132+Feb!AG132+Mar!AG132),IF(Config!$C$6=4,SUM(+Ene!AG132+Feb!AG132+Mar!AG132+Abr!AG132),IF(Config!$C$6=5,SUM(Ene!AG132+Feb!AG132+Mar!AG132+Abr!AG132+May!AG132),IF(Config!$C$6=6,SUM(+Ene!AG132+Feb!AG132+Mar!AG132+Abr!AG132+May!AG132+Jun!AG132),IF(Config!$C$6=7,SUM(Ene!AG132+Feb!AG132+Mar!AG132+Abr!AG132+May!AG132+Jun!AG132+Jul!AG132),IF(Config!$C$6=8,SUM(+Ene!AG132+Feb!AG132+Mar!AG132+Abr!AG132+May!AG132+Jun!AG132+Jul!AG132+Ago!AG132),IF(Config!$C$6=9,SUM(+Ene!AG132+Feb!AG132+Mar!AG132+Abr!AG132+May!AG132+Jun!AG132+Jul!AG132+Ago!AG132+Set!AG132),IF(Config!$C$6=10,SUM(+Ene!AG132+Feb!AG132+Mar!AG132+Abr!AG132+May!AG132+Jun!AG132+Jul!AG132+Ago!AG132+Set!AG132+Oct!AG132),IF(Config!$C$6=11,SUM(+Ene!AG132+Feb!AG132+Mar!AG132+Abr!AG132+May!AG132+Jun!AG132+Jul!AG132+Ago!AG132+Set!AG132+Oct!AG132+Nov!AG132),IF(Config!$C$6=12,SUM(+Ene!AG132+Feb!AG132+Mar!AG132+Abr!AG132+May!AG132+Jun!AG132+Jul!AG132+Ago!AG132+Set!AG132+Oct!AG132+Nov!AG132+Dic!AG132)))))))))))))</f>
        <v>0</v>
      </c>
      <c r="AH132" s="399">
        <f>IF(Config!$C$6=1,SUM(+Ene!AH132),IF(Config!$C$6=2,SUM(+Ene!AH132+Feb!AH132),IF(Config!$C$6=3,SUM(+Ene!AH132+Feb!AH132+Mar!AH132),IF(Config!$C$6=4,SUM(+Ene!AH132+Feb!AH132+Mar!AH132+Abr!AH132),IF(Config!$C$6=5,SUM(Ene!AH132+Feb!AH132+Mar!AH132+Abr!AH132+May!AH132),IF(Config!$C$6=6,SUM(+Ene!AH132+Feb!AH132+Mar!AH132+Abr!AH132+May!AH132+Jun!AH132),IF(Config!$C$6=7,SUM(Ene!AH132+Feb!AH132+Mar!AH132+Abr!AH132+May!AH132+Jun!AH132+Jul!AH132),IF(Config!$C$6=8,SUM(+Ene!AH132+Feb!AH132+Mar!AH132+Abr!AH132+May!AH132+Jun!AH132+Jul!AH132+Ago!AH132),IF(Config!$C$6=9,SUM(+Ene!AH132+Feb!AH132+Mar!AH132+Abr!AH132+May!AH132+Jun!AH132+Jul!AH132+Ago!AH132+Set!AH132),IF(Config!$C$6=10,SUM(+Ene!AH132+Feb!AH132+Mar!AH132+Abr!AH132+May!AH132+Jun!AH132+Jul!AH132+Ago!AH132+Set!AH132+Oct!AH132),IF(Config!$C$6=11,SUM(+Ene!AH132+Feb!AH132+Mar!AH132+Abr!AH132+May!AH132+Jun!AH132+Jul!AH132+Ago!AH132+Set!AH132+Oct!AH132+Nov!AH132),IF(Config!$C$6=12,SUM(+Ene!AH132+Feb!AH132+Mar!AH132+Abr!AH132+May!AH132+Jun!AH132+Jul!AH132+Ago!AH132+Set!AH132+Oct!AH132+Nov!AH132+Dic!AH132)))))))))))))</f>
        <v>0</v>
      </c>
      <c r="AI132" s="399">
        <f>IF(Config!$C$6=1,SUM(+Ene!AI132),IF(Config!$C$6=2,SUM(+Ene!AI132+Feb!AI132),IF(Config!$C$6=3,SUM(+Ene!AI132+Feb!AI132+Mar!AI132),IF(Config!$C$6=4,SUM(+Ene!AI132+Feb!AI132+Mar!AI132+Abr!AI132),IF(Config!$C$6=5,SUM(Ene!AI132+Feb!AI132+Mar!AI132+Abr!AI132+May!AI132),IF(Config!$C$6=6,SUM(+Ene!AI132+Feb!AI132+Mar!AI132+Abr!AI132+May!AI132+Jun!AI132),IF(Config!$C$6=7,SUM(Ene!AI132+Feb!AI132+Mar!AI132+Abr!AI132+May!AI132+Jun!AI132+Jul!AI132),IF(Config!$C$6=8,SUM(+Ene!AI132+Feb!AI132+Mar!AI132+Abr!AI132+May!AI132+Jun!AI132+Jul!AI132+Ago!AI132),IF(Config!$C$6=9,SUM(+Ene!AI132+Feb!AI132+Mar!AI132+Abr!AI132+May!AI132+Jun!AI132+Jul!AI132+Ago!AI132+Set!AI132),IF(Config!$C$6=10,SUM(+Ene!AI132+Feb!AI132+Mar!AI132+Abr!AI132+May!AI132+Jun!AI132+Jul!AI132+Ago!AI132+Set!AI132+Oct!AI132),IF(Config!$C$6=11,SUM(+Ene!AI132+Feb!AI132+Mar!AI132+Abr!AI132+May!AI132+Jun!AI132+Jul!AI132+Ago!AI132+Set!AI132+Oct!AI132+Nov!AI132),IF(Config!$C$6=12,SUM(+Ene!AI132+Feb!AI132+Mar!AI132+Abr!AI132+May!AI132+Jun!AI132+Jul!AI132+Ago!AI132+Set!AI132+Oct!AI132+Nov!AI132+Dic!AI132)))))))))))))</f>
        <v>0</v>
      </c>
      <c r="AJ132" s="399">
        <f>IF(Config!$C$6=1,SUM(+Ene!AJ132),IF(Config!$C$6=2,SUM(+Ene!AJ132+Feb!AJ132),IF(Config!$C$6=3,SUM(+Ene!AJ132+Feb!AJ132+Mar!AJ132),IF(Config!$C$6=4,SUM(+Ene!AJ132+Feb!AJ132+Mar!AJ132+Abr!AJ132),IF(Config!$C$6=5,SUM(Ene!AJ132+Feb!AJ132+Mar!AJ132+Abr!AJ132+May!AJ132),IF(Config!$C$6=6,SUM(+Ene!AJ132+Feb!AJ132+Mar!AJ132+Abr!AJ132+May!AJ132+Jun!AJ132),IF(Config!$C$6=7,SUM(Ene!AJ132+Feb!AJ132+Mar!AJ132+Abr!AJ132+May!AJ132+Jun!AJ132+Jul!AJ132),IF(Config!$C$6=8,SUM(+Ene!AJ132+Feb!AJ132+Mar!AJ132+Abr!AJ132+May!AJ132+Jun!AJ132+Jul!AJ132+Ago!AJ132),IF(Config!$C$6=9,SUM(+Ene!AJ132+Feb!AJ132+Mar!AJ132+Abr!AJ132+May!AJ132+Jun!AJ132+Jul!AJ132+Ago!AJ132+Set!AJ132),IF(Config!$C$6=10,SUM(+Ene!AJ132+Feb!AJ132+Mar!AJ132+Abr!AJ132+May!AJ132+Jun!AJ132+Jul!AJ132+Ago!AJ132+Set!AJ132+Oct!AJ132),IF(Config!$C$6=11,SUM(+Ene!AJ132+Feb!AJ132+Mar!AJ132+Abr!AJ132+May!AJ132+Jun!AJ132+Jul!AJ132+Ago!AJ132+Set!AJ132+Oct!AJ132+Nov!AJ132),IF(Config!$C$6=12,SUM(+Ene!AJ132+Feb!AJ132+Mar!AJ132+Abr!AJ132+May!AJ132+Jun!AJ132+Jul!AJ132+Ago!AJ132+Set!AJ132+Oct!AJ132+Nov!AJ132+Dic!AJ132)))))))))))))</f>
        <v>0</v>
      </c>
      <c r="AK132" s="399">
        <f>IF(Config!$C$6=1,SUM(+Ene!AK132),IF(Config!$C$6=2,SUM(+Ene!AK132+Feb!AK132),IF(Config!$C$6=3,SUM(+Ene!AK132+Feb!AK132+Mar!AK132),IF(Config!$C$6=4,SUM(+Ene!AK132+Feb!AK132+Mar!AK132+Abr!AK132),IF(Config!$C$6=5,SUM(Ene!AK132+Feb!AK132+Mar!AK132+Abr!AK132+May!AK132),IF(Config!$C$6=6,SUM(+Ene!AK132+Feb!AK132+Mar!AK132+Abr!AK132+May!AK132+Jun!AK132),IF(Config!$C$6=7,SUM(Ene!AK132+Feb!AK132+Mar!AK132+Abr!AK132+May!AK132+Jun!AK132+Jul!AK132),IF(Config!$C$6=8,SUM(+Ene!AK132+Feb!AK132+Mar!AK132+Abr!AK132+May!AK132+Jun!AK132+Jul!AK132+Ago!AK132),IF(Config!$C$6=9,SUM(+Ene!AK132+Feb!AK132+Mar!AK132+Abr!AK132+May!AK132+Jun!AK132+Jul!AK132+Ago!AK132+Set!AK132),IF(Config!$C$6=10,SUM(+Ene!AK132+Feb!AK132+Mar!AK132+Abr!AK132+May!AK132+Jun!AK132+Jul!AK132+Ago!AK132+Set!AK132+Oct!AK132),IF(Config!$C$6=11,SUM(+Ene!AK132+Feb!AK132+Mar!AK132+Abr!AK132+May!AK132+Jun!AK132+Jul!AK132+Ago!AK132+Set!AK132+Oct!AK132+Nov!AK132),IF(Config!$C$6=12,SUM(+Ene!AK132+Feb!AK132+Mar!AK132+Abr!AK132+May!AK132+Jun!AK132+Jul!AK132+Ago!AK132+Set!AK132+Oct!AK132+Nov!AK132+Dic!AK132)))))))))))))</f>
        <v>0</v>
      </c>
      <c r="AL132" s="399">
        <f>IF(Config!$C$6=1,SUM(+Ene!AL132),IF(Config!$C$6=2,SUM(+Ene!AL132+Feb!AL132),IF(Config!$C$6=3,SUM(+Ene!AL132+Feb!AL132+Mar!AL132),IF(Config!$C$6=4,SUM(+Ene!AL132+Feb!AL132+Mar!AL132+Abr!AL132),IF(Config!$C$6=5,SUM(Ene!AL132+Feb!AL132+Mar!AL132+Abr!AL132+May!AL132),IF(Config!$C$6=6,SUM(+Ene!AL132+Feb!AL132+Mar!AL132+Abr!AL132+May!AL132+Jun!AL132),IF(Config!$C$6=7,SUM(Ene!AL132+Feb!AL132+Mar!AL132+Abr!AL132+May!AL132+Jun!AL132+Jul!AL132),IF(Config!$C$6=8,SUM(+Ene!AL132+Feb!AL132+Mar!AL132+Abr!AL132+May!AL132+Jun!AL132+Jul!AL132+Ago!AL132),IF(Config!$C$6=9,SUM(+Ene!AL132+Feb!AL132+Mar!AL132+Abr!AL132+May!AL132+Jun!AL132+Jul!AL132+Ago!AL132+Set!AL132),IF(Config!$C$6=10,SUM(+Ene!AL132+Feb!AL132+Mar!AL132+Abr!AL132+May!AL132+Jun!AL132+Jul!AL132+Ago!AL132+Set!AL132+Oct!AL132),IF(Config!$C$6=11,SUM(+Ene!AL132+Feb!AL132+Mar!AL132+Abr!AL132+May!AL132+Jun!AL132+Jul!AL132+Ago!AL132+Set!AL132+Oct!AL132+Nov!AL132),IF(Config!$C$6=12,SUM(+Ene!AL132+Feb!AL132+Mar!AL132+Abr!AL132+May!AL132+Jun!AL132+Jul!AL132+Ago!AL132+Set!AL132+Oct!AL132+Nov!AL132+Dic!AL132)))))))))))))</f>
        <v>0</v>
      </c>
      <c r="AM132" s="399">
        <f>IF(Config!$C$6=1,SUM(+Ene!AM132),IF(Config!$C$6=2,SUM(+Ene!AM132+Feb!AM132),IF(Config!$C$6=3,SUM(+Ene!AM132+Feb!AM132+Mar!AM132),IF(Config!$C$6=4,SUM(+Ene!AM132+Feb!AM132+Mar!AM132+Abr!AM132),IF(Config!$C$6=5,SUM(Ene!AM132+Feb!AM132+Mar!AM132+Abr!AM132+May!AM132),IF(Config!$C$6=6,SUM(+Ene!AM132+Feb!AM132+Mar!AM132+Abr!AM132+May!AM132+Jun!AM132),IF(Config!$C$6=7,SUM(Ene!AM132+Feb!AM132+Mar!AM132+Abr!AM132+May!AM132+Jun!AM132+Jul!AM132),IF(Config!$C$6=8,SUM(+Ene!AM132+Feb!AM132+Mar!AM132+Abr!AM132+May!AM132+Jun!AM132+Jul!AM132+Ago!AM132),IF(Config!$C$6=9,SUM(+Ene!AM132+Feb!AM132+Mar!AM132+Abr!AM132+May!AM132+Jun!AM132+Jul!AM132+Ago!AM132+Set!AM132),IF(Config!$C$6=10,SUM(+Ene!AM132+Feb!AM132+Mar!AM132+Abr!AM132+May!AM132+Jun!AM132+Jul!AM132+Ago!AM132+Set!AM132+Oct!AM132),IF(Config!$C$6=11,SUM(+Ene!AM132+Feb!AM132+Mar!AM132+Abr!AM132+May!AM132+Jun!AM132+Jul!AM132+Ago!AM132+Set!AM132+Oct!AM132+Nov!AM132),IF(Config!$C$6=12,SUM(+Ene!AM132+Feb!AM132+Mar!AM132+Abr!AM132+May!AM132+Jun!AM132+Jul!AM132+Ago!AM132+Set!AM132+Oct!AM132+Nov!AM132+Dic!AM132)))))))))))))</f>
        <v>0</v>
      </c>
      <c r="AN132" s="399">
        <f>IF(Config!$C$6=1,SUM(+Ene!AN132),IF(Config!$C$6=2,SUM(+Ene!AN132+Feb!AN132),IF(Config!$C$6=3,SUM(+Ene!AN132+Feb!AN132+Mar!AN132),IF(Config!$C$6=4,SUM(+Ene!AN132+Feb!AN132+Mar!AN132+Abr!AN132),IF(Config!$C$6=5,SUM(Ene!AN132+Feb!AN132+Mar!AN132+Abr!AN132+May!AN132),IF(Config!$C$6=6,SUM(+Ene!AN132+Feb!AN132+Mar!AN132+Abr!AN132+May!AN132+Jun!AN132),IF(Config!$C$6=7,SUM(Ene!AN132+Feb!AN132+Mar!AN132+Abr!AN132+May!AN132+Jun!AN132+Jul!AN132),IF(Config!$C$6=8,SUM(+Ene!AN132+Feb!AN132+Mar!AN132+Abr!AN132+May!AN132+Jun!AN132+Jul!AN132+Ago!AN132),IF(Config!$C$6=9,SUM(+Ene!AN132+Feb!AN132+Mar!AN132+Abr!AN132+May!AN132+Jun!AN132+Jul!AN132+Ago!AN132+Set!AN132),IF(Config!$C$6=10,SUM(+Ene!AN132+Feb!AN132+Mar!AN132+Abr!AN132+May!AN132+Jun!AN132+Jul!AN132+Ago!AN132+Set!AN132+Oct!AN132),IF(Config!$C$6=11,SUM(+Ene!AN132+Feb!AN132+Mar!AN132+Abr!AN132+May!AN132+Jun!AN132+Jul!AN132+Ago!AN132+Set!AN132+Oct!AN132+Nov!AN132),IF(Config!$C$6=12,SUM(+Ene!AN132+Feb!AN132+Mar!AN132+Abr!AN132+May!AN132+Jun!AN132+Jul!AN132+Ago!AN132+Set!AN132+Oct!AN132+Nov!AN132+Dic!AN132)))))))))))))</f>
        <v>0</v>
      </c>
      <c r="AO132" s="399">
        <f>IF(Config!$C$6=1,SUM(+Ene!AO132),IF(Config!$C$6=2,SUM(+Ene!AO132+Feb!AO132),IF(Config!$C$6=3,SUM(+Ene!AO132+Feb!AO132+Mar!AO132),IF(Config!$C$6=4,SUM(+Ene!AO132+Feb!AO132+Mar!AO132+Abr!AO132),IF(Config!$C$6=5,SUM(Ene!AO132+Feb!AO132+Mar!AO132+Abr!AO132+May!AO132),IF(Config!$C$6=6,SUM(+Ene!AO132+Feb!AO132+Mar!AO132+Abr!AO132+May!AO132+Jun!AO132),IF(Config!$C$6=7,SUM(Ene!AO132+Feb!AO132+Mar!AO132+Abr!AO132+May!AO132+Jun!AO132+Jul!AO132),IF(Config!$C$6=8,SUM(+Ene!AO132+Feb!AO132+Mar!AO132+Abr!AO132+May!AO132+Jun!AO132+Jul!AO132+Ago!AO132),IF(Config!$C$6=9,SUM(+Ene!AO132+Feb!AO132+Mar!AO132+Abr!AO132+May!AO132+Jun!AO132+Jul!AO132+Ago!AO132+Set!AO132),IF(Config!$C$6=10,SUM(+Ene!AO132+Feb!AO132+Mar!AO132+Abr!AO132+May!AO132+Jun!AO132+Jul!AO132+Ago!AO132+Set!AO132+Oct!AO132),IF(Config!$C$6=11,SUM(+Ene!AO132+Feb!AO132+Mar!AO132+Abr!AO132+May!AO132+Jun!AO132+Jul!AO132+Ago!AO132+Set!AO132+Oct!AO132+Nov!AO132),IF(Config!$C$6=12,SUM(+Ene!AO132+Feb!AO132+Mar!AO132+Abr!AO132+May!AO132+Jun!AO132+Jul!AO132+Ago!AO132+Set!AO132+Oct!AO132+Nov!AO132+Dic!AO132)))))))))))))</f>
        <v>0</v>
      </c>
      <c r="AP132" s="399">
        <f>IF(Config!$C$6=1,SUM(+Ene!AP132),IF(Config!$C$6=2,SUM(+Ene!AP132+Feb!AP132),IF(Config!$C$6=3,SUM(+Ene!AP132+Feb!AP132+Mar!AP132),IF(Config!$C$6=4,SUM(+Ene!AP132+Feb!AP132+Mar!AP132+Abr!AP132),IF(Config!$C$6=5,SUM(Ene!AP132+Feb!AP132+Mar!AP132+Abr!AP132+May!AP132),IF(Config!$C$6=6,SUM(+Ene!AP132+Feb!AP132+Mar!AP132+Abr!AP132+May!AP132+Jun!AP132),IF(Config!$C$6=7,SUM(Ene!AP132+Feb!AP132+Mar!AP132+Abr!AP132+May!AP132+Jun!AP132+Jul!AP132),IF(Config!$C$6=8,SUM(+Ene!AP132+Feb!AP132+Mar!AP132+Abr!AP132+May!AP132+Jun!AP132+Jul!AP132+Ago!AP132),IF(Config!$C$6=9,SUM(+Ene!AP132+Feb!AP132+Mar!AP132+Abr!AP132+May!AP132+Jun!AP132+Jul!AP132+Ago!AP132+Set!AP132),IF(Config!$C$6=10,SUM(+Ene!AP132+Feb!AP132+Mar!AP132+Abr!AP132+May!AP132+Jun!AP132+Jul!AP132+Ago!AP132+Set!AP132+Oct!AP132),IF(Config!$C$6=11,SUM(+Ene!AP132+Feb!AP132+Mar!AP132+Abr!AP132+May!AP132+Jun!AP132+Jul!AP132+Ago!AP132+Set!AP132+Oct!AP132+Nov!AP132),IF(Config!$C$6=12,SUM(+Ene!AP132+Feb!AP132+Mar!AP132+Abr!AP132+May!AP132+Jun!AP132+Jul!AP132+Ago!AP132+Set!AP132+Oct!AP132+Nov!AP132+Dic!AP132)))))))))))))</f>
        <v>0</v>
      </c>
      <c r="AQ132" s="399">
        <f>IF(Config!$C$6=1,SUM(+Ene!AQ132),IF(Config!$C$6=2,SUM(+Ene!AQ132+Feb!AQ132),IF(Config!$C$6=3,SUM(+Ene!AQ132+Feb!AQ132+Mar!AQ132),IF(Config!$C$6=4,SUM(+Ene!AQ132+Feb!AQ132+Mar!AQ132+Abr!AQ132),IF(Config!$C$6=5,SUM(Ene!AQ132+Feb!AQ132+Mar!AQ132+Abr!AQ132+May!AQ132),IF(Config!$C$6=6,SUM(+Ene!AQ132+Feb!AQ132+Mar!AQ132+Abr!AQ132+May!AQ132+Jun!AQ132),IF(Config!$C$6=7,SUM(Ene!AQ132+Feb!AQ132+Mar!AQ132+Abr!AQ132+May!AQ132+Jun!AQ132+Jul!AQ132),IF(Config!$C$6=8,SUM(+Ene!AQ132+Feb!AQ132+Mar!AQ132+Abr!AQ132+May!AQ132+Jun!AQ132+Jul!AQ132+Ago!AQ132),IF(Config!$C$6=9,SUM(+Ene!AQ132+Feb!AQ132+Mar!AQ132+Abr!AQ132+May!AQ132+Jun!AQ132+Jul!AQ132+Ago!AQ132+Set!AQ132),IF(Config!$C$6=10,SUM(+Ene!AQ132+Feb!AQ132+Mar!AQ132+Abr!AQ132+May!AQ132+Jun!AQ132+Jul!AQ132+Ago!AQ132+Set!AQ132+Oct!AQ132),IF(Config!$C$6=11,SUM(+Ene!AQ132+Feb!AQ132+Mar!AQ132+Abr!AQ132+May!AQ132+Jun!AQ132+Jul!AQ132+Ago!AQ132+Set!AQ132+Oct!AQ132+Nov!AQ132),IF(Config!$C$6=12,SUM(+Ene!AQ132+Feb!AQ132+Mar!AQ132+Abr!AQ132+May!AQ132+Jun!AQ132+Jul!AQ132+Ago!AQ132+Set!AQ132+Oct!AQ132+Nov!AQ132+Dic!AQ132)))))))))))))</f>
        <v>0</v>
      </c>
      <c r="AR132" s="399">
        <f>IF(Config!$C$6=1,SUM(+Ene!AR132),IF(Config!$C$6=2,SUM(+Ene!AR132+Feb!AR132),IF(Config!$C$6=3,SUM(+Ene!AR132+Feb!AR132+Mar!AR132),IF(Config!$C$6=4,SUM(+Ene!AR132+Feb!AR132+Mar!AR132+Abr!AR132),IF(Config!$C$6=5,SUM(Ene!AR132+Feb!AR132+Mar!AR132+Abr!AR132+May!AR132),IF(Config!$C$6=6,SUM(+Ene!AR132+Feb!AR132+Mar!AR132+Abr!AR132+May!AR132+Jun!AR132),IF(Config!$C$6=7,SUM(Ene!AR132+Feb!AR132+Mar!AR132+Abr!AR132+May!AR132+Jun!AR132+Jul!AR132),IF(Config!$C$6=8,SUM(+Ene!AR132+Feb!AR132+Mar!AR132+Abr!AR132+May!AR132+Jun!AR132+Jul!AR132+Ago!AR132),IF(Config!$C$6=9,SUM(+Ene!AR132+Feb!AR132+Mar!AR132+Abr!AR132+May!AR132+Jun!AR132+Jul!AR132+Ago!AR132+Set!AR132),IF(Config!$C$6=10,SUM(+Ene!AR132+Feb!AR132+Mar!AR132+Abr!AR132+May!AR132+Jun!AR132+Jul!AR132+Ago!AR132+Set!AR132+Oct!AR132),IF(Config!$C$6=11,SUM(+Ene!AR132+Feb!AR132+Mar!AR132+Abr!AR132+May!AR132+Jun!AR132+Jul!AR132+Ago!AR132+Set!AR132+Oct!AR132+Nov!AR132),IF(Config!$C$6=12,SUM(+Ene!AR132+Feb!AR132+Mar!AR132+Abr!AR132+May!AR132+Jun!AR132+Jul!AR132+Ago!AR132+Set!AR132+Oct!AR132+Nov!AR132+Dic!AR132)))))))))))))</f>
        <v>0</v>
      </c>
      <c r="AS132" s="399">
        <f>IF(Config!$C$6=1,SUM(+Ene!AS132),IF(Config!$C$6=2,SUM(+Ene!AS132+Feb!AS132),IF(Config!$C$6=3,SUM(+Ene!AS132+Feb!AS132+Mar!AS132),IF(Config!$C$6=4,SUM(+Ene!AS132+Feb!AS132+Mar!AS132+Abr!AS132),IF(Config!$C$6=5,SUM(Ene!AS132+Feb!AS132+Mar!AS132+Abr!AS132+May!AS132),IF(Config!$C$6=6,SUM(+Ene!AS132+Feb!AS132+Mar!AS132+Abr!AS132+May!AS132+Jun!AS132),IF(Config!$C$6=7,SUM(Ene!AS132+Feb!AS132+Mar!AS132+Abr!AS132+May!AS132+Jun!AS132+Jul!AS132),IF(Config!$C$6=8,SUM(+Ene!AS132+Feb!AS132+Mar!AS132+Abr!AS132+May!AS132+Jun!AS132+Jul!AS132+Ago!AS132),IF(Config!$C$6=9,SUM(+Ene!AS132+Feb!AS132+Mar!AS132+Abr!AS132+May!AS132+Jun!AS132+Jul!AS132+Ago!AS132+Set!AS132),IF(Config!$C$6=10,SUM(+Ene!AS132+Feb!AS132+Mar!AS132+Abr!AS132+May!AS132+Jun!AS132+Jul!AS132+Ago!AS132+Set!AS132+Oct!AS132),IF(Config!$C$6=11,SUM(+Ene!AS132+Feb!AS132+Mar!AS132+Abr!AS132+May!AS132+Jun!AS132+Jul!AS132+Ago!AS132+Set!AS132+Oct!AS132+Nov!AS132),IF(Config!$C$6=12,SUM(+Ene!AS132+Feb!AS132+Mar!AS132+Abr!AS132+May!AS132+Jun!AS132+Jul!AS132+Ago!AS132+Set!AS132+Oct!AS132+Nov!AS132+Dic!AS132)))))))))))))</f>
        <v>0</v>
      </c>
      <c r="AT132" s="399">
        <f>IF(Config!$C$6=1,SUM(+Ene!AT132),IF(Config!$C$6=2,SUM(+Ene!AT132+Feb!AT132),IF(Config!$C$6=3,SUM(+Ene!AT132+Feb!AT132+Mar!AT132),IF(Config!$C$6=4,SUM(+Ene!AT132+Feb!AT132+Mar!AT132+Abr!AT132),IF(Config!$C$6=5,SUM(Ene!AT132+Feb!AT132+Mar!AT132+Abr!AT132+May!AT132),IF(Config!$C$6=6,SUM(+Ene!AT132+Feb!AT132+Mar!AT132+Abr!AT132+May!AT132+Jun!AT132),IF(Config!$C$6=7,SUM(Ene!AT132+Feb!AT132+Mar!AT132+Abr!AT132+May!AT132+Jun!AT132+Jul!AT132),IF(Config!$C$6=8,SUM(+Ene!AT132+Feb!AT132+Mar!AT132+Abr!AT132+May!AT132+Jun!AT132+Jul!AT132+Ago!AT132),IF(Config!$C$6=9,SUM(+Ene!AT132+Feb!AT132+Mar!AT132+Abr!AT132+May!AT132+Jun!AT132+Jul!AT132+Ago!AT132+Set!AT132),IF(Config!$C$6=10,SUM(+Ene!AT132+Feb!AT132+Mar!AT132+Abr!AT132+May!AT132+Jun!AT132+Jul!AT132+Ago!AT132+Set!AT132+Oct!AT132),IF(Config!$C$6=11,SUM(+Ene!AT132+Feb!AT132+Mar!AT132+Abr!AT132+May!AT132+Jun!AT132+Jul!AT132+Ago!AT132+Set!AT132+Oct!AT132+Nov!AT132),IF(Config!$C$6=12,SUM(+Ene!AT132+Feb!AT132+Mar!AT132+Abr!AT132+May!AT132+Jun!AT132+Jul!AT132+Ago!AT132+Set!AT132+Oct!AT132+Nov!AT132+Dic!AT132)))))))))))))</f>
        <v>0</v>
      </c>
      <c r="AU132">
        <f t="shared" si="79"/>
        <v>0</v>
      </c>
      <c r="AV132" s="395">
        <f t="shared" si="81"/>
        <v>0</v>
      </c>
      <c r="AW132" s="395">
        <f t="shared" si="82"/>
        <v>0</v>
      </c>
      <c r="AX132" s="395">
        <f t="shared" si="83"/>
        <v>0</v>
      </c>
      <c r="AY132" s="395">
        <f t="shared" si="84"/>
        <v>0</v>
      </c>
      <c r="AZ132" s="395">
        <f t="shared" si="85"/>
        <v>0</v>
      </c>
      <c r="BA132" s="395">
        <f t="shared" si="86"/>
        <v>0</v>
      </c>
      <c r="BB132" s="37">
        <f t="shared" si="59"/>
        <v>0</v>
      </c>
      <c r="BC132" s="395">
        <f t="shared" si="87"/>
        <v>0</v>
      </c>
      <c r="BD132" s="396">
        <f t="shared" si="88"/>
        <v>0</v>
      </c>
      <c r="BE132" s="395">
        <f t="shared" si="89"/>
        <v>0</v>
      </c>
      <c r="BF132" s="54">
        <f t="shared" ref="BF132:BF134" si="91">SUM(AV132:BE132)</f>
        <v>0</v>
      </c>
      <c r="BG132" t="str">
        <f t="shared" si="80"/>
        <v>OK</v>
      </c>
    </row>
    <row r="133" spans="1:59" x14ac:dyDescent="0.25">
      <c r="A133" s="400">
        <v>130</v>
      </c>
      <c r="B133" s="448" t="str">
        <f>METAS!B129</f>
        <v xml:space="preserve">PORCENTAJE DE NIÑOS MENORES DE 12 MESES DE EDAD CON DOSAJE DE HEMOGLOBINA E INICIAN SUPLEMENTACION PREVENTIVA </v>
      </c>
      <c r="C133" s="390" t="str">
        <f>METAS!D129</f>
        <v>NUTRICIÓN</v>
      </c>
      <c r="D133" s="399">
        <f>IF(Config!$C$6=1,SUM(+Ene!D133),IF(Config!$C$6=2,SUM(+Ene!D133+Feb!D133),IF(Config!$C$6=3,SUM(+Ene!D133+Feb!D133+Mar!D133),IF(Config!$C$6=4,SUM(+Ene!D133+Feb!D133+Mar!D133+Abr!D133),IF(Config!$C$6=5,SUM(Ene!D133+Feb!D133+Mar!D133+Abr!D133+May!D133),IF(Config!$C$6=6,SUM(+Ene!D133+Feb!D133+Mar!D133+Abr!D133+May!D133+Jun!D133),IF(Config!$C$6=7,SUM(Ene!D133+Feb!D133+Mar!D133+Abr!D133+May!D133+Jun!D133+Jul!D133),IF(Config!$C$6=8,SUM(+Ene!D133+Feb!D133+Mar!D133+Abr!D133+May!D133+Jun!D133+Jul!D133+Ago!D133),IF(Config!$C$6=9,SUM(+Ene!D133+Feb!D133+Mar!D133+Abr!D133+May!D133+Jun!D133+Jul!D133+Ago!D133+Set!D133),IF(Config!$C$6=10,SUM(+Ene!D133+Feb!D133+Mar!D133+Abr!D133+May!D133+Jun!D133+Jul!D133+Ago!D133+Set!D133+Oct!D133),IF(Config!$C$6=11,SUM(+Ene!D133+Feb!D133+Mar!D133+Abr!D133+May!D133+Jun!D133+Jul!D133+Ago!D133+Set!D133+Oct!D133+Nov!D133),IF(Config!$C$6=12,SUM(+Ene!D133+Feb!D133+Mar!D133+Abr!D133+May!D133+Jun!D133+Jul!D133+Ago!D133+Set!D133+Oct!D133+Nov!D133+Dic!D133)))))))))))))</f>
        <v>0</v>
      </c>
      <c r="E133" s="399">
        <f>IF(Config!$C$6=1,SUM(+Ene!E133),IF(Config!$C$6=2,SUM(+Ene!E133+Feb!E133),IF(Config!$C$6=3,SUM(+Ene!E133+Feb!E133+Mar!E133),IF(Config!$C$6=4,SUM(+Ene!E133+Feb!E133+Mar!E133+Abr!E133),IF(Config!$C$6=5,SUM(Ene!E133+Feb!E133+Mar!E133+Abr!E133+May!E133),IF(Config!$C$6=6,SUM(+Ene!E133+Feb!E133+Mar!E133+Abr!E133+May!E133+Jun!E133),IF(Config!$C$6=7,SUM(Ene!E133+Feb!E133+Mar!E133+Abr!E133+May!E133+Jun!E133+Jul!E133),IF(Config!$C$6=8,SUM(+Ene!E133+Feb!E133+Mar!E133+Abr!E133+May!E133+Jun!E133+Jul!E133+Ago!E133),IF(Config!$C$6=9,SUM(+Ene!E133+Feb!E133+Mar!E133+Abr!E133+May!E133+Jun!E133+Jul!E133+Ago!E133+Set!E133),IF(Config!$C$6=10,SUM(+Ene!E133+Feb!E133+Mar!E133+Abr!E133+May!E133+Jun!E133+Jul!E133+Ago!E133+Set!E133+Oct!E133),IF(Config!$C$6=11,SUM(+Ene!E133+Feb!E133+Mar!E133+Abr!E133+May!E133+Jun!E133+Jul!E133+Ago!E133+Set!E133+Oct!E133+Nov!E133),IF(Config!$C$6=12,SUM(+Ene!E133+Feb!E133+Mar!E133+Abr!E133+May!E133+Jun!E133+Jul!E133+Ago!E133+Set!E133+Oct!E133+Nov!E133+Dic!E133)))))))))))))</f>
        <v>0</v>
      </c>
      <c r="F133" s="429">
        <f>IF(Config!$C$6=1,SUM(+Ene!F153),IF(Config!$C$6=2,SUM(+Ene!F153+Feb!F153),IF(Config!$C$6=3,SUM(+Ene!F153+Feb!F153+Mar!F153),IF(Config!$C$6=4,SUM(+Ene!F153+Feb!F153+Mar!F153+Abr!F153),IF(Config!$C$6=5,SUM(Ene!F153+Feb!F153+Mar!F153+Abr!F153+May!F153),IF(Config!$C$6=6,SUM(+Ene!F153+Feb!F153+Mar!F153+Abr!F153+May!F153+Jun!F153),IF(Config!$C$6=7,SUM(Ene!F153+Feb!F153+Mar!F153+Abr!F153+May!F153+Jun!F153+Jul!F153),IF(Config!$C$6=8,SUM(+Ene!F153+Feb!F153+Mar!F153+Abr!F153+May!F153+Jun!F153+Jul!F153+Ago!F153),IF(Config!$C$6=9,SUM(+Ene!F153+Feb!F153+Mar!F153+Abr!F153+May!F153+Jun!F153+Jul!F153+Ago!F153+Set!F153),IF(Config!$C$6=10,SUM(+Ene!F153+Feb!F153+Mar!F153+Abr!F153+May!F153+Jun!F153+Jul!F153+Ago!F153+Set!F153+Oct!F153),IF(Config!$C$6=11,SUM(+Ene!F153+Feb!F153+Mar!F153+Abr!F153+May!F153+Jun!F153+Jul!F153+Ago!F153+Set!F153+Oct!F153+Nov!F153),IF(Config!$C$6=12,SUM(+Ene!F153+Feb!F153+Mar!F153+Abr!F153+May!F153+Jun!F153+Jul!F153+Ago!F153+Set!F153+Oct!F153+Nov!F153+Dic!F153)))))))))))))</f>
        <v>0</v>
      </c>
      <c r="G133" s="399">
        <f>IF(Config!$C$6=1,SUM(+Ene!G133),IF(Config!$C$6=2,SUM(+Ene!G133+Feb!G133),IF(Config!$C$6=3,SUM(+Ene!G133+Feb!G133+Mar!G133),IF(Config!$C$6=4,SUM(+Ene!G133+Feb!G133+Mar!G133+Abr!G133),IF(Config!$C$6=5,SUM(Ene!G133+Feb!G133+Mar!G133+Abr!G133+May!G133),IF(Config!$C$6=6,SUM(+Ene!G133+Feb!G133+Mar!G133+Abr!G133+May!G133+Jun!G133),IF(Config!$C$6=7,SUM(Ene!G133+Feb!G133+Mar!G133+Abr!G133+May!G133+Jun!G133+Jul!G133),IF(Config!$C$6=8,SUM(+Ene!G133+Feb!G133+Mar!G133+Abr!G133+May!G133+Jun!G133+Jul!G133+Ago!G133),IF(Config!$C$6=9,SUM(+Ene!G133+Feb!G133+Mar!G133+Abr!G133+May!G133+Jun!G133+Jul!G133+Ago!G133+Set!G133),IF(Config!$C$6=10,SUM(+Ene!G133+Feb!G133+Mar!G133+Abr!G133+May!G133+Jun!G133+Jul!G133+Ago!G133+Set!G133+Oct!G133),IF(Config!$C$6=11,SUM(+Ene!G133+Feb!G133+Mar!G133+Abr!G133+May!G133+Jun!G133+Jul!G133+Ago!G133+Set!G133+Oct!G133+Nov!G133),IF(Config!$C$6=12,SUM(+Ene!G133+Feb!G133+Mar!G133+Abr!G133+May!G133+Jun!G133+Jul!G133+Ago!G133+Set!G133+Oct!G133+Nov!G133+Dic!G133)))))))))))))</f>
        <v>0</v>
      </c>
      <c r="H133" s="399">
        <f>IF(Config!$C$6=1,SUM(+Ene!H133),IF(Config!$C$6=2,SUM(+Ene!H133+Feb!H133),IF(Config!$C$6=3,SUM(+Ene!H133+Feb!H133+Mar!H133),IF(Config!$C$6=4,SUM(+Ene!H133+Feb!H133+Mar!H133+Abr!H133),IF(Config!$C$6=5,SUM(Ene!H133+Feb!H133+Mar!H133+Abr!H133+May!H133),IF(Config!$C$6=6,SUM(+Ene!H133+Feb!H133+Mar!H133+Abr!H133+May!H133+Jun!H133),IF(Config!$C$6=7,SUM(Ene!H133+Feb!H133+Mar!H133+Abr!H133+May!H133+Jun!H133+Jul!H133),IF(Config!$C$6=8,SUM(+Ene!H133+Feb!H133+Mar!H133+Abr!H133+May!H133+Jun!H133+Jul!H133+Ago!H133),IF(Config!$C$6=9,SUM(+Ene!H133+Feb!H133+Mar!H133+Abr!H133+May!H133+Jun!H133+Jul!H133+Ago!H133+Set!H133),IF(Config!$C$6=10,SUM(+Ene!H133+Feb!H133+Mar!H133+Abr!H133+May!H133+Jun!H133+Jul!H133+Ago!H133+Set!H133+Oct!H133),IF(Config!$C$6=11,SUM(+Ene!H133+Feb!H133+Mar!H133+Abr!H133+May!H133+Jun!H133+Jul!H133+Ago!H133+Set!H133+Oct!H133+Nov!H133),IF(Config!$C$6=12,SUM(+Ene!H133+Feb!H133+Mar!H133+Abr!H133+May!H133+Jun!H133+Jul!H133+Ago!H133+Set!H133+Oct!H133+Nov!H133+Dic!H133)))))))))))))</f>
        <v>0</v>
      </c>
      <c r="I133" s="399">
        <f>IF(Config!$C$6=1,SUM(+Ene!I133),IF(Config!$C$6=2,SUM(+Ene!I133+Feb!I133),IF(Config!$C$6=3,SUM(+Ene!I133+Feb!I133+Mar!I133),IF(Config!$C$6=4,SUM(+Ene!I133+Feb!I133+Mar!I133+Abr!I133),IF(Config!$C$6=5,SUM(Ene!I133+Feb!I133+Mar!I133+Abr!I133+May!I133),IF(Config!$C$6=6,SUM(+Ene!I133+Feb!I133+Mar!I133+Abr!I133+May!I133+Jun!I133),IF(Config!$C$6=7,SUM(Ene!I133+Feb!I133+Mar!I133+Abr!I133+May!I133+Jun!I133+Jul!I133),IF(Config!$C$6=8,SUM(+Ene!I133+Feb!I133+Mar!I133+Abr!I133+May!I133+Jun!I133+Jul!I133+Ago!I133),IF(Config!$C$6=9,SUM(+Ene!I133+Feb!I133+Mar!I133+Abr!I133+May!I133+Jun!I133+Jul!I133+Ago!I133+Set!I133),IF(Config!$C$6=10,SUM(+Ene!I133+Feb!I133+Mar!I133+Abr!I133+May!I133+Jun!I133+Jul!I133+Ago!I133+Set!I133+Oct!I133),IF(Config!$C$6=11,SUM(+Ene!I133+Feb!I133+Mar!I133+Abr!I133+May!I133+Jun!I133+Jul!I133+Ago!I133+Set!I133+Oct!I133+Nov!I133),IF(Config!$C$6=12,SUM(+Ene!I133+Feb!I133+Mar!I133+Abr!I133+May!I133+Jun!I133+Jul!I133+Ago!I133+Set!I133+Oct!I133+Nov!I133+Dic!I133)))))))))))))</f>
        <v>0</v>
      </c>
      <c r="J133" s="399">
        <f>IF(Config!$C$6=1,SUM(+Ene!J133),IF(Config!$C$6=2,SUM(+Ene!J133+Feb!J133),IF(Config!$C$6=3,SUM(+Ene!J133+Feb!J133+Mar!J133),IF(Config!$C$6=4,SUM(+Ene!J133+Feb!J133+Mar!J133+Abr!J133),IF(Config!$C$6=5,SUM(Ene!J133+Feb!J133+Mar!J133+Abr!J133+May!J133),IF(Config!$C$6=6,SUM(+Ene!J133+Feb!J133+Mar!J133+Abr!J133+May!J133+Jun!J133),IF(Config!$C$6=7,SUM(Ene!J133+Feb!J133+Mar!J133+Abr!J133+May!J133+Jun!J133+Jul!J133),IF(Config!$C$6=8,SUM(+Ene!J133+Feb!J133+Mar!J133+Abr!J133+May!J133+Jun!J133+Jul!J133+Ago!J133),IF(Config!$C$6=9,SUM(+Ene!J133+Feb!J133+Mar!J133+Abr!J133+May!J133+Jun!J133+Jul!J133+Ago!J133+Set!J133),IF(Config!$C$6=10,SUM(+Ene!J133+Feb!J133+Mar!J133+Abr!J133+May!J133+Jun!J133+Jul!J133+Ago!J133+Set!J133+Oct!J133),IF(Config!$C$6=11,SUM(+Ene!J133+Feb!J133+Mar!J133+Abr!J133+May!J133+Jun!J133+Jul!J133+Ago!J133+Set!J133+Oct!J133+Nov!J133),IF(Config!$C$6=12,SUM(+Ene!J133+Feb!J133+Mar!J133+Abr!J133+May!J133+Jun!J133+Jul!J133+Ago!J133+Set!J133+Oct!J133+Nov!J133+Dic!J133)))))))))))))</f>
        <v>0</v>
      </c>
      <c r="K133" s="399">
        <f>IF(Config!$C$6=1,SUM(+Ene!K133),IF(Config!$C$6=2,SUM(+Ene!K133+Feb!K133),IF(Config!$C$6=3,SUM(+Ene!K133+Feb!K133+Mar!K133),IF(Config!$C$6=4,SUM(+Ene!K133+Feb!K133+Mar!K133+Abr!K133),IF(Config!$C$6=5,SUM(Ene!K133+Feb!K133+Mar!K133+Abr!K133+May!K133),IF(Config!$C$6=6,SUM(+Ene!K133+Feb!K133+Mar!K133+Abr!K133+May!K133+Jun!K133),IF(Config!$C$6=7,SUM(Ene!K133+Feb!K133+Mar!K133+Abr!K133+May!K133+Jun!K133+Jul!K133),IF(Config!$C$6=8,SUM(+Ene!K133+Feb!K133+Mar!K133+Abr!K133+May!K133+Jun!K133+Jul!K133+Ago!K133),IF(Config!$C$6=9,SUM(+Ene!K133+Feb!K133+Mar!K133+Abr!K133+May!K133+Jun!K133+Jul!K133+Ago!K133+Set!K133),IF(Config!$C$6=10,SUM(+Ene!K133+Feb!K133+Mar!K133+Abr!K133+May!K133+Jun!K133+Jul!K133+Ago!K133+Set!K133+Oct!K133),IF(Config!$C$6=11,SUM(+Ene!K133+Feb!K133+Mar!K133+Abr!K133+May!K133+Jun!K133+Jul!K133+Ago!K133+Set!K133+Oct!K133+Nov!K133),IF(Config!$C$6=12,SUM(+Ene!K133+Feb!K133+Mar!K133+Abr!K133+May!K133+Jun!K133+Jul!K133+Ago!K133+Set!K133+Oct!K133+Nov!K133+Dic!K133)))))))))))))</f>
        <v>0</v>
      </c>
      <c r="L133" s="399">
        <f>IF(Config!$C$6=1,SUM(+Ene!L133),IF(Config!$C$6=2,SUM(+Ene!L133+Feb!L133),IF(Config!$C$6=3,SUM(+Ene!L133+Feb!L133+Mar!L133),IF(Config!$C$6=4,SUM(+Ene!L133+Feb!L133+Mar!L133+Abr!L133),IF(Config!$C$6=5,SUM(Ene!L133+Feb!L133+Mar!L133+Abr!L133+May!L133),IF(Config!$C$6=6,SUM(+Ene!L133+Feb!L133+Mar!L133+Abr!L133+May!L133+Jun!L133),IF(Config!$C$6=7,SUM(Ene!L133+Feb!L133+Mar!L133+Abr!L133+May!L133+Jun!L133+Jul!L133),IF(Config!$C$6=8,SUM(+Ene!L133+Feb!L133+Mar!L133+Abr!L133+May!L133+Jun!L133+Jul!L133+Ago!L133),IF(Config!$C$6=9,SUM(+Ene!L133+Feb!L133+Mar!L133+Abr!L133+May!L133+Jun!L133+Jul!L133+Ago!L133+Set!L133),IF(Config!$C$6=10,SUM(+Ene!L133+Feb!L133+Mar!L133+Abr!L133+May!L133+Jun!L133+Jul!L133+Ago!L133+Set!L133+Oct!L133),IF(Config!$C$6=11,SUM(+Ene!L133+Feb!L133+Mar!L133+Abr!L133+May!L133+Jun!L133+Jul!L133+Ago!L133+Set!L133+Oct!L133+Nov!L133),IF(Config!$C$6=12,SUM(+Ene!L133+Feb!L133+Mar!L133+Abr!L133+May!L133+Jun!L133+Jul!L133+Ago!L133+Set!L133+Oct!L133+Nov!L133+Dic!L133)))))))))))))</f>
        <v>0</v>
      </c>
      <c r="M133" s="399">
        <f>IF(Config!$C$6=1,SUM(+Ene!M133),IF(Config!$C$6=2,SUM(+Ene!M133+Feb!M133),IF(Config!$C$6=3,SUM(+Ene!M133+Feb!M133+Mar!M133),IF(Config!$C$6=4,SUM(+Ene!M133+Feb!M133+Mar!M133+Abr!M133),IF(Config!$C$6=5,SUM(Ene!M133+Feb!M133+Mar!M133+Abr!M133+May!M133),IF(Config!$C$6=6,SUM(+Ene!M133+Feb!M133+Mar!M133+Abr!M133+May!M133+Jun!M133),IF(Config!$C$6=7,SUM(Ene!M133+Feb!M133+Mar!M133+Abr!M133+May!M133+Jun!M133+Jul!M133),IF(Config!$C$6=8,SUM(+Ene!M133+Feb!M133+Mar!M133+Abr!M133+May!M133+Jun!M133+Jul!M133+Ago!M133),IF(Config!$C$6=9,SUM(+Ene!M133+Feb!M133+Mar!M133+Abr!M133+May!M133+Jun!M133+Jul!M133+Ago!M133+Set!M133),IF(Config!$C$6=10,SUM(+Ene!M133+Feb!M133+Mar!M133+Abr!M133+May!M133+Jun!M133+Jul!M133+Ago!M133+Set!M133+Oct!M133),IF(Config!$C$6=11,SUM(+Ene!M133+Feb!M133+Mar!M133+Abr!M133+May!M133+Jun!M133+Jul!M133+Ago!M133+Set!M133+Oct!M133+Nov!M133),IF(Config!$C$6=12,SUM(+Ene!M133+Feb!M133+Mar!M133+Abr!M133+May!M133+Jun!M133+Jul!M133+Ago!M133+Set!M133+Oct!M133+Nov!M133+Dic!M133)))))))))))))</f>
        <v>0</v>
      </c>
      <c r="N133" s="399">
        <f>IF(Config!$C$6=1,SUM(+Ene!N133),IF(Config!$C$6=2,SUM(+Ene!N133+Feb!N133),IF(Config!$C$6=3,SUM(+Ene!N133+Feb!N133+Mar!N133),IF(Config!$C$6=4,SUM(+Ene!N133+Feb!N133+Mar!N133+Abr!N133),IF(Config!$C$6=5,SUM(Ene!N133+Feb!N133+Mar!N133+Abr!N133+May!N133),IF(Config!$C$6=6,SUM(+Ene!N133+Feb!N133+Mar!N133+Abr!N133+May!N133+Jun!N133),IF(Config!$C$6=7,SUM(Ene!N133+Feb!N133+Mar!N133+Abr!N133+May!N133+Jun!N133+Jul!N133),IF(Config!$C$6=8,SUM(+Ene!N133+Feb!N133+Mar!N133+Abr!N133+May!N133+Jun!N133+Jul!N133+Ago!N133),IF(Config!$C$6=9,SUM(+Ene!N133+Feb!N133+Mar!N133+Abr!N133+May!N133+Jun!N133+Jul!N133+Ago!N133+Set!N133),IF(Config!$C$6=10,SUM(+Ene!N133+Feb!N133+Mar!N133+Abr!N133+May!N133+Jun!N133+Jul!N133+Ago!N133+Set!N133+Oct!N133),IF(Config!$C$6=11,SUM(+Ene!N133+Feb!N133+Mar!N133+Abr!N133+May!N133+Jun!N133+Jul!N133+Ago!N133+Set!N133+Oct!N133+Nov!N133),IF(Config!$C$6=12,SUM(+Ene!N133+Feb!N133+Mar!N133+Abr!N133+May!N133+Jun!N133+Jul!N133+Ago!N133+Set!N133+Oct!N133+Nov!N133+Dic!N133)))))))))))))</f>
        <v>0</v>
      </c>
      <c r="O133" s="399">
        <f>IF(Config!$C$6=1,SUM(+Ene!O133),IF(Config!$C$6=2,SUM(+Ene!O133+Feb!O133),IF(Config!$C$6=3,SUM(+Ene!O133+Feb!O133+Mar!O133),IF(Config!$C$6=4,SUM(+Ene!O133+Feb!O133+Mar!O133+Abr!O133),IF(Config!$C$6=5,SUM(Ene!O133+Feb!O133+Mar!O133+Abr!O133+May!O133),IF(Config!$C$6=6,SUM(+Ene!O133+Feb!O133+Mar!O133+Abr!O133+May!O133+Jun!O133),IF(Config!$C$6=7,SUM(Ene!O133+Feb!O133+Mar!O133+Abr!O133+May!O133+Jun!O133+Jul!O133),IF(Config!$C$6=8,SUM(+Ene!O133+Feb!O133+Mar!O133+Abr!O133+May!O133+Jun!O133+Jul!O133+Ago!O133),IF(Config!$C$6=9,SUM(+Ene!O133+Feb!O133+Mar!O133+Abr!O133+May!O133+Jun!O133+Jul!O133+Ago!O133+Set!O133),IF(Config!$C$6=10,SUM(+Ene!O133+Feb!O133+Mar!O133+Abr!O133+May!O133+Jun!O133+Jul!O133+Ago!O133+Set!O133+Oct!O133),IF(Config!$C$6=11,SUM(+Ene!O133+Feb!O133+Mar!O133+Abr!O133+May!O133+Jun!O133+Jul!O133+Ago!O133+Set!O133+Oct!O133+Nov!O133),IF(Config!$C$6=12,SUM(+Ene!O133+Feb!O133+Mar!O133+Abr!O133+May!O133+Jun!O133+Jul!O133+Ago!O133+Set!O133+Oct!O133+Nov!O133+Dic!O133)))))))))))))</f>
        <v>0</v>
      </c>
      <c r="P133" s="399">
        <f>IF(Config!$C$6=1,SUM(+Ene!P133),IF(Config!$C$6=2,SUM(+Ene!P133+Feb!P133),IF(Config!$C$6=3,SUM(+Ene!P133+Feb!P133+Mar!P133),IF(Config!$C$6=4,SUM(+Ene!P133+Feb!P133+Mar!P133+Abr!P133),IF(Config!$C$6=5,SUM(Ene!P133+Feb!P133+Mar!P133+Abr!P133+May!P133),IF(Config!$C$6=6,SUM(+Ene!P133+Feb!P133+Mar!P133+Abr!P133+May!P133+Jun!P133),IF(Config!$C$6=7,SUM(Ene!P133+Feb!P133+Mar!P133+Abr!P133+May!P133+Jun!P133+Jul!P133),IF(Config!$C$6=8,SUM(+Ene!P133+Feb!P133+Mar!P133+Abr!P133+May!P133+Jun!P133+Jul!P133+Ago!P133),IF(Config!$C$6=9,SUM(+Ene!P133+Feb!P133+Mar!P133+Abr!P133+May!P133+Jun!P133+Jul!P133+Ago!P133+Set!P133),IF(Config!$C$6=10,SUM(+Ene!P133+Feb!P133+Mar!P133+Abr!P133+May!P133+Jun!P133+Jul!P133+Ago!P133+Set!P133+Oct!P133),IF(Config!$C$6=11,SUM(+Ene!P133+Feb!P133+Mar!P133+Abr!P133+May!P133+Jun!P133+Jul!P133+Ago!P133+Set!P133+Oct!P133+Nov!P133),IF(Config!$C$6=12,SUM(+Ene!P133+Feb!P133+Mar!P133+Abr!P133+May!P133+Jun!P133+Jul!P133+Ago!P133+Set!P133+Oct!P133+Nov!P133+Dic!P133)))))))))))))</f>
        <v>0</v>
      </c>
      <c r="Q133" s="399">
        <f>IF(Config!$C$6=1,SUM(+Ene!Q133),IF(Config!$C$6=2,SUM(+Ene!Q133+Feb!Q133),IF(Config!$C$6=3,SUM(+Ene!Q133+Feb!Q133+Mar!Q133),IF(Config!$C$6=4,SUM(+Ene!Q133+Feb!Q133+Mar!Q133+Abr!Q133),IF(Config!$C$6=5,SUM(Ene!Q133+Feb!Q133+Mar!Q133+Abr!Q133+May!Q133),IF(Config!$C$6=6,SUM(+Ene!Q133+Feb!Q133+Mar!Q133+Abr!Q133+May!Q133+Jun!Q133),IF(Config!$C$6=7,SUM(Ene!Q133+Feb!Q133+Mar!Q133+Abr!Q133+May!Q133+Jun!Q133+Jul!Q133),IF(Config!$C$6=8,SUM(+Ene!Q133+Feb!Q133+Mar!Q133+Abr!Q133+May!Q133+Jun!Q133+Jul!Q133+Ago!Q133),IF(Config!$C$6=9,SUM(+Ene!Q133+Feb!Q133+Mar!Q133+Abr!Q133+May!Q133+Jun!Q133+Jul!Q133+Ago!Q133+Set!Q133),IF(Config!$C$6=10,SUM(+Ene!Q133+Feb!Q133+Mar!Q133+Abr!Q133+May!Q133+Jun!Q133+Jul!Q133+Ago!Q133+Set!Q133+Oct!Q133),IF(Config!$C$6=11,SUM(+Ene!Q133+Feb!Q133+Mar!Q133+Abr!Q133+May!Q133+Jun!Q133+Jul!Q133+Ago!Q133+Set!Q133+Oct!Q133+Nov!Q133),IF(Config!$C$6=12,SUM(+Ene!Q133+Feb!Q133+Mar!Q133+Abr!Q133+May!Q133+Jun!Q133+Jul!Q133+Ago!Q133+Set!Q133+Oct!Q133+Nov!Q133+Dic!Q133)))))))))))))</f>
        <v>0</v>
      </c>
      <c r="R133" s="399">
        <f>IF(Config!$C$6=1,SUM(+Ene!R133),IF(Config!$C$6=2,SUM(+Ene!R133+Feb!R133),IF(Config!$C$6=3,SUM(+Ene!R133+Feb!R133+Mar!R133),IF(Config!$C$6=4,SUM(+Ene!R133+Feb!R133+Mar!R133+Abr!R133),IF(Config!$C$6=5,SUM(Ene!R133+Feb!R133+Mar!R133+Abr!R133+May!R133),IF(Config!$C$6=6,SUM(+Ene!R133+Feb!R133+Mar!R133+Abr!R133+May!R133+Jun!R133),IF(Config!$C$6=7,SUM(Ene!R133+Feb!R133+Mar!R133+Abr!R133+May!R133+Jun!R133+Jul!R133),IF(Config!$C$6=8,SUM(+Ene!R133+Feb!R133+Mar!R133+Abr!R133+May!R133+Jun!R133+Jul!R133+Ago!R133),IF(Config!$C$6=9,SUM(+Ene!R133+Feb!R133+Mar!R133+Abr!R133+May!R133+Jun!R133+Jul!R133+Ago!R133+Set!R133),IF(Config!$C$6=10,SUM(+Ene!R133+Feb!R133+Mar!R133+Abr!R133+May!R133+Jun!R133+Jul!R133+Ago!R133+Set!R133+Oct!R133),IF(Config!$C$6=11,SUM(+Ene!R133+Feb!R133+Mar!R133+Abr!R133+May!R133+Jun!R133+Jul!R133+Ago!R133+Set!R133+Oct!R133+Nov!R133),IF(Config!$C$6=12,SUM(+Ene!R133+Feb!R133+Mar!R133+Abr!R133+May!R133+Jun!R133+Jul!R133+Ago!R133+Set!R133+Oct!R133+Nov!R133+Dic!R133)))))))))))))</f>
        <v>0</v>
      </c>
      <c r="S133" s="399">
        <f>IF(Config!$C$6=1,SUM(+Ene!S133),IF(Config!$C$6=2,SUM(+Ene!S133+Feb!S133),IF(Config!$C$6=3,SUM(+Ene!S133+Feb!S133+Mar!S133),IF(Config!$C$6=4,SUM(+Ene!S133+Feb!S133+Mar!S133+Abr!S133),IF(Config!$C$6=5,SUM(Ene!S133+Feb!S133+Mar!S133+Abr!S133+May!S133),IF(Config!$C$6=6,SUM(+Ene!S133+Feb!S133+Mar!S133+Abr!S133+May!S133+Jun!S133),IF(Config!$C$6=7,SUM(Ene!S133+Feb!S133+Mar!S133+Abr!S133+May!S133+Jun!S133+Jul!S133),IF(Config!$C$6=8,SUM(+Ene!S133+Feb!S133+Mar!S133+Abr!S133+May!S133+Jun!S133+Jul!S133+Ago!S133),IF(Config!$C$6=9,SUM(+Ene!S133+Feb!S133+Mar!S133+Abr!S133+May!S133+Jun!S133+Jul!S133+Ago!S133+Set!S133),IF(Config!$C$6=10,SUM(+Ene!S133+Feb!S133+Mar!S133+Abr!S133+May!S133+Jun!S133+Jul!S133+Ago!S133+Set!S133+Oct!S133),IF(Config!$C$6=11,SUM(+Ene!S133+Feb!S133+Mar!S133+Abr!S133+May!S133+Jun!S133+Jul!S133+Ago!S133+Set!S133+Oct!S133+Nov!S133),IF(Config!$C$6=12,SUM(+Ene!S133+Feb!S133+Mar!S133+Abr!S133+May!S133+Jun!S133+Jul!S133+Ago!S133+Set!S133+Oct!S133+Nov!S133+Dic!S133)))))))))))))</f>
        <v>0</v>
      </c>
      <c r="T133" s="399">
        <f>IF(Config!$C$6=1,SUM(+Ene!T133),IF(Config!$C$6=2,SUM(+Ene!T133+Feb!T133),IF(Config!$C$6=3,SUM(+Ene!T133+Feb!T133+Mar!T133),IF(Config!$C$6=4,SUM(+Ene!T133+Feb!T133+Mar!T133+Abr!T133),IF(Config!$C$6=5,SUM(Ene!T133+Feb!T133+Mar!T133+Abr!T133+May!T133),IF(Config!$C$6=6,SUM(+Ene!T133+Feb!T133+Mar!T133+Abr!T133+May!T133+Jun!T133),IF(Config!$C$6=7,SUM(Ene!T133+Feb!T133+Mar!T133+Abr!T133+May!T133+Jun!T133+Jul!T133),IF(Config!$C$6=8,SUM(+Ene!T133+Feb!T133+Mar!T133+Abr!T133+May!T133+Jun!T133+Jul!T133+Ago!T133),IF(Config!$C$6=9,SUM(+Ene!T133+Feb!T133+Mar!T133+Abr!T133+May!T133+Jun!T133+Jul!T133+Ago!T133+Set!T133),IF(Config!$C$6=10,SUM(+Ene!T133+Feb!T133+Mar!T133+Abr!T133+May!T133+Jun!T133+Jul!T133+Ago!T133+Set!T133+Oct!T133),IF(Config!$C$6=11,SUM(+Ene!T133+Feb!T133+Mar!T133+Abr!T133+May!T133+Jun!T133+Jul!T133+Ago!T133+Set!T133+Oct!T133+Nov!T133),IF(Config!$C$6=12,SUM(+Ene!T133+Feb!T133+Mar!T133+Abr!T133+May!T133+Jun!T133+Jul!T133+Ago!T133+Set!T133+Oct!T133+Nov!T133+Dic!T133)))))))))))))</f>
        <v>0</v>
      </c>
      <c r="U133" s="399">
        <f>IF(Config!$C$6=1,SUM(+Ene!U133),IF(Config!$C$6=2,SUM(+Ene!U133+Feb!U133),IF(Config!$C$6=3,SUM(+Ene!U133+Feb!U133+Mar!U133),IF(Config!$C$6=4,SUM(+Ene!U133+Feb!U133+Mar!U133+Abr!U133),IF(Config!$C$6=5,SUM(Ene!U133+Feb!U133+Mar!U133+Abr!U133+May!U133),IF(Config!$C$6=6,SUM(+Ene!U133+Feb!U133+Mar!U133+Abr!U133+May!U133+Jun!U133),IF(Config!$C$6=7,SUM(Ene!U133+Feb!U133+Mar!U133+Abr!U133+May!U133+Jun!U133+Jul!U133),IF(Config!$C$6=8,SUM(+Ene!U133+Feb!U133+Mar!U133+Abr!U133+May!U133+Jun!U133+Jul!U133+Ago!U133),IF(Config!$C$6=9,SUM(+Ene!U133+Feb!U133+Mar!U133+Abr!U133+May!U133+Jun!U133+Jul!U133+Ago!U133+Set!U133),IF(Config!$C$6=10,SUM(+Ene!U133+Feb!U133+Mar!U133+Abr!U133+May!U133+Jun!U133+Jul!U133+Ago!U133+Set!U133+Oct!U133),IF(Config!$C$6=11,SUM(+Ene!U133+Feb!U133+Mar!U133+Abr!U133+May!U133+Jun!U133+Jul!U133+Ago!U133+Set!U133+Oct!U133+Nov!U133),IF(Config!$C$6=12,SUM(+Ene!U133+Feb!U133+Mar!U133+Abr!U133+May!U133+Jun!U133+Jul!U133+Ago!U133+Set!U133+Oct!U133+Nov!U133+Dic!U133)))))))))))))</f>
        <v>0</v>
      </c>
      <c r="V133" s="399">
        <f>IF(Config!$C$6=1,SUM(+Ene!V133),IF(Config!$C$6=2,SUM(+Ene!V133+Feb!V133),IF(Config!$C$6=3,SUM(+Ene!V133+Feb!V133+Mar!V133),IF(Config!$C$6=4,SUM(+Ene!V133+Feb!V133+Mar!V133+Abr!V133),IF(Config!$C$6=5,SUM(Ene!V133+Feb!V133+Mar!V133+Abr!V133+May!V133),IF(Config!$C$6=6,SUM(+Ene!V133+Feb!V133+Mar!V133+Abr!V133+May!V133+Jun!V133),IF(Config!$C$6=7,SUM(Ene!V133+Feb!V133+Mar!V133+Abr!V133+May!V133+Jun!V133+Jul!V133),IF(Config!$C$6=8,SUM(+Ene!V133+Feb!V133+Mar!V133+Abr!V133+May!V133+Jun!V133+Jul!V133+Ago!V133),IF(Config!$C$6=9,SUM(+Ene!V133+Feb!V133+Mar!V133+Abr!V133+May!V133+Jun!V133+Jul!V133+Ago!V133+Set!V133),IF(Config!$C$6=10,SUM(+Ene!V133+Feb!V133+Mar!V133+Abr!V133+May!V133+Jun!V133+Jul!V133+Ago!V133+Set!V133+Oct!V133),IF(Config!$C$6=11,SUM(+Ene!V133+Feb!V133+Mar!V133+Abr!V133+May!V133+Jun!V133+Jul!V133+Ago!V133+Set!V133+Oct!V133+Nov!V133),IF(Config!$C$6=12,SUM(+Ene!V133+Feb!V133+Mar!V133+Abr!V133+May!V133+Jun!V133+Jul!V133+Ago!V133+Set!V133+Oct!V133+Nov!V133+Dic!V133)))))))))))))</f>
        <v>0</v>
      </c>
      <c r="W133" s="399">
        <f>IF(Config!$C$6=1,SUM(+Ene!W133),IF(Config!$C$6=2,SUM(+Ene!W133+Feb!W133),IF(Config!$C$6=3,SUM(+Ene!W133+Feb!W133+Mar!W133),IF(Config!$C$6=4,SUM(+Ene!W133+Feb!W133+Mar!W133+Abr!W133),IF(Config!$C$6=5,SUM(Ene!W133+Feb!W133+Mar!W133+Abr!W133+May!W133),IF(Config!$C$6=6,SUM(+Ene!W133+Feb!W133+Mar!W133+Abr!W133+May!W133+Jun!W133),IF(Config!$C$6=7,SUM(Ene!W133+Feb!W133+Mar!W133+Abr!W133+May!W133+Jun!W133+Jul!W133),IF(Config!$C$6=8,SUM(+Ene!W133+Feb!W133+Mar!W133+Abr!W133+May!W133+Jun!W133+Jul!W133+Ago!W133),IF(Config!$C$6=9,SUM(+Ene!W133+Feb!W133+Mar!W133+Abr!W133+May!W133+Jun!W133+Jul!W133+Ago!W133+Set!W133),IF(Config!$C$6=10,SUM(+Ene!W133+Feb!W133+Mar!W133+Abr!W133+May!W133+Jun!W133+Jul!W133+Ago!W133+Set!W133+Oct!W133),IF(Config!$C$6=11,SUM(+Ene!W133+Feb!W133+Mar!W133+Abr!W133+May!W133+Jun!W133+Jul!W133+Ago!W133+Set!W133+Oct!W133+Nov!W133),IF(Config!$C$6=12,SUM(+Ene!W133+Feb!W133+Mar!W133+Abr!W133+May!W133+Jun!W133+Jul!W133+Ago!W133+Set!W133+Oct!W133+Nov!W133+Dic!W133)))))))))))))</f>
        <v>0</v>
      </c>
      <c r="X133" s="399">
        <f>IF(Config!$C$6=1,SUM(+Ene!X133),IF(Config!$C$6=2,SUM(+Ene!X133+Feb!X133),IF(Config!$C$6=3,SUM(+Ene!X133+Feb!X133+Mar!X133),IF(Config!$C$6=4,SUM(+Ene!X133+Feb!X133+Mar!X133+Abr!X133),IF(Config!$C$6=5,SUM(Ene!X133+Feb!X133+Mar!X133+Abr!X133+May!X133),IF(Config!$C$6=6,SUM(+Ene!X133+Feb!X133+Mar!X133+Abr!X133+May!X133+Jun!X133),IF(Config!$C$6=7,SUM(Ene!X133+Feb!X133+Mar!X133+Abr!X133+May!X133+Jun!X133+Jul!X133),IF(Config!$C$6=8,SUM(+Ene!X133+Feb!X133+Mar!X133+Abr!X133+May!X133+Jun!X133+Jul!X133+Ago!X133),IF(Config!$C$6=9,SUM(+Ene!X133+Feb!X133+Mar!X133+Abr!X133+May!X133+Jun!X133+Jul!X133+Ago!X133+Set!X133),IF(Config!$C$6=10,SUM(+Ene!X133+Feb!X133+Mar!X133+Abr!X133+May!X133+Jun!X133+Jul!X133+Ago!X133+Set!X133+Oct!X133),IF(Config!$C$6=11,SUM(+Ene!X133+Feb!X133+Mar!X133+Abr!X133+May!X133+Jun!X133+Jul!X133+Ago!X133+Set!X133+Oct!X133+Nov!X133),IF(Config!$C$6=12,SUM(+Ene!X133+Feb!X133+Mar!X133+Abr!X133+May!X133+Jun!X133+Jul!X133+Ago!X133+Set!X133+Oct!X133+Nov!X133+Dic!X133)))))))))))))</f>
        <v>0</v>
      </c>
      <c r="Y133" s="399">
        <f>IF(Config!$C$6=1,SUM(+Ene!Y133),IF(Config!$C$6=2,SUM(+Ene!Y133+Feb!Y133),IF(Config!$C$6=3,SUM(+Ene!Y133+Feb!Y133+Mar!Y133),IF(Config!$C$6=4,SUM(+Ene!Y133+Feb!Y133+Mar!Y133+Abr!Y133),IF(Config!$C$6=5,SUM(Ene!Y133+Feb!Y133+Mar!Y133+Abr!Y133+May!Y133),IF(Config!$C$6=6,SUM(+Ene!Y133+Feb!Y133+Mar!Y133+Abr!Y133+May!Y133+Jun!Y133),IF(Config!$C$6=7,SUM(Ene!Y133+Feb!Y133+Mar!Y133+Abr!Y133+May!Y133+Jun!Y133+Jul!Y133),IF(Config!$C$6=8,SUM(+Ene!Y133+Feb!Y133+Mar!Y133+Abr!Y133+May!Y133+Jun!Y133+Jul!Y133+Ago!Y133),IF(Config!$C$6=9,SUM(+Ene!Y133+Feb!Y133+Mar!Y133+Abr!Y133+May!Y133+Jun!Y133+Jul!Y133+Ago!Y133+Set!Y133),IF(Config!$C$6=10,SUM(+Ene!Y133+Feb!Y133+Mar!Y133+Abr!Y133+May!Y133+Jun!Y133+Jul!Y133+Ago!Y133+Set!Y133+Oct!Y133),IF(Config!$C$6=11,SUM(+Ene!Y133+Feb!Y133+Mar!Y133+Abr!Y133+May!Y133+Jun!Y133+Jul!Y133+Ago!Y133+Set!Y133+Oct!Y133+Nov!Y133),IF(Config!$C$6=12,SUM(+Ene!Y133+Feb!Y133+Mar!Y133+Abr!Y133+May!Y133+Jun!Y133+Jul!Y133+Ago!Y133+Set!Y133+Oct!Y133+Nov!Y133+Dic!Y133)))))))))))))</f>
        <v>0</v>
      </c>
      <c r="Z133" s="399">
        <f>IF(Config!$C$6=1,SUM(+Ene!Z133),IF(Config!$C$6=2,SUM(+Ene!Z133+Feb!Z133),IF(Config!$C$6=3,SUM(+Ene!Z133+Feb!Z133+Mar!Z133),IF(Config!$C$6=4,SUM(+Ene!Z133+Feb!Z133+Mar!Z133+Abr!Z133),IF(Config!$C$6=5,SUM(Ene!Z133+Feb!Z133+Mar!Z133+Abr!Z133+May!Z133),IF(Config!$C$6=6,SUM(+Ene!Z133+Feb!Z133+Mar!Z133+Abr!Z133+May!Z133+Jun!Z133),IF(Config!$C$6=7,SUM(Ene!Z133+Feb!Z133+Mar!Z133+Abr!Z133+May!Z133+Jun!Z133+Jul!Z133),IF(Config!$C$6=8,SUM(+Ene!Z133+Feb!Z133+Mar!Z133+Abr!Z133+May!Z133+Jun!Z133+Jul!Z133+Ago!Z133),IF(Config!$C$6=9,SUM(+Ene!Z133+Feb!Z133+Mar!Z133+Abr!Z133+May!Z133+Jun!Z133+Jul!Z133+Ago!Z133+Set!Z133),IF(Config!$C$6=10,SUM(+Ene!Z133+Feb!Z133+Mar!Z133+Abr!Z133+May!Z133+Jun!Z133+Jul!Z133+Ago!Z133+Set!Z133+Oct!Z133),IF(Config!$C$6=11,SUM(+Ene!Z133+Feb!Z133+Mar!Z133+Abr!Z133+May!Z133+Jun!Z133+Jul!Z133+Ago!Z133+Set!Z133+Oct!Z133+Nov!Z133),IF(Config!$C$6=12,SUM(+Ene!Z133+Feb!Z133+Mar!Z133+Abr!Z133+May!Z133+Jun!Z133+Jul!Z133+Ago!Z133+Set!Z133+Oct!Z133+Nov!Z133+Dic!Z133)))))))))))))</f>
        <v>0</v>
      </c>
      <c r="AA133" s="399">
        <f>IF(Config!$C$6=1,SUM(+Ene!AA133),IF(Config!$C$6=2,SUM(+Ene!AA133+Feb!AA133),IF(Config!$C$6=3,SUM(+Ene!AA133+Feb!AA133+Mar!AA133),IF(Config!$C$6=4,SUM(+Ene!AA133+Feb!AA133+Mar!AA133+Abr!AA133),IF(Config!$C$6=5,SUM(Ene!AA133+Feb!AA133+Mar!AA133+Abr!AA133+May!AA133),IF(Config!$C$6=6,SUM(+Ene!AA133+Feb!AA133+Mar!AA133+Abr!AA133+May!AA133+Jun!AA133),IF(Config!$C$6=7,SUM(Ene!AA133+Feb!AA133+Mar!AA133+Abr!AA133+May!AA133+Jun!AA133+Jul!AA133),IF(Config!$C$6=8,SUM(+Ene!AA133+Feb!AA133+Mar!AA133+Abr!AA133+May!AA133+Jun!AA133+Jul!AA133+Ago!AA133),IF(Config!$C$6=9,SUM(+Ene!AA133+Feb!AA133+Mar!AA133+Abr!AA133+May!AA133+Jun!AA133+Jul!AA133+Ago!AA133+Set!AA133),IF(Config!$C$6=10,SUM(+Ene!AA133+Feb!AA133+Mar!AA133+Abr!AA133+May!AA133+Jun!AA133+Jul!AA133+Ago!AA133+Set!AA133+Oct!AA133),IF(Config!$C$6=11,SUM(+Ene!AA133+Feb!AA133+Mar!AA133+Abr!AA133+May!AA133+Jun!AA133+Jul!AA133+Ago!AA133+Set!AA133+Oct!AA133+Nov!AA133),IF(Config!$C$6=12,SUM(+Ene!AA133+Feb!AA133+Mar!AA133+Abr!AA133+May!AA133+Jun!AA133+Jul!AA133+Ago!AA133+Set!AA133+Oct!AA133+Nov!AA133+Dic!AA133)))))))))))))</f>
        <v>0</v>
      </c>
      <c r="AB133" s="399">
        <f>IF(Config!$C$6=1,SUM(+Ene!AB133),IF(Config!$C$6=2,SUM(+Ene!AB133+Feb!AB133),IF(Config!$C$6=3,SUM(+Ene!AB133+Feb!AB133+Mar!AB133),IF(Config!$C$6=4,SUM(+Ene!AB133+Feb!AB133+Mar!AB133+Abr!AB133),IF(Config!$C$6=5,SUM(Ene!AB133+Feb!AB133+Mar!AB133+Abr!AB133+May!AB133),IF(Config!$C$6=6,SUM(+Ene!AB133+Feb!AB133+Mar!AB133+Abr!AB133+May!AB133+Jun!AB133),IF(Config!$C$6=7,SUM(Ene!AB133+Feb!AB133+Mar!AB133+Abr!AB133+May!AB133+Jun!AB133+Jul!AB133),IF(Config!$C$6=8,SUM(+Ene!AB133+Feb!AB133+Mar!AB133+Abr!AB133+May!AB133+Jun!AB133+Jul!AB133+Ago!AB133),IF(Config!$C$6=9,SUM(+Ene!AB133+Feb!AB133+Mar!AB133+Abr!AB133+May!AB133+Jun!AB133+Jul!AB133+Ago!AB133+Set!AB133),IF(Config!$C$6=10,SUM(+Ene!AB133+Feb!AB133+Mar!AB133+Abr!AB133+May!AB133+Jun!AB133+Jul!AB133+Ago!AB133+Set!AB133+Oct!AB133),IF(Config!$C$6=11,SUM(+Ene!AB133+Feb!AB133+Mar!AB133+Abr!AB133+May!AB133+Jun!AB133+Jul!AB133+Ago!AB133+Set!AB133+Oct!AB133+Nov!AB133),IF(Config!$C$6=12,SUM(+Ene!AB133+Feb!AB133+Mar!AB133+Abr!AB133+May!AB133+Jun!AB133+Jul!AB133+Ago!AB133+Set!AB133+Oct!AB133+Nov!AB133+Dic!AB133)))))))))))))</f>
        <v>0</v>
      </c>
      <c r="AC133" s="399">
        <f>IF(Config!$C$6=1,SUM(+Ene!AC133),IF(Config!$C$6=2,SUM(+Ene!AC133+Feb!AC133),IF(Config!$C$6=3,SUM(+Ene!AC133+Feb!AC133+Mar!AC133),IF(Config!$C$6=4,SUM(+Ene!AC133+Feb!AC133+Mar!AC133+Abr!AC133),IF(Config!$C$6=5,SUM(Ene!AC133+Feb!AC133+Mar!AC133+Abr!AC133+May!AC133),IF(Config!$C$6=6,SUM(+Ene!AC133+Feb!AC133+Mar!AC133+Abr!AC133+May!AC133+Jun!AC133),IF(Config!$C$6=7,SUM(Ene!AC133+Feb!AC133+Mar!AC133+Abr!AC133+May!AC133+Jun!AC133+Jul!AC133),IF(Config!$C$6=8,SUM(+Ene!AC133+Feb!AC133+Mar!AC133+Abr!AC133+May!AC133+Jun!AC133+Jul!AC133+Ago!AC133),IF(Config!$C$6=9,SUM(+Ene!AC133+Feb!AC133+Mar!AC133+Abr!AC133+May!AC133+Jun!AC133+Jul!AC133+Ago!AC133+Set!AC133),IF(Config!$C$6=10,SUM(+Ene!AC133+Feb!AC133+Mar!AC133+Abr!AC133+May!AC133+Jun!AC133+Jul!AC133+Ago!AC133+Set!AC133+Oct!AC133),IF(Config!$C$6=11,SUM(+Ene!AC133+Feb!AC133+Mar!AC133+Abr!AC133+May!AC133+Jun!AC133+Jul!AC133+Ago!AC133+Set!AC133+Oct!AC133+Nov!AC133),IF(Config!$C$6=12,SUM(+Ene!AC133+Feb!AC133+Mar!AC133+Abr!AC133+May!AC133+Jun!AC133+Jul!AC133+Ago!AC133+Set!AC133+Oct!AC133+Nov!AC133+Dic!AC133)))))))))))))</f>
        <v>0</v>
      </c>
      <c r="AD133" s="399">
        <f>IF(Config!$C$6=1,SUM(+Ene!AD133),IF(Config!$C$6=2,SUM(+Ene!AD133+Feb!AD133),IF(Config!$C$6=3,SUM(+Ene!AD133+Feb!AD133+Mar!AD133),IF(Config!$C$6=4,SUM(+Ene!AD133+Feb!AD133+Mar!AD133+Abr!AD133),IF(Config!$C$6=5,SUM(Ene!AD133+Feb!AD133+Mar!AD133+Abr!AD133+May!AD133),IF(Config!$C$6=6,SUM(+Ene!AD133+Feb!AD133+Mar!AD133+Abr!AD133+May!AD133+Jun!AD133),IF(Config!$C$6=7,SUM(Ene!AD133+Feb!AD133+Mar!AD133+Abr!AD133+May!AD133+Jun!AD133+Jul!AD133),IF(Config!$C$6=8,SUM(+Ene!AD133+Feb!AD133+Mar!AD133+Abr!AD133+May!AD133+Jun!AD133+Jul!AD133+Ago!AD133),IF(Config!$C$6=9,SUM(+Ene!AD133+Feb!AD133+Mar!AD133+Abr!AD133+May!AD133+Jun!AD133+Jul!AD133+Ago!AD133+Set!AD133),IF(Config!$C$6=10,SUM(+Ene!AD133+Feb!AD133+Mar!AD133+Abr!AD133+May!AD133+Jun!AD133+Jul!AD133+Ago!AD133+Set!AD133+Oct!AD133),IF(Config!$C$6=11,SUM(+Ene!AD133+Feb!AD133+Mar!AD133+Abr!AD133+May!AD133+Jun!AD133+Jul!AD133+Ago!AD133+Set!AD133+Oct!AD133+Nov!AD133),IF(Config!$C$6=12,SUM(+Ene!AD133+Feb!AD133+Mar!AD133+Abr!AD133+May!AD133+Jun!AD133+Jul!AD133+Ago!AD133+Set!AD133+Oct!AD133+Nov!AD133+Dic!AD133)))))))))))))</f>
        <v>0</v>
      </c>
      <c r="AE133" s="399">
        <f>IF(Config!$C$6=1,SUM(+Ene!AE133),IF(Config!$C$6=2,SUM(+Ene!AE133+Feb!AE133),IF(Config!$C$6=3,SUM(+Ene!AE133+Feb!AE133+Mar!AE133),IF(Config!$C$6=4,SUM(+Ene!AE133+Feb!AE133+Mar!AE133+Abr!AE133),IF(Config!$C$6=5,SUM(Ene!AE133+Feb!AE133+Mar!AE133+Abr!AE133+May!AE133),IF(Config!$C$6=6,SUM(+Ene!AE133+Feb!AE133+Mar!AE133+Abr!AE133+May!AE133+Jun!AE133),IF(Config!$C$6=7,SUM(Ene!AE133+Feb!AE133+Mar!AE133+Abr!AE133+May!AE133+Jun!AE133+Jul!AE133),IF(Config!$C$6=8,SUM(+Ene!AE133+Feb!AE133+Mar!AE133+Abr!AE133+May!AE133+Jun!AE133+Jul!AE133+Ago!AE133),IF(Config!$C$6=9,SUM(+Ene!AE133+Feb!AE133+Mar!AE133+Abr!AE133+May!AE133+Jun!AE133+Jul!AE133+Ago!AE133+Set!AE133),IF(Config!$C$6=10,SUM(+Ene!AE133+Feb!AE133+Mar!AE133+Abr!AE133+May!AE133+Jun!AE133+Jul!AE133+Ago!AE133+Set!AE133+Oct!AE133),IF(Config!$C$6=11,SUM(+Ene!AE133+Feb!AE133+Mar!AE133+Abr!AE133+May!AE133+Jun!AE133+Jul!AE133+Ago!AE133+Set!AE133+Oct!AE133+Nov!AE133),IF(Config!$C$6=12,SUM(+Ene!AE133+Feb!AE133+Mar!AE133+Abr!AE133+May!AE133+Jun!AE133+Jul!AE133+Ago!AE133+Set!AE133+Oct!AE133+Nov!AE133+Dic!AE133)))))))))))))</f>
        <v>0</v>
      </c>
      <c r="AF133" s="399">
        <f>IF(Config!$C$6=1,SUM(+Ene!AF133),IF(Config!$C$6=2,SUM(+Ene!AF133+Feb!AF133),IF(Config!$C$6=3,SUM(+Ene!AF133+Feb!AF133+Mar!AF133),IF(Config!$C$6=4,SUM(+Ene!AF133+Feb!AF133+Mar!AF133+Abr!AF133),IF(Config!$C$6=5,SUM(Ene!AF133+Feb!AF133+Mar!AF133+Abr!AF133+May!AF133),IF(Config!$C$6=6,SUM(+Ene!AF133+Feb!AF133+Mar!AF133+Abr!AF133+May!AF133+Jun!AF133),IF(Config!$C$6=7,SUM(Ene!AF133+Feb!AF133+Mar!AF133+Abr!AF133+May!AF133+Jun!AF133+Jul!AF133),IF(Config!$C$6=8,SUM(+Ene!AF133+Feb!AF133+Mar!AF133+Abr!AF133+May!AF133+Jun!AF133+Jul!AF133+Ago!AF133),IF(Config!$C$6=9,SUM(+Ene!AF133+Feb!AF133+Mar!AF133+Abr!AF133+May!AF133+Jun!AF133+Jul!AF133+Ago!AF133+Set!AF133),IF(Config!$C$6=10,SUM(+Ene!AF133+Feb!AF133+Mar!AF133+Abr!AF133+May!AF133+Jun!AF133+Jul!AF133+Ago!AF133+Set!AF133+Oct!AF133),IF(Config!$C$6=11,SUM(+Ene!AF133+Feb!AF133+Mar!AF133+Abr!AF133+May!AF133+Jun!AF133+Jul!AF133+Ago!AF133+Set!AF133+Oct!AF133+Nov!AF133),IF(Config!$C$6=12,SUM(+Ene!AF133+Feb!AF133+Mar!AF133+Abr!AF133+May!AF133+Jun!AF133+Jul!AF133+Ago!AF133+Set!AF133+Oct!AF133+Nov!AF133+Dic!AF133)))))))))))))</f>
        <v>0</v>
      </c>
      <c r="AG133" s="399">
        <f>IF(Config!$C$6=1,SUM(+Ene!AG133),IF(Config!$C$6=2,SUM(+Ene!AG133+Feb!AG133),IF(Config!$C$6=3,SUM(+Ene!AG133+Feb!AG133+Mar!AG133),IF(Config!$C$6=4,SUM(+Ene!AG133+Feb!AG133+Mar!AG133+Abr!AG133),IF(Config!$C$6=5,SUM(Ene!AG133+Feb!AG133+Mar!AG133+Abr!AG133+May!AG133),IF(Config!$C$6=6,SUM(+Ene!AG133+Feb!AG133+Mar!AG133+Abr!AG133+May!AG133+Jun!AG133),IF(Config!$C$6=7,SUM(Ene!AG133+Feb!AG133+Mar!AG133+Abr!AG133+May!AG133+Jun!AG133+Jul!AG133),IF(Config!$C$6=8,SUM(+Ene!AG133+Feb!AG133+Mar!AG133+Abr!AG133+May!AG133+Jun!AG133+Jul!AG133+Ago!AG133),IF(Config!$C$6=9,SUM(+Ene!AG133+Feb!AG133+Mar!AG133+Abr!AG133+May!AG133+Jun!AG133+Jul!AG133+Ago!AG133+Set!AG133),IF(Config!$C$6=10,SUM(+Ene!AG133+Feb!AG133+Mar!AG133+Abr!AG133+May!AG133+Jun!AG133+Jul!AG133+Ago!AG133+Set!AG133+Oct!AG133),IF(Config!$C$6=11,SUM(+Ene!AG133+Feb!AG133+Mar!AG133+Abr!AG133+May!AG133+Jun!AG133+Jul!AG133+Ago!AG133+Set!AG133+Oct!AG133+Nov!AG133),IF(Config!$C$6=12,SUM(+Ene!AG133+Feb!AG133+Mar!AG133+Abr!AG133+May!AG133+Jun!AG133+Jul!AG133+Ago!AG133+Set!AG133+Oct!AG133+Nov!AG133+Dic!AG133)))))))))))))</f>
        <v>0</v>
      </c>
      <c r="AH133" s="399">
        <f>IF(Config!$C$6=1,SUM(+Ene!AH133),IF(Config!$C$6=2,SUM(+Ene!AH133+Feb!AH133),IF(Config!$C$6=3,SUM(+Ene!AH133+Feb!AH133+Mar!AH133),IF(Config!$C$6=4,SUM(+Ene!AH133+Feb!AH133+Mar!AH133+Abr!AH133),IF(Config!$C$6=5,SUM(Ene!AH133+Feb!AH133+Mar!AH133+Abr!AH133+May!AH133),IF(Config!$C$6=6,SUM(+Ene!AH133+Feb!AH133+Mar!AH133+Abr!AH133+May!AH133+Jun!AH133),IF(Config!$C$6=7,SUM(Ene!AH133+Feb!AH133+Mar!AH133+Abr!AH133+May!AH133+Jun!AH133+Jul!AH133),IF(Config!$C$6=8,SUM(+Ene!AH133+Feb!AH133+Mar!AH133+Abr!AH133+May!AH133+Jun!AH133+Jul!AH133+Ago!AH133),IF(Config!$C$6=9,SUM(+Ene!AH133+Feb!AH133+Mar!AH133+Abr!AH133+May!AH133+Jun!AH133+Jul!AH133+Ago!AH133+Set!AH133),IF(Config!$C$6=10,SUM(+Ene!AH133+Feb!AH133+Mar!AH133+Abr!AH133+May!AH133+Jun!AH133+Jul!AH133+Ago!AH133+Set!AH133+Oct!AH133),IF(Config!$C$6=11,SUM(+Ene!AH133+Feb!AH133+Mar!AH133+Abr!AH133+May!AH133+Jun!AH133+Jul!AH133+Ago!AH133+Set!AH133+Oct!AH133+Nov!AH133),IF(Config!$C$6=12,SUM(+Ene!AH133+Feb!AH133+Mar!AH133+Abr!AH133+May!AH133+Jun!AH133+Jul!AH133+Ago!AH133+Set!AH133+Oct!AH133+Nov!AH133+Dic!AH133)))))))))))))</f>
        <v>0</v>
      </c>
      <c r="AI133" s="399">
        <f>IF(Config!$C$6=1,SUM(+Ene!AI133),IF(Config!$C$6=2,SUM(+Ene!AI133+Feb!AI133),IF(Config!$C$6=3,SUM(+Ene!AI133+Feb!AI133+Mar!AI133),IF(Config!$C$6=4,SUM(+Ene!AI133+Feb!AI133+Mar!AI133+Abr!AI133),IF(Config!$C$6=5,SUM(Ene!AI133+Feb!AI133+Mar!AI133+Abr!AI133+May!AI133),IF(Config!$C$6=6,SUM(+Ene!AI133+Feb!AI133+Mar!AI133+Abr!AI133+May!AI133+Jun!AI133),IF(Config!$C$6=7,SUM(Ene!AI133+Feb!AI133+Mar!AI133+Abr!AI133+May!AI133+Jun!AI133+Jul!AI133),IF(Config!$C$6=8,SUM(+Ene!AI133+Feb!AI133+Mar!AI133+Abr!AI133+May!AI133+Jun!AI133+Jul!AI133+Ago!AI133),IF(Config!$C$6=9,SUM(+Ene!AI133+Feb!AI133+Mar!AI133+Abr!AI133+May!AI133+Jun!AI133+Jul!AI133+Ago!AI133+Set!AI133),IF(Config!$C$6=10,SUM(+Ene!AI133+Feb!AI133+Mar!AI133+Abr!AI133+May!AI133+Jun!AI133+Jul!AI133+Ago!AI133+Set!AI133+Oct!AI133),IF(Config!$C$6=11,SUM(+Ene!AI133+Feb!AI133+Mar!AI133+Abr!AI133+May!AI133+Jun!AI133+Jul!AI133+Ago!AI133+Set!AI133+Oct!AI133+Nov!AI133),IF(Config!$C$6=12,SUM(+Ene!AI133+Feb!AI133+Mar!AI133+Abr!AI133+May!AI133+Jun!AI133+Jul!AI133+Ago!AI133+Set!AI133+Oct!AI133+Nov!AI133+Dic!AI133)))))))))))))</f>
        <v>0</v>
      </c>
      <c r="AJ133" s="399">
        <f>IF(Config!$C$6=1,SUM(+Ene!AJ133),IF(Config!$C$6=2,SUM(+Ene!AJ133+Feb!AJ133),IF(Config!$C$6=3,SUM(+Ene!AJ133+Feb!AJ133+Mar!AJ133),IF(Config!$C$6=4,SUM(+Ene!AJ133+Feb!AJ133+Mar!AJ133+Abr!AJ133),IF(Config!$C$6=5,SUM(Ene!AJ133+Feb!AJ133+Mar!AJ133+Abr!AJ133+May!AJ133),IF(Config!$C$6=6,SUM(+Ene!AJ133+Feb!AJ133+Mar!AJ133+Abr!AJ133+May!AJ133+Jun!AJ133),IF(Config!$C$6=7,SUM(Ene!AJ133+Feb!AJ133+Mar!AJ133+Abr!AJ133+May!AJ133+Jun!AJ133+Jul!AJ133),IF(Config!$C$6=8,SUM(+Ene!AJ133+Feb!AJ133+Mar!AJ133+Abr!AJ133+May!AJ133+Jun!AJ133+Jul!AJ133+Ago!AJ133),IF(Config!$C$6=9,SUM(+Ene!AJ133+Feb!AJ133+Mar!AJ133+Abr!AJ133+May!AJ133+Jun!AJ133+Jul!AJ133+Ago!AJ133+Set!AJ133),IF(Config!$C$6=10,SUM(+Ene!AJ133+Feb!AJ133+Mar!AJ133+Abr!AJ133+May!AJ133+Jun!AJ133+Jul!AJ133+Ago!AJ133+Set!AJ133+Oct!AJ133),IF(Config!$C$6=11,SUM(+Ene!AJ133+Feb!AJ133+Mar!AJ133+Abr!AJ133+May!AJ133+Jun!AJ133+Jul!AJ133+Ago!AJ133+Set!AJ133+Oct!AJ133+Nov!AJ133),IF(Config!$C$6=12,SUM(+Ene!AJ133+Feb!AJ133+Mar!AJ133+Abr!AJ133+May!AJ133+Jun!AJ133+Jul!AJ133+Ago!AJ133+Set!AJ133+Oct!AJ133+Nov!AJ133+Dic!AJ133)))))))))))))</f>
        <v>0</v>
      </c>
      <c r="AK133" s="399">
        <f>IF(Config!$C$6=1,SUM(+Ene!AK133),IF(Config!$C$6=2,SUM(+Ene!AK133+Feb!AK133),IF(Config!$C$6=3,SUM(+Ene!AK133+Feb!AK133+Mar!AK133),IF(Config!$C$6=4,SUM(+Ene!AK133+Feb!AK133+Mar!AK133+Abr!AK133),IF(Config!$C$6=5,SUM(Ene!AK133+Feb!AK133+Mar!AK133+Abr!AK133+May!AK133),IF(Config!$C$6=6,SUM(+Ene!AK133+Feb!AK133+Mar!AK133+Abr!AK133+May!AK133+Jun!AK133),IF(Config!$C$6=7,SUM(Ene!AK133+Feb!AK133+Mar!AK133+Abr!AK133+May!AK133+Jun!AK133+Jul!AK133),IF(Config!$C$6=8,SUM(+Ene!AK133+Feb!AK133+Mar!AK133+Abr!AK133+May!AK133+Jun!AK133+Jul!AK133+Ago!AK133),IF(Config!$C$6=9,SUM(+Ene!AK133+Feb!AK133+Mar!AK133+Abr!AK133+May!AK133+Jun!AK133+Jul!AK133+Ago!AK133+Set!AK133),IF(Config!$C$6=10,SUM(+Ene!AK133+Feb!AK133+Mar!AK133+Abr!AK133+May!AK133+Jun!AK133+Jul!AK133+Ago!AK133+Set!AK133+Oct!AK133),IF(Config!$C$6=11,SUM(+Ene!AK133+Feb!AK133+Mar!AK133+Abr!AK133+May!AK133+Jun!AK133+Jul!AK133+Ago!AK133+Set!AK133+Oct!AK133+Nov!AK133),IF(Config!$C$6=12,SUM(+Ene!AK133+Feb!AK133+Mar!AK133+Abr!AK133+May!AK133+Jun!AK133+Jul!AK133+Ago!AK133+Set!AK133+Oct!AK133+Nov!AK133+Dic!AK133)))))))))))))</f>
        <v>0</v>
      </c>
      <c r="AL133" s="399">
        <f>IF(Config!$C$6=1,SUM(+Ene!AL133),IF(Config!$C$6=2,SUM(+Ene!AL133+Feb!AL133),IF(Config!$C$6=3,SUM(+Ene!AL133+Feb!AL133+Mar!AL133),IF(Config!$C$6=4,SUM(+Ene!AL133+Feb!AL133+Mar!AL133+Abr!AL133),IF(Config!$C$6=5,SUM(Ene!AL133+Feb!AL133+Mar!AL133+Abr!AL133+May!AL133),IF(Config!$C$6=6,SUM(+Ene!AL133+Feb!AL133+Mar!AL133+Abr!AL133+May!AL133+Jun!AL133),IF(Config!$C$6=7,SUM(Ene!AL133+Feb!AL133+Mar!AL133+Abr!AL133+May!AL133+Jun!AL133+Jul!AL133),IF(Config!$C$6=8,SUM(+Ene!AL133+Feb!AL133+Mar!AL133+Abr!AL133+May!AL133+Jun!AL133+Jul!AL133+Ago!AL133),IF(Config!$C$6=9,SUM(+Ene!AL133+Feb!AL133+Mar!AL133+Abr!AL133+May!AL133+Jun!AL133+Jul!AL133+Ago!AL133+Set!AL133),IF(Config!$C$6=10,SUM(+Ene!AL133+Feb!AL133+Mar!AL133+Abr!AL133+May!AL133+Jun!AL133+Jul!AL133+Ago!AL133+Set!AL133+Oct!AL133),IF(Config!$C$6=11,SUM(+Ene!AL133+Feb!AL133+Mar!AL133+Abr!AL133+May!AL133+Jun!AL133+Jul!AL133+Ago!AL133+Set!AL133+Oct!AL133+Nov!AL133),IF(Config!$C$6=12,SUM(+Ene!AL133+Feb!AL133+Mar!AL133+Abr!AL133+May!AL133+Jun!AL133+Jul!AL133+Ago!AL133+Set!AL133+Oct!AL133+Nov!AL133+Dic!AL133)))))))))))))</f>
        <v>0</v>
      </c>
      <c r="AM133" s="399">
        <f>IF(Config!$C$6=1,SUM(+Ene!AM133),IF(Config!$C$6=2,SUM(+Ene!AM133+Feb!AM133),IF(Config!$C$6=3,SUM(+Ene!AM133+Feb!AM133+Mar!AM133),IF(Config!$C$6=4,SUM(+Ene!AM133+Feb!AM133+Mar!AM133+Abr!AM133),IF(Config!$C$6=5,SUM(Ene!AM133+Feb!AM133+Mar!AM133+Abr!AM133+May!AM133),IF(Config!$C$6=6,SUM(+Ene!AM133+Feb!AM133+Mar!AM133+Abr!AM133+May!AM133+Jun!AM133),IF(Config!$C$6=7,SUM(Ene!AM133+Feb!AM133+Mar!AM133+Abr!AM133+May!AM133+Jun!AM133+Jul!AM133),IF(Config!$C$6=8,SUM(+Ene!AM133+Feb!AM133+Mar!AM133+Abr!AM133+May!AM133+Jun!AM133+Jul!AM133+Ago!AM133),IF(Config!$C$6=9,SUM(+Ene!AM133+Feb!AM133+Mar!AM133+Abr!AM133+May!AM133+Jun!AM133+Jul!AM133+Ago!AM133+Set!AM133),IF(Config!$C$6=10,SUM(+Ene!AM133+Feb!AM133+Mar!AM133+Abr!AM133+May!AM133+Jun!AM133+Jul!AM133+Ago!AM133+Set!AM133+Oct!AM133),IF(Config!$C$6=11,SUM(+Ene!AM133+Feb!AM133+Mar!AM133+Abr!AM133+May!AM133+Jun!AM133+Jul!AM133+Ago!AM133+Set!AM133+Oct!AM133+Nov!AM133),IF(Config!$C$6=12,SUM(+Ene!AM133+Feb!AM133+Mar!AM133+Abr!AM133+May!AM133+Jun!AM133+Jul!AM133+Ago!AM133+Set!AM133+Oct!AM133+Nov!AM133+Dic!AM133)))))))))))))</f>
        <v>0</v>
      </c>
      <c r="AN133" s="399">
        <f>IF(Config!$C$6=1,SUM(+Ene!AN133),IF(Config!$C$6=2,SUM(+Ene!AN133+Feb!AN133),IF(Config!$C$6=3,SUM(+Ene!AN133+Feb!AN133+Mar!AN133),IF(Config!$C$6=4,SUM(+Ene!AN133+Feb!AN133+Mar!AN133+Abr!AN133),IF(Config!$C$6=5,SUM(Ene!AN133+Feb!AN133+Mar!AN133+Abr!AN133+May!AN133),IF(Config!$C$6=6,SUM(+Ene!AN133+Feb!AN133+Mar!AN133+Abr!AN133+May!AN133+Jun!AN133),IF(Config!$C$6=7,SUM(Ene!AN133+Feb!AN133+Mar!AN133+Abr!AN133+May!AN133+Jun!AN133+Jul!AN133),IF(Config!$C$6=8,SUM(+Ene!AN133+Feb!AN133+Mar!AN133+Abr!AN133+May!AN133+Jun!AN133+Jul!AN133+Ago!AN133),IF(Config!$C$6=9,SUM(+Ene!AN133+Feb!AN133+Mar!AN133+Abr!AN133+May!AN133+Jun!AN133+Jul!AN133+Ago!AN133+Set!AN133),IF(Config!$C$6=10,SUM(+Ene!AN133+Feb!AN133+Mar!AN133+Abr!AN133+May!AN133+Jun!AN133+Jul!AN133+Ago!AN133+Set!AN133+Oct!AN133),IF(Config!$C$6=11,SUM(+Ene!AN133+Feb!AN133+Mar!AN133+Abr!AN133+May!AN133+Jun!AN133+Jul!AN133+Ago!AN133+Set!AN133+Oct!AN133+Nov!AN133),IF(Config!$C$6=12,SUM(+Ene!AN133+Feb!AN133+Mar!AN133+Abr!AN133+May!AN133+Jun!AN133+Jul!AN133+Ago!AN133+Set!AN133+Oct!AN133+Nov!AN133+Dic!AN133)))))))))))))</f>
        <v>0</v>
      </c>
      <c r="AO133" s="399">
        <f>IF(Config!$C$6=1,SUM(+Ene!AO133),IF(Config!$C$6=2,SUM(+Ene!AO133+Feb!AO133),IF(Config!$C$6=3,SUM(+Ene!AO133+Feb!AO133+Mar!AO133),IF(Config!$C$6=4,SUM(+Ene!AO133+Feb!AO133+Mar!AO133+Abr!AO133),IF(Config!$C$6=5,SUM(Ene!AO133+Feb!AO133+Mar!AO133+Abr!AO133+May!AO133),IF(Config!$C$6=6,SUM(+Ene!AO133+Feb!AO133+Mar!AO133+Abr!AO133+May!AO133+Jun!AO133),IF(Config!$C$6=7,SUM(Ene!AO133+Feb!AO133+Mar!AO133+Abr!AO133+May!AO133+Jun!AO133+Jul!AO133),IF(Config!$C$6=8,SUM(+Ene!AO133+Feb!AO133+Mar!AO133+Abr!AO133+May!AO133+Jun!AO133+Jul!AO133+Ago!AO133),IF(Config!$C$6=9,SUM(+Ene!AO133+Feb!AO133+Mar!AO133+Abr!AO133+May!AO133+Jun!AO133+Jul!AO133+Ago!AO133+Set!AO133),IF(Config!$C$6=10,SUM(+Ene!AO133+Feb!AO133+Mar!AO133+Abr!AO133+May!AO133+Jun!AO133+Jul!AO133+Ago!AO133+Set!AO133+Oct!AO133),IF(Config!$C$6=11,SUM(+Ene!AO133+Feb!AO133+Mar!AO133+Abr!AO133+May!AO133+Jun!AO133+Jul!AO133+Ago!AO133+Set!AO133+Oct!AO133+Nov!AO133),IF(Config!$C$6=12,SUM(+Ene!AO133+Feb!AO133+Mar!AO133+Abr!AO133+May!AO133+Jun!AO133+Jul!AO133+Ago!AO133+Set!AO133+Oct!AO133+Nov!AO133+Dic!AO133)))))))))))))</f>
        <v>0</v>
      </c>
      <c r="AP133" s="399">
        <f>IF(Config!$C$6=1,SUM(+Ene!AP133),IF(Config!$C$6=2,SUM(+Ene!AP133+Feb!AP133),IF(Config!$C$6=3,SUM(+Ene!AP133+Feb!AP133+Mar!AP133),IF(Config!$C$6=4,SUM(+Ene!AP133+Feb!AP133+Mar!AP133+Abr!AP133),IF(Config!$C$6=5,SUM(Ene!AP133+Feb!AP133+Mar!AP133+Abr!AP133+May!AP133),IF(Config!$C$6=6,SUM(+Ene!AP133+Feb!AP133+Mar!AP133+Abr!AP133+May!AP133+Jun!AP133),IF(Config!$C$6=7,SUM(Ene!AP133+Feb!AP133+Mar!AP133+Abr!AP133+May!AP133+Jun!AP133+Jul!AP133),IF(Config!$C$6=8,SUM(+Ene!AP133+Feb!AP133+Mar!AP133+Abr!AP133+May!AP133+Jun!AP133+Jul!AP133+Ago!AP133),IF(Config!$C$6=9,SUM(+Ene!AP133+Feb!AP133+Mar!AP133+Abr!AP133+May!AP133+Jun!AP133+Jul!AP133+Ago!AP133+Set!AP133),IF(Config!$C$6=10,SUM(+Ene!AP133+Feb!AP133+Mar!AP133+Abr!AP133+May!AP133+Jun!AP133+Jul!AP133+Ago!AP133+Set!AP133+Oct!AP133),IF(Config!$C$6=11,SUM(+Ene!AP133+Feb!AP133+Mar!AP133+Abr!AP133+May!AP133+Jun!AP133+Jul!AP133+Ago!AP133+Set!AP133+Oct!AP133+Nov!AP133),IF(Config!$C$6=12,SUM(+Ene!AP133+Feb!AP133+Mar!AP133+Abr!AP133+May!AP133+Jun!AP133+Jul!AP133+Ago!AP133+Set!AP133+Oct!AP133+Nov!AP133+Dic!AP133)))))))))))))</f>
        <v>0</v>
      </c>
      <c r="AQ133" s="399">
        <f>IF(Config!$C$6=1,SUM(+Ene!AQ133),IF(Config!$C$6=2,SUM(+Ene!AQ133+Feb!AQ133),IF(Config!$C$6=3,SUM(+Ene!AQ133+Feb!AQ133+Mar!AQ133),IF(Config!$C$6=4,SUM(+Ene!AQ133+Feb!AQ133+Mar!AQ133+Abr!AQ133),IF(Config!$C$6=5,SUM(Ene!AQ133+Feb!AQ133+Mar!AQ133+Abr!AQ133+May!AQ133),IF(Config!$C$6=6,SUM(+Ene!AQ133+Feb!AQ133+Mar!AQ133+Abr!AQ133+May!AQ133+Jun!AQ133),IF(Config!$C$6=7,SUM(Ene!AQ133+Feb!AQ133+Mar!AQ133+Abr!AQ133+May!AQ133+Jun!AQ133+Jul!AQ133),IF(Config!$C$6=8,SUM(+Ene!AQ133+Feb!AQ133+Mar!AQ133+Abr!AQ133+May!AQ133+Jun!AQ133+Jul!AQ133+Ago!AQ133),IF(Config!$C$6=9,SUM(+Ene!AQ133+Feb!AQ133+Mar!AQ133+Abr!AQ133+May!AQ133+Jun!AQ133+Jul!AQ133+Ago!AQ133+Set!AQ133),IF(Config!$C$6=10,SUM(+Ene!AQ133+Feb!AQ133+Mar!AQ133+Abr!AQ133+May!AQ133+Jun!AQ133+Jul!AQ133+Ago!AQ133+Set!AQ133+Oct!AQ133),IF(Config!$C$6=11,SUM(+Ene!AQ133+Feb!AQ133+Mar!AQ133+Abr!AQ133+May!AQ133+Jun!AQ133+Jul!AQ133+Ago!AQ133+Set!AQ133+Oct!AQ133+Nov!AQ133),IF(Config!$C$6=12,SUM(+Ene!AQ133+Feb!AQ133+Mar!AQ133+Abr!AQ133+May!AQ133+Jun!AQ133+Jul!AQ133+Ago!AQ133+Set!AQ133+Oct!AQ133+Nov!AQ133+Dic!AQ133)))))))))))))</f>
        <v>0</v>
      </c>
      <c r="AR133" s="399">
        <f>IF(Config!$C$6=1,SUM(+Ene!AR133),IF(Config!$C$6=2,SUM(+Ene!AR133+Feb!AR133),IF(Config!$C$6=3,SUM(+Ene!AR133+Feb!AR133+Mar!AR133),IF(Config!$C$6=4,SUM(+Ene!AR133+Feb!AR133+Mar!AR133+Abr!AR133),IF(Config!$C$6=5,SUM(Ene!AR133+Feb!AR133+Mar!AR133+Abr!AR133+May!AR133),IF(Config!$C$6=6,SUM(+Ene!AR133+Feb!AR133+Mar!AR133+Abr!AR133+May!AR133+Jun!AR133),IF(Config!$C$6=7,SUM(Ene!AR133+Feb!AR133+Mar!AR133+Abr!AR133+May!AR133+Jun!AR133+Jul!AR133),IF(Config!$C$6=8,SUM(+Ene!AR133+Feb!AR133+Mar!AR133+Abr!AR133+May!AR133+Jun!AR133+Jul!AR133+Ago!AR133),IF(Config!$C$6=9,SUM(+Ene!AR133+Feb!AR133+Mar!AR133+Abr!AR133+May!AR133+Jun!AR133+Jul!AR133+Ago!AR133+Set!AR133),IF(Config!$C$6=10,SUM(+Ene!AR133+Feb!AR133+Mar!AR133+Abr!AR133+May!AR133+Jun!AR133+Jul!AR133+Ago!AR133+Set!AR133+Oct!AR133),IF(Config!$C$6=11,SUM(+Ene!AR133+Feb!AR133+Mar!AR133+Abr!AR133+May!AR133+Jun!AR133+Jul!AR133+Ago!AR133+Set!AR133+Oct!AR133+Nov!AR133),IF(Config!$C$6=12,SUM(+Ene!AR133+Feb!AR133+Mar!AR133+Abr!AR133+May!AR133+Jun!AR133+Jul!AR133+Ago!AR133+Set!AR133+Oct!AR133+Nov!AR133+Dic!AR133)))))))))))))</f>
        <v>0</v>
      </c>
      <c r="AS133" s="399">
        <f>IF(Config!$C$6=1,SUM(+Ene!AS133),IF(Config!$C$6=2,SUM(+Ene!AS133+Feb!AS133),IF(Config!$C$6=3,SUM(+Ene!AS133+Feb!AS133+Mar!AS133),IF(Config!$C$6=4,SUM(+Ene!AS133+Feb!AS133+Mar!AS133+Abr!AS133),IF(Config!$C$6=5,SUM(Ene!AS133+Feb!AS133+Mar!AS133+Abr!AS133+May!AS133),IF(Config!$C$6=6,SUM(+Ene!AS133+Feb!AS133+Mar!AS133+Abr!AS133+May!AS133+Jun!AS133),IF(Config!$C$6=7,SUM(Ene!AS133+Feb!AS133+Mar!AS133+Abr!AS133+May!AS133+Jun!AS133+Jul!AS133),IF(Config!$C$6=8,SUM(+Ene!AS133+Feb!AS133+Mar!AS133+Abr!AS133+May!AS133+Jun!AS133+Jul!AS133+Ago!AS133),IF(Config!$C$6=9,SUM(+Ene!AS133+Feb!AS133+Mar!AS133+Abr!AS133+May!AS133+Jun!AS133+Jul!AS133+Ago!AS133+Set!AS133),IF(Config!$C$6=10,SUM(+Ene!AS133+Feb!AS133+Mar!AS133+Abr!AS133+May!AS133+Jun!AS133+Jul!AS133+Ago!AS133+Set!AS133+Oct!AS133),IF(Config!$C$6=11,SUM(+Ene!AS133+Feb!AS133+Mar!AS133+Abr!AS133+May!AS133+Jun!AS133+Jul!AS133+Ago!AS133+Set!AS133+Oct!AS133+Nov!AS133),IF(Config!$C$6=12,SUM(+Ene!AS133+Feb!AS133+Mar!AS133+Abr!AS133+May!AS133+Jun!AS133+Jul!AS133+Ago!AS133+Set!AS133+Oct!AS133+Nov!AS133+Dic!AS133)))))))))))))</f>
        <v>0</v>
      </c>
      <c r="AT133" s="399">
        <f>IF(Config!$C$6=1,SUM(+Ene!AT133),IF(Config!$C$6=2,SUM(+Ene!AT133+Feb!AT133),IF(Config!$C$6=3,SUM(+Ene!AT133+Feb!AT133+Mar!AT133),IF(Config!$C$6=4,SUM(+Ene!AT133+Feb!AT133+Mar!AT133+Abr!AT133),IF(Config!$C$6=5,SUM(Ene!AT133+Feb!AT133+Mar!AT133+Abr!AT133+May!AT133),IF(Config!$C$6=6,SUM(+Ene!AT133+Feb!AT133+Mar!AT133+Abr!AT133+May!AT133+Jun!AT133),IF(Config!$C$6=7,SUM(Ene!AT133+Feb!AT133+Mar!AT133+Abr!AT133+May!AT133+Jun!AT133+Jul!AT133),IF(Config!$C$6=8,SUM(+Ene!AT133+Feb!AT133+Mar!AT133+Abr!AT133+May!AT133+Jun!AT133+Jul!AT133+Ago!AT133),IF(Config!$C$6=9,SUM(+Ene!AT133+Feb!AT133+Mar!AT133+Abr!AT133+May!AT133+Jun!AT133+Jul!AT133+Ago!AT133+Set!AT133),IF(Config!$C$6=10,SUM(+Ene!AT133+Feb!AT133+Mar!AT133+Abr!AT133+May!AT133+Jun!AT133+Jul!AT133+Ago!AT133+Set!AT133+Oct!AT133),IF(Config!$C$6=11,SUM(+Ene!AT133+Feb!AT133+Mar!AT133+Abr!AT133+May!AT133+Jun!AT133+Jul!AT133+Ago!AT133+Set!AT133+Oct!AT133+Nov!AT133),IF(Config!$C$6=12,SUM(+Ene!AT133+Feb!AT133+Mar!AT133+Abr!AT133+May!AT133+Jun!AT133+Jul!AT133+Ago!AT133+Set!AT133+Oct!AT133+Nov!AT133+Dic!AT133)))))))))))))</f>
        <v>0</v>
      </c>
      <c r="AU133">
        <f t="shared" si="79"/>
        <v>0</v>
      </c>
      <c r="AV133" s="395">
        <f t="shared" si="81"/>
        <v>0</v>
      </c>
      <c r="AW133" s="395">
        <f t="shared" si="82"/>
        <v>0</v>
      </c>
      <c r="AX133" s="395">
        <f t="shared" si="83"/>
        <v>0</v>
      </c>
      <c r="AY133" s="395">
        <f t="shared" si="84"/>
        <v>0</v>
      </c>
      <c r="AZ133" s="395">
        <f t="shared" si="85"/>
        <v>0</v>
      </c>
      <c r="BA133" s="395">
        <f t="shared" si="86"/>
        <v>0</v>
      </c>
      <c r="BB133" s="37">
        <f t="shared" si="59"/>
        <v>0</v>
      </c>
      <c r="BC133" s="395">
        <f t="shared" si="87"/>
        <v>0</v>
      </c>
      <c r="BD133" s="396">
        <f t="shared" si="88"/>
        <v>0</v>
      </c>
      <c r="BE133" s="395">
        <f t="shared" si="89"/>
        <v>0</v>
      </c>
      <c r="BF133" s="54">
        <f t="shared" si="91"/>
        <v>0</v>
      </c>
      <c r="BG133" t="str">
        <f t="shared" si="80"/>
        <v>OK</v>
      </c>
    </row>
    <row r="134" spans="1:59" x14ac:dyDescent="0.25">
      <c r="A134" s="400">
        <v>131</v>
      </c>
      <c r="B134" s="448" t="str">
        <f>METAS!B130</f>
        <v>PORCENTAJE DE NIÑOS MENORES DE 12 MESES DE EDAD CON ANEMIA  CON DOSAJE DE HEMOGLOBINA E INICIAN TRATAMIENTO</v>
      </c>
      <c r="C134" s="390" t="str">
        <f>METAS!D130</f>
        <v>NUTRICIÓN</v>
      </c>
      <c r="D134" s="399">
        <f>IF(Config!$C$6=1,SUM(+Ene!D134),IF(Config!$C$6=2,SUM(+Ene!D134+Feb!D134),IF(Config!$C$6=3,SUM(+Ene!D134+Feb!D134+Mar!D134),IF(Config!$C$6=4,SUM(+Ene!D134+Feb!D134+Mar!D134+Abr!D134),IF(Config!$C$6=5,SUM(Ene!D134+Feb!D134+Mar!D134+Abr!D134+May!D134),IF(Config!$C$6=6,SUM(+Ene!D134+Feb!D134+Mar!D134+Abr!D134+May!D134+Jun!D134),IF(Config!$C$6=7,SUM(Ene!D134+Feb!D134+Mar!D134+Abr!D134+May!D134+Jun!D134+Jul!D134),IF(Config!$C$6=8,SUM(+Ene!D134+Feb!D134+Mar!D134+Abr!D134+May!D134+Jun!D134+Jul!D134+Ago!D134),IF(Config!$C$6=9,SUM(+Ene!D134+Feb!D134+Mar!D134+Abr!D134+May!D134+Jun!D134+Jul!D134+Ago!D134+Set!D134),IF(Config!$C$6=10,SUM(+Ene!D134+Feb!D134+Mar!D134+Abr!D134+May!D134+Jun!D134+Jul!D134+Ago!D134+Set!D134+Oct!D134),IF(Config!$C$6=11,SUM(+Ene!D134+Feb!D134+Mar!D134+Abr!D134+May!D134+Jun!D134+Jul!D134+Ago!D134+Set!D134+Oct!D134+Nov!D134),IF(Config!$C$6=12,SUM(+Ene!D134+Feb!D134+Mar!D134+Abr!D134+May!D134+Jun!D134+Jul!D134+Ago!D134+Set!D134+Oct!D134+Nov!D134+Dic!D134)))))))))))))</f>
        <v>0</v>
      </c>
      <c r="E134" s="399">
        <f>IF(Config!$C$6=1,SUM(+Ene!E134),IF(Config!$C$6=2,SUM(+Ene!E134+Feb!E134),IF(Config!$C$6=3,SUM(+Ene!E134+Feb!E134+Mar!E134),IF(Config!$C$6=4,SUM(+Ene!E134+Feb!E134+Mar!E134+Abr!E134),IF(Config!$C$6=5,SUM(Ene!E134+Feb!E134+Mar!E134+Abr!E134+May!E134),IF(Config!$C$6=6,SUM(+Ene!E134+Feb!E134+Mar!E134+Abr!E134+May!E134+Jun!E134),IF(Config!$C$6=7,SUM(Ene!E134+Feb!E134+Mar!E134+Abr!E134+May!E134+Jun!E134+Jul!E134),IF(Config!$C$6=8,SUM(+Ene!E134+Feb!E134+Mar!E134+Abr!E134+May!E134+Jun!E134+Jul!E134+Ago!E134),IF(Config!$C$6=9,SUM(+Ene!E134+Feb!E134+Mar!E134+Abr!E134+May!E134+Jun!E134+Jul!E134+Ago!E134+Set!E134),IF(Config!$C$6=10,SUM(+Ene!E134+Feb!E134+Mar!E134+Abr!E134+May!E134+Jun!E134+Jul!E134+Ago!E134+Set!E134+Oct!E134),IF(Config!$C$6=11,SUM(+Ene!E134+Feb!E134+Mar!E134+Abr!E134+May!E134+Jun!E134+Jul!E134+Ago!E134+Set!E134+Oct!E134+Nov!E134),IF(Config!$C$6=12,SUM(+Ene!E134+Feb!E134+Mar!E134+Abr!E134+May!E134+Jun!E134+Jul!E134+Ago!E134+Set!E134+Oct!E134+Nov!E134+Dic!E134)))))))))))))</f>
        <v>0</v>
      </c>
      <c r="F134" s="429">
        <f>IF(Config!$C$6=1,SUM(+Ene!F154),IF(Config!$C$6=2,SUM(+Ene!F154+Feb!F154),IF(Config!$C$6=3,SUM(+Ene!F154+Feb!F154+Mar!F154),IF(Config!$C$6=4,SUM(+Ene!F154+Feb!F154+Mar!F154+Abr!F154),IF(Config!$C$6=5,SUM(Ene!F154+Feb!F154+Mar!F154+Abr!F154+May!F154),IF(Config!$C$6=6,SUM(+Ene!F154+Feb!F154+Mar!F154+Abr!F154+May!F154+Jun!F154),IF(Config!$C$6=7,SUM(Ene!F154+Feb!F154+Mar!F154+Abr!F154+May!F154+Jun!F154+Jul!F154),IF(Config!$C$6=8,SUM(+Ene!F154+Feb!F154+Mar!F154+Abr!F154+May!F154+Jun!F154+Jul!F154+Ago!F154),IF(Config!$C$6=9,SUM(+Ene!F154+Feb!F154+Mar!F154+Abr!F154+May!F154+Jun!F154+Jul!F154+Ago!F154+Set!F154),IF(Config!$C$6=10,SUM(+Ene!F154+Feb!F154+Mar!F154+Abr!F154+May!F154+Jun!F154+Jul!F154+Ago!F154+Set!F154+Oct!F154),IF(Config!$C$6=11,SUM(+Ene!F154+Feb!F154+Mar!F154+Abr!F154+May!F154+Jun!F154+Jul!F154+Ago!F154+Set!F154+Oct!F154+Nov!F154),IF(Config!$C$6=12,SUM(+Ene!F154+Feb!F154+Mar!F154+Abr!F154+May!F154+Jun!F154+Jul!F154+Ago!F154+Set!F154+Oct!F154+Nov!F154+Dic!F154)))))))))))))</f>
        <v>0</v>
      </c>
      <c r="G134" s="399">
        <f>IF(Config!$C$6=1,SUM(+Ene!G134),IF(Config!$C$6=2,SUM(+Ene!G134+Feb!G134),IF(Config!$C$6=3,SUM(+Ene!G134+Feb!G134+Mar!G134),IF(Config!$C$6=4,SUM(+Ene!G134+Feb!G134+Mar!G134+Abr!G134),IF(Config!$C$6=5,SUM(Ene!G134+Feb!G134+Mar!G134+Abr!G134+May!G134),IF(Config!$C$6=6,SUM(+Ene!G134+Feb!G134+Mar!G134+Abr!G134+May!G134+Jun!G134),IF(Config!$C$6=7,SUM(Ene!G134+Feb!G134+Mar!G134+Abr!G134+May!G134+Jun!G134+Jul!G134),IF(Config!$C$6=8,SUM(+Ene!G134+Feb!G134+Mar!G134+Abr!G134+May!G134+Jun!G134+Jul!G134+Ago!G134),IF(Config!$C$6=9,SUM(+Ene!G134+Feb!G134+Mar!G134+Abr!G134+May!G134+Jun!G134+Jul!G134+Ago!G134+Set!G134),IF(Config!$C$6=10,SUM(+Ene!G134+Feb!G134+Mar!G134+Abr!G134+May!G134+Jun!G134+Jul!G134+Ago!G134+Set!G134+Oct!G134),IF(Config!$C$6=11,SUM(+Ene!G134+Feb!G134+Mar!G134+Abr!G134+May!G134+Jun!G134+Jul!G134+Ago!G134+Set!G134+Oct!G134+Nov!G134),IF(Config!$C$6=12,SUM(+Ene!G134+Feb!G134+Mar!G134+Abr!G134+May!G134+Jun!G134+Jul!G134+Ago!G134+Set!G134+Oct!G134+Nov!G134+Dic!G134)))))))))))))</f>
        <v>0</v>
      </c>
      <c r="H134" s="399">
        <f>IF(Config!$C$6=1,SUM(+Ene!H134),IF(Config!$C$6=2,SUM(+Ene!H134+Feb!H134),IF(Config!$C$6=3,SUM(+Ene!H134+Feb!H134+Mar!H134),IF(Config!$C$6=4,SUM(+Ene!H134+Feb!H134+Mar!H134+Abr!H134),IF(Config!$C$6=5,SUM(Ene!H134+Feb!H134+Mar!H134+Abr!H134+May!H134),IF(Config!$C$6=6,SUM(+Ene!H134+Feb!H134+Mar!H134+Abr!H134+May!H134+Jun!H134),IF(Config!$C$6=7,SUM(Ene!H134+Feb!H134+Mar!H134+Abr!H134+May!H134+Jun!H134+Jul!H134),IF(Config!$C$6=8,SUM(+Ene!H134+Feb!H134+Mar!H134+Abr!H134+May!H134+Jun!H134+Jul!H134+Ago!H134),IF(Config!$C$6=9,SUM(+Ene!H134+Feb!H134+Mar!H134+Abr!H134+May!H134+Jun!H134+Jul!H134+Ago!H134+Set!H134),IF(Config!$C$6=10,SUM(+Ene!H134+Feb!H134+Mar!H134+Abr!H134+May!H134+Jun!H134+Jul!H134+Ago!H134+Set!H134+Oct!H134),IF(Config!$C$6=11,SUM(+Ene!H134+Feb!H134+Mar!H134+Abr!H134+May!H134+Jun!H134+Jul!H134+Ago!H134+Set!H134+Oct!H134+Nov!H134),IF(Config!$C$6=12,SUM(+Ene!H134+Feb!H134+Mar!H134+Abr!H134+May!H134+Jun!H134+Jul!H134+Ago!H134+Set!H134+Oct!H134+Nov!H134+Dic!H134)))))))))))))</f>
        <v>0</v>
      </c>
      <c r="I134" s="399">
        <f>IF(Config!$C$6=1,SUM(+Ene!I134),IF(Config!$C$6=2,SUM(+Ene!I134+Feb!I134),IF(Config!$C$6=3,SUM(+Ene!I134+Feb!I134+Mar!I134),IF(Config!$C$6=4,SUM(+Ene!I134+Feb!I134+Mar!I134+Abr!I134),IF(Config!$C$6=5,SUM(Ene!I134+Feb!I134+Mar!I134+Abr!I134+May!I134),IF(Config!$C$6=6,SUM(+Ene!I134+Feb!I134+Mar!I134+Abr!I134+May!I134+Jun!I134),IF(Config!$C$6=7,SUM(Ene!I134+Feb!I134+Mar!I134+Abr!I134+May!I134+Jun!I134+Jul!I134),IF(Config!$C$6=8,SUM(+Ene!I134+Feb!I134+Mar!I134+Abr!I134+May!I134+Jun!I134+Jul!I134+Ago!I134),IF(Config!$C$6=9,SUM(+Ene!I134+Feb!I134+Mar!I134+Abr!I134+May!I134+Jun!I134+Jul!I134+Ago!I134+Set!I134),IF(Config!$C$6=10,SUM(+Ene!I134+Feb!I134+Mar!I134+Abr!I134+May!I134+Jun!I134+Jul!I134+Ago!I134+Set!I134+Oct!I134),IF(Config!$C$6=11,SUM(+Ene!I134+Feb!I134+Mar!I134+Abr!I134+May!I134+Jun!I134+Jul!I134+Ago!I134+Set!I134+Oct!I134+Nov!I134),IF(Config!$C$6=12,SUM(+Ene!I134+Feb!I134+Mar!I134+Abr!I134+May!I134+Jun!I134+Jul!I134+Ago!I134+Set!I134+Oct!I134+Nov!I134+Dic!I134)))))))))))))</f>
        <v>0</v>
      </c>
      <c r="J134" s="399">
        <f>IF(Config!$C$6=1,SUM(+Ene!J134),IF(Config!$C$6=2,SUM(+Ene!J134+Feb!J134),IF(Config!$C$6=3,SUM(+Ene!J134+Feb!J134+Mar!J134),IF(Config!$C$6=4,SUM(+Ene!J134+Feb!J134+Mar!J134+Abr!J134),IF(Config!$C$6=5,SUM(Ene!J134+Feb!J134+Mar!J134+Abr!J134+May!J134),IF(Config!$C$6=6,SUM(+Ene!J134+Feb!J134+Mar!J134+Abr!J134+May!J134+Jun!J134),IF(Config!$C$6=7,SUM(Ene!J134+Feb!J134+Mar!J134+Abr!J134+May!J134+Jun!J134+Jul!J134),IF(Config!$C$6=8,SUM(+Ene!J134+Feb!J134+Mar!J134+Abr!J134+May!J134+Jun!J134+Jul!J134+Ago!J134),IF(Config!$C$6=9,SUM(+Ene!J134+Feb!J134+Mar!J134+Abr!J134+May!J134+Jun!J134+Jul!J134+Ago!J134+Set!J134),IF(Config!$C$6=10,SUM(+Ene!J134+Feb!J134+Mar!J134+Abr!J134+May!J134+Jun!J134+Jul!J134+Ago!J134+Set!J134+Oct!J134),IF(Config!$C$6=11,SUM(+Ene!J134+Feb!J134+Mar!J134+Abr!J134+May!J134+Jun!J134+Jul!J134+Ago!J134+Set!J134+Oct!J134+Nov!J134),IF(Config!$C$6=12,SUM(+Ene!J134+Feb!J134+Mar!J134+Abr!J134+May!J134+Jun!J134+Jul!J134+Ago!J134+Set!J134+Oct!J134+Nov!J134+Dic!J134)))))))))))))</f>
        <v>0</v>
      </c>
      <c r="K134" s="399">
        <f>IF(Config!$C$6=1,SUM(+Ene!K134),IF(Config!$C$6=2,SUM(+Ene!K134+Feb!K134),IF(Config!$C$6=3,SUM(+Ene!K134+Feb!K134+Mar!K134),IF(Config!$C$6=4,SUM(+Ene!K134+Feb!K134+Mar!K134+Abr!K134),IF(Config!$C$6=5,SUM(Ene!K134+Feb!K134+Mar!K134+Abr!K134+May!K134),IF(Config!$C$6=6,SUM(+Ene!K134+Feb!K134+Mar!K134+Abr!K134+May!K134+Jun!K134),IF(Config!$C$6=7,SUM(Ene!K134+Feb!K134+Mar!K134+Abr!K134+May!K134+Jun!K134+Jul!K134),IF(Config!$C$6=8,SUM(+Ene!K134+Feb!K134+Mar!K134+Abr!K134+May!K134+Jun!K134+Jul!K134+Ago!K134),IF(Config!$C$6=9,SUM(+Ene!K134+Feb!K134+Mar!K134+Abr!K134+May!K134+Jun!K134+Jul!K134+Ago!K134+Set!K134),IF(Config!$C$6=10,SUM(+Ene!K134+Feb!K134+Mar!K134+Abr!K134+May!K134+Jun!K134+Jul!K134+Ago!K134+Set!K134+Oct!K134),IF(Config!$C$6=11,SUM(+Ene!K134+Feb!K134+Mar!K134+Abr!K134+May!K134+Jun!K134+Jul!K134+Ago!K134+Set!K134+Oct!K134+Nov!K134),IF(Config!$C$6=12,SUM(+Ene!K134+Feb!K134+Mar!K134+Abr!K134+May!K134+Jun!K134+Jul!K134+Ago!K134+Set!K134+Oct!K134+Nov!K134+Dic!K134)))))))))))))</f>
        <v>0</v>
      </c>
      <c r="L134" s="399">
        <f>IF(Config!$C$6=1,SUM(+Ene!L134),IF(Config!$C$6=2,SUM(+Ene!L134+Feb!L134),IF(Config!$C$6=3,SUM(+Ene!L134+Feb!L134+Mar!L134),IF(Config!$C$6=4,SUM(+Ene!L134+Feb!L134+Mar!L134+Abr!L134),IF(Config!$C$6=5,SUM(Ene!L134+Feb!L134+Mar!L134+Abr!L134+May!L134),IF(Config!$C$6=6,SUM(+Ene!L134+Feb!L134+Mar!L134+Abr!L134+May!L134+Jun!L134),IF(Config!$C$6=7,SUM(Ene!L134+Feb!L134+Mar!L134+Abr!L134+May!L134+Jun!L134+Jul!L134),IF(Config!$C$6=8,SUM(+Ene!L134+Feb!L134+Mar!L134+Abr!L134+May!L134+Jun!L134+Jul!L134+Ago!L134),IF(Config!$C$6=9,SUM(+Ene!L134+Feb!L134+Mar!L134+Abr!L134+May!L134+Jun!L134+Jul!L134+Ago!L134+Set!L134),IF(Config!$C$6=10,SUM(+Ene!L134+Feb!L134+Mar!L134+Abr!L134+May!L134+Jun!L134+Jul!L134+Ago!L134+Set!L134+Oct!L134),IF(Config!$C$6=11,SUM(+Ene!L134+Feb!L134+Mar!L134+Abr!L134+May!L134+Jun!L134+Jul!L134+Ago!L134+Set!L134+Oct!L134+Nov!L134),IF(Config!$C$6=12,SUM(+Ene!L134+Feb!L134+Mar!L134+Abr!L134+May!L134+Jun!L134+Jul!L134+Ago!L134+Set!L134+Oct!L134+Nov!L134+Dic!L134)))))))))))))</f>
        <v>0</v>
      </c>
      <c r="M134" s="399">
        <f>IF(Config!$C$6=1,SUM(+Ene!M134),IF(Config!$C$6=2,SUM(+Ene!M134+Feb!M134),IF(Config!$C$6=3,SUM(+Ene!M134+Feb!M134+Mar!M134),IF(Config!$C$6=4,SUM(+Ene!M134+Feb!M134+Mar!M134+Abr!M134),IF(Config!$C$6=5,SUM(Ene!M134+Feb!M134+Mar!M134+Abr!M134+May!M134),IF(Config!$C$6=6,SUM(+Ene!M134+Feb!M134+Mar!M134+Abr!M134+May!M134+Jun!M134),IF(Config!$C$6=7,SUM(Ene!M134+Feb!M134+Mar!M134+Abr!M134+May!M134+Jun!M134+Jul!M134),IF(Config!$C$6=8,SUM(+Ene!M134+Feb!M134+Mar!M134+Abr!M134+May!M134+Jun!M134+Jul!M134+Ago!M134),IF(Config!$C$6=9,SUM(+Ene!M134+Feb!M134+Mar!M134+Abr!M134+May!M134+Jun!M134+Jul!M134+Ago!M134+Set!M134),IF(Config!$C$6=10,SUM(+Ene!M134+Feb!M134+Mar!M134+Abr!M134+May!M134+Jun!M134+Jul!M134+Ago!M134+Set!M134+Oct!M134),IF(Config!$C$6=11,SUM(+Ene!M134+Feb!M134+Mar!M134+Abr!M134+May!M134+Jun!M134+Jul!M134+Ago!M134+Set!M134+Oct!M134+Nov!M134),IF(Config!$C$6=12,SUM(+Ene!M134+Feb!M134+Mar!M134+Abr!M134+May!M134+Jun!M134+Jul!M134+Ago!M134+Set!M134+Oct!M134+Nov!M134+Dic!M134)))))))))))))</f>
        <v>0</v>
      </c>
      <c r="N134" s="399">
        <f>IF(Config!$C$6=1,SUM(+Ene!N134),IF(Config!$C$6=2,SUM(+Ene!N134+Feb!N134),IF(Config!$C$6=3,SUM(+Ene!N134+Feb!N134+Mar!N134),IF(Config!$C$6=4,SUM(+Ene!N134+Feb!N134+Mar!N134+Abr!N134),IF(Config!$C$6=5,SUM(Ene!N134+Feb!N134+Mar!N134+Abr!N134+May!N134),IF(Config!$C$6=6,SUM(+Ene!N134+Feb!N134+Mar!N134+Abr!N134+May!N134+Jun!N134),IF(Config!$C$6=7,SUM(Ene!N134+Feb!N134+Mar!N134+Abr!N134+May!N134+Jun!N134+Jul!N134),IF(Config!$C$6=8,SUM(+Ene!N134+Feb!N134+Mar!N134+Abr!N134+May!N134+Jun!N134+Jul!N134+Ago!N134),IF(Config!$C$6=9,SUM(+Ene!N134+Feb!N134+Mar!N134+Abr!N134+May!N134+Jun!N134+Jul!N134+Ago!N134+Set!N134),IF(Config!$C$6=10,SUM(+Ene!N134+Feb!N134+Mar!N134+Abr!N134+May!N134+Jun!N134+Jul!N134+Ago!N134+Set!N134+Oct!N134),IF(Config!$C$6=11,SUM(+Ene!N134+Feb!N134+Mar!N134+Abr!N134+May!N134+Jun!N134+Jul!N134+Ago!N134+Set!N134+Oct!N134+Nov!N134),IF(Config!$C$6=12,SUM(+Ene!N134+Feb!N134+Mar!N134+Abr!N134+May!N134+Jun!N134+Jul!N134+Ago!N134+Set!N134+Oct!N134+Nov!N134+Dic!N134)))))))))))))</f>
        <v>0</v>
      </c>
      <c r="O134" s="399">
        <f>IF(Config!$C$6=1,SUM(+Ene!O134),IF(Config!$C$6=2,SUM(+Ene!O134+Feb!O134),IF(Config!$C$6=3,SUM(+Ene!O134+Feb!O134+Mar!O134),IF(Config!$C$6=4,SUM(+Ene!O134+Feb!O134+Mar!O134+Abr!O134),IF(Config!$C$6=5,SUM(Ene!O134+Feb!O134+Mar!O134+Abr!O134+May!O134),IF(Config!$C$6=6,SUM(+Ene!O134+Feb!O134+Mar!O134+Abr!O134+May!O134+Jun!O134),IF(Config!$C$6=7,SUM(Ene!O134+Feb!O134+Mar!O134+Abr!O134+May!O134+Jun!O134+Jul!O134),IF(Config!$C$6=8,SUM(+Ene!O134+Feb!O134+Mar!O134+Abr!O134+May!O134+Jun!O134+Jul!O134+Ago!O134),IF(Config!$C$6=9,SUM(+Ene!O134+Feb!O134+Mar!O134+Abr!O134+May!O134+Jun!O134+Jul!O134+Ago!O134+Set!O134),IF(Config!$C$6=10,SUM(+Ene!O134+Feb!O134+Mar!O134+Abr!O134+May!O134+Jun!O134+Jul!O134+Ago!O134+Set!O134+Oct!O134),IF(Config!$C$6=11,SUM(+Ene!O134+Feb!O134+Mar!O134+Abr!O134+May!O134+Jun!O134+Jul!O134+Ago!O134+Set!O134+Oct!O134+Nov!O134),IF(Config!$C$6=12,SUM(+Ene!O134+Feb!O134+Mar!O134+Abr!O134+May!O134+Jun!O134+Jul!O134+Ago!O134+Set!O134+Oct!O134+Nov!O134+Dic!O134)))))))))))))</f>
        <v>0</v>
      </c>
      <c r="P134" s="399">
        <f>IF(Config!$C$6=1,SUM(+Ene!P134),IF(Config!$C$6=2,SUM(+Ene!P134+Feb!P134),IF(Config!$C$6=3,SUM(+Ene!P134+Feb!P134+Mar!P134),IF(Config!$C$6=4,SUM(+Ene!P134+Feb!P134+Mar!P134+Abr!P134),IF(Config!$C$6=5,SUM(Ene!P134+Feb!P134+Mar!P134+Abr!P134+May!P134),IF(Config!$C$6=6,SUM(+Ene!P134+Feb!P134+Mar!P134+Abr!P134+May!P134+Jun!P134),IF(Config!$C$6=7,SUM(Ene!P134+Feb!P134+Mar!P134+Abr!P134+May!P134+Jun!P134+Jul!P134),IF(Config!$C$6=8,SUM(+Ene!P134+Feb!P134+Mar!P134+Abr!P134+May!P134+Jun!P134+Jul!P134+Ago!P134),IF(Config!$C$6=9,SUM(+Ene!P134+Feb!P134+Mar!P134+Abr!P134+May!P134+Jun!P134+Jul!P134+Ago!P134+Set!P134),IF(Config!$C$6=10,SUM(+Ene!P134+Feb!P134+Mar!P134+Abr!P134+May!P134+Jun!P134+Jul!P134+Ago!P134+Set!P134+Oct!P134),IF(Config!$C$6=11,SUM(+Ene!P134+Feb!P134+Mar!P134+Abr!P134+May!P134+Jun!P134+Jul!P134+Ago!P134+Set!P134+Oct!P134+Nov!P134),IF(Config!$C$6=12,SUM(+Ene!P134+Feb!P134+Mar!P134+Abr!P134+May!P134+Jun!P134+Jul!P134+Ago!P134+Set!P134+Oct!P134+Nov!P134+Dic!P134)))))))))))))</f>
        <v>0</v>
      </c>
      <c r="Q134" s="399">
        <f>IF(Config!$C$6=1,SUM(+Ene!Q134),IF(Config!$C$6=2,SUM(+Ene!Q134+Feb!Q134),IF(Config!$C$6=3,SUM(+Ene!Q134+Feb!Q134+Mar!Q134),IF(Config!$C$6=4,SUM(+Ene!Q134+Feb!Q134+Mar!Q134+Abr!Q134),IF(Config!$C$6=5,SUM(Ene!Q134+Feb!Q134+Mar!Q134+Abr!Q134+May!Q134),IF(Config!$C$6=6,SUM(+Ene!Q134+Feb!Q134+Mar!Q134+Abr!Q134+May!Q134+Jun!Q134),IF(Config!$C$6=7,SUM(Ene!Q134+Feb!Q134+Mar!Q134+Abr!Q134+May!Q134+Jun!Q134+Jul!Q134),IF(Config!$C$6=8,SUM(+Ene!Q134+Feb!Q134+Mar!Q134+Abr!Q134+May!Q134+Jun!Q134+Jul!Q134+Ago!Q134),IF(Config!$C$6=9,SUM(+Ene!Q134+Feb!Q134+Mar!Q134+Abr!Q134+May!Q134+Jun!Q134+Jul!Q134+Ago!Q134+Set!Q134),IF(Config!$C$6=10,SUM(+Ene!Q134+Feb!Q134+Mar!Q134+Abr!Q134+May!Q134+Jun!Q134+Jul!Q134+Ago!Q134+Set!Q134+Oct!Q134),IF(Config!$C$6=11,SUM(+Ene!Q134+Feb!Q134+Mar!Q134+Abr!Q134+May!Q134+Jun!Q134+Jul!Q134+Ago!Q134+Set!Q134+Oct!Q134+Nov!Q134),IF(Config!$C$6=12,SUM(+Ene!Q134+Feb!Q134+Mar!Q134+Abr!Q134+May!Q134+Jun!Q134+Jul!Q134+Ago!Q134+Set!Q134+Oct!Q134+Nov!Q134+Dic!Q134)))))))))))))</f>
        <v>0</v>
      </c>
      <c r="R134" s="399">
        <f>IF(Config!$C$6=1,SUM(+Ene!R134),IF(Config!$C$6=2,SUM(+Ene!R134+Feb!R134),IF(Config!$C$6=3,SUM(+Ene!R134+Feb!R134+Mar!R134),IF(Config!$C$6=4,SUM(+Ene!R134+Feb!R134+Mar!R134+Abr!R134),IF(Config!$C$6=5,SUM(Ene!R134+Feb!R134+Mar!R134+Abr!R134+May!R134),IF(Config!$C$6=6,SUM(+Ene!R134+Feb!R134+Mar!R134+Abr!R134+May!R134+Jun!R134),IF(Config!$C$6=7,SUM(Ene!R134+Feb!R134+Mar!R134+Abr!R134+May!R134+Jun!R134+Jul!R134),IF(Config!$C$6=8,SUM(+Ene!R134+Feb!R134+Mar!R134+Abr!R134+May!R134+Jun!R134+Jul!R134+Ago!R134),IF(Config!$C$6=9,SUM(+Ene!R134+Feb!R134+Mar!R134+Abr!R134+May!R134+Jun!R134+Jul!R134+Ago!R134+Set!R134),IF(Config!$C$6=10,SUM(+Ene!R134+Feb!R134+Mar!R134+Abr!R134+May!R134+Jun!R134+Jul!R134+Ago!R134+Set!R134+Oct!R134),IF(Config!$C$6=11,SUM(+Ene!R134+Feb!R134+Mar!R134+Abr!R134+May!R134+Jun!R134+Jul!R134+Ago!R134+Set!R134+Oct!R134+Nov!R134),IF(Config!$C$6=12,SUM(+Ene!R134+Feb!R134+Mar!R134+Abr!R134+May!R134+Jun!R134+Jul!R134+Ago!R134+Set!R134+Oct!R134+Nov!R134+Dic!R134)))))))))))))</f>
        <v>0</v>
      </c>
      <c r="S134" s="399">
        <f>IF(Config!$C$6=1,SUM(+Ene!S134),IF(Config!$C$6=2,SUM(+Ene!S134+Feb!S134),IF(Config!$C$6=3,SUM(+Ene!S134+Feb!S134+Mar!S134),IF(Config!$C$6=4,SUM(+Ene!S134+Feb!S134+Mar!S134+Abr!S134),IF(Config!$C$6=5,SUM(Ene!S134+Feb!S134+Mar!S134+Abr!S134+May!S134),IF(Config!$C$6=6,SUM(+Ene!S134+Feb!S134+Mar!S134+Abr!S134+May!S134+Jun!S134),IF(Config!$C$6=7,SUM(Ene!S134+Feb!S134+Mar!S134+Abr!S134+May!S134+Jun!S134+Jul!S134),IF(Config!$C$6=8,SUM(+Ene!S134+Feb!S134+Mar!S134+Abr!S134+May!S134+Jun!S134+Jul!S134+Ago!S134),IF(Config!$C$6=9,SUM(+Ene!S134+Feb!S134+Mar!S134+Abr!S134+May!S134+Jun!S134+Jul!S134+Ago!S134+Set!S134),IF(Config!$C$6=10,SUM(+Ene!S134+Feb!S134+Mar!S134+Abr!S134+May!S134+Jun!S134+Jul!S134+Ago!S134+Set!S134+Oct!S134),IF(Config!$C$6=11,SUM(+Ene!S134+Feb!S134+Mar!S134+Abr!S134+May!S134+Jun!S134+Jul!S134+Ago!S134+Set!S134+Oct!S134+Nov!S134),IF(Config!$C$6=12,SUM(+Ene!S134+Feb!S134+Mar!S134+Abr!S134+May!S134+Jun!S134+Jul!S134+Ago!S134+Set!S134+Oct!S134+Nov!S134+Dic!S134)))))))))))))</f>
        <v>0</v>
      </c>
      <c r="T134" s="399">
        <f>IF(Config!$C$6=1,SUM(+Ene!T134),IF(Config!$C$6=2,SUM(+Ene!T134+Feb!T134),IF(Config!$C$6=3,SUM(+Ene!T134+Feb!T134+Mar!T134),IF(Config!$C$6=4,SUM(+Ene!T134+Feb!T134+Mar!T134+Abr!T134),IF(Config!$C$6=5,SUM(Ene!T134+Feb!T134+Mar!T134+Abr!T134+May!T134),IF(Config!$C$6=6,SUM(+Ene!T134+Feb!T134+Mar!T134+Abr!T134+May!T134+Jun!T134),IF(Config!$C$6=7,SUM(Ene!T134+Feb!T134+Mar!T134+Abr!T134+May!T134+Jun!T134+Jul!T134),IF(Config!$C$6=8,SUM(+Ene!T134+Feb!T134+Mar!T134+Abr!T134+May!T134+Jun!T134+Jul!T134+Ago!T134),IF(Config!$C$6=9,SUM(+Ene!T134+Feb!T134+Mar!T134+Abr!T134+May!T134+Jun!T134+Jul!T134+Ago!T134+Set!T134),IF(Config!$C$6=10,SUM(+Ene!T134+Feb!T134+Mar!T134+Abr!T134+May!T134+Jun!T134+Jul!T134+Ago!T134+Set!T134+Oct!T134),IF(Config!$C$6=11,SUM(+Ene!T134+Feb!T134+Mar!T134+Abr!T134+May!T134+Jun!T134+Jul!T134+Ago!T134+Set!T134+Oct!T134+Nov!T134),IF(Config!$C$6=12,SUM(+Ene!T134+Feb!T134+Mar!T134+Abr!T134+May!T134+Jun!T134+Jul!T134+Ago!T134+Set!T134+Oct!T134+Nov!T134+Dic!T134)))))))))))))</f>
        <v>0</v>
      </c>
      <c r="U134" s="399">
        <f>IF(Config!$C$6=1,SUM(+Ene!U134),IF(Config!$C$6=2,SUM(+Ene!U134+Feb!U134),IF(Config!$C$6=3,SUM(+Ene!U134+Feb!U134+Mar!U134),IF(Config!$C$6=4,SUM(+Ene!U134+Feb!U134+Mar!U134+Abr!U134),IF(Config!$C$6=5,SUM(Ene!U134+Feb!U134+Mar!U134+Abr!U134+May!U134),IF(Config!$C$6=6,SUM(+Ene!U134+Feb!U134+Mar!U134+Abr!U134+May!U134+Jun!U134),IF(Config!$C$6=7,SUM(Ene!U134+Feb!U134+Mar!U134+Abr!U134+May!U134+Jun!U134+Jul!U134),IF(Config!$C$6=8,SUM(+Ene!U134+Feb!U134+Mar!U134+Abr!U134+May!U134+Jun!U134+Jul!U134+Ago!U134),IF(Config!$C$6=9,SUM(+Ene!U134+Feb!U134+Mar!U134+Abr!U134+May!U134+Jun!U134+Jul!U134+Ago!U134+Set!U134),IF(Config!$C$6=10,SUM(+Ene!U134+Feb!U134+Mar!U134+Abr!U134+May!U134+Jun!U134+Jul!U134+Ago!U134+Set!U134+Oct!U134),IF(Config!$C$6=11,SUM(+Ene!U134+Feb!U134+Mar!U134+Abr!U134+May!U134+Jun!U134+Jul!U134+Ago!U134+Set!U134+Oct!U134+Nov!U134),IF(Config!$C$6=12,SUM(+Ene!U134+Feb!U134+Mar!U134+Abr!U134+May!U134+Jun!U134+Jul!U134+Ago!U134+Set!U134+Oct!U134+Nov!U134+Dic!U134)))))))))))))</f>
        <v>0</v>
      </c>
      <c r="V134" s="399">
        <f>IF(Config!$C$6=1,SUM(+Ene!V134),IF(Config!$C$6=2,SUM(+Ene!V134+Feb!V134),IF(Config!$C$6=3,SUM(+Ene!V134+Feb!V134+Mar!V134),IF(Config!$C$6=4,SUM(+Ene!V134+Feb!V134+Mar!V134+Abr!V134),IF(Config!$C$6=5,SUM(Ene!V134+Feb!V134+Mar!V134+Abr!V134+May!V134),IF(Config!$C$6=6,SUM(+Ene!V134+Feb!V134+Mar!V134+Abr!V134+May!V134+Jun!V134),IF(Config!$C$6=7,SUM(Ene!V134+Feb!V134+Mar!V134+Abr!V134+May!V134+Jun!V134+Jul!V134),IF(Config!$C$6=8,SUM(+Ene!V134+Feb!V134+Mar!V134+Abr!V134+May!V134+Jun!V134+Jul!V134+Ago!V134),IF(Config!$C$6=9,SUM(+Ene!V134+Feb!V134+Mar!V134+Abr!V134+May!V134+Jun!V134+Jul!V134+Ago!V134+Set!V134),IF(Config!$C$6=10,SUM(+Ene!V134+Feb!V134+Mar!V134+Abr!V134+May!V134+Jun!V134+Jul!V134+Ago!V134+Set!V134+Oct!V134),IF(Config!$C$6=11,SUM(+Ene!V134+Feb!V134+Mar!V134+Abr!V134+May!V134+Jun!V134+Jul!V134+Ago!V134+Set!V134+Oct!V134+Nov!V134),IF(Config!$C$6=12,SUM(+Ene!V134+Feb!V134+Mar!V134+Abr!V134+May!V134+Jun!V134+Jul!V134+Ago!V134+Set!V134+Oct!V134+Nov!V134+Dic!V134)))))))))))))</f>
        <v>0</v>
      </c>
      <c r="W134" s="399">
        <f>IF(Config!$C$6=1,SUM(+Ene!W134),IF(Config!$C$6=2,SUM(+Ene!W134+Feb!W134),IF(Config!$C$6=3,SUM(+Ene!W134+Feb!W134+Mar!W134),IF(Config!$C$6=4,SUM(+Ene!W134+Feb!W134+Mar!W134+Abr!W134),IF(Config!$C$6=5,SUM(Ene!W134+Feb!W134+Mar!W134+Abr!W134+May!W134),IF(Config!$C$6=6,SUM(+Ene!W134+Feb!W134+Mar!W134+Abr!W134+May!W134+Jun!W134),IF(Config!$C$6=7,SUM(Ene!W134+Feb!W134+Mar!W134+Abr!W134+May!W134+Jun!W134+Jul!W134),IF(Config!$C$6=8,SUM(+Ene!W134+Feb!W134+Mar!W134+Abr!W134+May!W134+Jun!W134+Jul!W134+Ago!W134),IF(Config!$C$6=9,SUM(+Ene!W134+Feb!W134+Mar!W134+Abr!W134+May!W134+Jun!W134+Jul!W134+Ago!W134+Set!W134),IF(Config!$C$6=10,SUM(+Ene!W134+Feb!W134+Mar!W134+Abr!W134+May!W134+Jun!W134+Jul!W134+Ago!W134+Set!W134+Oct!W134),IF(Config!$C$6=11,SUM(+Ene!W134+Feb!W134+Mar!W134+Abr!W134+May!W134+Jun!W134+Jul!W134+Ago!W134+Set!W134+Oct!W134+Nov!W134),IF(Config!$C$6=12,SUM(+Ene!W134+Feb!W134+Mar!W134+Abr!W134+May!W134+Jun!W134+Jul!W134+Ago!W134+Set!W134+Oct!W134+Nov!W134+Dic!W134)))))))))))))</f>
        <v>0</v>
      </c>
      <c r="X134" s="399">
        <f>IF(Config!$C$6=1,SUM(+Ene!X134),IF(Config!$C$6=2,SUM(+Ene!X134+Feb!X134),IF(Config!$C$6=3,SUM(+Ene!X134+Feb!X134+Mar!X134),IF(Config!$C$6=4,SUM(+Ene!X134+Feb!X134+Mar!X134+Abr!X134),IF(Config!$C$6=5,SUM(Ene!X134+Feb!X134+Mar!X134+Abr!X134+May!X134),IF(Config!$C$6=6,SUM(+Ene!X134+Feb!X134+Mar!X134+Abr!X134+May!X134+Jun!X134),IF(Config!$C$6=7,SUM(Ene!X134+Feb!X134+Mar!X134+Abr!X134+May!X134+Jun!X134+Jul!X134),IF(Config!$C$6=8,SUM(+Ene!X134+Feb!X134+Mar!X134+Abr!X134+May!X134+Jun!X134+Jul!X134+Ago!X134),IF(Config!$C$6=9,SUM(+Ene!X134+Feb!X134+Mar!X134+Abr!X134+May!X134+Jun!X134+Jul!X134+Ago!X134+Set!X134),IF(Config!$C$6=10,SUM(+Ene!X134+Feb!X134+Mar!X134+Abr!X134+May!X134+Jun!X134+Jul!X134+Ago!X134+Set!X134+Oct!X134),IF(Config!$C$6=11,SUM(+Ene!X134+Feb!X134+Mar!X134+Abr!X134+May!X134+Jun!X134+Jul!X134+Ago!X134+Set!X134+Oct!X134+Nov!X134),IF(Config!$C$6=12,SUM(+Ene!X134+Feb!X134+Mar!X134+Abr!X134+May!X134+Jun!X134+Jul!X134+Ago!X134+Set!X134+Oct!X134+Nov!X134+Dic!X134)))))))))))))</f>
        <v>0</v>
      </c>
      <c r="Y134" s="399">
        <f>IF(Config!$C$6=1,SUM(+Ene!Y134),IF(Config!$C$6=2,SUM(+Ene!Y134+Feb!Y134),IF(Config!$C$6=3,SUM(+Ene!Y134+Feb!Y134+Mar!Y134),IF(Config!$C$6=4,SUM(+Ene!Y134+Feb!Y134+Mar!Y134+Abr!Y134),IF(Config!$C$6=5,SUM(Ene!Y134+Feb!Y134+Mar!Y134+Abr!Y134+May!Y134),IF(Config!$C$6=6,SUM(+Ene!Y134+Feb!Y134+Mar!Y134+Abr!Y134+May!Y134+Jun!Y134),IF(Config!$C$6=7,SUM(Ene!Y134+Feb!Y134+Mar!Y134+Abr!Y134+May!Y134+Jun!Y134+Jul!Y134),IF(Config!$C$6=8,SUM(+Ene!Y134+Feb!Y134+Mar!Y134+Abr!Y134+May!Y134+Jun!Y134+Jul!Y134+Ago!Y134),IF(Config!$C$6=9,SUM(+Ene!Y134+Feb!Y134+Mar!Y134+Abr!Y134+May!Y134+Jun!Y134+Jul!Y134+Ago!Y134+Set!Y134),IF(Config!$C$6=10,SUM(+Ene!Y134+Feb!Y134+Mar!Y134+Abr!Y134+May!Y134+Jun!Y134+Jul!Y134+Ago!Y134+Set!Y134+Oct!Y134),IF(Config!$C$6=11,SUM(+Ene!Y134+Feb!Y134+Mar!Y134+Abr!Y134+May!Y134+Jun!Y134+Jul!Y134+Ago!Y134+Set!Y134+Oct!Y134+Nov!Y134),IF(Config!$C$6=12,SUM(+Ene!Y134+Feb!Y134+Mar!Y134+Abr!Y134+May!Y134+Jun!Y134+Jul!Y134+Ago!Y134+Set!Y134+Oct!Y134+Nov!Y134+Dic!Y134)))))))))))))</f>
        <v>0</v>
      </c>
      <c r="Z134" s="399">
        <f>IF(Config!$C$6=1,SUM(+Ene!Z134),IF(Config!$C$6=2,SUM(+Ene!Z134+Feb!Z134),IF(Config!$C$6=3,SUM(+Ene!Z134+Feb!Z134+Mar!Z134),IF(Config!$C$6=4,SUM(+Ene!Z134+Feb!Z134+Mar!Z134+Abr!Z134),IF(Config!$C$6=5,SUM(Ene!Z134+Feb!Z134+Mar!Z134+Abr!Z134+May!Z134),IF(Config!$C$6=6,SUM(+Ene!Z134+Feb!Z134+Mar!Z134+Abr!Z134+May!Z134+Jun!Z134),IF(Config!$C$6=7,SUM(Ene!Z134+Feb!Z134+Mar!Z134+Abr!Z134+May!Z134+Jun!Z134+Jul!Z134),IF(Config!$C$6=8,SUM(+Ene!Z134+Feb!Z134+Mar!Z134+Abr!Z134+May!Z134+Jun!Z134+Jul!Z134+Ago!Z134),IF(Config!$C$6=9,SUM(+Ene!Z134+Feb!Z134+Mar!Z134+Abr!Z134+May!Z134+Jun!Z134+Jul!Z134+Ago!Z134+Set!Z134),IF(Config!$C$6=10,SUM(+Ene!Z134+Feb!Z134+Mar!Z134+Abr!Z134+May!Z134+Jun!Z134+Jul!Z134+Ago!Z134+Set!Z134+Oct!Z134),IF(Config!$C$6=11,SUM(+Ene!Z134+Feb!Z134+Mar!Z134+Abr!Z134+May!Z134+Jun!Z134+Jul!Z134+Ago!Z134+Set!Z134+Oct!Z134+Nov!Z134),IF(Config!$C$6=12,SUM(+Ene!Z134+Feb!Z134+Mar!Z134+Abr!Z134+May!Z134+Jun!Z134+Jul!Z134+Ago!Z134+Set!Z134+Oct!Z134+Nov!Z134+Dic!Z134)))))))))))))</f>
        <v>0</v>
      </c>
      <c r="AA134" s="399">
        <f>IF(Config!$C$6=1,SUM(+Ene!AA134),IF(Config!$C$6=2,SUM(+Ene!AA134+Feb!AA134),IF(Config!$C$6=3,SUM(+Ene!AA134+Feb!AA134+Mar!AA134),IF(Config!$C$6=4,SUM(+Ene!AA134+Feb!AA134+Mar!AA134+Abr!AA134),IF(Config!$C$6=5,SUM(Ene!AA134+Feb!AA134+Mar!AA134+Abr!AA134+May!AA134),IF(Config!$C$6=6,SUM(+Ene!AA134+Feb!AA134+Mar!AA134+Abr!AA134+May!AA134+Jun!AA134),IF(Config!$C$6=7,SUM(Ene!AA134+Feb!AA134+Mar!AA134+Abr!AA134+May!AA134+Jun!AA134+Jul!AA134),IF(Config!$C$6=8,SUM(+Ene!AA134+Feb!AA134+Mar!AA134+Abr!AA134+May!AA134+Jun!AA134+Jul!AA134+Ago!AA134),IF(Config!$C$6=9,SUM(+Ene!AA134+Feb!AA134+Mar!AA134+Abr!AA134+May!AA134+Jun!AA134+Jul!AA134+Ago!AA134+Set!AA134),IF(Config!$C$6=10,SUM(+Ene!AA134+Feb!AA134+Mar!AA134+Abr!AA134+May!AA134+Jun!AA134+Jul!AA134+Ago!AA134+Set!AA134+Oct!AA134),IF(Config!$C$6=11,SUM(+Ene!AA134+Feb!AA134+Mar!AA134+Abr!AA134+May!AA134+Jun!AA134+Jul!AA134+Ago!AA134+Set!AA134+Oct!AA134+Nov!AA134),IF(Config!$C$6=12,SUM(+Ene!AA134+Feb!AA134+Mar!AA134+Abr!AA134+May!AA134+Jun!AA134+Jul!AA134+Ago!AA134+Set!AA134+Oct!AA134+Nov!AA134+Dic!AA134)))))))))))))</f>
        <v>0</v>
      </c>
      <c r="AB134" s="399">
        <f>IF(Config!$C$6=1,SUM(+Ene!AB134),IF(Config!$C$6=2,SUM(+Ene!AB134+Feb!AB134),IF(Config!$C$6=3,SUM(+Ene!AB134+Feb!AB134+Mar!AB134),IF(Config!$C$6=4,SUM(+Ene!AB134+Feb!AB134+Mar!AB134+Abr!AB134),IF(Config!$C$6=5,SUM(Ene!AB134+Feb!AB134+Mar!AB134+Abr!AB134+May!AB134),IF(Config!$C$6=6,SUM(+Ene!AB134+Feb!AB134+Mar!AB134+Abr!AB134+May!AB134+Jun!AB134),IF(Config!$C$6=7,SUM(Ene!AB134+Feb!AB134+Mar!AB134+Abr!AB134+May!AB134+Jun!AB134+Jul!AB134),IF(Config!$C$6=8,SUM(+Ene!AB134+Feb!AB134+Mar!AB134+Abr!AB134+May!AB134+Jun!AB134+Jul!AB134+Ago!AB134),IF(Config!$C$6=9,SUM(+Ene!AB134+Feb!AB134+Mar!AB134+Abr!AB134+May!AB134+Jun!AB134+Jul!AB134+Ago!AB134+Set!AB134),IF(Config!$C$6=10,SUM(+Ene!AB134+Feb!AB134+Mar!AB134+Abr!AB134+May!AB134+Jun!AB134+Jul!AB134+Ago!AB134+Set!AB134+Oct!AB134),IF(Config!$C$6=11,SUM(+Ene!AB134+Feb!AB134+Mar!AB134+Abr!AB134+May!AB134+Jun!AB134+Jul!AB134+Ago!AB134+Set!AB134+Oct!AB134+Nov!AB134),IF(Config!$C$6=12,SUM(+Ene!AB134+Feb!AB134+Mar!AB134+Abr!AB134+May!AB134+Jun!AB134+Jul!AB134+Ago!AB134+Set!AB134+Oct!AB134+Nov!AB134+Dic!AB134)))))))))))))</f>
        <v>0</v>
      </c>
      <c r="AC134" s="399">
        <f>IF(Config!$C$6=1,SUM(+Ene!AC134),IF(Config!$C$6=2,SUM(+Ene!AC134+Feb!AC134),IF(Config!$C$6=3,SUM(+Ene!AC134+Feb!AC134+Mar!AC134),IF(Config!$C$6=4,SUM(+Ene!AC134+Feb!AC134+Mar!AC134+Abr!AC134),IF(Config!$C$6=5,SUM(Ene!AC134+Feb!AC134+Mar!AC134+Abr!AC134+May!AC134),IF(Config!$C$6=6,SUM(+Ene!AC134+Feb!AC134+Mar!AC134+Abr!AC134+May!AC134+Jun!AC134),IF(Config!$C$6=7,SUM(Ene!AC134+Feb!AC134+Mar!AC134+Abr!AC134+May!AC134+Jun!AC134+Jul!AC134),IF(Config!$C$6=8,SUM(+Ene!AC134+Feb!AC134+Mar!AC134+Abr!AC134+May!AC134+Jun!AC134+Jul!AC134+Ago!AC134),IF(Config!$C$6=9,SUM(+Ene!AC134+Feb!AC134+Mar!AC134+Abr!AC134+May!AC134+Jun!AC134+Jul!AC134+Ago!AC134+Set!AC134),IF(Config!$C$6=10,SUM(+Ene!AC134+Feb!AC134+Mar!AC134+Abr!AC134+May!AC134+Jun!AC134+Jul!AC134+Ago!AC134+Set!AC134+Oct!AC134),IF(Config!$C$6=11,SUM(+Ene!AC134+Feb!AC134+Mar!AC134+Abr!AC134+May!AC134+Jun!AC134+Jul!AC134+Ago!AC134+Set!AC134+Oct!AC134+Nov!AC134),IF(Config!$C$6=12,SUM(+Ene!AC134+Feb!AC134+Mar!AC134+Abr!AC134+May!AC134+Jun!AC134+Jul!AC134+Ago!AC134+Set!AC134+Oct!AC134+Nov!AC134+Dic!AC134)))))))))))))</f>
        <v>0</v>
      </c>
      <c r="AD134" s="399">
        <f>IF(Config!$C$6=1,SUM(+Ene!AD134),IF(Config!$C$6=2,SUM(+Ene!AD134+Feb!AD134),IF(Config!$C$6=3,SUM(+Ene!AD134+Feb!AD134+Mar!AD134),IF(Config!$C$6=4,SUM(+Ene!AD134+Feb!AD134+Mar!AD134+Abr!AD134),IF(Config!$C$6=5,SUM(Ene!AD134+Feb!AD134+Mar!AD134+Abr!AD134+May!AD134),IF(Config!$C$6=6,SUM(+Ene!AD134+Feb!AD134+Mar!AD134+Abr!AD134+May!AD134+Jun!AD134),IF(Config!$C$6=7,SUM(Ene!AD134+Feb!AD134+Mar!AD134+Abr!AD134+May!AD134+Jun!AD134+Jul!AD134),IF(Config!$C$6=8,SUM(+Ene!AD134+Feb!AD134+Mar!AD134+Abr!AD134+May!AD134+Jun!AD134+Jul!AD134+Ago!AD134),IF(Config!$C$6=9,SUM(+Ene!AD134+Feb!AD134+Mar!AD134+Abr!AD134+May!AD134+Jun!AD134+Jul!AD134+Ago!AD134+Set!AD134),IF(Config!$C$6=10,SUM(+Ene!AD134+Feb!AD134+Mar!AD134+Abr!AD134+May!AD134+Jun!AD134+Jul!AD134+Ago!AD134+Set!AD134+Oct!AD134),IF(Config!$C$6=11,SUM(+Ene!AD134+Feb!AD134+Mar!AD134+Abr!AD134+May!AD134+Jun!AD134+Jul!AD134+Ago!AD134+Set!AD134+Oct!AD134+Nov!AD134),IF(Config!$C$6=12,SUM(+Ene!AD134+Feb!AD134+Mar!AD134+Abr!AD134+May!AD134+Jun!AD134+Jul!AD134+Ago!AD134+Set!AD134+Oct!AD134+Nov!AD134+Dic!AD134)))))))))))))</f>
        <v>0</v>
      </c>
      <c r="AE134" s="399">
        <f>IF(Config!$C$6=1,SUM(+Ene!AE134),IF(Config!$C$6=2,SUM(+Ene!AE134+Feb!AE134),IF(Config!$C$6=3,SUM(+Ene!AE134+Feb!AE134+Mar!AE134),IF(Config!$C$6=4,SUM(+Ene!AE134+Feb!AE134+Mar!AE134+Abr!AE134),IF(Config!$C$6=5,SUM(Ene!AE134+Feb!AE134+Mar!AE134+Abr!AE134+May!AE134),IF(Config!$C$6=6,SUM(+Ene!AE134+Feb!AE134+Mar!AE134+Abr!AE134+May!AE134+Jun!AE134),IF(Config!$C$6=7,SUM(Ene!AE134+Feb!AE134+Mar!AE134+Abr!AE134+May!AE134+Jun!AE134+Jul!AE134),IF(Config!$C$6=8,SUM(+Ene!AE134+Feb!AE134+Mar!AE134+Abr!AE134+May!AE134+Jun!AE134+Jul!AE134+Ago!AE134),IF(Config!$C$6=9,SUM(+Ene!AE134+Feb!AE134+Mar!AE134+Abr!AE134+May!AE134+Jun!AE134+Jul!AE134+Ago!AE134+Set!AE134),IF(Config!$C$6=10,SUM(+Ene!AE134+Feb!AE134+Mar!AE134+Abr!AE134+May!AE134+Jun!AE134+Jul!AE134+Ago!AE134+Set!AE134+Oct!AE134),IF(Config!$C$6=11,SUM(+Ene!AE134+Feb!AE134+Mar!AE134+Abr!AE134+May!AE134+Jun!AE134+Jul!AE134+Ago!AE134+Set!AE134+Oct!AE134+Nov!AE134),IF(Config!$C$6=12,SUM(+Ene!AE134+Feb!AE134+Mar!AE134+Abr!AE134+May!AE134+Jun!AE134+Jul!AE134+Ago!AE134+Set!AE134+Oct!AE134+Nov!AE134+Dic!AE134)))))))))))))</f>
        <v>0</v>
      </c>
      <c r="AF134" s="399">
        <f>IF(Config!$C$6=1,SUM(+Ene!AF134),IF(Config!$C$6=2,SUM(+Ene!AF134+Feb!AF134),IF(Config!$C$6=3,SUM(+Ene!AF134+Feb!AF134+Mar!AF134),IF(Config!$C$6=4,SUM(+Ene!AF134+Feb!AF134+Mar!AF134+Abr!AF134),IF(Config!$C$6=5,SUM(Ene!AF134+Feb!AF134+Mar!AF134+Abr!AF134+May!AF134),IF(Config!$C$6=6,SUM(+Ene!AF134+Feb!AF134+Mar!AF134+Abr!AF134+May!AF134+Jun!AF134),IF(Config!$C$6=7,SUM(Ene!AF134+Feb!AF134+Mar!AF134+Abr!AF134+May!AF134+Jun!AF134+Jul!AF134),IF(Config!$C$6=8,SUM(+Ene!AF134+Feb!AF134+Mar!AF134+Abr!AF134+May!AF134+Jun!AF134+Jul!AF134+Ago!AF134),IF(Config!$C$6=9,SUM(+Ene!AF134+Feb!AF134+Mar!AF134+Abr!AF134+May!AF134+Jun!AF134+Jul!AF134+Ago!AF134+Set!AF134),IF(Config!$C$6=10,SUM(+Ene!AF134+Feb!AF134+Mar!AF134+Abr!AF134+May!AF134+Jun!AF134+Jul!AF134+Ago!AF134+Set!AF134+Oct!AF134),IF(Config!$C$6=11,SUM(+Ene!AF134+Feb!AF134+Mar!AF134+Abr!AF134+May!AF134+Jun!AF134+Jul!AF134+Ago!AF134+Set!AF134+Oct!AF134+Nov!AF134),IF(Config!$C$6=12,SUM(+Ene!AF134+Feb!AF134+Mar!AF134+Abr!AF134+May!AF134+Jun!AF134+Jul!AF134+Ago!AF134+Set!AF134+Oct!AF134+Nov!AF134+Dic!AF134)))))))))))))</f>
        <v>0</v>
      </c>
      <c r="AG134" s="399">
        <f>IF(Config!$C$6=1,SUM(+Ene!AG134),IF(Config!$C$6=2,SUM(+Ene!AG134+Feb!AG134),IF(Config!$C$6=3,SUM(+Ene!AG134+Feb!AG134+Mar!AG134),IF(Config!$C$6=4,SUM(+Ene!AG134+Feb!AG134+Mar!AG134+Abr!AG134),IF(Config!$C$6=5,SUM(Ene!AG134+Feb!AG134+Mar!AG134+Abr!AG134+May!AG134),IF(Config!$C$6=6,SUM(+Ene!AG134+Feb!AG134+Mar!AG134+Abr!AG134+May!AG134+Jun!AG134),IF(Config!$C$6=7,SUM(Ene!AG134+Feb!AG134+Mar!AG134+Abr!AG134+May!AG134+Jun!AG134+Jul!AG134),IF(Config!$C$6=8,SUM(+Ene!AG134+Feb!AG134+Mar!AG134+Abr!AG134+May!AG134+Jun!AG134+Jul!AG134+Ago!AG134),IF(Config!$C$6=9,SUM(+Ene!AG134+Feb!AG134+Mar!AG134+Abr!AG134+May!AG134+Jun!AG134+Jul!AG134+Ago!AG134+Set!AG134),IF(Config!$C$6=10,SUM(+Ene!AG134+Feb!AG134+Mar!AG134+Abr!AG134+May!AG134+Jun!AG134+Jul!AG134+Ago!AG134+Set!AG134+Oct!AG134),IF(Config!$C$6=11,SUM(+Ene!AG134+Feb!AG134+Mar!AG134+Abr!AG134+May!AG134+Jun!AG134+Jul!AG134+Ago!AG134+Set!AG134+Oct!AG134+Nov!AG134),IF(Config!$C$6=12,SUM(+Ene!AG134+Feb!AG134+Mar!AG134+Abr!AG134+May!AG134+Jun!AG134+Jul!AG134+Ago!AG134+Set!AG134+Oct!AG134+Nov!AG134+Dic!AG134)))))))))))))</f>
        <v>0</v>
      </c>
      <c r="AH134" s="399">
        <f>IF(Config!$C$6=1,SUM(+Ene!AH134),IF(Config!$C$6=2,SUM(+Ene!AH134+Feb!AH134),IF(Config!$C$6=3,SUM(+Ene!AH134+Feb!AH134+Mar!AH134),IF(Config!$C$6=4,SUM(+Ene!AH134+Feb!AH134+Mar!AH134+Abr!AH134),IF(Config!$C$6=5,SUM(Ene!AH134+Feb!AH134+Mar!AH134+Abr!AH134+May!AH134),IF(Config!$C$6=6,SUM(+Ene!AH134+Feb!AH134+Mar!AH134+Abr!AH134+May!AH134+Jun!AH134),IF(Config!$C$6=7,SUM(Ene!AH134+Feb!AH134+Mar!AH134+Abr!AH134+May!AH134+Jun!AH134+Jul!AH134),IF(Config!$C$6=8,SUM(+Ene!AH134+Feb!AH134+Mar!AH134+Abr!AH134+May!AH134+Jun!AH134+Jul!AH134+Ago!AH134),IF(Config!$C$6=9,SUM(+Ene!AH134+Feb!AH134+Mar!AH134+Abr!AH134+May!AH134+Jun!AH134+Jul!AH134+Ago!AH134+Set!AH134),IF(Config!$C$6=10,SUM(+Ene!AH134+Feb!AH134+Mar!AH134+Abr!AH134+May!AH134+Jun!AH134+Jul!AH134+Ago!AH134+Set!AH134+Oct!AH134),IF(Config!$C$6=11,SUM(+Ene!AH134+Feb!AH134+Mar!AH134+Abr!AH134+May!AH134+Jun!AH134+Jul!AH134+Ago!AH134+Set!AH134+Oct!AH134+Nov!AH134),IF(Config!$C$6=12,SUM(+Ene!AH134+Feb!AH134+Mar!AH134+Abr!AH134+May!AH134+Jun!AH134+Jul!AH134+Ago!AH134+Set!AH134+Oct!AH134+Nov!AH134+Dic!AH134)))))))))))))</f>
        <v>0</v>
      </c>
      <c r="AI134" s="399">
        <f>IF(Config!$C$6=1,SUM(+Ene!AI134),IF(Config!$C$6=2,SUM(+Ene!AI134+Feb!AI134),IF(Config!$C$6=3,SUM(+Ene!AI134+Feb!AI134+Mar!AI134),IF(Config!$C$6=4,SUM(+Ene!AI134+Feb!AI134+Mar!AI134+Abr!AI134),IF(Config!$C$6=5,SUM(Ene!AI134+Feb!AI134+Mar!AI134+Abr!AI134+May!AI134),IF(Config!$C$6=6,SUM(+Ene!AI134+Feb!AI134+Mar!AI134+Abr!AI134+May!AI134+Jun!AI134),IF(Config!$C$6=7,SUM(Ene!AI134+Feb!AI134+Mar!AI134+Abr!AI134+May!AI134+Jun!AI134+Jul!AI134),IF(Config!$C$6=8,SUM(+Ene!AI134+Feb!AI134+Mar!AI134+Abr!AI134+May!AI134+Jun!AI134+Jul!AI134+Ago!AI134),IF(Config!$C$6=9,SUM(+Ene!AI134+Feb!AI134+Mar!AI134+Abr!AI134+May!AI134+Jun!AI134+Jul!AI134+Ago!AI134+Set!AI134),IF(Config!$C$6=10,SUM(+Ene!AI134+Feb!AI134+Mar!AI134+Abr!AI134+May!AI134+Jun!AI134+Jul!AI134+Ago!AI134+Set!AI134+Oct!AI134),IF(Config!$C$6=11,SUM(+Ene!AI134+Feb!AI134+Mar!AI134+Abr!AI134+May!AI134+Jun!AI134+Jul!AI134+Ago!AI134+Set!AI134+Oct!AI134+Nov!AI134),IF(Config!$C$6=12,SUM(+Ene!AI134+Feb!AI134+Mar!AI134+Abr!AI134+May!AI134+Jun!AI134+Jul!AI134+Ago!AI134+Set!AI134+Oct!AI134+Nov!AI134+Dic!AI134)))))))))))))</f>
        <v>0</v>
      </c>
      <c r="AJ134" s="399">
        <f>IF(Config!$C$6=1,SUM(+Ene!AJ134),IF(Config!$C$6=2,SUM(+Ene!AJ134+Feb!AJ134),IF(Config!$C$6=3,SUM(+Ene!AJ134+Feb!AJ134+Mar!AJ134),IF(Config!$C$6=4,SUM(+Ene!AJ134+Feb!AJ134+Mar!AJ134+Abr!AJ134),IF(Config!$C$6=5,SUM(Ene!AJ134+Feb!AJ134+Mar!AJ134+Abr!AJ134+May!AJ134),IF(Config!$C$6=6,SUM(+Ene!AJ134+Feb!AJ134+Mar!AJ134+Abr!AJ134+May!AJ134+Jun!AJ134),IF(Config!$C$6=7,SUM(Ene!AJ134+Feb!AJ134+Mar!AJ134+Abr!AJ134+May!AJ134+Jun!AJ134+Jul!AJ134),IF(Config!$C$6=8,SUM(+Ene!AJ134+Feb!AJ134+Mar!AJ134+Abr!AJ134+May!AJ134+Jun!AJ134+Jul!AJ134+Ago!AJ134),IF(Config!$C$6=9,SUM(+Ene!AJ134+Feb!AJ134+Mar!AJ134+Abr!AJ134+May!AJ134+Jun!AJ134+Jul!AJ134+Ago!AJ134+Set!AJ134),IF(Config!$C$6=10,SUM(+Ene!AJ134+Feb!AJ134+Mar!AJ134+Abr!AJ134+May!AJ134+Jun!AJ134+Jul!AJ134+Ago!AJ134+Set!AJ134+Oct!AJ134),IF(Config!$C$6=11,SUM(+Ene!AJ134+Feb!AJ134+Mar!AJ134+Abr!AJ134+May!AJ134+Jun!AJ134+Jul!AJ134+Ago!AJ134+Set!AJ134+Oct!AJ134+Nov!AJ134),IF(Config!$C$6=12,SUM(+Ene!AJ134+Feb!AJ134+Mar!AJ134+Abr!AJ134+May!AJ134+Jun!AJ134+Jul!AJ134+Ago!AJ134+Set!AJ134+Oct!AJ134+Nov!AJ134+Dic!AJ134)))))))))))))</f>
        <v>0</v>
      </c>
      <c r="AK134" s="399">
        <f>IF(Config!$C$6=1,SUM(+Ene!AK134),IF(Config!$C$6=2,SUM(+Ene!AK134+Feb!AK134),IF(Config!$C$6=3,SUM(+Ene!AK134+Feb!AK134+Mar!AK134),IF(Config!$C$6=4,SUM(+Ene!AK134+Feb!AK134+Mar!AK134+Abr!AK134),IF(Config!$C$6=5,SUM(Ene!AK134+Feb!AK134+Mar!AK134+Abr!AK134+May!AK134),IF(Config!$C$6=6,SUM(+Ene!AK134+Feb!AK134+Mar!AK134+Abr!AK134+May!AK134+Jun!AK134),IF(Config!$C$6=7,SUM(Ene!AK134+Feb!AK134+Mar!AK134+Abr!AK134+May!AK134+Jun!AK134+Jul!AK134),IF(Config!$C$6=8,SUM(+Ene!AK134+Feb!AK134+Mar!AK134+Abr!AK134+May!AK134+Jun!AK134+Jul!AK134+Ago!AK134),IF(Config!$C$6=9,SUM(+Ene!AK134+Feb!AK134+Mar!AK134+Abr!AK134+May!AK134+Jun!AK134+Jul!AK134+Ago!AK134+Set!AK134),IF(Config!$C$6=10,SUM(+Ene!AK134+Feb!AK134+Mar!AK134+Abr!AK134+May!AK134+Jun!AK134+Jul!AK134+Ago!AK134+Set!AK134+Oct!AK134),IF(Config!$C$6=11,SUM(+Ene!AK134+Feb!AK134+Mar!AK134+Abr!AK134+May!AK134+Jun!AK134+Jul!AK134+Ago!AK134+Set!AK134+Oct!AK134+Nov!AK134),IF(Config!$C$6=12,SUM(+Ene!AK134+Feb!AK134+Mar!AK134+Abr!AK134+May!AK134+Jun!AK134+Jul!AK134+Ago!AK134+Set!AK134+Oct!AK134+Nov!AK134+Dic!AK134)))))))))))))</f>
        <v>0</v>
      </c>
      <c r="AL134" s="399">
        <f>IF(Config!$C$6=1,SUM(+Ene!AL134),IF(Config!$C$6=2,SUM(+Ene!AL134+Feb!AL134),IF(Config!$C$6=3,SUM(+Ene!AL134+Feb!AL134+Mar!AL134),IF(Config!$C$6=4,SUM(+Ene!AL134+Feb!AL134+Mar!AL134+Abr!AL134),IF(Config!$C$6=5,SUM(Ene!AL134+Feb!AL134+Mar!AL134+Abr!AL134+May!AL134),IF(Config!$C$6=6,SUM(+Ene!AL134+Feb!AL134+Mar!AL134+Abr!AL134+May!AL134+Jun!AL134),IF(Config!$C$6=7,SUM(Ene!AL134+Feb!AL134+Mar!AL134+Abr!AL134+May!AL134+Jun!AL134+Jul!AL134),IF(Config!$C$6=8,SUM(+Ene!AL134+Feb!AL134+Mar!AL134+Abr!AL134+May!AL134+Jun!AL134+Jul!AL134+Ago!AL134),IF(Config!$C$6=9,SUM(+Ene!AL134+Feb!AL134+Mar!AL134+Abr!AL134+May!AL134+Jun!AL134+Jul!AL134+Ago!AL134+Set!AL134),IF(Config!$C$6=10,SUM(+Ene!AL134+Feb!AL134+Mar!AL134+Abr!AL134+May!AL134+Jun!AL134+Jul!AL134+Ago!AL134+Set!AL134+Oct!AL134),IF(Config!$C$6=11,SUM(+Ene!AL134+Feb!AL134+Mar!AL134+Abr!AL134+May!AL134+Jun!AL134+Jul!AL134+Ago!AL134+Set!AL134+Oct!AL134+Nov!AL134),IF(Config!$C$6=12,SUM(+Ene!AL134+Feb!AL134+Mar!AL134+Abr!AL134+May!AL134+Jun!AL134+Jul!AL134+Ago!AL134+Set!AL134+Oct!AL134+Nov!AL134+Dic!AL134)))))))))))))</f>
        <v>0</v>
      </c>
      <c r="AM134" s="399">
        <f>IF(Config!$C$6=1,SUM(+Ene!AM134),IF(Config!$C$6=2,SUM(+Ene!AM134+Feb!AM134),IF(Config!$C$6=3,SUM(+Ene!AM134+Feb!AM134+Mar!AM134),IF(Config!$C$6=4,SUM(+Ene!AM134+Feb!AM134+Mar!AM134+Abr!AM134),IF(Config!$C$6=5,SUM(Ene!AM134+Feb!AM134+Mar!AM134+Abr!AM134+May!AM134),IF(Config!$C$6=6,SUM(+Ene!AM134+Feb!AM134+Mar!AM134+Abr!AM134+May!AM134+Jun!AM134),IF(Config!$C$6=7,SUM(Ene!AM134+Feb!AM134+Mar!AM134+Abr!AM134+May!AM134+Jun!AM134+Jul!AM134),IF(Config!$C$6=8,SUM(+Ene!AM134+Feb!AM134+Mar!AM134+Abr!AM134+May!AM134+Jun!AM134+Jul!AM134+Ago!AM134),IF(Config!$C$6=9,SUM(+Ene!AM134+Feb!AM134+Mar!AM134+Abr!AM134+May!AM134+Jun!AM134+Jul!AM134+Ago!AM134+Set!AM134),IF(Config!$C$6=10,SUM(+Ene!AM134+Feb!AM134+Mar!AM134+Abr!AM134+May!AM134+Jun!AM134+Jul!AM134+Ago!AM134+Set!AM134+Oct!AM134),IF(Config!$C$6=11,SUM(+Ene!AM134+Feb!AM134+Mar!AM134+Abr!AM134+May!AM134+Jun!AM134+Jul!AM134+Ago!AM134+Set!AM134+Oct!AM134+Nov!AM134),IF(Config!$C$6=12,SUM(+Ene!AM134+Feb!AM134+Mar!AM134+Abr!AM134+May!AM134+Jun!AM134+Jul!AM134+Ago!AM134+Set!AM134+Oct!AM134+Nov!AM134+Dic!AM134)))))))))))))</f>
        <v>0</v>
      </c>
      <c r="AN134" s="399">
        <f>IF(Config!$C$6=1,SUM(+Ene!AN134),IF(Config!$C$6=2,SUM(+Ene!AN134+Feb!AN134),IF(Config!$C$6=3,SUM(+Ene!AN134+Feb!AN134+Mar!AN134),IF(Config!$C$6=4,SUM(+Ene!AN134+Feb!AN134+Mar!AN134+Abr!AN134),IF(Config!$C$6=5,SUM(Ene!AN134+Feb!AN134+Mar!AN134+Abr!AN134+May!AN134),IF(Config!$C$6=6,SUM(+Ene!AN134+Feb!AN134+Mar!AN134+Abr!AN134+May!AN134+Jun!AN134),IF(Config!$C$6=7,SUM(Ene!AN134+Feb!AN134+Mar!AN134+Abr!AN134+May!AN134+Jun!AN134+Jul!AN134),IF(Config!$C$6=8,SUM(+Ene!AN134+Feb!AN134+Mar!AN134+Abr!AN134+May!AN134+Jun!AN134+Jul!AN134+Ago!AN134),IF(Config!$C$6=9,SUM(+Ene!AN134+Feb!AN134+Mar!AN134+Abr!AN134+May!AN134+Jun!AN134+Jul!AN134+Ago!AN134+Set!AN134),IF(Config!$C$6=10,SUM(+Ene!AN134+Feb!AN134+Mar!AN134+Abr!AN134+May!AN134+Jun!AN134+Jul!AN134+Ago!AN134+Set!AN134+Oct!AN134),IF(Config!$C$6=11,SUM(+Ene!AN134+Feb!AN134+Mar!AN134+Abr!AN134+May!AN134+Jun!AN134+Jul!AN134+Ago!AN134+Set!AN134+Oct!AN134+Nov!AN134),IF(Config!$C$6=12,SUM(+Ene!AN134+Feb!AN134+Mar!AN134+Abr!AN134+May!AN134+Jun!AN134+Jul!AN134+Ago!AN134+Set!AN134+Oct!AN134+Nov!AN134+Dic!AN134)))))))))))))</f>
        <v>0</v>
      </c>
      <c r="AO134" s="399">
        <f>IF(Config!$C$6=1,SUM(+Ene!AO134),IF(Config!$C$6=2,SUM(+Ene!AO134+Feb!AO134),IF(Config!$C$6=3,SUM(+Ene!AO134+Feb!AO134+Mar!AO134),IF(Config!$C$6=4,SUM(+Ene!AO134+Feb!AO134+Mar!AO134+Abr!AO134),IF(Config!$C$6=5,SUM(Ene!AO134+Feb!AO134+Mar!AO134+Abr!AO134+May!AO134),IF(Config!$C$6=6,SUM(+Ene!AO134+Feb!AO134+Mar!AO134+Abr!AO134+May!AO134+Jun!AO134),IF(Config!$C$6=7,SUM(Ene!AO134+Feb!AO134+Mar!AO134+Abr!AO134+May!AO134+Jun!AO134+Jul!AO134),IF(Config!$C$6=8,SUM(+Ene!AO134+Feb!AO134+Mar!AO134+Abr!AO134+May!AO134+Jun!AO134+Jul!AO134+Ago!AO134),IF(Config!$C$6=9,SUM(+Ene!AO134+Feb!AO134+Mar!AO134+Abr!AO134+May!AO134+Jun!AO134+Jul!AO134+Ago!AO134+Set!AO134),IF(Config!$C$6=10,SUM(+Ene!AO134+Feb!AO134+Mar!AO134+Abr!AO134+May!AO134+Jun!AO134+Jul!AO134+Ago!AO134+Set!AO134+Oct!AO134),IF(Config!$C$6=11,SUM(+Ene!AO134+Feb!AO134+Mar!AO134+Abr!AO134+May!AO134+Jun!AO134+Jul!AO134+Ago!AO134+Set!AO134+Oct!AO134+Nov!AO134),IF(Config!$C$6=12,SUM(+Ene!AO134+Feb!AO134+Mar!AO134+Abr!AO134+May!AO134+Jun!AO134+Jul!AO134+Ago!AO134+Set!AO134+Oct!AO134+Nov!AO134+Dic!AO134)))))))))))))</f>
        <v>0</v>
      </c>
      <c r="AP134" s="399">
        <f>IF(Config!$C$6=1,SUM(+Ene!AP134),IF(Config!$C$6=2,SUM(+Ene!AP134+Feb!AP134),IF(Config!$C$6=3,SUM(+Ene!AP134+Feb!AP134+Mar!AP134),IF(Config!$C$6=4,SUM(+Ene!AP134+Feb!AP134+Mar!AP134+Abr!AP134),IF(Config!$C$6=5,SUM(Ene!AP134+Feb!AP134+Mar!AP134+Abr!AP134+May!AP134),IF(Config!$C$6=6,SUM(+Ene!AP134+Feb!AP134+Mar!AP134+Abr!AP134+May!AP134+Jun!AP134),IF(Config!$C$6=7,SUM(Ene!AP134+Feb!AP134+Mar!AP134+Abr!AP134+May!AP134+Jun!AP134+Jul!AP134),IF(Config!$C$6=8,SUM(+Ene!AP134+Feb!AP134+Mar!AP134+Abr!AP134+May!AP134+Jun!AP134+Jul!AP134+Ago!AP134),IF(Config!$C$6=9,SUM(+Ene!AP134+Feb!AP134+Mar!AP134+Abr!AP134+May!AP134+Jun!AP134+Jul!AP134+Ago!AP134+Set!AP134),IF(Config!$C$6=10,SUM(+Ene!AP134+Feb!AP134+Mar!AP134+Abr!AP134+May!AP134+Jun!AP134+Jul!AP134+Ago!AP134+Set!AP134+Oct!AP134),IF(Config!$C$6=11,SUM(+Ene!AP134+Feb!AP134+Mar!AP134+Abr!AP134+May!AP134+Jun!AP134+Jul!AP134+Ago!AP134+Set!AP134+Oct!AP134+Nov!AP134),IF(Config!$C$6=12,SUM(+Ene!AP134+Feb!AP134+Mar!AP134+Abr!AP134+May!AP134+Jun!AP134+Jul!AP134+Ago!AP134+Set!AP134+Oct!AP134+Nov!AP134+Dic!AP134)))))))))))))</f>
        <v>0</v>
      </c>
      <c r="AQ134" s="399">
        <f>IF(Config!$C$6=1,SUM(+Ene!AQ134),IF(Config!$C$6=2,SUM(+Ene!AQ134+Feb!AQ134),IF(Config!$C$6=3,SUM(+Ene!AQ134+Feb!AQ134+Mar!AQ134),IF(Config!$C$6=4,SUM(+Ene!AQ134+Feb!AQ134+Mar!AQ134+Abr!AQ134),IF(Config!$C$6=5,SUM(Ene!AQ134+Feb!AQ134+Mar!AQ134+Abr!AQ134+May!AQ134),IF(Config!$C$6=6,SUM(+Ene!AQ134+Feb!AQ134+Mar!AQ134+Abr!AQ134+May!AQ134+Jun!AQ134),IF(Config!$C$6=7,SUM(Ene!AQ134+Feb!AQ134+Mar!AQ134+Abr!AQ134+May!AQ134+Jun!AQ134+Jul!AQ134),IF(Config!$C$6=8,SUM(+Ene!AQ134+Feb!AQ134+Mar!AQ134+Abr!AQ134+May!AQ134+Jun!AQ134+Jul!AQ134+Ago!AQ134),IF(Config!$C$6=9,SUM(+Ene!AQ134+Feb!AQ134+Mar!AQ134+Abr!AQ134+May!AQ134+Jun!AQ134+Jul!AQ134+Ago!AQ134+Set!AQ134),IF(Config!$C$6=10,SUM(+Ene!AQ134+Feb!AQ134+Mar!AQ134+Abr!AQ134+May!AQ134+Jun!AQ134+Jul!AQ134+Ago!AQ134+Set!AQ134+Oct!AQ134),IF(Config!$C$6=11,SUM(+Ene!AQ134+Feb!AQ134+Mar!AQ134+Abr!AQ134+May!AQ134+Jun!AQ134+Jul!AQ134+Ago!AQ134+Set!AQ134+Oct!AQ134+Nov!AQ134),IF(Config!$C$6=12,SUM(+Ene!AQ134+Feb!AQ134+Mar!AQ134+Abr!AQ134+May!AQ134+Jun!AQ134+Jul!AQ134+Ago!AQ134+Set!AQ134+Oct!AQ134+Nov!AQ134+Dic!AQ134)))))))))))))</f>
        <v>0</v>
      </c>
      <c r="AR134" s="399">
        <f>IF(Config!$C$6=1,SUM(+Ene!AR134),IF(Config!$C$6=2,SUM(+Ene!AR134+Feb!AR134),IF(Config!$C$6=3,SUM(+Ene!AR134+Feb!AR134+Mar!AR134),IF(Config!$C$6=4,SUM(+Ene!AR134+Feb!AR134+Mar!AR134+Abr!AR134),IF(Config!$C$6=5,SUM(Ene!AR134+Feb!AR134+Mar!AR134+Abr!AR134+May!AR134),IF(Config!$C$6=6,SUM(+Ene!AR134+Feb!AR134+Mar!AR134+Abr!AR134+May!AR134+Jun!AR134),IF(Config!$C$6=7,SUM(Ene!AR134+Feb!AR134+Mar!AR134+Abr!AR134+May!AR134+Jun!AR134+Jul!AR134),IF(Config!$C$6=8,SUM(+Ene!AR134+Feb!AR134+Mar!AR134+Abr!AR134+May!AR134+Jun!AR134+Jul!AR134+Ago!AR134),IF(Config!$C$6=9,SUM(+Ene!AR134+Feb!AR134+Mar!AR134+Abr!AR134+May!AR134+Jun!AR134+Jul!AR134+Ago!AR134+Set!AR134),IF(Config!$C$6=10,SUM(+Ene!AR134+Feb!AR134+Mar!AR134+Abr!AR134+May!AR134+Jun!AR134+Jul!AR134+Ago!AR134+Set!AR134+Oct!AR134),IF(Config!$C$6=11,SUM(+Ene!AR134+Feb!AR134+Mar!AR134+Abr!AR134+May!AR134+Jun!AR134+Jul!AR134+Ago!AR134+Set!AR134+Oct!AR134+Nov!AR134),IF(Config!$C$6=12,SUM(+Ene!AR134+Feb!AR134+Mar!AR134+Abr!AR134+May!AR134+Jun!AR134+Jul!AR134+Ago!AR134+Set!AR134+Oct!AR134+Nov!AR134+Dic!AR134)))))))))))))</f>
        <v>0</v>
      </c>
      <c r="AS134" s="399">
        <f>IF(Config!$C$6=1,SUM(+Ene!AS134),IF(Config!$C$6=2,SUM(+Ene!AS134+Feb!AS134),IF(Config!$C$6=3,SUM(+Ene!AS134+Feb!AS134+Mar!AS134),IF(Config!$C$6=4,SUM(+Ene!AS134+Feb!AS134+Mar!AS134+Abr!AS134),IF(Config!$C$6=5,SUM(Ene!AS134+Feb!AS134+Mar!AS134+Abr!AS134+May!AS134),IF(Config!$C$6=6,SUM(+Ene!AS134+Feb!AS134+Mar!AS134+Abr!AS134+May!AS134+Jun!AS134),IF(Config!$C$6=7,SUM(Ene!AS134+Feb!AS134+Mar!AS134+Abr!AS134+May!AS134+Jun!AS134+Jul!AS134),IF(Config!$C$6=8,SUM(+Ene!AS134+Feb!AS134+Mar!AS134+Abr!AS134+May!AS134+Jun!AS134+Jul!AS134+Ago!AS134),IF(Config!$C$6=9,SUM(+Ene!AS134+Feb!AS134+Mar!AS134+Abr!AS134+May!AS134+Jun!AS134+Jul!AS134+Ago!AS134+Set!AS134),IF(Config!$C$6=10,SUM(+Ene!AS134+Feb!AS134+Mar!AS134+Abr!AS134+May!AS134+Jun!AS134+Jul!AS134+Ago!AS134+Set!AS134+Oct!AS134),IF(Config!$C$6=11,SUM(+Ene!AS134+Feb!AS134+Mar!AS134+Abr!AS134+May!AS134+Jun!AS134+Jul!AS134+Ago!AS134+Set!AS134+Oct!AS134+Nov!AS134),IF(Config!$C$6=12,SUM(+Ene!AS134+Feb!AS134+Mar!AS134+Abr!AS134+May!AS134+Jun!AS134+Jul!AS134+Ago!AS134+Set!AS134+Oct!AS134+Nov!AS134+Dic!AS134)))))))))))))</f>
        <v>0</v>
      </c>
      <c r="AT134" s="399">
        <f>IF(Config!$C$6=1,SUM(+Ene!AT134),IF(Config!$C$6=2,SUM(+Ene!AT134+Feb!AT134),IF(Config!$C$6=3,SUM(+Ene!AT134+Feb!AT134+Mar!AT134),IF(Config!$C$6=4,SUM(+Ene!AT134+Feb!AT134+Mar!AT134+Abr!AT134),IF(Config!$C$6=5,SUM(Ene!AT134+Feb!AT134+Mar!AT134+Abr!AT134+May!AT134),IF(Config!$C$6=6,SUM(+Ene!AT134+Feb!AT134+Mar!AT134+Abr!AT134+May!AT134+Jun!AT134),IF(Config!$C$6=7,SUM(Ene!AT134+Feb!AT134+Mar!AT134+Abr!AT134+May!AT134+Jun!AT134+Jul!AT134),IF(Config!$C$6=8,SUM(+Ene!AT134+Feb!AT134+Mar!AT134+Abr!AT134+May!AT134+Jun!AT134+Jul!AT134+Ago!AT134),IF(Config!$C$6=9,SUM(+Ene!AT134+Feb!AT134+Mar!AT134+Abr!AT134+May!AT134+Jun!AT134+Jul!AT134+Ago!AT134+Set!AT134),IF(Config!$C$6=10,SUM(+Ene!AT134+Feb!AT134+Mar!AT134+Abr!AT134+May!AT134+Jun!AT134+Jul!AT134+Ago!AT134+Set!AT134+Oct!AT134),IF(Config!$C$6=11,SUM(+Ene!AT134+Feb!AT134+Mar!AT134+Abr!AT134+May!AT134+Jun!AT134+Jul!AT134+Ago!AT134+Set!AT134+Oct!AT134+Nov!AT134),IF(Config!$C$6=12,SUM(+Ene!AT134+Feb!AT134+Mar!AT134+Abr!AT134+May!AT134+Jun!AT134+Jul!AT134+Ago!AT134+Set!AT134+Oct!AT134+Nov!AT134+Dic!AT134)))))))))))))</f>
        <v>0</v>
      </c>
      <c r="AU134">
        <f t="shared" si="79"/>
        <v>0</v>
      </c>
      <c r="AV134" s="395">
        <f t="shared" si="81"/>
        <v>0</v>
      </c>
      <c r="AW134" s="395">
        <f t="shared" si="82"/>
        <v>0</v>
      </c>
      <c r="AX134" s="395">
        <f t="shared" si="83"/>
        <v>0</v>
      </c>
      <c r="AY134" s="395">
        <f t="shared" si="84"/>
        <v>0</v>
      </c>
      <c r="AZ134" s="395">
        <f t="shared" si="85"/>
        <v>0</v>
      </c>
      <c r="BA134" s="395">
        <f t="shared" si="86"/>
        <v>0</v>
      </c>
      <c r="BB134" s="37">
        <f t="shared" ref="BB134:BB142" si="92">+SUM(AD134:AI134)</f>
        <v>0</v>
      </c>
      <c r="BC134" s="395">
        <f t="shared" si="87"/>
        <v>0</v>
      </c>
      <c r="BD134" s="396">
        <f t="shared" si="88"/>
        <v>0</v>
      </c>
      <c r="BE134" s="395">
        <f t="shared" si="89"/>
        <v>0</v>
      </c>
      <c r="BF134" s="54">
        <f t="shared" si="91"/>
        <v>0</v>
      </c>
      <c r="BG134" t="str">
        <f t="shared" si="80"/>
        <v>OK</v>
      </c>
    </row>
    <row r="135" spans="1:59" x14ac:dyDescent="0.25">
      <c r="A135" s="400">
        <v>132</v>
      </c>
      <c r="B135" s="285" t="str">
        <f>METAS!B131</f>
        <v>PORCENTAJE DE ATENCION DE PERSONAS MORDIDAS</v>
      </c>
      <c r="C135" s="286" t="str">
        <f>METAS!D131</f>
        <v>ZOONOSIS</v>
      </c>
      <c r="D135" s="443">
        <f>IF(Config!$C$6=1,SUM(+Ene!D135),IF(Config!$C$6=2,SUM(+Ene!D135+Feb!D135),IF(Config!$C$6=3,SUM(+Ene!D135+Feb!D135+Mar!D135),IF(Config!$C$6=4,SUM(+Ene!D135+Feb!D135+Mar!D135+Abr!D135),IF(Config!$C$6=5,SUM(Ene!D135+Feb!D135+Mar!D135+Abr!D135+May!D135),IF(Config!$C$6=6,SUM(+Ene!D135+Feb!D135+Mar!D135+Abr!D135+May!D135+Jun!D135),IF(Config!$C$6=7,SUM(Ene!D135+Feb!D135+Mar!D135+Abr!D135+May!D135+Jun!D135+Jul!D135),IF(Config!$C$6=8,SUM(+Ene!D135+Feb!D135+Mar!D135+Abr!D135+May!D135+Jun!D135+Jul!D135+Ago!D135),IF(Config!$C$6=9,SUM(+Ene!D135+Feb!D135+Mar!D135+Abr!D135+May!D135+Jun!D135+Jul!D135+Ago!D135+Set!D135),IF(Config!$C$6=10,SUM(+Ene!D135+Feb!D135+Mar!D135+Abr!D135+May!D135+Jun!D135+Jul!D135+Ago!D135+Set!D135+Oct!D135),IF(Config!$C$6=11,SUM(+Ene!D135+Feb!D135+Mar!D135+Abr!D135+May!D135+Jun!D135+Jul!D135+Ago!D135+Set!D135+Oct!D135+Nov!D135),IF(Config!$C$6=12,SUM(+Ene!D135+Feb!D135+Mar!D135+Abr!D135+May!D135+Jun!D135+Jul!D135+Ago!D135+Set!D135+Oct!D135+Nov!D135+Dic!D135)))))))))))))</f>
        <v>0</v>
      </c>
      <c r="E135" s="443">
        <f>IF(Config!$C$6=1,SUM(+Ene!E135),IF(Config!$C$6=2,SUM(+Ene!E135+Feb!E135),IF(Config!$C$6=3,SUM(+Ene!E135+Feb!E135+Mar!E135),IF(Config!$C$6=4,SUM(+Ene!E135+Feb!E135+Mar!E135+Abr!E135),IF(Config!$C$6=5,SUM(Ene!E135+Feb!E135+Mar!E135+Abr!E135+May!E135),IF(Config!$C$6=6,SUM(+Ene!E135+Feb!E135+Mar!E135+Abr!E135+May!E135+Jun!E135),IF(Config!$C$6=7,SUM(Ene!E135+Feb!E135+Mar!E135+Abr!E135+May!E135+Jun!E135+Jul!E135),IF(Config!$C$6=8,SUM(+Ene!E135+Feb!E135+Mar!E135+Abr!E135+May!E135+Jun!E135+Jul!E135+Ago!E135),IF(Config!$C$6=9,SUM(+Ene!E135+Feb!E135+Mar!E135+Abr!E135+May!E135+Jun!E135+Jul!E135+Ago!E135+Set!E135),IF(Config!$C$6=10,SUM(+Ene!E135+Feb!E135+Mar!E135+Abr!E135+May!E135+Jun!E135+Jul!E135+Ago!E135+Set!E135+Oct!E135),IF(Config!$C$6=11,SUM(+Ene!E135+Feb!E135+Mar!E135+Abr!E135+May!E135+Jun!E135+Jul!E135+Ago!E135+Set!E135+Oct!E135+Nov!E135),IF(Config!$C$6=12,SUM(+Ene!E135+Feb!E135+Mar!E135+Abr!E135+May!E135+Jun!E135+Jul!E135+Ago!E135+Set!E135+Oct!E135+Nov!E135+Dic!E135)))))))))))))</f>
        <v>0</v>
      </c>
      <c r="F135" s="429">
        <f>IF(Config!$C$6=1,SUM(+Ene!F155),IF(Config!$C$6=2,SUM(+Ene!F155+Feb!F155),IF(Config!$C$6=3,SUM(+Ene!F155+Feb!F155+Mar!F155),IF(Config!$C$6=4,SUM(+Ene!F155+Feb!F155+Mar!F155+Abr!F155),IF(Config!$C$6=5,SUM(Ene!F155+Feb!F155+Mar!F155+Abr!F155+May!F155),IF(Config!$C$6=6,SUM(+Ene!F155+Feb!F155+Mar!F155+Abr!F155+May!F155+Jun!F155),IF(Config!$C$6=7,SUM(Ene!F155+Feb!F155+Mar!F155+Abr!F155+May!F155+Jun!F155+Jul!F155),IF(Config!$C$6=8,SUM(+Ene!F155+Feb!F155+Mar!F155+Abr!F155+May!F155+Jun!F155+Jul!F155+Ago!F155),IF(Config!$C$6=9,SUM(+Ene!F155+Feb!F155+Mar!F155+Abr!F155+May!F155+Jun!F155+Jul!F155+Ago!F155+Set!F155),IF(Config!$C$6=10,SUM(+Ene!F155+Feb!F155+Mar!F155+Abr!F155+May!F155+Jun!F155+Jul!F155+Ago!F155+Set!F155+Oct!F155),IF(Config!$C$6=11,SUM(+Ene!F155+Feb!F155+Mar!F155+Abr!F155+May!F155+Jun!F155+Jul!F155+Ago!F155+Set!F155+Oct!F155+Nov!F155),IF(Config!$C$6=12,SUM(+Ene!F155+Feb!F155+Mar!F155+Abr!F155+May!F155+Jun!F155+Jul!F155+Ago!F155+Set!F155+Oct!F155+Nov!F155+Dic!F155)))))))))))))</f>
        <v>0</v>
      </c>
      <c r="G135" s="443">
        <f>IF(Config!$C$6=1,SUM(+Ene!G135),IF(Config!$C$6=2,SUM(+Ene!G135+Feb!G135),IF(Config!$C$6=3,SUM(+Ene!G135+Feb!G135+Mar!G135),IF(Config!$C$6=4,SUM(+Ene!G135+Feb!G135+Mar!G135+Abr!G135),IF(Config!$C$6=5,SUM(Ene!G135+Feb!G135+Mar!G135+Abr!G135+May!G135),IF(Config!$C$6=6,SUM(+Ene!G135+Feb!G135+Mar!G135+Abr!G135+May!G135+Jun!G135),IF(Config!$C$6=7,SUM(Ene!G135+Feb!G135+Mar!G135+Abr!G135+May!G135+Jun!G135+Jul!G135),IF(Config!$C$6=8,SUM(+Ene!G135+Feb!G135+Mar!G135+Abr!G135+May!G135+Jun!G135+Jul!G135+Ago!G135),IF(Config!$C$6=9,SUM(+Ene!G135+Feb!G135+Mar!G135+Abr!G135+May!G135+Jun!G135+Jul!G135+Ago!G135+Set!G135),IF(Config!$C$6=10,SUM(+Ene!G135+Feb!G135+Mar!G135+Abr!G135+May!G135+Jun!G135+Jul!G135+Ago!G135+Set!G135+Oct!G135),IF(Config!$C$6=11,SUM(+Ene!G135+Feb!G135+Mar!G135+Abr!G135+May!G135+Jun!G135+Jul!G135+Ago!G135+Set!G135+Oct!G135+Nov!G135),IF(Config!$C$6=12,SUM(+Ene!G135+Feb!G135+Mar!G135+Abr!G135+May!G135+Jun!G135+Jul!G135+Ago!G135+Set!G135+Oct!G135+Nov!G135+Dic!G135)))))))))))))</f>
        <v>0</v>
      </c>
      <c r="H135" s="443">
        <f>IF(Config!$C$6=1,SUM(+Ene!H135),IF(Config!$C$6=2,SUM(+Ene!H135+Feb!H135),IF(Config!$C$6=3,SUM(+Ene!H135+Feb!H135+Mar!H135),IF(Config!$C$6=4,SUM(+Ene!H135+Feb!H135+Mar!H135+Abr!H135),IF(Config!$C$6=5,SUM(Ene!H135+Feb!H135+Mar!H135+Abr!H135+May!H135),IF(Config!$C$6=6,SUM(+Ene!H135+Feb!H135+Mar!H135+Abr!H135+May!H135+Jun!H135),IF(Config!$C$6=7,SUM(Ene!H135+Feb!H135+Mar!H135+Abr!H135+May!H135+Jun!H135+Jul!H135),IF(Config!$C$6=8,SUM(+Ene!H135+Feb!H135+Mar!H135+Abr!H135+May!H135+Jun!H135+Jul!H135+Ago!H135),IF(Config!$C$6=9,SUM(+Ene!H135+Feb!H135+Mar!H135+Abr!H135+May!H135+Jun!H135+Jul!H135+Ago!H135+Set!H135),IF(Config!$C$6=10,SUM(+Ene!H135+Feb!H135+Mar!H135+Abr!H135+May!H135+Jun!H135+Jul!H135+Ago!H135+Set!H135+Oct!H135),IF(Config!$C$6=11,SUM(+Ene!H135+Feb!H135+Mar!H135+Abr!H135+May!H135+Jun!H135+Jul!H135+Ago!H135+Set!H135+Oct!H135+Nov!H135),IF(Config!$C$6=12,SUM(+Ene!H135+Feb!H135+Mar!H135+Abr!H135+May!H135+Jun!H135+Jul!H135+Ago!H135+Set!H135+Oct!H135+Nov!H135+Dic!H135)))))))))))))</f>
        <v>0</v>
      </c>
      <c r="I135" s="443">
        <f>IF(Config!$C$6=1,SUM(+Ene!I135),IF(Config!$C$6=2,SUM(+Ene!I135+Feb!I135),IF(Config!$C$6=3,SUM(+Ene!I135+Feb!I135+Mar!I135),IF(Config!$C$6=4,SUM(+Ene!I135+Feb!I135+Mar!I135+Abr!I135),IF(Config!$C$6=5,SUM(Ene!I135+Feb!I135+Mar!I135+Abr!I135+May!I135),IF(Config!$C$6=6,SUM(+Ene!I135+Feb!I135+Mar!I135+Abr!I135+May!I135+Jun!I135),IF(Config!$C$6=7,SUM(Ene!I135+Feb!I135+Mar!I135+Abr!I135+May!I135+Jun!I135+Jul!I135),IF(Config!$C$6=8,SUM(+Ene!I135+Feb!I135+Mar!I135+Abr!I135+May!I135+Jun!I135+Jul!I135+Ago!I135),IF(Config!$C$6=9,SUM(+Ene!I135+Feb!I135+Mar!I135+Abr!I135+May!I135+Jun!I135+Jul!I135+Ago!I135+Set!I135),IF(Config!$C$6=10,SUM(+Ene!I135+Feb!I135+Mar!I135+Abr!I135+May!I135+Jun!I135+Jul!I135+Ago!I135+Set!I135+Oct!I135),IF(Config!$C$6=11,SUM(+Ene!I135+Feb!I135+Mar!I135+Abr!I135+May!I135+Jun!I135+Jul!I135+Ago!I135+Set!I135+Oct!I135+Nov!I135),IF(Config!$C$6=12,SUM(+Ene!I135+Feb!I135+Mar!I135+Abr!I135+May!I135+Jun!I135+Jul!I135+Ago!I135+Set!I135+Oct!I135+Nov!I135+Dic!I135)))))))))))))</f>
        <v>0</v>
      </c>
      <c r="J135" s="443">
        <f>IF(Config!$C$6=1,SUM(+Ene!J135),IF(Config!$C$6=2,SUM(+Ene!J135+Feb!J135),IF(Config!$C$6=3,SUM(+Ene!J135+Feb!J135+Mar!J135),IF(Config!$C$6=4,SUM(+Ene!J135+Feb!J135+Mar!J135+Abr!J135),IF(Config!$C$6=5,SUM(Ene!J135+Feb!J135+Mar!J135+Abr!J135+May!J135),IF(Config!$C$6=6,SUM(+Ene!J135+Feb!J135+Mar!J135+Abr!J135+May!J135+Jun!J135),IF(Config!$C$6=7,SUM(Ene!J135+Feb!J135+Mar!J135+Abr!J135+May!J135+Jun!J135+Jul!J135),IF(Config!$C$6=8,SUM(+Ene!J135+Feb!J135+Mar!J135+Abr!J135+May!J135+Jun!J135+Jul!J135+Ago!J135),IF(Config!$C$6=9,SUM(+Ene!J135+Feb!J135+Mar!J135+Abr!J135+May!J135+Jun!J135+Jul!J135+Ago!J135+Set!J135),IF(Config!$C$6=10,SUM(+Ene!J135+Feb!J135+Mar!J135+Abr!J135+May!J135+Jun!J135+Jul!J135+Ago!J135+Set!J135+Oct!J135),IF(Config!$C$6=11,SUM(+Ene!J135+Feb!J135+Mar!J135+Abr!J135+May!J135+Jun!J135+Jul!J135+Ago!J135+Set!J135+Oct!J135+Nov!J135),IF(Config!$C$6=12,SUM(+Ene!J135+Feb!J135+Mar!J135+Abr!J135+May!J135+Jun!J135+Jul!J135+Ago!J135+Set!J135+Oct!J135+Nov!J135+Dic!J135)))))))))))))</f>
        <v>0</v>
      </c>
      <c r="K135" s="443">
        <f>IF(Config!$C$6=1,SUM(+Ene!K135),IF(Config!$C$6=2,SUM(+Ene!K135+Feb!K135),IF(Config!$C$6=3,SUM(+Ene!K135+Feb!K135+Mar!K135),IF(Config!$C$6=4,SUM(+Ene!K135+Feb!K135+Mar!K135+Abr!K135),IF(Config!$C$6=5,SUM(Ene!K135+Feb!K135+Mar!K135+Abr!K135+May!K135),IF(Config!$C$6=6,SUM(+Ene!K135+Feb!K135+Mar!K135+Abr!K135+May!K135+Jun!K135),IF(Config!$C$6=7,SUM(Ene!K135+Feb!K135+Mar!K135+Abr!K135+May!K135+Jun!K135+Jul!K135),IF(Config!$C$6=8,SUM(+Ene!K135+Feb!K135+Mar!K135+Abr!K135+May!K135+Jun!K135+Jul!K135+Ago!K135),IF(Config!$C$6=9,SUM(+Ene!K135+Feb!K135+Mar!K135+Abr!K135+May!K135+Jun!K135+Jul!K135+Ago!K135+Set!K135),IF(Config!$C$6=10,SUM(+Ene!K135+Feb!K135+Mar!K135+Abr!K135+May!K135+Jun!K135+Jul!K135+Ago!K135+Set!K135+Oct!K135),IF(Config!$C$6=11,SUM(+Ene!K135+Feb!K135+Mar!K135+Abr!K135+May!K135+Jun!K135+Jul!K135+Ago!K135+Set!K135+Oct!K135+Nov!K135),IF(Config!$C$6=12,SUM(+Ene!K135+Feb!K135+Mar!K135+Abr!K135+May!K135+Jun!K135+Jul!K135+Ago!K135+Set!K135+Oct!K135+Nov!K135+Dic!K135)))))))))))))</f>
        <v>0</v>
      </c>
      <c r="L135" s="443">
        <f>IF(Config!$C$6=1,SUM(+Ene!L135),IF(Config!$C$6=2,SUM(+Ene!L135+Feb!L135),IF(Config!$C$6=3,SUM(+Ene!L135+Feb!L135+Mar!L135),IF(Config!$C$6=4,SUM(+Ene!L135+Feb!L135+Mar!L135+Abr!L135),IF(Config!$C$6=5,SUM(Ene!L135+Feb!L135+Mar!L135+Abr!L135+May!L135),IF(Config!$C$6=6,SUM(+Ene!L135+Feb!L135+Mar!L135+Abr!L135+May!L135+Jun!L135),IF(Config!$C$6=7,SUM(Ene!L135+Feb!L135+Mar!L135+Abr!L135+May!L135+Jun!L135+Jul!L135),IF(Config!$C$6=8,SUM(+Ene!L135+Feb!L135+Mar!L135+Abr!L135+May!L135+Jun!L135+Jul!L135+Ago!L135),IF(Config!$C$6=9,SUM(+Ene!L135+Feb!L135+Mar!L135+Abr!L135+May!L135+Jun!L135+Jul!L135+Ago!L135+Set!L135),IF(Config!$C$6=10,SUM(+Ene!L135+Feb!L135+Mar!L135+Abr!L135+May!L135+Jun!L135+Jul!L135+Ago!L135+Set!L135+Oct!L135),IF(Config!$C$6=11,SUM(+Ene!L135+Feb!L135+Mar!L135+Abr!L135+May!L135+Jun!L135+Jul!L135+Ago!L135+Set!L135+Oct!L135+Nov!L135),IF(Config!$C$6=12,SUM(+Ene!L135+Feb!L135+Mar!L135+Abr!L135+May!L135+Jun!L135+Jul!L135+Ago!L135+Set!L135+Oct!L135+Nov!L135+Dic!L135)))))))))))))</f>
        <v>0</v>
      </c>
      <c r="M135" s="443">
        <f>IF(Config!$C$6=1,SUM(+Ene!M135),IF(Config!$C$6=2,SUM(+Ene!M135+Feb!M135),IF(Config!$C$6=3,SUM(+Ene!M135+Feb!M135+Mar!M135),IF(Config!$C$6=4,SUM(+Ene!M135+Feb!M135+Mar!M135+Abr!M135),IF(Config!$C$6=5,SUM(Ene!M135+Feb!M135+Mar!M135+Abr!M135+May!M135),IF(Config!$C$6=6,SUM(+Ene!M135+Feb!M135+Mar!M135+Abr!M135+May!M135+Jun!M135),IF(Config!$C$6=7,SUM(Ene!M135+Feb!M135+Mar!M135+Abr!M135+May!M135+Jun!M135+Jul!M135),IF(Config!$C$6=8,SUM(+Ene!M135+Feb!M135+Mar!M135+Abr!M135+May!M135+Jun!M135+Jul!M135+Ago!M135),IF(Config!$C$6=9,SUM(+Ene!M135+Feb!M135+Mar!M135+Abr!M135+May!M135+Jun!M135+Jul!M135+Ago!M135+Set!M135),IF(Config!$C$6=10,SUM(+Ene!M135+Feb!M135+Mar!M135+Abr!M135+May!M135+Jun!M135+Jul!M135+Ago!M135+Set!M135+Oct!M135),IF(Config!$C$6=11,SUM(+Ene!M135+Feb!M135+Mar!M135+Abr!M135+May!M135+Jun!M135+Jul!M135+Ago!M135+Set!M135+Oct!M135+Nov!M135),IF(Config!$C$6=12,SUM(+Ene!M135+Feb!M135+Mar!M135+Abr!M135+May!M135+Jun!M135+Jul!M135+Ago!M135+Set!M135+Oct!M135+Nov!M135+Dic!M135)))))))))))))</f>
        <v>0</v>
      </c>
      <c r="N135" s="443">
        <f>IF(Config!$C$6=1,SUM(+Ene!N135),IF(Config!$C$6=2,SUM(+Ene!N135+Feb!N135),IF(Config!$C$6=3,SUM(+Ene!N135+Feb!N135+Mar!N135),IF(Config!$C$6=4,SUM(+Ene!N135+Feb!N135+Mar!N135+Abr!N135),IF(Config!$C$6=5,SUM(Ene!N135+Feb!N135+Mar!N135+Abr!N135+May!N135),IF(Config!$C$6=6,SUM(+Ene!N135+Feb!N135+Mar!N135+Abr!N135+May!N135+Jun!N135),IF(Config!$C$6=7,SUM(Ene!N135+Feb!N135+Mar!N135+Abr!N135+May!N135+Jun!N135+Jul!N135),IF(Config!$C$6=8,SUM(+Ene!N135+Feb!N135+Mar!N135+Abr!N135+May!N135+Jun!N135+Jul!N135+Ago!N135),IF(Config!$C$6=9,SUM(+Ene!N135+Feb!N135+Mar!N135+Abr!N135+May!N135+Jun!N135+Jul!N135+Ago!N135+Set!N135),IF(Config!$C$6=10,SUM(+Ene!N135+Feb!N135+Mar!N135+Abr!N135+May!N135+Jun!N135+Jul!N135+Ago!N135+Set!N135+Oct!N135),IF(Config!$C$6=11,SUM(+Ene!N135+Feb!N135+Mar!N135+Abr!N135+May!N135+Jun!N135+Jul!N135+Ago!N135+Set!N135+Oct!N135+Nov!N135),IF(Config!$C$6=12,SUM(+Ene!N135+Feb!N135+Mar!N135+Abr!N135+May!N135+Jun!N135+Jul!N135+Ago!N135+Set!N135+Oct!N135+Nov!N135+Dic!N135)))))))))))))</f>
        <v>0</v>
      </c>
      <c r="O135" s="443">
        <f>IF(Config!$C$6=1,SUM(+Ene!O135),IF(Config!$C$6=2,SUM(+Ene!O135+Feb!O135),IF(Config!$C$6=3,SUM(+Ene!O135+Feb!O135+Mar!O135),IF(Config!$C$6=4,SUM(+Ene!O135+Feb!O135+Mar!O135+Abr!O135),IF(Config!$C$6=5,SUM(Ene!O135+Feb!O135+Mar!O135+Abr!O135+May!O135),IF(Config!$C$6=6,SUM(+Ene!O135+Feb!O135+Mar!O135+Abr!O135+May!O135+Jun!O135),IF(Config!$C$6=7,SUM(Ene!O135+Feb!O135+Mar!O135+Abr!O135+May!O135+Jun!O135+Jul!O135),IF(Config!$C$6=8,SUM(+Ene!O135+Feb!O135+Mar!O135+Abr!O135+May!O135+Jun!O135+Jul!O135+Ago!O135),IF(Config!$C$6=9,SUM(+Ene!O135+Feb!O135+Mar!O135+Abr!O135+May!O135+Jun!O135+Jul!O135+Ago!O135+Set!O135),IF(Config!$C$6=10,SUM(+Ene!O135+Feb!O135+Mar!O135+Abr!O135+May!O135+Jun!O135+Jul!O135+Ago!O135+Set!O135+Oct!O135),IF(Config!$C$6=11,SUM(+Ene!O135+Feb!O135+Mar!O135+Abr!O135+May!O135+Jun!O135+Jul!O135+Ago!O135+Set!O135+Oct!O135+Nov!O135),IF(Config!$C$6=12,SUM(+Ene!O135+Feb!O135+Mar!O135+Abr!O135+May!O135+Jun!O135+Jul!O135+Ago!O135+Set!O135+Oct!O135+Nov!O135+Dic!O135)))))))))))))</f>
        <v>0</v>
      </c>
      <c r="P135" s="443">
        <f>IF(Config!$C$6=1,SUM(+Ene!P135),IF(Config!$C$6=2,SUM(+Ene!P135+Feb!P135),IF(Config!$C$6=3,SUM(+Ene!P135+Feb!P135+Mar!P135),IF(Config!$C$6=4,SUM(+Ene!P135+Feb!P135+Mar!P135+Abr!P135),IF(Config!$C$6=5,SUM(Ene!P135+Feb!P135+Mar!P135+Abr!P135+May!P135),IF(Config!$C$6=6,SUM(+Ene!P135+Feb!P135+Mar!P135+Abr!P135+May!P135+Jun!P135),IF(Config!$C$6=7,SUM(Ene!P135+Feb!P135+Mar!P135+Abr!P135+May!P135+Jun!P135+Jul!P135),IF(Config!$C$6=8,SUM(+Ene!P135+Feb!P135+Mar!P135+Abr!P135+May!P135+Jun!P135+Jul!P135+Ago!P135),IF(Config!$C$6=9,SUM(+Ene!P135+Feb!P135+Mar!P135+Abr!P135+May!P135+Jun!P135+Jul!P135+Ago!P135+Set!P135),IF(Config!$C$6=10,SUM(+Ene!P135+Feb!P135+Mar!P135+Abr!P135+May!P135+Jun!P135+Jul!P135+Ago!P135+Set!P135+Oct!P135),IF(Config!$C$6=11,SUM(+Ene!P135+Feb!P135+Mar!P135+Abr!P135+May!P135+Jun!P135+Jul!P135+Ago!P135+Set!P135+Oct!P135+Nov!P135),IF(Config!$C$6=12,SUM(+Ene!P135+Feb!P135+Mar!P135+Abr!P135+May!P135+Jun!P135+Jul!P135+Ago!P135+Set!P135+Oct!P135+Nov!P135+Dic!P135)))))))))))))</f>
        <v>0</v>
      </c>
      <c r="Q135" s="443">
        <f>IF(Config!$C$6=1,SUM(+Ene!Q135),IF(Config!$C$6=2,SUM(+Ene!Q135+Feb!Q135),IF(Config!$C$6=3,SUM(+Ene!Q135+Feb!Q135+Mar!Q135),IF(Config!$C$6=4,SUM(+Ene!Q135+Feb!Q135+Mar!Q135+Abr!Q135),IF(Config!$C$6=5,SUM(Ene!Q135+Feb!Q135+Mar!Q135+Abr!Q135+May!Q135),IF(Config!$C$6=6,SUM(+Ene!Q135+Feb!Q135+Mar!Q135+Abr!Q135+May!Q135+Jun!Q135),IF(Config!$C$6=7,SUM(Ene!Q135+Feb!Q135+Mar!Q135+Abr!Q135+May!Q135+Jun!Q135+Jul!Q135),IF(Config!$C$6=8,SUM(+Ene!Q135+Feb!Q135+Mar!Q135+Abr!Q135+May!Q135+Jun!Q135+Jul!Q135+Ago!Q135),IF(Config!$C$6=9,SUM(+Ene!Q135+Feb!Q135+Mar!Q135+Abr!Q135+May!Q135+Jun!Q135+Jul!Q135+Ago!Q135+Set!Q135),IF(Config!$C$6=10,SUM(+Ene!Q135+Feb!Q135+Mar!Q135+Abr!Q135+May!Q135+Jun!Q135+Jul!Q135+Ago!Q135+Set!Q135+Oct!Q135),IF(Config!$C$6=11,SUM(+Ene!Q135+Feb!Q135+Mar!Q135+Abr!Q135+May!Q135+Jun!Q135+Jul!Q135+Ago!Q135+Set!Q135+Oct!Q135+Nov!Q135),IF(Config!$C$6=12,SUM(+Ene!Q135+Feb!Q135+Mar!Q135+Abr!Q135+May!Q135+Jun!Q135+Jul!Q135+Ago!Q135+Set!Q135+Oct!Q135+Nov!Q135+Dic!Q135)))))))))))))</f>
        <v>0</v>
      </c>
      <c r="R135" s="443">
        <f>IF(Config!$C$6=1,SUM(+Ene!R135),IF(Config!$C$6=2,SUM(+Ene!R135+Feb!R135),IF(Config!$C$6=3,SUM(+Ene!R135+Feb!R135+Mar!R135),IF(Config!$C$6=4,SUM(+Ene!R135+Feb!R135+Mar!R135+Abr!R135),IF(Config!$C$6=5,SUM(Ene!R135+Feb!R135+Mar!R135+Abr!R135+May!R135),IF(Config!$C$6=6,SUM(+Ene!R135+Feb!R135+Mar!R135+Abr!R135+May!R135+Jun!R135),IF(Config!$C$6=7,SUM(Ene!R135+Feb!R135+Mar!R135+Abr!R135+May!R135+Jun!R135+Jul!R135),IF(Config!$C$6=8,SUM(+Ene!R135+Feb!R135+Mar!R135+Abr!R135+May!R135+Jun!R135+Jul!R135+Ago!R135),IF(Config!$C$6=9,SUM(+Ene!R135+Feb!R135+Mar!R135+Abr!R135+May!R135+Jun!R135+Jul!R135+Ago!R135+Set!R135),IF(Config!$C$6=10,SUM(+Ene!R135+Feb!R135+Mar!R135+Abr!R135+May!R135+Jun!R135+Jul!R135+Ago!R135+Set!R135+Oct!R135),IF(Config!$C$6=11,SUM(+Ene!R135+Feb!R135+Mar!R135+Abr!R135+May!R135+Jun!R135+Jul!R135+Ago!R135+Set!R135+Oct!R135+Nov!R135),IF(Config!$C$6=12,SUM(+Ene!R135+Feb!R135+Mar!R135+Abr!R135+May!R135+Jun!R135+Jul!R135+Ago!R135+Set!R135+Oct!R135+Nov!R135+Dic!R135)))))))))))))</f>
        <v>0</v>
      </c>
      <c r="S135" s="443">
        <f>IF(Config!$C$6=1,SUM(+Ene!S135),IF(Config!$C$6=2,SUM(+Ene!S135+Feb!S135),IF(Config!$C$6=3,SUM(+Ene!S135+Feb!S135+Mar!S135),IF(Config!$C$6=4,SUM(+Ene!S135+Feb!S135+Mar!S135+Abr!S135),IF(Config!$C$6=5,SUM(Ene!S135+Feb!S135+Mar!S135+Abr!S135+May!S135),IF(Config!$C$6=6,SUM(+Ene!S135+Feb!S135+Mar!S135+Abr!S135+May!S135+Jun!S135),IF(Config!$C$6=7,SUM(Ene!S135+Feb!S135+Mar!S135+Abr!S135+May!S135+Jun!S135+Jul!S135),IF(Config!$C$6=8,SUM(+Ene!S135+Feb!S135+Mar!S135+Abr!S135+May!S135+Jun!S135+Jul!S135+Ago!S135),IF(Config!$C$6=9,SUM(+Ene!S135+Feb!S135+Mar!S135+Abr!S135+May!S135+Jun!S135+Jul!S135+Ago!S135+Set!S135),IF(Config!$C$6=10,SUM(+Ene!S135+Feb!S135+Mar!S135+Abr!S135+May!S135+Jun!S135+Jul!S135+Ago!S135+Set!S135+Oct!S135),IF(Config!$C$6=11,SUM(+Ene!S135+Feb!S135+Mar!S135+Abr!S135+May!S135+Jun!S135+Jul!S135+Ago!S135+Set!S135+Oct!S135+Nov!S135),IF(Config!$C$6=12,SUM(+Ene!S135+Feb!S135+Mar!S135+Abr!S135+May!S135+Jun!S135+Jul!S135+Ago!S135+Set!S135+Oct!S135+Nov!S135+Dic!S135)))))))))))))</f>
        <v>0</v>
      </c>
      <c r="T135" s="443">
        <f>IF(Config!$C$6=1,SUM(+Ene!T135),IF(Config!$C$6=2,SUM(+Ene!T135+Feb!T135),IF(Config!$C$6=3,SUM(+Ene!T135+Feb!T135+Mar!T135),IF(Config!$C$6=4,SUM(+Ene!T135+Feb!T135+Mar!T135+Abr!T135),IF(Config!$C$6=5,SUM(Ene!T135+Feb!T135+Mar!T135+Abr!T135+May!T135),IF(Config!$C$6=6,SUM(+Ene!T135+Feb!T135+Mar!T135+Abr!T135+May!T135+Jun!T135),IF(Config!$C$6=7,SUM(Ene!T135+Feb!T135+Mar!T135+Abr!T135+May!T135+Jun!T135+Jul!T135),IF(Config!$C$6=8,SUM(+Ene!T135+Feb!T135+Mar!T135+Abr!T135+May!T135+Jun!T135+Jul!T135+Ago!T135),IF(Config!$C$6=9,SUM(+Ene!T135+Feb!T135+Mar!T135+Abr!T135+May!T135+Jun!T135+Jul!T135+Ago!T135+Set!T135),IF(Config!$C$6=10,SUM(+Ene!T135+Feb!T135+Mar!T135+Abr!T135+May!T135+Jun!T135+Jul!T135+Ago!T135+Set!T135+Oct!T135),IF(Config!$C$6=11,SUM(+Ene!T135+Feb!T135+Mar!T135+Abr!T135+May!T135+Jun!T135+Jul!T135+Ago!T135+Set!T135+Oct!T135+Nov!T135),IF(Config!$C$6=12,SUM(+Ene!T135+Feb!T135+Mar!T135+Abr!T135+May!T135+Jun!T135+Jul!T135+Ago!T135+Set!T135+Oct!T135+Nov!T135+Dic!T135)))))))))))))</f>
        <v>0</v>
      </c>
      <c r="U135" s="443">
        <f>IF(Config!$C$6=1,SUM(+Ene!U135),IF(Config!$C$6=2,SUM(+Ene!U135+Feb!U135),IF(Config!$C$6=3,SUM(+Ene!U135+Feb!U135+Mar!U135),IF(Config!$C$6=4,SUM(+Ene!U135+Feb!U135+Mar!U135+Abr!U135),IF(Config!$C$6=5,SUM(Ene!U135+Feb!U135+Mar!U135+Abr!U135+May!U135),IF(Config!$C$6=6,SUM(+Ene!U135+Feb!U135+Mar!U135+Abr!U135+May!U135+Jun!U135),IF(Config!$C$6=7,SUM(Ene!U135+Feb!U135+Mar!U135+Abr!U135+May!U135+Jun!U135+Jul!U135),IF(Config!$C$6=8,SUM(+Ene!U135+Feb!U135+Mar!U135+Abr!U135+May!U135+Jun!U135+Jul!U135+Ago!U135),IF(Config!$C$6=9,SUM(+Ene!U135+Feb!U135+Mar!U135+Abr!U135+May!U135+Jun!U135+Jul!U135+Ago!U135+Set!U135),IF(Config!$C$6=10,SUM(+Ene!U135+Feb!U135+Mar!U135+Abr!U135+May!U135+Jun!U135+Jul!U135+Ago!U135+Set!U135+Oct!U135),IF(Config!$C$6=11,SUM(+Ene!U135+Feb!U135+Mar!U135+Abr!U135+May!U135+Jun!U135+Jul!U135+Ago!U135+Set!U135+Oct!U135+Nov!U135),IF(Config!$C$6=12,SUM(+Ene!U135+Feb!U135+Mar!U135+Abr!U135+May!U135+Jun!U135+Jul!U135+Ago!U135+Set!U135+Oct!U135+Nov!U135+Dic!U135)))))))))))))</f>
        <v>0</v>
      </c>
      <c r="V135" s="443">
        <f>IF(Config!$C$6=1,SUM(+Ene!V135),IF(Config!$C$6=2,SUM(+Ene!V135+Feb!V135),IF(Config!$C$6=3,SUM(+Ene!V135+Feb!V135+Mar!V135),IF(Config!$C$6=4,SUM(+Ene!V135+Feb!V135+Mar!V135+Abr!V135),IF(Config!$C$6=5,SUM(Ene!V135+Feb!V135+Mar!V135+Abr!V135+May!V135),IF(Config!$C$6=6,SUM(+Ene!V135+Feb!V135+Mar!V135+Abr!V135+May!V135+Jun!V135),IF(Config!$C$6=7,SUM(Ene!V135+Feb!V135+Mar!V135+Abr!V135+May!V135+Jun!V135+Jul!V135),IF(Config!$C$6=8,SUM(+Ene!V135+Feb!V135+Mar!V135+Abr!V135+May!V135+Jun!V135+Jul!V135+Ago!V135),IF(Config!$C$6=9,SUM(+Ene!V135+Feb!V135+Mar!V135+Abr!V135+May!V135+Jun!V135+Jul!V135+Ago!V135+Set!V135),IF(Config!$C$6=10,SUM(+Ene!V135+Feb!V135+Mar!V135+Abr!V135+May!V135+Jun!V135+Jul!V135+Ago!V135+Set!V135+Oct!V135),IF(Config!$C$6=11,SUM(+Ene!V135+Feb!V135+Mar!V135+Abr!V135+May!V135+Jun!V135+Jul!V135+Ago!V135+Set!V135+Oct!V135+Nov!V135),IF(Config!$C$6=12,SUM(+Ene!V135+Feb!V135+Mar!V135+Abr!V135+May!V135+Jun!V135+Jul!V135+Ago!V135+Set!V135+Oct!V135+Nov!V135+Dic!V135)))))))))))))</f>
        <v>0</v>
      </c>
      <c r="W135" s="443">
        <f>IF(Config!$C$6=1,SUM(+Ene!W135),IF(Config!$C$6=2,SUM(+Ene!W135+Feb!W135),IF(Config!$C$6=3,SUM(+Ene!W135+Feb!W135+Mar!W135),IF(Config!$C$6=4,SUM(+Ene!W135+Feb!W135+Mar!W135+Abr!W135),IF(Config!$C$6=5,SUM(Ene!W135+Feb!W135+Mar!W135+Abr!W135+May!W135),IF(Config!$C$6=6,SUM(+Ene!W135+Feb!W135+Mar!W135+Abr!W135+May!W135+Jun!W135),IF(Config!$C$6=7,SUM(Ene!W135+Feb!W135+Mar!W135+Abr!W135+May!W135+Jun!W135+Jul!W135),IF(Config!$C$6=8,SUM(+Ene!W135+Feb!W135+Mar!W135+Abr!W135+May!W135+Jun!W135+Jul!W135+Ago!W135),IF(Config!$C$6=9,SUM(+Ene!W135+Feb!W135+Mar!W135+Abr!W135+May!W135+Jun!W135+Jul!W135+Ago!W135+Set!W135),IF(Config!$C$6=10,SUM(+Ene!W135+Feb!W135+Mar!W135+Abr!W135+May!W135+Jun!W135+Jul!W135+Ago!W135+Set!W135+Oct!W135),IF(Config!$C$6=11,SUM(+Ene!W135+Feb!W135+Mar!W135+Abr!W135+May!W135+Jun!W135+Jul!W135+Ago!W135+Set!W135+Oct!W135+Nov!W135),IF(Config!$C$6=12,SUM(+Ene!W135+Feb!W135+Mar!W135+Abr!W135+May!W135+Jun!W135+Jul!W135+Ago!W135+Set!W135+Oct!W135+Nov!W135+Dic!W135)))))))))))))</f>
        <v>0</v>
      </c>
      <c r="X135" s="443">
        <f>IF(Config!$C$6=1,SUM(+Ene!X135),IF(Config!$C$6=2,SUM(+Ene!X135+Feb!X135),IF(Config!$C$6=3,SUM(+Ene!X135+Feb!X135+Mar!X135),IF(Config!$C$6=4,SUM(+Ene!X135+Feb!X135+Mar!X135+Abr!X135),IF(Config!$C$6=5,SUM(Ene!X135+Feb!X135+Mar!X135+Abr!X135+May!X135),IF(Config!$C$6=6,SUM(+Ene!X135+Feb!X135+Mar!X135+Abr!X135+May!X135+Jun!X135),IF(Config!$C$6=7,SUM(Ene!X135+Feb!X135+Mar!X135+Abr!X135+May!X135+Jun!X135+Jul!X135),IF(Config!$C$6=8,SUM(+Ene!X135+Feb!X135+Mar!X135+Abr!X135+May!X135+Jun!X135+Jul!X135+Ago!X135),IF(Config!$C$6=9,SUM(+Ene!X135+Feb!X135+Mar!X135+Abr!X135+May!X135+Jun!X135+Jul!X135+Ago!X135+Set!X135),IF(Config!$C$6=10,SUM(+Ene!X135+Feb!X135+Mar!X135+Abr!X135+May!X135+Jun!X135+Jul!X135+Ago!X135+Set!X135+Oct!X135),IF(Config!$C$6=11,SUM(+Ene!X135+Feb!X135+Mar!X135+Abr!X135+May!X135+Jun!X135+Jul!X135+Ago!X135+Set!X135+Oct!X135+Nov!X135),IF(Config!$C$6=12,SUM(+Ene!X135+Feb!X135+Mar!X135+Abr!X135+May!X135+Jun!X135+Jul!X135+Ago!X135+Set!X135+Oct!X135+Nov!X135+Dic!X135)))))))))))))</f>
        <v>0</v>
      </c>
      <c r="Y135" s="443">
        <f>IF(Config!$C$6=1,SUM(+Ene!Y135),IF(Config!$C$6=2,SUM(+Ene!Y135+Feb!Y135),IF(Config!$C$6=3,SUM(+Ene!Y135+Feb!Y135+Mar!Y135),IF(Config!$C$6=4,SUM(+Ene!Y135+Feb!Y135+Mar!Y135+Abr!Y135),IF(Config!$C$6=5,SUM(Ene!Y135+Feb!Y135+Mar!Y135+Abr!Y135+May!Y135),IF(Config!$C$6=6,SUM(+Ene!Y135+Feb!Y135+Mar!Y135+Abr!Y135+May!Y135+Jun!Y135),IF(Config!$C$6=7,SUM(Ene!Y135+Feb!Y135+Mar!Y135+Abr!Y135+May!Y135+Jun!Y135+Jul!Y135),IF(Config!$C$6=8,SUM(+Ene!Y135+Feb!Y135+Mar!Y135+Abr!Y135+May!Y135+Jun!Y135+Jul!Y135+Ago!Y135),IF(Config!$C$6=9,SUM(+Ene!Y135+Feb!Y135+Mar!Y135+Abr!Y135+May!Y135+Jun!Y135+Jul!Y135+Ago!Y135+Set!Y135),IF(Config!$C$6=10,SUM(+Ene!Y135+Feb!Y135+Mar!Y135+Abr!Y135+May!Y135+Jun!Y135+Jul!Y135+Ago!Y135+Set!Y135+Oct!Y135),IF(Config!$C$6=11,SUM(+Ene!Y135+Feb!Y135+Mar!Y135+Abr!Y135+May!Y135+Jun!Y135+Jul!Y135+Ago!Y135+Set!Y135+Oct!Y135+Nov!Y135),IF(Config!$C$6=12,SUM(+Ene!Y135+Feb!Y135+Mar!Y135+Abr!Y135+May!Y135+Jun!Y135+Jul!Y135+Ago!Y135+Set!Y135+Oct!Y135+Nov!Y135+Dic!Y135)))))))))))))</f>
        <v>0</v>
      </c>
      <c r="Z135" s="443">
        <f>IF(Config!$C$6=1,SUM(+Ene!Z135),IF(Config!$C$6=2,SUM(+Ene!Z135+Feb!Z135),IF(Config!$C$6=3,SUM(+Ene!Z135+Feb!Z135+Mar!Z135),IF(Config!$C$6=4,SUM(+Ene!Z135+Feb!Z135+Mar!Z135+Abr!Z135),IF(Config!$C$6=5,SUM(Ene!Z135+Feb!Z135+Mar!Z135+Abr!Z135+May!Z135),IF(Config!$C$6=6,SUM(+Ene!Z135+Feb!Z135+Mar!Z135+Abr!Z135+May!Z135+Jun!Z135),IF(Config!$C$6=7,SUM(Ene!Z135+Feb!Z135+Mar!Z135+Abr!Z135+May!Z135+Jun!Z135+Jul!Z135),IF(Config!$C$6=8,SUM(+Ene!Z135+Feb!Z135+Mar!Z135+Abr!Z135+May!Z135+Jun!Z135+Jul!Z135+Ago!Z135),IF(Config!$C$6=9,SUM(+Ene!Z135+Feb!Z135+Mar!Z135+Abr!Z135+May!Z135+Jun!Z135+Jul!Z135+Ago!Z135+Set!Z135),IF(Config!$C$6=10,SUM(+Ene!Z135+Feb!Z135+Mar!Z135+Abr!Z135+May!Z135+Jun!Z135+Jul!Z135+Ago!Z135+Set!Z135+Oct!Z135),IF(Config!$C$6=11,SUM(+Ene!Z135+Feb!Z135+Mar!Z135+Abr!Z135+May!Z135+Jun!Z135+Jul!Z135+Ago!Z135+Set!Z135+Oct!Z135+Nov!Z135),IF(Config!$C$6=12,SUM(+Ene!Z135+Feb!Z135+Mar!Z135+Abr!Z135+May!Z135+Jun!Z135+Jul!Z135+Ago!Z135+Set!Z135+Oct!Z135+Nov!Z135+Dic!Z135)))))))))))))</f>
        <v>0</v>
      </c>
      <c r="AA135" s="443">
        <f>IF(Config!$C$6=1,SUM(+Ene!AA135),IF(Config!$C$6=2,SUM(+Ene!AA135+Feb!AA135),IF(Config!$C$6=3,SUM(+Ene!AA135+Feb!AA135+Mar!AA135),IF(Config!$C$6=4,SUM(+Ene!AA135+Feb!AA135+Mar!AA135+Abr!AA135),IF(Config!$C$6=5,SUM(Ene!AA135+Feb!AA135+Mar!AA135+Abr!AA135+May!AA135),IF(Config!$C$6=6,SUM(+Ene!AA135+Feb!AA135+Mar!AA135+Abr!AA135+May!AA135+Jun!AA135),IF(Config!$C$6=7,SUM(Ene!AA135+Feb!AA135+Mar!AA135+Abr!AA135+May!AA135+Jun!AA135+Jul!AA135),IF(Config!$C$6=8,SUM(+Ene!AA135+Feb!AA135+Mar!AA135+Abr!AA135+May!AA135+Jun!AA135+Jul!AA135+Ago!AA135),IF(Config!$C$6=9,SUM(+Ene!AA135+Feb!AA135+Mar!AA135+Abr!AA135+May!AA135+Jun!AA135+Jul!AA135+Ago!AA135+Set!AA135),IF(Config!$C$6=10,SUM(+Ene!AA135+Feb!AA135+Mar!AA135+Abr!AA135+May!AA135+Jun!AA135+Jul!AA135+Ago!AA135+Set!AA135+Oct!AA135),IF(Config!$C$6=11,SUM(+Ene!AA135+Feb!AA135+Mar!AA135+Abr!AA135+May!AA135+Jun!AA135+Jul!AA135+Ago!AA135+Set!AA135+Oct!AA135+Nov!AA135),IF(Config!$C$6=12,SUM(+Ene!AA135+Feb!AA135+Mar!AA135+Abr!AA135+May!AA135+Jun!AA135+Jul!AA135+Ago!AA135+Set!AA135+Oct!AA135+Nov!AA135+Dic!AA135)))))))))))))</f>
        <v>0</v>
      </c>
      <c r="AB135" s="443">
        <f>IF(Config!$C$6=1,SUM(+Ene!AB135),IF(Config!$C$6=2,SUM(+Ene!AB135+Feb!AB135),IF(Config!$C$6=3,SUM(+Ene!AB135+Feb!AB135+Mar!AB135),IF(Config!$C$6=4,SUM(+Ene!AB135+Feb!AB135+Mar!AB135+Abr!AB135),IF(Config!$C$6=5,SUM(Ene!AB135+Feb!AB135+Mar!AB135+Abr!AB135+May!AB135),IF(Config!$C$6=6,SUM(+Ene!AB135+Feb!AB135+Mar!AB135+Abr!AB135+May!AB135+Jun!AB135),IF(Config!$C$6=7,SUM(Ene!AB135+Feb!AB135+Mar!AB135+Abr!AB135+May!AB135+Jun!AB135+Jul!AB135),IF(Config!$C$6=8,SUM(+Ene!AB135+Feb!AB135+Mar!AB135+Abr!AB135+May!AB135+Jun!AB135+Jul!AB135+Ago!AB135),IF(Config!$C$6=9,SUM(+Ene!AB135+Feb!AB135+Mar!AB135+Abr!AB135+May!AB135+Jun!AB135+Jul!AB135+Ago!AB135+Set!AB135),IF(Config!$C$6=10,SUM(+Ene!AB135+Feb!AB135+Mar!AB135+Abr!AB135+May!AB135+Jun!AB135+Jul!AB135+Ago!AB135+Set!AB135+Oct!AB135),IF(Config!$C$6=11,SUM(+Ene!AB135+Feb!AB135+Mar!AB135+Abr!AB135+May!AB135+Jun!AB135+Jul!AB135+Ago!AB135+Set!AB135+Oct!AB135+Nov!AB135),IF(Config!$C$6=12,SUM(+Ene!AB135+Feb!AB135+Mar!AB135+Abr!AB135+May!AB135+Jun!AB135+Jul!AB135+Ago!AB135+Set!AB135+Oct!AB135+Nov!AB135+Dic!AB135)))))))))))))</f>
        <v>0</v>
      </c>
      <c r="AC135" s="443">
        <f>IF(Config!$C$6=1,SUM(+Ene!AC135),IF(Config!$C$6=2,SUM(+Ene!AC135+Feb!AC135),IF(Config!$C$6=3,SUM(+Ene!AC135+Feb!AC135+Mar!AC135),IF(Config!$C$6=4,SUM(+Ene!AC135+Feb!AC135+Mar!AC135+Abr!AC135),IF(Config!$C$6=5,SUM(Ene!AC135+Feb!AC135+Mar!AC135+Abr!AC135+May!AC135),IF(Config!$C$6=6,SUM(+Ene!AC135+Feb!AC135+Mar!AC135+Abr!AC135+May!AC135+Jun!AC135),IF(Config!$C$6=7,SUM(Ene!AC135+Feb!AC135+Mar!AC135+Abr!AC135+May!AC135+Jun!AC135+Jul!AC135),IF(Config!$C$6=8,SUM(+Ene!AC135+Feb!AC135+Mar!AC135+Abr!AC135+May!AC135+Jun!AC135+Jul!AC135+Ago!AC135),IF(Config!$C$6=9,SUM(+Ene!AC135+Feb!AC135+Mar!AC135+Abr!AC135+May!AC135+Jun!AC135+Jul!AC135+Ago!AC135+Set!AC135),IF(Config!$C$6=10,SUM(+Ene!AC135+Feb!AC135+Mar!AC135+Abr!AC135+May!AC135+Jun!AC135+Jul!AC135+Ago!AC135+Set!AC135+Oct!AC135),IF(Config!$C$6=11,SUM(+Ene!AC135+Feb!AC135+Mar!AC135+Abr!AC135+May!AC135+Jun!AC135+Jul!AC135+Ago!AC135+Set!AC135+Oct!AC135+Nov!AC135),IF(Config!$C$6=12,SUM(+Ene!AC135+Feb!AC135+Mar!AC135+Abr!AC135+May!AC135+Jun!AC135+Jul!AC135+Ago!AC135+Set!AC135+Oct!AC135+Nov!AC135+Dic!AC135)))))))))))))</f>
        <v>0</v>
      </c>
      <c r="AD135" s="443">
        <f>IF(Config!$C$6=1,SUM(+Ene!AD135),IF(Config!$C$6=2,SUM(+Ene!AD135+Feb!AD135),IF(Config!$C$6=3,SUM(+Ene!AD135+Feb!AD135+Mar!AD135),IF(Config!$C$6=4,SUM(+Ene!AD135+Feb!AD135+Mar!AD135+Abr!AD135),IF(Config!$C$6=5,SUM(Ene!AD135+Feb!AD135+Mar!AD135+Abr!AD135+May!AD135),IF(Config!$C$6=6,SUM(+Ene!AD135+Feb!AD135+Mar!AD135+Abr!AD135+May!AD135+Jun!AD135),IF(Config!$C$6=7,SUM(Ene!AD135+Feb!AD135+Mar!AD135+Abr!AD135+May!AD135+Jun!AD135+Jul!AD135),IF(Config!$C$6=8,SUM(+Ene!AD135+Feb!AD135+Mar!AD135+Abr!AD135+May!AD135+Jun!AD135+Jul!AD135+Ago!AD135),IF(Config!$C$6=9,SUM(+Ene!AD135+Feb!AD135+Mar!AD135+Abr!AD135+May!AD135+Jun!AD135+Jul!AD135+Ago!AD135+Set!AD135),IF(Config!$C$6=10,SUM(+Ene!AD135+Feb!AD135+Mar!AD135+Abr!AD135+May!AD135+Jun!AD135+Jul!AD135+Ago!AD135+Set!AD135+Oct!AD135),IF(Config!$C$6=11,SUM(+Ene!AD135+Feb!AD135+Mar!AD135+Abr!AD135+May!AD135+Jun!AD135+Jul!AD135+Ago!AD135+Set!AD135+Oct!AD135+Nov!AD135),IF(Config!$C$6=12,SUM(+Ene!AD135+Feb!AD135+Mar!AD135+Abr!AD135+May!AD135+Jun!AD135+Jul!AD135+Ago!AD135+Set!AD135+Oct!AD135+Nov!AD135+Dic!AD135)))))))))))))</f>
        <v>0</v>
      </c>
      <c r="AE135" s="443">
        <f>IF(Config!$C$6=1,SUM(+Ene!AE135),IF(Config!$C$6=2,SUM(+Ene!AE135+Feb!AE135),IF(Config!$C$6=3,SUM(+Ene!AE135+Feb!AE135+Mar!AE135),IF(Config!$C$6=4,SUM(+Ene!AE135+Feb!AE135+Mar!AE135+Abr!AE135),IF(Config!$C$6=5,SUM(Ene!AE135+Feb!AE135+Mar!AE135+Abr!AE135+May!AE135),IF(Config!$C$6=6,SUM(+Ene!AE135+Feb!AE135+Mar!AE135+Abr!AE135+May!AE135+Jun!AE135),IF(Config!$C$6=7,SUM(Ene!AE135+Feb!AE135+Mar!AE135+Abr!AE135+May!AE135+Jun!AE135+Jul!AE135),IF(Config!$C$6=8,SUM(+Ene!AE135+Feb!AE135+Mar!AE135+Abr!AE135+May!AE135+Jun!AE135+Jul!AE135+Ago!AE135),IF(Config!$C$6=9,SUM(+Ene!AE135+Feb!AE135+Mar!AE135+Abr!AE135+May!AE135+Jun!AE135+Jul!AE135+Ago!AE135+Set!AE135),IF(Config!$C$6=10,SUM(+Ene!AE135+Feb!AE135+Mar!AE135+Abr!AE135+May!AE135+Jun!AE135+Jul!AE135+Ago!AE135+Set!AE135+Oct!AE135),IF(Config!$C$6=11,SUM(+Ene!AE135+Feb!AE135+Mar!AE135+Abr!AE135+May!AE135+Jun!AE135+Jul!AE135+Ago!AE135+Set!AE135+Oct!AE135+Nov!AE135),IF(Config!$C$6=12,SUM(+Ene!AE135+Feb!AE135+Mar!AE135+Abr!AE135+May!AE135+Jun!AE135+Jul!AE135+Ago!AE135+Set!AE135+Oct!AE135+Nov!AE135+Dic!AE135)))))))))))))</f>
        <v>0</v>
      </c>
      <c r="AF135" s="443">
        <f>IF(Config!$C$6=1,SUM(+Ene!AF135),IF(Config!$C$6=2,SUM(+Ene!AF135+Feb!AF135),IF(Config!$C$6=3,SUM(+Ene!AF135+Feb!AF135+Mar!AF135),IF(Config!$C$6=4,SUM(+Ene!AF135+Feb!AF135+Mar!AF135+Abr!AF135),IF(Config!$C$6=5,SUM(Ene!AF135+Feb!AF135+Mar!AF135+Abr!AF135+May!AF135),IF(Config!$C$6=6,SUM(+Ene!AF135+Feb!AF135+Mar!AF135+Abr!AF135+May!AF135+Jun!AF135),IF(Config!$C$6=7,SUM(Ene!AF135+Feb!AF135+Mar!AF135+Abr!AF135+May!AF135+Jun!AF135+Jul!AF135),IF(Config!$C$6=8,SUM(+Ene!AF135+Feb!AF135+Mar!AF135+Abr!AF135+May!AF135+Jun!AF135+Jul!AF135+Ago!AF135),IF(Config!$C$6=9,SUM(+Ene!AF135+Feb!AF135+Mar!AF135+Abr!AF135+May!AF135+Jun!AF135+Jul!AF135+Ago!AF135+Set!AF135),IF(Config!$C$6=10,SUM(+Ene!AF135+Feb!AF135+Mar!AF135+Abr!AF135+May!AF135+Jun!AF135+Jul!AF135+Ago!AF135+Set!AF135+Oct!AF135),IF(Config!$C$6=11,SUM(+Ene!AF135+Feb!AF135+Mar!AF135+Abr!AF135+May!AF135+Jun!AF135+Jul!AF135+Ago!AF135+Set!AF135+Oct!AF135+Nov!AF135),IF(Config!$C$6=12,SUM(+Ene!AF135+Feb!AF135+Mar!AF135+Abr!AF135+May!AF135+Jun!AF135+Jul!AF135+Ago!AF135+Set!AF135+Oct!AF135+Nov!AF135+Dic!AF135)))))))))))))</f>
        <v>0</v>
      </c>
      <c r="AG135" s="443">
        <f>IF(Config!$C$6=1,SUM(+Ene!AG135),IF(Config!$C$6=2,SUM(+Ene!AG135+Feb!AG135),IF(Config!$C$6=3,SUM(+Ene!AG135+Feb!AG135+Mar!AG135),IF(Config!$C$6=4,SUM(+Ene!AG135+Feb!AG135+Mar!AG135+Abr!AG135),IF(Config!$C$6=5,SUM(Ene!AG135+Feb!AG135+Mar!AG135+Abr!AG135+May!AG135),IF(Config!$C$6=6,SUM(+Ene!AG135+Feb!AG135+Mar!AG135+Abr!AG135+May!AG135+Jun!AG135),IF(Config!$C$6=7,SUM(Ene!AG135+Feb!AG135+Mar!AG135+Abr!AG135+May!AG135+Jun!AG135+Jul!AG135),IF(Config!$C$6=8,SUM(+Ene!AG135+Feb!AG135+Mar!AG135+Abr!AG135+May!AG135+Jun!AG135+Jul!AG135+Ago!AG135),IF(Config!$C$6=9,SUM(+Ene!AG135+Feb!AG135+Mar!AG135+Abr!AG135+May!AG135+Jun!AG135+Jul!AG135+Ago!AG135+Set!AG135),IF(Config!$C$6=10,SUM(+Ene!AG135+Feb!AG135+Mar!AG135+Abr!AG135+May!AG135+Jun!AG135+Jul!AG135+Ago!AG135+Set!AG135+Oct!AG135),IF(Config!$C$6=11,SUM(+Ene!AG135+Feb!AG135+Mar!AG135+Abr!AG135+May!AG135+Jun!AG135+Jul!AG135+Ago!AG135+Set!AG135+Oct!AG135+Nov!AG135),IF(Config!$C$6=12,SUM(+Ene!AG135+Feb!AG135+Mar!AG135+Abr!AG135+May!AG135+Jun!AG135+Jul!AG135+Ago!AG135+Set!AG135+Oct!AG135+Nov!AG135+Dic!AG135)))))))))))))</f>
        <v>0</v>
      </c>
      <c r="AH135" s="443">
        <f>IF(Config!$C$6=1,SUM(+Ene!AH135),IF(Config!$C$6=2,SUM(+Ene!AH135+Feb!AH135),IF(Config!$C$6=3,SUM(+Ene!AH135+Feb!AH135+Mar!AH135),IF(Config!$C$6=4,SUM(+Ene!AH135+Feb!AH135+Mar!AH135+Abr!AH135),IF(Config!$C$6=5,SUM(Ene!AH135+Feb!AH135+Mar!AH135+Abr!AH135+May!AH135),IF(Config!$C$6=6,SUM(+Ene!AH135+Feb!AH135+Mar!AH135+Abr!AH135+May!AH135+Jun!AH135),IF(Config!$C$6=7,SUM(Ene!AH135+Feb!AH135+Mar!AH135+Abr!AH135+May!AH135+Jun!AH135+Jul!AH135),IF(Config!$C$6=8,SUM(+Ene!AH135+Feb!AH135+Mar!AH135+Abr!AH135+May!AH135+Jun!AH135+Jul!AH135+Ago!AH135),IF(Config!$C$6=9,SUM(+Ene!AH135+Feb!AH135+Mar!AH135+Abr!AH135+May!AH135+Jun!AH135+Jul!AH135+Ago!AH135+Set!AH135),IF(Config!$C$6=10,SUM(+Ene!AH135+Feb!AH135+Mar!AH135+Abr!AH135+May!AH135+Jun!AH135+Jul!AH135+Ago!AH135+Set!AH135+Oct!AH135),IF(Config!$C$6=11,SUM(+Ene!AH135+Feb!AH135+Mar!AH135+Abr!AH135+May!AH135+Jun!AH135+Jul!AH135+Ago!AH135+Set!AH135+Oct!AH135+Nov!AH135),IF(Config!$C$6=12,SUM(+Ene!AH135+Feb!AH135+Mar!AH135+Abr!AH135+May!AH135+Jun!AH135+Jul!AH135+Ago!AH135+Set!AH135+Oct!AH135+Nov!AH135+Dic!AH135)))))))))))))</f>
        <v>0</v>
      </c>
      <c r="AI135" s="443">
        <f>IF(Config!$C$6=1,SUM(+Ene!AI135),IF(Config!$C$6=2,SUM(+Ene!AI135+Feb!AI135),IF(Config!$C$6=3,SUM(+Ene!AI135+Feb!AI135+Mar!AI135),IF(Config!$C$6=4,SUM(+Ene!AI135+Feb!AI135+Mar!AI135+Abr!AI135),IF(Config!$C$6=5,SUM(Ene!AI135+Feb!AI135+Mar!AI135+Abr!AI135+May!AI135),IF(Config!$C$6=6,SUM(+Ene!AI135+Feb!AI135+Mar!AI135+Abr!AI135+May!AI135+Jun!AI135),IF(Config!$C$6=7,SUM(Ene!AI135+Feb!AI135+Mar!AI135+Abr!AI135+May!AI135+Jun!AI135+Jul!AI135),IF(Config!$C$6=8,SUM(+Ene!AI135+Feb!AI135+Mar!AI135+Abr!AI135+May!AI135+Jun!AI135+Jul!AI135+Ago!AI135),IF(Config!$C$6=9,SUM(+Ene!AI135+Feb!AI135+Mar!AI135+Abr!AI135+May!AI135+Jun!AI135+Jul!AI135+Ago!AI135+Set!AI135),IF(Config!$C$6=10,SUM(+Ene!AI135+Feb!AI135+Mar!AI135+Abr!AI135+May!AI135+Jun!AI135+Jul!AI135+Ago!AI135+Set!AI135+Oct!AI135),IF(Config!$C$6=11,SUM(+Ene!AI135+Feb!AI135+Mar!AI135+Abr!AI135+May!AI135+Jun!AI135+Jul!AI135+Ago!AI135+Set!AI135+Oct!AI135+Nov!AI135),IF(Config!$C$6=12,SUM(+Ene!AI135+Feb!AI135+Mar!AI135+Abr!AI135+May!AI135+Jun!AI135+Jul!AI135+Ago!AI135+Set!AI135+Oct!AI135+Nov!AI135+Dic!AI135)))))))))))))</f>
        <v>0</v>
      </c>
      <c r="AJ135" s="443">
        <f>IF(Config!$C$6=1,SUM(+Ene!AJ135),IF(Config!$C$6=2,SUM(+Ene!AJ135+Feb!AJ135),IF(Config!$C$6=3,SUM(+Ene!AJ135+Feb!AJ135+Mar!AJ135),IF(Config!$C$6=4,SUM(+Ene!AJ135+Feb!AJ135+Mar!AJ135+Abr!AJ135),IF(Config!$C$6=5,SUM(Ene!AJ135+Feb!AJ135+Mar!AJ135+Abr!AJ135+May!AJ135),IF(Config!$C$6=6,SUM(+Ene!AJ135+Feb!AJ135+Mar!AJ135+Abr!AJ135+May!AJ135+Jun!AJ135),IF(Config!$C$6=7,SUM(Ene!AJ135+Feb!AJ135+Mar!AJ135+Abr!AJ135+May!AJ135+Jun!AJ135+Jul!AJ135),IF(Config!$C$6=8,SUM(+Ene!AJ135+Feb!AJ135+Mar!AJ135+Abr!AJ135+May!AJ135+Jun!AJ135+Jul!AJ135+Ago!AJ135),IF(Config!$C$6=9,SUM(+Ene!AJ135+Feb!AJ135+Mar!AJ135+Abr!AJ135+May!AJ135+Jun!AJ135+Jul!AJ135+Ago!AJ135+Set!AJ135),IF(Config!$C$6=10,SUM(+Ene!AJ135+Feb!AJ135+Mar!AJ135+Abr!AJ135+May!AJ135+Jun!AJ135+Jul!AJ135+Ago!AJ135+Set!AJ135+Oct!AJ135),IF(Config!$C$6=11,SUM(+Ene!AJ135+Feb!AJ135+Mar!AJ135+Abr!AJ135+May!AJ135+Jun!AJ135+Jul!AJ135+Ago!AJ135+Set!AJ135+Oct!AJ135+Nov!AJ135),IF(Config!$C$6=12,SUM(+Ene!AJ135+Feb!AJ135+Mar!AJ135+Abr!AJ135+May!AJ135+Jun!AJ135+Jul!AJ135+Ago!AJ135+Set!AJ135+Oct!AJ135+Nov!AJ135+Dic!AJ135)))))))))))))</f>
        <v>0</v>
      </c>
      <c r="AK135" s="443">
        <f>IF(Config!$C$6=1,SUM(+Ene!AK135),IF(Config!$C$6=2,SUM(+Ene!AK135+Feb!AK135),IF(Config!$C$6=3,SUM(+Ene!AK135+Feb!AK135+Mar!AK135),IF(Config!$C$6=4,SUM(+Ene!AK135+Feb!AK135+Mar!AK135+Abr!AK135),IF(Config!$C$6=5,SUM(Ene!AK135+Feb!AK135+Mar!AK135+Abr!AK135+May!AK135),IF(Config!$C$6=6,SUM(+Ene!AK135+Feb!AK135+Mar!AK135+Abr!AK135+May!AK135+Jun!AK135),IF(Config!$C$6=7,SUM(Ene!AK135+Feb!AK135+Mar!AK135+Abr!AK135+May!AK135+Jun!AK135+Jul!AK135),IF(Config!$C$6=8,SUM(+Ene!AK135+Feb!AK135+Mar!AK135+Abr!AK135+May!AK135+Jun!AK135+Jul!AK135+Ago!AK135),IF(Config!$C$6=9,SUM(+Ene!AK135+Feb!AK135+Mar!AK135+Abr!AK135+May!AK135+Jun!AK135+Jul!AK135+Ago!AK135+Set!AK135),IF(Config!$C$6=10,SUM(+Ene!AK135+Feb!AK135+Mar!AK135+Abr!AK135+May!AK135+Jun!AK135+Jul!AK135+Ago!AK135+Set!AK135+Oct!AK135),IF(Config!$C$6=11,SUM(+Ene!AK135+Feb!AK135+Mar!AK135+Abr!AK135+May!AK135+Jun!AK135+Jul!AK135+Ago!AK135+Set!AK135+Oct!AK135+Nov!AK135),IF(Config!$C$6=12,SUM(+Ene!AK135+Feb!AK135+Mar!AK135+Abr!AK135+May!AK135+Jun!AK135+Jul!AK135+Ago!AK135+Set!AK135+Oct!AK135+Nov!AK135+Dic!AK135)))))))))))))</f>
        <v>0</v>
      </c>
      <c r="AL135" s="443">
        <f>IF(Config!$C$6=1,SUM(+Ene!AL135),IF(Config!$C$6=2,SUM(+Ene!AL135+Feb!AL135),IF(Config!$C$6=3,SUM(+Ene!AL135+Feb!AL135+Mar!AL135),IF(Config!$C$6=4,SUM(+Ene!AL135+Feb!AL135+Mar!AL135+Abr!AL135),IF(Config!$C$6=5,SUM(Ene!AL135+Feb!AL135+Mar!AL135+Abr!AL135+May!AL135),IF(Config!$C$6=6,SUM(+Ene!AL135+Feb!AL135+Mar!AL135+Abr!AL135+May!AL135+Jun!AL135),IF(Config!$C$6=7,SUM(Ene!AL135+Feb!AL135+Mar!AL135+Abr!AL135+May!AL135+Jun!AL135+Jul!AL135),IF(Config!$C$6=8,SUM(+Ene!AL135+Feb!AL135+Mar!AL135+Abr!AL135+May!AL135+Jun!AL135+Jul!AL135+Ago!AL135),IF(Config!$C$6=9,SUM(+Ene!AL135+Feb!AL135+Mar!AL135+Abr!AL135+May!AL135+Jun!AL135+Jul!AL135+Ago!AL135+Set!AL135),IF(Config!$C$6=10,SUM(+Ene!AL135+Feb!AL135+Mar!AL135+Abr!AL135+May!AL135+Jun!AL135+Jul!AL135+Ago!AL135+Set!AL135+Oct!AL135),IF(Config!$C$6=11,SUM(+Ene!AL135+Feb!AL135+Mar!AL135+Abr!AL135+May!AL135+Jun!AL135+Jul!AL135+Ago!AL135+Set!AL135+Oct!AL135+Nov!AL135),IF(Config!$C$6=12,SUM(+Ene!AL135+Feb!AL135+Mar!AL135+Abr!AL135+May!AL135+Jun!AL135+Jul!AL135+Ago!AL135+Set!AL135+Oct!AL135+Nov!AL135+Dic!AL135)))))))))))))</f>
        <v>0</v>
      </c>
      <c r="AM135" s="443">
        <f>IF(Config!$C$6=1,SUM(+Ene!AM135),IF(Config!$C$6=2,SUM(+Ene!AM135+Feb!AM135),IF(Config!$C$6=3,SUM(+Ene!AM135+Feb!AM135+Mar!AM135),IF(Config!$C$6=4,SUM(+Ene!AM135+Feb!AM135+Mar!AM135+Abr!AM135),IF(Config!$C$6=5,SUM(Ene!AM135+Feb!AM135+Mar!AM135+Abr!AM135+May!AM135),IF(Config!$C$6=6,SUM(+Ene!AM135+Feb!AM135+Mar!AM135+Abr!AM135+May!AM135+Jun!AM135),IF(Config!$C$6=7,SUM(Ene!AM135+Feb!AM135+Mar!AM135+Abr!AM135+May!AM135+Jun!AM135+Jul!AM135),IF(Config!$C$6=8,SUM(+Ene!AM135+Feb!AM135+Mar!AM135+Abr!AM135+May!AM135+Jun!AM135+Jul!AM135+Ago!AM135),IF(Config!$C$6=9,SUM(+Ene!AM135+Feb!AM135+Mar!AM135+Abr!AM135+May!AM135+Jun!AM135+Jul!AM135+Ago!AM135+Set!AM135),IF(Config!$C$6=10,SUM(+Ene!AM135+Feb!AM135+Mar!AM135+Abr!AM135+May!AM135+Jun!AM135+Jul!AM135+Ago!AM135+Set!AM135+Oct!AM135),IF(Config!$C$6=11,SUM(+Ene!AM135+Feb!AM135+Mar!AM135+Abr!AM135+May!AM135+Jun!AM135+Jul!AM135+Ago!AM135+Set!AM135+Oct!AM135+Nov!AM135),IF(Config!$C$6=12,SUM(+Ene!AM135+Feb!AM135+Mar!AM135+Abr!AM135+May!AM135+Jun!AM135+Jul!AM135+Ago!AM135+Set!AM135+Oct!AM135+Nov!AM135+Dic!AM135)))))))))))))</f>
        <v>0</v>
      </c>
      <c r="AN135" s="443">
        <f>IF(Config!$C$6=1,SUM(+Ene!AN135),IF(Config!$C$6=2,SUM(+Ene!AN135+Feb!AN135),IF(Config!$C$6=3,SUM(+Ene!AN135+Feb!AN135+Mar!AN135),IF(Config!$C$6=4,SUM(+Ene!AN135+Feb!AN135+Mar!AN135+Abr!AN135),IF(Config!$C$6=5,SUM(Ene!AN135+Feb!AN135+Mar!AN135+Abr!AN135+May!AN135),IF(Config!$C$6=6,SUM(+Ene!AN135+Feb!AN135+Mar!AN135+Abr!AN135+May!AN135+Jun!AN135),IF(Config!$C$6=7,SUM(Ene!AN135+Feb!AN135+Mar!AN135+Abr!AN135+May!AN135+Jun!AN135+Jul!AN135),IF(Config!$C$6=8,SUM(+Ene!AN135+Feb!AN135+Mar!AN135+Abr!AN135+May!AN135+Jun!AN135+Jul!AN135+Ago!AN135),IF(Config!$C$6=9,SUM(+Ene!AN135+Feb!AN135+Mar!AN135+Abr!AN135+May!AN135+Jun!AN135+Jul!AN135+Ago!AN135+Set!AN135),IF(Config!$C$6=10,SUM(+Ene!AN135+Feb!AN135+Mar!AN135+Abr!AN135+May!AN135+Jun!AN135+Jul!AN135+Ago!AN135+Set!AN135+Oct!AN135),IF(Config!$C$6=11,SUM(+Ene!AN135+Feb!AN135+Mar!AN135+Abr!AN135+May!AN135+Jun!AN135+Jul!AN135+Ago!AN135+Set!AN135+Oct!AN135+Nov!AN135),IF(Config!$C$6=12,SUM(+Ene!AN135+Feb!AN135+Mar!AN135+Abr!AN135+May!AN135+Jun!AN135+Jul!AN135+Ago!AN135+Set!AN135+Oct!AN135+Nov!AN135+Dic!AN135)))))))))))))</f>
        <v>0</v>
      </c>
      <c r="AO135" s="443">
        <f>IF(Config!$C$6=1,SUM(+Ene!AO135),IF(Config!$C$6=2,SUM(+Ene!AO135+Feb!AO135),IF(Config!$C$6=3,SUM(+Ene!AO135+Feb!AO135+Mar!AO135),IF(Config!$C$6=4,SUM(+Ene!AO135+Feb!AO135+Mar!AO135+Abr!AO135),IF(Config!$C$6=5,SUM(Ene!AO135+Feb!AO135+Mar!AO135+Abr!AO135+May!AO135),IF(Config!$C$6=6,SUM(+Ene!AO135+Feb!AO135+Mar!AO135+Abr!AO135+May!AO135+Jun!AO135),IF(Config!$C$6=7,SUM(Ene!AO135+Feb!AO135+Mar!AO135+Abr!AO135+May!AO135+Jun!AO135+Jul!AO135),IF(Config!$C$6=8,SUM(+Ene!AO135+Feb!AO135+Mar!AO135+Abr!AO135+May!AO135+Jun!AO135+Jul!AO135+Ago!AO135),IF(Config!$C$6=9,SUM(+Ene!AO135+Feb!AO135+Mar!AO135+Abr!AO135+May!AO135+Jun!AO135+Jul!AO135+Ago!AO135+Set!AO135),IF(Config!$C$6=10,SUM(+Ene!AO135+Feb!AO135+Mar!AO135+Abr!AO135+May!AO135+Jun!AO135+Jul!AO135+Ago!AO135+Set!AO135+Oct!AO135),IF(Config!$C$6=11,SUM(+Ene!AO135+Feb!AO135+Mar!AO135+Abr!AO135+May!AO135+Jun!AO135+Jul!AO135+Ago!AO135+Set!AO135+Oct!AO135+Nov!AO135),IF(Config!$C$6=12,SUM(+Ene!AO135+Feb!AO135+Mar!AO135+Abr!AO135+May!AO135+Jun!AO135+Jul!AO135+Ago!AO135+Set!AO135+Oct!AO135+Nov!AO135+Dic!AO135)))))))))))))</f>
        <v>0</v>
      </c>
      <c r="AP135" s="443">
        <f>IF(Config!$C$6=1,SUM(+Ene!AP135),IF(Config!$C$6=2,SUM(+Ene!AP135+Feb!AP135),IF(Config!$C$6=3,SUM(+Ene!AP135+Feb!AP135+Mar!AP135),IF(Config!$C$6=4,SUM(+Ene!AP135+Feb!AP135+Mar!AP135+Abr!AP135),IF(Config!$C$6=5,SUM(Ene!AP135+Feb!AP135+Mar!AP135+Abr!AP135+May!AP135),IF(Config!$C$6=6,SUM(+Ene!AP135+Feb!AP135+Mar!AP135+Abr!AP135+May!AP135+Jun!AP135),IF(Config!$C$6=7,SUM(Ene!AP135+Feb!AP135+Mar!AP135+Abr!AP135+May!AP135+Jun!AP135+Jul!AP135),IF(Config!$C$6=8,SUM(+Ene!AP135+Feb!AP135+Mar!AP135+Abr!AP135+May!AP135+Jun!AP135+Jul!AP135+Ago!AP135),IF(Config!$C$6=9,SUM(+Ene!AP135+Feb!AP135+Mar!AP135+Abr!AP135+May!AP135+Jun!AP135+Jul!AP135+Ago!AP135+Set!AP135),IF(Config!$C$6=10,SUM(+Ene!AP135+Feb!AP135+Mar!AP135+Abr!AP135+May!AP135+Jun!AP135+Jul!AP135+Ago!AP135+Set!AP135+Oct!AP135),IF(Config!$C$6=11,SUM(+Ene!AP135+Feb!AP135+Mar!AP135+Abr!AP135+May!AP135+Jun!AP135+Jul!AP135+Ago!AP135+Set!AP135+Oct!AP135+Nov!AP135),IF(Config!$C$6=12,SUM(+Ene!AP135+Feb!AP135+Mar!AP135+Abr!AP135+May!AP135+Jun!AP135+Jul!AP135+Ago!AP135+Set!AP135+Oct!AP135+Nov!AP135+Dic!AP135)))))))))))))</f>
        <v>0</v>
      </c>
      <c r="AQ135" s="443">
        <f>IF(Config!$C$6=1,SUM(+Ene!AQ135),IF(Config!$C$6=2,SUM(+Ene!AQ135+Feb!AQ135),IF(Config!$C$6=3,SUM(+Ene!AQ135+Feb!AQ135+Mar!AQ135),IF(Config!$C$6=4,SUM(+Ene!AQ135+Feb!AQ135+Mar!AQ135+Abr!AQ135),IF(Config!$C$6=5,SUM(Ene!AQ135+Feb!AQ135+Mar!AQ135+Abr!AQ135+May!AQ135),IF(Config!$C$6=6,SUM(+Ene!AQ135+Feb!AQ135+Mar!AQ135+Abr!AQ135+May!AQ135+Jun!AQ135),IF(Config!$C$6=7,SUM(Ene!AQ135+Feb!AQ135+Mar!AQ135+Abr!AQ135+May!AQ135+Jun!AQ135+Jul!AQ135),IF(Config!$C$6=8,SUM(+Ene!AQ135+Feb!AQ135+Mar!AQ135+Abr!AQ135+May!AQ135+Jun!AQ135+Jul!AQ135+Ago!AQ135),IF(Config!$C$6=9,SUM(+Ene!AQ135+Feb!AQ135+Mar!AQ135+Abr!AQ135+May!AQ135+Jun!AQ135+Jul!AQ135+Ago!AQ135+Set!AQ135),IF(Config!$C$6=10,SUM(+Ene!AQ135+Feb!AQ135+Mar!AQ135+Abr!AQ135+May!AQ135+Jun!AQ135+Jul!AQ135+Ago!AQ135+Set!AQ135+Oct!AQ135),IF(Config!$C$6=11,SUM(+Ene!AQ135+Feb!AQ135+Mar!AQ135+Abr!AQ135+May!AQ135+Jun!AQ135+Jul!AQ135+Ago!AQ135+Set!AQ135+Oct!AQ135+Nov!AQ135),IF(Config!$C$6=12,SUM(+Ene!AQ135+Feb!AQ135+Mar!AQ135+Abr!AQ135+May!AQ135+Jun!AQ135+Jul!AQ135+Ago!AQ135+Set!AQ135+Oct!AQ135+Nov!AQ135+Dic!AQ135)))))))))))))</f>
        <v>0</v>
      </c>
      <c r="AR135" s="443">
        <f>IF(Config!$C$6=1,SUM(+Ene!AR135),IF(Config!$C$6=2,SUM(+Ene!AR135+Feb!AR135),IF(Config!$C$6=3,SUM(+Ene!AR135+Feb!AR135+Mar!AR135),IF(Config!$C$6=4,SUM(+Ene!AR135+Feb!AR135+Mar!AR135+Abr!AR135),IF(Config!$C$6=5,SUM(Ene!AR135+Feb!AR135+Mar!AR135+Abr!AR135+May!AR135),IF(Config!$C$6=6,SUM(+Ene!AR135+Feb!AR135+Mar!AR135+Abr!AR135+May!AR135+Jun!AR135),IF(Config!$C$6=7,SUM(Ene!AR135+Feb!AR135+Mar!AR135+Abr!AR135+May!AR135+Jun!AR135+Jul!AR135),IF(Config!$C$6=8,SUM(+Ene!AR135+Feb!AR135+Mar!AR135+Abr!AR135+May!AR135+Jun!AR135+Jul!AR135+Ago!AR135),IF(Config!$C$6=9,SUM(+Ene!AR135+Feb!AR135+Mar!AR135+Abr!AR135+May!AR135+Jun!AR135+Jul!AR135+Ago!AR135+Set!AR135),IF(Config!$C$6=10,SUM(+Ene!AR135+Feb!AR135+Mar!AR135+Abr!AR135+May!AR135+Jun!AR135+Jul!AR135+Ago!AR135+Set!AR135+Oct!AR135),IF(Config!$C$6=11,SUM(+Ene!AR135+Feb!AR135+Mar!AR135+Abr!AR135+May!AR135+Jun!AR135+Jul!AR135+Ago!AR135+Set!AR135+Oct!AR135+Nov!AR135),IF(Config!$C$6=12,SUM(+Ene!AR135+Feb!AR135+Mar!AR135+Abr!AR135+May!AR135+Jun!AR135+Jul!AR135+Ago!AR135+Set!AR135+Oct!AR135+Nov!AR135+Dic!AR135)))))))))))))</f>
        <v>0</v>
      </c>
      <c r="AS135" s="443">
        <f>IF(Config!$C$6=1,SUM(+Ene!AS135),IF(Config!$C$6=2,SUM(+Ene!AS135+Feb!AS135),IF(Config!$C$6=3,SUM(+Ene!AS135+Feb!AS135+Mar!AS135),IF(Config!$C$6=4,SUM(+Ene!AS135+Feb!AS135+Mar!AS135+Abr!AS135),IF(Config!$C$6=5,SUM(Ene!AS135+Feb!AS135+Mar!AS135+Abr!AS135+May!AS135),IF(Config!$C$6=6,SUM(+Ene!AS135+Feb!AS135+Mar!AS135+Abr!AS135+May!AS135+Jun!AS135),IF(Config!$C$6=7,SUM(Ene!AS135+Feb!AS135+Mar!AS135+Abr!AS135+May!AS135+Jun!AS135+Jul!AS135),IF(Config!$C$6=8,SUM(+Ene!AS135+Feb!AS135+Mar!AS135+Abr!AS135+May!AS135+Jun!AS135+Jul!AS135+Ago!AS135),IF(Config!$C$6=9,SUM(+Ene!AS135+Feb!AS135+Mar!AS135+Abr!AS135+May!AS135+Jun!AS135+Jul!AS135+Ago!AS135+Set!AS135),IF(Config!$C$6=10,SUM(+Ene!AS135+Feb!AS135+Mar!AS135+Abr!AS135+May!AS135+Jun!AS135+Jul!AS135+Ago!AS135+Set!AS135+Oct!AS135),IF(Config!$C$6=11,SUM(+Ene!AS135+Feb!AS135+Mar!AS135+Abr!AS135+May!AS135+Jun!AS135+Jul!AS135+Ago!AS135+Set!AS135+Oct!AS135+Nov!AS135),IF(Config!$C$6=12,SUM(+Ene!AS135+Feb!AS135+Mar!AS135+Abr!AS135+May!AS135+Jun!AS135+Jul!AS135+Ago!AS135+Set!AS135+Oct!AS135+Nov!AS135+Dic!AS135)))))))))))))</f>
        <v>0</v>
      </c>
      <c r="AT135" s="443">
        <f>IF(Config!$C$6=1,SUM(+Ene!AT135),IF(Config!$C$6=2,SUM(+Ene!AT135+Feb!AT135),IF(Config!$C$6=3,SUM(+Ene!AT135+Feb!AT135+Mar!AT135),IF(Config!$C$6=4,SUM(+Ene!AT135+Feb!AT135+Mar!AT135+Abr!AT135),IF(Config!$C$6=5,SUM(Ene!AT135+Feb!AT135+Mar!AT135+Abr!AT135+May!AT135),IF(Config!$C$6=6,SUM(+Ene!AT135+Feb!AT135+Mar!AT135+Abr!AT135+May!AT135+Jun!AT135),IF(Config!$C$6=7,SUM(Ene!AT135+Feb!AT135+Mar!AT135+Abr!AT135+May!AT135+Jun!AT135+Jul!AT135),IF(Config!$C$6=8,SUM(+Ene!AT135+Feb!AT135+Mar!AT135+Abr!AT135+May!AT135+Jun!AT135+Jul!AT135+Ago!AT135),IF(Config!$C$6=9,SUM(+Ene!AT135+Feb!AT135+Mar!AT135+Abr!AT135+May!AT135+Jun!AT135+Jul!AT135+Ago!AT135+Set!AT135),IF(Config!$C$6=10,SUM(+Ene!AT135+Feb!AT135+Mar!AT135+Abr!AT135+May!AT135+Jun!AT135+Jul!AT135+Ago!AT135+Set!AT135+Oct!AT135),IF(Config!$C$6=11,SUM(+Ene!AT135+Feb!AT135+Mar!AT135+Abr!AT135+May!AT135+Jun!AT135+Jul!AT135+Ago!AT135+Set!AT135+Oct!AT135+Nov!AT135),IF(Config!$C$6=12,SUM(+Ene!AT135+Feb!AT135+Mar!AT135+Abr!AT135+May!AT135+Jun!AT135+Jul!AT135+Ago!AT135+Set!AT135+Oct!AT135+Nov!AT135+Dic!AT135)))))))))))))</f>
        <v>0</v>
      </c>
      <c r="AU135">
        <f t="shared" si="79"/>
        <v>0</v>
      </c>
      <c r="AV135" s="440">
        <f t="shared" ref="AV135:AV142" si="93">SUM(D135)</f>
        <v>0</v>
      </c>
      <c r="AW135" s="440">
        <f t="shared" ref="AW135:AW142" si="94">+E135</f>
        <v>0</v>
      </c>
      <c r="AX135" s="440">
        <f t="shared" ref="AX135:AX142" si="95">+SUM(G135:P135)</f>
        <v>0</v>
      </c>
      <c r="AY135" s="440">
        <f t="shared" ref="AY135:AY142" si="96">+SUM(Q135:S135)</f>
        <v>0</v>
      </c>
      <c r="AZ135" s="440">
        <f t="shared" ref="AZ135:AZ142" si="97">+SUM(T135:W135)</f>
        <v>0</v>
      </c>
      <c r="BA135" s="440">
        <f t="shared" ref="BA135:BA142" si="98">+SUM(X135:AC135)</f>
        <v>0</v>
      </c>
      <c r="BB135" s="37">
        <f t="shared" si="92"/>
        <v>0</v>
      </c>
      <c r="BC135" s="440">
        <f t="shared" ref="BC135:BC142" si="99">+SUM(AJ135:AL135)</f>
        <v>0</v>
      </c>
      <c r="BD135" s="441">
        <f t="shared" ref="BD135:BD142" si="100">+SUM(AM135:AP135)</f>
        <v>0</v>
      </c>
      <c r="BE135" s="440">
        <f t="shared" ref="BE135:BE142" si="101">+SUM(AQ135:AT135)</f>
        <v>0</v>
      </c>
      <c r="BF135" s="54">
        <f t="shared" ref="BF135:BF142" si="102">SUM(AV135:BE135)</f>
        <v>0</v>
      </c>
      <c r="BG135" t="str">
        <f t="shared" si="80"/>
        <v>OK</v>
      </c>
    </row>
    <row r="136" spans="1:59" x14ac:dyDescent="0.25">
      <c r="A136" s="400">
        <v>133</v>
      </c>
      <c r="B136" s="285" t="str">
        <f>METAS!B132</f>
        <v>PORCENTAJE DE PERSONAS MORDIDAS CONTROLADAS</v>
      </c>
      <c r="C136" s="286" t="str">
        <f>METAS!D132</f>
        <v>ZOONOSIS</v>
      </c>
      <c r="D136" s="443">
        <f>IF(Config!$C$6=1,SUM(+Ene!D136),IF(Config!$C$6=2,SUM(+Ene!D136+Feb!D136),IF(Config!$C$6=3,SUM(+Ene!D136+Feb!D136+Mar!D136),IF(Config!$C$6=4,SUM(+Ene!D136+Feb!D136+Mar!D136+Abr!D136),IF(Config!$C$6=5,SUM(Ene!D136+Feb!D136+Mar!D136+Abr!D136+May!D136),IF(Config!$C$6=6,SUM(+Ene!D136+Feb!D136+Mar!D136+Abr!D136+May!D136+Jun!D136),IF(Config!$C$6=7,SUM(Ene!D136+Feb!D136+Mar!D136+Abr!D136+May!D136+Jun!D136+Jul!D136),IF(Config!$C$6=8,SUM(+Ene!D136+Feb!D136+Mar!D136+Abr!D136+May!D136+Jun!D136+Jul!D136+Ago!D136),IF(Config!$C$6=9,SUM(+Ene!D136+Feb!D136+Mar!D136+Abr!D136+May!D136+Jun!D136+Jul!D136+Ago!D136+Set!D136),IF(Config!$C$6=10,SUM(+Ene!D136+Feb!D136+Mar!D136+Abr!D136+May!D136+Jun!D136+Jul!D136+Ago!D136+Set!D136+Oct!D136),IF(Config!$C$6=11,SUM(+Ene!D136+Feb!D136+Mar!D136+Abr!D136+May!D136+Jun!D136+Jul!D136+Ago!D136+Set!D136+Oct!D136+Nov!D136),IF(Config!$C$6=12,SUM(+Ene!D136+Feb!D136+Mar!D136+Abr!D136+May!D136+Jun!D136+Jul!D136+Ago!D136+Set!D136+Oct!D136+Nov!D136+Dic!D136)))))))))))))</f>
        <v>0</v>
      </c>
      <c r="E136" s="443">
        <f>IF(Config!$C$6=1,SUM(+Ene!E136),IF(Config!$C$6=2,SUM(+Ene!E136+Feb!E136),IF(Config!$C$6=3,SUM(+Ene!E136+Feb!E136+Mar!E136),IF(Config!$C$6=4,SUM(+Ene!E136+Feb!E136+Mar!E136+Abr!E136),IF(Config!$C$6=5,SUM(Ene!E136+Feb!E136+Mar!E136+Abr!E136+May!E136),IF(Config!$C$6=6,SUM(+Ene!E136+Feb!E136+Mar!E136+Abr!E136+May!E136+Jun!E136),IF(Config!$C$6=7,SUM(Ene!E136+Feb!E136+Mar!E136+Abr!E136+May!E136+Jun!E136+Jul!E136),IF(Config!$C$6=8,SUM(+Ene!E136+Feb!E136+Mar!E136+Abr!E136+May!E136+Jun!E136+Jul!E136+Ago!E136),IF(Config!$C$6=9,SUM(+Ene!E136+Feb!E136+Mar!E136+Abr!E136+May!E136+Jun!E136+Jul!E136+Ago!E136+Set!E136),IF(Config!$C$6=10,SUM(+Ene!E136+Feb!E136+Mar!E136+Abr!E136+May!E136+Jun!E136+Jul!E136+Ago!E136+Set!E136+Oct!E136),IF(Config!$C$6=11,SUM(+Ene!E136+Feb!E136+Mar!E136+Abr!E136+May!E136+Jun!E136+Jul!E136+Ago!E136+Set!E136+Oct!E136+Nov!E136),IF(Config!$C$6=12,SUM(+Ene!E136+Feb!E136+Mar!E136+Abr!E136+May!E136+Jun!E136+Jul!E136+Ago!E136+Set!E136+Oct!E136+Nov!E136+Dic!E136)))))))))))))</f>
        <v>0</v>
      </c>
      <c r="F136" s="429">
        <f>IF(Config!$C$6=1,SUM(+Ene!F156),IF(Config!$C$6=2,SUM(+Ene!F156+Feb!F156),IF(Config!$C$6=3,SUM(+Ene!F156+Feb!F156+Mar!F156),IF(Config!$C$6=4,SUM(+Ene!F156+Feb!F156+Mar!F156+Abr!F156),IF(Config!$C$6=5,SUM(Ene!F156+Feb!F156+Mar!F156+Abr!F156+May!F156),IF(Config!$C$6=6,SUM(+Ene!F156+Feb!F156+Mar!F156+Abr!F156+May!F156+Jun!F156),IF(Config!$C$6=7,SUM(Ene!F156+Feb!F156+Mar!F156+Abr!F156+May!F156+Jun!F156+Jul!F156),IF(Config!$C$6=8,SUM(+Ene!F156+Feb!F156+Mar!F156+Abr!F156+May!F156+Jun!F156+Jul!F156+Ago!F156),IF(Config!$C$6=9,SUM(+Ene!F156+Feb!F156+Mar!F156+Abr!F156+May!F156+Jun!F156+Jul!F156+Ago!F156+Set!F156),IF(Config!$C$6=10,SUM(+Ene!F156+Feb!F156+Mar!F156+Abr!F156+May!F156+Jun!F156+Jul!F156+Ago!F156+Set!F156+Oct!F156),IF(Config!$C$6=11,SUM(+Ene!F156+Feb!F156+Mar!F156+Abr!F156+May!F156+Jun!F156+Jul!F156+Ago!F156+Set!F156+Oct!F156+Nov!F156),IF(Config!$C$6=12,SUM(+Ene!F156+Feb!F156+Mar!F156+Abr!F156+May!F156+Jun!F156+Jul!F156+Ago!F156+Set!F156+Oct!F156+Nov!F156+Dic!F156)))))))))))))</f>
        <v>0</v>
      </c>
      <c r="G136" s="443">
        <f>IF(Config!$C$6=1,SUM(+Ene!G136),IF(Config!$C$6=2,SUM(+Ene!G136+Feb!G136),IF(Config!$C$6=3,SUM(+Ene!G136+Feb!G136+Mar!G136),IF(Config!$C$6=4,SUM(+Ene!G136+Feb!G136+Mar!G136+Abr!G136),IF(Config!$C$6=5,SUM(Ene!G136+Feb!G136+Mar!G136+Abr!G136+May!G136),IF(Config!$C$6=6,SUM(+Ene!G136+Feb!G136+Mar!G136+Abr!G136+May!G136+Jun!G136),IF(Config!$C$6=7,SUM(Ene!G136+Feb!G136+Mar!G136+Abr!G136+May!G136+Jun!G136+Jul!G136),IF(Config!$C$6=8,SUM(+Ene!G136+Feb!G136+Mar!G136+Abr!G136+May!G136+Jun!G136+Jul!G136+Ago!G136),IF(Config!$C$6=9,SUM(+Ene!G136+Feb!G136+Mar!G136+Abr!G136+May!G136+Jun!G136+Jul!G136+Ago!G136+Set!G136),IF(Config!$C$6=10,SUM(+Ene!G136+Feb!G136+Mar!G136+Abr!G136+May!G136+Jun!G136+Jul!G136+Ago!G136+Set!G136+Oct!G136),IF(Config!$C$6=11,SUM(+Ene!G136+Feb!G136+Mar!G136+Abr!G136+May!G136+Jun!G136+Jul!G136+Ago!G136+Set!G136+Oct!G136+Nov!G136),IF(Config!$C$6=12,SUM(+Ene!G136+Feb!G136+Mar!G136+Abr!G136+May!G136+Jun!G136+Jul!G136+Ago!G136+Set!G136+Oct!G136+Nov!G136+Dic!G136)))))))))))))</f>
        <v>0</v>
      </c>
      <c r="H136" s="443">
        <f>IF(Config!$C$6=1,SUM(+Ene!H136),IF(Config!$C$6=2,SUM(+Ene!H136+Feb!H136),IF(Config!$C$6=3,SUM(+Ene!H136+Feb!H136+Mar!H136),IF(Config!$C$6=4,SUM(+Ene!H136+Feb!H136+Mar!H136+Abr!H136),IF(Config!$C$6=5,SUM(Ene!H136+Feb!H136+Mar!H136+Abr!H136+May!H136),IF(Config!$C$6=6,SUM(+Ene!H136+Feb!H136+Mar!H136+Abr!H136+May!H136+Jun!H136),IF(Config!$C$6=7,SUM(Ene!H136+Feb!H136+Mar!H136+Abr!H136+May!H136+Jun!H136+Jul!H136),IF(Config!$C$6=8,SUM(+Ene!H136+Feb!H136+Mar!H136+Abr!H136+May!H136+Jun!H136+Jul!H136+Ago!H136),IF(Config!$C$6=9,SUM(+Ene!H136+Feb!H136+Mar!H136+Abr!H136+May!H136+Jun!H136+Jul!H136+Ago!H136+Set!H136),IF(Config!$C$6=10,SUM(+Ene!H136+Feb!H136+Mar!H136+Abr!H136+May!H136+Jun!H136+Jul!H136+Ago!H136+Set!H136+Oct!H136),IF(Config!$C$6=11,SUM(+Ene!H136+Feb!H136+Mar!H136+Abr!H136+May!H136+Jun!H136+Jul!H136+Ago!H136+Set!H136+Oct!H136+Nov!H136),IF(Config!$C$6=12,SUM(+Ene!H136+Feb!H136+Mar!H136+Abr!H136+May!H136+Jun!H136+Jul!H136+Ago!H136+Set!H136+Oct!H136+Nov!H136+Dic!H136)))))))))))))</f>
        <v>0</v>
      </c>
      <c r="I136" s="443">
        <f>IF(Config!$C$6=1,SUM(+Ene!I136),IF(Config!$C$6=2,SUM(+Ene!I136+Feb!I136),IF(Config!$C$6=3,SUM(+Ene!I136+Feb!I136+Mar!I136),IF(Config!$C$6=4,SUM(+Ene!I136+Feb!I136+Mar!I136+Abr!I136),IF(Config!$C$6=5,SUM(Ene!I136+Feb!I136+Mar!I136+Abr!I136+May!I136),IF(Config!$C$6=6,SUM(+Ene!I136+Feb!I136+Mar!I136+Abr!I136+May!I136+Jun!I136),IF(Config!$C$6=7,SUM(Ene!I136+Feb!I136+Mar!I136+Abr!I136+May!I136+Jun!I136+Jul!I136),IF(Config!$C$6=8,SUM(+Ene!I136+Feb!I136+Mar!I136+Abr!I136+May!I136+Jun!I136+Jul!I136+Ago!I136),IF(Config!$C$6=9,SUM(+Ene!I136+Feb!I136+Mar!I136+Abr!I136+May!I136+Jun!I136+Jul!I136+Ago!I136+Set!I136),IF(Config!$C$6=10,SUM(+Ene!I136+Feb!I136+Mar!I136+Abr!I136+May!I136+Jun!I136+Jul!I136+Ago!I136+Set!I136+Oct!I136),IF(Config!$C$6=11,SUM(+Ene!I136+Feb!I136+Mar!I136+Abr!I136+May!I136+Jun!I136+Jul!I136+Ago!I136+Set!I136+Oct!I136+Nov!I136),IF(Config!$C$6=12,SUM(+Ene!I136+Feb!I136+Mar!I136+Abr!I136+May!I136+Jun!I136+Jul!I136+Ago!I136+Set!I136+Oct!I136+Nov!I136+Dic!I136)))))))))))))</f>
        <v>0</v>
      </c>
      <c r="J136" s="443">
        <f>IF(Config!$C$6=1,SUM(+Ene!J136),IF(Config!$C$6=2,SUM(+Ene!J136+Feb!J136),IF(Config!$C$6=3,SUM(+Ene!J136+Feb!J136+Mar!J136),IF(Config!$C$6=4,SUM(+Ene!J136+Feb!J136+Mar!J136+Abr!J136),IF(Config!$C$6=5,SUM(Ene!J136+Feb!J136+Mar!J136+Abr!J136+May!J136),IF(Config!$C$6=6,SUM(+Ene!J136+Feb!J136+Mar!J136+Abr!J136+May!J136+Jun!J136),IF(Config!$C$6=7,SUM(Ene!J136+Feb!J136+Mar!J136+Abr!J136+May!J136+Jun!J136+Jul!J136),IF(Config!$C$6=8,SUM(+Ene!J136+Feb!J136+Mar!J136+Abr!J136+May!J136+Jun!J136+Jul!J136+Ago!J136),IF(Config!$C$6=9,SUM(+Ene!J136+Feb!J136+Mar!J136+Abr!J136+May!J136+Jun!J136+Jul!J136+Ago!J136+Set!J136),IF(Config!$C$6=10,SUM(+Ene!J136+Feb!J136+Mar!J136+Abr!J136+May!J136+Jun!J136+Jul!J136+Ago!J136+Set!J136+Oct!J136),IF(Config!$C$6=11,SUM(+Ene!J136+Feb!J136+Mar!J136+Abr!J136+May!J136+Jun!J136+Jul!J136+Ago!J136+Set!J136+Oct!J136+Nov!J136),IF(Config!$C$6=12,SUM(+Ene!J136+Feb!J136+Mar!J136+Abr!J136+May!J136+Jun!J136+Jul!J136+Ago!J136+Set!J136+Oct!J136+Nov!J136+Dic!J136)))))))))))))</f>
        <v>0</v>
      </c>
      <c r="K136" s="443">
        <f>IF(Config!$C$6=1,SUM(+Ene!K136),IF(Config!$C$6=2,SUM(+Ene!K136+Feb!K136),IF(Config!$C$6=3,SUM(+Ene!K136+Feb!K136+Mar!K136),IF(Config!$C$6=4,SUM(+Ene!K136+Feb!K136+Mar!K136+Abr!K136),IF(Config!$C$6=5,SUM(Ene!K136+Feb!K136+Mar!K136+Abr!K136+May!K136),IF(Config!$C$6=6,SUM(+Ene!K136+Feb!K136+Mar!K136+Abr!K136+May!K136+Jun!K136),IF(Config!$C$6=7,SUM(Ene!K136+Feb!K136+Mar!K136+Abr!K136+May!K136+Jun!K136+Jul!K136),IF(Config!$C$6=8,SUM(+Ene!K136+Feb!K136+Mar!K136+Abr!K136+May!K136+Jun!K136+Jul!K136+Ago!K136),IF(Config!$C$6=9,SUM(+Ene!K136+Feb!K136+Mar!K136+Abr!K136+May!K136+Jun!K136+Jul!K136+Ago!K136+Set!K136),IF(Config!$C$6=10,SUM(+Ene!K136+Feb!K136+Mar!K136+Abr!K136+May!K136+Jun!K136+Jul!K136+Ago!K136+Set!K136+Oct!K136),IF(Config!$C$6=11,SUM(+Ene!K136+Feb!K136+Mar!K136+Abr!K136+May!K136+Jun!K136+Jul!K136+Ago!K136+Set!K136+Oct!K136+Nov!K136),IF(Config!$C$6=12,SUM(+Ene!K136+Feb!K136+Mar!K136+Abr!K136+May!K136+Jun!K136+Jul!K136+Ago!K136+Set!K136+Oct!K136+Nov!K136+Dic!K136)))))))))))))</f>
        <v>0</v>
      </c>
      <c r="L136" s="443">
        <f>IF(Config!$C$6=1,SUM(+Ene!L136),IF(Config!$C$6=2,SUM(+Ene!L136+Feb!L136),IF(Config!$C$6=3,SUM(+Ene!L136+Feb!L136+Mar!L136),IF(Config!$C$6=4,SUM(+Ene!L136+Feb!L136+Mar!L136+Abr!L136),IF(Config!$C$6=5,SUM(Ene!L136+Feb!L136+Mar!L136+Abr!L136+May!L136),IF(Config!$C$6=6,SUM(+Ene!L136+Feb!L136+Mar!L136+Abr!L136+May!L136+Jun!L136),IF(Config!$C$6=7,SUM(Ene!L136+Feb!L136+Mar!L136+Abr!L136+May!L136+Jun!L136+Jul!L136),IF(Config!$C$6=8,SUM(+Ene!L136+Feb!L136+Mar!L136+Abr!L136+May!L136+Jun!L136+Jul!L136+Ago!L136),IF(Config!$C$6=9,SUM(+Ene!L136+Feb!L136+Mar!L136+Abr!L136+May!L136+Jun!L136+Jul!L136+Ago!L136+Set!L136),IF(Config!$C$6=10,SUM(+Ene!L136+Feb!L136+Mar!L136+Abr!L136+May!L136+Jun!L136+Jul!L136+Ago!L136+Set!L136+Oct!L136),IF(Config!$C$6=11,SUM(+Ene!L136+Feb!L136+Mar!L136+Abr!L136+May!L136+Jun!L136+Jul!L136+Ago!L136+Set!L136+Oct!L136+Nov!L136),IF(Config!$C$6=12,SUM(+Ene!L136+Feb!L136+Mar!L136+Abr!L136+May!L136+Jun!L136+Jul!L136+Ago!L136+Set!L136+Oct!L136+Nov!L136+Dic!L136)))))))))))))</f>
        <v>0</v>
      </c>
      <c r="M136" s="443">
        <f>IF(Config!$C$6=1,SUM(+Ene!M136),IF(Config!$C$6=2,SUM(+Ene!M136+Feb!M136),IF(Config!$C$6=3,SUM(+Ene!M136+Feb!M136+Mar!M136),IF(Config!$C$6=4,SUM(+Ene!M136+Feb!M136+Mar!M136+Abr!M136),IF(Config!$C$6=5,SUM(Ene!M136+Feb!M136+Mar!M136+Abr!M136+May!M136),IF(Config!$C$6=6,SUM(+Ene!M136+Feb!M136+Mar!M136+Abr!M136+May!M136+Jun!M136),IF(Config!$C$6=7,SUM(Ene!M136+Feb!M136+Mar!M136+Abr!M136+May!M136+Jun!M136+Jul!M136),IF(Config!$C$6=8,SUM(+Ene!M136+Feb!M136+Mar!M136+Abr!M136+May!M136+Jun!M136+Jul!M136+Ago!M136),IF(Config!$C$6=9,SUM(+Ene!M136+Feb!M136+Mar!M136+Abr!M136+May!M136+Jun!M136+Jul!M136+Ago!M136+Set!M136),IF(Config!$C$6=10,SUM(+Ene!M136+Feb!M136+Mar!M136+Abr!M136+May!M136+Jun!M136+Jul!M136+Ago!M136+Set!M136+Oct!M136),IF(Config!$C$6=11,SUM(+Ene!M136+Feb!M136+Mar!M136+Abr!M136+May!M136+Jun!M136+Jul!M136+Ago!M136+Set!M136+Oct!M136+Nov!M136),IF(Config!$C$6=12,SUM(+Ene!M136+Feb!M136+Mar!M136+Abr!M136+May!M136+Jun!M136+Jul!M136+Ago!M136+Set!M136+Oct!M136+Nov!M136+Dic!M136)))))))))))))</f>
        <v>0</v>
      </c>
      <c r="N136" s="443">
        <f>IF(Config!$C$6=1,SUM(+Ene!N136),IF(Config!$C$6=2,SUM(+Ene!N136+Feb!N136),IF(Config!$C$6=3,SUM(+Ene!N136+Feb!N136+Mar!N136),IF(Config!$C$6=4,SUM(+Ene!N136+Feb!N136+Mar!N136+Abr!N136),IF(Config!$C$6=5,SUM(Ene!N136+Feb!N136+Mar!N136+Abr!N136+May!N136),IF(Config!$C$6=6,SUM(+Ene!N136+Feb!N136+Mar!N136+Abr!N136+May!N136+Jun!N136),IF(Config!$C$6=7,SUM(Ene!N136+Feb!N136+Mar!N136+Abr!N136+May!N136+Jun!N136+Jul!N136),IF(Config!$C$6=8,SUM(+Ene!N136+Feb!N136+Mar!N136+Abr!N136+May!N136+Jun!N136+Jul!N136+Ago!N136),IF(Config!$C$6=9,SUM(+Ene!N136+Feb!N136+Mar!N136+Abr!N136+May!N136+Jun!N136+Jul!N136+Ago!N136+Set!N136),IF(Config!$C$6=10,SUM(+Ene!N136+Feb!N136+Mar!N136+Abr!N136+May!N136+Jun!N136+Jul!N136+Ago!N136+Set!N136+Oct!N136),IF(Config!$C$6=11,SUM(+Ene!N136+Feb!N136+Mar!N136+Abr!N136+May!N136+Jun!N136+Jul!N136+Ago!N136+Set!N136+Oct!N136+Nov!N136),IF(Config!$C$6=12,SUM(+Ene!N136+Feb!N136+Mar!N136+Abr!N136+May!N136+Jun!N136+Jul!N136+Ago!N136+Set!N136+Oct!N136+Nov!N136+Dic!N136)))))))))))))</f>
        <v>0</v>
      </c>
      <c r="O136" s="443">
        <f>IF(Config!$C$6=1,SUM(+Ene!O136),IF(Config!$C$6=2,SUM(+Ene!O136+Feb!O136),IF(Config!$C$6=3,SUM(+Ene!O136+Feb!O136+Mar!O136),IF(Config!$C$6=4,SUM(+Ene!O136+Feb!O136+Mar!O136+Abr!O136),IF(Config!$C$6=5,SUM(Ene!O136+Feb!O136+Mar!O136+Abr!O136+May!O136),IF(Config!$C$6=6,SUM(+Ene!O136+Feb!O136+Mar!O136+Abr!O136+May!O136+Jun!O136),IF(Config!$C$6=7,SUM(Ene!O136+Feb!O136+Mar!O136+Abr!O136+May!O136+Jun!O136+Jul!O136),IF(Config!$C$6=8,SUM(+Ene!O136+Feb!O136+Mar!O136+Abr!O136+May!O136+Jun!O136+Jul!O136+Ago!O136),IF(Config!$C$6=9,SUM(+Ene!O136+Feb!O136+Mar!O136+Abr!O136+May!O136+Jun!O136+Jul!O136+Ago!O136+Set!O136),IF(Config!$C$6=10,SUM(+Ene!O136+Feb!O136+Mar!O136+Abr!O136+May!O136+Jun!O136+Jul!O136+Ago!O136+Set!O136+Oct!O136),IF(Config!$C$6=11,SUM(+Ene!O136+Feb!O136+Mar!O136+Abr!O136+May!O136+Jun!O136+Jul!O136+Ago!O136+Set!O136+Oct!O136+Nov!O136),IF(Config!$C$6=12,SUM(+Ene!O136+Feb!O136+Mar!O136+Abr!O136+May!O136+Jun!O136+Jul!O136+Ago!O136+Set!O136+Oct!O136+Nov!O136+Dic!O136)))))))))))))</f>
        <v>0</v>
      </c>
      <c r="P136" s="443">
        <f>IF(Config!$C$6=1,SUM(+Ene!P136),IF(Config!$C$6=2,SUM(+Ene!P136+Feb!P136),IF(Config!$C$6=3,SUM(+Ene!P136+Feb!P136+Mar!P136),IF(Config!$C$6=4,SUM(+Ene!P136+Feb!P136+Mar!P136+Abr!P136),IF(Config!$C$6=5,SUM(Ene!P136+Feb!P136+Mar!P136+Abr!P136+May!P136),IF(Config!$C$6=6,SUM(+Ene!P136+Feb!P136+Mar!P136+Abr!P136+May!P136+Jun!P136),IF(Config!$C$6=7,SUM(Ene!P136+Feb!P136+Mar!P136+Abr!P136+May!P136+Jun!P136+Jul!P136),IF(Config!$C$6=8,SUM(+Ene!P136+Feb!P136+Mar!P136+Abr!P136+May!P136+Jun!P136+Jul!P136+Ago!P136),IF(Config!$C$6=9,SUM(+Ene!P136+Feb!P136+Mar!P136+Abr!P136+May!P136+Jun!P136+Jul!P136+Ago!P136+Set!P136),IF(Config!$C$6=10,SUM(+Ene!P136+Feb!P136+Mar!P136+Abr!P136+May!P136+Jun!P136+Jul!P136+Ago!P136+Set!P136+Oct!P136),IF(Config!$C$6=11,SUM(+Ene!P136+Feb!P136+Mar!P136+Abr!P136+May!P136+Jun!P136+Jul!P136+Ago!P136+Set!P136+Oct!P136+Nov!P136),IF(Config!$C$6=12,SUM(+Ene!P136+Feb!P136+Mar!P136+Abr!P136+May!P136+Jun!P136+Jul!P136+Ago!P136+Set!P136+Oct!P136+Nov!P136+Dic!P136)))))))))))))</f>
        <v>0</v>
      </c>
      <c r="Q136" s="443">
        <f>IF(Config!$C$6=1,SUM(+Ene!Q136),IF(Config!$C$6=2,SUM(+Ene!Q136+Feb!Q136),IF(Config!$C$6=3,SUM(+Ene!Q136+Feb!Q136+Mar!Q136),IF(Config!$C$6=4,SUM(+Ene!Q136+Feb!Q136+Mar!Q136+Abr!Q136),IF(Config!$C$6=5,SUM(Ene!Q136+Feb!Q136+Mar!Q136+Abr!Q136+May!Q136),IF(Config!$C$6=6,SUM(+Ene!Q136+Feb!Q136+Mar!Q136+Abr!Q136+May!Q136+Jun!Q136),IF(Config!$C$6=7,SUM(Ene!Q136+Feb!Q136+Mar!Q136+Abr!Q136+May!Q136+Jun!Q136+Jul!Q136),IF(Config!$C$6=8,SUM(+Ene!Q136+Feb!Q136+Mar!Q136+Abr!Q136+May!Q136+Jun!Q136+Jul!Q136+Ago!Q136),IF(Config!$C$6=9,SUM(+Ene!Q136+Feb!Q136+Mar!Q136+Abr!Q136+May!Q136+Jun!Q136+Jul!Q136+Ago!Q136+Set!Q136),IF(Config!$C$6=10,SUM(+Ene!Q136+Feb!Q136+Mar!Q136+Abr!Q136+May!Q136+Jun!Q136+Jul!Q136+Ago!Q136+Set!Q136+Oct!Q136),IF(Config!$C$6=11,SUM(+Ene!Q136+Feb!Q136+Mar!Q136+Abr!Q136+May!Q136+Jun!Q136+Jul!Q136+Ago!Q136+Set!Q136+Oct!Q136+Nov!Q136),IF(Config!$C$6=12,SUM(+Ene!Q136+Feb!Q136+Mar!Q136+Abr!Q136+May!Q136+Jun!Q136+Jul!Q136+Ago!Q136+Set!Q136+Oct!Q136+Nov!Q136+Dic!Q136)))))))))))))</f>
        <v>0</v>
      </c>
      <c r="R136" s="443">
        <f>IF(Config!$C$6=1,SUM(+Ene!R136),IF(Config!$C$6=2,SUM(+Ene!R136+Feb!R136),IF(Config!$C$6=3,SUM(+Ene!R136+Feb!R136+Mar!R136),IF(Config!$C$6=4,SUM(+Ene!R136+Feb!R136+Mar!R136+Abr!R136),IF(Config!$C$6=5,SUM(Ene!R136+Feb!R136+Mar!R136+Abr!R136+May!R136),IF(Config!$C$6=6,SUM(+Ene!R136+Feb!R136+Mar!R136+Abr!R136+May!R136+Jun!R136),IF(Config!$C$6=7,SUM(Ene!R136+Feb!R136+Mar!R136+Abr!R136+May!R136+Jun!R136+Jul!R136),IF(Config!$C$6=8,SUM(+Ene!R136+Feb!R136+Mar!R136+Abr!R136+May!R136+Jun!R136+Jul!R136+Ago!R136),IF(Config!$C$6=9,SUM(+Ene!R136+Feb!R136+Mar!R136+Abr!R136+May!R136+Jun!R136+Jul!R136+Ago!R136+Set!R136),IF(Config!$C$6=10,SUM(+Ene!R136+Feb!R136+Mar!R136+Abr!R136+May!R136+Jun!R136+Jul!R136+Ago!R136+Set!R136+Oct!R136),IF(Config!$C$6=11,SUM(+Ene!R136+Feb!R136+Mar!R136+Abr!R136+May!R136+Jun!R136+Jul!R136+Ago!R136+Set!R136+Oct!R136+Nov!R136),IF(Config!$C$6=12,SUM(+Ene!R136+Feb!R136+Mar!R136+Abr!R136+May!R136+Jun!R136+Jul!R136+Ago!R136+Set!R136+Oct!R136+Nov!R136+Dic!R136)))))))))))))</f>
        <v>0</v>
      </c>
      <c r="S136" s="443">
        <f>IF(Config!$C$6=1,SUM(+Ene!S136),IF(Config!$C$6=2,SUM(+Ene!S136+Feb!S136),IF(Config!$C$6=3,SUM(+Ene!S136+Feb!S136+Mar!S136),IF(Config!$C$6=4,SUM(+Ene!S136+Feb!S136+Mar!S136+Abr!S136),IF(Config!$C$6=5,SUM(Ene!S136+Feb!S136+Mar!S136+Abr!S136+May!S136),IF(Config!$C$6=6,SUM(+Ene!S136+Feb!S136+Mar!S136+Abr!S136+May!S136+Jun!S136),IF(Config!$C$6=7,SUM(Ene!S136+Feb!S136+Mar!S136+Abr!S136+May!S136+Jun!S136+Jul!S136),IF(Config!$C$6=8,SUM(+Ene!S136+Feb!S136+Mar!S136+Abr!S136+May!S136+Jun!S136+Jul!S136+Ago!S136),IF(Config!$C$6=9,SUM(+Ene!S136+Feb!S136+Mar!S136+Abr!S136+May!S136+Jun!S136+Jul!S136+Ago!S136+Set!S136),IF(Config!$C$6=10,SUM(+Ene!S136+Feb!S136+Mar!S136+Abr!S136+May!S136+Jun!S136+Jul!S136+Ago!S136+Set!S136+Oct!S136),IF(Config!$C$6=11,SUM(+Ene!S136+Feb!S136+Mar!S136+Abr!S136+May!S136+Jun!S136+Jul!S136+Ago!S136+Set!S136+Oct!S136+Nov!S136),IF(Config!$C$6=12,SUM(+Ene!S136+Feb!S136+Mar!S136+Abr!S136+May!S136+Jun!S136+Jul!S136+Ago!S136+Set!S136+Oct!S136+Nov!S136+Dic!S136)))))))))))))</f>
        <v>0</v>
      </c>
      <c r="T136" s="443">
        <f>IF(Config!$C$6=1,SUM(+Ene!T136),IF(Config!$C$6=2,SUM(+Ene!T136+Feb!T136),IF(Config!$C$6=3,SUM(+Ene!T136+Feb!T136+Mar!T136),IF(Config!$C$6=4,SUM(+Ene!T136+Feb!T136+Mar!T136+Abr!T136),IF(Config!$C$6=5,SUM(Ene!T136+Feb!T136+Mar!T136+Abr!T136+May!T136),IF(Config!$C$6=6,SUM(+Ene!T136+Feb!T136+Mar!T136+Abr!T136+May!T136+Jun!T136),IF(Config!$C$6=7,SUM(Ene!T136+Feb!T136+Mar!T136+Abr!T136+May!T136+Jun!T136+Jul!T136),IF(Config!$C$6=8,SUM(+Ene!T136+Feb!T136+Mar!T136+Abr!T136+May!T136+Jun!T136+Jul!T136+Ago!T136),IF(Config!$C$6=9,SUM(+Ene!T136+Feb!T136+Mar!T136+Abr!T136+May!T136+Jun!T136+Jul!T136+Ago!T136+Set!T136),IF(Config!$C$6=10,SUM(+Ene!T136+Feb!T136+Mar!T136+Abr!T136+May!T136+Jun!T136+Jul!T136+Ago!T136+Set!T136+Oct!T136),IF(Config!$C$6=11,SUM(+Ene!T136+Feb!T136+Mar!T136+Abr!T136+May!T136+Jun!T136+Jul!T136+Ago!T136+Set!T136+Oct!T136+Nov!T136),IF(Config!$C$6=12,SUM(+Ene!T136+Feb!T136+Mar!T136+Abr!T136+May!T136+Jun!T136+Jul!T136+Ago!T136+Set!T136+Oct!T136+Nov!T136+Dic!T136)))))))))))))</f>
        <v>0</v>
      </c>
      <c r="U136" s="443">
        <f>IF(Config!$C$6=1,SUM(+Ene!U136),IF(Config!$C$6=2,SUM(+Ene!U136+Feb!U136),IF(Config!$C$6=3,SUM(+Ene!U136+Feb!U136+Mar!U136),IF(Config!$C$6=4,SUM(+Ene!U136+Feb!U136+Mar!U136+Abr!U136),IF(Config!$C$6=5,SUM(Ene!U136+Feb!U136+Mar!U136+Abr!U136+May!U136),IF(Config!$C$6=6,SUM(+Ene!U136+Feb!U136+Mar!U136+Abr!U136+May!U136+Jun!U136),IF(Config!$C$6=7,SUM(Ene!U136+Feb!U136+Mar!U136+Abr!U136+May!U136+Jun!U136+Jul!U136),IF(Config!$C$6=8,SUM(+Ene!U136+Feb!U136+Mar!U136+Abr!U136+May!U136+Jun!U136+Jul!U136+Ago!U136),IF(Config!$C$6=9,SUM(+Ene!U136+Feb!U136+Mar!U136+Abr!U136+May!U136+Jun!U136+Jul!U136+Ago!U136+Set!U136),IF(Config!$C$6=10,SUM(+Ene!U136+Feb!U136+Mar!U136+Abr!U136+May!U136+Jun!U136+Jul!U136+Ago!U136+Set!U136+Oct!U136),IF(Config!$C$6=11,SUM(+Ene!U136+Feb!U136+Mar!U136+Abr!U136+May!U136+Jun!U136+Jul!U136+Ago!U136+Set!U136+Oct!U136+Nov!U136),IF(Config!$C$6=12,SUM(+Ene!U136+Feb!U136+Mar!U136+Abr!U136+May!U136+Jun!U136+Jul!U136+Ago!U136+Set!U136+Oct!U136+Nov!U136+Dic!U136)))))))))))))</f>
        <v>0</v>
      </c>
      <c r="V136" s="443">
        <f>IF(Config!$C$6=1,SUM(+Ene!V136),IF(Config!$C$6=2,SUM(+Ene!V136+Feb!V136),IF(Config!$C$6=3,SUM(+Ene!V136+Feb!V136+Mar!V136),IF(Config!$C$6=4,SUM(+Ene!V136+Feb!V136+Mar!V136+Abr!V136),IF(Config!$C$6=5,SUM(Ene!V136+Feb!V136+Mar!V136+Abr!V136+May!V136),IF(Config!$C$6=6,SUM(+Ene!V136+Feb!V136+Mar!V136+Abr!V136+May!V136+Jun!V136),IF(Config!$C$6=7,SUM(Ene!V136+Feb!V136+Mar!V136+Abr!V136+May!V136+Jun!V136+Jul!V136),IF(Config!$C$6=8,SUM(+Ene!V136+Feb!V136+Mar!V136+Abr!V136+May!V136+Jun!V136+Jul!V136+Ago!V136),IF(Config!$C$6=9,SUM(+Ene!V136+Feb!V136+Mar!V136+Abr!V136+May!V136+Jun!V136+Jul!V136+Ago!V136+Set!V136),IF(Config!$C$6=10,SUM(+Ene!V136+Feb!V136+Mar!V136+Abr!V136+May!V136+Jun!V136+Jul!V136+Ago!V136+Set!V136+Oct!V136),IF(Config!$C$6=11,SUM(+Ene!V136+Feb!V136+Mar!V136+Abr!V136+May!V136+Jun!V136+Jul!V136+Ago!V136+Set!V136+Oct!V136+Nov!V136),IF(Config!$C$6=12,SUM(+Ene!V136+Feb!V136+Mar!V136+Abr!V136+May!V136+Jun!V136+Jul!V136+Ago!V136+Set!V136+Oct!V136+Nov!V136+Dic!V136)))))))))))))</f>
        <v>0</v>
      </c>
      <c r="W136" s="443">
        <f>IF(Config!$C$6=1,SUM(+Ene!W136),IF(Config!$C$6=2,SUM(+Ene!W136+Feb!W136),IF(Config!$C$6=3,SUM(+Ene!W136+Feb!W136+Mar!W136),IF(Config!$C$6=4,SUM(+Ene!W136+Feb!W136+Mar!W136+Abr!W136),IF(Config!$C$6=5,SUM(Ene!W136+Feb!W136+Mar!W136+Abr!W136+May!W136),IF(Config!$C$6=6,SUM(+Ene!W136+Feb!W136+Mar!W136+Abr!W136+May!W136+Jun!W136),IF(Config!$C$6=7,SUM(Ene!W136+Feb!W136+Mar!W136+Abr!W136+May!W136+Jun!W136+Jul!W136),IF(Config!$C$6=8,SUM(+Ene!W136+Feb!W136+Mar!W136+Abr!W136+May!W136+Jun!W136+Jul!W136+Ago!W136),IF(Config!$C$6=9,SUM(+Ene!W136+Feb!W136+Mar!W136+Abr!W136+May!W136+Jun!W136+Jul!W136+Ago!W136+Set!W136),IF(Config!$C$6=10,SUM(+Ene!W136+Feb!W136+Mar!W136+Abr!W136+May!W136+Jun!W136+Jul!W136+Ago!W136+Set!W136+Oct!W136),IF(Config!$C$6=11,SUM(+Ene!W136+Feb!W136+Mar!W136+Abr!W136+May!W136+Jun!W136+Jul!W136+Ago!W136+Set!W136+Oct!W136+Nov!W136),IF(Config!$C$6=12,SUM(+Ene!W136+Feb!W136+Mar!W136+Abr!W136+May!W136+Jun!W136+Jul!W136+Ago!W136+Set!W136+Oct!W136+Nov!W136+Dic!W136)))))))))))))</f>
        <v>0</v>
      </c>
      <c r="X136" s="443">
        <f>IF(Config!$C$6=1,SUM(+Ene!X136),IF(Config!$C$6=2,SUM(+Ene!X136+Feb!X136),IF(Config!$C$6=3,SUM(+Ene!X136+Feb!X136+Mar!X136),IF(Config!$C$6=4,SUM(+Ene!X136+Feb!X136+Mar!X136+Abr!X136),IF(Config!$C$6=5,SUM(Ene!X136+Feb!X136+Mar!X136+Abr!X136+May!X136),IF(Config!$C$6=6,SUM(+Ene!X136+Feb!X136+Mar!X136+Abr!X136+May!X136+Jun!X136),IF(Config!$C$6=7,SUM(Ene!X136+Feb!X136+Mar!X136+Abr!X136+May!X136+Jun!X136+Jul!X136),IF(Config!$C$6=8,SUM(+Ene!X136+Feb!X136+Mar!X136+Abr!X136+May!X136+Jun!X136+Jul!X136+Ago!X136),IF(Config!$C$6=9,SUM(+Ene!X136+Feb!X136+Mar!X136+Abr!X136+May!X136+Jun!X136+Jul!X136+Ago!X136+Set!X136),IF(Config!$C$6=10,SUM(+Ene!X136+Feb!X136+Mar!X136+Abr!X136+May!X136+Jun!X136+Jul!X136+Ago!X136+Set!X136+Oct!X136),IF(Config!$C$6=11,SUM(+Ene!X136+Feb!X136+Mar!X136+Abr!X136+May!X136+Jun!X136+Jul!X136+Ago!X136+Set!X136+Oct!X136+Nov!X136),IF(Config!$C$6=12,SUM(+Ene!X136+Feb!X136+Mar!X136+Abr!X136+May!X136+Jun!X136+Jul!X136+Ago!X136+Set!X136+Oct!X136+Nov!X136+Dic!X136)))))))))))))</f>
        <v>0</v>
      </c>
      <c r="Y136" s="443">
        <f>IF(Config!$C$6=1,SUM(+Ene!Y136),IF(Config!$C$6=2,SUM(+Ene!Y136+Feb!Y136),IF(Config!$C$6=3,SUM(+Ene!Y136+Feb!Y136+Mar!Y136),IF(Config!$C$6=4,SUM(+Ene!Y136+Feb!Y136+Mar!Y136+Abr!Y136),IF(Config!$C$6=5,SUM(Ene!Y136+Feb!Y136+Mar!Y136+Abr!Y136+May!Y136),IF(Config!$C$6=6,SUM(+Ene!Y136+Feb!Y136+Mar!Y136+Abr!Y136+May!Y136+Jun!Y136),IF(Config!$C$6=7,SUM(Ene!Y136+Feb!Y136+Mar!Y136+Abr!Y136+May!Y136+Jun!Y136+Jul!Y136),IF(Config!$C$6=8,SUM(+Ene!Y136+Feb!Y136+Mar!Y136+Abr!Y136+May!Y136+Jun!Y136+Jul!Y136+Ago!Y136),IF(Config!$C$6=9,SUM(+Ene!Y136+Feb!Y136+Mar!Y136+Abr!Y136+May!Y136+Jun!Y136+Jul!Y136+Ago!Y136+Set!Y136),IF(Config!$C$6=10,SUM(+Ene!Y136+Feb!Y136+Mar!Y136+Abr!Y136+May!Y136+Jun!Y136+Jul!Y136+Ago!Y136+Set!Y136+Oct!Y136),IF(Config!$C$6=11,SUM(+Ene!Y136+Feb!Y136+Mar!Y136+Abr!Y136+May!Y136+Jun!Y136+Jul!Y136+Ago!Y136+Set!Y136+Oct!Y136+Nov!Y136),IF(Config!$C$6=12,SUM(+Ene!Y136+Feb!Y136+Mar!Y136+Abr!Y136+May!Y136+Jun!Y136+Jul!Y136+Ago!Y136+Set!Y136+Oct!Y136+Nov!Y136+Dic!Y136)))))))))))))</f>
        <v>0</v>
      </c>
      <c r="Z136" s="443">
        <f>IF(Config!$C$6=1,SUM(+Ene!Z136),IF(Config!$C$6=2,SUM(+Ene!Z136+Feb!Z136),IF(Config!$C$6=3,SUM(+Ene!Z136+Feb!Z136+Mar!Z136),IF(Config!$C$6=4,SUM(+Ene!Z136+Feb!Z136+Mar!Z136+Abr!Z136),IF(Config!$C$6=5,SUM(Ene!Z136+Feb!Z136+Mar!Z136+Abr!Z136+May!Z136),IF(Config!$C$6=6,SUM(+Ene!Z136+Feb!Z136+Mar!Z136+Abr!Z136+May!Z136+Jun!Z136),IF(Config!$C$6=7,SUM(Ene!Z136+Feb!Z136+Mar!Z136+Abr!Z136+May!Z136+Jun!Z136+Jul!Z136),IF(Config!$C$6=8,SUM(+Ene!Z136+Feb!Z136+Mar!Z136+Abr!Z136+May!Z136+Jun!Z136+Jul!Z136+Ago!Z136),IF(Config!$C$6=9,SUM(+Ene!Z136+Feb!Z136+Mar!Z136+Abr!Z136+May!Z136+Jun!Z136+Jul!Z136+Ago!Z136+Set!Z136),IF(Config!$C$6=10,SUM(+Ene!Z136+Feb!Z136+Mar!Z136+Abr!Z136+May!Z136+Jun!Z136+Jul!Z136+Ago!Z136+Set!Z136+Oct!Z136),IF(Config!$C$6=11,SUM(+Ene!Z136+Feb!Z136+Mar!Z136+Abr!Z136+May!Z136+Jun!Z136+Jul!Z136+Ago!Z136+Set!Z136+Oct!Z136+Nov!Z136),IF(Config!$C$6=12,SUM(+Ene!Z136+Feb!Z136+Mar!Z136+Abr!Z136+May!Z136+Jun!Z136+Jul!Z136+Ago!Z136+Set!Z136+Oct!Z136+Nov!Z136+Dic!Z136)))))))))))))</f>
        <v>0</v>
      </c>
      <c r="AA136" s="443">
        <f>IF(Config!$C$6=1,SUM(+Ene!AA136),IF(Config!$C$6=2,SUM(+Ene!AA136+Feb!AA136),IF(Config!$C$6=3,SUM(+Ene!AA136+Feb!AA136+Mar!AA136),IF(Config!$C$6=4,SUM(+Ene!AA136+Feb!AA136+Mar!AA136+Abr!AA136),IF(Config!$C$6=5,SUM(Ene!AA136+Feb!AA136+Mar!AA136+Abr!AA136+May!AA136),IF(Config!$C$6=6,SUM(+Ene!AA136+Feb!AA136+Mar!AA136+Abr!AA136+May!AA136+Jun!AA136),IF(Config!$C$6=7,SUM(Ene!AA136+Feb!AA136+Mar!AA136+Abr!AA136+May!AA136+Jun!AA136+Jul!AA136),IF(Config!$C$6=8,SUM(+Ene!AA136+Feb!AA136+Mar!AA136+Abr!AA136+May!AA136+Jun!AA136+Jul!AA136+Ago!AA136),IF(Config!$C$6=9,SUM(+Ene!AA136+Feb!AA136+Mar!AA136+Abr!AA136+May!AA136+Jun!AA136+Jul!AA136+Ago!AA136+Set!AA136),IF(Config!$C$6=10,SUM(+Ene!AA136+Feb!AA136+Mar!AA136+Abr!AA136+May!AA136+Jun!AA136+Jul!AA136+Ago!AA136+Set!AA136+Oct!AA136),IF(Config!$C$6=11,SUM(+Ene!AA136+Feb!AA136+Mar!AA136+Abr!AA136+May!AA136+Jun!AA136+Jul!AA136+Ago!AA136+Set!AA136+Oct!AA136+Nov!AA136),IF(Config!$C$6=12,SUM(+Ene!AA136+Feb!AA136+Mar!AA136+Abr!AA136+May!AA136+Jun!AA136+Jul!AA136+Ago!AA136+Set!AA136+Oct!AA136+Nov!AA136+Dic!AA136)))))))))))))</f>
        <v>0</v>
      </c>
      <c r="AB136" s="443">
        <f>IF(Config!$C$6=1,SUM(+Ene!AB136),IF(Config!$C$6=2,SUM(+Ene!AB136+Feb!AB136),IF(Config!$C$6=3,SUM(+Ene!AB136+Feb!AB136+Mar!AB136),IF(Config!$C$6=4,SUM(+Ene!AB136+Feb!AB136+Mar!AB136+Abr!AB136),IF(Config!$C$6=5,SUM(Ene!AB136+Feb!AB136+Mar!AB136+Abr!AB136+May!AB136),IF(Config!$C$6=6,SUM(+Ene!AB136+Feb!AB136+Mar!AB136+Abr!AB136+May!AB136+Jun!AB136),IF(Config!$C$6=7,SUM(Ene!AB136+Feb!AB136+Mar!AB136+Abr!AB136+May!AB136+Jun!AB136+Jul!AB136),IF(Config!$C$6=8,SUM(+Ene!AB136+Feb!AB136+Mar!AB136+Abr!AB136+May!AB136+Jun!AB136+Jul!AB136+Ago!AB136),IF(Config!$C$6=9,SUM(+Ene!AB136+Feb!AB136+Mar!AB136+Abr!AB136+May!AB136+Jun!AB136+Jul!AB136+Ago!AB136+Set!AB136),IF(Config!$C$6=10,SUM(+Ene!AB136+Feb!AB136+Mar!AB136+Abr!AB136+May!AB136+Jun!AB136+Jul!AB136+Ago!AB136+Set!AB136+Oct!AB136),IF(Config!$C$6=11,SUM(+Ene!AB136+Feb!AB136+Mar!AB136+Abr!AB136+May!AB136+Jun!AB136+Jul!AB136+Ago!AB136+Set!AB136+Oct!AB136+Nov!AB136),IF(Config!$C$6=12,SUM(+Ene!AB136+Feb!AB136+Mar!AB136+Abr!AB136+May!AB136+Jun!AB136+Jul!AB136+Ago!AB136+Set!AB136+Oct!AB136+Nov!AB136+Dic!AB136)))))))))))))</f>
        <v>0</v>
      </c>
      <c r="AC136" s="443">
        <f>IF(Config!$C$6=1,SUM(+Ene!AC136),IF(Config!$C$6=2,SUM(+Ene!AC136+Feb!AC136),IF(Config!$C$6=3,SUM(+Ene!AC136+Feb!AC136+Mar!AC136),IF(Config!$C$6=4,SUM(+Ene!AC136+Feb!AC136+Mar!AC136+Abr!AC136),IF(Config!$C$6=5,SUM(Ene!AC136+Feb!AC136+Mar!AC136+Abr!AC136+May!AC136),IF(Config!$C$6=6,SUM(+Ene!AC136+Feb!AC136+Mar!AC136+Abr!AC136+May!AC136+Jun!AC136),IF(Config!$C$6=7,SUM(Ene!AC136+Feb!AC136+Mar!AC136+Abr!AC136+May!AC136+Jun!AC136+Jul!AC136),IF(Config!$C$6=8,SUM(+Ene!AC136+Feb!AC136+Mar!AC136+Abr!AC136+May!AC136+Jun!AC136+Jul!AC136+Ago!AC136),IF(Config!$C$6=9,SUM(+Ene!AC136+Feb!AC136+Mar!AC136+Abr!AC136+May!AC136+Jun!AC136+Jul!AC136+Ago!AC136+Set!AC136),IF(Config!$C$6=10,SUM(+Ene!AC136+Feb!AC136+Mar!AC136+Abr!AC136+May!AC136+Jun!AC136+Jul!AC136+Ago!AC136+Set!AC136+Oct!AC136),IF(Config!$C$6=11,SUM(+Ene!AC136+Feb!AC136+Mar!AC136+Abr!AC136+May!AC136+Jun!AC136+Jul!AC136+Ago!AC136+Set!AC136+Oct!AC136+Nov!AC136),IF(Config!$C$6=12,SUM(+Ene!AC136+Feb!AC136+Mar!AC136+Abr!AC136+May!AC136+Jun!AC136+Jul!AC136+Ago!AC136+Set!AC136+Oct!AC136+Nov!AC136+Dic!AC136)))))))))))))</f>
        <v>0</v>
      </c>
      <c r="AD136" s="443">
        <f>IF(Config!$C$6=1,SUM(+Ene!AD136),IF(Config!$C$6=2,SUM(+Ene!AD136+Feb!AD136),IF(Config!$C$6=3,SUM(+Ene!AD136+Feb!AD136+Mar!AD136),IF(Config!$C$6=4,SUM(+Ene!AD136+Feb!AD136+Mar!AD136+Abr!AD136),IF(Config!$C$6=5,SUM(Ene!AD136+Feb!AD136+Mar!AD136+Abr!AD136+May!AD136),IF(Config!$C$6=6,SUM(+Ene!AD136+Feb!AD136+Mar!AD136+Abr!AD136+May!AD136+Jun!AD136),IF(Config!$C$6=7,SUM(Ene!AD136+Feb!AD136+Mar!AD136+Abr!AD136+May!AD136+Jun!AD136+Jul!AD136),IF(Config!$C$6=8,SUM(+Ene!AD136+Feb!AD136+Mar!AD136+Abr!AD136+May!AD136+Jun!AD136+Jul!AD136+Ago!AD136),IF(Config!$C$6=9,SUM(+Ene!AD136+Feb!AD136+Mar!AD136+Abr!AD136+May!AD136+Jun!AD136+Jul!AD136+Ago!AD136+Set!AD136),IF(Config!$C$6=10,SUM(+Ene!AD136+Feb!AD136+Mar!AD136+Abr!AD136+May!AD136+Jun!AD136+Jul!AD136+Ago!AD136+Set!AD136+Oct!AD136),IF(Config!$C$6=11,SUM(+Ene!AD136+Feb!AD136+Mar!AD136+Abr!AD136+May!AD136+Jun!AD136+Jul!AD136+Ago!AD136+Set!AD136+Oct!AD136+Nov!AD136),IF(Config!$C$6=12,SUM(+Ene!AD136+Feb!AD136+Mar!AD136+Abr!AD136+May!AD136+Jun!AD136+Jul!AD136+Ago!AD136+Set!AD136+Oct!AD136+Nov!AD136+Dic!AD136)))))))))))))</f>
        <v>0</v>
      </c>
      <c r="AE136" s="443">
        <f>IF(Config!$C$6=1,SUM(+Ene!AE136),IF(Config!$C$6=2,SUM(+Ene!AE136+Feb!AE136),IF(Config!$C$6=3,SUM(+Ene!AE136+Feb!AE136+Mar!AE136),IF(Config!$C$6=4,SUM(+Ene!AE136+Feb!AE136+Mar!AE136+Abr!AE136),IF(Config!$C$6=5,SUM(Ene!AE136+Feb!AE136+Mar!AE136+Abr!AE136+May!AE136),IF(Config!$C$6=6,SUM(+Ene!AE136+Feb!AE136+Mar!AE136+Abr!AE136+May!AE136+Jun!AE136),IF(Config!$C$6=7,SUM(Ene!AE136+Feb!AE136+Mar!AE136+Abr!AE136+May!AE136+Jun!AE136+Jul!AE136),IF(Config!$C$6=8,SUM(+Ene!AE136+Feb!AE136+Mar!AE136+Abr!AE136+May!AE136+Jun!AE136+Jul!AE136+Ago!AE136),IF(Config!$C$6=9,SUM(+Ene!AE136+Feb!AE136+Mar!AE136+Abr!AE136+May!AE136+Jun!AE136+Jul!AE136+Ago!AE136+Set!AE136),IF(Config!$C$6=10,SUM(+Ene!AE136+Feb!AE136+Mar!AE136+Abr!AE136+May!AE136+Jun!AE136+Jul!AE136+Ago!AE136+Set!AE136+Oct!AE136),IF(Config!$C$6=11,SUM(+Ene!AE136+Feb!AE136+Mar!AE136+Abr!AE136+May!AE136+Jun!AE136+Jul!AE136+Ago!AE136+Set!AE136+Oct!AE136+Nov!AE136),IF(Config!$C$6=12,SUM(+Ene!AE136+Feb!AE136+Mar!AE136+Abr!AE136+May!AE136+Jun!AE136+Jul!AE136+Ago!AE136+Set!AE136+Oct!AE136+Nov!AE136+Dic!AE136)))))))))))))</f>
        <v>0</v>
      </c>
      <c r="AF136" s="443">
        <f>IF(Config!$C$6=1,SUM(+Ene!AF136),IF(Config!$C$6=2,SUM(+Ene!AF136+Feb!AF136),IF(Config!$C$6=3,SUM(+Ene!AF136+Feb!AF136+Mar!AF136),IF(Config!$C$6=4,SUM(+Ene!AF136+Feb!AF136+Mar!AF136+Abr!AF136),IF(Config!$C$6=5,SUM(Ene!AF136+Feb!AF136+Mar!AF136+Abr!AF136+May!AF136),IF(Config!$C$6=6,SUM(+Ene!AF136+Feb!AF136+Mar!AF136+Abr!AF136+May!AF136+Jun!AF136),IF(Config!$C$6=7,SUM(Ene!AF136+Feb!AF136+Mar!AF136+Abr!AF136+May!AF136+Jun!AF136+Jul!AF136),IF(Config!$C$6=8,SUM(+Ene!AF136+Feb!AF136+Mar!AF136+Abr!AF136+May!AF136+Jun!AF136+Jul!AF136+Ago!AF136),IF(Config!$C$6=9,SUM(+Ene!AF136+Feb!AF136+Mar!AF136+Abr!AF136+May!AF136+Jun!AF136+Jul!AF136+Ago!AF136+Set!AF136),IF(Config!$C$6=10,SUM(+Ene!AF136+Feb!AF136+Mar!AF136+Abr!AF136+May!AF136+Jun!AF136+Jul!AF136+Ago!AF136+Set!AF136+Oct!AF136),IF(Config!$C$6=11,SUM(+Ene!AF136+Feb!AF136+Mar!AF136+Abr!AF136+May!AF136+Jun!AF136+Jul!AF136+Ago!AF136+Set!AF136+Oct!AF136+Nov!AF136),IF(Config!$C$6=12,SUM(+Ene!AF136+Feb!AF136+Mar!AF136+Abr!AF136+May!AF136+Jun!AF136+Jul!AF136+Ago!AF136+Set!AF136+Oct!AF136+Nov!AF136+Dic!AF136)))))))))))))</f>
        <v>0</v>
      </c>
      <c r="AG136" s="443">
        <f>IF(Config!$C$6=1,SUM(+Ene!AG136),IF(Config!$C$6=2,SUM(+Ene!AG136+Feb!AG136),IF(Config!$C$6=3,SUM(+Ene!AG136+Feb!AG136+Mar!AG136),IF(Config!$C$6=4,SUM(+Ene!AG136+Feb!AG136+Mar!AG136+Abr!AG136),IF(Config!$C$6=5,SUM(Ene!AG136+Feb!AG136+Mar!AG136+Abr!AG136+May!AG136),IF(Config!$C$6=6,SUM(+Ene!AG136+Feb!AG136+Mar!AG136+Abr!AG136+May!AG136+Jun!AG136),IF(Config!$C$6=7,SUM(Ene!AG136+Feb!AG136+Mar!AG136+Abr!AG136+May!AG136+Jun!AG136+Jul!AG136),IF(Config!$C$6=8,SUM(+Ene!AG136+Feb!AG136+Mar!AG136+Abr!AG136+May!AG136+Jun!AG136+Jul!AG136+Ago!AG136),IF(Config!$C$6=9,SUM(+Ene!AG136+Feb!AG136+Mar!AG136+Abr!AG136+May!AG136+Jun!AG136+Jul!AG136+Ago!AG136+Set!AG136),IF(Config!$C$6=10,SUM(+Ene!AG136+Feb!AG136+Mar!AG136+Abr!AG136+May!AG136+Jun!AG136+Jul!AG136+Ago!AG136+Set!AG136+Oct!AG136),IF(Config!$C$6=11,SUM(+Ene!AG136+Feb!AG136+Mar!AG136+Abr!AG136+May!AG136+Jun!AG136+Jul!AG136+Ago!AG136+Set!AG136+Oct!AG136+Nov!AG136),IF(Config!$C$6=12,SUM(+Ene!AG136+Feb!AG136+Mar!AG136+Abr!AG136+May!AG136+Jun!AG136+Jul!AG136+Ago!AG136+Set!AG136+Oct!AG136+Nov!AG136+Dic!AG136)))))))))))))</f>
        <v>0</v>
      </c>
      <c r="AH136" s="443">
        <f>IF(Config!$C$6=1,SUM(+Ene!AH136),IF(Config!$C$6=2,SUM(+Ene!AH136+Feb!AH136),IF(Config!$C$6=3,SUM(+Ene!AH136+Feb!AH136+Mar!AH136),IF(Config!$C$6=4,SUM(+Ene!AH136+Feb!AH136+Mar!AH136+Abr!AH136),IF(Config!$C$6=5,SUM(Ene!AH136+Feb!AH136+Mar!AH136+Abr!AH136+May!AH136),IF(Config!$C$6=6,SUM(+Ene!AH136+Feb!AH136+Mar!AH136+Abr!AH136+May!AH136+Jun!AH136),IF(Config!$C$6=7,SUM(Ene!AH136+Feb!AH136+Mar!AH136+Abr!AH136+May!AH136+Jun!AH136+Jul!AH136),IF(Config!$C$6=8,SUM(+Ene!AH136+Feb!AH136+Mar!AH136+Abr!AH136+May!AH136+Jun!AH136+Jul!AH136+Ago!AH136),IF(Config!$C$6=9,SUM(+Ene!AH136+Feb!AH136+Mar!AH136+Abr!AH136+May!AH136+Jun!AH136+Jul!AH136+Ago!AH136+Set!AH136),IF(Config!$C$6=10,SUM(+Ene!AH136+Feb!AH136+Mar!AH136+Abr!AH136+May!AH136+Jun!AH136+Jul!AH136+Ago!AH136+Set!AH136+Oct!AH136),IF(Config!$C$6=11,SUM(+Ene!AH136+Feb!AH136+Mar!AH136+Abr!AH136+May!AH136+Jun!AH136+Jul!AH136+Ago!AH136+Set!AH136+Oct!AH136+Nov!AH136),IF(Config!$C$6=12,SUM(+Ene!AH136+Feb!AH136+Mar!AH136+Abr!AH136+May!AH136+Jun!AH136+Jul!AH136+Ago!AH136+Set!AH136+Oct!AH136+Nov!AH136+Dic!AH136)))))))))))))</f>
        <v>0</v>
      </c>
      <c r="AI136" s="443">
        <f>IF(Config!$C$6=1,SUM(+Ene!AI136),IF(Config!$C$6=2,SUM(+Ene!AI136+Feb!AI136),IF(Config!$C$6=3,SUM(+Ene!AI136+Feb!AI136+Mar!AI136),IF(Config!$C$6=4,SUM(+Ene!AI136+Feb!AI136+Mar!AI136+Abr!AI136),IF(Config!$C$6=5,SUM(Ene!AI136+Feb!AI136+Mar!AI136+Abr!AI136+May!AI136),IF(Config!$C$6=6,SUM(+Ene!AI136+Feb!AI136+Mar!AI136+Abr!AI136+May!AI136+Jun!AI136),IF(Config!$C$6=7,SUM(Ene!AI136+Feb!AI136+Mar!AI136+Abr!AI136+May!AI136+Jun!AI136+Jul!AI136),IF(Config!$C$6=8,SUM(+Ene!AI136+Feb!AI136+Mar!AI136+Abr!AI136+May!AI136+Jun!AI136+Jul!AI136+Ago!AI136),IF(Config!$C$6=9,SUM(+Ene!AI136+Feb!AI136+Mar!AI136+Abr!AI136+May!AI136+Jun!AI136+Jul!AI136+Ago!AI136+Set!AI136),IF(Config!$C$6=10,SUM(+Ene!AI136+Feb!AI136+Mar!AI136+Abr!AI136+May!AI136+Jun!AI136+Jul!AI136+Ago!AI136+Set!AI136+Oct!AI136),IF(Config!$C$6=11,SUM(+Ene!AI136+Feb!AI136+Mar!AI136+Abr!AI136+May!AI136+Jun!AI136+Jul!AI136+Ago!AI136+Set!AI136+Oct!AI136+Nov!AI136),IF(Config!$C$6=12,SUM(+Ene!AI136+Feb!AI136+Mar!AI136+Abr!AI136+May!AI136+Jun!AI136+Jul!AI136+Ago!AI136+Set!AI136+Oct!AI136+Nov!AI136+Dic!AI136)))))))))))))</f>
        <v>0</v>
      </c>
      <c r="AJ136" s="443">
        <f>IF(Config!$C$6=1,SUM(+Ene!AJ136),IF(Config!$C$6=2,SUM(+Ene!AJ136+Feb!AJ136),IF(Config!$C$6=3,SUM(+Ene!AJ136+Feb!AJ136+Mar!AJ136),IF(Config!$C$6=4,SUM(+Ene!AJ136+Feb!AJ136+Mar!AJ136+Abr!AJ136),IF(Config!$C$6=5,SUM(Ene!AJ136+Feb!AJ136+Mar!AJ136+Abr!AJ136+May!AJ136),IF(Config!$C$6=6,SUM(+Ene!AJ136+Feb!AJ136+Mar!AJ136+Abr!AJ136+May!AJ136+Jun!AJ136),IF(Config!$C$6=7,SUM(Ene!AJ136+Feb!AJ136+Mar!AJ136+Abr!AJ136+May!AJ136+Jun!AJ136+Jul!AJ136),IF(Config!$C$6=8,SUM(+Ene!AJ136+Feb!AJ136+Mar!AJ136+Abr!AJ136+May!AJ136+Jun!AJ136+Jul!AJ136+Ago!AJ136),IF(Config!$C$6=9,SUM(+Ene!AJ136+Feb!AJ136+Mar!AJ136+Abr!AJ136+May!AJ136+Jun!AJ136+Jul!AJ136+Ago!AJ136+Set!AJ136),IF(Config!$C$6=10,SUM(+Ene!AJ136+Feb!AJ136+Mar!AJ136+Abr!AJ136+May!AJ136+Jun!AJ136+Jul!AJ136+Ago!AJ136+Set!AJ136+Oct!AJ136),IF(Config!$C$6=11,SUM(+Ene!AJ136+Feb!AJ136+Mar!AJ136+Abr!AJ136+May!AJ136+Jun!AJ136+Jul!AJ136+Ago!AJ136+Set!AJ136+Oct!AJ136+Nov!AJ136),IF(Config!$C$6=12,SUM(+Ene!AJ136+Feb!AJ136+Mar!AJ136+Abr!AJ136+May!AJ136+Jun!AJ136+Jul!AJ136+Ago!AJ136+Set!AJ136+Oct!AJ136+Nov!AJ136+Dic!AJ136)))))))))))))</f>
        <v>0</v>
      </c>
      <c r="AK136" s="443">
        <f>IF(Config!$C$6=1,SUM(+Ene!AK136),IF(Config!$C$6=2,SUM(+Ene!AK136+Feb!AK136),IF(Config!$C$6=3,SUM(+Ene!AK136+Feb!AK136+Mar!AK136),IF(Config!$C$6=4,SUM(+Ene!AK136+Feb!AK136+Mar!AK136+Abr!AK136),IF(Config!$C$6=5,SUM(Ene!AK136+Feb!AK136+Mar!AK136+Abr!AK136+May!AK136),IF(Config!$C$6=6,SUM(+Ene!AK136+Feb!AK136+Mar!AK136+Abr!AK136+May!AK136+Jun!AK136),IF(Config!$C$6=7,SUM(Ene!AK136+Feb!AK136+Mar!AK136+Abr!AK136+May!AK136+Jun!AK136+Jul!AK136),IF(Config!$C$6=8,SUM(+Ene!AK136+Feb!AK136+Mar!AK136+Abr!AK136+May!AK136+Jun!AK136+Jul!AK136+Ago!AK136),IF(Config!$C$6=9,SUM(+Ene!AK136+Feb!AK136+Mar!AK136+Abr!AK136+May!AK136+Jun!AK136+Jul!AK136+Ago!AK136+Set!AK136),IF(Config!$C$6=10,SUM(+Ene!AK136+Feb!AK136+Mar!AK136+Abr!AK136+May!AK136+Jun!AK136+Jul!AK136+Ago!AK136+Set!AK136+Oct!AK136),IF(Config!$C$6=11,SUM(+Ene!AK136+Feb!AK136+Mar!AK136+Abr!AK136+May!AK136+Jun!AK136+Jul!AK136+Ago!AK136+Set!AK136+Oct!AK136+Nov!AK136),IF(Config!$C$6=12,SUM(+Ene!AK136+Feb!AK136+Mar!AK136+Abr!AK136+May!AK136+Jun!AK136+Jul!AK136+Ago!AK136+Set!AK136+Oct!AK136+Nov!AK136+Dic!AK136)))))))))))))</f>
        <v>0</v>
      </c>
      <c r="AL136" s="443">
        <f>IF(Config!$C$6=1,SUM(+Ene!AL136),IF(Config!$C$6=2,SUM(+Ene!AL136+Feb!AL136),IF(Config!$C$6=3,SUM(+Ene!AL136+Feb!AL136+Mar!AL136),IF(Config!$C$6=4,SUM(+Ene!AL136+Feb!AL136+Mar!AL136+Abr!AL136),IF(Config!$C$6=5,SUM(Ene!AL136+Feb!AL136+Mar!AL136+Abr!AL136+May!AL136),IF(Config!$C$6=6,SUM(+Ene!AL136+Feb!AL136+Mar!AL136+Abr!AL136+May!AL136+Jun!AL136),IF(Config!$C$6=7,SUM(Ene!AL136+Feb!AL136+Mar!AL136+Abr!AL136+May!AL136+Jun!AL136+Jul!AL136),IF(Config!$C$6=8,SUM(+Ene!AL136+Feb!AL136+Mar!AL136+Abr!AL136+May!AL136+Jun!AL136+Jul!AL136+Ago!AL136),IF(Config!$C$6=9,SUM(+Ene!AL136+Feb!AL136+Mar!AL136+Abr!AL136+May!AL136+Jun!AL136+Jul!AL136+Ago!AL136+Set!AL136),IF(Config!$C$6=10,SUM(+Ene!AL136+Feb!AL136+Mar!AL136+Abr!AL136+May!AL136+Jun!AL136+Jul!AL136+Ago!AL136+Set!AL136+Oct!AL136),IF(Config!$C$6=11,SUM(+Ene!AL136+Feb!AL136+Mar!AL136+Abr!AL136+May!AL136+Jun!AL136+Jul!AL136+Ago!AL136+Set!AL136+Oct!AL136+Nov!AL136),IF(Config!$C$6=12,SUM(+Ene!AL136+Feb!AL136+Mar!AL136+Abr!AL136+May!AL136+Jun!AL136+Jul!AL136+Ago!AL136+Set!AL136+Oct!AL136+Nov!AL136+Dic!AL136)))))))))))))</f>
        <v>0</v>
      </c>
      <c r="AM136" s="443">
        <f>IF(Config!$C$6=1,SUM(+Ene!AM136),IF(Config!$C$6=2,SUM(+Ene!AM136+Feb!AM136),IF(Config!$C$6=3,SUM(+Ene!AM136+Feb!AM136+Mar!AM136),IF(Config!$C$6=4,SUM(+Ene!AM136+Feb!AM136+Mar!AM136+Abr!AM136),IF(Config!$C$6=5,SUM(Ene!AM136+Feb!AM136+Mar!AM136+Abr!AM136+May!AM136),IF(Config!$C$6=6,SUM(+Ene!AM136+Feb!AM136+Mar!AM136+Abr!AM136+May!AM136+Jun!AM136),IF(Config!$C$6=7,SUM(Ene!AM136+Feb!AM136+Mar!AM136+Abr!AM136+May!AM136+Jun!AM136+Jul!AM136),IF(Config!$C$6=8,SUM(+Ene!AM136+Feb!AM136+Mar!AM136+Abr!AM136+May!AM136+Jun!AM136+Jul!AM136+Ago!AM136),IF(Config!$C$6=9,SUM(+Ene!AM136+Feb!AM136+Mar!AM136+Abr!AM136+May!AM136+Jun!AM136+Jul!AM136+Ago!AM136+Set!AM136),IF(Config!$C$6=10,SUM(+Ene!AM136+Feb!AM136+Mar!AM136+Abr!AM136+May!AM136+Jun!AM136+Jul!AM136+Ago!AM136+Set!AM136+Oct!AM136),IF(Config!$C$6=11,SUM(+Ene!AM136+Feb!AM136+Mar!AM136+Abr!AM136+May!AM136+Jun!AM136+Jul!AM136+Ago!AM136+Set!AM136+Oct!AM136+Nov!AM136),IF(Config!$C$6=12,SUM(+Ene!AM136+Feb!AM136+Mar!AM136+Abr!AM136+May!AM136+Jun!AM136+Jul!AM136+Ago!AM136+Set!AM136+Oct!AM136+Nov!AM136+Dic!AM136)))))))))))))</f>
        <v>0</v>
      </c>
      <c r="AN136" s="443">
        <f>IF(Config!$C$6=1,SUM(+Ene!AN136),IF(Config!$C$6=2,SUM(+Ene!AN136+Feb!AN136),IF(Config!$C$6=3,SUM(+Ene!AN136+Feb!AN136+Mar!AN136),IF(Config!$C$6=4,SUM(+Ene!AN136+Feb!AN136+Mar!AN136+Abr!AN136),IF(Config!$C$6=5,SUM(Ene!AN136+Feb!AN136+Mar!AN136+Abr!AN136+May!AN136),IF(Config!$C$6=6,SUM(+Ene!AN136+Feb!AN136+Mar!AN136+Abr!AN136+May!AN136+Jun!AN136),IF(Config!$C$6=7,SUM(Ene!AN136+Feb!AN136+Mar!AN136+Abr!AN136+May!AN136+Jun!AN136+Jul!AN136),IF(Config!$C$6=8,SUM(+Ene!AN136+Feb!AN136+Mar!AN136+Abr!AN136+May!AN136+Jun!AN136+Jul!AN136+Ago!AN136),IF(Config!$C$6=9,SUM(+Ene!AN136+Feb!AN136+Mar!AN136+Abr!AN136+May!AN136+Jun!AN136+Jul!AN136+Ago!AN136+Set!AN136),IF(Config!$C$6=10,SUM(+Ene!AN136+Feb!AN136+Mar!AN136+Abr!AN136+May!AN136+Jun!AN136+Jul!AN136+Ago!AN136+Set!AN136+Oct!AN136),IF(Config!$C$6=11,SUM(+Ene!AN136+Feb!AN136+Mar!AN136+Abr!AN136+May!AN136+Jun!AN136+Jul!AN136+Ago!AN136+Set!AN136+Oct!AN136+Nov!AN136),IF(Config!$C$6=12,SUM(+Ene!AN136+Feb!AN136+Mar!AN136+Abr!AN136+May!AN136+Jun!AN136+Jul!AN136+Ago!AN136+Set!AN136+Oct!AN136+Nov!AN136+Dic!AN136)))))))))))))</f>
        <v>0</v>
      </c>
      <c r="AO136" s="443">
        <f>IF(Config!$C$6=1,SUM(+Ene!AO136),IF(Config!$C$6=2,SUM(+Ene!AO136+Feb!AO136),IF(Config!$C$6=3,SUM(+Ene!AO136+Feb!AO136+Mar!AO136),IF(Config!$C$6=4,SUM(+Ene!AO136+Feb!AO136+Mar!AO136+Abr!AO136),IF(Config!$C$6=5,SUM(Ene!AO136+Feb!AO136+Mar!AO136+Abr!AO136+May!AO136),IF(Config!$C$6=6,SUM(+Ene!AO136+Feb!AO136+Mar!AO136+Abr!AO136+May!AO136+Jun!AO136),IF(Config!$C$6=7,SUM(Ene!AO136+Feb!AO136+Mar!AO136+Abr!AO136+May!AO136+Jun!AO136+Jul!AO136),IF(Config!$C$6=8,SUM(+Ene!AO136+Feb!AO136+Mar!AO136+Abr!AO136+May!AO136+Jun!AO136+Jul!AO136+Ago!AO136),IF(Config!$C$6=9,SUM(+Ene!AO136+Feb!AO136+Mar!AO136+Abr!AO136+May!AO136+Jun!AO136+Jul!AO136+Ago!AO136+Set!AO136),IF(Config!$C$6=10,SUM(+Ene!AO136+Feb!AO136+Mar!AO136+Abr!AO136+May!AO136+Jun!AO136+Jul!AO136+Ago!AO136+Set!AO136+Oct!AO136),IF(Config!$C$6=11,SUM(+Ene!AO136+Feb!AO136+Mar!AO136+Abr!AO136+May!AO136+Jun!AO136+Jul!AO136+Ago!AO136+Set!AO136+Oct!AO136+Nov!AO136),IF(Config!$C$6=12,SUM(+Ene!AO136+Feb!AO136+Mar!AO136+Abr!AO136+May!AO136+Jun!AO136+Jul!AO136+Ago!AO136+Set!AO136+Oct!AO136+Nov!AO136+Dic!AO136)))))))))))))</f>
        <v>0</v>
      </c>
      <c r="AP136" s="443">
        <f>IF(Config!$C$6=1,SUM(+Ene!AP136),IF(Config!$C$6=2,SUM(+Ene!AP136+Feb!AP136),IF(Config!$C$6=3,SUM(+Ene!AP136+Feb!AP136+Mar!AP136),IF(Config!$C$6=4,SUM(+Ene!AP136+Feb!AP136+Mar!AP136+Abr!AP136),IF(Config!$C$6=5,SUM(Ene!AP136+Feb!AP136+Mar!AP136+Abr!AP136+May!AP136),IF(Config!$C$6=6,SUM(+Ene!AP136+Feb!AP136+Mar!AP136+Abr!AP136+May!AP136+Jun!AP136),IF(Config!$C$6=7,SUM(Ene!AP136+Feb!AP136+Mar!AP136+Abr!AP136+May!AP136+Jun!AP136+Jul!AP136),IF(Config!$C$6=8,SUM(+Ene!AP136+Feb!AP136+Mar!AP136+Abr!AP136+May!AP136+Jun!AP136+Jul!AP136+Ago!AP136),IF(Config!$C$6=9,SUM(+Ene!AP136+Feb!AP136+Mar!AP136+Abr!AP136+May!AP136+Jun!AP136+Jul!AP136+Ago!AP136+Set!AP136),IF(Config!$C$6=10,SUM(+Ene!AP136+Feb!AP136+Mar!AP136+Abr!AP136+May!AP136+Jun!AP136+Jul!AP136+Ago!AP136+Set!AP136+Oct!AP136),IF(Config!$C$6=11,SUM(+Ene!AP136+Feb!AP136+Mar!AP136+Abr!AP136+May!AP136+Jun!AP136+Jul!AP136+Ago!AP136+Set!AP136+Oct!AP136+Nov!AP136),IF(Config!$C$6=12,SUM(+Ene!AP136+Feb!AP136+Mar!AP136+Abr!AP136+May!AP136+Jun!AP136+Jul!AP136+Ago!AP136+Set!AP136+Oct!AP136+Nov!AP136+Dic!AP136)))))))))))))</f>
        <v>0</v>
      </c>
      <c r="AQ136" s="443">
        <f>IF(Config!$C$6=1,SUM(+Ene!AQ136),IF(Config!$C$6=2,SUM(+Ene!AQ136+Feb!AQ136),IF(Config!$C$6=3,SUM(+Ene!AQ136+Feb!AQ136+Mar!AQ136),IF(Config!$C$6=4,SUM(+Ene!AQ136+Feb!AQ136+Mar!AQ136+Abr!AQ136),IF(Config!$C$6=5,SUM(Ene!AQ136+Feb!AQ136+Mar!AQ136+Abr!AQ136+May!AQ136),IF(Config!$C$6=6,SUM(+Ene!AQ136+Feb!AQ136+Mar!AQ136+Abr!AQ136+May!AQ136+Jun!AQ136),IF(Config!$C$6=7,SUM(Ene!AQ136+Feb!AQ136+Mar!AQ136+Abr!AQ136+May!AQ136+Jun!AQ136+Jul!AQ136),IF(Config!$C$6=8,SUM(+Ene!AQ136+Feb!AQ136+Mar!AQ136+Abr!AQ136+May!AQ136+Jun!AQ136+Jul!AQ136+Ago!AQ136),IF(Config!$C$6=9,SUM(+Ene!AQ136+Feb!AQ136+Mar!AQ136+Abr!AQ136+May!AQ136+Jun!AQ136+Jul!AQ136+Ago!AQ136+Set!AQ136),IF(Config!$C$6=10,SUM(+Ene!AQ136+Feb!AQ136+Mar!AQ136+Abr!AQ136+May!AQ136+Jun!AQ136+Jul!AQ136+Ago!AQ136+Set!AQ136+Oct!AQ136),IF(Config!$C$6=11,SUM(+Ene!AQ136+Feb!AQ136+Mar!AQ136+Abr!AQ136+May!AQ136+Jun!AQ136+Jul!AQ136+Ago!AQ136+Set!AQ136+Oct!AQ136+Nov!AQ136),IF(Config!$C$6=12,SUM(+Ene!AQ136+Feb!AQ136+Mar!AQ136+Abr!AQ136+May!AQ136+Jun!AQ136+Jul!AQ136+Ago!AQ136+Set!AQ136+Oct!AQ136+Nov!AQ136+Dic!AQ136)))))))))))))</f>
        <v>0</v>
      </c>
      <c r="AR136" s="443">
        <f>IF(Config!$C$6=1,SUM(+Ene!AR136),IF(Config!$C$6=2,SUM(+Ene!AR136+Feb!AR136),IF(Config!$C$6=3,SUM(+Ene!AR136+Feb!AR136+Mar!AR136),IF(Config!$C$6=4,SUM(+Ene!AR136+Feb!AR136+Mar!AR136+Abr!AR136),IF(Config!$C$6=5,SUM(Ene!AR136+Feb!AR136+Mar!AR136+Abr!AR136+May!AR136),IF(Config!$C$6=6,SUM(+Ene!AR136+Feb!AR136+Mar!AR136+Abr!AR136+May!AR136+Jun!AR136),IF(Config!$C$6=7,SUM(Ene!AR136+Feb!AR136+Mar!AR136+Abr!AR136+May!AR136+Jun!AR136+Jul!AR136),IF(Config!$C$6=8,SUM(+Ene!AR136+Feb!AR136+Mar!AR136+Abr!AR136+May!AR136+Jun!AR136+Jul!AR136+Ago!AR136),IF(Config!$C$6=9,SUM(+Ene!AR136+Feb!AR136+Mar!AR136+Abr!AR136+May!AR136+Jun!AR136+Jul!AR136+Ago!AR136+Set!AR136),IF(Config!$C$6=10,SUM(+Ene!AR136+Feb!AR136+Mar!AR136+Abr!AR136+May!AR136+Jun!AR136+Jul!AR136+Ago!AR136+Set!AR136+Oct!AR136),IF(Config!$C$6=11,SUM(+Ene!AR136+Feb!AR136+Mar!AR136+Abr!AR136+May!AR136+Jun!AR136+Jul!AR136+Ago!AR136+Set!AR136+Oct!AR136+Nov!AR136),IF(Config!$C$6=12,SUM(+Ene!AR136+Feb!AR136+Mar!AR136+Abr!AR136+May!AR136+Jun!AR136+Jul!AR136+Ago!AR136+Set!AR136+Oct!AR136+Nov!AR136+Dic!AR136)))))))))))))</f>
        <v>0</v>
      </c>
      <c r="AS136" s="443">
        <f>IF(Config!$C$6=1,SUM(+Ene!AS136),IF(Config!$C$6=2,SUM(+Ene!AS136+Feb!AS136),IF(Config!$C$6=3,SUM(+Ene!AS136+Feb!AS136+Mar!AS136),IF(Config!$C$6=4,SUM(+Ene!AS136+Feb!AS136+Mar!AS136+Abr!AS136),IF(Config!$C$6=5,SUM(Ene!AS136+Feb!AS136+Mar!AS136+Abr!AS136+May!AS136),IF(Config!$C$6=6,SUM(+Ene!AS136+Feb!AS136+Mar!AS136+Abr!AS136+May!AS136+Jun!AS136),IF(Config!$C$6=7,SUM(Ene!AS136+Feb!AS136+Mar!AS136+Abr!AS136+May!AS136+Jun!AS136+Jul!AS136),IF(Config!$C$6=8,SUM(+Ene!AS136+Feb!AS136+Mar!AS136+Abr!AS136+May!AS136+Jun!AS136+Jul!AS136+Ago!AS136),IF(Config!$C$6=9,SUM(+Ene!AS136+Feb!AS136+Mar!AS136+Abr!AS136+May!AS136+Jun!AS136+Jul!AS136+Ago!AS136+Set!AS136),IF(Config!$C$6=10,SUM(+Ene!AS136+Feb!AS136+Mar!AS136+Abr!AS136+May!AS136+Jun!AS136+Jul!AS136+Ago!AS136+Set!AS136+Oct!AS136),IF(Config!$C$6=11,SUM(+Ene!AS136+Feb!AS136+Mar!AS136+Abr!AS136+May!AS136+Jun!AS136+Jul!AS136+Ago!AS136+Set!AS136+Oct!AS136+Nov!AS136),IF(Config!$C$6=12,SUM(+Ene!AS136+Feb!AS136+Mar!AS136+Abr!AS136+May!AS136+Jun!AS136+Jul!AS136+Ago!AS136+Set!AS136+Oct!AS136+Nov!AS136+Dic!AS136)))))))))))))</f>
        <v>0</v>
      </c>
      <c r="AT136" s="443">
        <f>IF(Config!$C$6=1,SUM(+Ene!AT136),IF(Config!$C$6=2,SUM(+Ene!AT136+Feb!AT136),IF(Config!$C$6=3,SUM(+Ene!AT136+Feb!AT136+Mar!AT136),IF(Config!$C$6=4,SUM(+Ene!AT136+Feb!AT136+Mar!AT136+Abr!AT136),IF(Config!$C$6=5,SUM(Ene!AT136+Feb!AT136+Mar!AT136+Abr!AT136+May!AT136),IF(Config!$C$6=6,SUM(+Ene!AT136+Feb!AT136+Mar!AT136+Abr!AT136+May!AT136+Jun!AT136),IF(Config!$C$6=7,SUM(Ene!AT136+Feb!AT136+Mar!AT136+Abr!AT136+May!AT136+Jun!AT136+Jul!AT136),IF(Config!$C$6=8,SUM(+Ene!AT136+Feb!AT136+Mar!AT136+Abr!AT136+May!AT136+Jun!AT136+Jul!AT136+Ago!AT136),IF(Config!$C$6=9,SUM(+Ene!AT136+Feb!AT136+Mar!AT136+Abr!AT136+May!AT136+Jun!AT136+Jul!AT136+Ago!AT136+Set!AT136),IF(Config!$C$6=10,SUM(+Ene!AT136+Feb!AT136+Mar!AT136+Abr!AT136+May!AT136+Jun!AT136+Jul!AT136+Ago!AT136+Set!AT136+Oct!AT136),IF(Config!$C$6=11,SUM(+Ene!AT136+Feb!AT136+Mar!AT136+Abr!AT136+May!AT136+Jun!AT136+Jul!AT136+Ago!AT136+Set!AT136+Oct!AT136+Nov!AT136),IF(Config!$C$6=12,SUM(+Ene!AT136+Feb!AT136+Mar!AT136+Abr!AT136+May!AT136+Jun!AT136+Jul!AT136+Ago!AT136+Set!AT136+Oct!AT136+Nov!AT136+Dic!AT136)))))))))))))</f>
        <v>0</v>
      </c>
      <c r="AU136">
        <f t="shared" si="79"/>
        <v>0</v>
      </c>
      <c r="AV136" s="440">
        <f t="shared" si="93"/>
        <v>0</v>
      </c>
      <c r="AW136" s="440">
        <f t="shared" si="94"/>
        <v>0</v>
      </c>
      <c r="AX136" s="440">
        <f t="shared" si="95"/>
        <v>0</v>
      </c>
      <c r="AY136" s="440">
        <f t="shared" si="96"/>
        <v>0</v>
      </c>
      <c r="AZ136" s="440">
        <f t="shared" si="97"/>
        <v>0</v>
      </c>
      <c r="BA136" s="440">
        <f t="shared" si="98"/>
        <v>0</v>
      </c>
      <c r="BB136" s="37">
        <f t="shared" si="92"/>
        <v>0</v>
      </c>
      <c r="BC136" s="440">
        <f t="shared" si="99"/>
        <v>0</v>
      </c>
      <c r="BD136" s="441">
        <f t="shared" si="100"/>
        <v>0</v>
      </c>
      <c r="BE136" s="440">
        <f t="shared" si="101"/>
        <v>0</v>
      </c>
      <c r="BF136" s="54">
        <f t="shared" si="102"/>
        <v>0</v>
      </c>
      <c r="BG136" t="str">
        <f t="shared" si="80"/>
        <v>OK</v>
      </c>
    </row>
    <row r="137" spans="1:59" x14ac:dyDescent="0.25">
      <c r="A137" s="400">
        <v>134</v>
      </c>
      <c r="B137" s="285" t="str">
        <f>METAS!B133</f>
        <v xml:space="preserve">PORCENTAJE DE PERSONAS MORDIDAS QUE INICIAN TRATAMIENTO CON VACUNA ANTIRRABICA </v>
      </c>
      <c r="C137" s="286" t="str">
        <f>METAS!D133</f>
        <v>ZOONOSIS</v>
      </c>
      <c r="D137" s="443">
        <f>IF(Config!$C$6=1,SUM(+Ene!D137),IF(Config!$C$6=2,SUM(+Ene!D137+Feb!D137),IF(Config!$C$6=3,SUM(+Ene!D137+Feb!D137+Mar!D137),IF(Config!$C$6=4,SUM(+Ene!D137+Feb!D137+Mar!D137+Abr!D137),IF(Config!$C$6=5,SUM(Ene!D137+Feb!D137+Mar!D137+Abr!D137+May!D137),IF(Config!$C$6=6,SUM(+Ene!D137+Feb!D137+Mar!D137+Abr!D137+May!D137+Jun!D137),IF(Config!$C$6=7,SUM(Ene!D137+Feb!D137+Mar!D137+Abr!D137+May!D137+Jun!D137+Jul!D137),IF(Config!$C$6=8,SUM(+Ene!D137+Feb!D137+Mar!D137+Abr!D137+May!D137+Jun!D137+Jul!D137+Ago!D137),IF(Config!$C$6=9,SUM(+Ene!D137+Feb!D137+Mar!D137+Abr!D137+May!D137+Jun!D137+Jul!D137+Ago!D137+Set!D137),IF(Config!$C$6=10,SUM(+Ene!D137+Feb!D137+Mar!D137+Abr!D137+May!D137+Jun!D137+Jul!D137+Ago!D137+Set!D137+Oct!D137),IF(Config!$C$6=11,SUM(+Ene!D137+Feb!D137+Mar!D137+Abr!D137+May!D137+Jun!D137+Jul!D137+Ago!D137+Set!D137+Oct!D137+Nov!D137),IF(Config!$C$6=12,SUM(+Ene!D137+Feb!D137+Mar!D137+Abr!D137+May!D137+Jun!D137+Jul!D137+Ago!D137+Set!D137+Oct!D137+Nov!D137+Dic!D137)))))))))))))</f>
        <v>0</v>
      </c>
      <c r="E137" s="443">
        <f>IF(Config!$C$6=1,SUM(+Ene!E137),IF(Config!$C$6=2,SUM(+Ene!E137+Feb!E137),IF(Config!$C$6=3,SUM(+Ene!E137+Feb!E137+Mar!E137),IF(Config!$C$6=4,SUM(+Ene!E137+Feb!E137+Mar!E137+Abr!E137),IF(Config!$C$6=5,SUM(Ene!E137+Feb!E137+Mar!E137+Abr!E137+May!E137),IF(Config!$C$6=6,SUM(+Ene!E137+Feb!E137+Mar!E137+Abr!E137+May!E137+Jun!E137),IF(Config!$C$6=7,SUM(Ene!E137+Feb!E137+Mar!E137+Abr!E137+May!E137+Jun!E137+Jul!E137),IF(Config!$C$6=8,SUM(+Ene!E137+Feb!E137+Mar!E137+Abr!E137+May!E137+Jun!E137+Jul!E137+Ago!E137),IF(Config!$C$6=9,SUM(+Ene!E137+Feb!E137+Mar!E137+Abr!E137+May!E137+Jun!E137+Jul!E137+Ago!E137+Set!E137),IF(Config!$C$6=10,SUM(+Ene!E137+Feb!E137+Mar!E137+Abr!E137+May!E137+Jun!E137+Jul!E137+Ago!E137+Set!E137+Oct!E137),IF(Config!$C$6=11,SUM(+Ene!E137+Feb!E137+Mar!E137+Abr!E137+May!E137+Jun!E137+Jul!E137+Ago!E137+Set!E137+Oct!E137+Nov!E137),IF(Config!$C$6=12,SUM(+Ene!E137+Feb!E137+Mar!E137+Abr!E137+May!E137+Jun!E137+Jul!E137+Ago!E137+Set!E137+Oct!E137+Nov!E137+Dic!E137)))))))))))))</f>
        <v>0</v>
      </c>
      <c r="F137" s="429">
        <f>IF(Config!$C$6=1,SUM(+Ene!F157),IF(Config!$C$6=2,SUM(+Ene!F157+Feb!F157),IF(Config!$C$6=3,SUM(+Ene!F157+Feb!F157+Mar!F157),IF(Config!$C$6=4,SUM(+Ene!F157+Feb!F157+Mar!F157+Abr!F157),IF(Config!$C$6=5,SUM(Ene!F157+Feb!F157+Mar!F157+Abr!F157+May!F157),IF(Config!$C$6=6,SUM(+Ene!F157+Feb!F157+Mar!F157+Abr!F157+May!F157+Jun!F157),IF(Config!$C$6=7,SUM(Ene!F157+Feb!F157+Mar!F157+Abr!F157+May!F157+Jun!F157+Jul!F157),IF(Config!$C$6=8,SUM(+Ene!F157+Feb!F157+Mar!F157+Abr!F157+May!F157+Jun!F157+Jul!F157+Ago!F157),IF(Config!$C$6=9,SUM(+Ene!F157+Feb!F157+Mar!F157+Abr!F157+May!F157+Jun!F157+Jul!F157+Ago!F157+Set!F157),IF(Config!$C$6=10,SUM(+Ene!F157+Feb!F157+Mar!F157+Abr!F157+May!F157+Jun!F157+Jul!F157+Ago!F157+Set!F157+Oct!F157),IF(Config!$C$6=11,SUM(+Ene!F157+Feb!F157+Mar!F157+Abr!F157+May!F157+Jun!F157+Jul!F157+Ago!F157+Set!F157+Oct!F157+Nov!F157),IF(Config!$C$6=12,SUM(+Ene!F157+Feb!F157+Mar!F157+Abr!F157+May!F157+Jun!F157+Jul!F157+Ago!F157+Set!F157+Oct!F157+Nov!F157+Dic!F157)))))))))))))</f>
        <v>0</v>
      </c>
      <c r="G137" s="443">
        <f>IF(Config!$C$6=1,SUM(+Ene!G137),IF(Config!$C$6=2,SUM(+Ene!G137+Feb!G137),IF(Config!$C$6=3,SUM(+Ene!G137+Feb!G137+Mar!G137),IF(Config!$C$6=4,SUM(+Ene!G137+Feb!G137+Mar!G137+Abr!G137),IF(Config!$C$6=5,SUM(Ene!G137+Feb!G137+Mar!G137+Abr!G137+May!G137),IF(Config!$C$6=6,SUM(+Ene!G137+Feb!G137+Mar!G137+Abr!G137+May!G137+Jun!G137),IF(Config!$C$6=7,SUM(Ene!G137+Feb!G137+Mar!G137+Abr!G137+May!G137+Jun!G137+Jul!G137),IF(Config!$C$6=8,SUM(+Ene!G137+Feb!G137+Mar!G137+Abr!G137+May!G137+Jun!G137+Jul!G137+Ago!G137),IF(Config!$C$6=9,SUM(+Ene!G137+Feb!G137+Mar!G137+Abr!G137+May!G137+Jun!G137+Jul!G137+Ago!G137+Set!G137),IF(Config!$C$6=10,SUM(+Ene!G137+Feb!G137+Mar!G137+Abr!G137+May!G137+Jun!G137+Jul!G137+Ago!G137+Set!G137+Oct!G137),IF(Config!$C$6=11,SUM(+Ene!G137+Feb!G137+Mar!G137+Abr!G137+May!G137+Jun!G137+Jul!G137+Ago!G137+Set!G137+Oct!G137+Nov!G137),IF(Config!$C$6=12,SUM(+Ene!G137+Feb!G137+Mar!G137+Abr!G137+May!G137+Jun!G137+Jul!G137+Ago!G137+Set!G137+Oct!G137+Nov!G137+Dic!G137)))))))))))))</f>
        <v>0</v>
      </c>
      <c r="H137" s="443">
        <f>IF(Config!$C$6=1,SUM(+Ene!H137),IF(Config!$C$6=2,SUM(+Ene!H137+Feb!H137),IF(Config!$C$6=3,SUM(+Ene!H137+Feb!H137+Mar!H137),IF(Config!$C$6=4,SUM(+Ene!H137+Feb!H137+Mar!H137+Abr!H137),IF(Config!$C$6=5,SUM(Ene!H137+Feb!H137+Mar!H137+Abr!H137+May!H137),IF(Config!$C$6=6,SUM(+Ene!H137+Feb!H137+Mar!H137+Abr!H137+May!H137+Jun!H137),IF(Config!$C$6=7,SUM(Ene!H137+Feb!H137+Mar!H137+Abr!H137+May!H137+Jun!H137+Jul!H137),IF(Config!$C$6=8,SUM(+Ene!H137+Feb!H137+Mar!H137+Abr!H137+May!H137+Jun!H137+Jul!H137+Ago!H137),IF(Config!$C$6=9,SUM(+Ene!H137+Feb!H137+Mar!H137+Abr!H137+May!H137+Jun!H137+Jul!H137+Ago!H137+Set!H137),IF(Config!$C$6=10,SUM(+Ene!H137+Feb!H137+Mar!H137+Abr!H137+May!H137+Jun!H137+Jul!H137+Ago!H137+Set!H137+Oct!H137),IF(Config!$C$6=11,SUM(+Ene!H137+Feb!H137+Mar!H137+Abr!H137+May!H137+Jun!H137+Jul!H137+Ago!H137+Set!H137+Oct!H137+Nov!H137),IF(Config!$C$6=12,SUM(+Ene!H137+Feb!H137+Mar!H137+Abr!H137+May!H137+Jun!H137+Jul!H137+Ago!H137+Set!H137+Oct!H137+Nov!H137+Dic!H137)))))))))))))</f>
        <v>0</v>
      </c>
      <c r="I137" s="443">
        <f>IF(Config!$C$6=1,SUM(+Ene!I137),IF(Config!$C$6=2,SUM(+Ene!I137+Feb!I137),IF(Config!$C$6=3,SUM(+Ene!I137+Feb!I137+Mar!I137),IF(Config!$C$6=4,SUM(+Ene!I137+Feb!I137+Mar!I137+Abr!I137),IF(Config!$C$6=5,SUM(Ene!I137+Feb!I137+Mar!I137+Abr!I137+May!I137),IF(Config!$C$6=6,SUM(+Ene!I137+Feb!I137+Mar!I137+Abr!I137+May!I137+Jun!I137),IF(Config!$C$6=7,SUM(Ene!I137+Feb!I137+Mar!I137+Abr!I137+May!I137+Jun!I137+Jul!I137),IF(Config!$C$6=8,SUM(+Ene!I137+Feb!I137+Mar!I137+Abr!I137+May!I137+Jun!I137+Jul!I137+Ago!I137),IF(Config!$C$6=9,SUM(+Ene!I137+Feb!I137+Mar!I137+Abr!I137+May!I137+Jun!I137+Jul!I137+Ago!I137+Set!I137),IF(Config!$C$6=10,SUM(+Ene!I137+Feb!I137+Mar!I137+Abr!I137+May!I137+Jun!I137+Jul!I137+Ago!I137+Set!I137+Oct!I137),IF(Config!$C$6=11,SUM(+Ene!I137+Feb!I137+Mar!I137+Abr!I137+May!I137+Jun!I137+Jul!I137+Ago!I137+Set!I137+Oct!I137+Nov!I137),IF(Config!$C$6=12,SUM(+Ene!I137+Feb!I137+Mar!I137+Abr!I137+May!I137+Jun!I137+Jul!I137+Ago!I137+Set!I137+Oct!I137+Nov!I137+Dic!I137)))))))))))))</f>
        <v>0</v>
      </c>
      <c r="J137" s="443">
        <f>IF(Config!$C$6=1,SUM(+Ene!J137),IF(Config!$C$6=2,SUM(+Ene!J137+Feb!J137),IF(Config!$C$6=3,SUM(+Ene!J137+Feb!J137+Mar!J137),IF(Config!$C$6=4,SUM(+Ene!J137+Feb!J137+Mar!J137+Abr!J137),IF(Config!$C$6=5,SUM(Ene!J137+Feb!J137+Mar!J137+Abr!J137+May!J137),IF(Config!$C$6=6,SUM(+Ene!J137+Feb!J137+Mar!J137+Abr!J137+May!J137+Jun!J137),IF(Config!$C$6=7,SUM(Ene!J137+Feb!J137+Mar!J137+Abr!J137+May!J137+Jun!J137+Jul!J137),IF(Config!$C$6=8,SUM(+Ene!J137+Feb!J137+Mar!J137+Abr!J137+May!J137+Jun!J137+Jul!J137+Ago!J137),IF(Config!$C$6=9,SUM(+Ene!J137+Feb!J137+Mar!J137+Abr!J137+May!J137+Jun!J137+Jul!J137+Ago!J137+Set!J137),IF(Config!$C$6=10,SUM(+Ene!J137+Feb!J137+Mar!J137+Abr!J137+May!J137+Jun!J137+Jul!J137+Ago!J137+Set!J137+Oct!J137),IF(Config!$C$6=11,SUM(+Ene!J137+Feb!J137+Mar!J137+Abr!J137+May!J137+Jun!J137+Jul!J137+Ago!J137+Set!J137+Oct!J137+Nov!J137),IF(Config!$C$6=12,SUM(+Ene!J137+Feb!J137+Mar!J137+Abr!J137+May!J137+Jun!J137+Jul!J137+Ago!J137+Set!J137+Oct!J137+Nov!J137+Dic!J137)))))))))))))</f>
        <v>0</v>
      </c>
      <c r="K137" s="443">
        <f>IF(Config!$C$6=1,SUM(+Ene!K137),IF(Config!$C$6=2,SUM(+Ene!K137+Feb!K137),IF(Config!$C$6=3,SUM(+Ene!K137+Feb!K137+Mar!K137),IF(Config!$C$6=4,SUM(+Ene!K137+Feb!K137+Mar!K137+Abr!K137),IF(Config!$C$6=5,SUM(Ene!K137+Feb!K137+Mar!K137+Abr!K137+May!K137),IF(Config!$C$6=6,SUM(+Ene!K137+Feb!K137+Mar!K137+Abr!K137+May!K137+Jun!K137),IF(Config!$C$6=7,SUM(Ene!K137+Feb!K137+Mar!K137+Abr!K137+May!K137+Jun!K137+Jul!K137),IF(Config!$C$6=8,SUM(+Ene!K137+Feb!K137+Mar!K137+Abr!K137+May!K137+Jun!K137+Jul!K137+Ago!K137),IF(Config!$C$6=9,SUM(+Ene!K137+Feb!K137+Mar!K137+Abr!K137+May!K137+Jun!K137+Jul!K137+Ago!K137+Set!K137),IF(Config!$C$6=10,SUM(+Ene!K137+Feb!K137+Mar!K137+Abr!K137+May!K137+Jun!K137+Jul!K137+Ago!K137+Set!K137+Oct!K137),IF(Config!$C$6=11,SUM(+Ene!K137+Feb!K137+Mar!K137+Abr!K137+May!K137+Jun!K137+Jul!K137+Ago!K137+Set!K137+Oct!K137+Nov!K137),IF(Config!$C$6=12,SUM(+Ene!K137+Feb!K137+Mar!K137+Abr!K137+May!K137+Jun!K137+Jul!K137+Ago!K137+Set!K137+Oct!K137+Nov!K137+Dic!K137)))))))))))))</f>
        <v>0</v>
      </c>
      <c r="L137" s="443">
        <f>IF(Config!$C$6=1,SUM(+Ene!L137),IF(Config!$C$6=2,SUM(+Ene!L137+Feb!L137),IF(Config!$C$6=3,SUM(+Ene!L137+Feb!L137+Mar!L137),IF(Config!$C$6=4,SUM(+Ene!L137+Feb!L137+Mar!L137+Abr!L137),IF(Config!$C$6=5,SUM(Ene!L137+Feb!L137+Mar!L137+Abr!L137+May!L137),IF(Config!$C$6=6,SUM(+Ene!L137+Feb!L137+Mar!L137+Abr!L137+May!L137+Jun!L137),IF(Config!$C$6=7,SUM(Ene!L137+Feb!L137+Mar!L137+Abr!L137+May!L137+Jun!L137+Jul!L137),IF(Config!$C$6=8,SUM(+Ene!L137+Feb!L137+Mar!L137+Abr!L137+May!L137+Jun!L137+Jul!L137+Ago!L137),IF(Config!$C$6=9,SUM(+Ene!L137+Feb!L137+Mar!L137+Abr!L137+May!L137+Jun!L137+Jul!L137+Ago!L137+Set!L137),IF(Config!$C$6=10,SUM(+Ene!L137+Feb!L137+Mar!L137+Abr!L137+May!L137+Jun!L137+Jul!L137+Ago!L137+Set!L137+Oct!L137),IF(Config!$C$6=11,SUM(+Ene!L137+Feb!L137+Mar!L137+Abr!L137+May!L137+Jun!L137+Jul!L137+Ago!L137+Set!L137+Oct!L137+Nov!L137),IF(Config!$C$6=12,SUM(+Ene!L137+Feb!L137+Mar!L137+Abr!L137+May!L137+Jun!L137+Jul!L137+Ago!L137+Set!L137+Oct!L137+Nov!L137+Dic!L137)))))))))))))</f>
        <v>0</v>
      </c>
      <c r="M137" s="443">
        <f>IF(Config!$C$6=1,SUM(+Ene!M137),IF(Config!$C$6=2,SUM(+Ene!M137+Feb!M137),IF(Config!$C$6=3,SUM(+Ene!M137+Feb!M137+Mar!M137),IF(Config!$C$6=4,SUM(+Ene!M137+Feb!M137+Mar!M137+Abr!M137),IF(Config!$C$6=5,SUM(Ene!M137+Feb!M137+Mar!M137+Abr!M137+May!M137),IF(Config!$C$6=6,SUM(+Ene!M137+Feb!M137+Mar!M137+Abr!M137+May!M137+Jun!M137),IF(Config!$C$6=7,SUM(Ene!M137+Feb!M137+Mar!M137+Abr!M137+May!M137+Jun!M137+Jul!M137),IF(Config!$C$6=8,SUM(+Ene!M137+Feb!M137+Mar!M137+Abr!M137+May!M137+Jun!M137+Jul!M137+Ago!M137),IF(Config!$C$6=9,SUM(+Ene!M137+Feb!M137+Mar!M137+Abr!M137+May!M137+Jun!M137+Jul!M137+Ago!M137+Set!M137),IF(Config!$C$6=10,SUM(+Ene!M137+Feb!M137+Mar!M137+Abr!M137+May!M137+Jun!M137+Jul!M137+Ago!M137+Set!M137+Oct!M137),IF(Config!$C$6=11,SUM(+Ene!M137+Feb!M137+Mar!M137+Abr!M137+May!M137+Jun!M137+Jul!M137+Ago!M137+Set!M137+Oct!M137+Nov!M137),IF(Config!$C$6=12,SUM(+Ene!M137+Feb!M137+Mar!M137+Abr!M137+May!M137+Jun!M137+Jul!M137+Ago!M137+Set!M137+Oct!M137+Nov!M137+Dic!M137)))))))))))))</f>
        <v>0</v>
      </c>
      <c r="N137" s="443">
        <f>IF(Config!$C$6=1,SUM(+Ene!N137),IF(Config!$C$6=2,SUM(+Ene!N137+Feb!N137),IF(Config!$C$6=3,SUM(+Ene!N137+Feb!N137+Mar!N137),IF(Config!$C$6=4,SUM(+Ene!N137+Feb!N137+Mar!N137+Abr!N137),IF(Config!$C$6=5,SUM(Ene!N137+Feb!N137+Mar!N137+Abr!N137+May!N137),IF(Config!$C$6=6,SUM(+Ene!N137+Feb!N137+Mar!N137+Abr!N137+May!N137+Jun!N137),IF(Config!$C$6=7,SUM(Ene!N137+Feb!N137+Mar!N137+Abr!N137+May!N137+Jun!N137+Jul!N137),IF(Config!$C$6=8,SUM(+Ene!N137+Feb!N137+Mar!N137+Abr!N137+May!N137+Jun!N137+Jul!N137+Ago!N137),IF(Config!$C$6=9,SUM(+Ene!N137+Feb!N137+Mar!N137+Abr!N137+May!N137+Jun!N137+Jul!N137+Ago!N137+Set!N137),IF(Config!$C$6=10,SUM(+Ene!N137+Feb!N137+Mar!N137+Abr!N137+May!N137+Jun!N137+Jul!N137+Ago!N137+Set!N137+Oct!N137),IF(Config!$C$6=11,SUM(+Ene!N137+Feb!N137+Mar!N137+Abr!N137+May!N137+Jun!N137+Jul!N137+Ago!N137+Set!N137+Oct!N137+Nov!N137),IF(Config!$C$6=12,SUM(+Ene!N137+Feb!N137+Mar!N137+Abr!N137+May!N137+Jun!N137+Jul!N137+Ago!N137+Set!N137+Oct!N137+Nov!N137+Dic!N137)))))))))))))</f>
        <v>0</v>
      </c>
      <c r="O137" s="443">
        <f>IF(Config!$C$6=1,SUM(+Ene!O137),IF(Config!$C$6=2,SUM(+Ene!O137+Feb!O137),IF(Config!$C$6=3,SUM(+Ene!O137+Feb!O137+Mar!O137),IF(Config!$C$6=4,SUM(+Ene!O137+Feb!O137+Mar!O137+Abr!O137),IF(Config!$C$6=5,SUM(Ene!O137+Feb!O137+Mar!O137+Abr!O137+May!O137),IF(Config!$C$6=6,SUM(+Ene!O137+Feb!O137+Mar!O137+Abr!O137+May!O137+Jun!O137),IF(Config!$C$6=7,SUM(Ene!O137+Feb!O137+Mar!O137+Abr!O137+May!O137+Jun!O137+Jul!O137),IF(Config!$C$6=8,SUM(+Ene!O137+Feb!O137+Mar!O137+Abr!O137+May!O137+Jun!O137+Jul!O137+Ago!O137),IF(Config!$C$6=9,SUM(+Ene!O137+Feb!O137+Mar!O137+Abr!O137+May!O137+Jun!O137+Jul!O137+Ago!O137+Set!O137),IF(Config!$C$6=10,SUM(+Ene!O137+Feb!O137+Mar!O137+Abr!O137+May!O137+Jun!O137+Jul!O137+Ago!O137+Set!O137+Oct!O137),IF(Config!$C$6=11,SUM(+Ene!O137+Feb!O137+Mar!O137+Abr!O137+May!O137+Jun!O137+Jul!O137+Ago!O137+Set!O137+Oct!O137+Nov!O137),IF(Config!$C$6=12,SUM(+Ene!O137+Feb!O137+Mar!O137+Abr!O137+May!O137+Jun!O137+Jul!O137+Ago!O137+Set!O137+Oct!O137+Nov!O137+Dic!O137)))))))))))))</f>
        <v>0</v>
      </c>
      <c r="P137" s="443">
        <f>IF(Config!$C$6=1,SUM(+Ene!P137),IF(Config!$C$6=2,SUM(+Ene!P137+Feb!P137),IF(Config!$C$6=3,SUM(+Ene!P137+Feb!P137+Mar!P137),IF(Config!$C$6=4,SUM(+Ene!P137+Feb!P137+Mar!P137+Abr!P137),IF(Config!$C$6=5,SUM(Ene!P137+Feb!P137+Mar!P137+Abr!P137+May!P137),IF(Config!$C$6=6,SUM(+Ene!P137+Feb!P137+Mar!P137+Abr!P137+May!P137+Jun!P137),IF(Config!$C$6=7,SUM(Ene!P137+Feb!P137+Mar!P137+Abr!P137+May!P137+Jun!P137+Jul!P137),IF(Config!$C$6=8,SUM(+Ene!P137+Feb!P137+Mar!P137+Abr!P137+May!P137+Jun!P137+Jul!P137+Ago!P137),IF(Config!$C$6=9,SUM(+Ene!P137+Feb!P137+Mar!P137+Abr!P137+May!P137+Jun!P137+Jul!P137+Ago!P137+Set!P137),IF(Config!$C$6=10,SUM(+Ene!P137+Feb!P137+Mar!P137+Abr!P137+May!P137+Jun!P137+Jul!P137+Ago!P137+Set!P137+Oct!P137),IF(Config!$C$6=11,SUM(+Ene!P137+Feb!P137+Mar!P137+Abr!P137+May!P137+Jun!P137+Jul!P137+Ago!P137+Set!P137+Oct!P137+Nov!P137),IF(Config!$C$6=12,SUM(+Ene!P137+Feb!P137+Mar!P137+Abr!P137+May!P137+Jun!P137+Jul!P137+Ago!P137+Set!P137+Oct!P137+Nov!P137+Dic!P137)))))))))))))</f>
        <v>0</v>
      </c>
      <c r="Q137" s="443">
        <f>IF(Config!$C$6=1,SUM(+Ene!Q137),IF(Config!$C$6=2,SUM(+Ene!Q137+Feb!Q137),IF(Config!$C$6=3,SUM(+Ene!Q137+Feb!Q137+Mar!Q137),IF(Config!$C$6=4,SUM(+Ene!Q137+Feb!Q137+Mar!Q137+Abr!Q137),IF(Config!$C$6=5,SUM(Ene!Q137+Feb!Q137+Mar!Q137+Abr!Q137+May!Q137),IF(Config!$C$6=6,SUM(+Ene!Q137+Feb!Q137+Mar!Q137+Abr!Q137+May!Q137+Jun!Q137),IF(Config!$C$6=7,SUM(Ene!Q137+Feb!Q137+Mar!Q137+Abr!Q137+May!Q137+Jun!Q137+Jul!Q137),IF(Config!$C$6=8,SUM(+Ene!Q137+Feb!Q137+Mar!Q137+Abr!Q137+May!Q137+Jun!Q137+Jul!Q137+Ago!Q137),IF(Config!$C$6=9,SUM(+Ene!Q137+Feb!Q137+Mar!Q137+Abr!Q137+May!Q137+Jun!Q137+Jul!Q137+Ago!Q137+Set!Q137),IF(Config!$C$6=10,SUM(+Ene!Q137+Feb!Q137+Mar!Q137+Abr!Q137+May!Q137+Jun!Q137+Jul!Q137+Ago!Q137+Set!Q137+Oct!Q137),IF(Config!$C$6=11,SUM(+Ene!Q137+Feb!Q137+Mar!Q137+Abr!Q137+May!Q137+Jun!Q137+Jul!Q137+Ago!Q137+Set!Q137+Oct!Q137+Nov!Q137),IF(Config!$C$6=12,SUM(+Ene!Q137+Feb!Q137+Mar!Q137+Abr!Q137+May!Q137+Jun!Q137+Jul!Q137+Ago!Q137+Set!Q137+Oct!Q137+Nov!Q137+Dic!Q137)))))))))))))</f>
        <v>0</v>
      </c>
      <c r="R137" s="443">
        <f>IF(Config!$C$6=1,SUM(+Ene!R137),IF(Config!$C$6=2,SUM(+Ene!R137+Feb!R137),IF(Config!$C$6=3,SUM(+Ene!R137+Feb!R137+Mar!R137),IF(Config!$C$6=4,SUM(+Ene!R137+Feb!R137+Mar!R137+Abr!R137),IF(Config!$C$6=5,SUM(Ene!R137+Feb!R137+Mar!R137+Abr!R137+May!R137),IF(Config!$C$6=6,SUM(+Ene!R137+Feb!R137+Mar!R137+Abr!R137+May!R137+Jun!R137),IF(Config!$C$6=7,SUM(Ene!R137+Feb!R137+Mar!R137+Abr!R137+May!R137+Jun!R137+Jul!R137),IF(Config!$C$6=8,SUM(+Ene!R137+Feb!R137+Mar!R137+Abr!R137+May!R137+Jun!R137+Jul!R137+Ago!R137),IF(Config!$C$6=9,SUM(+Ene!R137+Feb!R137+Mar!R137+Abr!R137+May!R137+Jun!R137+Jul!R137+Ago!R137+Set!R137),IF(Config!$C$6=10,SUM(+Ene!R137+Feb!R137+Mar!R137+Abr!R137+May!R137+Jun!R137+Jul!R137+Ago!R137+Set!R137+Oct!R137),IF(Config!$C$6=11,SUM(+Ene!R137+Feb!R137+Mar!R137+Abr!R137+May!R137+Jun!R137+Jul!R137+Ago!R137+Set!R137+Oct!R137+Nov!R137),IF(Config!$C$6=12,SUM(+Ene!R137+Feb!R137+Mar!R137+Abr!R137+May!R137+Jun!R137+Jul!R137+Ago!R137+Set!R137+Oct!R137+Nov!R137+Dic!R137)))))))))))))</f>
        <v>0</v>
      </c>
      <c r="S137" s="443">
        <f>IF(Config!$C$6=1,SUM(+Ene!S137),IF(Config!$C$6=2,SUM(+Ene!S137+Feb!S137),IF(Config!$C$6=3,SUM(+Ene!S137+Feb!S137+Mar!S137),IF(Config!$C$6=4,SUM(+Ene!S137+Feb!S137+Mar!S137+Abr!S137),IF(Config!$C$6=5,SUM(Ene!S137+Feb!S137+Mar!S137+Abr!S137+May!S137),IF(Config!$C$6=6,SUM(+Ene!S137+Feb!S137+Mar!S137+Abr!S137+May!S137+Jun!S137),IF(Config!$C$6=7,SUM(Ene!S137+Feb!S137+Mar!S137+Abr!S137+May!S137+Jun!S137+Jul!S137),IF(Config!$C$6=8,SUM(+Ene!S137+Feb!S137+Mar!S137+Abr!S137+May!S137+Jun!S137+Jul!S137+Ago!S137),IF(Config!$C$6=9,SUM(+Ene!S137+Feb!S137+Mar!S137+Abr!S137+May!S137+Jun!S137+Jul!S137+Ago!S137+Set!S137),IF(Config!$C$6=10,SUM(+Ene!S137+Feb!S137+Mar!S137+Abr!S137+May!S137+Jun!S137+Jul!S137+Ago!S137+Set!S137+Oct!S137),IF(Config!$C$6=11,SUM(+Ene!S137+Feb!S137+Mar!S137+Abr!S137+May!S137+Jun!S137+Jul!S137+Ago!S137+Set!S137+Oct!S137+Nov!S137),IF(Config!$C$6=12,SUM(+Ene!S137+Feb!S137+Mar!S137+Abr!S137+May!S137+Jun!S137+Jul!S137+Ago!S137+Set!S137+Oct!S137+Nov!S137+Dic!S137)))))))))))))</f>
        <v>0</v>
      </c>
      <c r="T137" s="443">
        <f>IF(Config!$C$6=1,SUM(+Ene!T137),IF(Config!$C$6=2,SUM(+Ene!T137+Feb!T137),IF(Config!$C$6=3,SUM(+Ene!T137+Feb!T137+Mar!T137),IF(Config!$C$6=4,SUM(+Ene!T137+Feb!T137+Mar!T137+Abr!T137),IF(Config!$C$6=5,SUM(Ene!T137+Feb!T137+Mar!T137+Abr!T137+May!T137),IF(Config!$C$6=6,SUM(+Ene!T137+Feb!T137+Mar!T137+Abr!T137+May!T137+Jun!T137),IF(Config!$C$6=7,SUM(Ene!T137+Feb!T137+Mar!T137+Abr!T137+May!T137+Jun!T137+Jul!T137),IF(Config!$C$6=8,SUM(+Ene!T137+Feb!T137+Mar!T137+Abr!T137+May!T137+Jun!T137+Jul!T137+Ago!T137),IF(Config!$C$6=9,SUM(+Ene!T137+Feb!T137+Mar!T137+Abr!T137+May!T137+Jun!T137+Jul!T137+Ago!T137+Set!T137),IF(Config!$C$6=10,SUM(+Ene!T137+Feb!T137+Mar!T137+Abr!T137+May!T137+Jun!T137+Jul!T137+Ago!T137+Set!T137+Oct!T137),IF(Config!$C$6=11,SUM(+Ene!T137+Feb!T137+Mar!T137+Abr!T137+May!T137+Jun!T137+Jul!T137+Ago!T137+Set!T137+Oct!T137+Nov!T137),IF(Config!$C$6=12,SUM(+Ene!T137+Feb!T137+Mar!T137+Abr!T137+May!T137+Jun!T137+Jul!T137+Ago!T137+Set!T137+Oct!T137+Nov!T137+Dic!T137)))))))))))))</f>
        <v>0</v>
      </c>
      <c r="U137" s="443">
        <f>IF(Config!$C$6=1,SUM(+Ene!U137),IF(Config!$C$6=2,SUM(+Ene!U137+Feb!U137),IF(Config!$C$6=3,SUM(+Ene!U137+Feb!U137+Mar!U137),IF(Config!$C$6=4,SUM(+Ene!U137+Feb!U137+Mar!U137+Abr!U137),IF(Config!$C$6=5,SUM(Ene!U137+Feb!U137+Mar!U137+Abr!U137+May!U137),IF(Config!$C$6=6,SUM(+Ene!U137+Feb!U137+Mar!U137+Abr!U137+May!U137+Jun!U137),IF(Config!$C$6=7,SUM(Ene!U137+Feb!U137+Mar!U137+Abr!U137+May!U137+Jun!U137+Jul!U137),IF(Config!$C$6=8,SUM(+Ene!U137+Feb!U137+Mar!U137+Abr!U137+May!U137+Jun!U137+Jul!U137+Ago!U137),IF(Config!$C$6=9,SUM(+Ene!U137+Feb!U137+Mar!U137+Abr!U137+May!U137+Jun!U137+Jul!U137+Ago!U137+Set!U137),IF(Config!$C$6=10,SUM(+Ene!U137+Feb!U137+Mar!U137+Abr!U137+May!U137+Jun!U137+Jul!U137+Ago!U137+Set!U137+Oct!U137),IF(Config!$C$6=11,SUM(+Ene!U137+Feb!U137+Mar!U137+Abr!U137+May!U137+Jun!U137+Jul!U137+Ago!U137+Set!U137+Oct!U137+Nov!U137),IF(Config!$C$6=12,SUM(+Ene!U137+Feb!U137+Mar!U137+Abr!U137+May!U137+Jun!U137+Jul!U137+Ago!U137+Set!U137+Oct!U137+Nov!U137+Dic!U137)))))))))))))</f>
        <v>0</v>
      </c>
      <c r="V137" s="443">
        <f>IF(Config!$C$6=1,SUM(+Ene!V137),IF(Config!$C$6=2,SUM(+Ene!V137+Feb!V137),IF(Config!$C$6=3,SUM(+Ene!V137+Feb!V137+Mar!V137),IF(Config!$C$6=4,SUM(+Ene!V137+Feb!V137+Mar!V137+Abr!V137),IF(Config!$C$6=5,SUM(Ene!V137+Feb!V137+Mar!V137+Abr!V137+May!V137),IF(Config!$C$6=6,SUM(+Ene!V137+Feb!V137+Mar!V137+Abr!V137+May!V137+Jun!V137),IF(Config!$C$6=7,SUM(Ene!V137+Feb!V137+Mar!V137+Abr!V137+May!V137+Jun!V137+Jul!V137),IF(Config!$C$6=8,SUM(+Ene!V137+Feb!V137+Mar!V137+Abr!V137+May!V137+Jun!V137+Jul!V137+Ago!V137),IF(Config!$C$6=9,SUM(+Ene!V137+Feb!V137+Mar!V137+Abr!V137+May!V137+Jun!V137+Jul!V137+Ago!V137+Set!V137),IF(Config!$C$6=10,SUM(+Ene!V137+Feb!V137+Mar!V137+Abr!V137+May!V137+Jun!V137+Jul!V137+Ago!V137+Set!V137+Oct!V137),IF(Config!$C$6=11,SUM(+Ene!V137+Feb!V137+Mar!V137+Abr!V137+May!V137+Jun!V137+Jul!V137+Ago!V137+Set!V137+Oct!V137+Nov!V137),IF(Config!$C$6=12,SUM(+Ene!V137+Feb!V137+Mar!V137+Abr!V137+May!V137+Jun!V137+Jul!V137+Ago!V137+Set!V137+Oct!V137+Nov!V137+Dic!V137)))))))))))))</f>
        <v>0</v>
      </c>
      <c r="W137" s="443">
        <f>IF(Config!$C$6=1,SUM(+Ene!W137),IF(Config!$C$6=2,SUM(+Ene!W137+Feb!W137),IF(Config!$C$6=3,SUM(+Ene!W137+Feb!W137+Mar!W137),IF(Config!$C$6=4,SUM(+Ene!W137+Feb!W137+Mar!W137+Abr!W137),IF(Config!$C$6=5,SUM(Ene!W137+Feb!W137+Mar!W137+Abr!W137+May!W137),IF(Config!$C$6=6,SUM(+Ene!W137+Feb!W137+Mar!W137+Abr!W137+May!W137+Jun!W137),IF(Config!$C$6=7,SUM(Ene!W137+Feb!W137+Mar!W137+Abr!W137+May!W137+Jun!W137+Jul!W137),IF(Config!$C$6=8,SUM(+Ene!W137+Feb!W137+Mar!W137+Abr!W137+May!W137+Jun!W137+Jul!W137+Ago!W137),IF(Config!$C$6=9,SUM(+Ene!W137+Feb!W137+Mar!W137+Abr!W137+May!W137+Jun!W137+Jul!W137+Ago!W137+Set!W137),IF(Config!$C$6=10,SUM(+Ene!W137+Feb!W137+Mar!W137+Abr!W137+May!W137+Jun!W137+Jul!W137+Ago!W137+Set!W137+Oct!W137),IF(Config!$C$6=11,SUM(+Ene!W137+Feb!W137+Mar!W137+Abr!W137+May!W137+Jun!W137+Jul!W137+Ago!W137+Set!W137+Oct!W137+Nov!W137),IF(Config!$C$6=12,SUM(+Ene!W137+Feb!W137+Mar!W137+Abr!W137+May!W137+Jun!W137+Jul!W137+Ago!W137+Set!W137+Oct!W137+Nov!W137+Dic!W137)))))))))))))</f>
        <v>0</v>
      </c>
      <c r="X137" s="443">
        <f>IF(Config!$C$6=1,SUM(+Ene!X137),IF(Config!$C$6=2,SUM(+Ene!X137+Feb!X137),IF(Config!$C$6=3,SUM(+Ene!X137+Feb!X137+Mar!X137),IF(Config!$C$6=4,SUM(+Ene!X137+Feb!X137+Mar!X137+Abr!X137),IF(Config!$C$6=5,SUM(Ene!X137+Feb!X137+Mar!X137+Abr!X137+May!X137),IF(Config!$C$6=6,SUM(+Ene!X137+Feb!X137+Mar!X137+Abr!X137+May!X137+Jun!X137),IF(Config!$C$6=7,SUM(Ene!X137+Feb!X137+Mar!X137+Abr!X137+May!X137+Jun!X137+Jul!X137),IF(Config!$C$6=8,SUM(+Ene!X137+Feb!X137+Mar!X137+Abr!X137+May!X137+Jun!X137+Jul!X137+Ago!X137),IF(Config!$C$6=9,SUM(+Ene!X137+Feb!X137+Mar!X137+Abr!X137+May!X137+Jun!X137+Jul!X137+Ago!X137+Set!X137),IF(Config!$C$6=10,SUM(+Ene!X137+Feb!X137+Mar!X137+Abr!X137+May!X137+Jun!X137+Jul!X137+Ago!X137+Set!X137+Oct!X137),IF(Config!$C$6=11,SUM(+Ene!X137+Feb!X137+Mar!X137+Abr!X137+May!X137+Jun!X137+Jul!X137+Ago!X137+Set!X137+Oct!X137+Nov!X137),IF(Config!$C$6=12,SUM(+Ene!X137+Feb!X137+Mar!X137+Abr!X137+May!X137+Jun!X137+Jul!X137+Ago!X137+Set!X137+Oct!X137+Nov!X137+Dic!X137)))))))))))))</f>
        <v>0</v>
      </c>
      <c r="Y137" s="443">
        <f>IF(Config!$C$6=1,SUM(+Ene!Y137),IF(Config!$C$6=2,SUM(+Ene!Y137+Feb!Y137),IF(Config!$C$6=3,SUM(+Ene!Y137+Feb!Y137+Mar!Y137),IF(Config!$C$6=4,SUM(+Ene!Y137+Feb!Y137+Mar!Y137+Abr!Y137),IF(Config!$C$6=5,SUM(Ene!Y137+Feb!Y137+Mar!Y137+Abr!Y137+May!Y137),IF(Config!$C$6=6,SUM(+Ene!Y137+Feb!Y137+Mar!Y137+Abr!Y137+May!Y137+Jun!Y137),IF(Config!$C$6=7,SUM(Ene!Y137+Feb!Y137+Mar!Y137+Abr!Y137+May!Y137+Jun!Y137+Jul!Y137),IF(Config!$C$6=8,SUM(+Ene!Y137+Feb!Y137+Mar!Y137+Abr!Y137+May!Y137+Jun!Y137+Jul!Y137+Ago!Y137),IF(Config!$C$6=9,SUM(+Ene!Y137+Feb!Y137+Mar!Y137+Abr!Y137+May!Y137+Jun!Y137+Jul!Y137+Ago!Y137+Set!Y137),IF(Config!$C$6=10,SUM(+Ene!Y137+Feb!Y137+Mar!Y137+Abr!Y137+May!Y137+Jun!Y137+Jul!Y137+Ago!Y137+Set!Y137+Oct!Y137),IF(Config!$C$6=11,SUM(+Ene!Y137+Feb!Y137+Mar!Y137+Abr!Y137+May!Y137+Jun!Y137+Jul!Y137+Ago!Y137+Set!Y137+Oct!Y137+Nov!Y137),IF(Config!$C$6=12,SUM(+Ene!Y137+Feb!Y137+Mar!Y137+Abr!Y137+May!Y137+Jun!Y137+Jul!Y137+Ago!Y137+Set!Y137+Oct!Y137+Nov!Y137+Dic!Y137)))))))))))))</f>
        <v>0</v>
      </c>
      <c r="Z137" s="443">
        <f>IF(Config!$C$6=1,SUM(+Ene!Z137),IF(Config!$C$6=2,SUM(+Ene!Z137+Feb!Z137),IF(Config!$C$6=3,SUM(+Ene!Z137+Feb!Z137+Mar!Z137),IF(Config!$C$6=4,SUM(+Ene!Z137+Feb!Z137+Mar!Z137+Abr!Z137),IF(Config!$C$6=5,SUM(Ene!Z137+Feb!Z137+Mar!Z137+Abr!Z137+May!Z137),IF(Config!$C$6=6,SUM(+Ene!Z137+Feb!Z137+Mar!Z137+Abr!Z137+May!Z137+Jun!Z137),IF(Config!$C$6=7,SUM(Ene!Z137+Feb!Z137+Mar!Z137+Abr!Z137+May!Z137+Jun!Z137+Jul!Z137),IF(Config!$C$6=8,SUM(+Ene!Z137+Feb!Z137+Mar!Z137+Abr!Z137+May!Z137+Jun!Z137+Jul!Z137+Ago!Z137),IF(Config!$C$6=9,SUM(+Ene!Z137+Feb!Z137+Mar!Z137+Abr!Z137+May!Z137+Jun!Z137+Jul!Z137+Ago!Z137+Set!Z137),IF(Config!$C$6=10,SUM(+Ene!Z137+Feb!Z137+Mar!Z137+Abr!Z137+May!Z137+Jun!Z137+Jul!Z137+Ago!Z137+Set!Z137+Oct!Z137),IF(Config!$C$6=11,SUM(+Ene!Z137+Feb!Z137+Mar!Z137+Abr!Z137+May!Z137+Jun!Z137+Jul!Z137+Ago!Z137+Set!Z137+Oct!Z137+Nov!Z137),IF(Config!$C$6=12,SUM(+Ene!Z137+Feb!Z137+Mar!Z137+Abr!Z137+May!Z137+Jun!Z137+Jul!Z137+Ago!Z137+Set!Z137+Oct!Z137+Nov!Z137+Dic!Z137)))))))))))))</f>
        <v>0</v>
      </c>
      <c r="AA137" s="443">
        <f>IF(Config!$C$6=1,SUM(+Ene!AA137),IF(Config!$C$6=2,SUM(+Ene!AA137+Feb!AA137),IF(Config!$C$6=3,SUM(+Ene!AA137+Feb!AA137+Mar!AA137),IF(Config!$C$6=4,SUM(+Ene!AA137+Feb!AA137+Mar!AA137+Abr!AA137),IF(Config!$C$6=5,SUM(Ene!AA137+Feb!AA137+Mar!AA137+Abr!AA137+May!AA137),IF(Config!$C$6=6,SUM(+Ene!AA137+Feb!AA137+Mar!AA137+Abr!AA137+May!AA137+Jun!AA137),IF(Config!$C$6=7,SUM(Ene!AA137+Feb!AA137+Mar!AA137+Abr!AA137+May!AA137+Jun!AA137+Jul!AA137),IF(Config!$C$6=8,SUM(+Ene!AA137+Feb!AA137+Mar!AA137+Abr!AA137+May!AA137+Jun!AA137+Jul!AA137+Ago!AA137),IF(Config!$C$6=9,SUM(+Ene!AA137+Feb!AA137+Mar!AA137+Abr!AA137+May!AA137+Jun!AA137+Jul!AA137+Ago!AA137+Set!AA137),IF(Config!$C$6=10,SUM(+Ene!AA137+Feb!AA137+Mar!AA137+Abr!AA137+May!AA137+Jun!AA137+Jul!AA137+Ago!AA137+Set!AA137+Oct!AA137),IF(Config!$C$6=11,SUM(+Ene!AA137+Feb!AA137+Mar!AA137+Abr!AA137+May!AA137+Jun!AA137+Jul!AA137+Ago!AA137+Set!AA137+Oct!AA137+Nov!AA137),IF(Config!$C$6=12,SUM(+Ene!AA137+Feb!AA137+Mar!AA137+Abr!AA137+May!AA137+Jun!AA137+Jul!AA137+Ago!AA137+Set!AA137+Oct!AA137+Nov!AA137+Dic!AA137)))))))))))))</f>
        <v>0</v>
      </c>
      <c r="AB137" s="443">
        <f>IF(Config!$C$6=1,SUM(+Ene!AB137),IF(Config!$C$6=2,SUM(+Ene!AB137+Feb!AB137),IF(Config!$C$6=3,SUM(+Ene!AB137+Feb!AB137+Mar!AB137),IF(Config!$C$6=4,SUM(+Ene!AB137+Feb!AB137+Mar!AB137+Abr!AB137),IF(Config!$C$6=5,SUM(Ene!AB137+Feb!AB137+Mar!AB137+Abr!AB137+May!AB137),IF(Config!$C$6=6,SUM(+Ene!AB137+Feb!AB137+Mar!AB137+Abr!AB137+May!AB137+Jun!AB137),IF(Config!$C$6=7,SUM(Ene!AB137+Feb!AB137+Mar!AB137+Abr!AB137+May!AB137+Jun!AB137+Jul!AB137),IF(Config!$C$6=8,SUM(+Ene!AB137+Feb!AB137+Mar!AB137+Abr!AB137+May!AB137+Jun!AB137+Jul!AB137+Ago!AB137),IF(Config!$C$6=9,SUM(+Ene!AB137+Feb!AB137+Mar!AB137+Abr!AB137+May!AB137+Jun!AB137+Jul!AB137+Ago!AB137+Set!AB137),IF(Config!$C$6=10,SUM(+Ene!AB137+Feb!AB137+Mar!AB137+Abr!AB137+May!AB137+Jun!AB137+Jul!AB137+Ago!AB137+Set!AB137+Oct!AB137),IF(Config!$C$6=11,SUM(+Ene!AB137+Feb!AB137+Mar!AB137+Abr!AB137+May!AB137+Jun!AB137+Jul!AB137+Ago!AB137+Set!AB137+Oct!AB137+Nov!AB137),IF(Config!$C$6=12,SUM(+Ene!AB137+Feb!AB137+Mar!AB137+Abr!AB137+May!AB137+Jun!AB137+Jul!AB137+Ago!AB137+Set!AB137+Oct!AB137+Nov!AB137+Dic!AB137)))))))))))))</f>
        <v>0</v>
      </c>
      <c r="AC137" s="443">
        <f>IF(Config!$C$6=1,SUM(+Ene!AC137),IF(Config!$C$6=2,SUM(+Ene!AC137+Feb!AC137),IF(Config!$C$6=3,SUM(+Ene!AC137+Feb!AC137+Mar!AC137),IF(Config!$C$6=4,SUM(+Ene!AC137+Feb!AC137+Mar!AC137+Abr!AC137),IF(Config!$C$6=5,SUM(Ene!AC137+Feb!AC137+Mar!AC137+Abr!AC137+May!AC137),IF(Config!$C$6=6,SUM(+Ene!AC137+Feb!AC137+Mar!AC137+Abr!AC137+May!AC137+Jun!AC137),IF(Config!$C$6=7,SUM(Ene!AC137+Feb!AC137+Mar!AC137+Abr!AC137+May!AC137+Jun!AC137+Jul!AC137),IF(Config!$C$6=8,SUM(+Ene!AC137+Feb!AC137+Mar!AC137+Abr!AC137+May!AC137+Jun!AC137+Jul!AC137+Ago!AC137),IF(Config!$C$6=9,SUM(+Ene!AC137+Feb!AC137+Mar!AC137+Abr!AC137+May!AC137+Jun!AC137+Jul!AC137+Ago!AC137+Set!AC137),IF(Config!$C$6=10,SUM(+Ene!AC137+Feb!AC137+Mar!AC137+Abr!AC137+May!AC137+Jun!AC137+Jul!AC137+Ago!AC137+Set!AC137+Oct!AC137),IF(Config!$C$6=11,SUM(+Ene!AC137+Feb!AC137+Mar!AC137+Abr!AC137+May!AC137+Jun!AC137+Jul!AC137+Ago!AC137+Set!AC137+Oct!AC137+Nov!AC137),IF(Config!$C$6=12,SUM(+Ene!AC137+Feb!AC137+Mar!AC137+Abr!AC137+May!AC137+Jun!AC137+Jul!AC137+Ago!AC137+Set!AC137+Oct!AC137+Nov!AC137+Dic!AC137)))))))))))))</f>
        <v>0</v>
      </c>
      <c r="AD137" s="443">
        <f>IF(Config!$C$6=1,SUM(+Ene!AD137),IF(Config!$C$6=2,SUM(+Ene!AD137+Feb!AD137),IF(Config!$C$6=3,SUM(+Ene!AD137+Feb!AD137+Mar!AD137),IF(Config!$C$6=4,SUM(+Ene!AD137+Feb!AD137+Mar!AD137+Abr!AD137),IF(Config!$C$6=5,SUM(Ene!AD137+Feb!AD137+Mar!AD137+Abr!AD137+May!AD137),IF(Config!$C$6=6,SUM(+Ene!AD137+Feb!AD137+Mar!AD137+Abr!AD137+May!AD137+Jun!AD137),IF(Config!$C$6=7,SUM(Ene!AD137+Feb!AD137+Mar!AD137+Abr!AD137+May!AD137+Jun!AD137+Jul!AD137),IF(Config!$C$6=8,SUM(+Ene!AD137+Feb!AD137+Mar!AD137+Abr!AD137+May!AD137+Jun!AD137+Jul!AD137+Ago!AD137),IF(Config!$C$6=9,SUM(+Ene!AD137+Feb!AD137+Mar!AD137+Abr!AD137+May!AD137+Jun!AD137+Jul!AD137+Ago!AD137+Set!AD137),IF(Config!$C$6=10,SUM(+Ene!AD137+Feb!AD137+Mar!AD137+Abr!AD137+May!AD137+Jun!AD137+Jul!AD137+Ago!AD137+Set!AD137+Oct!AD137),IF(Config!$C$6=11,SUM(+Ene!AD137+Feb!AD137+Mar!AD137+Abr!AD137+May!AD137+Jun!AD137+Jul!AD137+Ago!AD137+Set!AD137+Oct!AD137+Nov!AD137),IF(Config!$C$6=12,SUM(+Ene!AD137+Feb!AD137+Mar!AD137+Abr!AD137+May!AD137+Jun!AD137+Jul!AD137+Ago!AD137+Set!AD137+Oct!AD137+Nov!AD137+Dic!AD137)))))))))))))</f>
        <v>0</v>
      </c>
      <c r="AE137" s="443">
        <f>IF(Config!$C$6=1,SUM(+Ene!AE137),IF(Config!$C$6=2,SUM(+Ene!AE137+Feb!AE137),IF(Config!$C$6=3,SUM(+Ene!AE137+Feb!AE137+Mar!AE137),IF(Config!$C$6=4,SUM(+Ene!AE137+Feb!AE137+Mar!AE137+Abr!AE137),IF(Config!$C$6=5,SUM(Ene!AE137+Feb!AE137+Mar!AE137+Abr!AE137+May!AE137),IF(Config!$C$6=6,SUM(+Ene!AE137+Feb!AE137+Mar!AE137+Abr!AE137+May!AE137+Jun!AE137),IF(Config!$C$6=7,SUM(Ene!AE137+Feb!AE137+Mar!AE137+Abr!AE137+May!AE137+Jun!AE137+Jul!AE137),IF(Config!$C$6=8,SUM(+Ene!AE137+Feb!AE137+Mar!AE137+Abr!AE137+May!AE137+Jun!AE137+Jul!AE137+Ago!AE137),IF(Config!$C$6=9,SUM(+Ene!AE137+Feb!AE137+Mar!AE137+Abr!AE137+May!AE137+Jun!AE137+Jul!AE137+Ago!AE137+Set!AE137),IF(Config!$C$6=10,SUM(+Ene!AE137+Feb!AE137+Mar!AE137+Abr!AE137+May!AE137+Jun!AE137+Jul!AE137+Ago!AE137+Set!AE137+Oct!AE137),IF(Config!$C$6=11,SUM(+Ene!AE137+Feb!AE137+Mar!AE137+Abr!AE137+May!AE137+Jun!AE137+Jul!AE137+Ago!AE137+Set!AE137+Oct!AE137+Nov!AE137),IF(Config!$C$6=12,SUM(+Ene!AE137+Feb!AE137+Mar!AE137+Abr!AE137+May!AE137+Jun!AE137+Jul!AE137+Ago!AE137+Set!AE137+Oct!AE137+Nov!AE137+Dic!AE137)))))))))))))</f>
        <v>0</v>
      </c>
      <c r="AF137" s="443">
        <f>IF(Config!$C$6=1,SUM(+Ene!AF137),IF(Config!$C$6=2,SUM(+Ene!AF137+Feb!AF137),IF(Config!$C$6=3,SUM(+Ene!AF137+Feb!AF137+Mar!AF137),IF(Config!$C$6=4,SUM(+Ene!AF137+Feb!AF137+Mar!AF137+Abr!AF137),IF(Config!$C$6=5,SUM(Ene!AF137+Feb!AF137+Mar!AF137+Abr!AF137+May!AF137),IF(Config!$C$6=6,SUM(+Ene!AF137+Feb!AF137+Mar!AF137+Abr!AF137+May!AF137+Jun!AF137),IF(Config!$C$6=7,SUM(Ene!AF137+Feb!AF137+Mar!AF137+Abr!AF137+May!AF137+Jun!AF137+Jul!AF137),IF(Config!$C$6=8,SUM(+Ene!AF137+Feb!AF137+Mar!AF137+Abr!AF137+May!AF137+Jun!AF137+Jul!AF137+Ago!AF137),IF(Config!$C$6=9,SUM(+Ene!AF137+Feb!AF137+Mar!AF137+Abr!AF137+May!AF137+Jun!AF137+Jul!AF137+Ago!AF137+Set!AF137),IF(Config!$C$6=10,SUM(+Ene!AF137+Feb!AF137+Mar!AF137+Abr!AF137+May!AF137+Jun!AF137+Jul!AF137+Ago!AF137+Set!AF137+Oct!AF137),IF(Config!$C$6=11,SUM(+Ene!AF137+Feb!AF137+Mar!AF137+Abr!AF137+May!AF137+Jun!AF137+Jul!AF137+Ago!AF137+Set!AF137+Oct!AF137+Nov!AF137),IF(Config!$C$6=12,SUM(+Ene!AF137+Feb!AF137+Mar!AF137+Abr!AF137+May!AF137+Jun!AF137+Jul!AF137+Ago!AF137+Set!AF137+Oct!AF137+Nov!AF137+Dic!AF137)))))))))))))</f>
        <v>0</v>
      </c>
      <c r="AG137" s="443">
        <f>IF(Config!$C$6=1,SUM(+Ene!AG137),IF(Config!$C$6=2,SUM(+Ene!AG137+Feb!AG137),IF(Config!$C$6=3,SUM(+Ene!AG137+Feb!AG137+Mar!AG137),IF(Config!$C$6=4,SUM(+Ene!AG137+Feb!AG137+Mar!AG137+Abr!AG137),IF(Config!$C$6=5,SUM(Ene!AG137+Feb!AG137+Mar!AG137+Abr!AG137+May!AG137),IF(Config!$C$6=6,SUM(+Ene!AG137+Feb!AG137+Mar!AG137+Abr!AG137+May!AG137+Jun!AG137),IF(Config!$C$6=7,SUM(Ene!AG137+Feb!AG137+Mar!AG137+Abr!AG137+May!AG137+Jun!AG137+Jul!AG137),IF(Config!$C$6=8,SUM(+Ene!AG137+Feb!AG137+Mar!AG137+Abr!AG137+May!AG137+Jun!AG137+Jul!AG137+Ago!AG137),IF(Config!$C$6=9,SUM(+Ene!AG137+Feb!AG137+Mar!AG137+Abr!AG137+May!AG137+Jun!AG137+Jul!AG137+Ago!AG137+Set!AG137),IF(Config!$C$6=10,SUM(+Ene!AG137+Feb!AG137+Mar!AG137+Abr!AG137+May!AG137+Jun!AG137+Jul!AG137+Ago!AG137+Set!AG137+Oct!AG137),IF(Config!$C$6=11,SUM(+Ene!AG137+Feb!AG137+Mar!AG137+Abr!AG137+May!AG137+Jun!AG137+Jul!AG137+Ago!AG137+Set!AG137+Oct!AG137+Nov!AG137),IF(Config!$C$6=12,SUM(+Ene!AG137+Feb!AG137+Mar!AG137+Abr!AG137+May!AG137+Jun!AG137+Jul!AG137+Ago!AG137+Set!AG137+Oct!AG137+Nov!AG137+Dic!AG137)))))))))))))</f>
        <v>0</v>
      </c>
      <c r="AH137" s="443">
        <f>IF(Config!$C$6=1,SUM(+Ene!AH137),IF(Config!$C$6=2,SUM(+Ene!AH137+Feb!AH137),IF(Config!$C$6=3,SUM(+Ene!AH137+Feb!AH137+Mar!AH137),IF(Config!$C$6=4,SUM(+Ene!AH137+Feb!AH137+Mar!AH137+Abr!AH137),IF(Config!$C$6=5,SUM(Ene!AH137+Feb!AH137+Mar!AH137+Abr!AH137+May!AH137),IF(Config!$C$6=6,SUM(+Ene!AH137+Feb!AH137+Mar!AH137+Abr!AH137+May!AH137+Jun!AH137),IF(Config!$C$6=7,SUM(Ene!AH137+Feb!AH137+Mar!AH137+Abr!AH137+May!AH137+Jun!AH137+Jul!AH137),IF(Config!$C$6=8,SUM(+Ene!AH137+Feb!AH137+Mar!AH137+Abr!AH137+May!AH137+Jun!AH137+Jul!AH137+Ago!AH137),IF(Config!$C$6=9,SUM(+Ene!AH137+Feb!AH137+Mar!AH137+Abr!AH137+May!AH137+Jun!AH137+Jul!AH137+Ago!AH137+Set!AH137),IF(Config!$C$6=10,SUM(+Ene!AH137+Feb!AH137+Mar!AH137+Abr!AH137+May!AH137+Jun!AH137+Jul!AH137+Ago!AH137+Set!AH137+Oct!AH137),IF(Config!$C$6=11,SUM(+Ene!AH137+Feb!AH137+Mar!AH137+Abr!AH137+May!AH137+Jun!AH137+Jul!AH137+Ago!AH137+Set!AH137+Oct!AH137+Nov!AH137),IF(Config!$C$6=12,SUM(+Ene!AH137+Feb!AH137+Mar!AH137+Abr!AH137+May!AH137+Jun!AH137+Jul!AH137+Ago!AH137+Set!AH137+Oct!AH137+Nov!AH137+Dic!AH137)))))))))))))</f>
        <v>0</v>
      </c>
      <c r="AI137" s="443">
        <f>IF(Config!$C$6=1,SUM(+Ene!AI137),IF(Config!$C$6=2,SUM(+Ene!AI137+Feb!AI137),IF(Config!$C$6=3,SUM(+Ene!AI137+Feb!AI137+Mar!AI137),IF(Config!$C$6=4,SUM(+Ene!AI137+Feb!AI137+Mar!AI137+Abr!AI137),IF(Config!$C$6=5,SUM(Ene!AI137+Feb!AI137+Mar!AI137+Abr!AI137+May!AI137),IF(Config!$C$6=6,SUM(+Ene!AI137+Feb!AI137+Mar!AI137+Abr!AI137+May!AI137+Jun!AI137),IF(Config!$C$6=7,SUM(Ene!AI137+Feb!AI137+Mar!AI137+Abr!AI137+May!AI137+Jun!AI137+Jul!AI137),IF(Config!$C$6=8,SUM(+Ene!AI137+Feb!AI137+Mar!AI137+Abr!AI137+May!AI137+Jun!AI137+Jul!AI137+Ago!AI137),IF(Config!$C$6=9,SUM(+Ene!AI137+Feb!AI137+Mar!AI137+Abr!AI137+May!AI137+Jun!AI137+Jul!AI137+Ago!AI137+Set!AI137),IF(Config!$C$6=10,SUM(+Ene!AI137+Feb!AI137+Mar!AI137+Abr!AI137+May!AI137+Jun!AI137+Jul!AI137+Ago!AI137+Set!AI137+Oct!AI137),IF(Config!$C$6=11,SUM(+Ene!AI137+Feb!AI137+Mar!AI137+Abr!AI137+May!AI137+Jun!AI137+Jul!AI137+Ago!AI137+Set!AI137+Oct!AI137+Nov!AI137),IF(Config!$C$6=12,SUM(+Ene!AI137+Feb!AI137+Mar!AI137+Abr!AI137+May!AI137+Jun!AI137+Jul!AI137+Ago!AI137+Set!AI137+Oct!AI137+Nov!AI137+Dic!AI137)))))))))))))</f>
        <v>0</v>
      </c>
      <c r="AJ137" s="443">
        <f>IF(Config!$C$6=1,SUM(+Ene!AJ137),IF(Config!$C$6=2,SUM(+Ene!AJ137+Feb!AJ137),IF(Config!$C$6=3,SUM(+Ene!AJ137+Feb!AJ137+Mar!AJ137),IF(Config!$C$6=4,SUM(+Ene!AJ137+Feb!AJ137+Mar!AJ137+Abr!AJ137),IF(Config!$C$6=5,SUM(Ene!AJ137+Feb!AJ137+Mar!AJ137+Abr!AJ137+May!AJ137),IF(Config!$C$6=6,SUM(+Ene!AJ137+Feb!AJ137+Mar!AJ137+Abr!AJ137+May!AJ137+Jun!AJ137),IF(Config!$C$6=7,SUM(Ene!AJ137+Feb!AJ137+Mar!AJ137+Abr!AJ137+May!AJ137+Jun!AJ137+Jul!AJ137),IF(Config!$C$6=8,SUM(+Ene!AJ137+Feb!AJ137+Mar!AJ137+Abr!AJ137+May!AJ137+Jun!AJ137+Jul!AJ137+Ago!AJ137),IF(Config!$C$6=9,SUM(+Ene!AJ137+Feb!AJ137+Mar!AJ137+Abr!AJ137+May!AJ137+Jun!AJ137+Jul!AJ137+Ago!AJ137+Set!AJ137),IF(Config!$C$6=10,SUM(+Ene!AJ137+Feb!AJ137+Mar!AJ137+Abr!AJ137+May!AJ137+Jun!AJ137+Jul!AJ137+Ago!AJ137+Set!AJ137+Oct!AJ137),IF(Config!$C$6=11,SUM(+Ene!AJ137+Feb!AJ137+Mar!AJ137+Abr!AJ137+May!AJ137+Jun!AJ137+Jul!AJ137+Ago!AJ137+Set!AJ137+Oct!AJ137+Nov!AJ137),IF(Config!$C$6=12,SUM(+Ene!AJ137+Feb!AJ137+Mar!AJ137+Abr!AJ137+May!AJ137+Jun!AJ137+Jul!AJ137+Ago!AJ137+Set!AJ137+Oct!AJ137+Nov!AJ137+Dic!AJ137)))))))))))))</f>
        <v>0</v>
      </c>
      <c r="AK137" s="443">
        <f>IF(Config!$C$6=1,SUM(+Ene!AK137),IF(Config!$C$6=2,SUM(+Ene!AK137+Feb!AK137),IF(Config!$C$6=3,SUM(+Ene!AK137+Feb!AK137+Mar!AK137),IF(Config!$C$6=4,SUM(+Ene!AK137+Feb!AK137+Mar!AK137+Abr!AK137),IF(Config!$C$6=5,SUM(Ene!AK137+Feb!AK137+Mar!AK137+Abr!AK137+May!AK137),IF(Config!$C$6=6,SUM(+Ene!AK137+Feb!AK137+Mar!AK137+Abr!AK137+May!AK137+Jun!AK137),IF(Config!$C$6=7,SUM(Ene!AK137+Feb!AK137+Mar!AK137+Abr!AK137+May!AK137+Jun!AK137+Jul!AK137),IF(Config!$C$6=8,SUM(+Ene!AK137+Feb!AK137+Mar!AK137+Abr!AK137+May!AK137+Jun!AK137+Jul!AK137+Ago!AK137),IF(Config!$C$6=9,SUM(+Ene!AK137+Feb!AK137+Mar!AK137+Abr!AK137+May!AK137+Jun!AK137+Jul!AK137+Ago!AK137+Set!AK137),IF(Config!$C$6=10,SUM(+Ene!AK137+Feb!AK137+Mar!AK137+Abr!AK137+May!AK137+Jun!AK137+Jul!AK137+Ago!AK137+Set!AK137+Oct!AK137),IF(Config!$C$6=11,SUM(+Ene!AK137+Feb!AK137+Mar!AK137+Abr!AK137+May!AK137+Jun!AK137+Jul!AK137+Ago!AK137+Set!AK137+Oct!AK137+Nov!AK137),IF(Config!$C$6=12,SUM(+Ene!AK137+Feb!AK137+Mar!AK137+Abr!AK137+May!AK137+Jun!AK137+Jul!AK137+Ago!AK137+Set!AK137+Oct!AK137+Nov!AK137+Dic!AK137)))))))))))))</f>
        <v>0</v>
      </c>
      <c r="AL137" s="443">
        <f>IF(Config!$C$6=1,SUM(+Ene!AL137),IF(Config!$C$6=2,SUM(+Ene!AL137+Feb!AL137),IF(Config!$C$6=3,SUM(+Ene!AL137+Feb!AL137+Mar!AL137),IF(Config!$C$6=4,SUM(+Ene!AL137+Feb!AL137+Mar!AL137+Abr!AL137),IF(Config!$C$6=5,SUM(Ene!AL137+Feb!AL137+Mar!AL137+Abr!AL137+May!AL137),IF(Config!$C$6=6,SUM(+Ene!AL137+Feb!AL137+Mar!AL137+Abr!AL137+May!AL137+Jun!AL137),IF(Config!$C$6=7,SUM(Ene!AL137+Feb!AL137+Mar!AL137+Abr!AL137+May!AL137+Jun!AL137+Jul!AL137),IF(Config!$C$6=8,SUM(+Ene!AL137+Feb!AL137+Mar!AL137+Abr!AL137+May!AL137+Jun!AL137+Jul!AL137+Ago!AL137),IF(Config!$C$6=9,SUM(+Ene!AL137+Feb!AL137+Mar!AL137+Abr!AL137+May!AL137+Jun!AL137+Jul!AL137+Ago!AL137+Set!AL137),IF(Config!$C$6=10,SUM(+Ene!AL137+Feb!AL137+Mar!AL137+Abr!AL137+May!AL137+Jun!AL137+Jul!AL137+Ago!AL137+Set!AL137+Oct!AL137),IF(Config!$C$6=11,SUM(+Ene!AL137+Feb!AL137+Mar!AL137+Abr!AL137+May!AL137+Jun!AL137+Jul!AL137+Ago!AL137+Set!AL137+Oct!AL137+Nov!AL137),IF(Config!$C$6=12,SUM(+Ene!AL137+Feb!AL137+Mar!AL137+Abr!AL137+May!AL137+Jun!AL137+Jul!AL137+Ago!AL137+Set!AL137+Oct!AL137+Nov!AL137+Dic!AL137)))))))))))))</f>
        <v>0</v>
      </c>
      <c r="AM137" s="443">
        <f>IF(Config!$C$6=1,SUM(+Ene!AM137),IF(Config!$C$6=2,SUM(+Ene!AM137+Feb!AM137),IF(Config!$C$6=3,SUM(+Ene!AM137+Feb!AM137+Mar!AM137),IF(Config!$C$6=4,SUM(+Ene!AM137+Feb!AM137+Mar!AM137+Abr!AM137),IF(Config!$C$6=5,SUM(Ene!AM137+Feb!AM137+Mar!AM137+Abr!AM137+May!AM137),IF(Config!$C$6=6,SUM(+Ene!AM137+Feb!AM137+Mar!AM137+Abr!AM137+May!AM137+Jun!AM137),IF(Config!$C$6=7,SUM(Ene!AM137+Feb!AM137+Mar!AM137+Abr!AM137+May!AM137+Jun!AM137+Jul!AM137),IF(Config!$C$6=8,SUM(+Ene!AM137+Feb!AM137+Mar!AM137+Abr!AM137+May!AM137+Jun!AM137+Jul!AM137+Ago!AM137),IF(Config!$C$6=9,SUM(+Ene!AM137+Feb!AM137+Mar!AM137+Abr!AM137+May!AM137+Jun!AM137+Jul!AM137+Ago!AM137+Set!AM137),IF(Config!$C$6=10,SUM(+Ene!AM137+Feb!AM137+Mar!AM137+Abr!AM137+May!AM137+Jun!AM137+Jul!AM137+Ago!AM137+Set!AM137+Oct!AM137),IF(Config!$C$6=11,SUM(+Ene!AM137+Feb!AM137+Mar!AM137+Abr!AM137+May!AM137+Jun!AM137+Jul!AM137+Ago!AM137+Set!AM137+Oct!AM137+Nov!AM137),IF(Config!$C$6=12,SUM(+Ene!AM137+Feb!AM137+Mar!AM137+Abr!AM137+May!AM137+Jun!AM137+Jul!AM137+Ago!AM137+Set!AM137+Oct!AM137+Nov!AM137+Dic!AM137)))))))))))))</f>
        <v>0</v>
      </c>
      <c r="AN137" s="443">
        <f>IF(Config!$C$6=1,SUM(+Ene!AN137),IF(Config!$C$6=2,SUM(+Ene!AN137+Feb!AN137),IF(Config!$C$6=3,SUM(+Ene!AN137+Feb!AN137+Mar!AN137),IF(Config!$C$6=4,SUM(+Ene!AN137+Feb!AN137+Mar!AN137+Abr!AN137),IF(Config!$C$6=5,SUM(Ene!AN137+Feb!AN137+Mar!AN137+Abr!AN137+May!AN137),IF(Config!$C$6=6,SUM(+Ene!AN137+Feb!AN137+Mar!AN137+Abr!AN137+May!AN137+Jun!AN137),IF(Config!$C$6=7,SUM(Ene!AN137+Feb!AN137+Mar!AN137+Abr!AN137+May!AN137+Jun!AN137+Jul!AN137),IF(Config!$C$6=8,SUM(+Ene!AN137+Feb!AN137+Mar!AN137+Abr!AN137+May!AN137+Jun!AN137+Jul!AN137+Ago!AN137),IF(Config!$C$6=9,SUM(+Ene!AN137+Feb!AN137+Mar!AN137+Abr!AN137+May!AN137+Jun!AN137+Jul!AN137+Ago!AN137+Set!AN137),IF(Config!$C$6=10,SUM(+Ene!AN137+Feb!AN137+Mar!AN137+Abr!AN137+May!AN137+Jun!AN137+Jul!AN137+Ago!AN137+Set!AN137+Oct!AN137),IF(Config!$C$6=11,SUM(+Ene!AN137+Feb!AN137+Mar!AN137+Abr!AN137+May!AN137+Jun!AN137+Jul!AN137+Ago!AN137+Set!AN137+Oct!AN137+Nov!AN137),IF(Config!$C$6=12,SUM(+Ene!AN137+Feb!AN137+Mar!AN137+Abr!AN137+May!AN137+Jun!AN137+Jul!AN137+Ago!AN137+Set!AN137+Oct!AN137+Nov!AN137+Dic!AN137)))))))))))))</f>
        <v>0</v>
      </c>
      <c r="AO137" s="443">
        <f>IF(Config!$C$6=1,SUM(+Ene!AO137),IF(Config!$C$6=2,SUM(+Ene!AO137+Feb!AO137),IF(Config!$C$6=3,SUM(+Ene!AO137+Feb!AO137+Mar!AO137),IF(Config!$C$6=4,SUM(+Ene!AO137+Feb!AO137+Mar!AO137+Abr!AO137),IF(Config!$C$6=5,SUM(Ene!AO137+Feb!AO137+Mar!AO137+Abr!AO137+May!AO137),IF(Config!$C$6=6,SUM(+Ene!AO137+Feb!AO137+Mar!AO137+Abr!AO137+May!AO137+Jun!AO137),IF(Config!$C$6=7,SUM(Ene!AO137+Feb!AO137+Mar!AO137+Abr!AO137+May!AO137+Jun!AO137+Jul!AO137),IF(Config!$C$6=8,SUM(+Ene!AO137+Feb!AO137+Mar!AO137+Abr!AO137+May!AO137+Jun!AO137+Jul!AO137+Ago!AO137),IF(Config!$C$6=9,SUM(+Ene!AO137+Feb!AO137+Mar!AO137+Abr!AO137+May!AO137+Jun!AO137+Jul!AO137+Ago!AO137+Set!AO137),IF(Config!$C$6=10,SUM(+Ene!AO137+Feb!AO137+Mar!AO137+Abr!AO137+May!AO137+Jun!AO137+Jul!AO137+Ago!AO137+Set!AO137+Oct!AO137),IF(Config!$C$6=11,SUM(+Ene!AO137+Feb!AO137+Mar!AO137+Abr!AO137+May!AO137+Jun!AO137+Jul!AO137+Ago!AO137+Set!AO137+Oct!AO137+Nov!AO137),IF(Config!$C$6=12,SUM(+Ene!AO137+Feb!AO137+Mar!AO137+Abr!AO137+May!AO137+Jun!AO137+Jul!AO137+Ago!AO137+Set!AO137+Oct!AO137+Nov!AO137+Dic!AO137)))))))))))))</f>
        <v>0</v>
      </c>
      <c r="AP137" s="443">
        <f>IF(Config!$C$6=1,SUM(+Ene!AP137),IF(Config!$C$6=2,SUM(+Ene!AP137+Feb!AP137),IF(Config!$C$6=3,SUM(+Ene!AP137+Feb!AP137+Mar!AP137),IF(Config!$C$6=4,SUM(+Ene!AP137+Feb!AP137+Mar!AP137+Abr!AP137),IF(Config!$C$6=5,SUM(Ene!AP137+Feb!AP137+Mar!AP137+Abr!AP137+May!AP137),IF(Config!$C$6=6,SUM(+Ene!AP137+Feb!AP137+Mar!AP137+Abr!AP137+May!AP137+Jun!AP137),IF(Config!$C$6=7,SUM(Ene!AP137+Feb!AP137+Mar!AP137+Abr!AP137+May!AP137+Jun!AP137+Jul!AP137),IF(Config!$C$6=8,SUM(+Ene!AP137+Feb!AP137+Mar!AP137+Abr!AP137+May!AP137+Jun!AP137+Jul!AP137+Ago!AP137),IF(Config!$C$6=9,SUM(+Ene!AP137+Feb!AP137+Mar!AP137+Abr!AP137+May!AP137+Jun!AP137+Jul!AP137+Ago!AP137+Set!AP137),IF(Config!$C$6=10,SUM(+Ene!AP137+Feb!AP137+Mar!AP137+Abr!AP137+May!AP137+Jun!AP137+Jul!AP137+Ago!AP137+Set!AP137+Oct!AP137),IF(Config!$C$6=11,SUM(+Ene!AP137+Feb!AP137+Mar!AP137+Abr!AP137+May!AP137+Jun!AP137+Jul!AP137+Ago!AP137+Set!AP137+Oct!AP137+Nov!AP137),IF(Config!$C$6=12,SUM(+Ene!AP137+Feb!AP137+Mar!AP137+Abr!AP137+May!AP137+Jun!AP137+Jul!AP137+Ago!AP137+Set!AP137+Oct!AP137+Nov!AP137+Dic!AP137)))))))))))))</f>
        <v>0</v>
      </c>
      <c r="AQ137" s="443">
        <f>IF(Config!$C$6=1,SUM(+Ene!AQ137),IF(Config!$C$6=2,SUM(+Ene!AQ137+Feb!AQ137),IF(Config!$C$6=3,SUM(+Ene!AQ137+Feb!AQ137+Mar!AQ137),IF(Config!$C$6=4,SUM(+Ene!AQ137+Feb!AQ137+Mar!AQ137+Abr!AQ137),IF(Config!$C$6=5,SUM(Ene!AQ137+Feb!AQ137+Mar!AQ137+Abr!AQ137+May!AQ137),IF(Config!$C$6=6,SUM(+Ene!AQ137+Feb!AQ137+Mar!AQ137+Abr!AQ137+May!AQ137+Jun!AQ137),IF(Config!$C$6=7,SUM(Ene!AQ137+Feb!AQ137+Mar!AQ137+Abr!AQ137+May!AQ137+Jun!AQ137+Jul!AQ137),IF(Config!$C$6=8,SUM(+Ene!AQ137+Feb!AQ137+Mar!AQ137+Abr!AQ137+May!AQ137+Jun!AQ137+Jul!AQ137+Ago!AQ137),IF(Config!$C$6=9,SUM(+Ene!AQ137+Feb!AQ137+Mar!AQ137+Abr!AQ137+May!AQ137+Jun!AQ137+Jul!AQ137+Ago!AQ137+Set!AQ137),IF(Config!$C$6=10,SUM(+Ene!AQ137+Feb!AQ137+Mar!AQ137+Abr!AQ137+May!AQ137+Jun!AQ137+Jul!AQ137+Ago!AQ137+Set!AQ137+Oct!AQ137),IF(Config!$C$6=11,SUM(+Ene!AQ137+Feb!AQ137+Mar!AQ137+Abr!AQ137+May!AQ137+Jun!AQ137+Jul!AQ137+Ago!AQ137+Set!AQ137+Oct!AQ137+Nov!AQ137),IF(Config!$C$6=12,SUM(+Ene!AQ137+Feb!AQ137+Mar!AQ137+Abr!AQ137+May!AQ137+Jun!AQ137+Jul!AQ137+Ago!AQ137+Set!AQ137+Oct!AQ137+Nov!AQ137+Dic!AQ137)))))))))))))</f>
        <v>0</v>
      </c>
      <c r="AR137" s="443">
        <f>IF(Config!$C$6=1,SUM(+Ene!AR137),IF(Config!$C$6=2,SUM(+Ene!AR137+Feb!AR137),IF(Config!$C$6=3,SUM(+Ene!AR137+Feb!AR137+Mar!AR137),IF(Config!$C$6=4,SUM(+Ene!AR137+Feb!AR137+Mar!AR137+Abr!AR137),IF(Config!$C$6=5,SUM(Ene!AR137+Feb!AR137+Mar!AR137+Abr!AR137+May!AR137),IF(Config!$C$6=6,SUM(+Ene!AR137+Feb!AR137+Mar!AR137+Abr!AR137+May!AR137+Jun!AR137),IF(Config!$C$6=7,SUM(Ene!AR137+Feb!AR137+Mar!AR137+Abr!AR137+May!AR137+Jun!AR137+Jul!AR137),IF(Config!$C$6=8,SUM(+Ene!AR137+Feb!AR137+Mar!AR137+Abr!AR137+May!AR137+Jun!AR137+Jul!AR137+Ago!AR137),IF(Config!$C$6=9,SUM(+Ene!AR137+Feb!AR137+Mar!AR137+Abr!AR137+May!AR137+Jun!AR137+Jul!AR137+Ago!AR137+Set!AR137),IF(Config!$C$6=10,SUM(+Ene!AR137+Feb!AR137+Mar!AR137+Abr!AR137+May!AR137+Jun!AR137+Jul!AR137+Ago!AR137+Set!AR137+Oct!AR137),IF(Config!$C$6=11,SUM(+Ene!AR137+Feb!AR137+Mar!AR137+Abr!AR137+May!AR137+Jun!AR137+Jul!AR137+Ago!AR137+Set!AR137+Oct!AR137+Nov!AR137),IF(Config!$C$6=12,SUM(+Ene!AR137+Feb!AR137+Mar!AR137+Abr!AR137+May!AR137+Jun!AR137+Jul!AR137+Ago!AR137+Set!AR137+Oct!AR137+Nov!AR137+Dic!AR137)))))))))))))</f>
        <v>0</v>
      </c>
      <c r="AS137" s="443">
        <f>IF(Config!$C$6=1,SUM(+Ene!AS137),IF(Config!$C$6=2,SUM(+Ene!AS137+Feb!AS137),IF(Config!$C$6=3,SUM(+Ene!AS137+Feb!AS137+Mar!AS137),IF(Config!$C$6=4,SUM(+Ene!AS137+Feb!AS137+Mar!AS137+Abr!AS137),IF(Config!$C$6=5,SUM(Ene!AS137+Feb!AS137+Mar!AS137+Abr!AS137+May!AS137),IF(Config!$C$6=6,SUM(+Ene!AS137+Feb!AS137+Mar!AS137+Abr!AS137+May!AS137+Jun!AS137),IF(Config!$C$6=7,SUM(Ene!AS137+Feb!AS137+Mar!AS137+Abr!AS137+May!AS137+Jun!AS137+Jul!AS137),IF(Config!$C$6=8,SUM(+Ene!AS137+Feb!AS137+Mar!AS137+Abr!AS137+May!AS137+Jun!AS137+Jul!AS137+Ago!AS137),IF(Config!$C$6=9,SUM(+Ene!AS137+Feb!AS137+Mar!AS137+Abr!AS137+May!AS137+Jun!AS137+Jul!AS137+Ago!AS137+Set!AS137),IF(Config!$C$6=10,SUM(+Ene!AS137+Feb!AS137+Mar!AS137+Abr!AS137+May!AS137+Jun!AS137+Jul!AS137+Ago!AS137+Set!AS137+Oct!AS137),IF(Config!$C$6=11,SUM(+Ene!AS137+Feb!AS137+Mar!AS137+Abr!AS137+May!AS137+Jun!AS137+Jul!AS137+Ago!AS137+Set!AS137+Oct!AS137+Nov!AS137),IF(Config!$C$6=12,SUM(+Ene!AS137+Feb!AS137+Mar!AS137+Abr!AS137+May!AS137+Jun!AS137+Jul!AS137+Ago!AS137+Set!AS137+Oct!AS137+Nov!AS137+Dic!AS137)))))))))))))</f>
        <v>0</v>
      </c>
      <c r="AT137" s="443">
        <f>IF(Config!$C$6=1,SUM(+Ene!AT137),IF(Config!$C$6=2,SUM(+Ene!AT137+Feb!AT137),IF(Config!$C$6=3,SUM(+Ene!AT137+Feb!AT137+Mar!AT137),IF(Config!$C$6=4,SUM(+Ene!AT137+Feb!AT137+Mar!AT137+Abr!AT137),IF(Config!$C$6=5,SUM(Ene!AT137+Feb!AT137+Mar!AT137+Abr!AT137+May!AT137),IF(Config!$C$6=6,SUM(+Ene!AT137+Feb!AT137+Mar!AT137+Abr!AT137+May!AT137+Jun!AT137),IF(Config!$C$6=7,SUM(Ene!AT137+Feb!AT137+Mar!AT137+Abr!AT137+May!AT137+Jun!AT137+Jul!AT137),IF(Config!$C$6=8,SUM(+Ene!AT137+Feb!AT137+Mar!AT137+Abr!AT137+May!AT137+Jun!AT137+Jul!AT137+Ago!AT137),IF(Config!$C$6=9,SUM(+Ene!AT137+Feb!AT137+Mar!AT137+Abr!AT137+May!AT137+Jun!AT137+Jul!AT137+Ago!AT137+Set!AT137),IF(Config!$C$6=10,SUM(+Ene!AT137+Feb!AT137+Mar!AT137+Abr!AT137+May!AT137+Jun!AT137+Jul!AT137+Ago!AT137+Set!AT137+Oct!AT137),IF(Config!$C$6=11,SUM(+Ene!AT137+Feb!AT137+Mar!AT137+Abr!AT137+May!AT137+Jun!AT137+Jul!AT137+Ago!AT137+Set!AT137+Oct!AT137+Nov!AT137),IF(Config!$C$6=12,SUM(+Ene!AT137+Feb!AT137+Mar!AT137+Abr!AT137+May!AT137+Jun!AT137+Jul!AT137+Ago!AT137+Set!AT137+Oct!AT137+Nov!AT137+Dic!AT137)))))))))))))</f>
        <v>0</v>
      </c>
      <c r="AU137">
        <f t="shared" si="79"/>
        <v>0</v>
      </c>
      <c r="AV137" s="440">
        <f t="shared" si="93"/>
        <v>0</v>
      </c>
      <c r="AW137" s="440">
        <f t="shared" si="94"/>
        <v>0</v>
      </c>
      <c r="AX137" s="440">
        <f t="shared" si="95"/>
        <v>0</v>
      </c>
      <c r="AY137" s="440">
        <f t="shared" si="96"/>
        <v>0</v>
      </c>
      <c r="AZ137" s="440">
        <f t="shared" si="97"/>
        <v>0</v>
      </c>
      <c r="BA137" s="440">
        <f t="shared" si="98"/>
        <v>0</v>
      </c>
      <c r="BB137" s="37">
        <f t="shared" si="92"/>
        <v>0</v>
      </c>
      <c r="BC137" s="440">
        <f t="shared" si="99"/>
        <v>0</v>
      </c>
      <c r="BD137" s="441">
        <f t="shared" si="100"/>
        <v>0</v>
      </c>
      <c r="BE137" s="440">
        <f t="shared" si="101"/>
        <v>0</v>
      </c>
      <c r="BF137" s="54">
        <f t="shared" si="102"/>
        <v>0</v>
      </c>
      <c r="BG137" t="str">
        <f t="shared" si="80"/>
        <v>OK</v>
      </c>
    </row>
    <row r="138" spans="1:59" x14ac:dyDescent="0.25">
      <c r="A138" s="400">
        <v>135</v>
      </c>
      <c r="B138" s="285" t="str">
        <f>METAS!B134</f>
        <v>PORCENTAJE DE MUESTRAS CANINAS REMITIDAS AL LABORATORIO</v>
      </c>
      <c r="C138" s="286" t="str">
        <f>METAS!D134</f>
        <v>ZOONOSIS</v>
      </c>
      <c r="D138" s="443">
        <f>IF(Config!$C$6=1,SUM(+Ene!D138),IF(Config!$C$6=2,SUM(+Ene!D138+Feb!D138),IF(Config!$C$6=3,SUM(+Ene!D138+Feb!D138+Mar!D138),IF(Config!$C$6=4,SUM(+Ene!D138+Feb!D138+Mar!D138+Abr!D138),IF(Config!$C$6=5,SUM(Ene!D138+Feb!D138+Mar!D138+Abr!D138+May!D138),IF(Config!$C$6=6,SUM(+Ene!D138+Feb!D138+Mar!D138+Abr!D138+May!D138+Jun!D138),IF(Config!$C$6=7,SUM(Ene!D138+Feb!D138+Mar!D138+Abr!D138+May!D138+Jun!D138+Jul!D138),IF(Config!$C$6=8,SUM(+Ene!D138+Feb!D138+Mar!D138+Abr!D138+May!D138+Jun!D138+Jul!D138+Ago!D138),IF(Config!$C$6=9,SUM(+Ene!D138+Feb!D138+Mar!D138+Abr!D138+May!D138+Jun!D138+Jul!D138+Ago!D138+Set!D138),IF(Config!$C$6=10,SUM(+Ene!D138+Feb!D138+Mar!D138+Abr!D138+May!D138+Jun!D138+Jul!D138+Ago!D138+Set!D138+Oct!D138),IF(Config!$C$6=11,SUM(+Ene!D138+Feb!D138+Mar!D138+Abr!D138+May!D138+Jun!D138+Jul!D138+Ago!D138+Set!D138+Oct!D138+Nov!D138),IF(Config!$C$6=12,SUM(+Ene!D138+Feb!D138+Mar!D138+Abr!D138+May!D138+Jun!D138+Jul!D138+Ago!D138+Set!D138+Oct!D138+Nov!D138+Dic!D138)))))))))))))</f>
        <v>0</v>
      </c>
      <c r="E138" s="443">
        <f>IF(Config!$C$6=1,SUM(+Ene!E138),IF(Config!$C$6=2,SUM(+Ene!E138+Feb!E138),IF(Config!$C$6=3,SUM(+Ene!E138+Feb!E138+Mar!E138),IF(Config!$C$6=4,SUM(+Ene!E138+Feb!E138+Mar!E138+Abr!E138),IF(Config!$C$6=5,SUM(Ene!E138+Feb!E138+Mar!E138+Abr!E138+May!E138),IF(Config!$C$6=6,SUM(+Ene!E138+Feb!E138+Mar!E138+Abr!E138+May!E138+Jun!E138),IF(Config!$C$6=7,SUM(Ene!E138+Feb!E138+Mar!E138+Abr!E138+May!E138+Jun!E138+Jul!E138),IF(Config!$C$6=8,SUM(+Ene!E138+Feb!E138+Mar!E138+Abr!E138+May!E138+Jun!E138+Jul!E138+Ago!E138),IF(Config!$C$6=9,SUM(+Ene!E138+Feb!E138+Mar!E138+Abr!E138+May!E138+Jun!E138+Jul!E138+Ago!E138+Set!E138),IF(Config!$C$6=10,SUM(+Ene!E138+Feb!E138+Mar!E138+Abr!E138+May!E138+Jun!E138+Jul!E138+Ago!E138+Set!E138+Oct!E138),IF(Config!$C$6=11,SUM(+Ene!E138+Feb!E138+Mar!E138+Abr!E138+May!E138+Jun!E138+Jul!E138+Ago!E138+Set!E138+Oct!E138+Nov!E138),IF(Config!$C$6=12,SUM(+Ene!E138+Feb!E138+Mar!E138+Abr!E138+May!E138+Jun!E138+Jul!E138+Ago!E138+Set!E138+Oct!E138+Nov!E138+Dic!E138)))))))))))))</f>
        <v>0</v>
      </c>
      <c r="F138" s="429">
        <f>IF(Config!$C$6=1,SUM(+Ene!F158),IF(Config!$C$6=2,SUM(+Ene!F158+Feb!F158),IF(Config!$C$6=3,SUM(+Ene!F158+Feb!F158+Mar!F158),IF(Config!$C$6=4,SUM(+Ene!F158+Feb!F158+Mar!F158+Abr!F158),IF(Config!$C$6=5,SUM(Ene!F158+Feb!F158+Mar!F158+Abr!F158+May!F158),IF(Config!$C$6=6,SUM(+Ene!F158+Feb!F158+Mar!F158+Abr!F158+May!F158+Jun!F158),IF(Config!$C$6=7,SUM(Ene!F158+Feb!F158+Mar!F158+Abr!F158+May!F158+Jun!F158+Jul!F158),IF(Config!$C$6=8,SUM(+Ene!F158+Feb!F158+Mar!F158+Abr!F158+May!F158+Jun!F158+Jul!F158+Ago!F158),IF(Config!$C$6=9,SUM(+Ene!F158+Feb!F158+Mar!F158+Abr!F158+May!F158+Jun!F158+Jul!F158+Ago!F158+Set!F158),IF(Config!$C$6=10,SUM(+Ene!F158+Feb!F158+Mar!F158+Abr!F158+May!F158+Jun!F158+Jul!F158+Ago!F158+Set!F158+Oct!F158),IF(Config!$C$6=11,SUM(+Ene!F158+Feb!F158+Mar!F158+Abr!F158+May!F158+Jun!F158+Jul!F158+Ago!F158+Set!F158+Oct!F158+Nov!F158),IF(Config!$C$6=12,SUM(+Ene!F158+Feb!F158+Mar!F158+Abr!F158+May!F158+Jun!F158+Jul!F158+Ago!F158+Set!F158+Oct!F158+Nov!F158+Dic!F158)))))))))))))</f>
        <v>0</v>
      </c>
      <c r="G138" s="443">
        <f>IF(Config!$C$6=1,SUM(+Ene!G138),IF(Config!$C$6=2,SUM(+Ene!G138+Feb!G138),IF(Config!$C$6=3,SUM(+Ene!G138+Feb!G138+Mar!G138),IF(Config!$C$6=4,SUM(+Ene!G138+Feb!G138+Mar!G138+Abr!G138),IF(Config!$C$6=5,SUM(Ene!G138+Feb!G138+Mar!G138+Abr!G138+May!G138),IF(Config!$C$6=6,SUM(+Ene!G138+Feb!G138+Mar!G138+Abr!G138+May!G138+Jun!G138),IF(Config!$C$6=7,SUM(Ene!G138+Feb!G138+Mar!G138+Abr!G138+May!G138+Jun!G138+Jul!G138),IF(Config!$C$6=8,SUM(+Ene!G138+Feb!G138+Mar!G138+Abr!G138+May!G138+Jun!G138+Jul!G138+Ago!G138),IF(Config!$C$6=9,SUM(+Ene!G138+Feb!G138+Mar!G138+Abr!G138+May!G138+Jun!G138+Jul!G138+Ago!G138+Set!G138),IF(Config!$C$6=10,SUM(+Ene!G138+Feb!G138+Mar!G138+Abr!G138+May!G138+Jun!G138+Jul!G138+Ago!G138+Set!G138+Oct!G138),IF(Config!$C$6=11,SUM(+Ene!G138+Feb!G138+Mar!G138+Abr!G138+May!G138+Jun!G138+Jul!G138+Ago!G138+Set!G138+Oct!G138+Nov!G138),IF(Config!$C$6=12,SUM(+Ene!G138+Feb!G138+Mar!G138+Abr!G138+May!G138+Jun!G138+Jul!G138+Ago!G138+Set!G138+Oct!G138+Nov!G138+Dic!G138)))))))))))))</f>
        <v>0</v>
      </c>
      <c r="H138" s="443">
        <f>IF(Config!$C$6=1,SUM(+Ene!H138),IF(Config!$C$6=2,SUM(+Ene!H138+Feb!H138),IF(Config!$C$6=3,SUM(+Ene!H138+Feb!H138+Mar!H138),IF(Config!$C$6=4,SUM(+Ene!H138+Feb!H138+Mar!H138+Abr!H138),IF(Config!$C$6=5,SUM(Ene!H138+Feb!H138+Mar!H138+Abr!H138+May!H138),IF(Config!$C$6=6,SUM(+Ene!H138+Feb!H138+Mar!H138+Abr!H138+May!H138+Jun!H138),IF(Config!$C$6=7,SUM(Ene!H138+Feb!H138+Mar!H138+Abr!H138+May!H138+Jun!H138+Jul!H138),IF(Config!$C$6=8,SUM(+Ene!H138+Feb!H138+Mar!H138+Abr!H138+May!H138+Jun!H138+Jul!H138+Ago!H138),IF(Config!$C$6=9,SUM(+Ene!H138+Feb!H138+Mar!H138+Abr!H138+May!H138+Jun!H138+Jul!H138+Ago!H138+Set!H138),IF(Config!$C$6=10,SUM(+Ene!H138+Feb!H138+Mar!H138+Abr!H138+May!H138+Jun!H138+Jul!H138+Ago!H138+Set!H138+Oct!H138),IF(Config!$C$6=11,SUM(+Ene!H138+Feb!H138+Mar!H138+Abr!H138+May!H138+Jun!H138+Jul!H138+Ago!H138+Set!H138+Oct!H138+Nov!H138),IF(Config!$C$6=12,SUM(+Ene!H138+Feb!H138+Mar!H138+Abr!H138+May!H138+Jun!H138+Jul!H138+Ago!H138+Set!H138+Oct!H138+Nov!H138+Dic!H138)))))))))))))</f>
        <v>0</v>
      </c>
      <c r="I138" s="443">
        <f>IF(Config!$C$6=1,SUM(+Ene!I138),IF(Config!$C$6=2,SUM(+Ene!I138+Feb!I138),IF(Config!$C$6=3,SUM(+Ene!I138+Feb!I138+Mar!I138),IF(Config!$C$6=4,SUM(+Ene!I138+Feb!I138+Mar!I138+Abr!I138),IF(Config!$C$6=5,SUM(Ene!I138+Feb!I138+Mar!I138+Abr!I138+May!I138),IF(Config!$C$6=6,SUM(+Ene!I138+Feb!I138+Mar!I138+Abr!I138+May!I138+Jun!I138),IF(Config!$C$6=7,SUM(Ene!I138+Feb!I138+Mar!I138+Abr!I138+May!I138+Jun!I138+Jul!I138),IF(Config!$C$6=8,SUM(+Ene!I138+Feb!I138+Mar!I138+Abr!I138+May!I138+Jun!I138+Jul!I138+Ago!I138),IF(Config!$C$6=9,SUM(+Ene!I138+Feb!I138+Mar!I138+Abr!I138+May!I138+Jun!I138+Jul!I138+Ago!I138+Set!I138),IF(Config!$C$6=10,SUM(+Ene!I138+Feb!I138+Mar!I138+Abr!I138+May!I138+Jun!I138+Jul!I138+Ago!I138+Set!I138+Oct!I138),IF(Config!$C$6=11,SUM(+Ene!I138+Feb!I138+Mar!I138+Abr!I138+May!I138+Jun!I138+Jul!I138+Ago!I138+Set!I138+Oct!I138+Nov!I138),IF(Config!$C$6=12,SUM(+Ene!I138+Feb!I138+Mar!I138+Abr!I138+May!I138+Jun!I138+Jul!I138+Ago!I138+Set!I138+Oct!I138+Nov!I138+Dic!I138)))))))))))))</f>
        <v>0</v>
      </c>
      <c r="J138" s="443">
        <f>IF(Config!$C$6=1,SUM(+Ene!J138),IF(Config!$C$6=2,SUM(+Ene!J138+Feb!J138),IF(Config!$C$6=3,SUM(+Ene!J138+Feb!J138+Mar!J138),IF(Config!$C$6=4,SUM(+Ene!J138+Feb!J138+Mar!J138+Abr!J138),IF(Config!$C$6=5,SUM(Ene!J138+Feb!J138+Mar!J138+Abr!J138+May!J138),IF(Config!$C$6=6,SUM(+Ene!J138+Feb!J138+Mar!J138+Abr!J138+May!J138+Jun!J138),IF(Config!$C$6=7,SUM(Ene!J138+Feb!J138+Mar!J138+Abr!J138+May!J138+Jun!J138+Jul!J138),IF(Config!$C$6=8,SUM(+Ene!J138+Feb!J138+Mar!J138+Abr!J138+May!J138+Jun!J138+Jul!J138+Ago!J138),IF(Config!$C$6=9,SUM(+Ene!J138+Feb!J138+Mar!J138+Abr!J138+May!J138+Jun!J138+Jul!J138+Ago!J138+Set!J138),IF(Config!$C$6=10,SUM(+Ene!J138+Feb!J138+Mar!J138+Abr!J138+May!J138+Jun!J138+Jul!J138+Ago!J138+Set!J138+Oct!J138),IF(Config!$C$6=11,SUM(+Ene!J138+Feb!J138+Mar!J138+Abr!J138+May!J138+Jun!J138+Jul!J138+Ago!J138+Set!J138+Oct!J138+Nov!J138),IF(Config!$C$6=12,SUM(+Ene!J138+Feb!J138+Mar!J138+Abr!J138+May!J138+Jun!J138+Jul!J138+Ago!J138+Set!J138+Oct!J138+Nov!J138+Dic!J138)))))))))))))</f>
        <v>0</v>
      </c>
      <c r="K138" s="443">
        <f>IF(Config!$C$6=1,SUM(+Ene!K138),IF(Config!$C$6=2,SUM(+Ene!K138+Feb!K138),IF(Config!$C$6=3,SUM(+Ene!K138+Feb!K138+Mar!K138),IF(Config!$C$6=4,SUM(+Ene!K138+Feb!K138+Mar!K138+Abr!K138),IF(Config!$C$6=5,SUM(Ene!K138+Feb!K138+Mar!K138+Abr!K138+May!K138),IF(Config!$C$6=6,SUM(+Ene!K138+Feb!K138+Mar!K138+Abr!K138+May!K138+Jun!K138),IF(Config!$C$6=7,SUM(Ene!K138+Feb!K138+Mar!K138+Abr!K138+May!K138+Jun!K138+Jul!K138),IF(Config!$C$6=8,SUM(+Ene!K138+Feb!K138+Mar!K138+Abr!K138+May!K138+Jun!K138+Jul!K138+Ago!K138),IF(Config!$C$6=9,SUM(+Ene!K138+Feb!K138+Mar!K138+Abr!K138+May!K138+Jun!K138+Jul!K138+Ago!K138+Set!K138),IF(Config!$C$6=10,SUM(+Ene!K138+Feb!K138+Mar!K138+Abr!K138+May!K138+Jun!K138+Jul!K138+Ago!K138+Set!K138+Oct!K138),IF(Config!$C$6=11,SUM(+Ene!K138+Feb!K138+Mar!K138+Abr!K138+May!K138+Jun!K138+Jul!K138+Ago!K138+Set!K138+Oct!K138+Nov!K138),IF(Config!$C$6=12,SUM(+Ene!K138+Feb!K138+Mar!K138+Abr!K138+May!K138+Jun!K138+Jul!K138+Ago!K138+Set!K138+Oct!K138+Nov!K138+Dic!K138)))))))))))))</f>
        <v>0</v>
      </c>
      <c r="L138" s="443">
        <f>IF(Config!$C$6=1,SUM(+Ene!L138),IF(Config!$C$6=2,SUM(+Ene!L138+Feb!L138),IF(Config!$C$6=3,SUM(+Ene!L138+Feb!L138+Mar!L138),IF(Config!$C$6=4,SUM(+Ene!L138+Feb!L138+Mar!L138+Abr!L138),IF(Config!$C$6=5,SUM(Ene!L138+Feb!L138+Mar!L138+Abr!L138+May!L138),IF(Config!$C$6=6,SUM(+Ene!L138+Feb!L138+Mar!L138+Abr!L138+May!L138+Jun!L138),IF(Config!$C$6=7,SUM(Ene!L138+Feb!L138+Mar!L138+Abr!L138+May!L138+Jun!L138+Jul!L138),IF(Config!$C$6=8,SUM(+Ene!L138+Feb!L138+Mar!L138+Abr!L138+May!L138+Jun!L138+Jul!L138+Ago!L138),IF(Config!$C$6=9,SUM(+Ene!L138+Feb!L138+Mar!L138+Abr!L138+May!L138+Jun!L138+Jul!L138+Ago!L138+Set!L138),IF(Config!$C$6=10,SUM(+Ene!L138+Feb!L138+Mar!L138+Abr!L138+May!L138+Jun!L138+Jul!L138+Ago!L138+Set!L138+Oct!L138),IF(Config!$C$6=11,SUM(+Ene!L138+Feb!L138+Mar!L138+Abr!L138+May!L138+Jun!L138+Jul!L138+Ago!L138+Set!L138+Oct!L138+Nov!L138),IF(Config!$C$6=12,SUM(+Ene!L138+Feb!L138+Mar!L138+Abr!L138+May!L138+Jun!L138+Jul!L138+Ago!L138+Set!L138+Oct!L138+Nov!L138+Dic!L138)))))))))))))</f>
        <v>0</v>
      </c>
      <c r="M138" s="443">
        <f>IF(Config!$C$6=1,SUM(+Ene!M138),IF(Config!$C$6=2,SUM(+Ene!M138+Feb!M138),IF(Config!$C$6=3,SUM(+Ene!M138+Feb!M138+Mar!M138),IF(Config!$C$6=4,SUM(+Ene!M138+Feb!M138+Mar!M138+Abr!M138),IF(Config!$C$6=5,SUM(Ene!M138+Feb!M138+Mar!M138+Abr!M138+May!M138),IF(Config!$C$6=6,SUM(+Ene!M138+Feb!M138+Mar!M138+Abr!M138+May!M138+Jun!M138),IF(Config!$C$6=7,SUM(Ene!M138+Feb!M138+Mar!M138+Abr!M138+May!M138+Jun!M138+Jul!M138),IF(Config!$C$6=8,SUM(+Ene!M138+Feb!M138+Mar!M138+Abr!M138+May!M138+Jun!M138+Jul!M138+Ago!M138),IF(Config!$C$6=9,SUM(+Ene!M138+Feb!M138+Mar!M138+Abr!M138+May!M138+Jun!M138+Jul!M138+Ago!M138+Set!M138),IF(Config!$C$6=10,SUM(+Ene!M138+Feb!M138+Mar!M138+Abr!M138+May!M138+Jun!M138+Jul!M138+Ago!M138+Set!M138+Oct!M138),IF(Config!$C$6=11,SUM(+Ene!M138+Feb!M138+Mar!M138+Abr!M138+May!M138+Jun!M138+Jul!M138+Ago!M138+Set!M138+Oct!M138+Nov!M138),IF(Config!$C$6=12,SUM(+Ene!M138+Feb!M138+Mar!M138+Abr!M138+May!M138+Jun!M138+Jul!M138+Ago!M138+Set!M138+Oct!M138+Nov!M138+Dic!M138)))))))))))))</f>
        <v>0</v>
      </c>
      <c r="N138" s="443">
        <f>IF(Config!$C$6=1,SUM(+Ene!N138),IF(Config!$C$6=2,SUM(+Ene!N138+Feb!N138),IF(Config!$C$6=3,SUM(+Ene!N138+Feb!N138+Mar!N138),IF(Config!$C$6=4,SUM(+Ene!N138+Feb!N138+Mar!N138+Abr!N138),IF(Config!$C$6=5,SUM(Ene!N138+Feb!N138+Mar!N138+Abr!N138+May!N138),IF(Config!$C$6=6,SUM(+Ene!N138+Feb!N138+Mar!N138+Abr!N138+May!N138+Jun!N138),IF(Config!$C$6=7,SUM(Ene!N138+Feb!N138+Mar!N138+Abr!N138+May!N138+Jun!N138+Jul!N138),IF(Config!$C$6=8,SUM(+Ene!N138+Feb!N138+Mar!N138+Abr!N138+May!N138+Jun!N138+Jul!N138+Ago!N138),IF(Config!$C$6=9,SUM(+Ene!N138+Feb!N138+Mar!N138+Abr!N138+May!N138+Jun!N138+Jul!N138+Ago!N138+Set!N138),IF(Config!$C$6=10,SUM(+Ene!N138+Feb!N138+Mar!N138+Abr!N138+May!N138+Jun!N138+Jul!N138+Ago!N138+Set!N138+Oct!N138),IF(Config!$C$6=11,SUM(+Ene!N138+Feb!N138+Mar!N138+Abr!N138+May!N138+Jun!N138+Jul!N138+Ago!N138+Set!N138+Oct!N138+Nov!N138),IF(Config!$C$6=12,SUM(+Ene!N138+Feb!N138+Mar!N138+Abr!N138+May!N138+Jun!N138+Jul!N138+Ago!N138+Set!N138+Oct!N138+Nov!N138+Dic!N138)))))))))))))</f>
        <v>0</v>
      </c>
      <c r="O138" s="443">
        <f>IF(Config!$C$6=1,SUM(+Ene!O138),IF(Config!$C$6=2,SUM(+Ene!O138+Feb!O138),IF(Config!$C$6=3,SUM(+Ene!O138+Feb!O138+Mar!O138),IF(Config!$C$6=4,SUM(+Ene!O138+Feb!O138+Mar!O138+Abr!O138),IF(Config!$C$6=5,SUM(Ene!O138+Feb!O138+Mar!O138+Abr!O138+May!O138),IF(Config!$C$6=6,SUM(+Ene!O138+Feb!O138+Mar!O138+Abr!O138+May!O138+Jun!O138),IF(Config!$C$6=7,SUM(Ene!O138+Feb!O138+Mar!O138+Abr!O138+May!O138+Jun!O138+Jul!O138),IF(Config!$C$6=8,SUM(+Ene!O138+Feb!O138+Mar!O138+Abr!O138+May!O138+Jun!O138+Jul!O138+Ago!O138),IF(Config!$C$6=9,SUM(+Ene!O138+Feb!O138+Mar!O138+Abr!O138+May!O138+Jun!O138+Jul!O138+Ago!O138+Set!O138),IF(Config!$C$6=10,SUM(+Ene!O138+Feb!O138+Mar!O138+Abr!O138+May!O138+Jun!O138+Jul!O138+Ago!O138+Set!O138+Oct!O138),IF(Config!$C$6=11,SUM(+Ene!O138+Feb!O138+Mar!O138+Abr!O138+May!O138+Jun!O138+Jul!O138+Ago!O138+Set!O138+Oct!O138+Nov!O138),IF(Config!$C$6=12,SUM(+Ene!O138+Feb!O138+Mar!O138+Abr!O138+May!O138+Jun!O138+Jul!O138+Ago!O138+Set!O138+Oct!O138+Nov!O138+Dic!O138)))))))))))))</f>
        <v>0</v>
      </c>
      <c r="P138" s="443">
        <f>IF(Config!$C$6=1,SUM(+Ene!P138),IF(Config!$C$6=2,SUM(+Ene!P138+Feb!P138),IF(Config!$C$6=3,SUM(+Ene!P138+Feb!P138+Mar!P138),IF(Config!$C$6=4,SUM(+Ene!P138+Feb!P138+Mar!P138+Abr!P138),IF(Config!$C$6=5,SUM(Ene!P138+Feb!P138+Mar!P138+Abr!P138+May!P138),IF(Config!$C$6=6,SUM(+Ene!P138+Feb!P138+Mar!P138+Abr!P138+May!P138+Jun!P138),IF(Config!$C$6=7,SUM(Ene!P138+Feb!P138+Mar!P138+Abr!P138+May!P138+Jun!P138+Jul!P138),IF(Config!$C$6=8,SUM(+Ene!P138+Feb!P138+Mar!P138+Abr!P138+May!P138+Jun!P138+Jul!P138+Ago!P138),IF(Config!$C$6=9,SUM(+Ene!P138+Feb!P138+Mar!P138+Abr!P138+May!P138+Jun!P138+Jul!P138+Ago!P138+Set!P138),IF(Config!$C$6=10,SUM(+Ene!P138+Feb!P138+Mar!P138+Abr!P138+May!P138+Jun!P138+Jul!P138+Ago!P138+Set!P138+Oct!P138),IF(Config!$C$6=11,SUM(+Ene!P138+Feb!P138+Mar!P138+Abr!P138+May!P138+Jun!P138+Jul!P138+Ago!P138+Set!P138+Oct!P138+Nov!P138),IF(Config!$C$6=12,SUM(+Ene!P138+Feb!P138+Mar!P138+Abr!P138+May!P138+Jun!P138+Jul!P138+Ago!P138+Set!P138+Oct!P138+Nov!P138+Dic!P138)))))))))))))</f>
        <v>0</v>
      </c>
      <c r="Q138" s="443">
        <f>IF(Config!$C$6=1,SUM(+Ene!Q138),IF(Config!$C$6=2,SUM(+Ene!Q138+Feb!Q138),IF(Config!$C$6=3,SUM(+Ene!Q138+Feb!Q138+Mar!Q138),IF(Config!$C$6=4,SUM(+Ene!Q138+Feb!Q138+Mar!Q138+Abr!Q138),IF(Config!$C$6=5,SUM(Ene!Q138+Feb!Q138+Mar!Q138+Abr!Q138+May!Q138),IF(Config!$C$6=6,SUM(+Ene!Q138+Feb!Q138+Mar!Q138+Abr!Q138+May!Q138+Jun!Q138),IF(Config!$C$6=7,SUM(Ene!Q138+Feb!Q138+Mar!Q138+Abr!Q138+May!Q138+Jun!Q138+Jul!Q138),IF(Config!$C$6=8,SUM(+Ene!Q138+Feb!Q138+Mar!Q138+Abr!Q138+May!Q138+Jun!Q138+Jul!Q138+Ago!Q138),IF(Config!$C$6=9,SUM(+Ene!Q138+Feb!Q138+Mar!Q138+Abr!Q138+May!Q138+Jun!Q138+Jul!Q138+Ago!Q138+Set!Q138),IF(Config!$C$6=10,SUM(+Ene!Q138+Feb!Q138+Mar!Q138+Abr!Q138+May!Q138+Jun!Q138+Jul!Q138+Ago!Q138+Set!Q138+Oct!Q138),IF(Config!$C$6=11,SUM(+Ene!Q138+Feb!Q138+Mar!Q138+Abr!Q138+May!Q138+Jun!Q138+Jul!Q138+Ago!Q138+Set!Q138+Oct!Q138+Nov!Q138),IF(Config!$C$6=12,SUM(+Ene!Q138+Feb!Q138+Mar!Q138+Abr!Q138+May!Q138+Jun!Q138+Jul!Q138+Ago!Q138+Set!Q138+Oct!Q138+Nov!Q138+Dic!Q138)))))))))))))</f>
        <v>0</v>
      </c>
      <c r="R138" s="443">
        <f>IF(Config!$C$6=1,SUM(+Ene!R138),IF(Config!$C$6=2,SUM(+Ene!R138+Feb!R138),IF(Config!$C$6=3,SUM(+Ene!R138+Feb!R138+Mar!R138),IF(Config!$C$6=4,SUM(+Ene!R138+Feb!R138+Mar!R138+Abr!R138),IF(Config!$C$6=5,SUM(Ene!R138+Feb!R138+Mar!R138+Abr!R138+May!R138),IF(Config!$C$6=6,SUM(+Ene!R138+Feb!R138+Mar!R138+Abr!R138+May!R138+Jun!R138),IF(Config!$C$6=7,SUM(Ene!R138+Feb!R138+Mar!R138+Abr!R138+May!R138+Jun!R138+Jul!R138),IF(Config!$C$6=8,SUM(+Ene!R138+Feb!R138+Mar!R138+Abr!R138+May!R138+Jun!R138+Jul!R138+Ago!R138),IF(Config!$C$6=9,SUM(+Ene!R138+Feb!R138+Mar!R138+Abr!R138+May!R138+Jun!R138+Jul!R138+Ago!R138+Set!R138),IF(Config!$C$6=10,SUM(+Ene!R138+Feb!R138+Mar!R138+Abr!R138+May!R138+Jun!R138+Jul!R138+Ago!R138+Set!R138+Oct!R138),IF(Config!$C$6=11,SUM(+Ene!R138+Feb!R138+Mar!R138+Abr!R138+May!R138+Jun!R138+Jul!R138+Ago!R138+Set!R138+Oct!R138+Nov!R138),IF(Config!$C$6=12,SUM(+Ene!R138+Feb!R138+Mar!R138+Abr!R138+May!R138+Jun!R138+Jul!R138+Ago!R138+Set!R138+Oct!R138+Nov!R138+Dic!R138)))))))))))))</f>
        <v>0</v>
      </c>
      <c r="S138" s="443">
        <f>IF(Config!$C$6=1,SUM(+Ene!S138),IF(Config!$C$6=2,SUM(+Ene!S138+Feb!S138),IF(Config!$C$6=3,SUM(+Ene!S138+Feb!S138+Mar!S138),IF(Config!$C$6=4,SUM(+Ene!S138+Feb!S138+Mar!S138+Abr!S138),IF(Config!$C$6=5,SUM(Ene!S138+Feb!S138+Mar!S138+Abr!S138+May!S138),IF(Config!$C$6=6,SUM(+Ene!S138+Feb!S138+Mar!S138+Abr!S138+May!S138+Jun!S138),IF(Config!$C$6=7,SUM(Ene!S138+Feb!S138+Mar!S138+Abr!S138+May!S138+Jun!S138+Jul!S138),IF(Config!$C$6=8,SUM(+Ene!S138+Feb!S138+Mar!S138+Abr!S138+May!S138+Jun!S138+Jul!S138+Ago!S138),IF(Config!$C$6=9,SUM(+Ene!S138+Feb!S138+Mar!S138+Abr!S138+May!S138+Jun!S138+Jul!S138+Ago!S138+Set!S138),IF(Config!$C$6=10,SUM(+Ene!S138+Feb!S138+Mar!S138+Abr!S138+May!S138+Jun!S138+Jul!S138+Ago!S138+Set!S138+Oct!S138),IF(Config!$C$6=11,SUM(+Ene!S138+Feb!S138+Mar!S138+Abr!S138+May!S138+Jun!S138+Jul!S138+Ago!S138+Set!S138+Oct!S138+Nov!S138),IF(Config!$C$6=12,SUM(+Ene!S138+Feb!S138+Mar!S138+Abr!S138+May!S138+Jun!S138+Jul!S138+Ago!S138+Set!S138+Oct!S138+Nov!S138+Dic!S138)))))))))))))</f>
        <v>0</v>
      </c>
      <c r="T138" s="443">
        <f>IF(Config!$C$6=1,SUM(+Ene!T138),IF(Config!$C$6=2,SUM(+Ene!T138+Feb!T138),IF(Config!$C$6=3,SUM(+Ene!T138+Feb!T138+Mar!T138),IF(Config!$C$6=4,SUM(+Ene!T138+Feb!T138+Mar!T138+Abr!T138),IF(Config!$C$6=5,SUM(Ene!T138+Feb!T138+Mar!T138+Abr!T138+May!T138),IF(Config!$C$6=6,SUM(+Ene!T138+Feb!T138+Mar!T138+Abr!T138+May!T138+Jun!T138),IF(Config!$C$6=7,SUM(Ene!T138+Feb!T138+Mar!T138+Abr!T138+May!T138+Jun!T138+Jul!T138),IF(Config!$C$6=8,SUM(+Ene!T138+Feb!T138+Mar!T138+Abr!T138+May!T138+Jun!T138+Jul!T138+Ago!T138),IF(Config!$C$6=9,SUM(+Ene!T138+Feb!T138+Mar!T138+Abr!T138+May!T138+Jun!T138+Jul!T138+Ago!T138+Set!T138),IF(Config!$C$6=10,SUM(+Ene!T138+Feb!T138+Mar!T138+Abr!T138+May!T138+Jun!T138+Jul!T138+Ago!T138+Set!T138+Oct!T138),IF(Config!$C$6=11,SUM(+Ene!T138+Feb!T138+Mar!T138+Abr!T138+May!T138+Jun!T138+Jul!T138+Ago!T138+Set!T138+Oct!T138+Nov!T138),IF(Config!$C$6=12,SUM(+Ene!T138+Feb!T138+Mar!T138+Abr!T138+May!T138+Jun!T138+Jul!T138+Ago!T138+Set!T138+Oct!T138+Nov!T138+Dic!T138)))))))))))))</f>
        <v>0</v>
      </c>
      <c r="U138" s="443">
        <f>IF(Config!$C$6=1,SUM(+Ene!U138),IF(Config!$C$6=2,SUM(+Ene!U138+Feb!U138),IF(Config!$C$6=3,SUM(+Ene!U138+Feb!U138+Mar!U138),IF(Config!$C$6=4,SUM(+Ene!U138+Feb!U138+Mar!U138+Abr!U138),IF(Config!$C$6=5,SUM(Ene!U138+Feb!U138+Mar!U138+Abr!U138+May!U138),IF(Config!$C$6=6,SUM(+Ene!U138+Feb!U138+Mar!U138+Abr!U138+May!U138+Jun!U138),IF(Config!$C$6=7,SUM(Ene!U138+Feb!U138+Mar!U138+Abr!U138+May!U138+Jun!U138+Jul!U138),IF(Config!$C$6=8,SUM(+Ene!U138+Feb!U138+Mar!U138+Abr!U138+May!U138+Jun!U138+Jul!U138+Ago!U138),IF(Config!$C$6=9,SUM(+Ene!U138+Feb!U138+Mar!U138+Abr!U138+May!U138+Jun!U138+Jul!U138+Ago!U138+Set!U138),IF(Config!$C$6=10,SUM(+Ene!U138+Feb!U138+Mar!U138+Abr!U138+May!U138+Jun!U138+Jul!U138+Ago!U138+Set!U138+Oct!U138),IF(Config!$C$6=11,SUM(+Ene!U138+Feb!U138+Mar!U138+Abr!U138+May!U138+Jun!U138+Jul!U138+Ago!U138+Set!U138+Oct!U138+Nov!U138),IF(Config!$C$6=12,SUM(+Ene!U138+Feb!U138+Mar!U138+Abr!U138+May!U138+Jun!U138+Jul!U138+Ago!U138+Set!U138+Oct!U138+Nov!U138+Dic!U138)))))))))))))</f>
        <v>0</v>
      </c>
      <c r="V138" s="443">
        <f>IF(Config!$C$6=1,SUM(+Ene!V138),IF(Config!$C$6=2,SUM(+Ene!V138+Feb!V138),IF(Config!$C$6=3,SUM(+Ene!V138+Feb!V138+Mar!V138),IF(Config!$C$6=4,SUM(+Ene!V138+Feb!V138+Mar!V138+Abr!V138),IF(Config!$C$6=5,SUM(Ene!V138+Feb!V138+Mar!V138+Abr!V138+May!V138),IF(Config!$C$6=6,SUM(+Ene!V138+Feb!V138+Mar!V138+Abr!V138+May!V138+Jun!V138),IF(Config!$C$6=7,SUM(Ene!V138+Feb!V138+Mar!V138+Abr!V138+May!V138+Jun!V138+Jul!V138),IF(Config!$C$6=8,SUM(+Ene!V138+Feb!V138+Mar!V138+Abr!V138+May!V138+Jun!V138+Jul!V138+Ago!V138),IF(Config!$C$6=9,SUM(+Ene!V138+Feb!V138+Mar!V138+Abr!V138+May!V138+Jun!V138+Jul!V138+Ago!V138+Set!V138),IF(Config!$C$6=10,SUM(+Ene!V138+Feb!V138+Mar!V138+Abr!V138+May!V138+Jun!V138+Jul!V138+Ago!V138+Set!V138+Oct!V138),IF(Config!$C$6=11,SUM(+Ene!V138+Feb!V138+Mar!V138+Abr!V138+May!V138+Jun!V138+Jul!V138+Ago!V138+Set!V138+Oct!V138+Nov!V138),IF(Config!$C$6=12,SUM(+Ene!V138+Feb!V138+Mar!V138+Abr!V138+May!V138+Jun!V138+Jul!V138+Ago!V138+Set!V138+Oct!V138+Nov!V138+Dic!V138)))))))))))))</f>
        <v>0</v>
      </c>
      <c r="W138" s="443">
        <f>IF(Config!$C$6=1,SUM(+Ene!W138),IF(Config!$C$6=2,SUM(+Ene!W138+Feb!W138),IF(Config!$C$6=3,SUM(+Ene!W138+Feb!W138+Mar!W138),IF(Config!$C$6=4,SUM(+Ene!W138+Feb!W138+Mar!W138+Abr!W138),IF(Config!$C$6=5,SUM(Ene!W138+Feb!W138+Mar!W138+Abr!W138+May!W138),IF(Config!$C$6=6,SUM(+Ene!W138+Feb!W138+Mar!W138+Abr!W138+May!W138+Jun!W138),IF(Config!$C$6=7,SUM(Ene!W138+Feb!W138+Mar!W138+Abr!W138+May!W138+Jun!W138+Jul!W138),IF(Config!$C$6=8,SUM(+Ene!W138+Feb!W138+Mar!W138+Abr!W138+May!W138+Jun!W138+Jul!W138+Ago!W138),IF(Config!$C$6=9,SUM(+Ene!W138+Feb!W138+Mar!W138+Abr!W138+May!W138+Jun!W138+Jul!W138+Ago!W138+Set!W138),IF(Config!$C$6=10,SUM(+Ene!W138+Feb!W138+Mar!W138+Abr!W138+May!W138+Jun!W138+Jul!W138+Ago!W138+Set!W138+Oct!W138),IF(Config!$C$6=11,SUM(+Ene!W138+Feb!W138+Mar!W138+Abr!W138+May!W138+Jun!W138+Jul!W138+Ago!W138+Set!W138+Oct!W138+Nov!W138),IF(Config!$C$6=12,SUM(+Ene!W138+Feb!W138+Mar!W138+Abr!W138+May!W138+Jun!W138+Jul!W138+Ago!W138+Set!W138+Oct!W138+Nov!W138+Dic!W138)))))))))))))</f>
        <v>0</v>
      </c>
      <c r="X138" s="443">
        <f>IF(Config!$C$6=1,SUM(+Ene!X138),IF(Config!$C$6=2,SUM(+Ene!X138+Feb!X138),IF(Config!$C$6=3,SUM(+Ene!X138+Feb!X138+Mar!X138),IF(Config!$C$6=4,SUM(+Ene!X138+Feb!X138+Mar!X138+Abr!X138),IF(Config!$C$6=5,SUM(Ene!X138+Feb!X138+Mar!X138+Abr!X138+May!X138),IF(Config!$C$6=6,SUM(+Ene!X138+Feb!X138+Mar!X138+Abr!X138+May!X138+Jun!X138),IF(Config!$C$6=7,SUM(Ene!X138+Feb!X138+Mar!X138+Abr!X138+May!X138+Jun!X138+Jul!X138),IF(Config!$C$6=8,SUM(+Ene!X138+Feb!X138+Mar!X138+Abr!X138+May!X138+Jun!X138+Jul!X138+Ago!X138),IF(Config!$C$6=9,SUM(+Ene!X138+Feb!X138+Mar!X138+Abr!X138+May!X138+Jun!X138+Jul!X138+Ago!X138+Set!X138),IF(Config!$C$6=10,SUM(+Ene!X138+Feb!X138+Mar!X138+Abr!X138+May!X138+Jun!X138+Jul!X138+Ago!X138+Set!X138+Oct!X138),IF(Config!$C$6=11,SUM(+Ene!X138+Feb!X138+Mar!X138+Abr!X138+May!X138+Jun!X138+Jul!X138+Ago!X138+Set!X138+Oct!X138+Nov!X138),IF(Config!$C$6=12,SUM(+Ene!X138+Feb!X138+Mar!X138+Abr!X138+May!X138+Jun!X138+Jul!X138+Ago!X138+Set!X138+Oct!X138+Nov!X138+Dic!X138)))))))))))))</f>
        <v>0</v>
      </c>
      <c r="Y138" s="443">
        <f>IF(Config!$C$6=1,SUM(+Ene!Y138),IF(Config!$C$6=2,SUM(+Ene!Y138+Feb!Y138),IF(Config!$C$6=3,SUM(+Ene!Y138+Feb!Y138+Mar!Y138),IF(Config!$C$6=4,SUM(+Ene!Y138+Feb!Y138+Mar!Y138+Abr!Y138),IF(Config!$C$6=5,SUM(Ene!Y138+Feb!Y138+Mar!Y138+Abr!Y138+May!Y138),IF(Config!$C$6=6,SUM(+Ene!Y138+Feb!Y138+Mar!Y138+Abr!Y138+May!Y138+Jun!Y138),IF(Config!$C$6=7,SUM(Ene!Y138+Feb!Y138+Mar!Y138+Abr!Y138+May!Y138+Jun!Y138+Jul!Y138),IF(Config!$C$6=8,SUM(+Ene!Y138+Feb!Y138+Mar!Y138+Abr!Y138+May!Y138+Jun!Y138+Jul!Y138+Ago!Y138),IF(Config!$C$6=9,SUM(+Ene!Y138+Feb!Y138+Mar!Y138+Abr!Y138+May!Y138+Jun!Y138+Jul!Y138+Ago!Y138+Set!Y138),IF(Config!$C$6=10,SUM(+Ene!Y138+Feb!Y138+Mar!Y138+Abr!Y138+May!Y138+Jun!Y138+Jul!Y138+Ago!Y138+Set!Y138+Oct!Y138),IF(Config!$C$6=11,SUM(+Ene!Y138+Feb!Y138+Mar!Y138+Abr!Y138+May!Y138+Jun!Y138+Jul!Y138+Ago!Y138+Set!Y138+Oct!Y138+Nov!Y138),IF(Config!$C$6=12,SUM(+Ene!Y138+Feb!Y138+Mar!Y138+Abr!Y138+May!Y138+Jun!Y138+Jul!Y138+Ago!Y138+Set!Y138+Oct!Y138+Nov!Y138+Dic!Y138)))))))))))))</f>
        <v>0</v>
      </c>
      <c r="Z138" s="443">
        <f>IF(Config!$C$6=1,SUM(+Ene!Z138),IF(Config!$C$6=2,SUM(+Ene!Z138+Feb!Z138),IF(Config!$C$6=3,SUM(+Ene!Z138+Feb!Z138+Mar!Z138),IF(Config!$C$6=4,SUM(+Ene!Z138+Feb!Z138+Mar!Z138+Abr!Z138),IF(Config!$C$6=5,SUM(Ene!Z138+Feb!Z138+Mar!Z138+Abr!Z138+May!Z138),IF(Config!$C$6=6,SUM(+Ene!Z138+Feb!Z138+Mar!Z138+Abr!Z138+May!Z138+Jun!Z138),IF(Config!$C$6=7,SUM(Ene!Z138+Feb!Z138+Mar!Z138+Abr!Z138+May!Z138+Jun!Z138+Jul!Z138),IF(Config!$C$6=8,SUM(+Ene!Z138+Feb!Z138+Mar!Z138+Abr!Z138+May!Z138+Jun!Z138+Jul!Z138+Ago!Z138),IF(Config!$C$6=9,SUM(+Ene!Z138+Feb!Z138+Mar!Z138+Abr!Z138+May!Z138+Jun!Z138+Jul!Z138+Ago!Z138+Set!Z138),IF(Config!$C$6=10,SUM(+Ene!Z138+Feb!Z138+Mar!Z138+Abr!Z138+May!Z138+Jun!Z138+Jul!Z138+Ago!Z138+Set!Z138+Oct!Z138),IF(Config!$C$6=11,SUM(+Ene!Z138+Feb!Z138+Mar!Z138+Abr!Z138+May!Z138+Jun!Z138+Jul!Z138+Ago!Z138+Set!Z138+Oct!Z138+Nov!Z138),IF(Config!$C$6=12,SUM(+Ene!Z138+Feb!Z138+Mar!Z138+Abr!Z138+May!Z138+Jun!Z138+Jul!Z138+Ago!Z138+Set!Z138+Oct!Z138+Nov!Z138+Dic!Z138)))))))))))))</f>
        <v>0</v>
      </c>
      <c r="AA138" s="443">
        <f>IF(Config!$C$6=1,SUM(+Ene!AA138),IF(Config!$C$6=2,SUM(+Ene!AA138+Feb!AA138),IF(Config!$C$6=3,SUM(+Ene!AA138+Feb!AA138+Mar!AA138),IF(Config!$C$6=4,SUM(+Ene!AA138+Feb!AA138+Mar!AA138+Abr!AA138),IF(Config!$C$6=5,SUM(Ene!AA138+Feb!AA138+Mar!AA138+Abr!AA138+May!AA138),IF(Config!$C$6=6,SUM(+Ene!AA138+Feb!AA138+Mar!AA138+Abr!AA138+May!AA138+Jun!AA138),IF(Config!$C$6=7,SUM(Ene!AA138+Feb!AA138+Mar!AA138+Abr!AA138+May!AA138+Jun!AA138+Jul!AA138),IF(Config!$C$6=8,SUM(+Ene!AA138+Feb!AA138+Mar!AA138+Abr!AA138+May!AA138+Jun!AA138+Jul!AA138+Ago!AA138),IF(Config!$C$6=9,SUM(+Ene!AA138+Feb!AA138+Mar!AA138+Abr!AA138+May!AA138+Jun!AA138+Jul!AA138+Ago!AA138+Set!AA138),IF(Config!$C$6=10,SUM(+Ene!AA138+Feb!AA138+Mar!AA138+Abr!AA138+May!AA138+Jun!AA138+Jul!AA138+Ago!AA138+Set!AA138+Oct!AA138),IF(Config!$C$6=11,SUM(+Ene!AA138+Feb!AA138+Mar!AA138+Abr!AA138+May!AA138+Jun!AA138+Jul!AA138+Ago!AA138+Set!AA138+Oct!AA138+Nov!AA138),IF(Config!$C$6=12,SUM(+Ene!AA138+Feb!AA138+Mar!AA138+Abr!AA138+May!AA138+Jun!AA138+Jul!AA138+Ago!AA138+Set!AA138+Oct!AA138+Nov!AA138+Dic!AA138)))))))))))))</f>
        <v>0</v>
      </c>
      <c r="AB138" s="443">
        <f>IF(Config!$C$6=1,SUM(+Ene!AB138),IF(Config!$C$6=2,SUM(+Ene!AB138+Feb!AB138),IF(Config!$C$6=3,SUM(+Ene!AB138+Feb!AB138+Mar!AB138),IF(Config!$C$6=4,SUM(+Ene!AB138+Feb!AB138+Mar!AB138+Abr!AB138),IF(Config!$C$6=5,SUM(Ene!AB138+Feb!AB138+Mar!AB138+Abr!AB138+May!AB138),IF(Config!$C$6=6,SUM(+Ene!AB138+Feb!AB138+Mar!AB138+Abr!AB138+May!AB138+Jun!AB138),IF(Config!$C$6=7,SUM(Ene!AB138+Feb!AB138+Mar!AB138+Abr!AB138+May!AB138+Jun!AB138+Jul!AB138),IF(Config!$C$6=8,SUM(+Ene!AB138+Feb!AB138+Mar!AB138+Abr!AB138+May!AB138+Jun!AB138+Jul!AB138+Ago!AB138),IF(Config!$C$6=9,SUM(+Ene!AB138+Feb!AB138+Mar!AB138+Abr!AB138+May!AB138+Jun!AB138+Jul!AB138+Ago!AB138+Set!AB138),IF(Config!$C$6=10,SUM(+Ene!AB138+Feb!AB138+Mar!AB138+Abr!AB138+May!AB138+Jun!AB138+Jul!AB138+Ago!AB138+Set!AB138+Oct!AB138),IF(Config!$C$6=11,SUM(+Ene!AB138+Feb!AB138+Mar!AB138+Abr!AB138+May!AB138+Jun!AB138+Jul!AB138+Ago!AB138+Set!AB138+Oct!AB138+Nov!AB138),IF(Config!$C$6=12,SUM(+Ene!AB138+Feb!AB138+Mar!AB138+Abr!AB138+May!AB138+Jun!AB138+Jul!AB138+Ago!AB138+Set!AB138+Oct!AB138+Nov!AB138+Dic!AB138)))))))))))))</f>
        <v>0</v>
      </c>
      <c r="AC138" s="443">
        <f>IF(Config!$C$6=1,SUM(+Ene!AC138),IF(Config!$C$6=2,SUM(+Ene!AC138+Feb!AC138),IF(Config!$C$6=3,SUM(+Ene!AC138+Feb!AC138+Mar!AC138),IF(Config!$C$6=4,SUM(+Ene!AC138+Feb!AC138+Mar!AC138+Abr!AC138),IF(Config!$C$6=5,SUM(Ene!AC138+Feb!AC138+Mar!AC138+Abr!AC138+May!AC138),IF(Config!$C$6=6,SUM(+Ene!AC138+Feb!AC138+Mar!AC138+Abr!AC138+May!AC138+Jun!AC138),IF(Config!$C$6=7,SUM(Ene!AC138+Feb!AC138+Mar!AC138+Abr!AC138+May!AC138+Jun!AC138+Jul!AC138),IF(Config!$C$6=8,SUM(+Ene!AC138+Feb!AC138+Mar!AC138+Abr!AC138+May!AC138+Jun!AC138+Jul!AC138+Ago!AC138),IF(Config!$C$6=9,SUM(+Ene!AC138+Feb!AC138+Mar!AC138+Abr!AC138+May!AC138+Jun!AC138+Jul!AC138+Ago!AC138+Set!AC138),IF(Config!$C$6=10,SUM(+Ene!AC138+Feb!AC138+Mar!AC138+Abr!AC138+May!AC138+Jun!AC138+Jul!AC138+Ago!AC138+Set!AC138+Oct!AC138),IF(Config!$C$6=11,SUM(+Ene!AC138+Feb!AC138+Mar!AC138+Abr!AC138+May!AC138+Jun!AC138+Jul!AC138+Ago!AC138+Set!AC138+Oct!AC138+Nov!AC138),IF(Config!$C$6=12,SUM(+Ene!AC138+Feb!AC138+Mar!AC138+Abr!AC138+May!AC138+Jun!AC138+Jul!AC138+Ago!AC138+Set!AC138+Oct!AC138+Nov!AC138+Dic!AC138)))))))))))))</f>
        <v>0</v>
      </c>
      <c r="AD138" s="443">
        <f>IF(Config!$C$6=1,SUM(+Ene!AD138),IF(Config!$C$6=2,SUM(+Ene!AD138+Feb!AD138),IF(Config!$C$6=3,SUM(+Ene!AD138+Feb!AD138+Mar!AD138),IF(Config!$C$6=4,SUM(+Ene!AD138+Feb!AD138+Mar!AD138+Abr!AD138),IF(Config!$C$6=5,SUM(Ene!AD138+Feb!AD138+Mar!AD138+Abr!AD138+May!AD138),IF(Config!$C$6=6,SUM(+Ene!AD138+Feb!AD138+Mar!AD138+Abr!AD138+May!AD138+Jun!AD138),IF(Config!$C$6=7,SUM(Ene!AD138+Feb!AD138+Mar!AD138+Abr!AD138+May!AD138+Jun!AD138+Jul!AD138),IF(Config!$C$6=8,SUM(+Ene!AD138+Feb!AD138+Mar!AD138+Abr!AD138+May!AD138+Jun!AD138+Jul!AD138+Ago!AD138),IF(Config!$C$6=9,SUM(+Ene!AD138+Feb!AD138+Mar!AD138+Abr!AD138+May!AD138+Jun!AD138+Jul!AD138+Ago!AD138+Set!AD138),IF(Config!$C$6=10,SUM(+Ene!AD138+Feb!AD138+Mar!AD138+Abr!AD138+May!AD138+Jun!AD138+Jul!AD138+Ago!AD138+Set!AD138+Oct!AD138),IF(Config!$C$6=11,SUM(+Ene!AD138+Feb!AD138+Mar!AD138+Abr!AD138+May!AD138+Jun!AD138+Jul!AD138+Ago!AD138+Set!AD138+Oct!AD138+Nov!AD138),IF(Config!$C$6=12,SUM(+Ene!AD138+Feb!AD138+Mar!AD138+Abr!AD138+May!AD138+Jun!AD138+Jul!AD138+Ago!AD138+Set!AD138+Oct!AD138+Nov!AD138+Dic!AD138)))))))))))))</f>
        <v>0</v>
      </c>
      <c r="AE138" s="443">
        <f>IF(Config!$C$6=1,SUM(+Ene!AE138),IF(Config!$C$6=2,SUM(+Ene!AE138+Feb!AE138),IF(Config!$C$6=3,SUM(+Ene!AE138+Feb!AE138+Mar!AE138),IF(Config!$C$6=4,SUM(+Ene!AE138+Feb!AE138+Mar!AE138+Abr!AE138),IF(Config!$C$6=5,SUM(Ene!AE138+Feb!AE138+Mar!AE138+Abr!AE138+May!AE138),IF(Config!$C$6=6,SUM(+Ene!AE138+Feb!AE138+Mar!AE138+Abr!AE138+May!AE138+Jun!AE138),IF(Config!$C$6=7,SUM(Ene!AE138+Feb!AE138+Mar!AE138+Abr!AE138+May!AE138+Jun!AE138+Jul!AE138),IF(Config!$C$6=8,SUM(+Ene!AE138+Feb!AE138+Mar!AE138+Abr!AE138+May!AE138+Jun!AE138+Jul!AE138+Ago!AE138),IF(Config!$C$6=9,SUM(+Ene!AE138+Feb!AE138+Mar!AE138+Abr!AE138+May!AE138+Jun!AE138+Jul!AE138+Ago!AE138+Set!AE138),IF(Config!$C$6=10,SUM(+Ene!AE138+Feb!AE138+Mar!AE138+Abr!AE138+May!AE138+Jun!AE138+Jul!AE138+Ago!AE138+Set!AE138+Oct!AE138),IF(Config!$C$6=11,SUM(+Ene!AE138+Feb!AE138+Mar!AE138+Abr!AE138+May!AE138+Jun!AE138+Jul!AE138+Ago!AE138+Set!AE138+Oct!AE138+Nov!AE138),IF(Config!$C$6=12,SUM(+Ene!AE138+Feb!AE138+Mar!AE138+Abr!AE138+May!AE138+Jun!AE138+Jul!AE138+Ago!AE138+Set!AE138+Oct!AE138+Nov!AE138+Dic!AE138)))))))))))))</f>
        <v>0</v>
      </c>
      <c r="AF138" s="443">
        <f>IF(Config!$C$6=1,SUM(+Ene!AF138),IF(Config!$C$6=2,SUM(+Ene!AF138+Feb!AF138),IF(Config!$C$6=3,SUM(+Ene!AF138+Feb!AF138+Mar!AF138),IF(Config!$C$6=4,SUM(+Ene!AF138+Feb!AF138+Mar!AF138+Abr!AF138),IF(Config!$C$6=5,SUM(Ene!AF138+Feb!AF138+Mar!AF138+Abr!AF138+May!AF138),IF(Config!$C$6=6,SUM(+Ene!AF138+Feb!AF138+Mar!AF138+Abr!AF138+May!AF138+Jun!AF138),IF(Config!$C$6=7,SUM(Ene!AF138+Feb!AF138+Mar!AF138+Abr!AF138+May!AF138+Jun!AF138+Jul!AF138),IF(Config!$C$6=8,SUM(+Ene!AF138+Feb!AF138+Mar!AF138+Abr!AF138+May!AF138+Jun!AF138+Jul!AF138+Ago!AF138),IF(Config!$C$6=9,SUM(+Ene!AF138+Feb!AF138+Mar!AF138+Abr!AF138+May!AF138+Jun!AF138+Jul!AF138+Ago!AF138+Set!AF138),IF(Config!$C$6=10,SUM(+Ene!AF138+Feb!AF138+Mar!AF138+Abr!AF138+May!AF138+Jun!AF138+Jul!AF138+Ago!AF138+Set!AF138+Oct!AF138),IF(Config!$C$6=11,SUM(+Ene!AF138+Feb!AF138+Mar!AF138+Abr!AF138+May!AF138+Jun!AF138+Jul!AF138+Ago!AF138+Set!AF138+Oct!AF138+Nov!AF138),IF(Config!$C$6=12,SUM(+Ene!AF138+Feb!AF138+Mar!AF138+Abr!AF138+May!AF138+Jun!AF138+Jul!AF138+Ago!AF138+Set!AF138+Oct!AF138+Nov!AF138+Dic!AF138)))))))))))))</f>
        <v>0</v>
      </c>
      <c r="AG138" s="443">
        <f>IF(Config!$C$6=1,SUM(+Ene!AG138),IF(Config!$C$6=2,SUM(+Ene!AG138+Feb!AG138),IF(Config!$C$6=3,SUM(+Ene!AG138+Feb!AG138+Mar!AG138),IF(Config!$C$6=4,SUM(+Ene!AG138+Feb!AG138+Mar!AG138+Abr!AG138),IF(Config!$C$6=5,SUM(Ene!AG138+Feb!AG138+Mar!AG138+Abr!AG138+May!AG138),IF(Config!$C$6=6,SUM(+Ene!AG138+Feb!AG138+Mar!AG138+Abr!AG138+May!AG138+Jun!AG138),IF(Config!$C$6=7,SUM(Ene!AG138+Feb!AG138+Mar!AG138+Abr!AG138+May!AG138+Jun!AG138+Jul!AG138),IF(Config!$C$6=8,SUM(+Ene!AG138+Feb!AG138+Mar!AG138+Abr!AG138+May!AG138+Jun!AG138+Jul!AG138+Ago!AG138),IF(Config!$C$6=9,SUM(+Ene!AG138+Feb!AG138+Mar!AG138+Abr!AG138+May!AG138+Jun!AG138+Jul!AG138+Ago!AG138+Set!AG138),IF(Config!$C$6=10,SUM(+Ene!AG138+Feb!AG138+Mar!AG138+Abr!AG138+May!AG138+Jun!AG138+Jul!AG138+Ago!AG138+Set!AG138+Oct!AG138),IF(Config!$C$6=11,SUM(+Ene!AG138+Feb!AG138+Mar!AG138+Abr!AG138+May!AG138+Jun!AG138+Jul!AG138+Ago!AG138+Set!AG138+Oct!AG138+Nov!AG138),IF(Config!$C$6=12,SUM(+Ene!AG138+Feb!AG138+Mar!AG138+Abr!AG138+May!AG138+Jun!AG138+Jul!AG138+Ago!AG138+Set!AG138+Oct!AG138+Nov!AG138+Dic!AG138)))))))))))))</f>
        <v>0</v>
      </c>
      <c r="AH138" s="443">
        <f>IF(Config!$C$6=1,SUM(+Ene!AH138),IF(Config!$C$6=2,SUM(+Ene!AH138+Feb!AH138),IF(Config!$C$6=3,SUM(+Ene!AH138+Feb!AH138+Mar!AH138),IF(Config!$C$6=4,SUM(+Ene!AH138+Feb!AH138+Mar!AH138+Abr!AH138),IF(Config!$C$6=5,SUM(Ene!AH138+Feb!AH138+Mar!AH138+Abr!AH138+May!AH138),IF(Config!$C$6=6,SUM(+Ene!AH138+Feb!AH138+Mar!AH138+Abr!AH138+May!AH138+Jun!AH138),IF(Config!$C$6=7,SUM(Ene!AH138+Feb!AH138+Mar!AH138+Abr!AH138+May!AH138+Jun!AH138+Jul!AH138),IF(Config!$C$6=8,SUM(+Ene!AH138+Feb!AH138+Mar!AH138+Abr!AH138+May!AH138+Jun!AH138+Jul!AH138+Ago!AH138),IF(Config!$C$6=9,SUM(+Ene!AH138+Feb!AH138+Mar!AH138+Abr!AH138+May!AH138+Jun!AH138+Jul!AH138+Ago!AH138+Set!AH138),IF(Config!$C$6=10,SUM(+Ene!AH138+Feb!AH138+Mar!AH138+Abr!AH138+May!AH138+Jun!AH138+Jul!AH138+Ago!AH138+Set!AH138+Oct!AH138),IF(Config!$C$6=11,SUM(+Ene!AH138+Feb!AH138+Mar!AH138+Abr!AH138+May!AH138+Jun!AH138+Jul!AH138+Ago!AH138+Set!AH138+Oct!AH138+Nov!AH138),IF(Config!$C$6=12,SUM(+Ene!AH138+Feb!AH138+Mar!AH138+Abr!AH138+May!AH138+Jun!AH138+Jul!AH138+Ago!AH138+Set!AH138+Oct!AH138+Nov!AH138+Dic!AH138)))))))))))))</f>
        <v>0</v>
      </c>
      <c r="AI138" s="443">
        <f>IF(Config!$C$6=1,SUM(+Ene!AI138),IF(Config!$C$6=2,SUM(+Ene!AI138+Feb!AI138),IF(Config!$C$6=3,SUM(+Ene!AI138+Feb!AI138+Mar!AI138),IF(Config!$C$6=4,SUM(+Ene!AI138+Feb!AI138+Mar!AI138+Abr!AI138),IF(Config!$C$6=5,SUM(Ene!AI138+Feb!AI138+Mar!AI138+Abr!AI138+May!AI138),IF(Config!$C$6=6,SUM(+Ene!AI138+Feb!AI138+Mar!AI138+Abr!AI138+May!AI138+Jun!AI138),IF(Config!$C$6=7,SUM(Ene!AI138+Feb!AI138+Mar!AI138+Abr!AI138+May!AI138+Jun!AI138+Jul!AI138),IF(Config!$C$6=8,SUM(+Ene!AI138+Feb!AI138+Mar!AI138+Abr!AI138+May!AI138+Jun!AI138+Jul!AI138+Ago!AI138),IF(Config!$C$6=9,SUM(+Ene!AI138+Feb!AI138+Mar!AI138+Abr!AI138+May!AI138+Jun!AI138+Jul!AI138+Ago!AI138+Set!AI138),IF(Config!$C$6=10,SUM(+Ene!AI138+Feb!AI138+Mar!AI138+Abr!AI138+May!AI138+Jun!AI138+Jul!AI138+Ago!AI138+Set!AI138+Oct!AI138),IF(Config!$C$6=11,SUM(+Ene!AI138+Feb!AI138+Mar!AI138+Abr!AI138+May!AI138+Jun!AI138+Jul!AI138+Ago!AI138+Set!AI138+Oct!AI138+Nov!AI138),IF(Config!$C$6=12,SUM(+Ene!AI138+Feb!AI138+Mar!AI138+Abr!AI138+May!AI138+Jun!AI138+Jul!AI138+Ago!AI138+Set!AI138+Oct!AI138+Nov!AI138+Dic!AI138)))))))))))))</f>
        <v>0</v>
      </c>
      <c r="AJ138" s="443">
        <f>IF(Config!$C$6=1,SUM(+Ene!AJ138),IF(Config!$C$6=2,SUM(+Ene!AJ138+Feb!AJ138),IF(Config!$C$6=3,SUM(+Ene!AJ138+Feb!AJ138+Mar!AJ138),IF(Config!$C$6=4,SUM(+Ene!AJ138+Feb!AJ138+Mar!AJ138+Abr!AJ138),IF(Config!$C$6=5,SUM(Ene!AJ138+Feb!AJ138+Mar!AJ138+Abr!AJ138+May!AJ138),IF(Config!$C$6=6,SUM(+Ene!AJ138+Feb!AJ138+Mar!AJ138+Abr!AJ138+May!AJ138+Jun!AJ138),IF(Config!$C$6=7,SUM(Ene!AJ138+Feb!AJ138+Mar!AJ138+Abr!AJ138+May!AJ138+Jun!AJ138+Jul!AJ138),IF(Config!$C$6=8,SUM(+Ene!AJ138+Feb!AJ138+Mar!AJ138+Abr!AJ138+May!AJ138+Jun!AJ138+Jul!AJ138+Ago!AJ138),IF(Config!$C$6=9,SUM(+Ene!AJ138+Feb!AJ138+Mar!AJ138+Abr!AJ138+May!AJ138+Jun!AJ138+Jul!AJ138+Ago!AJ138+Set!AJ138),IF(Config!$C$6=10,SUM(+Ene!AJ138+Feb!AJ138+Mar!AJ138+Abr!AJ138+May!AJ138+Jun!AJ138+Jul!AJ138+Ago!AJ138+Set!AJ138+Oct!AJ138),IF(Config!$C$6=11,SUM(+Ene!AJ138+Feb!AJ138+Mar!AJ138+Abr!AJ138+May!AJ138+Jun!AJ138+Jul!AJ138+Ago!AJ138+Set!AJ138+Oct!AJ138+Nov!AJ138),IF(Config!$C$6=12,SUM(+Ene!AJ138+Feb!AJ138+Mar!AJ138+Abr!AJ138+May!AJ138+Jun!AJ138+Jul!AJ138+Ago!AJ138+Set!AJ138+Oct!AJ138+Nov!AJ138+Dic!AJ138)))))))))))))</f>
        <v>0</v>
      </c>
      <c r="AK138" s="443">
        <f>IF(Config!$C$6=1,SUM(+Ene!AK138),IF(Config!$C$6=2,SUM(+Ene!AK138+Feb!AK138),IF(Config!$C$6=3,SUM(+Ene!AK138+Feb!AK138+Mar!AK138),IF(Config!$C$6=4,SUM(+Ene!AK138+Feb!AK138+Mar!AK138+Abr!AK138),IF(Config!$C$6=5,SUM(Ene!AK138+Feb!AK138+Mar!AK138+Abr!AK138+May!AK138),IF(Config!$C$6=6,SUM(+Ene!AK138+Feb!AK138+Mar!AK138+Abr!AK138+May!AK138+Jun!AK138),IF(Config!$C$6=7,SUM(Ene!AK138+Feb!AK138+Mar!AK138+Abr!AK138+May!AK138+Jun!AK138+Jul!AK138),IF(Config!$C$6=8,SUM(+Ene!AK138+Feb!AK138+Mar!AK138+Abr!AK138+May!AK138+Jun!AK138+Jul!AK138+Ago!AK138),IF(Config!$C$6=9,SUM(+Ene!AK138+Feb!AK138+Mar!AK138+Abr!AK138+May!AK138+Jun!AK138+Jul!AK138+Ago!AK138+Set!AK138),IF(Config!$C$6=10,SUM(+Ene!AK138+Feb!AK138+Mar!AK138+Abr!AK138+May!AK138+Jun!AK138+Jul!AK138+Ago!AK138+Set!AK138+Oct!AK138),IF(Config!$C$6=11,SUM(+Ene!AK138+Feb!AK138+Mar!AK138+Abr!AK138+May!AK138+Jun!AK138+Jul!AK138+Ago!AK138+Set!AK138+Oct!AK138+Nov!AK138),IF(Config!$C$6=12,SUM(+Ene!AK138+Feb!AK138+Mar!AK138+Abr!AK138+May!AK138+Jun!AK138+Jul!AK138+Ago!AK138+Set!AK138+Oct!AK138+Nov!AK138+Dic!AK138)))))))))))))</f>
        <v>0</v>
      </c>
      <c r="AL138" s="443">
        <f>IF(Config!$C$6=1,SUM(+Ene!AL138),IF(Config!$C$6=2,SUM(+Ene!AL138+Feb!AL138),IF(Config!$C$6=3,SUM(+Ene!AL138+Feb!AL138+Mar!AL138),IF(Config!$C$6=4,SUM(+Ene!AL138+Feb!AL138+Mar!AL138+Abr!AL138),IF(Config!$C$6=5,SUM(Ene!AL138+Feb!AL138+Mar!AL138+Abr!AL138+May!AL138),IF(Config!$C$6=6,SUM(+Ene!AL138+Feb!AL138+Mar!AL138+Abr!AL138+May!AL138+Jun!AL138),IF(Config!$C$6=7,SUM(Ene!AL138+Feb!AL138+Mar!AL138+Abr!AL138+May!AL138+Jun!AL138+Jul!AL138),IF(Config!$C$6=8,SUM(+Ene!AL138+Feb!AL138+Mar!AL138+Abr!AL138+May!AL138+Jun!AL138+Jul!AL138+Ago!AL138),IF(Config!$C$6=9,SUM(+Ene!AL138+Feb!AL138+Mar!AL138+Abr!AL138+May!AL138+Jun!AL138+Jul!AL138+Ago!AL138+Set!AL138),IF(Config!$C$6=10,SUM(+Ene!AL138+Feb!AL138+Mar!AL138+Abr!AL138+May!AL138+Jun!AL138+Jul!AL138+Ago!AL138+Set!AL138+Oct!AL138),IF(Config!$C$6=11,SUM(+Ene!AL138+Feb!AL138+Mar!AL138+Abr!AL138+May!AL138+Jun!AL138+Jul!AL138+Ago!AL138+Set!AL138+Oct!AL138+Nov!AL138),IF(Config!$C$6=12,SUM(+Ene!AL138+Feb!AL138+Mar!AL138+Abr!AL138+May!AL138+Jun!AL138+Jul!AL138+Ago!AL138+Set!AL138+Oct!AL138+Nov!AL138+Dic!AL138)))))))))))))</f>
        <v>0</v>
      </c>
      <c r="AM138" s="443">
        <f>IF(Config!$C$6=1,SUM(+Ene!AM138),IF(Config!$C$6=2,SUM(+Ene!AM138+Feb!AM138),IF(Config!$C$6=3,SUM(+Ene!AM138+Feb!AM138+Mar!AM138),IF(Config!$C$6=4,SUM(+Ene!AM138+Feb!AM138+Mar!AM138+Abr!AM138),IF(Config!$C$6=5,SUM(Ene!AM138+Feb!AM138+Mar!AM138+Abr!AM138+May!AM138),IF(Config!$C$6=6,SUM(+Ene!AM138+Feb!AM138+Mar!AM138+Abr!AM138+May!AM138+Jun!AM138),IF(Config!$C$6=7,SUM(Ene!AM138+Feb!AM138+Mar!AM138+Abr!AM138+May!AM138+Jun!AM138+Jul!AM138),IF(Config!$C$6=8,SUM(+Ene!AM138+Feb!AM138+Mar!AM138+Abr!AM138+May!AM138+Jun!AM138+Jul!AM138+Ago!AM138),IF(Config!$C$6=9,SUM(+Ene!AM138+Feb!AM138+Mar!AM138+Abr!AM138+May!AM138+Jun!AM138+Jul!AM138+Ago!AM138+Set!AM138),IF(Config!$C$6=10,SUM(+Ene!AM138+Feb!AM138+Mar!AM138+Abr!AM138+May!AM138+Jun!AM138+Jul!AM138+Ago!AM138+Set!AM138+Oct!AM138),IF(Config!$C$6=11,SUM(+Ene!AM138+Feb!AM138+Mar!AM138+Abr!AM138+May!AM138+Jun!AM138+Jul!AM138+Ago!AM138+Set!AM138+Oct!AM138+Nov!AM138),IF(Config!$C$6=12,SUM(+Ene!AM138+Feb!AM138+Mar!AM138+Abr!AM138+May!AM138+Jun!AM138+Jul!AM138+Ago!AM138+Set!AM138+Oct!AM138+Nov!AM138+Dic!AM138)))))))))))))</f>
        <v>0</v>
      </c>
      <c r="AN138" s="443">
        <f>IF(Config!$C$6=1,SUM(+Ene!AN138),IF(Config!$C$6=2,SUM(+Ene!AN138+Feb!AN138),IF(Config!$C$6=3,SUM(+Ene!AN138+Feb!AN138+Mar!AN138),IF(Config!$C$6=4,SUM(+Ene!AN138+Feb!AN138+Mar!AN138+Abr!AN138),IF(Config!$C$6=5,SUM(Ene!AN138+Feb!AN138+Mar!AN138+Abr!AN138+May!AN138),IF(Config!$C$6=6,SUM(+Ene!AN138+Feb!AN138+Mar!AN138+Abr!AN138+May!AN138+Jun!AN138),IF(Config!$C$6=7,SUM(Ene!AN138+Feb!AN138+Mar!AN138+Abr!AN138+May!AN138+Jun!AN138+Jul!AN138),IF(Config!$C$6=8,SUM(+Ene!AN138+Feb!AN138+Mar!AN138+Abr!AN138+May!AN138+Jun!AN138+Jul!AN138+Ago!AN138),IF(Config!$C$6=9,SUM(+Ene!AN138+Feb!AN138+Mar!AN138+Abr!AN138+May!AN138+Jun!AN138+Jul!AN138+Ago!AN138+Set!AN138),IF(Config!$C$6=10,SUM(+Ene!AN138+Feb!AN138+Mar!AN138+Abr!AN138+May!AN138+Jun!AN138+Jul!AN138+Ago!AN138+Set!AN138+Oct!AN138),IF(Config!$C$6=11,SUM(+Ene!AN138+Feb!AN138+Mar!AN138+Abr!AN138+May!AN138+Jun!AN138+Jul!AN138+Ago!AN138+Set!AN138+Oct!AN138+Nov!AN138),IF(Config!$C$6=12,SUM(+Ene!AN138+Feb!AN138+Mar!AN138+Abr!AN138+May!AN138+Jun!AN138+Jul!AN138+Ago!AN138+Set!AN138+Oct!AN138+Nov!AN138+Dic!AN138)))))))))))))</f>
        <v>0</v>
      </c>
      <c r="AO138" s="443">
        <f>IF(Config!$C$6=1,SUM(+Ene!AO138),IF(Config!$C$6=2,SUM(+Ene!AO138+Feb!AO138),IF(Config!$C$6=3,SUM(+Ene!AO138+Feb!AO138+Mar!AO138),IF(Config!$C$6=4,SUM(+Ene!AO138+Feb!AO138+Mar!AO138+Abr!AO138),IF(Config!$C$6=5,SUM(Ene!AO138+Feb!AO138+Mar!AO138+Abr!AO138+May!AO138),IF(Config!$C$6=6,SUM(+Ene!AO138+Feb!AO138+Mar!AO138+Abr!AO138+May!AO138+Jun!AO138),IF(Config!$C$6=7,SUM(Ene!AO138+Feb!AO138+Mar!AO138+Abr!AO138+May!AO138+Jun!AO138+Jul!AO138),IF(Config!$C$6=8,SUM(+Ene!AO138+Feb!AO138+Mar!AO138+Abr!AO138+May!AO138+Jun!AO138+Jul!AO138+Ago!AO138),IF(Config!$C$6=9,SUM(+Ene!AO138+Feb!AO138+Mar!AO138+Abr!AO138+May!AO138+Jun!AO138+Jul!AO138+Ago!AO138+Set!AO138),IF(Config!$C$6=10,SUM(+Ene!AO138+Feb!AO138+Mar!AO138+Abr!AO138+May!AO138+Jun!AO138+Jul!AO138+Ago!AO138+Set!AO138+Oct!AO138),IF(Config!$C$6=11,SUM(+Ene!AO138+Feb!AO138+Mar!AO138+Abr!AO138+May!AO138+Jun!AO138+Jul!AO138+Ago!AO138+Set!AO138+Oct!AO138+Nov!AO138),IF(Config!$C$6=12,SUM(+Ene!AO138+Feb!AO138+Mar!AO138+Abr!AO138+May!AO138+Jun!AO138+Jul!AO138+Ago!AO138+Set!AO138+Oct!AO138+Nov!AO138+Dic!AO138)))))))))))))</f>
        <v>0</v>
      </c>
      <c r="AP138" s="443">
        <f>IF(Config!$C$6=1,SUM(+Ene!AP138),IF(Config!$C$6=2,SUM(+Ene!AP138+Feb!AP138),IF(Config!$C$6=3,SUM(+Ene!AP138+Feb!AP138+Mar!AP138),IF(Config!$C$6=4,SUM(+Ene!AP138+Feb!AP138+Mar!AP138+Abr!AP138),IF(Config!$C$6=5,SUM(Ene!AP138+Feb!AP138+Mar!AP138+Abr!AP138+May!AP138),IF(Config!$C$6=6,SUM(+Ene!AP138+Feb!AP138+Mar!AP138+Abr!AP138+May!AP138+Jun!AP138),IF(Config!$C$6=7,SUM(Ene!AP138+Feb!AP138+Mar!AP138+Abr!AP138+May!AP138+Jun!AP138+Jul!AP138),IF(Config!$C$6=8,SUM(+Ene!AP138+Feb!AP138+Mar!AP138+Abr!AP138+May!AP138+Jun!AP138+Jul!AP138+Ago!AP138),IF(Config!$C$6=9,SUM(+Ene!AP138+Feb!AP138+Mar!AP138+Abr!AP138+May!AP138+Jun!AP138+Jul!AP138+Ago!AP138+Set!AP138),IF(Config!$C$6=10,SUM(+Ene!AP138+Feb!AP138+Mar!AP138+Abr!AP138+May!AP138+Jun!AP138+Jul!AP138+Ago!AP138+Set!AP138+Oct!AP138),IF(Config!$C$6=11,SUM(+Ene!AP138+Feb!AP138+Mar!AP138+Abr!AP138+May!AP138+Jun!AP138+Jul!AP138+Ago!AP138+Set!AP138+Oct!AP138+Nov!AP138),IF(Config!$C$6=12,SUM(+Ene!AP138+Feb!AP138+Mar!AP138+Abr!AP138+May!AP138+Jun!AP138+Jul!AP138+Ago!AP138+Set!AP138+Oct!AP138+Nov!AP138+Dic!AP138)))))))))))))</f>
        <v>0</v>
      </c>
      <c r="AQ138" s="443">
        <f>IF(Config!$C$6=1,SUM(+Ene!AQ138),IF(Config!$C$6=2,SUM(+Ene!AQ138+Feb!AQ138),IF(Config!$C$6=3,SUM(+Ene!AQ138+Feb!AQ138+Mar!AQ138),IF(Config!$C$6=4,SUM(+Ene!AQ138+Feb!AQ138+Mar!AQ138+Abr!AQ138),IF(Config!$C$6=5,SUM(Ene!AQ138+Feb!AQ138+Mar!AQ138+Abr!AQ138+May!AQ138),IF(Config!$C$6=6,SUM(+Ene!AQ138+Feb!AQ138+Mar!AQ138+Abr!AQ138+May!AQ138+Jun!AQ138),IF(Config!$C$6=7,SUM(Ene!AQ138+Feb!AQ138+Mar!AQ138+Abr!AQ138+May!AQ138+Jun!AQ138+Jul!AQ138),IF(Config!$C$6=8,SUM(+Ene!AQ138+Feb!AQ138+Mar!AQ138+Abr!AQ138+May!AQ138+Jun!AQ138+Jul!AQ138+Ago!AQ138),IF(Config!$C$6=9,SUM(+Ene!AQ138+Feb!AQ138+Mar!AQ138+Abr!AQ138+May!AQ138+Jun!AQ138+Jul!AQ138+Ago!AQ138+Set!AQ138),IF(Config!$C$6=10,SUM(+Ene!AQ138+Feb!AQ138+Mar!AQ138+Abr!AQ138+May!AQ138+Jun!AQ138+Jul!AQ138+Ago!AQ138+Set!AQ138+Oct!AQ138),IF(Config!$C$6=11,SUM(+Ene!AQ138+Feb!AQ138+Mar!AQ138+Abr!AQ138+May!AQ138+Jun!AQ138+Jul!AQ138+Ago!AQ138+Set!AQ138+Oct!AQ138+Nov!AQ138),IF(Config!$C$6=12,SUM(+Ene!AQ138+Feb!AQ138+Mar!AQ138+Abr!AQ138+May!AQ138+Jun!AQ138+Jul!AQ138+Ago!AQ138+Set!AQ138+Oct!AQ138+Nov!AQ138+Dic!AQ138)))))))))))))</f>
        <v>0</v>
      </c>
      <c r="AR138" s="443">
        <f>IF(Config!$C$6=1,SUM(+Ene!AR138),IF(Config!$C$6=2,SUM(+Ene!AR138+Feb!AR138),IF(Config!$C$6=3,SUM(+Ene!AR138+Feb!AR138+Mar!AR138),IF(Config!$C$6=4,SUM(+Ene!AR138+Feb!AR138+Mar!AR138+Abr!AR138),IF(Config!$C$6=5,SUM(Ene!AR138+Feb!AR138+Mar!AR138+Abr!AR138+May!AR138),IF(Config!$C$6=6,SUM(+Ene!AR138+Feb!AR138+Mar!AR138+Abr!AR138+May!AR138+Jun!AR138),IF(Config!$C$6=7,SUM(Ene!AR138+Feb!AR138+Mar!AR138+Abr!AR138+May!AR138+Jun!AR138+Jul!AR138),IF(Config!$C$6=8,SUM(+Ene!AR138+Feb!AR138+Mar!AR138+Abr!AR138+May!AR138+Jun!AR138+Jul!AR138+Ago!AR138),IF(Config!$C$6=9,SUM(+Ene!AR138+Feb!AR138+Mar!AR138+Abr!AR138+May!AR138+Jun!AR138+Jul!AR138+Ago!AR138+Set!AR138),IF(Config!$C$6=10,SUM(+Ene!AR138+Feb!AR138+Mar!AR138+Abr!AR138+May!AR138+Jun!AR138+Jul!AR138+Ago!AR138+Set!AR138+Oct!AR138),IF(Config!$C$6=11,SUM(+Ene!AR138+Feb!AR138+Mar!AR138+Abr!AR138+May!AR138+Jun!AR138+Jul!AR138+Ago!AR138+Set!AR138+Oct!AR138+Nov!AR138),IF(Config!$C$6=12,SUM(+Ene!AR138+Feb!AR138+Mar!AR138+Abr!AR138+May!AR138+Jun!AR138+Jul!AR138+Ago!AR138+Set!AR138+Oct!AR138+Nov!AR138+Dic!AR138)))))))))))))</f>
        <v>0</v>
      </c>
      <c r="AS138" s="443">
        <f>IF(Config!$C$6=1,SUM(+Ene!AS138),IF(Config!$C$6=2,SUM(+Ene!AS138+Feb!AS138),IF(Config!$C$6=3,SUM(+Ene!AS138+Feb!AS138+Mar!AS138),IF(Config!$C$6=4,SUM(+Ene!AS138+Feb!AS138+Mar!AS138+Abr!AS138),IF(Config!$C$6=5,SUM(Ene!AS138+Feb!AS138+Mar!AS138+Abr!AS138+May!AS138),IF(Config!$C$6=6,SUM(+Ene!AS138+Feb!AS138+Mar!AS138+Abr!AS138+May!AS138+Jun!AS138),IF(Config!$C$6=7,SUM(Ene!AS138+Feb!AS138+Mar!AS138+Abr!AS138+May!AS138+Jun!AS138+Jul!AS138),IF(Config!$C$6=8,SUM(+Ene!AS138+Feb!AS138+Mar!AS138+Abr!AS138+May!AS138+Jun!AS138+Jul!AS138+Ago!AS138),IF(Config!$C$6=9,SUM(+Ene!AS138+Feb!AS138+Mar!AS138+Abr!AS138+May!AS138+Jun!AS138+Jul!AS138+Ago!AS138+Set!AS138),IF(Config!$C$6=10,SUM(+Ene!AS138+Feb!AS138+Mar!AS138+Abr!AS138+May!AS138+Jun!AS138+Jul!AS138+Ago!AS138+Set!AS138+Oct!AS138),IF(Config!$C$6=11,SUM(+Ene!AS138+Feb!AS138+Mar!AS138+Abr!AS138+May!AS138+Jun!AS138+Jul!AS138+Ago!AS138+Set!AS138+Oct!AS138+Nov!AS138),IF(Config!$C$6=12,SUM(+Ene!AS138+Feb!AS138+Mar!AS138+Abr!AS138+May!AS138+Jun!AS138+Jul!AS138+Ago!AS138+Set!AS138+Oct!AS138+Nov!AS138+Dic!AS138)))))))))))))</f>
        <v>0</v>
      </c>
      <c r="AT138" s="443">
        <f>IF(Config!$C$6=1,SUM(+Ene!AT138),IF(Config!$C$6=2,SUM(+Ene!AT138+Feb!AT138),IF(Config!$C$6=3,SUM(+Ene!AT138+Feb!AT138+Mar!AT138),IF(Config!$C$6=4,SUM(+Ene!AT138+Feb!AT138+Mar!AT138+Abr!AT138),IF(Config!$C$6=5,SUM(Ene!AT138+Feb!AT138+Mar!AT138+Abr!AT138+May!AT138),IF(Config!$C$6=6,SUM(+Ene!AT138+Feb!AT138+Mar!AT138+Abr!AT138+May!AT138+Jun!AT138),IF(Config!$C$6=7,SUM(Ene!AT138+Feb!AT138+Mar!AT138+Abr!AT138+May!AT138+Jun!AT138+Jul!AT138),IF(Config!$C$6=8,SUM(+Ene!AT138+Feb!AT138+Mar!AT138+Abr!AT138+May!AT138+Jun!AT138+Jul!AT138+Ago!AT138),IF(Config!$C$6=9,SUM(+Ene!AT138+Feb!AT138+Mar!AT138+Abr!AT138+May!AT138+Jun!AT138+Jul!AT138+Ago!AT138+Set!AT138),IF(Config!$C$6=10,SUM(+Ene!AT138+Feb!AT138+Mar!AT138+Abr!AT138+May!AT138+Jun!AT138+Jul!AT138+Ago!AT138+Set!AT138+Oct!AT138),IF(Config!$C$6=11,SUM(+Ene!AT138+Feb!AT138+Mar!AT138+Abr!AT138+May!AT138+Jun!AT138+Jul!AT138+Ago!AT138+Set!AT138+Oct!AT138+Nov!AT138),IF(Config!$C$6=12,SUM(+Ene!AT138+Feb!AT138+Mar!AT138+Abr!AT138+May!AT138+Jun!AT138+Jul!AT138+Ago!AT138+Set!AT138+Oct!AT138+Nov!AT138+Dic!AT138)))))))))))))</f>
        <v>0</v>
      </c>
      <c r="AU138">
        <f t="shared" si="79"/>
        <v>0</v>
      </c>
      <c r="AV138" s="440">
        <f t="shared" si="93"/>
        <v>0</v>
      </c>
      <c r="AW138" s="440">
        <f t="shared" si="94"/>
        <v>0</v>
      </c>
      <c r="AX138" s="440">
        <f t="shared" si="95"/>
        <v>0</v>
      </c>
      <c r="AY138" s="440">
        <f t="shared" si="96"/>
        <v>0</v>
      </c>
      <c r="AZ138" s="440">
        <f t="shared" si="97"/>
        <v>0</v>
      </c>
      <c r="BA138" s="440">
        <f t="shared" si="98"/>
        <v>0</v>
      </c>
      <c r="BB138" s="37">
        <f t="shared" si="92"/>
        <v>0</v>
      </c>
      <c r="BC138" s="440">
        <f t="shared" si="99"/>
        <v>0</v>
      </c>
      <c r="BD138" s="441">
        <f t="shared" si="100"/>
        <v>0</v>
      </c>
      <c r="BE138" s="440">
        <f t="shared" si="101"/>
        <v>0</v>
      </c>
      <c r="BF138" s="54">
        <f t="shared" si="102"/>
        <v>0</v>
      </c>
      <c r="BG138" t="str">
        <f t="shared" si="80"/>
        <v>OK</v>
      </c>
    </row>
    <row r="139" spans="1:59" x14ac:dyDescent="0.25">
      <c r="A139" s="400">
        <v>136</v>
      </c>
      <c r="B139" s="285" t="str">
        <f>METAS!B135</f>
        <v>PORCENTAJE DE CANES VACUNADOS</v>
      </c>
      <c r="C139" s="286" t="str">
        <f>METAS!D135</f>
        <v>ZOONOSIS</v>
      </c>
      <c r="D139" s="443">
        <f>IF(Config!$C$6=1,SUM(+Ene!D139),IF(Config!$C$6=2,SUM(+Ene!D139+Feb!D139),IF(Config!$C$6=3,SUM(+Ene!D139+Feb!D139+Mar!D139),IF(Config!$C$6=4,SUM(+Ene!D139+Feb!D139+Mar!D139+Abr!D139),IF(Config!$C$6=5,SUM(Ene!D139+Feb!D139+Mar!D139+Abr!D139+May!D139),IF(Config!$C$6=6,SUM(+Ene!D139+Feb!D139+Mar!D139+Abr!D139+May!D139+Jun!D139),IF(Config!$C$6=7,SUM(Ene!D139+Feb!D139+Mar!D139+Abr!D139+May!D139+Jun!D139+Jul!D139),IF(Config!$C$6=8,SUM(+Ene!D139+Feb!D139+Mar!D139+Abr!D139+May!D139+Jun!D139+Jul!D139+Ago!D139),IF(Config!$C$6=9,SUM(+Ene!D139+Feb!D139+Mar!D139+Abr!D139+May!D139+Jun!D139+Jul!D139+Ago!D139+Set!D139),IF(Config!$C$6=10,SUM(+Ene!D139+Feb!D139+Mar!D139+Abr!D139+May!D139+Jun!D139+Jul!D139+Ago!D139+Set!D139+Oct!D139),IF(Config!$C$6=11,SUM(+Ene!D139+Feb!D139+Mar!D139+Abr!D139+May!D139+Jun!D139+Jul!D139+Ago!D139+Set!D139+Oct!D139+Nov!D139),IF(Config!$C$6=12,SUM(+Ene!D139+Feb!D139+Mar!D139+Abr!D139+May!D139+Jun!D139+Jul!D139+Ago!D139+Set!D139+Oct!D139+Nov!D139+Dic!D139)))))))))))))</f>
        <v>0</v>
      </c>
      <c r="E139" s="443">
        <f>IF(Config!$C$6=1,SUM(+Ene!E139),IF(Config!$C$6=2,SUM(+Ene!E139+Feb!E139),IF(Config!$C$6=3,SUM(+Ene!E139+Feb!E139+Mar!E139),IF(Config!$C$6=4,SUM(+Ene!E139+Feb!E139+Mar!E139+Abr!E139),IF(Config!$C$6=5,SUM(Ene!E139+Feb!E139+Mar!E139+Abr!E139+May!E139),IF(Config!$C$6=6,SUM(+Ene!E139+Feb!E139+Mar!E139+Abr!E139+May!E139+Jun!E139),IF(Config!$C$6=7,SUM(Ene!E139+Feb!E139+Mar!E139+Abr!E139+May!E139+Jun!E139+Jul!E139),IF(Config!$C$6=8,SUM(+Ene!E139+Feb!E139+Mar!E139+Abr!E139+May!E139+Jun!E139+Jul!E139+Ago!E139),IF(Config!$C$6=9,SUM(+Ene!E139+Feb!E139+Mar!E139+Abr!E139+May!E139+Jun!E139+Jul!E139+Ago!E139+Set!E139),IF(Config!$C$6=10,SUM(+Ene!E139+Feb!E139+Mar!E139+Abr!E139+May!E139+Jun!E139+Jul!E139+Ago!E139+Set!E139+Oct!E139),IF(Config!$C$6=11,SUM(+Ene!E139+Feb!E139+Mar!E139+Abr!E139+May!E139+Jun!E139+Jul!E139+Ago!E139+Set!E139+Oct!E139+Nov!E139),IF(Config!$C$6=12,SUM(+Ene!E139+Feb!E139+Mar!E139+Abr!E139+May!E139+Jun!E139+Jul!E139+Ago!E139+Set!E139+Oct!E139+Nov!E139+Dic!E139)))))))))))))</f>
        <v>0</v>
      </c>
      <c r="F139" s="429">
        <f>IF(Config!$C$6=1,SUM(+Ene!F159),IF(Config!$C$6=2,SUM(+Ene!F159+Feb!F159),IF(Config!$C$6=3,SUM(+Ene!F159+Feb!F159+Mar!F159),IF(Config!$C$6=4,SUM(+Ene!F159+Feb!F159+Mar!F159+Abr!F159),IF(Config!$C$6=5,SUM(Ene!F159+Feb!F159+Mar!F159+Abr!F159+May!F159),IF(Config!$C$6=6,SUM(+Ene!F159+Feb!F159+Mar!F159+Abr!F159+May!F159+Jun!F159),IF(Config!$C$6=7,SUM(Ene!F159+Feb!F159+Mar!F159+Abr!F159+May!F159+Jun!F159+Jul!F159),IF(Config!$C$6=8,SUM(+Ene!F159+Feb!F159+Mar!F159+Abr!F159+May!F159+Jun!F159+Jul!F159+Ago!F159),IF(Config!$C$6=9,SUM(+Ene!F159+Feb!F159+Mar!F159+Abr!F159+May!F159+Jun!F159+Jul!F159+Ago!F159+Set!F159),IF(Config!$C$6=10,SUM(+Ene!F159+Feb!F159+Mar!F159+Abr!F159+May!F159+Jun!F159+Jul!F159+Ago!F159+Set!F159+Oct!F159),IF(Config!$C$6=11,SUM(+Ene!F159+Feb!F159+Mar!F159+Abr!F159+May!F159+Jun!F159+Jul!F159+Ago!F159+Set!F159+Oct!F159+Nov!F159),IF(Config!$C$6=12,SUM(+Ene!F159+Feb!F159+Mar!F159+Abr!F159+May!F159+Jun!F159+Jul!F159+Ago!F159+Set!F159+Oct!F159+Nov!F159+Dic!F159)))))))))))))</f>
        <v>0</v>
      </c>
      <c r="G139" s="443">
        <f>IF(Config!$C$6=1,SUM(+Ene!G139),IF(Config!$C$6=2,SUM(+Ene!G139+Feb!G139),IF(Config!$C$6=3,SUM(+Ene!G139+Feb!G139+Mar!G139),IF(Config!$C$6=4,SUM(+Ene!G139+Feb!G139+Mar!G139+Abr!G139),IF(Config!$C$6=5,SUM(Ene!G139+Feb!G139+Mar!G139+Abr!G139+May!G139),IF(Config!$C$6=6,SUM(+Ene!G139+Feb!G139+Mar!G139+Abr!G139+May!G139+Jun!G139),IF(Config!$C$6=7,SUM(Ene!G139+Feb!G139+Mar!G139+Abr!G139+May!G139+Jun!G139+Jul!G139),IF(Config!$C$6=8,SUM(+Ene!G139+Feb!G139+Mar!G139+Abr!G139+May!G139+Jun!G139+Jul!G139+Ago!G139),IF(Config!$C$6=9,SUM(+Ene!G139+Feb!G139+Mar!G139+Abr!G139+May!G139+Jun!G139+Jul!G139+Ago!G139+Set!G139),IF(Config!$C$6=10,SUM(+Ene!G139+Feb!G139+Mar!G139+Abr!G139+May!G139+Jun!G139+Jul!G139+Ago!G139+Set!G139+Oct!G139),IF(Config!$C$6=11,SUM(+Ene!G139+Feb!G139+Mar!G139+Abr!G139+May!G139+Jun!G139+Jul!G139+Ago!G139+Set!G139+Oct!G139+Nov!G139),IF(Config!$C$6=12,SUM(+Ene!G139+Feb!G139+Mar!G139+Abr!G139+May!G139+Jun!G139+Jul!G139+Ago!G139+Set!G139+Oct!G139+Nov!G139+Dic!G139)))))))))))))</f>
        <v>0</v>
      </c>
      <c r="H139" s="443">
        <f>IF(Config!$C$6=1,SUM(+Ene!H139),IF(Config!$C$6=2,SUM(+Ene!H139+Feb!H139),IF(Config!$C$6=3,SUM(+Ene!H139+Feb!H139+Mar!H139),IF(Config!$C$6=4,SUM(+Ene!H139+Feb!H139+Mar!H139+Abr!H139),IF(Config!$C$6=5,SUM(Ene!H139+Feb!H139+Mar!H139+Abr!H139+May!H139),IF(Config!$C$6=6,SUM(+Ene!H139+Feb!H139+Mar!H139+Abr!H139+May!H139+Jun!H139),IF(Config!$C$6=7,SUM(Ene!H139+Feb!H139+Mar!H139+Abr!H139+May!H139+Jun!H139+Jul!H139),IF(Config!$C$6=8,SUM(+Ene!H139+Feb!H139+Mar!H139+Abr!H139+May!H139+Jun!H139+Jul!H139+Ago!H139),IF(Config!$C$6=9,SUM(+Ene!H139+Feb!H139+Mar!H139+Abr!H139+May!H139+Jun!H139+Jul!H139+Ago!H139+Set!H139),IF(Config!$C$6=10,SUM(+Ene!H139+Feb!H139+Mar!H139+Abr!H139+May!H139+Jun!H139+Jul!H139+Ago!H139+Set!H139+Oct!H139),IF(Config!$C$6=11,SUM(+Ene!H139+Feb!H139+Mar!H139+Abr!H139+May!H139+Jun!H139+Jul!H139+Ago!H139+Set!H139+Oct!H139+Nov!H139),IF(Config!$C$6=12,SUM(+Ene!H139+Feb!H139+Mar!H139+Abr!H139+May!H139+Jun!H139+Jul!H139+Ago!H139+Set!H139+Oct!H139+Nov!H139+Dic!H139)))))))))))))</f>
        <v>0</v>
      </c>
      <c r="I139" s="443">
        <f>IF(Config!$C$6=1,SUM(+Ene!I139),IF(Config!$C$6=2,SUM(+Ene!I139+Feb!I139),IF(Config!$C$6=3,SUM(+Ene!I139+Feb!I139+Mar!I139),IF(Config!$C$6=4,SUM(+Ene!I139+Feb!I139+Mar!I139+Abr!I139),IF(Config!$C$6=5,SUM(Ene!I139+Feb!I139+Mar!I139+Abr!I139+May!I139),IF(Config!$C$6=6,SUM(+Ene!I139+Feb!I139+Mar!I139+Abr!I139+May!I139+Jun!I139),IF(Config!$C$6=7,SUM(Ene!I139+Feb!I139+Mar!I139+Abr!I139+May!I139+Jun!I139+Jul!I139),IF(Config!$C$6=8,SUM(+Ene!I139+Feb!I139+Mar!I139+Abr!I139+May!I139+Jun!I139+Jul!I139+Ago!I139),IF(Config!$C$6=9,SUM(+Ene!I139+Feb!I139+Mar!I139+Abr!I139+May!I139+Jun!I139+Jul!I139+Ago!I139+Set!I139),IF(Config!$C$6=10,SUM(+Ene!I139+Feb!I139+Mar!I139+Abr!I139+May!I139+Jun!I139+Jul!I139+Ago!I139+Set!I139+Oct!I139),IF(Config!$C$6=11,SUM(+Ene!I139+Feb!I139+Mar!I139+Abr!I139+May!I139+Jun!I139+Jul!I139+Ago!I139+Set!I139+Oct!I139+Nov!I139),IF(Config!$C$6=12,SUM(+Ene!I139+Feb!I139+Mar!I139+Abr!I139+May!I139+Jun!I139+Jul!I139+Ago!I139+Set!I139+Oct!I139+Nov!I139+Dic!I139)))))))))))))</f>
        <v>0</v>
      </c>
      <c r="J139" s="443">
        <f>IF(Config!$C$6=1,SUM(+Ene!J139),IF(Config!$C$6=2,SUM(+Ene!J139+Feb!J139),IF(Config!$C$6=3,SUM(+Ene!J139+Feb!J139+Mar!J139),IF(Config!$C$6=4,SUM(+Ene!J139+Feb!J139+Mar!J139+Abr!J139),IF(Config!$C$6=5,SUM(Ene!J139+Feb!J139+Mar!J139+Abr!J139+May!J139),IF(Config!$C$6=6,SUM(+Ene!J139+Feb!J139+Mar!J139+Abr!J139+May!J139+Jun!J139),IF(Config!$C$6=7,SUM(Ene!J139+Feb!J139+Mar!J139+Abr!J139+May!J139+Jun!J139+Jul!J139),IF(Config!$C$6=8,SUM(+Ene!J139+Feb!J139+Mar!J139+Abr!J139+May!J139+Jun!J139+Jul!J139+Ago!J139),IF(Config!$C$6=9,SUM(+Ene!J139+Feb!J139+Mar!J139+Abr!J139+May!J139+Jun!J139+Jul!J139+Ago!J139+Set!J139),IF(Config!$C$6=10,SUM(+Ene!J139+Feb!J139+Mar!J139+Abr!J139+May!J139+Jun!J139+Jul!J139+Ago!J139+Set!J139+Oct!J139),IF(Config!$C$6=11,SUM(+Ene!J139+Feb!J139+Mar!J139+Abr!J139+May!J139+Jun!J139+Jul!J139+Ago!J139+Set!J139+Oct!J139+Nov!J139),IF(Config!$C$6=12,SUM(+Ene!J139+Feb!J139+Mar!J139+Abr!J139+May!J139+Jun!J139+Jul!J139+Ago!J139+Set!J139+Oct!J139+Nov!J139+Dic!J139)))))))))))))</f>
        <v>0</v>
      </c>
      <c r="K139" s="443">
        <f>IF(Config!$C$6=1,SUM(+Ene!K139),IF(Config!$C$6=2,SUM(+Ene!K139+Feb!K139),IF(Config!$C$6=3,SUM(+Ene!K139+Feb!K139+Mar!K139),IF(Config!$C$6=4,SUM(+Ene!K139+Feb!K139+Mar!K139+Abr!K139),IF(Config!$C$6=5,SUM(Ene!K139+Feb!K139+Mar!K139+Abr!K139+May!K139),IF(Config!$C$6=6,SUM(+Ene!K139+Feb!K139+Mar!K139+Abr!K139+May!K139+Jun!K139),IF(Config!$C$6=7,SUM(Ene!K139+Feb!K139+Mar!K139+Abr!K139+May!K139+Jun!K139+Jul!K139),IF(Config!$C$6=8,SUM(+Ene!K139+Feb!K139+Mar!K139+Abr!K139+May!K139+Jun!K139+Jul!K139+Ago!K139),IF(Config!$C$6=9,SUM(+Ene!K139+Feb!K139+Mar!K139+Abr!K139+May!K139+Jun!K139+Jul!K139+Ago!K139+Set!K139),IF(Config!$C$6=10,SUM(+Ene!K139+Feb!K139+Mar!K139+Abr!K139+May!K139+Jun!K139+Jul!K139+Ago!K139+Set!K139+Oct!K139),IF(Config!$C$6=11,SUM(+Ene!K139+Feb!K139+Mar!K139+Abr!K139+May!K139+Jun!K139+Jul!K139+Ago!K139+Set!K139+Oct!K139+Nov!K139),IF(Config!$C$6=12,SUM(+Ene!K139+Feb!K139+Mar!K139+Abr!K139+May!K139+Jun!K139+Jul!K139+Ago!K139+Set!K139+Oct!K139+Nov!K139+Dic!K139)))))))))))))</f>
        <v>0</v>
      </c>
      <c r="L139" s="443">
        <f>IF(Config!$C$6=1,SUM(+Ene!L139),IF(Config!$C$6=2,SUM(+Ene!L139+Feb!L139),IF(Config!$C$6=3,SUM(+Ene!L139+Feb!L139+Mar!L139),IF(Config!$C$6=4,SUM(+Ene!L139+Feb!L139+Mar!L139+Abr!L139),IF(Config!$C$6=5,SUM(Ene!L139+Feb!L139+Mar!L139+Abr!L139+May!L139),IF(Config!$C$6=6,SUM(+Ene!L139+Feb!L139+Mar!L139+Abr!L139+May!L139+Jun!L139),IF(Config!$C$6=7,SUM(Ene!L139+Feb!L139+Mar!L139+Abr!L139+May!L139+Jun!L139+Jul!L139),IF(Config!$C$6=8,SUM(+Ene!L139+Feb!L139+Mar!L139+Abr!L139+May!L139+Jun!L139+Jul!L139+Ago!L139),IF(Config!$C$6=9,SUM(+Ene!L139+Feb!L139+Mar!L139+Abr!L139+May!L139+Jun!L139+Jul!L139+Ago!L139+Set!L139),IF(Config!$C$6=10,SUM(+Ene!L139+Feb!L139+Mar!L139+Abr!L139+May!L139+Jun!L139+Jul!L139+Ago!L139+Set!L139+Oct!L139),IF(Config!$C$6=11,SUM(+Ene!L139+Feb!L139+Mar!L139+Abr!L139+May!L139+Jun!L139+Jul!L139+Ago!L139+Set!L139+Oct!L139+Nov!L139),IF(Config!$C$6=12,SUM(+Ene!L139+Feb!L139+Mar!L139+Abr!L139+May!L139+Jun!L139+Jul!L139+Ago!L139+Set!L139+Oct!L139+Nov!L139+Dic!L139)))))))))))))</f>
        <v>0</v>
      </c>
      <c r="M139" s="443">
        <f>IF(Config!$C$6=1,SUM(+Ene!M139),IF(Config!$C$6=2,SUM(+Ene!M139+Feb!M139),IF(Config!$C$6=3,SUM(+Ene!M139+Feb!M139+Mar!M139),IF(Config!$C$6=4,SUM(+Ene!M139+Feb!M139+Mar!M139+Abr!M139),IF(Config!$C$6=5,SUM(Ene!M139+Feb!M139+Mar!M139+Abr!M139+May!M139),IF(Config!$C$6=6,SUM(+Ene!M139+Feb!M139+Mar!M139+Abr!M139+May!M139+Jun!M139),IF(Config!$C$6=7,SUM(Ene!M139+Feb!M139+Mar!M139+Abr!M139+May!M139+Jun!M139+Jul!M139),IF(Config!$C$6=8,SUM(+Ene!M139+Feb!M139+Mar!M139+Abr!M139+May!M139+Jun!M139+Jul!M139+Ago!M139),IF(Config!$C$6=9,SUM(+Ene!M139+Feb!M139+Mar!M139+Abr!M139+May!M139+Jun!M139+Jul!M139+Ago!M139+Set!M139),IF(Config!$C$6=10,SUM(+Ene!M139+Feb!M139+Mar!M139+Abr!M139+May!M139+Jun!M139+Jul!M139+Ago!M139+Set!M139+Oct!M139),IF(Config!$C$6=11,SUM(+Ene!M139+Feb!M139+Mar!M139+Abr!M139+May!M139+Jun!M139+Jul!M139+Ago!M139+Set!M139+Oct!M139+Nov!M139),IF(Config!$C$6=12,SUM(+Ene!M139+Feb!M139+Mar!M139+Abr!M139+May!M139+Jun!M139+Jul!M139+Ago!M139+Set!M139+Oct!M139+Nov!M139+Dic!M139)))))))))))))</f>
        <v>0</v>
      </c>
      <c r="N139" s="443">
        <f>IF(Config!$C$6=1,SUM(+Ene!N139),IF(Config!$C$6=2,SUM(+Ene!N139+Feb!N139),IF(Config!$C$6=3,SUM(+Ene!N139+Feb!N139+Mar!N139),IF(Config!$C$6=4,SUM(+Ene!N139+Feb!N139+Mar!N139+Abr!N139),IF(Config!$C$6=5,SUM(Ene!N139+Feb!N139+Mar!N139+Abr!N139+May!N139),IF(Config!$C$6=6,SUM(+Ene!N139+Feb!N139+Mar!N139+Abr!N139+May!N139+Jun!N139),IF(Config!$C$6=7,SUM(Ene!N139+Feb!N139+Mar!N139+Abr!N139+May!N139+Jun!N139+Jul!N139),IF(Config!$C$6=8,SUM(+Ene!N139+Feb!N139+Mar!N139+Abr!N139+May!N139+Jun!N139+Jul!N139+Ago!N139),IF(Config!$C$6=9,SUM(+Ene!N139+Feb!N139+Mar!N139+Abr!N139+May!N139+Jun!N139+Jul!N139+Ago!N139+Set!N139),IF(Config!$C$6=10,SUM(+Ene!N139+Feb!N139+Mar!N139+Abr!N139+May!N139+Jun!N139+Jul!N139+Ago!N139+Set!N139+Oct!N139),IF(Config!$C$6=11,SUM(+Ene!N139+Feb!N139+Mar!N139+Abr!N139+May!N139+Jun!N139+Jul!N139+Ago!N139+Set!N139+Oct!N139+Nov!N139),IF(Config!$C$6=12,SUM(+Ene!N139+Feb!N139+Mar!N139+Abr!N139+May!N139+Jun!N139+Jul!N139+Ago!N139+Set!N139+Oct!N139+Nov!N139+Dic!N139)))))))))))))</f>
        <v>0</v>
      </c>
      <c r="O139" s="443">
        <f>IF(Config!$C$6=1,SUM(+Ene!O139),IF(Config!$C$6=2,SUM(+Ene!O139+Feb!O139),IF(Config!$C$6=3,SUM(+Ene!O139+Feb!O139+Mar!O139),IF(Config!$C$6=4,SUM(+Ene!O139+Feb!O139+Mar!O139+Abr!O139),IF(Config!$C$6=5,SUM(Ene!O139+Feb!O139+Mar!O139+Abr!O139+May!O139),IF(Config!$C$6=6,SUM(+Ene!O139+Feb!O139+Mar!O139+Abr!O139+May!O139+Jun!O139),IF(Config!$C$6=7,SUM(Ene!O139+Feb!O139+Mar!O139+Abr!O139+May!O139+Jun!O139+Jul!O139),IF(Config!$C$6=8,SUM(+Ene!O139+Feb!O139+Mar!O139+Abr!O139+May!O139+Jun!O139+Jul!O139+Ago!O139),IF(Config!$C$6=9,SUM(+Ene!O139+Feb!O139+Mar!O139+Abr!O139+May!O139+Jun!O139+Jul!O139+Ago!O139+Set!O139),IF(Config!$C$6=10,SUM(+Ene!O139+Feb!O139+Mar!O139+Abr!O139+May!O139+Jun!O139+Jul!O139+Ago!O139+Set!O139+Oct!O139),IF(Config!$C$6=11,SUM(+Ene!O139+Feb!O139+Mar!O139+Abr!O139+May!O139+Jun!O139+Jul!O139+Ago!O139+Set!O139+Oct!O139+Nov!O139),IF(Config!$C$6=12,SUM(+Ene!O139+Feb!O139+Mar!O139+Abr!O139+May!O139+Jun!O139+Jul!O139+Ago!O139+Set!O139+Oct!O139+Nov!O139+Dic!O139)))))))))))))</f>
        <v>0</v>
      </c>
      <c r="P139" s="443">
        <f>IF(Config!$C$6=1,SUM(+Ene!P139),IF(Config!$C$6=2,SUM(+Ene!P139+Feb!P139),IF(Config!$C$6=3,SUM(+Ene!P139+Feb!P139+Mar!P139),IF(Config!$C$6=4,SUM(+Ene!P139+Feb!P139+Mar!P139+Abr!P139),IF(Config!$C$6=5,SUM(Ene!P139+Feb!P139+Mar!P139+Abr!P139+May!P139),IF(Config!$C$6=6,SUM(+Ene!P139+Feb!P139+Mar!P139+Abr!P139+May!P139+Jun!P139),IF(Config!$C$6=7,SUM(Ene!P139+Feb!P139+Mar!P139+Abr!P139+May!P139+Jun!P139+Jul!P139),IF(Config!$C$6=8,SUM(+Ene!P139+Feb!P139+Mar!P139+Abr!P139+May!P139+Jun!P139+Jul!P139+Ago!P139),IF(Config!$C$6=9,SUM(+Ene!P139+Feb!P139+Mar!P139+Abr!P139+May!P139+Jun!P139+Jul!P139+Ago!P139+Set!P139),IF(Config!$C$6=10,SUM(+Ene!P139+Feb!P139+Mar!P139+Abr!P139+May!P139+Jun!P139+Jul!P139+Ago!P139+Set!P139+Oct!P139),IF(Config!$C$6=11,SUM(+Ene!P139+Feb!P139+Mar!P139+Abr!P139+May!P139+Jun!P139+Jul!P139+Ago!P139+Set!P139+Oct!P139+Nov!P139),IF(Config!$C$6=12,SUM(+Ene!P139+Feb!P139+Mar!P139+Abr!P139+May!P139+Jun!P139+Jul!P139+Ago!P139+Set!P139+Oct!P139+Nov!P139+Dic!P139)))))))))))))</f>
        <v>0</v>
      </c>
      <c r="Q139" s="443">
        <f>IF(Config!$C$6=1,SUM(+Ene!Q139),IF(Config!$C$6=2,SUM(+Ene!Q139+Feb!Q139),IF(Config!$C$6=3,SUM(+Ene!Q139+Feb!Q139+Mar!Q139),IF(Config!$C$6=4,SUM(+Ene!Q139+Feb!Q139+Mar!Q139+Abr!Q139),IF(Config!$C$6=5,SUM(Ene!Q139+Feb!Q139+Mar!Q139+Abr!Q139+May!Q139),IF(Config!$C$6=6,SUM(+Ene!Q139+Feb!Q139+Mar!Q139+Abr!Q139+May!Q139+Jun!Q139),IF(Config!$C$6=7,SUM(Ene!Q139+Feb!Q139+Mar!Q139+Abr!Q139+May!Q139+Jun!Q139+Jul!Q139),IF(Config!$C$6=8,SUM(+Ene!Q139+Feb!Q139+Mar!Q139+Abr!Q139+May!Q139+Jun!Q139+Jul!Q139+Ago!Q139),IF(Config!$C$6=9,SUM(+Ene!Q139+Feb!Q139+Mar!Q139+Abr!Q139+May!Q139+Jun!Q139+Jul!Q139+Ago!Q139+Set!Q139),IF(Config!$C$6=10,SUM(+Ene!Q139+Feb!Q139+Mar!Q139+Abr!Q139+May!Q139+Jun!Q139+Jul!Q139+Ago!Q139+Set!Q139+Oct!Q139),IF(Config!$C$6=11,SUM(+Ene!Q139+Feb!Q139+Mar!Q139+Abr!Q139+May!Q139+Jun!Q139+Jul!Q139+Ago!Q139+Set!Q139+Oct!Q139+Nov!Q139),IF(Config!$C$6=12,SUM(+Ene!Q139+Feb!Q139+Mar!Q139+Abr!Q139+May!Q139+Jun!Q139+Jul!Q139+Ago!Q139+Set!Q139+Oct!Q139+Nov!Q139+Dic!Q139)))))))))))))</f>
        <v>0</v>
      </c>
      <c r="R139" s="443">
        <f>IF(Config!$C$6=1,SUM(+Ene!R139),IF(Config!$C$6=2,SUM(+Ene!R139+Feb!R139),IF(Config!$C$6=3,SUM(+Ene!R139+Feb!R139+Mar!R139),IF(Config!$C$6=4,SUM(+Ene!R139+Feb!R139+Mar!R139+Abr!R139),IF(Config!$C$6=5,SUM(Ene!R139+Feb!R139+Mar!R139+Abr!R139+May!R139),IF(Config!$C$6=6,SUM(+Ene!R139+Feb!R139+Mar!R139+Abr!R139+May!R139+Jun!R139),IF(Config!$C$6=7,SUM(Ene!R139+Feb!R139+Mar!R139+Abr!R139+May!R139+Jun!R139+Jul!R139),IF(Config!$C$6=8,SUM(+Ene!R139+Feb!R139+Mar!R139+Abr!R139+May!R139+Jun!R139+Jul!R139+Ago!R139),IF(Config!$C$6=9,SUM(+Ene!R139+Feb!R139+Mar!R139+Abr!R139+May!R139+Jun!R139+Jul!R139+Ago!R139+Set!R139),IF(Config!$C$6=10,SUM(+Ene!R139+Feb!R139+Mar!R139+Abr!R139+May!R139+Jun!R139+Jul!R139+Ago!R139+Set!R139+Oct!R139),IF(Config!$C$6=11,SUM(+Ene!R139+Feb!R139+Mar!R139+Abr!R139+May!R139+Jun!R139+Jul!R139+Ago!R139+Set!R139+Oct!R139+Nov!R139),IF(Config!$C$6=12,SUM(+Ene!R139+Feb!R139+Mar!R139+Abr!R139+May!R139+Jun!R139+Jul!R139+Ago!R139+Set!R139+Oct!R139+Nov!R139+Dic!R139)))))))))))))</f>
        <v>0</v>
      </c>
      <c r="S139" s="443">
        <f>IF(Config!$C$6=1,SUM(+Ene!S139),IF(Config!$C$6=2,SUM(+Ene!S139+Feb!S139),IF(Config!$C$6=3,SUM(+Ene!S139+Feb!S139+Mar!S139),IF(Config!$C$6=4,SUM(+Ene!S139+Feb!S139+Mar!S139+Abr!S139),IF(Config!$C$6=5,SUM(Ene!S139+Feb!S139+Mar!S139+Abr!S139+May!S139),IF(Config!$C$6=6,SUM(+Ene!S139+Feb!S139+Mar!S139+Abr!S139+May!S139+Jun!S139),IF(Config!$C$6=7,SUM(Ene!S139+Feb!S139+Mar!S139+Abr!S139+May!S139+Jun!S139+Jul!S139),IF(Config!$C$6=8,SUM(+Ene!S139+Feb!S139+Mar!S139+Abr!S139+May!S139+Jun!S139+Jul!S139+Ago!S139),IF(Config!$C$6=9,SUM(+Ene!S139+Feb!S139+Mar!S139+Abr!S139+May!S139+Jun!S139+Jul!S139+Ago!S139+Set!S139),IF(Config!$C$6=10,SUM(+Ene!S139+Feb!S139+Mar!S139+Abr!S139+May!S139+Jun!S139+Jul!S139+Ago!S139+Set!S139+Oct!S139),IF(Config!$C$6=11,SUM(+Ene!S139+Feb!S139+Mar!S139+Abr!S139+May!S139+Jun!S139+Jul!S139+Ago!S139+Set!S139+Oct!S139+Nov!S139),IF(Config!$C$6=12,SUM(+Ene!S139+Feb!S139+Mar!S139+Abr!S139+May!S139+Jun!S139+Jul!S139+Ago!S139+Set!S139+Oct!S139+Nov!S139+Dic!S139)))))))))))))</f>
        <v>0</v>
      </c>
      <c r="T139" s="443">
        <f>IF(Config!$C$6=1,SUM(+Ene!T139),IF(Config!$C$6=2,SUM(+Ene!T139+Feb!T139),IF(Config!$C$6=3,SUM(+Ene!T139+Feb!T139+Mar!T139),IF(Config!$C$6=4,SUM(+Ene!T139+Feb!T139+Mar!T139+Abr!T139),IF(Config!$C$6=5,SUM(Ene!T139+Feb!T139+Mar!T139+Abr!T139+May!T139),IF(Config!$C$6=6,SUM(+Ene!T139+Feb!T139+Mar!T139+Abr!T139+May!T139+Jun!T139),IF(Config!$C$6=7,SUM(Ene!T139+Feb!T139+Mar!T139+Abr!T139+May!T139+Jun!T139+Jul!T139),IF(Config!$C$6=8,SUM(+Ene!T139+Feb!T139+Mar!T139+Abr!T139+May!T139+Jun!T139+Jul!T139+Ago!T139),IF(Config!$C$6=9,SUM(+Ene!T139+Feb!T139+Mar!T139+Abr!T139+May!T139+Jun!T139+Jul!T139+Ago!T139+Set!T139),IF(Config!$C$6=10,SUM(+Ene!T139+Feb!T139+Mar!T139+Abr!T139+May!T139+Jun!T139+Jul!T139+Ago!T139+Set!T139+Oct!T139),IF(Config!$C$6=11,SUM(+Ene!T139+Feb!T139+Mar!T139+Abr!T139+May!T139+Jun!T139+Jul!T139+Ago!T139+Set!T139+Oct!T139+Nov!T139),IF(Config!$C$6=12,SUM(+Ene!T139+Feb!T139+Mar!T139+Abr!T139+May!T139+Jun!T139+Jul!T139+Ago!T139+Set!T139+Oct!T139+Nov!T139+Dic!T139)))))))))))))</f>
        <v>0</v>
      </c>
      <c r="U139" s="443">
        <f>IF(Config!$C$6=1,SUM(+Ene!U139),IF(Config!$C$6=2,SUM(+Ene!U139+Feb!U139),IF(Config!$C$6=3,SUM(+Ene!U139+Feb!U139+Mar!U139),IF(Config!$C$6=4,SUM(+Ene!U139+Feb!U139+Mar!U139+Abr!U139),IF(Config!$C$6=5,SUM(Ene!U139+Feb!U139+Mar!U139+Abr!U139+May!U139),IF(Config!$C$6=6,SUM(+Ene!U139+Feb!U139+Mar!U139+Abr!U139+May!U139+Jun!U139),IF(Config!$C$6=7,SUM(Ene!U139+Feb!U139+Mar!U139+Abr!U139+May!U139+Jun!U139+Jul!U139),IF(Config!$C$6=8,SUM(+Ene!U139+Feb!U139+Mar!U139+Abr!U139+May!U139+Jun!U139+Jul!U139+Ago!U139),IF(Config!$C$6=9,SUM(+Ene!U139+Feb!U139+Mar!U139+Abr!U139+May!U139+Jun!U139+Jul!U139+Ago!U139+Set!U139),IF(Config!$C$6=10,SUM(+Ene!U139+Feb!U139+Mar!U139+Abr!U139+May!U139+Jun!U139+Jul!U139+Ago!U139+Set!U139+Oct!U139),IF(Config!$C$6=11,SUM(+Ene!U139+Feb!U139+Mar!U139+Abr!U139+May!U139+Jun!U139+Jul!U139+Ago!U139+Set!U139+Oct!U139+Nov!U139),IF(Config!$C$6=12,SUM(+Ene!U139+Feb!U139+Mar!U139+Abr!U139+May!U139+Jun!U139+Jul!U139+Ago!U139+Set!U139+Oct!U139+Nov!U139+Dic!U139)))))))))))))</f>
        <v>0</v>
      </c>
      <c r="V139" s="443">
        <f>IF(Config!$C$6=1,SUM(+Ene!V139),IF(Config!$C$6=2,SUM(+Ene!V139+Feb!V139),IF(Config!$C$6=3,SUM(+Ene!V139+Feb!V139+Mar!V139),IF(Config!$C$6=4,SUM(+Ene!V139+Feb!V139+Mar!V139+Abr!V139),IF(Config!$C$6=5,SUM(Ene!V139+Feb!V139+Mar!V139+Abr!V139+May!V139),IF(Config!$C$6=6,SUM(+Ene!V139+Feb!V139+Mar!V139+Abr!V139+May!V139+Jun!V139),IF(Config!$C$6=7,SUM(Ene!V139+Feb!V139+Mar!V139+Abr!V139+May!V139+Jun!V139+Jul!V139),IF(Config!$C$6=8,SUM(+Ene!V139+Feb!V139+Mar!V139+Abr!V139+May!V139+Jun!V139+Jul!V139+Ago!V139),IF(Config!$C$6=9,SUM(+Ene!V139+Feb!V139+Mar!V139+Abr!V139+May!V139+Jun!V139+Jul!V139+Ago!V139+Set!V139),IF(Config!$C$6=10,SUM(+Ene!V139+Feb!V139+Mar!V139+Abr!V139+May!V139+Jun!V139+Jul!V139+Ago!V139+Set!V139+Oct!V139),IF(Config!$C$6=11,SUM(+Ene!V139+Feb!V139+Mar!V139+Abr!V139+May!V139+Jun!V139+Jul!V139+Ago!V139+Set!V139+Oct!V139+Nov!V139),IF(Config!$C$6=12,SUM(+Ene!V139+Feb!V139+Mar!V139+Abr!V139+May!V139+Jun!V139+Jul!V139+Ago!V139+Set!V139+Oct!V139+Nov!V139+Dic!V139)))))))))))))</f>
        <v>0</v>
      </c>
      <c r="W139" s="443">
        <f>IF(Config!$C$6=1,SUM(+Ene!W139),IF(Config!$C$6=2,SUM(+Ene!W139+Feb!W139),IF(Config!$C$6=3,SUM(+Ene!W139+Feb!W139+Mar!W139),IF(Config!$C$6=4,SUM(+Ene!W139+Feb!W139+Mar!W139+Abr!W139),IF(Config!$C$6=5,SUM(Ene!W139+Feb!W139+Mar!W139+Abr!W139+May!W139),IF(Config!$C$6=6,SUM(+Ene!W139+Feb!W139+Mar!W139+Abr!W139+May!W139+Jun!W139),IF(Config!$C$6=7,SUM(Ene!W139+Feb!W139+Mar!W139+Abr!W139+May!W139+Jun!W139+Jul!W139),IF(Config!$C$6=8,SUM(+Ene!W139+Feb!W139+Mar!W139+Abr!W139+May!W139+Jun!W139+Jul!W139+Ago!W139),IF(Config!$C$6=9,SUM(+Ene!W139+Feb!W139+Mar!W139+Abr!W139+May!W139+Jun!W139+Jul!W139+Ago!W139+Set!W139),IF(Config!$C$6=10,SUM(+Ene!W139+Feb!W139+Mar!W139+Abr!W139+May!W139+Jun!W139+Jul!W139+Ago!W139+Set!W139+Oct!W139),IF(Config!$C$6=11,SUM(+Ene!W139+Feb!W139+Mar!W139+Abr!W139+May!W139+Jun!W139+Jul!W139+Ago!W139+Set!W139+Oct!W139+Nov!W139),IF(Config!$C$6=12,SUM(+Ene!W139+Feb!W139+Mar!W139+Abr!W139+May!W139+Jun!W139+Jul!W139+Ago!W139+Set!W139+Oct!W139+Nov!W139+Dic!W139)))))))))))))</f>
        <v>0</v>
      </c>
      <c r="X139" s="443">
        <f>IF(Config!$C$6=1,SUM(+Ene!X139),IF(Config!$C$6=2,SUM(+Ene!X139+Feb!X139),IF(Config!$C$6=3,SUM(+Ene!X139+Feb!X139+Mar!X139),IF(Config!$C$6=4,SUM(+Ene!X139+Feb!X139+Mar!X139+Abr!X139),IF(Config!$C$6=5,SUM(Ene!X139+Feb!X139+Mar!X139+Abr!X139+May!X139),IF(Config!$C$6=6,SUM(+Ene!X139+Feb!X139+Mar!X139+Abr!X139+May!X139+Jun!X139),IF(Config!$C$6=7,SUM(Ene!X139+Feb!X139+Mar!X139+Abr!X139+May!X139+Jun!X139+Jul!X139),IF(Config!$C$6=8,SUM(+Ene!X139+Feb!X139+Mar!X139+Abr!X139+May!X139+Jun!X139+Jul!X139+Ago!X139),IF(Config!$C$6=9,SUM(+Ene!X139+Feb!X139+Mar!X139+Abr!X139+May!X139+Jun!X139+Jul!X139+Ago!X139+Set!X139),IF(Config!$C$6=10,SUM(+Ene!X139+Feb!X139+Mar!X139+Abr!X139+May!X139+Jun!X139+Jul!X139+Ago!X139+Set!X139+Oct!X139),IF(Config!$C$6=11,SUM(+Ene!X139+Feb!X139+Mar!X139+Abr!X139+May!X139+Jun!X139+Jul!X139+Ago!X139+Set!X139+Oct!X139+Nov!X139),IF(Config!$C$6=12,SUM(+Ene!X139+Feb!X139+Mar!X139+Abr!X139+May!X139+Jun!X139+Jul!X139+Ago!X139+Set!X139+Oct!X139+Nov!X139+Dic!X139)))))))))))))</f>
        <v>0</v>
      </c>
      <c r="Y139" s="443">
        <f>IF(Config!$C$6=1,SUM(+Ene!Y139),IF(Config!$C$6=2,SUM(+Ene!Y139+Feb!Y139),IF(Config!$C$6=3,SUM(+Ene!Y139+Feb!Y139+Mar!Y139),IF(Config!$C$6=4,SUM(+Ene!Y139+Feb!Y139+Mar!Y139+Abr!Y139),IF(Config!$C$6=5,SUM(Ene!Y139+Feb!Y139+Mar!Y139+Abr!Y139+May!Y139),IF(Config!$C$6=6,SUM(+Ene!Y139+Feb!Y139+Mar!Y139+Abr!Y139+May!Y139+Jun!Y139),IF(Config!$C$6=7,SUM(Ene!Y139+Feb!Y139+Mar!Y139+Abr!Y139+May!Y139+Jun!Y139+Jul!Y139),IF(Config!$C$6=8,SUM(+Ene!Y139+Feb!Y139+Mar!Y139+Abr!Y139+May!Y139+Jun!Y139+Jul!Y139+Ago!Y139),IF(Config!$C$6=9,SUM(+Ene!Y139+Feb!Y139+Mar!Y139+Abr!Y139+May!Y139+Jun!Y139+Jul!Y139+Ago!Y139+Set!Y139),IF(Config!$C$6=10,SUM(+Ene!Y139+Feb!Y139+Mar!Y139+Abr!Y139+May!Y139+Jun!Y139+Jul!Y139+Ago!Y139+Set!Y139+Oct!Y139),IF(Config!$C$6=11,SUM(+Ene!Y139+Feb!Y139+Mar!Y139+Abr!Y139+May!Y139+Jun!Y139+Jul!Y139+Ago!Y139+Set!Y139+Oct!Y139+Nov!Y139),IF(Config!$C$6=12,SUM(+Ene!Y139+Feb!Y139+Mar!Y139+Abr!Y139+May!Y139+Jun!Y139+Jul!Y139+Ago!Y139+Set!Y139+Oct!Y139+Nov!Y139+Dic!Y139)))))))))))))</f>
        <v>0</v>
      </c>
      <c r="Z139" s="443">
        <f>IF(Config!$C$6=1,SUM(+Ene!Z139),IF(Config!$C$6=2,SUM(+Ene!Z139+Feb!Z139),IF(Config!$C$6=3,SUM(+Ene!Z139+Feb!Z139+Mar!Z139),IF(Config!$C$6=4,SUM(+Ene!Z139+Feb!Z139+Mar!Z139+Abr!Z139),IF(Config!$C$6=5,SUM(Ene!Z139+Feb!Z139+Mar!Z139+Abr!Z139+May!Z139),IF(Config!$C$6=6,SUM(+Ene!Z139+Feb!Z139+Mar!Z139+Abr!Z139+May!Z139+Jun!Z139),IF(Config!$C$6=7,SUM(Ene!Z139+Feb!Z139+Mar!Z139+Abr!Z139+May!Z139+Jun!Z139+Jul!Z139),IF(Config!$C$6=8,SUM(+Ene!Z139+Feb!Z139+Mar!Z139+Abr!Z139+May!Z139+Jun!Z139+Jul!Z139+Ago!Z139),IF(Config!$C$6=9,SUM(+Ene!Z139+Feb!Z139+Mar!Z139+Abr!Z139+May!Z139+Jun!Z139+Jul!Z139+Ago!Z139+Set!Z139),IF(Config!$C$6=10,SUM(+Ene!Z139+Feb!Z139+Mar!Z139+Abr!Z139+May!Z139+Jun!Z139+Jul!Z139+Ago!Z139+Set!Z139+Oct!Z139),IF(Config!$C$6=11,SUM(+Ene!Z139+Feb!Z139+Mar!Z139+Abr!Z139+May!Z139+Jun!Z139+Jul!Z139+Ago!Z139+Set!Z139+Oct!Z139+Nov!Z139),IF(Config!$C$6=12,SUM(+Ene!Z139+Feb!Z139+Mar!Z139+Abr!Z139+May!Z139+Jun!Z139+Jul!Z139+Ago!Z139+Set!Z139+Oct!Z139+Nov!Z139+Dic!Z139)))))))))))))</f>
        <v>0</v>
      </c>
      <c r="AA139" s="443">
        <f>IF(Config!$C$6=1,SUM(+Ene!AA139),IF(Config!$C$6=2,SUM(+Ene!AA139+Feb!AA139),IF(Config!$C$6=3,SUM(+Ene!AA139+Feb!AA139+Mar!AA139),IF(Config!$C$6=4,SUM(+Ene!AA139+Feb!AA139+Mar!AA139+Abr!AA139),IF(Config!$C$6=5,SUM(Ene!AA139+Feb!AA139+Mar!AA139+Abr!AA139+May!AA139),IF(Config!$C$6=6,SUM(+Ene!AA139+Feb!AA139+Mar!AA139+Abr!AA139+May!AA139+Jun!AA139),IF(Config!$C$6=7,SUM(Ene!AA139+Feb!AA139+Mar!AA139+Abr!AA139+May!AA139+Jun!AA139+Jul!AA139),IF(Config!$C$6=8,SUM(+Ene!AA139+Feb!AA139+Mar!AA139+Abr!AA139+May!AA139+Jun!AA139+Jul!AA139+Ago!AA139),IF(Config!$C$6=9,SUM(+Ene!AA139+Feb!AA139+Mar!AA139+Abr!AA139+May!AA139+Jun!AA139+Jul!AA139+Ago!AA139+Set!AA139),IF(Config!$C$6=10,SUM(+Ene!AA139+Feb!AA139+Mar!AA139+Abr!AA139+May!AA139+Jun!AA139+Jul!AA139+Ago!AA139+Set!AA139+Oct!AA139),IF(Config!$C$6=11,SUM(+Ene!AA139+Feb!AA139+Mar!AA139+Abr!AA139+May!AA139+Jun!AA139+Jul!AA139+Ago!AA139+Set!AA139+Oct!AA139+Nov!AA139),IF(Config!$C$6=12,SUM(+Ene!AA139+Feb!AA139+Mar!AA139+Abr!AA139+May!AA139+Jun!AA139+Jul!AA139+Ago!AA139+Set!AA139+Oct!AA139+Nov!AA139+Dic!AA139)))))))))))))</f>
        <v>0</v>
      </c>
      <c r="AB139" s="443">
        <f>IF(Config!$C$6=1,SUM(+Ene!AB139),IF(Config!$C$6=2,SUM(+Ene!AB139+Feb!AB139),IF(Config!$C$6=3,SUM(+Ene!AB139+Feb!AB139+Mar!AB139),IF(Config!$C$6=4,SUM(+Ene!AB139+Feb!AB139+Mar!AB139+Abr!AB139),IF(Config!$C$6=5,SUM(Ene!AB139+Feb!AB139+Mar!AB139+Abr!AB139+May!AB139),IF(Config!$C$6=6,SUM(+Ene!AB139+Feb!AB139+Mar!AB139+Abr!AB139+May!AB139+Jun!AB139),IF(Config!$C$6=7,SUM(Ene!AB139+Feb!AB139+Mar!AB139+Abr!AB139+May!AB139+Jun!AB139+Jul!AB139),IF(Config!$C$6=8,SUM(+Ene!AB139+Feb!AB139+Mar!AB139+Abr!AB139+May!AB139+Jun!AB139+Jul!AB139+Ago!AB139),IF(Config!$C$6=9,SUM(+Ene!AB139+Feb!AB139+Mar!AB139+Abr!AB139+May!AB139+Jun!AB139+Jul!AB139+Ago!AB139+Set!AB139),IF(Config!$C$6=10,SUM(+Ene!AB139+Feb!AB139+Mar!AB139+Abr!AB139+May!AB139+Jun!AB139+Jul!AB139+Ago!AB139+Set!AB139+Oct!AB139),IF(Config!$C$6=11,SUM(+Ene!AB139+Feb!AB139+Mar!AB139+Abr!AB139+May!AB139+Jun!AB139+Jul!AB139+Ago!AB139+Set!AB139+Oct!AB139+Nov!AB139),IF(Config!$C$6=12,SUM(+Ene!AB139+Feb!AB139+Mar!AB139+Abr!AB139+May!AB139+Jun!AB139+Jul!AB139+Ago!AB139+Set!AB139+Oct!AB139+Nov!AB139+Dic!AB139)))))))))))))</f>
        <v>0</v>
      </c>
      <c r="AC139" s="443">
        <f>IF(Config!$C$6=1,SUM(+Ene!AC139),IF(Config!$C$6=2,SUM(+Ene!AC139+Feb!AC139),IF(Config!$C$6=3,SUM(+Ene!AC139+Feb!AC139+Mar!AC139),IF(Config!$C$6=4,SUM(+Ene!AC139+Feb!AC139+Mar!AC139+Abr!AC139),IF(Config!$C$6=5,SUM(Ene!AC139+Feb!AC139+Mar!AC139+Abr!AC139+May!AC139),IF(Config!$C$6=6,SUM(+Ene!AC139+Feb!AC139+Mar!AC139+Abr!AC139+May!AC139+Jun!AC139),IF(Config!$C$6=7,SUM(Ene!AC139+Feb!AC139+Mar!AC139+Abr!AC139+May!AC139+Jun!AC139+Jul!AC139),IF(Config!$C$6=8,SUM(+Ene!AC139+Feb!AC139+Mar!AC139+Abr!AC139+May!AC139+Jun!AC139+Jul!AC139+Ago!AC139),IF(Config!$C$6=9,SUM(+Ene!AC139+Feb!AC139+Mar!AC139+Abr!AC139+May!AC139+Jun!AC139+Jul!AC139+Ago!AC139+Set!AC139),IF(Config!$C$6=10,SUM(+Ene!AC139+Feb!AC139+Mar!AC139+Abr!AC139+May!AC139+Jun!AC139+Jul!AC139+Ago!AC139+Set!AC139+Oct!AC139),IF(Config!$C$6=11,SUM(+Ene!AC139+Feb!AC139+Mar!AC139+Abr!AC139+May!AC139+Jun!AC139+Jul!AC139+Ago!AC139+Set!AC139+Oct!AC139+Nov!AC139),IF(Config!$C$6=12,SUM(+Ene!AC139+Feb!AC139+Mar!AC139+Abr!AC139+May!AC139+Jun!AC139+Jul!AC139+Ago!AC139+Set!AC139+Oct!AC139+Nov!AC139+Dic!AC139)))))))))))))</f>
        <v>0</v>
      </c>
      <c r="AD139" s="443">
        <f>IF(Config!$C$6=1,SUM(+Ene!AD139),IF(Config!$C$6=2,SUM(+Ene!AD139+Feb!AD139),IF(Config!$C$6=3,SUM(+Ene!AD139+Feb!AD139+Mar!AD139),IF(Config!$C$6=4,SUM(+Ene!AD139+Feb!AD139+Mar!AD139+Abr!AD139),IF(Config!$C$6=5,SUM(Ene!AD139+Feb!AD139+Mar!AD139+Abr!AD139+May!AD139),IF(Config!$C$6=6,SUM(+Ene!AD139+Feb!AD139+Mar!AD139+Abr!AD139+May!AD139+Jun!AD139),IF(Config!$C$6=7,SUM(Ene!AD139+Feb!AD139+Mar!AD139+Abr!AD139+May!AD139+Jun!AD139+Jul!AD139),IF(Config!$C$6=8,SUM(+Ene!AD139+Feb!AD139+Mar!AD139+Abr!AD139+May!AD139+Jun!AD139+Jul!AD139+Ago!AD139),IF(Config!$C$6=9,SUM(+Ene!AD139+Feb!AD139+Mar!AD139+Abr!AD139+May!AD139+Jun!AD139+Jul!AD139+Ago!AD139+Set!AD139),IF(Config!$C$6=10,SUM(+Ene!AD139+Feb!AD139+Mar!AD139+Abr!AD139+May!AD139+Jun!AD139+Jul!AD139+Ago!AD139+Set!AD139+Oct!AD139),IF(Config!$C$6=11,SUM(+Ene!AD139+Feb!AD139+Mar!AD139+Abr!AD139+May!AD139+Jun!AD139+Jul!AD139+Ago!AD139+Set!AD139+Oct!AD139+Nov!AD139),IF(Config!$C$6=12,SUM(+Ene!AD139+Feb!AD139+Mar!AD139+Abr!AD139+May!AD139+Jun!AD139+Jul!AD139+Ago!AD139+Set!AD139+Oct!AD139+Nov!AD139+Dic!AD139)))))))))))))</f>
        <v>0</v>
      </c>
      <c r="AE139" s="443">
        <f>IF(Config!$C$6=1,SUM(+Ene!AE139),IF(Config!$C$6=2,SUM(+Ene!AE139+Feb!AE139),IF(Config!$C$6=3,SUM(+Ene!AE139+Feb!AE139+Mar!AE139),IF(Config!$C$6=4,SUM(+Ene!AE139+Feb!AE139+Mar!AE139+Abr!AE139),IF(Config!$C$6=5,SUM(Ene!AE139+Feb!AE139+Mar!AE139+Abr!AE139+May!AE139),IF(Config!$C$6=6,SUM(+Ene!AE139+Feb!AE139+Mar!AE139+Abr!AE139+May!AE139+Jun!AE139),IF(Config!$C$6=7,SUM(Ene!AE139+Feb!AE139+Mar!AE139+Abr!AE139+May!AE139+Jun!AE139+Jul!AE139),IF(Config!$C$6=8,SUM(+Ene!AE139+Feb!AE139+Mar!AE139+Abr!AE139+May!AE139+Jun!AE139+Jul!AE139+Ago!AE139),IF(Config!$C$6=9,SUM(+Ene!AE139+Feb!AE139+Mar!AE139+Abr!AE139+May!AE139+Jun!AE139+Jul!AE139+Ago!AE139+Set!AE139),IF(Config!$C$6=10,SUM(+Ene!AE139+Feb!AE139+Mar!AE139+Abr!AE139+May!AE139+Jun!AE139+Jul!AE139+Ago!AE139+Set!AE139+Oct!AE139),IF(Config!$C$6=11,SUM(+Ene!AE139+Feb!AE139+Mar!AE139+Abr!AE139+May!AE139+Jun!AE139+Jul!AE139+Ago!AE139+Set!AE139+Oct!AE139+Nov!AE139),IF(Config!$C$6=12,SUM(+Ene!AE139+Feb!AE139+Mar!AE139+Abr!AE139+May!AE139+Jun!AE139+Jul!AE139+Ago!AE139+Set!AE139+Oct!AE139+Nov!AE139+Dic!AE139)))))))))))))</f>
        <v>0</v>
      </c>
      <c r="AF139" s="443">
        <f>IF(Config!$C$6=1,SUM(+Ene!AF139),IF(Config!$C$6=2,SUM(+Ene!AF139+Feb!AF139),IF(Config!$C$6=3,SUM(+Ene!AF139+Feb!AF139+Mar!AF139),IF(Config!$C$6=4,SUM(+Ene!AF139+Feb!AF139+Mar!AF139+Abr!AF139),IF(Config!$C$6=5,SUM(Ene!AF139+Feb!AF139+Mar!AF139+Abr!AF139+May!AF139),IF(Config!$C$6=6,SUM(+Ene!AF139+Feb!AF139+Mar!AF139+Abr!AF139+May!AF139+Jun!AF139),IF(Config!$C$6=7,SUM(Ene!AF139+Feb!AF139+Mar!AF139+Abr!AF139+May!AF139+Jun!AF139+Jul!AF139),IF(Config!$C$6=8,SUM(+Ene!AF139+Feb!AF139+Mar!AF139+Abr!AF139+May!AF139+Jun!AF139+Jul!AF139+Ago!AF139),IF(Config!$C$6=9,SUM(+Ene!AF139+Feb!AF139+Mar!AF139+Abr!AF139+May!AF139+Jun!AF139+Jul!AF139+Ago!AF139+Set!AF139),IF(Config!$C$6=10,SUM(+Ene!AF139+Feb!AF139+Mar!AF139+Abr!AF139+May!AF139+Jun!AF139+Jul!AF139+Ago!AF139+Set!AF139+Oct!AF139),IF(Config!$C$6=11,SUM(+Ene!AF139+Feb!AF139+Mar!AF139+Abr!AF139+May!AF139+Jun!AF139+Jul!AF139+Ago!AF139+Set!AF139+Oct!AF139+Nov!AF139),IF(Config!$C$6=12,SUM(+Ene!AF139+Feb!AF139+Mar!AF139+Abr!AF139+May!AF139+Jun!AF139+Jul!AF139+Ago!AF139+Set!AF139+Oct!AF139+Nov!AF139+Dic!AF139)))))))))))))</f>
        <v>0</v>
      </c>
      <c r="AG139" s="443">
        <f>IF(Config!$C$6=1,SUM(+Ene!AG139),IF(Config!$C$6=2,SUM(+Ene!AG139+Feb!AG139),IF(Config!$C$6=3,SUM(+Ene!AG139+Feb!AG139+Mar!AG139),IF(Config!$C$6=4,SUM(+Ene!AG139+Feb!AG139+Mar!AG139+Abr!AG139),IF(Config!$C$6=5,SUM(Ene!AG139+Feb!AG139+Mar!AG139+Abr!AG139+May!AG139),IF(Config!$C$6=6,SUM(+Ene!AG139+Feb!AG139+Mar!AG139+Abr!AG139+May!AG139+Jun!AG139),IF(Config!$C$6=7,SUM(Ene!AG139+Feb!AG139+Mar!AG139+Abr!AG139+May!AG139+Jun!AG139+Jul!AG139),IF(Config!$C$6=8,SUM(+Ene!AG139+Feb!AG139+Mar!AG139+Abr!AG139+May!AG139+Jun!AG139+Jul!AG139+Ago!AG139),IF(Config!$C$6=9,SUM(+Ene!AG139+Feb!AG139+Mar!AG139+Abr!AG139+May!AG139+Jun!AG139+Jul!AG139+Ago!AG139+Set!AG139),IF(Config!$C$6=10,SUM(+Ene!AG139+Feb!AG139+Mar!AG139+Abr!AG139+May!AG139+Jun!AG139+Jul!AG139+Ago!AG139+Set!AG139+Oct!AG139),IF(Config!$C$6=11,SUM(+Ene!AG139+Feb!AG139+Mar!AG139+Abr!AG139+May!AG139+Jun!AG139+Jul!AG139+Ago!AG139+Set!AG139+Oct!AG139+Nov!AG139),IF(Config!$C$6=12,SUM(+Ene!AG139+Feb!AG139+Mar!AG139+Abr!AG139+May!AG139+Jun!AG139+Jul!AG139+Ago!AG139+Set!AG139+Oct!AG139+Nov!AG139+Dic!AG139)))))))))))))</f>
        <v>0</v>
      </c>
      <c r="AH139" s="443">
        <f>IF(Config!$C$6=1,SUM(+Ene!AH139),IF(Config!$C$6=2,SUM(+Ene!AH139+Feb!AH139),IF(Config!$C$6=3,SUM(+Ene!AH139+Feb!AH139+Mar!AH139),IF(Config!$C$6=4,SUM(+Ene!AH139+Feb!AH139+Mar!AH139+Abr!AH139),IF(Config!$C$6=5,SUM(Ene!AH139+Feb!AH139+Mar!AH139+Abr!AH139+May!AH139),IF(Config!$C$6=6,SUM(+Ene!AH139+Feb!AH139+Mar!AH139+Abr!AH139+May!AH139+Jun!AH139),IF(Config!$C$6=7,SUM(Ene!AH139+Feb!AH139+Mar!AH139+Abr!AH139+May!AH139+Jun!AH139+Jul!AH139),IF(Config!$C$6=8,SUM(+Ene!AH139+Feb!AH139+Mar!AH139+Abr!AH139+May!AH139+Jun!AH139+Jul!AH139+Ago!AH139),IF(Config!$C$6=9,SUM(+Ene!AH139+Feb!AH139+Mar!AH139+Abr!AH139+May!AH139+Jun!AH139+Jul!AH139+Ago!AH139+Set!AH139),IF(Config!$C$6=10,SUM(+Ene!AH139+Feb!AH139+Mar!AH139+Abr!AH139+May!AH139+Jun!AH139+Jul!AH139+Ago!AH139+Set!AH139+Oct!AH139),IF(Config!$C$6=11,SUM(+Ene!AH139+Feb!AH139+Mar!AH139+Abr!AH139+May!AH139+Jun!AH139+Jul!AH139+Ago!AH139+Set!AH139+Oct!AH139+Nov!AH139),IF(Config!$C$6=12,SUM(+Ene!AH139+Feb!AH139+Mar!AH139+Abr!AH139+May!AH139+Jun!AH139+Jul!AH139+Ago!AH139+Set!AH139+Oct!AH139+Nov!AH139+Dic!AH139)))))))))))))</f>
        <v>0</v>
      </c>
      <c r="AI139" s="443">
        <f>IF(Config!$C$6=1,SUM(+Ene!AI139),IF(Config!$C$6=2,SUM(+Ene!AI139+Feb!AI139),IF(Config!$C$6=3,SUM(+Ene!AI139+Feb!AI139+Mar!AI139),IF(Config!$C$6=4,SUM(+Ene!AI139+Feb!AI139+Mar!AI139+Abr!AI139),IF(Config!$C$6=5,SUM(Ene!AI139+Feb!AI139+Mar!AI139+Abr!AI139+May!AI139),IF(Config!$C$6=6,SUM(+Ene!AI139+Feb!AI139+Mar!AI139+Abr!AI139+May!AI139+Jun!AI139),IF(Config!$C$6=7,SUM(Ene!AI139+Feb!AI139+Mar!AI139+Abr!AI139+May!AI139+Jun!AI139+Jul!AI139),IF(Config!$C$6=8,SUM(+Ene!AI139+Feb!AI139+Mar!AI139+Abr!AI139+May!AI139+Jun!AI139+Jul!AI139+Ago!AI139),IF(Config!$C$6=9,SUM(+Ene!AI139+Feb!AI139+Mar!AI139+Abr!AI139+May!AI139+Jun!AI139+Jul!AI139+Ago!AI139+Set!AI139),IF(Config!$C$6=10,SUM(+Ene!AI139+Feb!AI139+Mar!AI139+Abr!AI139+May!AI139+Jun!AI139+Jul!AI139+Ago!AI139+Set!AI139+Oct!AI139),IF(Config!$C$6=11,SUM(+Ene!AI139+Feb!AI139+Mar!AI139+Abr!AI139+May!AI139+Jun!AI139+Jul!AI139+Ago!AI139+Set!AI139+Oct!AI139+Nov!AI139),IF(Config!$C$6=12,SUM(+Ene!AI139+Feb!AI139+Mar!AI139+Abr!AI139+May!AI139+Jun!AI139+Jul!AI139+Ago!AI139+Set!AI139+Oct!AI139+Nov!AI139+Dic!AI139)))))))))))))</f>
        <v>0</v>
      </c>
      <c r="AJ139" s="443">
        <f>IF(Config!$C$6=1,SUM(+Ene!AJ139),IF(Config!$C$6=2,SUM(+Ene!AJ139+Feb!AJ139),IF(Config!$C$6=3,SUM(+Ene!AJ139+Feb!AJ139+Mar!AJ139),IF(Config!$C$6=4,SUM(+Ene!AJ139+Feb!AJ139+Mar!AJ139+Abr!AJ139),IF(Config!$C$6=5,SUM(Ene!AJ139+Feb!AJ139+Mar!AJ139+Abr!AJ139+May!AJ139),IF(Config!$C$6=6,SUM(+Ene!AJ139+Feb!AJ139+Mar!AJ139+Abr!AJ139+May!AJ139+Jun!AJ139),IF(Config!$C$6=7,SUM(Ene!AJ139+Feb!AJ139+Mar!AJ139+Abr!AJ139+May!AJ139+Jun!AJ139+Jul!AJ139),IF(Config!$C$6=8,SUM(+Ene!AJ139+Feb!AJ139+Mar!AJ139+Abr!AJ139+May!AJ139+Jun!AJ139+Jul!AJ139+Ago!AJ139),IF(Config!$C$6=9,SUM(+Ene!AJ139+Feb!AJ139+Mar!AJ139+Abr!AJ139+May!AJ139+Jun!AJ139+Jul!AJ139+Ago!AJ139+Set!AJ139),IF(Config!$C$6=10,SUM(+Ene!AJ139+Feb!AJ139+Mar!AJ139+Abr!AJ139+May!AJ139+Jun!AJ139+Jul!AJ139+Ago!AJ139+Set!AJ139+Oct!AJ139),IF(Config!$C$6=11,SUM(+Ene!AJ139+Feb!AJ139+Mar!AJ139+Abr!AJ139+May!AJ139+Jun!AJ139+Jul!AJ139+Ago!AJ139+Set!AJ139+Oct!AJ139+Nov!AJ139),IF(Config!$C$6=12,SUM(+Ene!AJ139+Feb!AJ139+Mar!AJ139+Abr!AJ139+May!AJ139+Jun!AJ139+Jul!AJ139+Ago!AJ139+Set!AJ139+Oct!AJ139+Nov!AJ139+Dic!AJ139)))))))))))))</f>
        <v>0</v>
      </c>
      <c r="AK139" s="443">
        <f>IF(Config!$C$6=1,SUM(+Ene!AK139),IF(Config!$C$6=2,SUM(+Ene!AK139+Feb!AK139),IF(Config!$C$6=3,SUM(+Ene!AK139+Feb!AK139+Mar!AK139),IF(Config!$C$6=4,SUM(+Ene!AK139+Feb!AK139+Mar!AK139+Abr!AK139),IF(Config!$C$6=5,SUM(Ene!AK139+Feb!AK139+Mar!AK139+Abr!AK139+May!AK139),IF(Config!$C$6=6,SUM(+Ene!AK139+Feb!AK139+Mar!AK139+Abr!AK139+May!AK139+Jun!AK139),IF(Config!$C$6=7,SUM(Ene!AK139+Feb!AK139+Mar!AK139+Abr!AK139+May!AK139+Jun!AK139+Jul!AK139),IF(Config!$C$6=8,SUM(+Ene!AK139+Feb!AK139+Mar!AK139+Abr!AK139+May!AK139+Jun!AK139+Jul!AK139+Ago!AK139),IF(Config!$C$6=9,SUM(+Ene!AK139+Feb!AK139+Mar!AK139+Abr!AK139+May!AK139+Jun!AK139+Jul!AK139+Ago!AK139+Set!AK139),IF(Config!$C$6=10,SUM(+Ene!AK139+Feb!AK139+Mar!AK139+Abr!AK139+May!AK139+Jun!AK139+Jul!AK139+Ago!AK139+Set!AK139+Oct!AK139),IF(Config!$C$6=11,SUM(+Ene!AK139+Feb!AK139+Mar!AK139+Abr!AK139+May!AK139+Jun!AK139+Jul!AK139+Ago!AK139+Set!AK139+Oct!AK139+Nov!AK139),IF(Config!$C$6=12,SUM(+Ene!AK139+Feb!AK139+Mar!AK139+Abr!AK139+May!AK139+Jun!AK139+Jul!AK139+Ago!AK139+Set!AK139+Oct!AK139+Nov!AK139+Dic!AK139)))))))))))))</f>
        <v>0</v>
      </c>
      <c r="AL139" s="443">
        <f>IF(Config!$C$6=1,SUM(+Ene!AL139),IF(Config!$C$6=2,SUM(+Ene!AL139+Feb!AL139),IF(Config!$C$6=3,SUM(+Ene!AL139+Feb!AL139+Mar!AL139),IF(Config!$C$6=4,SUM(+Ene!AL139+Feb!AL139+Mar!AL139+Abr!AL139),IF(Config!$C$6=5,SUM(Ene!AL139+Feb!AL139+Mar!AL139+Abr!AL139+May!AL139),IF(Config!$C$6=6,SUM(+Ene!AL139+Feb!AL139+Mar!AL139+Abr!AL139+May!AL139+Jun!AL139),IF(Config!$C$6=7,SUM(Ene!AL139+Feb!AL139+Mar!AL139+Abr!AL139+May!AL139+Jun!AL139+Jul!AL139),IF(Config!$C$6=8,SUM(+Ene!AL139+Feb!AL139+Mar!AL139+Abr!AL139+May!AL139+Jun!AL139+Jul!AL139+Ago!AL139),IF(Config!$C$6=9,SUM(+Ene!AL139+Feb!AL139+Mar!AL139+Abr!AL139+May!AL139+Jun!AL139+Jul!AL139+Ago!AL139+Set!AL139),IF(Config!$C$6=10,SUM(+Ene!AL139+Feb!AL139+Mar!AL139+Abr!AL139+May!AL139+Jun!AL139+Jul!AL139+Ago!AL139+Set!AL139+Oct!AL139),IF(Config!$C$6=11,SUM(+Ene!AL139+Feb!AL139+Mar!AL139+Abr!AL139+May!AL139+Jun!AL139+Jul!AL139+Ago!AL139+Set!AL139+Oct!AL139+Nov!AL139),IF(Config!$C$6=12,SUM(+Ene!AL139+Feb!AL139+Mar!AL139+Abr!AL139+May!AL139+Jun!AL139+Jul!AL139+Ago!AL139+Set!AL139+Oct!AL139+Nov!AL139+Dic!AL139)))))))))))))</f>
        <v>0</v>
      </c>
      <c r="AM139" s="443">
        <f>IF(Config!$C$6=1,SUM(+Ene!AM139),IF(Config!$C$6=2,SUM(+Ene!AM139+Feb!AM139),IF(Config!$C$6=3,SUM(+Ene!AM139+Feb!AM139+Mar!AM139),IF(Config!$C$6=4,SUM(+Ene!AM139+Feb!AM139+Mar!AM139+Abr!AM139),IF(Config!$C$6=5,SUM(Ene!AM139+Feb!AM139+Mar!AM139+Abr!AM139+May!AM139),IF(Config!$C$6=6,SUM(+Ene!AM139+Feb!AM139+Mar!AM139+Abr!AM139+May!AM139+Jun!AM139),IF(Config!$C$6=7,SUM(Ene!AM139+Feb!AM139+Mar!AM139+Abr!AM139+May!AM139+Jun!AM139+Jul!AM139),IF(Config!$C$6=8,SUM(+Ene!AM139+Feb!AM139+Mar!AM139+Abr!AM139+May!AM139+Jun!AM139+Jul!AM139+Ago!AM139),IF(Config!$C$6=9,SUM(+Ene!AM139+Feb!AM139+Mar!AM139+Abr!AM139+May!AM139+Jun!AM139+Jul!AM139+Ago!AM139+Set!AM139),IF(Config!$C$6=10,SUM(+Ene!AM139+Feb!AM139+Mar!AM139+Abr!AM139+May!AM139+Jun!AM139+Jul!AM139+Ago!AM139+Set!AM139+Oct!AM139),IF(Config!$C$6=11,SUM(+Ene!AM139+Feb!AM139+Mar!AM139+Abr!AM139+May!AM139+Jun!AM139+Jul!AM139+Ago!AM139+Set!AM139+Oct!AM139+Nov!AM139),IF(Config!$C$6=12,SUM(+Ene!AM139+Feb!AM139+Mar!AM139+Abr!AM139+May!AM139+Jun!AM139+Jul!AM139+Ago!AM139+Set!AM139+Oct!AM139+Nov!AM139+Dic!AM139)))))))))))))</f>
        <v>0</v>
      </c>
      <c r="AN139" s="443">
        <f>IF(Config!$C$6=1,SUM(+Ene!AN139),IF(Config!$C$6=2,SUM(+Ene!AN139+Feb!AN139),IF(Config!$C$6=3,SUM(+Ene!AN139+Feb!AN139+Mar!AN139),IF(Config!$C$6=4,SUM(+Ene!AN139+Feb!AN139+Mar!AN139+Abr!AN139),IF(Config!$C$6=5,SUM(Ene!AN139+Feb!AN139+Mar!AN139+Abr!AN139+May!AN139),IF(Config!$C$6=6,SUM(+Ene!AN139+Feb!AN139+Mar!AN139+Abr!AN139+May!AN139+Jun!AN139),IF(Config!$C$6=7,SUM(Ene!AN139+Feb!AN139+Mar!AN139+Abr!AN139+May!AN139+Jun!AN139+Jul!AN139),IF(Config!$C$6=8,SUM(+Ene!AN139+Feb!AN139+Mar!AN139+Abr!AN139+May!AN139+Jun!AN139+Jul!AN139+Ago!AN139),IF(Config!$C$6=9,SUM(+Ene!AN139+Feb!AN139+Mar!AN139+Abr!AN139+May!AN139+Jun!AN139+Jul!AN139+Ago!AN139+Set!AN139),IF(Config!$C$6=10,SUM(+Ene!AN139+Feb!AN139+Mar!AN139+Abr!AN139+May!AN139+Jun!AN139+Jul!AN139+Ago!AN139+Set!AN139+Oct!AN139),IF(Config!$C$6=11,SUM(+Ene!AN139+Feb!AN139+Mar!AN139+Abr!AN139+May!AN139+Jun!AN139+Jul!AN139+Ago!AN139+Set!AN139+Oct!AN139+Nov!AN139),IF(Config!$C$6=12,SUM(+Ene!AN139+Feb!AN139+Mar!AN139+Abr!AN139+May!AN139+Jun!AN139+Jul!AN139+Ago!AN139+Set!AN139+Oct!AN139+Nov!AN139+Dic!AN139)))))))))))))</f>
        <v>0</v>
      </c>
      <c r="AO139" s="443">
        <f>IF(Config!$C$6=1,SUM(+Ene!AO139),IF(Config!$C$6=2,SUM(+Ene!AO139+Feb!AO139),IF(Config!$C$6=3,SUM(+Ene!AO139+Feb!AO139+Mar!AO139),IF(Config!$C$6=4,SUM(+Ene!AO139+Feb!AO139+Mar!AO139+Abr!AO139),IF(Config!$C$6=5,SUM(Ene!AO139+Feb!AO139+Mar!AO139+Abr!AO139+May!AO139),IF(Config!$C$6=6,SUM(+Ene!AO139+Feb!AO139+Mar!AO139+Abr!AO139+May!AO139+Jun!AO139),IF(Config!$C$6=7,SUM(Ene!AO139+Feb!AO139+Mar!AO139+Abr!AO139+May!AO139+Jun!AO139+Jul!AO139),IF(Config!$C$6=8,SUM(+Ene!AO139+Feb!AO139+Mar!AO139+Abr!AO139+May!AO139+Jun!AO139+Jul!AO139+Ago!AO139),IF(Config!$C$6=9,SUM(+Ene!AO139+Feb!AO139+Mar!AO139+Abr!AO139+May!AO139+Jun!AO139+Jul!AO139+Ago!AO139+Set!AO139),IF(Config!$C$6=10,SUM(+Ene!AO139+Feb!AO139+Mar!AO139+Abr!AO139+May!AO139+Jun!AO139+Jul!AO139+Ago!AO139+Set!AO139+Oct!AO139),IF(Config!$C$6=11,SUM(+Ene!AO139+Feb!AO139+Mar!AO139+Abr!AO139+May!AO139+Jun!AO139+Jul!AO139+Ago!AO139+Set!AO139+Oct!AO139+Nov!AO139),IF(Config!$C$6=12,SUM(+Ene!AO139+Feb!AO139+Mar!AO139+Abr!AO139+May!AO139+Jun!AO139+Jul!AO139+Ago!AO139+Set!AO139+Oct!AO139+Nov!AO139+Dic!AO139)))))))))))))</f>
        <v>0</v>
      </c>
      <c r="AP139" s="443">
        <f>IF(Config!$C$6=1,SUM(+Ene!AP139),IF(Config!$C$6=2,SUM(+Ene!AP139+Feb!AP139),IF(Config!$C$6=3,SUM(+Ene!AP139+Feb!AP139+Mar!AP139),IF(Config!$C$6=4,SUM(+Ene!AP139+Feb!AP139+Mar!AP139+Abr!AP139),IF(Config!$C$6=5,SUM(Ene!AP139+Feb!AP139+Mar!AP139+Abr!AP139+May!AP139),IF(Config!$C$6=6,SUM(+Ene!AP139+Feb!AP139+Mar!AP139+Abr!AP139+May!AP139+Jun!AP139),IF(Config!$C$6=7,SUM(Ene!AP139+Feb!AP139+Mar!AP139+Abr!AP139+May!AP139+Jun!AP139+Jul!AP139),IF(Config!$C$6=8,SUM(+Ene!AP139+Feb!AP139+Mar!AP139+Abr!AP139+May!AP139+Jun!AP139+Jul!AP139+Ago!AP139),IF(Config!$C$6=9,SUM(+Ene!AP139+Feb!AP139+Mar!AP139+Abr!AP139+May!AP139+Jun!AP139+Jul!AP139+Ago!AP139+Set!AP139),IF(Config!$C$6=10,SUM(+Ene!AP139+Feb!AP139+Mar!AP139+Abr!AP139+May!AP139+Jun!AP139+Jul!AP139+Ago!AP139+Set!AP139+Oct!AP139),IF(Config!$C$6=11,SUM(+Ene!AP139+Feb!AP139+Mar!AP139+Abr!AP139+May!AP139+Jun!AP139+Jul!AP139+Ago!AP139+Set!AP139+Oct!AP139+Nov!AP139),IF(Config!$C$6=12,SUM(+Ene!AP139+Feb!AP139+Mar!AP139+Abr!AP139+May!AP139+Jun!AP139+Jul!AP139+Ago!AP139+Set!AP139+Oct!AP139+Nov!AP139+Dic!AP139)))))))))))))</f>
        <v>0</v>
      </c>
      <c r="AQ139" s="443">
        <f>IF(Config!$C$6=1,SUM(+Ene!AQ139),IF(Config!$C$6=2,SUM(+Ene!AQ139+Feb!AQ139),IF(Config!$C$6=3,SUM(+Ene!AQ139+Feb!AQ139+Mar!AQ139),IF(Config!$C$6=4,SUM(+Ene!AQ139+Feb!AQ139+Mar!AQ139+Abr!AQ139),IF(Config!$C$6=5,SUM(Ene!AQ139+Feb!AQ139+Mar!AQ139+Abr!AQ139+May!AQ139),IF(Config!$C$6=6,SUM(+Ene!AQ139+Feb!AQ139+Mar!AQ139+Abr!AQ139+May!AQ139+Jun!AQ139),IF(Config!$C$6=7,SUM(Ene!AQ139+Feb!AQ139+Mar!AQ139+Abr!AQ139+May!AQ139+Jun!AQ139+Jul!AQ139),IF(Config!$C$6=8,SUM(+Ene!AQ139+Feb!AQ139+Mar!AQ139+Abr!AQ139+May!AQ139+Jun!AQ139+Jul!AQ139+Ago!AQ139),IF(Config!$C$6=9,SUM(+Ene!AQ139+Feb!AQ139+Mar!AQ139+Abr!AQ139+May!AQ139+Jun!AQ139+Jul!AQ139+Ago!AQ139+Set!AQ139),IF(Config!$C$6=10,SUM(+Ene!AQ139+Feb!AQ139+Mar!AQ139+Abr!AQ139+May!AQ139+Jun!AQ139+Jul!AQ139+Ago!AQ139+Set!AQ139+Oct!AQ139),IF(Config!$C$6=11,SUM(+Ene!AQ139+Feb!AQ139+Mar!AQ139+Abr!AQ139+May!AQ139+Jun!AQ139+Jul!AQ139+Ago!AQ139+Set!AQ139+Oct!AQ139+Nov!AQ139),IF(Config!$C$6=12,SUM(+Ene!AQ139+Feb!AQ139+Mar!AQ139+Abr!AQ139+May!AQ139+Jun!AQ139+Jul!AQ139+Ago!AQ139+Set!AQ139+Oct!AQ139+Nov!AQ139+Dic!AQ139)))))))))))))</f>
        <v>0</v>
      </c>
      <c r="AR139" s="443">
        <f>IF(Config!$C$6=1,SUM(+Ene!AR139),IF(Config!$C$6=2,SUM(+Ene!AR139+Feb!AR139),IF(Config!$C$6=3,SUM(+Ene!AR139+Feb!AR139+Mar!AR139),IF(Config!$C$6=4,SUM(+Ene!AR139+Feb!AR139+Mar!AR139+Abr!AR139),IF(Config!$C$6=5,SUM(Ene!AR139+Feb!AR139+Mar!AR139+Abr!AR139+May!AR139),IF(Config!$C$6=6,SUM(+Ene!AR139+Feb!AR139+Mar!AR139+Abr!AR139+May!AR139+Jun!AR139),IF(Config!$C$6=7,SUM(Ene!AR139+Feb!AR139+Mar!AR139+Abr!AR139+May!AR139+Jun!AR139+Jul!AR139),IF(Config!$C$6=8,SUM(+Ene!AR139+Feb!AR139+Mar!AR139+Abr!AR139+May!AR139+Jun!AR139+Jul!AR139+Ago!AR139),IF(Config!$C$6=9,SUM(+Ene!AR139+Feb!AR139+Mar!AR139+Abr!AR139+May!AR139+Jun!AR139+Jul!AR139+Ago!AR139+Set!AR139),IF(Config!$C$6=10,SUM(+Ene!AR139+Feb!AR139+Mar!AR139+Abr!AR139+May!AR139+Jun!AR139+Jul!AR139+Ago!AR139+Set!AR139+Oct!AR139),IF(Config!$C$6=11,SUM(+Ene!AR139+Feb!AR139+Mar!AR139+Abr!AR139+May!AR139+Jun!AR139+Jul!AR139+Ago!AR139+Set!AR139+Oct!AR139+Nov!AR139),IF(Config!$C$6=12,SUM(+Ene!AR139+Feb!AR139+Mar!AR139+Abr!AR139+May!AR139+Jun!AR139+Jul!AR139+Ago!AR139+Set!AR139+Oct!AR139+Nov!AR139+Dic!AR139)))))))))))))</f>
        <v>0</v>
      </c>
      <c r="AS139" s="443">
        <f>IF(Config!$C$6=1,SUM(+Ene!AS139),IF(Config!$C$6=2,SUM(+Ene!AS139+Feb!AS139),IF(Config!$C$6=3,SUM(+Ene!AS139+Feb!AS139+Mar!AS139),IF(Config!$C$6=4,SUM(+Ene!AS139+Feb!AS139+Mar!AS139+Abr!AS139),IF(Config!$C$6=5,SUM(Ene!AS139+Feb!AS139+Mar!AS139+Abr!AS139+May!AS139),IF(Config!$C$6=6,SUM(+Ene!AS139+Feb!AS139+Mar!AS139+Abr!AS139+May!AS139+Jun!AS139),IF(Config!$C$6=7,SUM(Ene!AS139+Feb!AS139+Mar!AS139+Abr!AS139+May!AS139+Jun!AS139+Jul!AS139),IF(Config!$C$6=8,SUM(+Ene!AS139+Feb!AS139+Mar!AS139+Abr!AS139+May!AS139+Jun!AS139+Jul!AS139+Ago!AS139),IF(Config!$C$6=9,SUM(+Ene!AS139+Feb!AS139+Mar!AS139+Abr!AS139+May!AS139+Jun!AS139+Jul!AS139+Ago!AS139+Set!AS139),IF(Config!$C$6=10,SUM(+Ene!AS139+Feb!AS139+Mar!AS139+Abr!AS139+May!AS139+Jun!AS139+Jul!AS139+Ago!AS139+Set!AS139+Oct!AS139),IF(Config!$C$6=11,SUM(+Ene!AS139+Feb!AS139+Mar!AS139+Abr!AS139+May!AS139+Jun!AS139+Jul!AS139+Ago!AS139+Set!AS139+Oct!AS139+Nov!AS139),IF(Config!$C$6=12,SUM(+Ene!AS139+Feb!AS139+Mar!AS139+Abr!AS139+May!AS139+Jun!AS139+Jul!AS139+Ago!AS139+Set!AS139+Oct!AS139+Nov!AS139+Dic!AS139)))))))))))))</f>
        <v>0</v>
      </c>
      <c r="AT139" s="443">
        <f>IF(Config!$C$6=1,SUM(+Ene!AT139),IF(Config!$C$6=2,SUM(+Ene!AT139+Feb!AT139),IF(Config!$C$6=3,SUM(+Ene!AT139+Feb!AT139+Mar!AT139),IF(Config!$C$6=4,SUM(+Ene!AT139+Feb!AT139+Mar!AT139+Abr!AT139),IF(Config!$C$6=5,SUM(Ene!AT139+Feb!AT139+Mar!AT139+Abr!AT139+May!AT139),IF(Config!$C$6=6,SUM(+Ene!AT139+Feb!AT139+Mar!AT139+Abr!AT139+May!AT139+Jun!AT139),IF(Config!$C$6=7,SUM(Ene!AT139+Feb!AT139+Mar!AT139+Abr!AT139+May!AT139+Jun!AT139+Jul!AT139),IF(Config!$C$6=8,SUM(+Ene!AT139+Feb!AT139+Mar!AT139+Abr!AT139+May!AT139+Jun!AT139+Jul!AT139+Ago!AT139),IF(Config!$C$6=9,SUM(+Ene!AT139+Feb!AT139+Mar!AT139+Abr!AT139+May!AT139+Jun!AT139+Jul!AT139+Ago!AT139+Set!AT139),IF(Config!$C$6=10,SUM(+Ene!AT139+Feb!AT139+Mar!AT139+Abr!AT139+May!AT139+Jun!AT139+Jul!AT139+Ago!AT139+Set!AT139+Oct!AT139),IF(Config!$C$6=11,SUM(+Ene!AT139+Feb!AT139+Mar!AT139+Abr!AT139+May!AT139+Jun!AT139+Jul!AT139+Ago!AT139+Set!AT139+Oct!AT139+Nov!AT139),IF(Config!$C$6=12,SUM(+Ene!AT139+Feb!AT139+Mar!AT139+Abr!AT139+May!AT139+Jun!AT139+Jul!AT139+Ago!AT139+Set!AT139+Oct!AT139+Nov!AT139+Dic!AT139)))))))))))))</f>
        <v>0</v>
      </c>
      <c r="AU139">
        <f t="shared" si="79"/>
        <v>0</v>
      </c>
      <c r="AV139" s="440">
        <f t="shared" si="93"/>
        <v>0</v>
      </c>
      <c r="AW139" s="440">
        <f t="shared" si="94"/>
        <v>0</v>
      </c>
      <c r="AX139" s="440">
        <f t="shared" si="95"/>
        <v>0</v>
      </c>
      <c r="AY139" s="440">
        <f t="shared" si="96"/>
        <v>0</v>
      </c>
      <c r="AZ139" s="440">
        <f t="shared" si="97"/>
        <v>0</v>
      </c>
      <c r="BA139" s="440">
        <f t="shared" si="98"/>
        <v>0</v>
      </c>
      <c r="BB139" s="37">
        <f t="shared" si="92"/>
        <v>0</v>
      </c>
      <c r="BC139" s="440">
        <f t="shared" si="99"/>
        <v>0</v>
      </c>
      <c r="BD139" s="441">
        <f t="shared" si="100"/>
        <v>0</v>
      </c>
      <c r="BE139" s="440">
        <f t="shared" si="101"/>
        <v>0</v>
      </c>
      <c r="BF139" s="54">
        <f t="shared" si="102"/>
        <v>0</v>
      </c>
      <c r="BG139" t="str">
        <f>IF(BF139=AU139,"OK","ERROR FORMULA")</f>
        <v>OK</v>
      </c>
    </row>
    <row r="140" spans="1:59" x14ac:dyDescent="0.25">
      <c r="A140" s="400">
        <v>137</v>
      </c>
      <c r="B140" s="285" t="str">
        <f>METAS!B136</f>
        <v>PORCENTAJE DE MUESTRAS POSITIVAS DE MURCIELAGOS HEMATOFAGOS</v>
      </c>
      <c r="C140" s="286" t="str">
        <f>METAS!D136</f>
        <v>ZOONOSIS</v>
      </c>
      <c r="D140" s="443">
        <f>IF(Config!$C$6=1,SUM(+Ene!D140),IF(Config!$C$6=2,SUM(+Ene!D140+Feb!D140),IF(Config!$C$6=3,SUM(+Ene!D140+Feb!D140+Mar!D140),IF(Config!$C$6=4,SUM(+Ene!D140+Feb!D140+Mar!D140+Abr!D140),IF(Config!$C$6=5,SUM(Ene!D140+Feb!D140+Mar!D140+Abr!D140+May!D140),IF(Config!$C$6=6,SUM(+Ene!D140+Feb!D140+Mar!D140+Abr!D140+May!D140+Jun!D140),IF(Config!$C$6=7,SUM(Ene!D140+Feb!D140+Mar!D140+Abr!D140+May!D140+Jun!D140+Jul!D140),IF(Config!$C$6=8,SUM(+Ene!D140+Feb!D140+Mar!D140+Abr!D140+May!D140+Jun!D140+Jul!D140+Ago!D140),IF(Config!$C$6=9,SUM(+Ene!D140+Feb!D140+Mar!D140+Abr!D140+May!D140+Jun!D140+Jul!D140+Ago!D140+Set!D140),IF(Config!$C$6=10,SUM(+Ene!D140+Feb!D140+Mar!D140+Abr!D140+May!D140+Jun!D140+Jul!D140+Ago!D140+Set!D140+Oct!D140),IF(Config!$C$6=11,SUM(+Ene!D140+Feb!D140+Mar!D140+Abr!D140+May!D140+Jun!D140+Jul!D140+Ago!D140+Set!D140+Oct!D140+Nov!D140),IF(Config!$C$6=12,SUM(+Ene!D140+Feb!D140+Mar!D140+Abr!D140+May!D140+Jun!D140+Jul!D140+Ago!D140+Set!D140+Oct!D140+Nov!D140+Dic!D140)))))))))))))</f>
        <v>0</v>
      </c>
      <c r="E140" s="443">
        <f>IF(Config!$C$6=1,SUM(+Ene!E140),IF(Config!$C$6=2,SUM(+Ene!E140+Feb!E140),IF(Config!$C$6=3,SUM(+Ene!E140+Feb!E140+Mar!E140),IF(Config!$C$6=4,SUM(+Ene!E140+Feb!E140+Mar!E140+Abr!E140),IF(Config!$C$6=5,SUM(Ene!E140+Feb!E140+Mar!E140+Abr!E140+May!E140),IF(Config!$C$6=6,SUM(+Ene!E140+Feb!E140+Mar!E140+Abr!E140+May!E140+Jun!E140),IF(Config!$C$6=7,SUM(Ene!E140+Feb!E140+Mar!E140+Abr!E140+May!E140+Jun!E140+Jul!E140),IF(Config!$C$6=8,SUM(+Ene!E140+Feb!E140+Mar!E140+Abr!E140+May!E140+Jun!E140+Jul!E140+Ago!E140),IF(Config!$C$6=9,SUM(+Ene!E140+Feb!E140+Mar!E140+Abr!E140+May!E140+Jun!E140+Jul!E140+Ago!E140+Set!E140),IF(Config!$C$6=10,SUM(+Ene!E140+Feb!E140+Mar!E140+Abr!E140+May!E140+Jun!E140+Jul!E140+Ago!E140+Set!E140+Oct!E140),IF(Config!$C$6=11,SUM(+Ene!E140+Feb!E140+Mar!E140+Abr!E140+May!E140+Jun!E140+Jul!E140+Ago!E140+Set!E140+Oct!E140+Nov!E140),IF(Config!$C$6=12,SUM(+Ene!E140+Feb!E140+Mar!E140+Abr!E140+May!E140+Jun!E140+Jul!E140+Ago!E140+Set!E140+Oct!E140+Nov!E140+Dic!E140)))))))))))))</f>
        <v>0</v>
      </c>
      <c r="F140" s="429">
        <f>IF(Config!$C$6=1,SUM(+Ene!F160),IF(Config!$C$6=2,SUM(+Ene!F160+Feb!F160),IF(Config!$C$6=3,SUM(+Ene!F160+Feb!F160+Mar!F160),IF(Config!$C$6=4,SUM(+Ene!F160+Feb!F160+Mar!F160+Abr!F160),IF(Config!$C$6=5,SUM(Ene!F160+Feb!F160+Mar!F160+Abr!F160+May!F160),IF(Config!$C$6=6,SUM(+Ene!F160+Feb!F160+Mar!F160+Abr!F160+May!F160+Jun!F160),IF(Config!$C$6=7,SUM(Ene!F160+Feb!F160+Mar!F160+Abr!F160+May!F160+Jun!F160+Jul!F160),IF(Config!$C$6=8,SUM(+Ene!F160+Feb!F160+Mar!F160+Abr!F160+May!F160+Jun!F160+Jul!F160+Ago!F160),IF(Config!$C$6=9,SUM(+Ene!F160+Feb!F160+Mar!F160+Abr!F160+May!F160+Jun!F160+Jul!F160+Ago!F160+Set!F160),IF(Config!$C$6=10,SUM(+Ene!F160+Feb!F160+Mar!F160+Abr!F160+May!F160+Jun!F160+Jul!F160+Ago!F160+Set!F160+Oct!F160),IF(Config!$C$6=11,SUM(+Ene!F160+Feb!F160+Mar!F160+Abr!F160+May!F160+Jun!F160+Jul!F160+Ago!F160+Set!F160+Oct!F160+Nov!F160),IF(Config!$C$6=12,SUM(+Ene!F160+Feb!F160+Mar!F160+Abr!F160+May!F160+Jun!F160+Jul!F160+Ago!F160+Set!F160+Oct!F160+Nov!F160+Dic!F160)))))))))))))</f>
        <v>0</v>
      </c>
      <c r="G140" s="443">
        <f>IF(Config!$C$6=1,SUM(+Ene!G140),IF(Config!$C$6=2,SUM(+Ene!G140+Feb!G140),IF(Config!$C$6=3,SUM(+Ene!G140+Feb!G140+Mar!G140),IF(Config!$C$6=4,SUM(+Ene!G140+Feb!G140+Mar!G140+Abr!G140),IF(Config!$C$6=5,SUM(Ene!G140+Feb!G140+Mar!G140+Abr!G140+May!G140),IF(Config!$C$6=6,SUM(+Ene!G140+Feb!G140+Mar!G140+Abr!G140+May!G140+Jun!G140),IF(Config!$C$6=7,SUM(Ene!G140+Feb!G140+Mar!G140+Abr!G140+May!G140+Jun!G140+Jul!G140),IF(Config!$C$6=8,SUM(+Ene!G140+Feb!G140+Mar!G140+Abr!G140+May!G140+Jun!G140+Jul!G140+Ago!G140),IF(Config!$C$6=9,SUM(+Ene!G140+Feb!G140+Mar!G140+Abr!G140+May!G140+Jun!G140+Jul!G140+Ago!G140+Set!G140),IF(Config!$C$6=10,SUM(+Ene!G140+Feb!G140+Mar!G140+Abr!G140+May!G140+Jun!G140+Jul!G140+Ago!G140+Set!G140+Oct!G140),IF(Config!$C$6=11,SUM(+Ene!G140+Feb!G140+Mar!G140+Abr!G140+May!G140+Jun!G140+Jul!G140+Ago!G140+Set!G140+Oct!G140+Nov!G140),IF(Config!$C$6=12,SUM(+Ene!G140+Feb!G140+Mar!G140+Abr!G140+May!G140+Jun!G140+Jul!G140+Ago!G140+Set!G140+Oct!G140+Nov!G140+Dic!G140)))))))))))))</f>
        <v>0</v>
      </c>
      <c r="H140" s="443">
        <f>IF(Config!$C$6=1,SUM(+Ene!H140),IF(Config!$C$6=2,SUM(+Ene!H140+Feb!H140),IF(Config!$C$6=3,SUM(+Ene!H140+Feb!H140+Mar!H140),IF(Config!$C$6=4,SUM(+Ene!H140+Feb!H140+Mar!H140+Abr!H140),IF(Config!$C$6=5,SUM(Ene!H140+Feb!H140+Mar!H140+Abr!H140+May!H140),IF(Config!$C$6=6,SUM(+Ene!H140+Feb!H140+Mar!H140+Abr!H140+May!H140+Jun!H140),IF(Config!$C$6=7,SUM(Ene!H140+Feb!H140+Mar!H140+Abr!H140+May!H140+Jun!H140+Jul!H140),IF(Config!$C$6=8,SUM(+Ene!H140+Feb!H140+Mar!H140+Abr!H140+May!H140+Jun!H140+Jul!H140+Ago!H140),IF(Config!$C$6=9,SUM(+Ene!H140+Feb!H140+Mar!H140+Abr!H140+May!H140+Jun!H140+Jul!H140+Ago!H140+Set!H140),IF(Config!$C$6=10,SUM(+Ene!H140+Feb!H140+Mar!H140+Abr!H140+May!H140+Jun!H140+Jul!H140+Ago!H140+Set!H140+Oct!H140),IF(Config!$C$6=11,SUM(+Ene!H140+Feb!H140+Mar!H140+Abr!H140+May!H140+Jun!H140+Jul!H140+Ago!H140+Set!H140+Oct!H140+Nov!H140),IF(Config!$C$6=12,SUM(+Ene!H140+Feb!H140+Mar!H140+Abr!H140+May!H140+Jun!H140+Jul!H140+Ago!H140+Set!H140+Oct!H140+Nov!H140+Dic!H140)))))))))))))</f>
        <v>0</v>
      </c>
      <c r="I140" s="443">
        <f>IF(Config!$C$6=1,SUM(+Ene!I140),IF(Config!$C$6=2,SUM(+Ene!I140+Feb!I140),IF(Config!$C$6=3,SUM(+Ene!I140+Feb!I140+Mar!I140),IF(Config!$C$6=4,SUM(+Ene!I140+Feb!I140+Mar!I140+Abr!I140),IF(Config!$C$6=5,SUM(Ene!I140+Feb!I140+Mar!I140+Abr!I140+May!I140),IF(Config!$C$6=6,SUM(+Ene!I140+Feb!I140+Mar!I140+Abr!I140+May!I140+Jun!I140),IF(Config!$C$6=7,SUM(Ene!I140+Feb!I140+Mar!I140+Abr!I140+May!I140+Jun!I140+Jul!I140),IF(Config!$C$6=8,SUM(+Ene!I140+Feb!I140+Mar!I140+Abr!I140+May!I140+Jun!I140+Jul!I140+Ago!I140),IF(Config!$C$6=9,SUM(+Ene!I140+Feb!I140+Mar!I140+Abr!I140+May!I140+Jun!I140+Jul!I140+Ago!I140+Set!I140),IF(Config!$C$6=10,SUM(+Ene!I140+Feb!I140+Mar!I140+Abr!I140+May!I140+Jun!I140+Jul!I140+Ago!I140+Set!I140+Oct!I140),IF(Config!$C$6=11,SUM(+Ene!I140+Feb!I140+Mar!I140+Abr!I140+May!I140+Jun!I140+Jul!I140+Ago!I140+Set!I140+Oct!I140+Nov!I140),IF(Config!$C$6=12,SUM(+Ene!I140+Feb!I140+Mar!I140+Abr!I140+May!I140+Jun!I140+Jul!I140+Ago!I140+Set!I140+Oct!I140+Nov!I140+Dic!I140)))))))))))))</f>
        <v>0</v>
      </c>
      <c r="J140" s="443">
        <f>IF(Config!$C$6=1,SUM(+Ene!J140),IF(Config!$C$6=2,SUM(+Ene!J140+Feb!J140),IF(Config!$C$6=3,SUM(+Ene!J140+Feb!J140+Mar!J140),IF(Config!$C$6=4,SUM(+Ene!J140+Feb!J140+Mar!J140+Abr!J140),IF(Config!$C$6=5,SUM(Ene!J140+Feb!J140+Mar!J140+Abr!J140+May!J140),IF(Config!$C$6=6,SUM(+Ene!J140+Feb!J140+Mar!J140+Abr!J140+May!J140+Jun!J140),IF(Config!$C$6=7,SUM(Ene!J140+Feb!J140+Mar!J140+Abr!J140+May!J140+Jun!J140+Jul!J140),IF(Config!$C$6=8,SUM(+Ene!J140+Feb!J140+Mar!J140+Abr!J140+May!J140+Jun!J140+Jul!J140+Ago!J140),IF(Config!$C$6=9,SUM(+Ene!J140+Feb!J140+Mar!J140+Abr!J140+May!J140+Jun!J140+Jul!J140+Ago!J140+Set!J140),IF(Config!$C$6=10,SUM(+Ene!J140+Feb!J140+Mar!J140+Abr!J140+May!J140+Jun!J140+Jul!J140+Ago!J140+Set!J140+Oct!J140),IF(Config!$C$6=11,SUM(+Ene!J140+Feb!J140+Mar!J140+Abr!J140+May!J140+Jun!J140+Jul!J140+Ago!J140+Set!J140+Oct!J140+Nov!J140),IF(Config!$C$6=12,SUM(+Ene!J140+Feb!J140+Mar!J140+Abr!J140+May!J140+Jun!J140+Jul!J140+Ago!J140+Set!J140+Oct!J140+Nov!J140+Dic!J140)))))))))))))</f>
        <v>0</v>
      </c>
      <c r="K140" s="443">
        <f>IF(Config!$C$6=1,SUM(+Ene!K140),IF(Config!$C$6=2,SUM(+Ene!K140+Feb!K140),IF(Config!$C$6=3,SUM(+Ene!K140+Feb!K140+Mar!K140),IF(Config!$C$6=4,SUM(+Ene!K140+Feb!K140+Mar!K140+Abr!K140),IF(Config!$C$6=5,SUM(Ene!K140+Feb!K140+Mar!K140+Abr!K140+May!K140),IF(Config!$C$6=6,SUM(+Ene!K140+Feb!K140+Mar!K140+Abr!K140+May!K140+Jun!K140),IF(Config!$C$6=7,SUM(Ene!K140+Feb!K140+Mar!K140+Abr!K140+May!K140+Jun!K140+Jul!K140),IF(Config!$C$6=8,SUM(+Ene!K140+Feb!K140+Mar!K140+Abr!K140+May!K140+Jun!K140+Jul!K140+Ago!K140),IF(Config!$C$6=9,SUM(+Ene!K140+Feb!K140+Mar!K140+Abr!K140+May!K140+Jun!K140+Jul!K140+Ago!K140+Set!K140),IF(Config!$C$6=10,SUM(+Ene!K140+Feb!K140+Mar!K140+Abr!K140+May!K140+Jun!K140+Jul!K140+Ago!K140+Set!K140+Oct!K140),IF(Config!$C$6=11,SUM(+Ene!K140+Feb!K140+Mar!K140+Abr!K140+May!K140+Jun!K140+Jul!K140+Ago!K140+Set!K140+Oct!K140+Nov!K140),IF(Config!$C$6=12,SUM(+Ene!K140+Feb!K140+Mar!K140+Abr!K140+May!K140+Jun!K140+Jul!K140+Ago!K140+Set!K140+Oct!K140+Nov!K140+Dic!K140)))))))))))))</f>
        <v>0</v>
      </c>
      <c r="L140" s="443">
        <f>IF(Config!$C$6=1,SUM(+Ene!L140),IF(Config!$C$6=2,SUM(+Ene!L140+Feb!L140),IF(Config!$C$6=3,SUM(+Ene!L140+Feb!L140+Mar!L140),IF(Config!$C$6=4,SUM(+Ene!L140+Feb!L140+Mar!L140+Abr!L140),IF(Config!$C$6=5,SUM(Ene!L140+Feb!L140+Mar!L140+Abr!L140+May!L140),IF(Config!$C$6=6,SUM(+Ene!L140+Feb!L140+Mar!L140+Abr!L140+May!L140+Jun!L140),IF(Config!$C$6=7,SUM(Ene!L140+Feb!L140+Mar!L140+Abr!L140+May!L140+Jun!L140+Jul!L140),IF(Config!$C$6=8,SUM(+Ene!L140+Feb!L140+Mar!L140+Abr!L140+May!L140+Jun!L140+Jul!L140+Ago!L140),IF(Config!$C$6=9,SUM(+Ene!L140+Feb!L140+Mar!L140+Abr!L140+May!L140+Jun!L140+Jul!L140+Ago!L140+Set!L140),IF(Config!$C$6=10,SUM(+Ene!L140+Feb!L140+Mar!L140+Abr!L140+May!L140+Jun!L140+Jul!L140+Ago!L140+Set!L140+Oct!L140),IF(Config!$C$6=11,SUM(+Ene!L140+Feb!L140+Mar!L140+Abr!L140+May!L140+Jun!L140+Jul!L140+Ago!L140+Set!L140+Oct!L140+Nov!L140),IF(Config!$C$6=12,SUM(+Ene!L140+Feb!L140+Mar!L140+Abr!L140+May!L140+Jun!L140+Jul!L140+Ago!L140+Set!L140+Oct!L140+Nov!L140+Dic!L140)))))))))))))</f>
        <v>0</v>
      </c>
      <c r="M140" s="443">
        <f>IF(Config!$C$6=1,SUM(+Ene!M140),IF(Config!$C$6=2,SUM(+Ene!M140+Feb!M140),IF(Config!$C$6=3,SUM(+Ene!M140+Feb!M140+Mar!M140),IF(Config!$C$6=4,SUM(+Ene!M140+Feb!M140+Mar!M140+Abr!M140),IF(Config!$C$6=5,SUM(Ene!M140+Feb!M140+Mar!M140+Abr!M140+May!M140),IF(Config!$C$6=6,SUM(+Ene!M140+Feb!M140+Mar!M140+Abr!M140+May!M140+Jun!M140),IF(Config!$C$6=7,SUM(Ene!M140+Feb!M140+Mar!M140+Abr!M140+May!M140+Jun!M140+Jul!M140),IF(Config!$C$6=8,SUM(+Ene!M140+Feb!M140+Mar!M140+Abr!M140+May!M140+Jun!M140+Jul!M140+Ago!M140),IF(Config!$C$6=9,SUM(+Ene!M140+Feb!M140+Mar!M140+Abr!M140+May!M140+Jun!M140+Jul!M140+Ago!M140+Set!M140),IF(Config!$C$6=10,SUM(+Ene!M140+Feb!M140+Mar!M140+Abr!M140+May!M140+Jun!M140+Jul!M140+Ago!M140+Set!M140+Oct!M140),IF(Config!$C$6=11,SUM(+Ene!M140+Feb!M140+Mar!M140+Abr!M140+May!M140+Jun!M140+Jul!M140+Ago!M140+Set!M140+Oct!M140+Nov!M140),IF(Config!$C$6=12,SUM(+Ene!M140+Feb!M140+Mar!M140+Abr!M140+May!M140+Jun!M140+Jul!M140+Ago!M140+Set!M140+Oct!M140+Nov!M140+Dic!M140)))))))))))))</f>
        <v>0</v>
      </c>
      <c r="N140" s="443">
        <f>IF(Config!$C$6=1,SUM(+Ene!N140),IF(Config!$C$6=2,SUM(+Ene!N140+Feb!N140),IF(Config!$C$6=3,SUM(+Ene!N140+Feb!N140+Mar!N140),IF(Config!$C$6=4,SUM(+Ene!N140+Feb!N140+Mar!N140+Abr!N140),IF(Config!$C$6=5,SUM(Ene!N140+Feb!N140+Mar!N140+Abr!N140+May!N140),IF(Config!$C$6=6,SUM(+Ene!N140+Feb!N140+Mar!N140+Abr!N140+May!N140+Jun!N140),IF(Config!$C$6=7,SUM(Ene!N140+Feb!N140+Mar!N140+Abr!N140+May!N140+Jun!N140+Jul!N140),IF(Config!$C$6=8,SUM(+Ene!N140+Feb!N140+Mar!N140+Abr!N140+May!N140+Jun!N140+Jul!N140+Ago!N140),IF(Config!$C$6=9,SUM(+Ene!N140+Feb!N140+Mar!N140+Abr!N140+May!N140+Jun!N140+Jul!N140+Ago!N140+Set!N140),IF(Config!$C$6=10,SUM(+Ene!N140+Feb!N140+Mar!N140+Abr!N140+May!N140+Jun!N140+Jul!N140+Ago!N140+Set!N140+Oct!N140),IF(Config!$C$6=11,SUM(+Ene!N140+Feb!N140+Mar!N140+Abr!N140+May!N140+Jun!N140+Jul!N140+Ago!N140+Set!N140+Oct!N140+Nov!N140),IF(Config!$C$6=12,SUM(+Ene!N140+Feb!N140+Mar!N140+Abr!N140+May!N140+Jun!N140+Jul!N140+Ago!N140+Set!N140+Oct!N140+Nov!N140+Dic!N140)))))))))))))</f>
        <v>0</v>
      </c>
      <c r="O140" s="443">
        <f>IF(Config!$C$6=1,SUM(+Ene!O140),IF(Config!$C$6=2,SUM(+Ene!O140+Feb!O140),IF(Config!$C$6=3,SUM(+Ene!O140+Feb!O140+Mar!O140),IF(Config!$C$6=4,SUM(+Ene!O140+Feb!O140+Mar!O140+Abr!O140),IF(Config!$C$6=5,SUM(Ene!O140+Feb!O140+Mar!O140+Abr!O140+May!O140),IF(Config!$C$6=6,SUM(+Ene!O140+Feb!O140+Mar!O140+Abr!O140+May!O140+Jun!O140),IF(Config!$C$6=7,SUM(Ene!O140+Feb!O140+Mar!O140+Abr!O140+May!O140+Jun!O140+Jul!O140),IF(Config!$C$6=8,SUM(+Ene!O140+Feb!O140+Mar!O140+Abr!O140+May!O140+Jun!O140+Jul!O140+Ago!O140),IF(Config!$C$6=9,SUM(+Ene!O140+Feb!O140+Mar!O140+Abr!O140+May!O140+Jun!O140+Jul!O140+Ago!O140+Set!O140),IF(Config!$C$6=10,SUM(+Ene!O140+Feb!O140+Mar!O140+Abr!O140+May!O140+Jun!O140+Jul!O140+Ago!O140+Set!O140+Oct!O140),IF(Config!$C$6=11,SUM(+Ene!O140+Feb!O140+Mar!O140+Abr!O140+May!O140+Jun!O140+Jul!O140+Ago!O140+Set!O140+Oct!O140+Nov!O140),IF(Config!$C$6=12,SUM(+Ene!O140+Feb!O140+Mar!O140+Abr!O140+May!O140+Jun!O140+Jul!O140+Ago!O140+Set!O140+Oct!O140+Nov!O140+Dic!O140)))))))))))))</f>
        <v>0</v>
      </c>
      <c r="P140" s="443">
        <f>IF(Config!$C$6=1,SUM(+Ene!P140),IF(Config!$C$6=2,SUM(+Ene!P140+Feb!P140),IF(Config!$C$6=3,SUM(+Ene!P140+Feb!P140+Mar!P140),IF(Config!$C$6=4,SUM(+Ene!P140+Feb!P140+Mar!P140+Abr!P140),IF(Config!$C$6=5,SUM(Ene!P140+Feb!P140+Mar!P140+Abr!P140+May!P140),IF(Config!$C$6=6,SUM(+Ene!P140+Feb!P140+Mar!P140+Abr!P140+May!P140+Jun!P140),IF(Config!$C$6=7,SUM(Ene!P140+Feb!P140+Mar!P140+Abr!P140+May!P140+Jun!P140+Jul!P140),IF(Config!$C$6=8,SUM(+Ene!P140+Feb!P140+Mar!P140+Abr!P140+May!P140+Jun!P140+Jul!P140+Ago!P140),IF(Config!$C$6=9,SUM(+Ene!P140+Feb!P140+Mar!P140+Abr!P140+May!P140+Jun!P140+Jul!P140+Ago!P140+Set!P140),IF(Config!$C$6=10,SUM(+Ene!P140+Feb!P140+Mar!P140+Abr!P140+May!P140+Jun!P140+Jul!P140+Ago!P140+Set!P140+Oct!P140),IF(Config!$C$6=11,SUM(+Ene!P140+Feb!P140+Mar!P140+Abr!P140+May!P140+Jun!P140+Jul!P140+Ago!P140+Set!P140+Oct!P140+Nov!P140),IF(Config!$C$6=12,SUM(+Ene!P140+Feb!P140+Mar!P140+Abr!P140+May!P140+Jun!P140+Jul!P140+Ago!P140+Set!P140+Oct!P140+Nov!P140+Dic!P140)))))))))))))</f>
        <v>0</v>
      </c>
      <c r="Q140" s="443">
        <f>IF(Config!$C$6=1,SUM(+Ene!Q140),IF(Config!$C$6=2,SUM(+Ene!Q140+Feb!Q140),IF(Config!$C$6=3,SUM(+Ene!Q140+Feb!Q140+Mar!Q140),IF(Config!$C$6=4,SUM(+Ene!Q140+Feb!Q140+Mar!Q140+Abr!Q140),IF(Config!$C$6=5,SUM(Ene!Q140+Feb!Q140+Mar!Q140+Abr!Q140+May!Q140),IF(Config!$C$6=6,SUM(+Ene!Q140+Feb!Q140+Mar!Q140+Abr!Q140+May!Q140+Jun!Q140),IF(Config!$C$6=7,SUM(Ene!Q140+Feb!Q140+Mar!Q140+Abr!Q140+May!Q140+Jun!Q140+Jul!Q140),IF(Config!$C$6=8,SUM(+Ene!Q140+Feb!Q140+Mar!Q140+Abr!Q140+May!Q140+Jun!Q140+Jul!Q140+Ago!Q140),IF(Config!$C$6=9,SUM(+Ene!Q140+Feb!Q140+Mar!Q140+Abr!Q140+May!Q140+Jun!Q140+Jul!Q140+Ago!Q140+Set!Q140),IF(Config!$C$6=10,SUM(+Ene!Q140+Feb!Q140+Mar!Q140+Abr!Q140+May!Q140+Jun!Q140+Jul!Q140+Ago!Q140+Set!Q140+Oct!Q140),IF(Config!$C$6=11,SUM(+Ene!Q140+Feb!Q140+Mar!Q140+Abr!Q140+May!Q140+Jun!Q140+Jul!Q140+Ago!Q140+Set!Q140+Oct!Q140+Nov!Q140),IF(Config!$C$6=12,SUM(+Ene!Q140+Feb!Q140+Mar!Q140+Abr!Q140+May!Q140+Jun!Q140+Jul!Q140+Ago!Q140+Set!Q140+Oct!Q140+Nov!Q140+Dic!Q140)))))))))))))</f>
        <v>0</v>
      </c>
      <c r="R140" s="443">
        <f>IF(Config!$C$6=1,SUM(+Ene!R140),IF(Config!$C$6=2,SUM(+Ene!R140+Feb!R140),IF(Config!$C$6=3,SUM(+Ene!R140+Feb!R140+Mar!R140),IF(Config!$C$6=4,SUM(+Ene!R140+Feb!R140+Mar!R140+Abr!R140),IF(Config!$C$6=5,SUM(Ene!R140+Feb!R140+Mar!R140+Abr!R140+May!R140),IF(Config!$C$6=6,SUM(+Ene!R140+Feb!R140+Mar!R140+Abr!R140+May!R140+Jun!R140),IF(Config!$C$6=7,SUM(Ene!R140+Feb!R140+Mar!R140+Abr!R140+May!R140+Jun!R140+Jul!R140),IF(Config!$C$6=8,SUM(+Ene!R140+Feb!R140+Mar!R140+Abr!R140+May!R140+Jun!R140+Jul!R140+Ago!R140),IF(Config!$C$6=9,SUM(+Ene!R140+Feb!R140+Mar!R140+Abr!R140+May!R140+Jun!R140+Jul!R140+Ago!R140+Set!R140),IF(Config!$C$6=10,SUM(+Ene!R140+Feb!R140+Mar!R140+Abr!R140+May!R140+Jun!R140+Jul!R140+Ago!R140+Set!R140+Oct!R140),IF(Config!$C$6=11,SUM(+Ene!R140+Feb!R140+Mar!R140+Abr!R140+May!R140+Jun!R140+Jul!R140+Ago!R140+Set!R140+Oct!R140+Nov!R140),IF(Config!$C$6=12,SUM(+Ene!R140+Feb!R140+Mar!R140+Abr!R140+May!R140+Jun!R140+Jul!R140+Ago!R140+Set!R140+Oct!R140+Nov!R140+Dic!R140)))))))))))))</f>
        <v>0</v>
      </c>
      <c r="S140" s="443">
        <f>IF(Config!$C$6=1,SUM(+Ene!S140),IF(Config!$C$6=2,SUM(+Ene!S140+Feb!S140),IF(Config!$C$6=3,SUM(+Ene!S140+Feb!S140+Mar!S140),IF(Config!$C$6=4,SUM(+Ene!S140+Feb!S140+Mar!S140+Abr!S140),IF(Config!$C$6=5,SUM(Ene!S140+Feb!S140+Mar!S140+Abr!S140+May!S140),IF(Config!$C$6=6,SUM(+Ene!S140+Feb!S140+Mar!S140+Abr!S140+May!S140+Jun!S140),IF(Config!$C$6=7,SUM(Ene!S140+Feb!S140+Mar!S140+Abr!S140+May!S140+Jun!S140+Jul!S140),IF(Config!$C$6=8,SUM(+Ene!S140+Feb!S140+Mar!S140+Abr!S140+May!S140+Jun!S140+Jul!S140+Ago!S140),IF(Config!$C$6=9,SUM(+Ene!S140+Feb!S140+Mar!S140+Abr!S140+May!S140+Jun!S140+Jul!S140+Ago!S140+Set!S140),IF(Config!$C$6=10,SUM(+Ene!S140+Feb!S140+Mar!S140+Abr!S140+May!S140+Jun!S140+Jul!S140+Ago!S140+Set!S140+Oct!S140),IF(Config!$C$6=11,SUM(+Ene!S140+Feb!S140+Mar!S140+Abr!S140+May!S140+Jun!S140+Jul!S140+Ago!S140+Set!S140+Oct!S140+Nov!S140),IF(Config!$C$6=12,SUM(+Ene!S140+Feb!S140+Mar!S140+Abr!S140+May!S140+Jun!S140+Jul!S140+Ago!S140+Set!S140+Oct!S140+Nov!S140+Dic!S140)))))))))))))</f>
        <v>0</v>
      </c>
      <c r="T140" s="443">
        <f>IF(Config!$C$6=1,SUM(+Ene!T140),IF(Config!$C$6=2,SUM(+Ene!T140+Feb!T140),IF(Config!$C$6=3,SUM(+Ene!T140+Feb!T140+Mar!T140),IF(Config!$C$6=4,SUM(+Ene!T140+Feb!T140+Mar!T140+Abr!T140),IF(Config!$C$6=5,SUM(Ene!T140+Feb!T140+Mar!T140+Abr!T140+May!T140),IF(Config!$C$6=6,SUM(+Ene!T140+Feb!T140+Mar!T140+Abr!T140+May!T140+Jun!T140),IF(Config!$C$6=7,SUM(Ene!T140+Feb!T140+Mar!T140+Abr!T140+May!T140+Jun!T140+Jul!T140),IF(Config!$C$6=8,SUM(+Ene!T140+Feb!T140+Mar!T140+Abr!T140+May!T140+Jun!T140+Jul!T140+Ago!T140),IF(Config!$C$6=9,SUM(+Ene!T140+Feb!T140+Mar!T140+Abr!T140+May!T140+Jun!T140+Jul!T140+Ago!T140+Set!T140),IF(Config!$C$6=10,SUM(+Ene!T140+Feb!T140+Mar!T140+Abr!T140+May!T140+Jun!T140+Jul!T140+Ago!T140+Set!T140+Oct!T140),IF(Config!$C$6=11,SUM(+Ene!T140+Feb!T140+Mar!T140+Abr!T140+May!T140+Jun!T140+Jul!T140+Ago!T140+Set!T140+Oct!T140+Nov!T140),IF(Config!$C$6=12,SUM(+Ene!T140+Feb!T140+Mar!T140+Abr!T140+May!T140+Jun!T140+Jul!T140+Ago!T140+Set!T140+Oct!T140+Nov!T140+Dic!T140)))))))))))))</f>
        <v>0</v>
      </c>
      <c r="U140" s="443">
        <f>IF(Config!$C$6=1,SUM(+Ene!U140),IF(Config!$C$6=2,SUM(+Ene!U140+Feb!U140),IF(Config!$C$6=3,SUM(+Ene!U140+Feb!U140+Mar!U140),IF(Config!$C$6=4,SUM(+Ene!U140+Feb!U140+Mar!U140+Abr!U140),IF(Config!$C$6=5,SUM(Ene!U140+Feb!U140+Mar!U140+Abr!U140+May!U140),IF(Config!$C$6=6,SUM(+Ene!U140+Feb!U140+Mar!U140+Abr!U140+May!U140+Jun!U140),IF(Config!$C$6=7,SUM(Ene!U140+Feb!U140+Mar!U140+Abr!U140+May!U140+Jun!U140+Jul!U140),IF(Config!$C$6=8,SUM(+Ene!U140+Feb!U140+Mar!U140+Abr!U140+May!U140+Jun!U140+Jul!U140+Ago!U140),IF(Config!$C$6=9,SUM(+Ene!U140+Feb!U140+Mar!U140+Abr!U140+May!U140+Jun!U140+Jul!U140+Ago!U140+Set!U140),IF(Config!$C$6=10,SUM(+Ene!U140+Feb!U140+Mar!U140+Abr!U140+May!U140+Jun!U140+Jul!U140+Ago!U140+Set!U140+Oct!U140),IF(Config!$C$6=11,SUM(+Ene!U140+Feb!U140+Mar!U140+Abr!U140+May!U140+Jun!U140+Jul!U140+Ago!U140+Set!U140+Oct!U140+Nov!U140),IF(Config!$C$6=12,SUM(+Ene!U140+Feb!U140+Mar!U140+Abr!U140+May!U140+Jun!U140+Jul!U140+Ago!U140+Set!U140+Oct!U140+Nov!U140+Dic!U140)))))))))))))</f>
        <v>0</v>
      </c>
      <c r="V140" s="443">
        <f>IF(Config!$C$6=1,SUM(+Ene!V140),IF(Config!$C$6=2,SUM(+Ene!V140+Feb!V140),IF(Config!$C$6=3,SUM(+Ene!V140+Feb!V140+Mar!V140),IF(Config!$C$6=4,SUM(+Ene!V140+Feb!V140+Mar!V140+Abr!V140),IF(Config!$C$6=5,SUM(Ene!V140+Feb!V140+Mar!V140+Abr!V140+May!V140),IF(Config!$C$6=6,SUM(+Ene!V140+Feb!V140+Mar!V140+Abr!V140+May!V140+Jun!V140),IF(Config!$C$6=7,SUM(Ene!V140+Feb!V140+Mar!V140+Abr!V140+May!V140+Jun!V140+Jul!V140),IF(Config!$C$6=8,SUM(+Ene!V140+Feb!V140+Mar!V140+Abr!V140+May!V140+Jun!V140+Jul!V140+Ago!V140),IF(Config!$C$6=9,SUM(+Ene!V140+Feb!V140+Mar!V140+Abr!V140+May!V140+Jun!V140+Jul!V140+Ago!V140+Set!V140),IF(Config!$C$6=10,SUM(+Ene!V140+Feb!V140+Mar!V140+Abr!V140+May!V140+Jun!V140+Jul!V140+Ago!V140+Set!V140+Oct!V140),IF(Config!$C$6=11,SUM(+Ene!V140+Feb!V140+Mar!V140+Abr!V140+May!V140+Jun!V140+Jul!V140+Ago!V140+Set!V140+Oct!V140+Nov!V140),IF(Config!$C$6=12,SUM(+Ene!V140+Feb!V140+Mar!V140+Abr!V140+May!V140+Jun!V140+Jul!V140+Ago!V140+Set!V140+Oct!V140+Nov!V140+Dic!V140)))))))))))))</f>
        <v>0</v>
      </c>
      <c r="W140" s="443">
        <f>IF(Config!$C$6=1,SUM(+Ene!W140),IF(Config!$C$6=2,SUM(+Ene!W140+Feb!W140),IF(Config!$C$6=3,SUM(+Ene!W140+Feb!W140+Mar!W140),IF(Config!$C$6=4,SUM(+Ene!W140+Feb!W140+Mar!W140+Abr!W140),IF(Config!$C$6=5,SUM(Ene!W140+Feb!W140+Mar!W140+Abr!W140+May!W140),IF(Config!$C$6=6,SUM(+Ene!W140+Feb!W140+Mar!W140+Abr!W140+May!W140+Jun!W140),IF(Config!$C$6=7,SUM(Ene!W140+Feb!W140+Mar!W140+Abr!W140+May!W140+Jun!W140+Jul!W140),IF(Config!$C$6=8,SUM(+Ene!W140+Feb!W140+Mar!W140+Abr!W140+May!W140+Jun!W140+Jul!W140+Ago!W140),IF(Config!$C$6=9,SUM(+Ene!W140+Feb!W140+Mar!W140+Abr!W140+May!W140+Jun!W140+Jul!W140+Ago!W140+Set!W140),IF(Config!$C$6=10,SUM(+Ene!W140+Feb!W140+Mar!W140+Abr!W140+May!W140+Jun!W140+Jul!W140+Ago!W140+Set!W140+Oct!W140),IF(Config!$C$6=11,SUM(+Ene!W140+Feb!W140+Mar!W140+Abr!W140+May!W140+Jun!W140+Jul!W140+Ago!W140+Set!W140+Oct!W140+Nov!W140),IF(Config!$C$6=12,SUM(+Ene!W140+Feb!W140+Mar!W140+Abr!W140+May!W140+Jun!W140+Jul!W140+Ago!W140+Set!W140+Oct!W140+Nov!W140+Dic!W140)))))))))))))</f>
        <v>0</v>
      </c>
      <c r="X140" s="443">
        <f>IF(Config!$C$6=1,SUM(+Ene!X140),IF(Config!$C$6=2,SUM(+Ene!X140+Feb!X140),IF(Config!$C$6=3,SUM(+Ene!X140+Feb!X140+Mar!X140),IF(Config!$C$6=4,SUM(+Ene!X140+Feb!X140+Mar!X140+Abr!X140),IF(Config!$C$6=5,SUM(Ene!X140+Feb!X140+Mar!X140+Abr!X140+May!X140),IF(Config!$C$6=6,SUM(+Ene!X140+Feb!X140+Mar!X140+Abr!X140+May!X140+Jun!X140),IF(Config!$C$6=7,SUM(Ene!X140+Feb!X140+Mar!X140+Abr!X140+May!X140+Jun!X140+Jul!X140),IF(Config!$C$6=8,SUM(+Ene!X140+Feb!X140+Mar!X140+Abr!X140+May!X140+Jun!X140+Jul!X140+Ago!X140),IF(Config!$C$6=9,SUM(+Ene!X140+Feb!X140+Mar!X140+Abr!X140+May!X140+Jun!X140+Jul!X140+Ago!X140+Set!X140),IF(Config!$C$6=10,SUM(+Ene!X140+Feb!X140+Mar!X140+Abr!X140+May!X140+Jun!X140+Jul!X140+Ago!X140+Set!X140+Oct!X140),IF(Config!$C$6=11,SUM(+Ene!X140+Feb!X140+Mar!X140+Abr!X140+May!X140+Jun!X140+Jul!X140+Ago!X140+Set!X140+Oct!X140+Nov!X140),IF(Config!$C$6=12,SUM(+Ene!X140+Feb!X140+Mar!X140+Abr!X140+May!X140+Jun!X140+Jul!X140+Ago!X140+Set!X140+Oct!X140+Nov!X140+Dic!X140)))))))))))))</f>
        <v>0</v>
      </c>
      <c r="Y140" s="443">
        <f>IF(Config!$C$6=1,SUM(+Ene!Y140),IF(Config!$C$6=2,SUM(+Ene!Y140+Feb!Y140),IF(Config!$C$6=3,SUM(+Ene!Y140+Feb!Y140+Mar!Y140),IF(Config!$C$6=4,SUM(+Ene!Y140+Feb!Y140+Mar!Y140+Abr!Y140),IF(Config!$C$6=5,SUM(Ene!Y140+Feb!Y140+Mar!Y140+Abr!Y140+May!Y140),IF(Config!$C$6=6,SUM(+Ene!Y140+Feb!Y140+Mar!Y140+Abr!Y140+May!Y140+Jun!Y140),IF(Config!$C$6=7,SUM(Ene!Y140+Feb!Y140+Mar!Y140+Abr!Y140+May!Y140+Jun!Y140+Jul!Y140),IF(Config!$C$6=8,SUM(+Ene!Y140+Feb!Y140+Mar!Y140+Abr!Y140+May!Y140+Jun!Y140+Jul!Y140+Ago!Y140),IF(Config!$C$6=9,SUM(+Ene!Y140+Feb!Y140+Mar!Y140+Abr!Y140+May!Y140+Jun!Y140+Jul!Y140+Ago!Y140+Set!Y140),IF(Config!$C$6=10,SUM(+Ene!Y140+Feb!Y140+Mar!Y140+Abr!Y140+May!Y140+Jun!Y140+Jul!Y140+Ago!Y140+Set!Y140+Oct!Y140),IF(Config!$C$6=11,SUM(+Ene!Y140+Feb!Y140+Mar!Y140+Abr!Y140+May!Y140+Jun!Y140+Jul!Y140+Ago!Y140+Set!Y140+Oct!Y140+Nov!Y140),IF(Config!$C$6=12,SUM(+Ene!Y140+Feb!Y140+Mar!Y140+Abr!Y140+May!Y140+Jun!Y140+Jul!Y140+Ago!Y140+Set!Y140+Oct!Y140+Nov!Y140+Dic!Y140)))))))))))))</f>
        <v>0</v>
      </c>
      <c r="Z140" s="443">
        <f>IF(Config!$C$6=1,SUM(+Ene!Z140),IF(Config!$C$6=2,SUM(+Ene!Z140+Feb!Z140),IF(Config!$C$6=3,SUM(+Ene!Z140+Feb!Z140+Mar!Z140),IF(Config!$C$6=4,SUM(+Ene!Z140+Feb!Z140+Mar!Z140+Abr!Z140),IF(Config!$C$6=5,SUM(Ene!Z140+Feb!Z140+Mar!Z140+Abr!Z140+May!Z140),IF(Config!$C$6=6,SUM(+Ene!Z140+Feb!Z140+Mar!Z140+Abr!Z140+May!Z140+Jun!Z140),IF(Config!$C$6=7,SUM(Ene!Z140+Feb!Z140+Mar!Z140+Abr!Z140+May!Z140+Jun!Z140+Jul!Z140),IF(Config!$C$6=8,SUM(+Ene!Z140+Feb!Z140+Mar!Z140+Abr!Z140+May!Z140+Jun!Z140+Jul!Z140+Ago!Z140),IF(Config!$C$6=9,SUM(+Ene!Z140+Feb!Z140+Mar!Z140+Abr!Z140+May!Z140+Jun!Z140+Jul!Z140+Ago!Z140+Set!Z140),IF(Config!$C$6=10,SUM(+Ene!Z140+Feb!Z140+Mar!Z140+Abr!Z140+May!Z140+Jun!Z140+Jul!Z140+Ago!Z140+Set!Z140+Oct!Z140),IF(Config!$C$6=11,SUM(+Ene!Z140+Feb!Z140+Mar!Z140+Abr!Z140+May!Z140+Jun!Z140+Jul!Z140+Ago!Z140+Set!Z140+Oct!Z140+Nov!Z140),IF(Config!$C$6=12,SUM(+Ene!Z140+Feb!Z140+Mar!Z140+Abr!Z140+May!Z140+Jun!Z140+Jul!Z140+Ago!Z140+Set!Z140+Oct!Z140+Nov!Z140+Dic!Z140)))))))))))))</f>
        <v>0</v>
      </c>
      <c r="AA140" s="443">
        <f>IF(Config!$C$6=1,SUM(+Ene!AA140),IF(Config!$C$6=2,SUM(+Ene!AA140+Feb!AA140),IF(Config!$C$6=3,SUM(+Ene!AA140+Feb!AA140+Mar!AA140),IF(Config!$C$6=4,SUM(+Ene!AA140+Feb!AA140+Mar!AA140+Abr!AA140),IF(Config!$C$6=5,SUM(Ene!AA140+Feb!AA140+Mar!AA140+Abr!AA140+May!AA140),IF(Config!$C$6=6,SUM(+Ene!AA140+Feb!AA140+Mar!AA140+Abr!AA140+May!AA140+Jun!AA140),IF(Config!$C$6=7,SUM(Ene!AA140+Feb!AA140+Mar!AA140+Abr!AA140+May!AA140+Jun!AA140+Jul!AA140),IF(Config!$C$6=8,SUM(+Ene!AA140+Feb!AA140+Mar!AA140+Abr!AA140+May!AA140+Jun!AA140+Jul!AA140+Ago!AA140),IF(Config!$C$6=9,SUM(+Ene!AA140+Feb!AA140+Mar!AA140+Abr!AA140+May!AA140+Jun!AA140+Jul!AA140+Ago!AA140+Set!AA140),IF(Config!$C$6=10,SUM(+Ene!AA140+Feb!AA140+Mar!AA140+Abr!AA140+May!AA140+Jun!AA140+Jul!AA140+Ago!AA140+Set!AA140+Oct!AA140),IF(Config!$C$6=11,SUM(+Ene!AA140+Feb!AA140+Mar!AA140+Abr!AA140+May!AA140+Jun!AA140+Jul!AA140+Ago!AA140+Set!AA140+Oct!AA140+Nov!AA140),IF(Config!$C$6=12,SUM(+Ene!AA140+Feb!AA140+Mar!AA140+Abr!AA140+May!AA140+Jun!AA140+Jul!AA140+Ago!AA140+Set!AA140+Oct!AA140+Nov!AA140+Dic!AA140)))))))))))))</f>
        <v>0</v>
      </c>
      <c r="AB140" s="443">
        <f>IF(Config!$C$6=1,SUM(+Ene!AB140),IF(Config!$C$6=2,SUM(+Ene!AB140+Feb!AB140),IF(Config!$C$6=3,SUM(+Ene!AB140+Feb!AB140+Mar!AB140),IF(Config!$C$6=4,SUM(+Ene!AB140+Feb!AB140+Mar!AB140+Abr!AB140),IF(Config!$C$6=5,SUM(Ene!AB140+Feb!AB140+Mar!AB140+Abr!AB140+May!AB140),IF(Config!$C$6=6,SUM(+Ene!AB140+Feb!AB140+Mar!AB140+Abr!AB140+May!AB140+Jun!AB140),IF(Config!$C$6=7,SUM(Ene!AB140+Feb!AB140+Mar!AB140+Abr!AB140+May!AB140+Jun!AB140+Jul!AB140),IF(Config!$C$6=8,SUM(+Ene!AB140+Feb!AB140+Mar!AB140+Abr!AB140+May!AB140+Jun!AB140+Jul!AB140+Ago!AB140),IF(Config!$C$6=9,SUM(+Ene!AB140+Feb!AB140+Mar!AB140+Abr!AB140+May!AB140+Jun!AB140+Jul!AB140+Ago!AB140+Set!AB140),IF(Config!$C$6=10,SUM(+Ene!AB140+Feb!AB140+Mar!AB140+Abr!AB140+May!AB140+Jun!AB140+Jul!AB140+Ago!AB140+Set!AB140+Oct!AB140),IF(Config!$C$6=11,SUM(+Ene!AB140+Feb!AB140+Mar!AB140+Abr!AB140+May!AB140+Jun!AB140+Jul!AB140+Ago!AB140+Set!AB140+Oct!AB140+Nov!AB140),IF(Config!$C$6=12,SUM(+Ene!AB140+Feb!AB140+Mar!AB140+Abr!AB140+May!AB140+Jun!AB140+Jul!AB140+Ago!AB140+Set!AB140+Oct!AB140+Nov!AB140+Dic!AB140)))))))))))))</f>
        <v>0</v>
      </c>
      <c r="AC140" s="443">
        <f>IF(Config!$C$6=1,SUM(+Ene!AC140),IF(Config!$C$6=2,SUM(+Ene!AC140+Feb!AC140),IF(Config!$C$6=3,SUM(+Ene!AC140+Feb!AC140+Mar!AC140),IF(Config!$C$6=4,SUM(+Ene!AC140+Feb!AC140+Mar!AC140+Abr!AC140),IF(Config!$C$6=5,SUM(Ene!AC140+Feb!AC140+Mar!AC140+Abr!AC140+May!AC140),IF(Config!$C$6=6,SUM(+Ene!AC140+Feb!AC140+Mar!AC140+Abr!AC140+May!AC140+Jun!AC140),IF(Config!$C$6=7,SUM(Ene!AC140+Feb!AC140+Mar!AC140+Abr!AC140+May!AC140+Jun!AC140+Jul!AC140),IF(Config!$C$6=8,SUM(+Ene!AC140+Feb!AC140+Mar!AC140+Abr!AC140+May!AC140+Jun!AC140+Jul!AC140+Ago!AC140),IF(Config!$C$6=9,SUM(+Ene!AC140+Feb!AC140+Mar!AC140+Abr!AC140+May!AC140+Jun!AC140+Jul!AC140+Ago!AC140+Set!AC140),IF(Config!$C$6=10,SUM(+Ene!AC140+Feb!AC140+Mar!AC140+Abr!AC140+May!AC140+Jun!AC140+Jul!AC140+Ago!AC140+Set!AC140+Oct!AC140),IF(Config!$C$6=11,SUM(+Ene!AC140+Feb!AC140+Mar!AC140+Abr!AC140+May!AC140+Jun!AC140+Jul!AC140+Ago!AC140+Set!AC140+Oct!AC140+Nov!AC140),IF(Config!$C$6=12,SUM(+Ene!AC140+Feb!AC140+Mar!AC140+Abr!AC140+May!AC140+Jun!AC140+Jul!AC140+Ago!AC140+Set!AC140+Oct!AC140+Nov!AC140+Dic!AC140)))))))))))))</f>
        <v>0</v>
      </c>
      <c r="AD140" s="443">
        <f>IF(Config!$C$6=1,SUM(+Ene!AD140),IF(Config!$C$6=2,SUM(+Ene!AD140+Feb!AD140),IF(Config!$C$6=3,SUM(+Ene!AD140+Feb!AD140+Mar!AD140),IF(Config!$C$6=4,SUM(+Ene!AD140+Feb!AD140+Mar!AD140+Abr!AD140),IF(Config!$C$6=5,SUM(Ene!AD140+Feb!AD140+Mar!AD140+Abr!AD140+May!AD140),IF(Config!$C$6=6,SUM(+Ene!AD140+Feb!AD140+Mar!AD140+Abr!AD140+May!AD140+Jun!AD140),IF(Config!$C$6=7,SUM(Ene!AD140+Feb!AD140+Mar!AD140+Abr!AD140+May!AD140+Jun!AD140+Jul!AD140),IF(Config!$C$6=8,SUM(+Ene!AD140+Feb!AD140+Mar!AD140+Abr!AD140+May!AD140+Jun!AD140+Jul!AD140+Ago!AD140),IF(Config!$C$6=9,SUM(+Ene!AD140+Feb!AD140+Mar!AD140+Abr!AD140+May!AD140+Jun!AD140+Jul!AD140+Ago!AD140+Set!AD140),IF(Config!$C$6=10,SUM(+Ene!AD140+Feb!AD140+Mar!AD140+Abr!AD140+May!AD140+Jun!AD140+Jul!AD140+Ago!AD140+Set!AD140+Oct!AD140),IF(Config!$C$6=11,SUM(+Ene!AD140+Feb!AD140+Mar!AD140+Abr!AD140+May!AD140+Jun!AD140+Jul!AD140+Ago!AD140+Set!AD140+Oct!AD140+Nov!AD140),IF(Config!$C$6=12,SUM(+Ene!AD140+Feb!AD140+Mar!AD140+Abr!AD140+May!AD140+Jun!AD140+Jul!AD140+Ago!AD140+Set!AD140+Oct!AD140+Nov!AD140+Dic!AD140)))))))))))))</f>
        <v>0</v>
      </c>
      <c r="AE140" s="443">
        <f>IF(Config!$C$6=1,SUM(+Ene!AE140),IF(Config!$C$6=2,SUM(+Ene!AE140+Feb!AE140),IF(Config!$C$6=3,SUM(+Ene!AE140+Feb!AE140+Mar!AE140),IF(Config!$C$6=4,SUM(+Ene!AE140+Feb!AE140+Mar!AE140+Abr!AE140),IF(Config!$C$6=5,SUM(Ene!AE140+Feb!AE140+Mar!AE140+Abr!AE140+May!AE140),IF(Config!$C$6=6,SUM(+Ene!AE140+Feb!AE140+Mar!AE140+Abr!AE140+May!AE140+Jun!AE140),IF(Config!$C$6=7,SUM(Ene!AE140+Feb!AE140+Mar!AE140+Abr!AE140+May!AE140+Jun!AE140+Jul!AE140),IF(Config!$C$6=8,SUM(+Ene!AE140+Feb!AE140+Mar!AE140+Abr!AE140+May!AE140+Jun!AE140+Jul!AE140+Ago!AE140),IF(Config!$C$6=9,SUM(+Ene!AE140+Feb!AE140+Mar!AE140+Abr!AE140+May!AE140+Jun!AE140+Jul!AE140+Ago!AE140+Set!AE140),IF(Config!$C$6=10,SUM(+Ene!AE140+Feb!AE140+Mar!AE140+Abr!AE140+May!AE140+Jun!AE140+Jul!AE140+Ago!AE140+Set!AE140+Oct!AE140),IF(Config!$C$6=11,SUM(+Ene!AE140+Feb!AE140+Mar!AE140+Abr!AE140+May!AE140+Jun!AE140+Jul!AE140+Ago!AE140+Set!AE140+Oct!AE140+Nov!AE140),IF(Config!$C$6=12,SUM(+Ene!AE140+Feb!AE140+Mar!AE140+Abr!AE140+May!AE140+Jun!AE140+Jul!AE140+Ago!AE140+Set!AE140+Oct!AE140+Nov!AE140+Dic!AE140)))))))))))))</f>
        <v>0</v>
      </c>
      <c r="AF140" s="443">
        <f>IF(Config!$C$6=1,SUM(+Ene!AF140),IF(Config!$C$6=2,SUM(+Ene!AF140+Feb!AF140),IF(Config!$C$6=3,SUM(+Ene!AF140+Feb!AF140+Mar!AF140),IF(Config!$C$6=4,SUM(+Ene!AF140+Feb!AF140+Mar!AF140+Abr!AF140),IF(Config!$C$6=5,SUM(Ene!AF140+Feb!AF140+Mar!AF140+Abr!AF140+May!AF140),IF(Config!$C$6=6,SUM(+Ene!AF140+Feb!AF140+Mar!AF140+Abr!AF140+May!AF140+Jun!AF140),IF(Config!$C$6=7,SUM(Ene!AF140+Feb!AF140+Mar!AF140+Abr!AF140+May!AF140+Jun!AF140+Jul!AF140),IF(Config!$C$6=8,SUM(+Ene!AF140+Feb!AF140+Mar!AF140+Abr!AF140+May!AF140+Jun!AF140+Jul!AF140+Ago!AF140),IF(Config!$C$6=9,SUM(+Ene!AF140+Feb!AF140+Mar!AF140+Abr!AF140+May!AF140+Jun!AF140+Jul!AF140+Ago!AF140+Set!AF140),IF(Config!$C$6=10,SUM(+Ene!AF140+Feb!AF140+Mar!AF140+Abr!AF140+May!AF140+Jun!AF140+Jul!AF140+Ago!AF140+Set!AF140+Oct!AF140),IF(Config!$C$6=11,SUM(+Ene!AF140+Feb!AF140+Mar!AF140+Abr!AF140+May!AF140+Jun!AF140+Jul!AF140+Ago!AF140+Set!AF140+Oct!AF140+Nov!AF140),IF(Config!$C$6=12,SUM(+Ene!AF140+Feb!AF140+Mar!AF140+Abr!AF140+May!AF140+Jun!AF140+Jul!AF140+Ago!AF140+Set!AF140+Oct!AF140+Nov!AF140+Dic!AF140)))))))))))))</f>
        <v>0</v>
      </c>
      <c r="AG140" s="443">
        <f>IF(Config!$C$6=1,SUM(+Ene!AG140),IF(Config!$C$6=2,SUM(+Ene!AG140+Feb!AG140),IF(Config!$C$6=3,SUM(+Ene!AG140+Feb!AG140+Mar!AG140),IF(Config!$C$6=4,SUM(+Ene!AG140+Feb!AG140+Mar!AG140+Abr!AG140),IF(Config!$C$6=5,SUM(Ene!AG140+Feb!AG140+Mar!AG140+Abr!AG140+May!AG140),IF(Config!$C$6=6,SUM(+Ene!AG140+Feb!AG140+Mar!AG140+Abr!AG140+May!AG140+Jun!AG140),IF(Config!$C$6=7,SUM(Ene!AG140+Feb!AG140+Mar!AG140+Abr!AG140+May!AG140+Jun!AG140+Jul!AG140),IF(Config!$C$6=8,SUM(+Ene!AG140+Feb!AG140+Mar!AG140+Abr!AG140+May!AG140+Jun!AG140+Jul!AG140+Ago!AG140),IF(Config!$C$6=9,SUM(+Ene!AG140+Feb!AG140+Mar!AG140+Abr!AG140+May!AG140+Jun!AG140+Jul!AG140+Ago!AG140+Set!AG140),IF(Config!$C$6=10,SUM(+Ene!AG140+Feb!AG140+Mar!AG140+Abr!AG140+May!AG140+Jun!AG140+Jul!AG140+Ago!AG140+Set!AG140+Oct!AG140),IF(Config!$C$6=11,SUM(+Ene!AG140+Feb!AG140+Mar!AG140+Abr!AG140+May!AG140+Jun!AG140+Jul!AG140+Ago!AG140+Set!AG140+Oct!AG140+Nov!AG140),IF(Config!$C$6=12,SUM(+Ene!AG140+Feb!AG140+Mar!AG140+Abr!AG140+May!AG140+Jun!AG140+Jul!AG140+Ago!AG140+Set!AG140+Oct!AG140+Nov!AG140+Dic!AG140)))))))))))))</f>
        <v>0</v>
      </c>
      <c r="AH140" s="443">
        <f>IF(Config!$C$6=1,SUM(+Ene!AH140),IF(Config!$C$6=2,SUM(+Ene!AH140+Feb!AH140),IF(Config!$C$6=3,SUM(+Ene!AH140+Feb!AH140+Mar!AH140),IF(Config!$C$6=4,SUM(+Ene!AH140+Feb!AH140+Mar!AH140+Abr!AH140),IF(Config!$C$6=5,SUM(Ene!AH140+Feb!AH140+Mar!AH140+Abr!AH140+May!AH140),IF(Config!$C$6=6,SUM(+Ene!AH140+Feb!AH140+Mar!AH140+Abr!AH140+May!AH140+Jun!AH140),IF(Config!$C$6=7,SUM(Ene!AH140+Feb!AH140+Mar!AH140+Abr!AH140+May!AH140+Jun!AH140+Jul!AH140),IF(Config!$C$6=8,SUM(+Ene!AH140+Feb!AH140+Mar!AH140+Abr!AH140+May!AH140+Jun!AH140+Jul!AH140+Ago!AH140),IF(Config!$C$6=9,SUM(+Ene!AH140+Feb!AH140+Mar!AH140+Abr!AH140+May!AH140+Jun!AH140+Jul!AH140+Ago!AH140+Set!AH140),IF(Config!$C$6=10,SUM(+Ene!AH140+Feb!AH140+Mar!AH140+Abr!AH140+May!AH140+Jun!AH140+Jul!AH140+Ago!AH140+Set!AH140+Oct!AH140),IF(Config!$C$6=11,SUM(+Ene!AH140+Feb!AH140+Mar!AH140+Abr!AH140+May!AH140+Jun!AH140+Jul!AH140+Ago!AH140+Set!AH140+Oct!AH140+Nov!AH140),IF(Config!$C$6=12,SUM(+Ene!AH140+Feb!AH140+Mar!AH140+Abr!AH140+May!AH140+Jun!AH140+Jul!AH140+Ago!AH140+Set!AH140+Oct!AH140+Nov!AH140+Dic!AH140)))))))))))))</f>
        <v>0</v>
      </c>
      <c r="AI140" s="443">
        <f>IF(Config!$C$6=1,SUM(+Ene!AI140),IF(Config!$C$6=2,SUM(+Ene!AI140+Feb!AI140),IF(Config!$C$6=3,SUM(+Ene!AI140+Feb!AI140+Mar!AI140),IF(Config!$C$6=4,SUM(+Ene!AI140+Feb!AI140+Mar!AI140+Abr!AI140),IF(Config!$C$6=5,SUM(Ene!AI140+Feb!AI140+Mar!AI140+Abr!AI140+May!AI140),IF(Config!$C$6=6,SUM(+Ene!AI140+Feb!AI140+Mar!AI140+Abr!AI140+May!AI140+Jun!AI140),IF(Config!$C$6=7,SUM(Ene!AI140+Feb!AI140+Mar!AI140+Abr!AI140+May!AI140+Jun!AI140+Jul!AI140),IF(Config!$C$6=8,SUM(+Ene!AI140+Feb!AI140+Mar!AI140+Abr!AI140+May!AI140+Jun!AI140+Jul!AI140+Ago!AI140),IF(Config!$C$6=9,SUM(+Ene!AI140+Feb!AI140+Mar!AI140+Abr!AI140+May!AI140+Jun!AI140+Jul!AI140+Ago!AI140+Set!AI140),IF(Config!$C$6=10,SUM(+Ene!AI140+Feb!AI140+Mar!AI140+Abr!AI140+May!AI140+Jun!AI140+Jul!AI140+Ago!AI140+Set!AI140+Oct!AI140),IF(Config!$C$6=11,SUM(+Ene!AI140+Feb!AI140+Mar!AI140+Abr!AI140+May!AI140+Jun!AI140+Jul!AI140+Ago!AI140+Set!AI140+Oct!AI140+Nov!AI140),IF(Config!$C$6=12,SUM(+Ene!AI140+Feb!AI140+Mar!AI140+Abr!AI140+May!AI140+Jun!AI140+Jul!AI140+Ago!AI140+Set!AI140+Oct!AI140+Nov!AI140+Dic!AI140)))))))))))))</f>
        <v>0</v>
      </c>
      <c r="AJ140" s="443">
        <f>IF(Config!$C$6=1,SUM(+Ene!AJ140),IF(Config!$C$6=2,SUM(+Ene!AJ140+Feb!AJ140),IF(Config!$C$6=3,SUM(+Ene!AJ140+Feb!AJ140+Mar!AJ140),IF(Config!$C$6=4,SUM(+Ene!AJ140+Feb!AJ140+Mar!AJ140+Abr!AJ140),IF(Config!$C$6=5,SUM(Ene!AJ140+Feb!AJ140+Mar!AJ140+Abr!AJ140+May!AJ140),IF(Config!$C$6=6,SUM(+Ene!AJ140+Feb!AJ140+Mar!AJ140+Abr!AJ140+May!AJ140+Jun!AJ140),IF(Config!$C$6=7,SUM(Ene!AJ140+Feb!AJ140+Mar!AJ140+Abr!AJ140+May!AJ140+Jun!AJ140+Jul!AJ140),IF(Config!$C$6=8,SUM(+Ene!AJ140+Feb!AJ140+Mar!AJ140+Abr!AJ140+May!AJ140+Jun!AJ140+Jul!AJ140+Ago!AJ140),IF(Config!$C$6=9,SUM(+Ene!AJ140+Feb!AJ140+Mar!AJ140+Abr!AJ140+May!AJ140+Jun!AJ140+Jul!AJ140+Ago!AJ140+Set!AJ140),IF(Config!$C$6=10,SUM(+Ene!AJ140+Feb!AJ140+Mar!AJ140+Abr!AJ140+May!AJ140+Jun!AJ140+Jul!AJ140+Ago!AJ140+Set!AJ140+Oct!AJ140),IF(Config!$C$6=11,SUM(+Ene!AJ140+Feb!AJ140+Mar!AJ140+Abr!AJ140+May!AJ140+Jun!AJ140+Jul!AJ140+Ago!AJ140+Set!AJ140+Oct!AJ140+Nov!AJ140),IF(Config!$C$6=12,SUM(+Ene!AJ140+Feb!AJ140+Mar!AJ140+Abr!AJ140+May!AJ140+Jun!AJ140+Jul!AJ140+Ago!AJ140+Set!AJ140+Oct!AJ140+Nov!AJ140+Dic!AJ140)))))))))))))</f>
        <v>0</v>
      </c>
      <c r="AK140" s="443">
        <f>IF(Config!$C$6=1,SUM(+Ene!AK140),IF(Config!$C$6=2,SUM(+Ene!AK140+Feb!AK140),IF(Config!$C$6=3,SUM(+Ene!AK140+Feb!AK140+Mar!AK140),IF(Config!$C$6=4,SUM(+Ene!AK140+Feb!AK140+Mar!AK140+Abr!AK140),IF(Config!$C$6=5,SUM(Ene!AK140+Feb!AK140+Mar!AK140+Abr!AK140+May!AK140),IF(Config!$C$6=6,SUM(+Ene!AK140+Feb!AK140+Mar!AK140+Abr!AK140+May!AK140+Jun!AK140),IF(Config!$C$6=7,SUM(Ene!AK140+Feb!AK140+Mar!AK140+Abr!AK140+May!AK140+Jun!AK140+Jul!AK140),IF(Config!$C$6=8,SUM(+Ene!AK140+Feb!AK140+Mar!AK140+Abr!AK140+May!AK140+Jun!AK140+Jul!AK140+Ago!AK140),IF(Config!$C$6=9,SUM(+Ene!AK140+Feb!AK140+Mar!AK140+Abr!AK140+May!AK140+Jun!AK140+Jul!AK140+Ago!AK140+Set!AK140),IF(Config!$C$6=10,SUM(+Ene!AK140+Feb!AK140+Mar!AK140+Abr!AK140+May!AK140+Jun!AK140+Jul!AK140+Ago!AK140+Set!AK140+Oct!AK140),IF(Config!$C$6=11,SUM(+Ene!AK140+Feb!AK140+Mar!AK140+Abr!AK140+May!AK140+Jun!AK140+Jul!AK140+Ago!AK140+Set!AK140+Oct!AK140+Nov!AK140),IF(Config!$C$6=12,SUM(+Ene!AK140+Feb!AK140+Mar!AK140+Abr!AK140+May!AK140+Jun!AK140+Jul!AK140+Ago!AK140+Set!AK140+Oct!AK140+Nov!AK140+Dic!AK140)))))))))))))</f>
        <v>0</v>
      </c>
      <c r="AL140" s="443">
        <f>IF(Config!$C$6=1,SUM(+Ene!AL140),IF(Config!$C$6=2,SUM(+Ene!AL140+Feb!AL140),IF(Config!$C$6=3,SUM(+Ene!AL140+Feb!AL140+Mar!AL140),IF(Config!$C$6=4,SUM(+Ene!AL140+Feb!AL140+Mar!AL140+Abr!AL140),IF(Config!$C$6=5,SUM(Ene!AL140+Feb!AL140+Mar!AL140+Abr!AL140+May!AL140),IF(Config!$C$6=6,SUM(+Ene!AL140+Feb!AL140+Mar!AL140+Abr!AL140+May!AL140+Jun!AL140),IF(Config!$C$6=7,SUM(Ene!AL140+Feb!AL140+Mar!AL140+Abr!AL140+May!AL140+Jun!AL140+Jul!AL140),IF(Config!$C$6=8,SUM(+Ene!AL140+Feb!AL140+Mar!AL140+Abr!AL140+May!AL140+Jun!AL140+Jul!AL140+Ago!AL140),IF(Config!$C$6=9,SUM(+Ene!AL140+Feb!AL140+Mar!AL140+Abr!AL140+May!AL140+Jun!AL140+Jul!AL140+Ago!AL140+Set!AL140),IF(Config!$C$6=10,SUM(+Ene!AL140+Feb!AL140+Mar!AL140+Abr!AL140+May!AL140+Jun!AL140+Jul!AL140+Ago!AL140+Set!AL140+Oct!AL140),IF(Config!$C$6=11,SUM(+Ene!AL140+Feb!AL140+Mar!AL140+Abr!AL140+May!AL140+Jun!AL140+Jul!AL140+Ago!AL140+Set!AL140+Oct!AL140+Nov!AL140),IF(Config!$C$6=12,SUM(+Ene!AL140+Feb!AL140+Mar!AL140+Abr!AL140+May!AL140+Jun!AL140+Jul!AL140+Ago!AL140+Set!AL140+Oct!AL140+Nov!AL140+Dic!AL140)))))))))))))</f>
        <v>0</v>
      </c>
      <c r="AM140" s="443">
        <f>IF(Config!$C$6=1,SUM(+Ene!AM140),IF(Config!$C$6=2,SUM(+Ene!AM140+Feb!AM140),IF(Config!$C$6=3,SUM(+Ene!AM140+Feb!AM140+Mar!AM140),IF(Config!$C$6=4,SUM(+Ene!AM140+Feb!AM140+Mar!AM140+Abr!AM140),IF(Config!$C$6=5,SUM(Ene!AM140+Feb!AM140+Mar!AM140+Abr!AM140+May!AM140),IF(Config!$C$6=6,SUM(+Ene!AM140+Feb!AM140+Mar!AM140+Abr!AM140+May!AM140+Jun!AM140),IF(Config!$C$6=7,SUM(Ene!AM140+Feb!AM140+Mar!AM140+Abr!AM140+May!AM140+Jun!AM140+Jul!AM140),IF(Config!$C$6=8,SUM(+Ene!AM140+Feb!AM140+Mar!AM140+Abr!AM140+May!AM140+Jun!AM140+Jul!AM140+Ago!AM140),IF(Config!$C$6=9,SUM(+Ene!AM140+Feb!AM140+Mar!AM140+Abr!AM140+May!AM140+Jun!AM140+Jul!AM140+Ago!AM140+Set!AM140),IF(Config!$C$6=10,SUM(+Ene!AM140+Feb!AM140+Mar!AM140+Abr!AM140+May!AM140+Jun!AM140+Jul!AM140+Ago!AM140+Set!AM140+Oct!AM140),IF(Config!$C$6=11,SUM(+Ene!AM140+Feb!AM140+Mar!AM140+Abr!AM140+May!AM140+Jun!AM140+Jul!AM140+Ago!AM140+Set!AM140+Oct!AM140+Nov!AM140),IF(Config!$C$6=12,SUM(+Ene!AM140+Feb!AM140+Mar!AM140+Abr!AM140+May!AM140+Jun!AM140+Jul!AM140+Ago!AM140+Set!AM140+Oct!AM140+Nov!AM140+Dic!AM140)))))))))))))</f>
        <v>0</v>
      </c>
      <c r="AN140" s="443">
        <f>IF(Config!$C$6=1,SUM(+Ene!AN140),IF(Config!$C$6=2,SUM(+Ene!AN140+Feb!AN140),IF(Config!$C$6=3,SUM(+Ene!AN140+Feb!AN140+Mar!AN140),IF(Config!$C$6=4,SUM(+Ene!AN140+Feb!AN140+Mar!AN140+Abr!AN140),IF(Config!$C$6=5,SUM(Ene!AN140+Feb!AN140+Mar!AN140+Abr!AN140+May!AN140),IF(Config!$C$6=6,SUM(+Ene!AN140+Feb!AN140+Mar!AN140+Abr!AN140+May!AN140+Jun!AN140),IF(Config!$C$6=7,SUM(Ene!AN140+Feb!AN140+Mar!AN140+Abr!AN140+May!AN140+Jun!AN140+Jul!AN140),IF(Config!$C$6=8,SUM(+Ene!AN140+Feb!AN140+Mar!AN140+Abr!AN140+May!AN140+Jun!AN140+Jul!AN140+Ago!AN140),IF(Config!$C$6=9,SUM(+Ene!AN140+Feb!AN140+Mar!AN140+Abr!AN140+May!AN140+Jun!AN140+Jul!AN140+Ago!AN140+Set!AN140),IF(Config!$C$6=10,SUM(+Ene!AN140+Feb!AN140+Mar!AN140+Abr!AN140+May!AN140+Jun!AN140+Jul!AN140+Ago!AN140+Set!AN140+Oct!AN140),IF(Config!$C$6=11,SUM(+Ene!AN140+Feb!AN140+Mar!AN140+Abr!AN140+May!AN140+Jun!AN140+Jul!AN140+Ago!AN140+Set!AN140+Oct!AN140+Nov!AN140),IF(Config!$C$6=12,SUM(+Ene!AN140+Feb!AN140+Mar!AN140+Abr!AN140+May!AN140+Jun!AN140+Jul!AN140+Ago!AN140+Set!AN140+Oct!AN140+Nov!AN140+Dic!AN140)))))))))))))</f>
        <v>0</v>
      </c>
      <c r="AO140" s="443">
        <f>IF(Config!$C$6=1,SUM(+Ene!AO140),IF(Config!$C$6=2,SUM(+Ene!AO140+Feb!AO140),IF(Config!$C$6=3,SUM(+Ene!AO140+Feb!AO140+Mar!AO140),IF(Config!$C$6=4,SUM(+Ene!AO140+Feb!AO140+Mar!AO140+Abr!AO140),IF(Config!$C$6=5,SUM(Ene!AO140+Feb!AO140+Mar!AO140+Abr!AO140+May!AO140),IF(Config!$C$6=6,SUM(+Ene!AO140+Feb!AO140+Mar!AO140+Abr!AO140+May!AO140+Jun!AO140),IF(Config!$C$6=7,SUM(Ene!AO140+Feb!AO140+Mar!AO140+Abr!AO140+May!AO140+Jun!AO140+Jul!AO140),IF(Config!$C$6=8,SUM(+Ene!AO140+Feb!AO140+Mar!AO140+Abr!AO140+May!AO140+Jun!AO140+Jul!AO140+Ago!AO140),IF(Config!$C$6=9,SUM(+Ene!AO140+Feb!AO140+Mar!AO140+Abr!AO140+May!AO140+Jun!AO140+Jul!AO140+Ago!AO140+Set!AO140),IF(Config!$C$6=10,SUM(+Ene!AO140+Feb!AO140+Mar!AO140+Abr!AO140+May!AO140+Jun!AO140+Jul!AO140+Ago!AO140+Set!AO140+Oct!AO140),IF(Config!$C$6=11,SUM(+Ene!AO140+Feb!AO140+Mar!AO140+Abr!AO140+May!AO140+Jun!AO140+Jul!AO140+Ago!AO140+Set!AO140+Oct!AO140+Nov!AO140),IF(Config!$C$6=12,SUM(+Ene!AO140+Feb!AO140+Mar!AO140+Abr!AO140+May!AO140+Jun!AO140+Jul!AO140+Ago!AO140+Set!AO140+Oct!AO140+Nov!AO140+Dic!AO140)))))))))))))</f>
        <v>0</v>
      </c>
      <c r="AP140" s="443">
        <f>IF(Config!$C$6=1,SUM(+Ene!AP140),IF(Config!$C$6=2,SUM(+Ene!AP140+Feb!AP140),IF(Config!$C$6=3,SUM(+Ene!AP140+Feb!AP140+Mar!AP140),IF(Config!$C$6=4,SUM(+Ene!AP140+Feb!AP140+Mar!AP140+Abr!AP140),IF(Config!$C$6=5,SUM(Ene!AP140+Feb!AP140+Mar!AP140+Abr!AP140+May!AP140),IF(Config!$C$6=6,SUM(+Ene!AP140+Feb!AP140+Mar!AP140+Abr!AP140+May!AP140+Jun!AP140),IF(Config!$C$6=7,SUM(Ene!AP140+Feb!AP140+Mar!AP140+Abr!AP140+May!AP140+Jun!AP140+Jul!AP140),IF(Config!$C$6=8,SUM(+Ene!AP140+Feb!AP140+Mar!AP140+Abr!AP140+May!AP140+Jun!AP140+Jul!AP140+Ago!AP140),IF(Config!$C$6=9,SUM(+Ene!AP140+Feb!AP140+Mar!AP140+Abr!AP140+May!AP140+Jun!AP140+Jul!AP140+Ago!AP140+Set!AP140),IF(Config!$C$6=10,SUM(+Ene!AP140+Feb!AP140+Mar!AP140+Abr!AP140+May!AP140+Jun!AP140+Jul!AP140+Ago!AP140+Set!AP140+Oct!AP140),IF(Config!$C$6=11,SUM(+Ene!AP140+Feb!AP140+Mar!AP140+Abr!AP140+May!AP140+Jun!AP140+Jul!AP140+Ago!AP140+Set!AP140+Oct!AP140+Nov!AP140),IF(Config!$C$6=12,SUM(+Ene!AP140+Feb!AP140+Mar!AP140+Abr!AP140+May!AP140+Jun!AP140+Jul!AP140+Ago!AP140+Set!AP140+Oct!AP140+Nov!AP140+Dic!AP140)))))))))))))</f>
        <v>0</v>
      </c>
      <c r="AQ140" s="443">
        <f>IF(Config!$C$6=1,SUM(+Ene!AQ140),IF(Config!$C$6=2,SUM(+Ene!AQ140+Feb!AQ140),IF(Config!$C$6=3,SUM(+Ene!AQ140+Feb!AQ140+Mar!AQ140),IF(Config!$C$6=4,SUM(+Ene!AQ140+Feb!AQ140+Mar!AQ140+Abr!AQ140),IF(Config!$C$6=5,SUM(Ene!AQ140+Feb!AQ140+Mar!AQ140+Abr!AQ140+May!AQ140),IF(Config!$C$6=6,SUM(+Ene!AQ140+Feb!AQ140+Mar!AQ140+Abr!AQ140+May!AQ140+Jun!AQ140),IF(Config!$C$6=7,SUM(Ene!AQ140+Feb!AQ140+Mar!AQ140+Abr!AQ140+May!AQ140+Jun!AQ140+Jul!AQ140),IF(Config!$C$6=8,SUM(+Ene!AQ140+Feb!AQ140+Mar!AQ140+Abr!AQ140+May!AQ140+Jun!AQ140+Jul!AQ140+Ago!AQ140),IF(Config!$C$6=9,SUM(+Ene!AQ140+Feb!AQ140+Mar!AQ140+Abr!AQ140+May!AQ140+Jun!AQ140+Jul!AQ140+Ago!AQ140+Set!AQ140),IF(Config!$C$6=10,SUM(+Ene!AQ140+Feb!AQ140+Mar!AQ140+Abr!AQ140+May!AQ140+Jun!AQ140+Jul!AQ140+Ago!AQ140+Set!AQ140+Oct!AQ140),IF(Config!$C$6=11,SUM(+Ene!AQ140+Feb!AQ140+Mar!AQ140+Abr!AQ140+May!AQ140+Jun!AQ140+Jul!AQ140+Ago!AQ140+Set!AQ140+Oct!AQ140+Nov!AQ140),IF(Config!$C$6=12,SUM(+Ene!AQ140+Feb!AQ140+Mar!AQ140+Abr!AQ140+May!AQ140+Jun!AQ140+Jul!AQ140+Ago!AQ140+Set!AQ140+Oct!AQ140+Nov!AQ140+Dic!AQ140)))))))))))))</f>
        <v>0</v>
      </c>
      <c r="AR140" s="443">
        <f>IF(Config!$C$6=1,SUM(+Ene!AR140),IF(Config!$C$6=2,SUM(+Ene!AR140+Feb!AR140),IF(Config!$C$6=3,SUM(+Ene!AR140+Feb!AR140+Mar!AR140),IF(Config!$C$6=4,SUM(+Ene!AR140+Feb!AR140+Mar!AR140+Abr!AR140),IF(Config!$C$6=5,SUM(Ene!AR140+Feb!AR140+Mar!AR140+Abr!AR140+May!AR140),IF(Config!$C$6=6,SUM(+Ene!AR140+Feb!AR140+Mar!AR140+Abr!AR140+May!AR140+Jun!AR140),IF(Config!$C$6=7,SUM(Ene!AR140+Feb!AR140+Mar!AR140+Abr!AR140+May!AR140+Jun!AR140+Jul!AR140),IF(Config!$C$6=8,SUM(+Ene!AR140+Feb!AR140+Mar!AR140+Abr!AR140+May!AR140+Jun!AR140+Jul!AR140+Ago!AR140),IF(Config!$C$6=9,SUM(+Ene!AR140+Feb!AR140+Mar!AR140+Abr!AR140+May!AR140+Jun!AR140+Jul!AR140+Ago!AR140+Set!AR140),IF(Config!$C$6=10,SUM(+Ene!AR140+Feb!AR140+Mar!AR140+Abr!AR140+May!AR140+Jun!AR140+Jul!AR140+Ago!AR140+Set!AR140+Oct!AR140),IF(Config!$C$6=11,SUM(+Ene!AR140+Feb!AR140+Mar!AR140+Abr!AR140+May!AR140+Jun!AR140+Jul!AR140+Ago!AR140+Set!AR140+Oct!AR140+Nov!AR140),IF(Config!$C$6=12,SUM(+Ene!AR140+Feb!AR140+Mar!AR140+Abr!AR140+May!AR140+Jun!AR140+Jul!AR140+Ago!AR140+Set!AR140+Oct!AR140+Nov!AR140+Dic!AR140)))))))))))))</f>
        <v>0</v>
      </c>
      <c r="AS140" s="443">
        <f>IF(Config!$C$6=1,SUM(+Ene!AS140),IF(Config!$C$6=2,SUM(+Ene!AS140+Feb!AS140),IF(Config!$C$6=3,SUM(+Ene!AS140+Feb!AS140+Mar!AS140),IF(Config!$C$6=4,SUM(+Ene!AS140+Feb!AS140+Mar!AS140+Abr!AS140),IF(Config!$C$6=5,SUM(Ene!AS140+Feb!AS140+Mar!AS140+Abr!AS140+May!AS140),IF(Config!$C$6=6,SUM(+Ene!AS140+Feb!AS140+Mar!AS140+Abr!AS140+May!AS140+Jun!AS140),IF(Config!$C$6=7,SUM(Ene!AS140+Feb!AS140+Mar!AS140+Abr!AS140+May!AS140+Jun!AS140+Jul!AS140),IF(Config!$C$6=8,SUM(+Ene!AS140+Feb!AS140+Mar!AS140+Abr!AS140+May!AS140+Jun!AS140+Jul!AS140+Ago!AS140),IF(Config!$C$6=9,SUM(+Ene!AS140+Feb!AS140+Mar!AS140+Abr!AS140+May!AS140+Jun!AS140+Jul!AS140+Ago!AS140+Set!AS140),IF(Config!$C$6=10,SUM(+Ene!AS140+Feb!AS140+Mar!AS140+Abr!AS140+May!AS140+Jun!AS140+Jul!AS140+Ago!AS140+Set!AS140+Oct!AS140),IF(Config!$C$6=11,SUM(+Ene!AS140+Feb!AS140+Mar!AS140+Abr!AS140+May!AS140+Jun!AS140+Jul!AS140+Ago!AS140+Set!AS140+Oct!AS140+Nov!AS140),IF(Config!$C$6=12,SUM(+Ene!AS140+Feb!AS140+Mar!AS140+Abr!AS140+May!AS140+Jun!AS140+Jul!AS140+Ago!AS140+Set!AS140+Oct!AS140+Nov!AS140+Dic!AS140)))))))))))))</f>
        <v>0</v>
      </c>
      <c r="AT140" s="443">
        <f>IF(Config!$C$6=1,SUM(+Ene!AT140),IF(Config!$C$6=2,SUM(+Ene!AT140+Feb!AT140),IF(Config!$C$6=3,SUM(+Ene!AT140+Feb!AT140+Mar!AT140),IF(Config!$C$6=4,SUM(+Ene!AT140+Feb!AT140+Mar!AT140+Abr!AT140),IF(Config!$C$6=5,SUM(Ene!AT140+Feb!AT140+Mar!AT140+Abr!AT140+May!AT140),IF(Config!$C$6=6,SUM(+Ene!AT140+Feb!AT140+Mar!AT140+Abr!AT140+May!AT140+Jun!AT140),IF(Config!$C$6=7,SUM(Ene!AT140+Feb!AT140+Mar!AT140+Abr!AT140+May!AT140+Jun!AT140+Jul!AT140),IF(Config!$C$6=8,SUM(+Ene!AT140+Feb!AT140+Mar!AT140+Abr!AT140+May!AT140+Jun!AT140+Jul!AT140+Ago!AT140),IF(Config!$C$6=9,SUM(+Ene!AT140+Feb!AT140+Mar!AT140+Abr!AT140+May!AT140+Jun!AT140+Jul!AT140+Ago!AT140+Set!AT140),IF(Config!$C$6=10,SUM(+Ene!AT140+Feb!AT140+Mar!AT140+Abr!AT140+May!AT140+Jun!AT140+Jul!AT140+Ago!AT140+Set!AT140+Oct!AT140),IF(Config!$C$6=11,SUM(+Ene!AT140+Feb!AT140+Mar!AT140+Abr!AT140+May!AT140+Jun!AT140+Jul!AT140+Ago!AT140+Set!AT140+Oct!AT140+Nov!AT140),IF(Config!$C$6=12,SUM(+Ene!AT140+Feb!AT140+Mar!AT140+Abr!AT140+May!AT140+Jun!AT140+Jul!AT140+Ago!AT140+Set!AT140+Oct!AT140+Nov!AT140+Dic!AT140)))))))))))))</f>
        <v>0</v>
      </c>
      <c r="AU140">
        <f t="shared" si="79"/>
        <v>0</v>
      </c>
      <c r="AV140" s="440">
        <f t="shared" si="93"/>
        <v>0</v>
      </c>
      <c r="AW140" s="440">
        <f t="shared" si="94"/>
        <v>0</v>
      </c>
      <c r="AX140" s="440">
        <f t="shared" si="95"/>
        <v>0</v>
      </c>
      <c r="AY140" s="440">
        <f t="shared" si="96"/>
        <v>0</v>
      </c>
      <c r="AZ140" s="440">
        <f t="shared" si="97"/>
        <v>0</v>
      </c>
      <c r="BA140" s="440">
        <f t="shared" si="98"/>
        <v>0</v>
      </c>
      <c r="BB140" s="37">
        <f t="shared" si="92"/>
        <v>0</v>
      </c>
      <c r="BC140" s="440">
        <f t="shared" si="99"/>
        <v>0</v>
      </c>
      <c r="BD140" s="441">
        <f t="shared" si="100"/>
        <v>0</v>
      </c>
      <c r="BE140" s="440">
        <f t="shared" si="101"/>
        <v>0</v>
      </c>
      <c r="BF140" s="54">
        <f t="shared" si="102"/>
        <v>0</v>
      </c>
      <c r="BG140" t="str">
        <f t="shared" si="80"/>
        <v>OK</v>
      </c>
    </row>
    <row r="141" spans="1:59" x14ac:dyDescent="0.25">
      <c r="A141" s="400">
        <v>138</v>
      </c>
      <c r="B141" s="285" t="str">
        <f>METAS!B137</f>
        <v>PORCENTAJE DE ANIMAL MORDEDOR CONTROLADO</v>
      </c>
      <c r="C141" s="286" t="str">
        <f>METAS!D137</f>
        <v>ZOONOSIS</v>
      </c>
      <c r="D141" s="443">
        <f>IF(Config!$C$6=1,SUM(+Ene!D141),IF(Config!$C$6=2,SUM(+Ene!D141+Feb!D141),IF(Config!$C$6=3,SUM(+Ene!D141+Feb!D141+Mar!D141),IF(Config!$C$6=4,SUM(+Ene!D141+Feb!D141+Mar!D141+Abr!D141),IF(Config!$C$6=5,SUM(Ene!D141+Feb!D141+Mar!D141+Abr!D141+May!D141),IF(Config!$C$6=6,SUM(+Ene!D141+Feb!D141+Mar!D141+Abr!D141+May!D141+Jun!D141),IF(Config!$C$6=7,SUM(Ene!D141+Feb!D141+Mar!D141+Abr!D141+May!D141+Jun!D141+Jul!D141),IF(Config!$C$6=8,SUM(+Ene!D141+Feb!D141+Mar!D141+Abr!D141+May!D141+Jun!D141+Jul!D141+Ago!D141),IF(Config!$C$6=9,SUM(+Ene!D141+Feb!D141+Mar!D141+Abr!D141+May!D141+Jun!D141+Jul!D141+Ago!D141+Set!D141),IF(Config!$C$6=10,SUM(+Ene!D141+Feb!D141+Mar!D141+Abr!D141+May!D141+Jun!D141+Jul!D141+Ago!D141+Set!D141+Oct!D141),IF(Config!$C$6=11,SUM(+Ene!D141+Feb!D141+Mar!D141+Abr!D141+May!D141+Jun!D141+Jul!D141+Ago!D141+Set!D141+Oct!D141+Nov!D141),IF(Config!$C$6=12,SUM(+Ene!D141+Feb!D141+Mar!D141+Abr!D141+May!D141+Jun!D141+Jul!D141+Ago!D141+Set!D141+Oct!D141+Nov!D141+Dic!D141)))))))))))))</f>
        <v>0</v>
      </c>
      <c r="E141" s="443">
        <f>IF(Config!$C$6=1,SUM(+Ene!E141),IF(Config!$C$6=2,SUM(+Ene!E141+Feb!E141),IF(Config!$C$6=3,SUM(+Ene!E141+Feb!E141+Mar!E141),IF(Config!$C$6=4,SUM(+Ene!E141+Feb!E141+Mar!E141+Abr!E141),IF(Config!$C$6=5,SUM(Ene!E141+Feb!E141+Mar!E141+Abr!E141+May!E141),IF(Config!$C$6=6,SUM(+Ene!E141+Feb!E141+Mar!E141+Abr!E141+May!E141+Jun!E141),IF(Config!$C$6=7,SUM(Ene!E141+Feb!E141+Mar!E141+Abr!E141+May!E141+Jun!E141+Jul!E141),IF(Config!$C$6=8,SUM(+Ene!E141+Feb!E141+Mar!E141+Abr!E141+May!E141+Jun!E141+Jul!E141+Ago!E141),IF(Config!$C$6=9,SUM(+Ene!E141+Feb!E141+Mar!E141+Abr!E141+May!E141+Jun!E141+Jul!E141+Ago!E141+Set!E141),IF(Config!$C$6=10,SUM(+Ene!E141+Feb!E141+Mar!E141+Abr!E141+May!E141+Jun!E141+Jul!E141+Ago!E141+Set!E141+Oct!E141),IF(Config!$C$6=11,SUM(+Ene!E141+Feb!E141+Mar!E141+Abr!E141+May!E141+Jun!E141+Jul!E141+Ago!E141+Set!E141+Oct!E141+Nov!E141),IF(Config!$C$6=12,SUM(+Ene!E141+Feb!E141+Mar!E141+Abr!E141+May!E141+Jun!E141+Jul!E141+Ago!E141+Set!E141+Oct!E141+Nov!E141+Dic!E141)))))))))))))</f>
        <v>0</v>
      </c>
      <c r="F141" s="429">
        <f>IF(Config!$C$6=1,SUM(+Ene!F161),IF(Config!$C$6=2,SUM(+Ene!F161+Feb!F161),IF(Config!$C$6=3,SUM(+Ene!F161+Feb!F161+Mar!F161),IF(Config!$C$6=4,SUM(+Ene!F161+Feb!F161+Mar!F161+Abr!F161),IF(Config!$C$6=5,SUM(Ene!F161+Feb!F161+Mar!F161+Abr!F161+May!F161),IF(Config!$C$6=6,SUM(+Ene!F161+Feb!F161+Mar!F161+Abr!F161+May!F161+Jun!F161),IF(Config!$C$6=7,SUM(Ene!F161+Feb!F161+Mar!F161+Abr!F161+May!F161+Jun!F161+Jul!F161),IF(Config!$C$6=8,SUM(+Ene!F161+Feb!F161+Mar!F161+Abr!F161+May!F161+Jun!F161+Jul!F161+Ago!F161),IF(Config!$C$6=9,SUM(+Ene!F161+Feb!F161+Mar!F161+Abr!F161+May!F161+Jun!F161+Jul!F161+Ago!F161+Set!F161),IF(Config!$C$6=10,SUM(+Ene!F161+Feb!F161+Mar!F161+Abr!F161+May!F161+Jun!F161+Jul!F161+Ago!F161+Set!F161+Oct!F161),IF(Config!$C$6=11,SUM(+Ene!F161+Feb!F161+Mar!F161+Abr!F161+May!F161+Jun!F161+Jul!F161+Ago!F161+Set!F161+Oct!F161+Nov!F161),IF(Config!$C$6=12,SUM(+Ene!F161+Feb!F161+Mar!F161+Abr!F161+May!F161+Jun!F161+Jul!F161+Ago!F161+Set!F161+Oct!F161+Nov!F161+Dic!F161)))))))))))))</f>
        <v>0</v>
      </c>
      <c r="G141" s="443">
        <f>IF(Config!$C$6=1,SUM(+Ene!G141),IF(Config!$C$6=2,SUM(+Ene!G141+Feb!G141),IF(Config!$C$6=3,SUM(+Ene!G141+Feb!G141+Mar!G141),IF(Config!$C$6=4,SUM(+Ene!G141+Feb!G141+Mar!G141+Abr!G141),IF(Config!$C$6=5,SUM(Ene!G141+Feb!G141+Mar!G141+Abr!G141+May!G141),IF(Config!$C$6=6,SUM(+Ene!G141+Feb!G141+Mar!G141+Abr!G141+May!G141+Jun!G141),IF(Config!$C$6=7,SUM(Ene!G141+Feb!G141+Mar!G141+Abr!G141+May!G141+Jun!G141+Jul!G141),IF(Config!$C$6=8,SUM(+Ene!G141+Feb!G141+Mar!G141+Abr!G141+May!G141+Jun!G141+Jul!G141+Ago!G141),IF(Config!$C$6=9,SUM(+Ene!G141+Feb!G141+Mar!G141+Abr!G141+May!G141+Jun!G141+Jul!G141+Ago!G141+Set!G141),IF(Config!$C$6=10,SUM(+Ene!G141+Feb!G141+Mar!G141+Abr!G141+May!G141+Jun!G141+Jul!G141+Ago!G141+Set!G141+Oct!G141),IF(Config!$C$6=11,SUM(+Ene!G141+Feb!G141+Mar!G141+Abr!G141+May!G141+Jun!G141+Jul!G141+Ago!G141+Set!G141+Oct!G141+Nov!G141),IF(Config!$C$6=12,SUM(+Ene!G141+Feb!G141+Mar!G141+Abr!G141+May!G141+Jun!G141+Jul!G141+Ago!G141+Set!G141+Oct!G141+Nov!G141+Dic!G141)))))))))))))</f>
        <v>0</v>
      </c>
      <c r="H141" s="443">
        <f>IF(Config!$C$6=1,SUM(+Ene!H141),IF(Config!$C$6=2,SUM(+Ene!H141+Feb!H141),IF(Config!$C$6=3,SUM(+Ene!H141+Feb!H141+Mar!H141),IF(Config!$C$6=4,SUM(+Ene!H141+Feb!H141+Mar!H141+Abr!H141),IF(Config!$C$6=5,SUM(Ene!H141+Feb!H141+Mar!H141+Abr!H141+May!H141),IF(Config!$C$6=6,SUM(+Ene!H141+Feb!H141+Mar!H141+Abr!H141+May!H141+Jun!H141),IF(Config!$C$6=7,SUM(Ene!H141+Feb!H141+Mar!H141+Abr!H141+May!H141+Jun!H141+Jul!H141),IF(Config!$C$6=8,SUM(+Ene!H141+Feb!H141+Mar!H141+Abr!H141+May!H141+Jun!H141+Jul!H141+Ago!H141),IF(Config!$C$6=9,SUM(+Ene!H141+Feb!H141+Mar!H141+Abr!H141+May!H141+Jun!H141+Jul!H141+Ago!H141+Set!H141),IF(Config!$C$6=10,SUM(+Ene!H141+Feb!H141+Mar!H141+Abr!H141+May!H141+Jun!H141+Jul!H141+Ago!H141+Set!H141+Oct!H141),IF(Config!$C$6=11,SUM(+Ene!H141+Feb!H141+Mar!H141+Abr!H141+May!H141+Jun!H141+Jul!H141+Ago!H141+Set!H141+Oct!H141+Nov!H141),IF(Config!$C$6=12,SUM(+Ene!H141+Feb!H141+Mar!H141+Abr!H141+May!H141+Jun!H141+Jul!H141+Ago!H141+Set!H141+Oct!H141+Nov!H141+Dic!H141)))))))))))))</f>
        <v>0</v>
      </c>
      <c r="I141" s="443">
        <f>IF(Config!$C$6=1,SUM(+Ene!I141),IF(Config!$C$6=2,SUM(+Ene!I141+Feb!I141),IF(Config!$C$6=3,SUM(+Ene!I141+Feb!I141+Mar!I141),IF(Config!$C$6=4,SUM(+Ene!I141+Feb!I141+Mar!I141+Abr!I141),IF(Config!$C$6=5,SUM(Ene!I141+Feb!I141+Mar!I141+Abr!I141+May!I141),IF(Config!$C$6=6,SUM(+Ene!I141+Feb!I141+Mar!I141+Abr!I141+May!I141+Jun!I141),IF(Config!$C$6=7,SUM(Ene!I141+Feb!I141+Mar!I141+Abr!I141+May!I141+Jun!I141+Jul!I141),IF(Config!$C$6=8,SUM(+Ene!I141+Feb!I141+Mar!I141+Abr!I141+May!I141+Jun!I141+Jul!I141+Ago!I141),IF(Config!$C$6=9,SUM(+Ene!I141+Feb!I141+Mar!I141+Abr!I141+May!I141+Jun!I141+Jul!I141+Ago!I141+Set!I141),IF(Config!$C$6=10,SUM(+Ene!I141+Feb!I141+Mar!I141+Abr!I141+May!I141+Jun!I141+Jul!I141+Ago!I141+Set!I141+Oct!I141),IF(Config!$C$6=11,SUM(+Ene!I141+Feb!I141+Mar!I141+Abr!I141+May!I141+Jun!I141+Jul!I141+Ago!I141+Set!I141+Oct!I141+Nov!I141),IF(Config!$C$6=12,SUM(+Ene!I141+Feb!I141+Mar!I141+Abr!I141+May!I141+Jun!I141+Jul!I141+Ago!I141+Set!I141+Oct!I141+Nov!I141+Dic!I141)))))))))))))</f>
        <v>0</v>
      </c>
      <c r="J141" s="443">
        <f>IF(Config!$C$6=1,SUM(+Ene!J141),IF(Config!$C$6=2,SUM(+Ene!J141+Feb!J141),IF(Config!$C$6=3,SUM(+Ene!J141+Feb!J141+Mar!J141),IF(Config!$C$6=4,SUM(+Ene!J141+Feb!J141+Mar!J141+Abr!J141),IF(Config!$C$6=5,SUM(Ene!J141+Feb!J141+Mar!J141+Abr!J141+May!J141),IF(Config!$C$6=6,SUM(+Ene!J141+Feb!J141+Mar!J141+Abr!J141+May!J141+Jun!J141),IF(Config!$C$6=7,SUM(Ene!J141+Feb!J141+Mar!J141+Abr!J141+May!J141+Jun!J141+Jul!J141),IF(Config!$C$6=8,SUM(+Ene!J141+Feb!J141+Mar!J141+Abr!J141+May!J141+Jun!J141+Jul!J141+Ago!J141),IF(Config!$C$6=9,SUM(+Ene!J141+Feb!J141+Mar!J141+Abr!J141+May!J141+Jun!J141+Jul!J141+Ago!J141+Set!J141),IF(Config!$C$6=10,SUM(+Ene!J141+Feb!J141+Mar!J141+Abr!J141+May!J141+Jun!J141+Jul!J141+Ago!J141+Set!J141+Oct!J141),IF(Config!$C$6=11,SUM(+Ene!J141+Feb!J141+Mar!J141+Abr!J141+May!J141+Jun!J141+Jul!J141+Ago!J141+Set!J141+Oct!J141+Nov!J141),IF(Config!$C$6=12,SUM(+Ene!J141+Feb!J141+Mar!J141+Abr!J141+May!J141+Jun!J141+Jul!J141+Ago!J141+Set!J141+Oct!J141+Nov!J141+Dic!J141)))))))))))))</f>
        <v>0</v>
      </c>
      <c r="K141" s="443">
        <f>IF(Config!$C$6=1,SUM(+Ene!K141),IF(Config!$C$6=2,SUM(+Ene!K141+Feb!K141),IF(Config!$C$6=3,SUM(+Ene!K141+Feb!K141+Mar!K141),IF(Config!$C$6=4,SUM(+Ene!K141+Feb!K141+Mar!K141+Abr!K141),IF(Config!$C$6=5,SUM(Ene!K141+Feb!K141+Mar!K141+Abr!K141+May!K141),IF(Config!$C$6=6,SUM(+Ene!K141+Feb!K141+Mar!K141+Abr!K141+May!K141+Jun!K141),IF(Config!$C$6=7,SUM(Ene!K141+Feb!K141+Mar!K141+Abr!K141+May!K141+Jun!K141+Jul!K141),IF(Config!$C$6=8,SUM(+Ene!K141+Feb!K141+Mar!K141+Abr!K141+May!K141+Jun!K141+Jul!K141+Ago!K141),IF(Config!$C$6=9,SUM(+Ene!K141+Feb!K141+Mar!K141+Abr!K141+May!K141+Jun!K141+Jul!K141+Ago!K141+Set!K141),IF(Config!$C$6=10,SUM(+Ene!K141+Feb!K141+Mar!K141+Abr!K141+May!K141+Jun!K141+Jul!K141+Ago!K141+Set!K141+Oct!K141),IF(Config!$C$6=11,SUM(+Ene!K141+Feb!K141+Mar!K141+Abr!K141+May!K141+Jun!K141+Jul!K141+Ago!K141+Set!K141+Oct!K141+Nov!K141),IF(Config!$C$6=12,SUM(+Ene!K141+Feb!K141+Mar!K141+Abr!K141+May!K141+Jun!K141+Jul!K141+Ago!K141+Set!K141+Oct!K141+Nov!K141+Dic!K141)))))))))))))</f>
        <v>0</v>
      </c>
      <c r="L141" s="443">
        <f>IF(Config!$C$6=1,SUM(+Ene!L141),IF(Config!$C$6=2,SUM(+Ene!L141+Feb!L141),IF(Config!$C$6=3,SUM(+Ene!L141+Feb!L141+Mar!L141),IF(Config!$C$6=4,SUM(+Ene!L141+Feb!L141+Mar!L141+Abr!L141),IF(Config!$C$6=5,SUM(Ene!L141+Feb!L141+Mar!L141+Abr!L141+May!L141),IF(Config!$C$6=6,SUM(+Ene!L141+Feb!L141+Mar!L141+Abr!L141+May!L141+Jun!L141),IF(Config!$C$6=7,SUM(Ene!L141+Feb!L141+Mar!L141+Abr!L141+May!L141+Jun!L141+Jul!L141),IF(Config!$C$6=8,SUM(+Ene!L141+Feb!L141+Mar!L141+Abr!L141+May!L141+Jun!L141+Jul!L141+Ago!L141),IF(Config!$C$6=9,SUM(+Ene!L141+Feb!L141+Mar!L141+Abr!L141+May!L141+Jun!L141+Jul!L141+Ago!L141+Set!L141),IF(Config!$C$6=10,SUM(+Ene!L141+Feb!L141+Mar!L141+Abr!L141+May!L141+Jun!L141+Jul!L141+Ago!L141+Set!L141+Oct!L141),IF(Config!$C$6=11,SUM(+Ene!L141+Feb!L141+Mar!L141+Abr!L141+May!L141+Jun!L141+Jul!L141+Ago!L141+Set!L141+Oct!L141+Nov!L141),IF(Config!$C$6=12,SUM(+Ene!L141+Feb!L141+Mar!L141+Abr!L141+May!L141+Jun!L141+Jul!L141+Ago!L141+Set!L141+Oct!L141+Nov!L141+Dic!L141)))))))))))))</f>
        <v>0</v>
      </c>
      <c r="M141" s="443">
        <f>IF(Config!$C$6=1,SUM(+Ene!M141),IF(Config!$C$6=2,SUM(+Ene!M141+Feb!M141),IF(Config!$C$6=3,SUM(+Ene!M141+Feb!M141+Mar!M141),IF(Config!$C$6=4,SUM(+Ene!M141+Feb!M141+Mar!M141+Abr!M141),IF(Config!$C$6=5,SUM(Ene!M141+Feb!M141+Mar!M141+Abr!M141+May!M141),IF(Config!$C$6=6,SUM(+Ene!M141+Feb!M141+Mar!M141+Abr!M141+May!M141+Jun!M141),IF(Config!$C$6=7,SUM(Ene!M141+Feb!M141+Mar!M141+Abr!M141+May!M141+Jun!M141+Jul!M141),IF(Config!$C$6=8,SUM(+Ene!M141+Feb!M141+Mar!M141+Abr!M141+May!M141+Jun!M141+Jul!M141+Ago!M141),IF(Config!$C$6=9,SUM(+Ene!M141+Feb!M141+Mar!M141+Abr!M141+May!M141+Jun!M141+Jul!M141+Ago!M141+Set!M141),IF(Config!$C$6=10,SUM(+Ene!M141+Feb!M141+Mar!M141+Abr!M141+May!M141+Jun!M141+Jul!M141+Ago!M141+Set!M141+Oct!M141),IF(Config!$C$6=11,SUM(+Ene!M141+Feb!M141+Mar!M141+Abr!M141+May!M141+Jun!M141+Jul!M141+Ago!M141+Set!M141+Oct!M141+Nov!M141),IF(Config!$C$6=12,SUM(+Ene!M141+Feb!M141+Mar!M141+Abr!M141+May!M141+Jun!M141+Jul!M141+Ago!M141+Set!M141+Oct!M141+Nov!M141+Dic!M141)))))))))))))</f>
        <v>0</v>
      </c>
      <c r="N141" s="443">
        <f>IF(Config!$C$6=1,SUM(+Ene!N141),IF(Config!$C$6=2,SUM(+Ene!N141+Feb!N141),IF(Config!$C$6=3,SUM(+Ene!N141+Feb!N141+Mar!N141),IF(Config!$C$6=4,SUM(+Ene!N141+Feb!N141+Mar!N141+Abr!N141),IF(Config!$C$6=5,SUM(Ene!N141+Feb!N141+Mar!N141+Abr!N141+May!N141),IF(Config!$C$6=6,SUM(+Ene!N141+Feb!N141+Mar!N141+Abr!N141+May!N141+Jun!N141),IF(Config!$C$6=7,SUM(Ene!N141+Feb!N141+Mar!N141+Abr!N141+May!N141+Jun!N141+Jul!N141),IF(Config!$C$6=8,SUM(+Ene!N141+Feb!N141+Mar!N141+Abr!N141+May!N141+Jun!N141+Jul!N141+Ago!N141),IF(Config!$C$6=9,SUM(+Ene!N141+Feb!N141+Mar!N141+Abr!N141+May!N141+Jun!N141+Jul!N141+Ago!N141+Set!N141),IF(Config!$C$6=10,SUM(+Ene!N141+Feb!N141+Mar!N141+Abr!N141+May!N141+Jun!N141+Jul!N141+Ago!N141+Set!N141+Oct!N141),IF(Config!$C$6=11,SUM(+Ene!N141+Feb!N141+Mar!N141+Abr!N141+May!N141+Jun!N141+Jul!N141+Ago!N141+Set!N141+Oct!N141+Nov!N141),IF(Config!$C$6=12,SUM(+Ene!N141+Feb!N141+Mar!N141+Abr!N141+May!N141+Jun!N141+Jul!N141+Ago!N141+Set!N141+Oct!N141+Nov!N141+Dic!N141)))))))))))))</f>
        <v>0</v>
      </c>
      <c r="O141" s="443">
        <f>IF(Config!$C$6=1,SUM(+Ene!O141),IF(Config!$C$6=2,SUM(+Ene!O141+Feb!O141),IF(Config!$C$6=3,SUM(+Ene!O141+Feb!O141+Mar!O141),IF(Config!$C$6=4,SUM(+Ene!O141+Feb!O141+Mar!O141+Abr!O141),IF(Config!$C$6=5,SUM(Ene!O141+Feb!O141+Mar!O141+Abr!O141+May!O141),IF(Config!$C$6=6,SUM(+Ene!O141+Feb!O141+Mar!O141+Abr!O141+May!O141+Jun!O141),IF(Config!$C$6=7,SUM(Ene!O141+Feb!O141+Mar!O141+Abr!O141+May!O141+Jun!O141+Jul!O141),IF(Config!$C$6=8,SUM(+Ene!O141+Feb!O141+Mar!O141+Abr!O141+May!O141+Jun!O141+Jul!O141+Ago!O141),IF(Config!$C$6=9,SUM(+Ene!O141+Feb!O141+Mar!O141+Abr!O141+May!O141+Jun!O141+Jul!O141+Ago!O141+Set!O141),IF(Config!$C$6=10,SUM(+Ene!O141+Feb!O141+Mar!O141+Abr!O141+May!O141+Jun!O141+Jul!O141+Ago!O141+Set!O141+Oct!O141),IF(Config!$C$6=11,SUM(+Ene!O141+Feb!O141+Mar!O141+Abr!O141+May!O141+Jun!O141+Jul!O141+Ago!O141+Set!O141+Oct!O141+Nov!O141),IF(Config!$C$6=12,SUM(+Ene!O141+Feb!O141+Mar!O141+Abr!O141+May!O141+Jun!O141+Jul!O141+Ago!O141+Set!O141+Oct!O141+Nov!O141+Dic!O141)))))))))))))</f>
        <v>0</v>
      </c>
      <c r="P141" s="443">
        <f>IF(Config!$C$6=1,SUM(+Ene!P141),IF(Config!$C$6=2,SUM(+Ene!P141+Feb!P141),IF(Config!$C$6=3,SUM(+Ene!P141+Feb!P141+Mar!P141),IF(Config!$C$6=4,SUM(+Ene!P141+Feb!P141+Mar!P141+Abr!P141),IF(Config!$C$6=5,SUM(Ene!P141+Feb!P141+Mar!P141+Abr!P141+May!P141),IF(Config!$C$6=6,SUM(+Ene!P141+Feb!P141+Mar!P141+Abr!P141+May!P141+Jun!P141),IF(Config!$C$6=7,SUM(Ene!P141+Feb!P141+Mar!P141+Abr!P141+May!P141+Jun!P141+Jul!P141),IF(Config!$C$6=8,SUM(+Ene!P141+Feb!P141+Mar!P141+Abr!P141+May!P141+Jun!P141+Jul!P141+Ago!P141),IF(Config!$C$6=9,SUM(+Ene!P141+Feb!P141+Mar!P141+Abr!P141+May!P141+Jun!P141+Jul!P141+Ago!P141+Set!P141),IF(Config!$C$6=10,SUM(+Ene!P141+Feb!P141+Mar!P141+Abr!P141+May!P141+Jun!P141+Jul!P141+Ago!P141+Set!P141+Oct!P141),IF(Config!$C$6=11,SUM(+Ene!P141+Feb!P141+Mar!P141+Abr!P141+May!P141+Jun!P141+Jul!P141+Ago!P141+Set!P141+Oct!P141+Nov!P141),IF(Config!$C$6=12,SUM(+Ene!P141+Feb!P141+Mar!P141+Abr!P141+May!P141+Jun!P141+Jul!P141+Ago!P141+Set!P141+Oct!P141+Nov!P141+Dic!P141)))))))))))))</f>
        <v>0</v>
      </c>
      <c r="Q141" s="443">
        <f>IF(Config!$C$6=1,SUM(+Ene!Q141),IF(Config!$C$6=2,SUM(+Ene!Q141+Feb!Q141),IF(Config!$C$6=3,SUM(+Ene!Q141+Feb!Q141+Mar!Q141),IF(Config!$C$6=4,SUM(+Ene!Q141+Feb!Q141+Mar!Q141+Abr!Q141),IF(Config!$C$6=5,SUM(Ene!Q141+Feb!Q141+Mar!Q141+Abr!Q141+May!Q141),IF(Config!$C$6=6,SUM(+Ene!Q141+Feb!Q141+Mar!Q141+Abr!Q141+May!Q141+Jun!Q141),IF(Config!$C$6=7,SUM(Ene!Q141+Feb!Q141+Mar!Q141+Abr!Q141+May!Q141+Jun!Q141+Jul!Q141),IF(Config!$C$6=8,SUM(+Ene!Q141+Feb!Q141+Mar!Q141+Abr!Q141+May!Q141+Jun!Q141+Jul!Q141+Ago!Q141),IF(Config!$C$6=9,SUM(+Ene!Q141+Feb!Q141+Mar!Q141+Abr!Q141+May!Q141+Jun!Q141+Jul!Q141+Ago!Q141+Set!Q141),IF(Config!$C$6=10,SUM(+Ene!Q141+Feb!Q141+Mar!Q141+Abr!Q141+May!Q141+Jun!Q141+Jul!Q141+Ago!Q141+Set!Q141+Oct!Q141),IF(Config!$C$6=11,SUM(+Ene!Q141+Feb!Q141+Mar!Q141+Abr!Q141+May!Q141+Jun!Q141+Jul!Q141+Ago!Q141+Set!Q141+Oct!Q141+Nov!Q141),IF(Config!$C$6=12,SUM(+Ene!Q141+Feb!Q141+Mar!Q141+Abr!Q141+May!Q141+Jun!Q141+Jul!Q141+Ago!Q141+Set!Q141+Oct!Q141+Nov!Q141+Dic!Q141)))))))))))))</f>
        <v>0</v>
      </c>
      <c r="R141" s="443">
        <f>IF(Config!$C$6=1,SUM(+Ene!R141),IF(Config!$C$6=2,SUM(+Ene!R141+Feb!R141),IF(Config!$C$6=3,SUM(+Ene!R141+Feb!R141+Mar!R141),IF(Config!$C$6=4,SUM(+Ene!R141+Feb!R141+Mar!R141+Abr!R141),IF(Config!$C$6=5,SUM(Ene!R141+Feb!R141+Mar!R141+Abr!R141+May!R141),IF(Config!$C$6=6,SUM(+Ene!R141+Feb!R141+Mar!R141+Abr!R141+May!R141+Jun!R141),IF(Config!$C$6=7,SUM(Ene!R141+Feb!R141+Mar!R141+Abr!R141+May!R141+Jun!R141+Jul!R141),IF(Config!$C$6=8,SUM(+Ene!R141+Feb!R141+Mar!R141+Abr!R141+May!R141+Jun!R141+Jul!R141+Ago!R141),IF(Config!$C$6=9,SUM(+Ene!R141+Feb!R141+Mar!R141+Abr!R141+May!R141+Jun!R141+Jul!R141+Ago!R141+Set!R141),IF(Config!$C$6=10,SUM(+Ene!R141+Feb!R141+Mar!R141+Abr!R141+May!R141+Jun!R141+Jul!R141+Ago!R141+Set!R141+Oct!R141),IF(Config!$C$6=11,SUM(+Ene!R141+Feb!R141+Mar!R141+Abr!R141+May!R141+Jun!R141+Jul!R141+Ago!R141+Set!R141+Oct!R141+Nov!R141),IF(Config!$C$6=12,SUM(+Ene!R141+Feb!R141+Mar!R141+Abr!R141+May!R141+Jun!R141+Jul!R141+Ago!R141+Set!R141+Oct!R141+Nov!R141+Dic!R141)))))))))))))</f>
        <v>0</v>
      </c>
      <c r="S141" s="443">
        <f>IF(Config!$C$6=1,SUM(+Ene!S141),IF(Config!$C$6=2,SUM(+Ene!S141+Feb!S141),IF(Config!$C$6=3,SUM(+Ene!S141+Feb!S141+Mar!S141),IF(Config!$C$6=4,SUM(+Ene!S141+Feb!S141+Mar!S141+Abr!S141),IF(Config!$C$6=5,SUM(Ene!S141+Feb!S141+Mar!S141+Abr!S141+May!S141),IF(Config!$C$6=6,SUM(+Ene!S141+Feb!S141+Mar!S141+Abr!S141+May!S141+Jun!S141),IF(Config!$C$6=7,SUM(Ene!S141+Feb!S141+Mar!S141+Abr!S141+May!S141+Jun!S141+Jul!S141),IF(Config!$C$6=8,SUM(+Ene!S141+Feb!S141+Mar!S141+Abr!S141+May!S141+Jun!S141+Jul!S141+Ago!S141),IF(Config!$C$6=9,SUM(+Ene!S141+Feb!S141+Mar!S141+Abr!S141+May!S141+Jun!S141+Jul!S141+Ago!S141+Set!S141),IF(Config!$C$6=10,SUM(+Ene!S141+Feb!S141+Mar!S141+Abr!S141+May!S141+Jun!S141+Jul!S141+Ago!S141+Set!S141+Oct!S141),IF(Config!$C$6=11,SUM(+Ene!S141+Feb!S141+Mar!S141+Abr!S141+May!S141+Jun!S141+Jul!S141+Ago!S141+Set!S141+Oct!S141+Nov!S141),IF(Config!$C$6=12,SUM(+Ene!S141+Feb!S141+Mar!S141+Abr!S141+May!S141+Jun!S141+Jul!S141+Ago!S141+Set!S141+Oct!S141+Nov!S141+Dic!S141)))))))))))))</f>
        <v>0</v>
      </c>
      <c r="T141" s="443">
        <f>IF(Config!$C$6=1,SUM(+Ene!T141),IF(Config!$C$6=2,SUM(+Ene!T141+Feb!T141),IF(Config!$C$6=3,SUM(+Ene!T141+Feb!T141+Mar!T141),IF(Config!$C$6=4,SUM(+Ene!T141+Feb!T141+Mar!T141+Abr!T141),IF(Config!$C$6=5,SUM(Ene!T141+Feb!T141+Mar!T141+Abr!T141+May!T141),IF(Config!$C$6=6,SUM(+Ene!T141+Feb!T141+Mar!T141+Abr!T141+May!T141+Jun!T141),IF(Config!$C$6=7,SUM(Ene!T141+Feb!T141+Mar!T141+Abr!T141+May!T141+Jun!T141+Jul!T141),IF(Config!$C$6=8,SUM(+Ene!T141+Feb!T141+Mar!T141+Abr!T141+May!T141+Jun!T141+Jul!T141+Ago!T141),IF(Config!$C$6=9,SUM(+Ene!T141+Feb!T141+Mar!T141+Abr!T141+May!T141+Jun!T141+Jul!T141+Ago!T141+Set!T141),IF(Config!$C$6=10,SUM(+Ene!T141+Feb!T141+Mar!T141+Abr!T141+May!T141+Jun!T141+Jul!T141+Ago!T141+Set!T141+Oct!T141),IF(Config!$C$6=11,SUM(+Ene!T141+Feb!T141+Mar!T141+Abr!T141+May!T141+Jun!T141+Jul!T141+Ago!T141+Set!T141+Oct!T141+Nov!T141),IF(Config!$C$6=12,SUM(+Ene!T141+Feb!T141+Mar!T141+Abr!T141+May!T141+Jun!T141+Jul!T141+Ago!T141+Set!T141+Oct!T141+Nov!T141+Dic!T141)))))))))))))</f>
        <v>0</v>
      </c>
      <c r="U141" s="443">
        <f>IF(Config!$C$6=1,SUM(+Ene!U141),IF(Config!$C$6=2,SUM(+Ene!U141+Feb!U141),IF(Config!$C$6=3,SUM(+Ene!U141+Feb!U141+Mar!U141),IF(Config!$C$6=4,SUM(+Ene!U141+Feb!U141+Mar!U141+Abr!U141),IF(Config!$C$6=5,SUM(Ene!U141+Feb!U141+Mar!U141+Abr!U141+May!U141),IF(Config!$C$6=6,SUM(+Ene!U141+Feb!U141+Mar!U141+Abr!U141+May!U141+Jun!U141),IF(Config!$C$6=7,SUM(Ene!U141+Feb!U141+Mar!U141+Abr!U141+May!U141+Jun!U141+Jul!U141),IF(Config!$C$6=8,SUM(+Ene!U141+Feb!U141+Mar!U141+Abr!U141+May!U141+Jun!U141+Jul!U141+Ago!U141),IF(Config!$C$6=9,SUM(+Ene!U141+Feb!U141+Mar!U141+Abr!U141+May!U141+Jun!U141+Jul!U141+Ago!U141+Set!U141),IF(Config!$C$6=10,SUM(+Ene!U141+Feb!U141+Mar!U141+Abr!U141+May!U141+Jun!U141+Jul!U141+Ago!U141+Set!U141+Oct!U141),IF(Config!$C$6=11,SUM(+Ene!U141+Feb!U141+Mar!U141+Abr!U141+May!U141+Jun!U141+Jul!U141+Ago!U141+Set!U141+Oct!U141+Nov!U141),IF(Config!$C$6=12,SUM(+Ene!U141+Feb!U141+Mar!U141+Abr!U141+May!U141+Jun!U141+Jul!U141+Ago!U141+Set!U141+Oct!U141+Nov!U141+Dic!U141)))))))))))))</f>
        <v>0</v>
      </c>
      <c r="V141" s="443">
        <f>IF(Config!$C$6=1,SUM(+Ene!V141),IF(Config!$C$6=2,SUM(+Ene!V141+Feb!V141),IF(Config!$C$6=3,SUM(+Ene!V141+Feb!V141+Mar!V141),IF(Config!$C$6=4,SUM(+Ene!V141+Feb!V141+Mar!V141+Abr!V141),IF(Config!$C$6=5,SUM(Ene!V141+Feb!V141+Mar!V141+Abr!V141+May!V141),IF(Config!$C$6=6,SUM(+Ene!V141+Feb!V141+Mar!V141+Abr!V141+May!V141+Jun!V141),IF(Config!$C$6=7,SUM(Ene!V141+Feb!V141+Mar!V141+Abr!V141+May!V141+Jun!V141+Jul!V141),IF(Config!$C$6=8,SUM(+Ene!V141+Feb!V141+Mar!V141+Abr!V141+May!V141+Jun!V141+Jul!V141+Ago!V141),IF(Config!$C$6=9,SUM(+Ene!V141+Feb!V141+Mar!V141+Abr!V141+May!V141+Jun!V141+Jul!V141+Ago!V141+Set!V141),IF(Config!$C$6=10,SUM(+Ene!V141+Feb!V141+Mar!V141+Abr!V141+May!V141+Jun!V141+Jul!V141+Ago!V141+Set!V141+Oct!V141),IF(Config!$C$6=11,SUM(+Ene!V141+Feb!V141+Mar!V141+Abr!V141+May!V141+Jun!V141+Jul!V141+Ago!V141+Set!V141+Oct!V141+Nov!V141),IF(Config!$C$6=12,SUM(+Ene!V141+Feb!V141+Mar!V141+Abr!V141+May!V141+Jun!V141+Jul!V141+Ago!V141+Set!V141+Oct!V141+Nov!V141+Dic!V141)))))))))))))</f>
        <v>0</v>
      </c>
      <c r="W141" s="443">
        <f>IF(Config!$C$6=1,SUM(+Ene!W141),IF(Config!$C$6=2,SUM(+Ene!W141+Feb!W141),IF(Config!$C$6=3,SUM(+Ene!W141+Feb!W141+Mar!W141),IF(Config!$C$6=4,SUM(+Ene!W141+Feb!W141+Mar!W141+Abr!W141),IF(Config!$C$6=5,SUM(Ene!W141+Feb!W141+Mar!W141+Abr!W141+May!W141),IF(Config!$C$6=6,SUM(+Ene!W141+Feb!W141+Mar!W141+Abr!W141+May!W141+Jun!W141),IF(Config!$C$6=7,SUM(Ene!W141+Feb!W141+Mar!W141+Abr!W141+May!W141+Jun!W141+Jul!W141),IF(Config!$C$6=8,SUM(+Ene!W141+Feb!W141+Mar!W141+Abr!W141+May!W141+Jun!W141+Jul!W141+Ago!W141),IF(Config!$C$6=9,SUM(+Ene!W141+Feb!W141+Mar!W141+Abr!W141+May!W141+Jun!W141+Jul!W141+Ago!W141+Set!W141),IF(Config!$C$6=10,SUM(+Ene!W141+Feb!W141+Mar!W141+Abr!W141+May!W141+Jun!W141+Jul!W141+Ago!W141+Set!W141+Oct!W141),IF(Config!$C$6=11,SUM(+Ene!W141+Feb!W141+Mar!W141+Abr!W141+May!W141+Jun!W141+Jul!W141+Ago!W141+Set!W141+Oct!W141+Nov!W141),IF(Config!$C$6=12,SUM(+Ene!W141+Feb!W141+Mar!W141+Abr!W141+May!W141+Jun!W141+Jul!W141+Ago!W141+Set!W141+Oct!W141+Nov!W141+Dic!W141)))))))))))))</f>
        <v>0</v>
      </c>
      <c r="X141" s="443">
        <f>IF(Config!$C$6=1,SUM(+Ene!X141),IF(Config!$C$6=2,SUM(+Ene!X141+Feb!X141),IF(Config!$C$6=3,SUM(+Ene!X141+Feb!X141+Mar!X141),IF(Config!$C$6=4,SUM(+Ene!X141+Feb!X141+Mar!X141+Abr!X141),IF(Config!$C$6=5,SUM(Ene!X141+Feb!X141+Mar!X141+Abr!X141+May!X141),IF(Config!$C$6=6,SUM(+Ene!X141+Feb!X141+Mar!X141+Abr!X141+May!X141+Jun!X141),IF(Config!$C$6=7,SUM(Ene!X141+Feb!X141+Mar!X141+Abr!X141+May!X141+Jun!X141+Jul!X141),IF(Config!$C$6=8,SUM(+Ene!X141+Feb!X141+Mar!X141+Abr!X141+May!X141+Jun!X141+Jul!X141+Ago!X141),IF(Config!$C$6=9,SUM(+Ene!X141+Feb!X141+Mar!X141+Abr!X141+May!X141+Jun!X141+Jul!X141+Ago!X141+Set!X141),IF(Config!$C$6=10,SUM(+Ene!X141+Feb!X141+Mar!X141+Abr!X141+May!X141+Jun!X141+Jul!X141+Ago!X141+Set!X141+Oct!X141),IF(Config!$C$6=11,SUM(+Ene!X141+Feb!X141+Mar!X141+Abr!X141+May!X141+Jun!X141+Jul!X141+Ago!X141+Set!X141+Oct!X141+Nov!X141),IF(Config!$C$6=12,SUM(+Ene!X141+Feb!X141+Mar!X141+Abr!X141+May!X141+Jun!X141+Jul!X141+Ago!X141+Set!X141+Oct!X141+Nov!X141+Dic!X141)))))))))))))</f>
        <v>0</v>
      </c>
      <c r="Y141" s="443">
        <f>IF(Config!$C$6=1,SUM(+Ene!Y141),IF(Config!$C$6=2,SUM(+Ene!Y141+Feb!Y141),IF(Config!$C$6=3,SUM(+Ene!Y141+Feb!Y141+Mar!Y141),IF(Config!$C$6=4,SUM(+Ene!Y141+Feb!Y141+Mar!Y141+Abr!Y141),IF(Config!$C$6=5,SUM(Ene!Y141+Feb!Y141+Mar!Y141+Abr!Y141+May!Y141),IF(Config!$C$6=6,SUM(+Ene!Y141+Feb!Y141+Mar!Y141+Abr!Y141+May!Y141+Jun!Y141),IF(Config!$C$6=7,SUM(Ene!Y141+Feb!Y141+Mar!Y141+Abr!Y141+May!Y141+Jun!Y141+Jul!Y141),IF(Config!$C$6=8,SUM(+Ene!Y141+Feb!Y141+Mar!Y141+Abr!Y141+May!Y141+Jun!Y141+Jul!Y141+Ago!Y141),IF(Config!$C$6=9,SUM(+Ene!Y141+Feb!Y141+Mar!Y141+Abr!Y141+May!Y141+Jun!Y141+Jul!Y141+Ago!Y141+Set!Y141),IF(Config!$C$6=10,SUM(+Ene!Y141+Feb!Y141+Mar!Y141+Abr!Y141+May!Y141+Jun!Y141+Jul!Y141+Ago!Y141+Set!Y141+Oct!Y141),IF(Config!$C$6=11,SUM(+Ene!Y141+Feb!Y141+Mar!Y141+Abr!Y141+May!Y141+Jun!Y141+Jul!Y141+Ago!Y141+Set!Y141+Oct!Y141+Nov!Y141),IF(Config!$C$6=12,SUM(+Ene!Y141+Feb!Y141+Mar!Y141+Abr!Y141+May!Y141+Jun!Y141+Jul!Y141+Ago!Y141+Set!Y141+Oct!Y141+Nov!Y141+Dic!Y141)))))))))))))</f>
        <v>0</v>
      </c>
      <c r="Z141" s="443">
        <f>IF(Config!$C$6=1,SUM(+Ene!Z141),IF(Config!$C$6=2,SUM(+Ene!Z141+Feb!Z141),IF(Config!$C$6=3,SUM(+Ene!Z141+Feb!Z141+Mar!Z141),IF(Config!$C$6=4,SUM(+Ene!Z141+Feb!Z141+Mar!Z141+Abr!Z141),IF(Config!$C$6=5,SUM(Ene!Z141+Feb!Z141+Mar!Z141+Abr!Z141+May!Z141),IF(Config!$C$6=6,SUM(+Ene!Z141+Feb!Z141+Mar!Z141+Abr!Z141+May!Z141+Jun!Z141),IF(Config!$C$6=7,SUM(Ene!Z141+Feb!Z141+Mar!Z141+Abr!Z141+May!Z141+Jun!Z141+Jul!Z141),IF(Config!$C$6=8,SUM(+Ene!Z141+Feb!Z141+Mar!Z141+Abr!Z141+May!Z141+Jun!Z141+Jul!Z141+Ago!Z141),IF(Config!$C$6=9,SUM(+Ene!Z141+Feb!Z141+Mar!Z141+Abr!Z141+May!Z141+Jun!Z141+Jul!Z141+Ago!Z141+Set!Z141),IF(Config!$C$6=10,SUM(+Ene!Z141+Feb!Z141+Mar!Z141+Abr!Z141+May!Z141+Jun!Z141+Jul!Z141+Ago!Z141+Set!Z141+Oct!Z141),IF(Config!$C$6=11,SUM(+Ene!Z141+Feb!Z141+Mar!Z141+Abr!Z141+May!Z141+Jun!Z141+Jul!Z141+Ago!Z141+Set!Z141+Oct!Z141+Nov!Z141),IF(Config!$C$6=12,SUM(+Ene!Z141+Feb!Z141+Mar!Z141+Abr!Z141+May!Z141+Jun!Z141+Jul!Z141+Ago!Z141+Set!Z141+Oct!Z141+Nov!Z141+Dic!Z141)))))))))))))</f>
        <v>0</v>
      </c>
      <c r="AA141" s="443">
        <f>IF(Config!$C$6=1,SUM(+Ene!AA141),IF(Config!$C$6=2,SUM(+Ene!AA141+Feb!AA141),IF(Config!$C$6=3,SUM(+Ene!AA141+Feb!AA141+Mar!AA141),IF(Config!$C$6=4,SUM(+Ene!AA141+Feb!AA141+Mar!AA141+Abr!AA141),IF(Config!$C$6=5,SUM(Ene!AA141+Feb!AA141+Mar!AA141+Abr!AA141+May!AA141),IF(Config!$C$6=6,SUM(+Ene!AA141+Feb!AA141+Mar!AA141+Abr!AA141+May!AA141+Jun!AA141),IF(Config!$C$6=7,SUM(Ene!AA141+Feb!AA141+Mar!AA141+Abr!AA141+May!AA141+Jun!AA141+Jul!AA141),IF(Config!$C$6=8,SUM(+Ene!AA141+Feb!AA141+Mar!AA141+Abr!AA141+May!AA141+Jun!AA141+Jul!AA141+Ago!AA141),IF(Config!$C$6=9,SUM(+Ene!AA141+Feb!AA141+Mar!AA141+Abr!AA141+May!AA141+Jun!AA141+Jul!AA141+Ago!AA141+Set!AA141),IF(Config!$C$6=10,SUM(+Ene!AA141+Feb!AA141+Mar!AA141+Abr!AA141+May!AA141+Jun!AA141+Jul!AA141+Ago!AA141+Set!AA141+Oct!AA141),IF(Config!$C$6=11,SUM(+Ene!AA141+Feb!AA141+Mar!AA141+Abr!AA141+May!AA141+Jun!AA141+Jul!AA141+Ago!AA141+Set!AA141+Oct!AA141+Nov!AA141),IF(Config!$C$6=12,SUM(+Ene!AA141+Feb!AA141+Mar!AA141+Abr!AA141+May!AA141+Jun!AA141+Jul!AA141+Ago!AA141+Set!AA141+Oct!AA141+Nov!AA141+Dic!AA141)))))))))))))</f>
        <v>0</v>
      </c>
      <c r="AB141" s="443">
        <f>IF(Config!$C$6=1,SUM(+Ene!AB141),IF(Config!$C$6=2,SUM(+Ene!AB141+Feb!AB141),IF(Config!$C$6=3,SUM(+Ene!AB141+Feb!AB141+Mar!AB141),IF(Config!$C$6=4,SUM(+Ene!AB141+Feb!AB141+Mar!AB141+Abr!AB141),IF(Config!$C$6=5,SUM(Ene!AB141+Feb!AB141+Mar!AB141+Abr!AB141+May!AB141),IF(Config!$C$6=6,SUM(+Ene!AB141+Feb!AB141+Mar!AB141+Abr!AB141+May!AB141+Jun!AB141),IF(Config!$C$6=7,SUM(Ene!AB141+Feb!AB141+Mar!AB141+Abr!AB141+May!AB141+Jun!AB141+Jul!AB141),IF(Config!$C$6=8,SUM(+Ene!AB141+Feb!AB141+Mar!AB141+Abr!AB141+May!AB141+Jun!AB141+Jul!AB141+Ago!AB141),IF(Config!$C$6=9,SUM(+Ene!AB141+Feb!AB141+Mar!AB141+Abr!AB141+May!AB141+Jun!AB141+Jul!AB141+Ago!AB141+Set!AB141),IF(Config!$C$6=10,SUM(+Ene!AB141+Feb!AB141+Mar!AB141+Abr!AB141+May!AB141+Jun!AB141+Jul!AB141+Ago!AB141+Set!AB141+Oct!AB141),IF(Config!$C$6=11,SUM(+Ene!AB141+Feb!AB141+Mar!AB141+Abr!AB141+May!AB141+Jun!AB141+Jul!AB141+Ago!AB141+Set!AB141+Oct!AB141+Nov!AB141),IF(Config!$C$6=12,SUM(+Ene!AB141+Feb!AB141+Mar!AB141+Abr!AB141+May!AB141+Jun!AB141+Jul!AB141+Ago!AB141+Set!AB141+Oct!AB141+Nov!AB141+Dic!AB141)))))))))))))</f>
        <v>0</v>
      </c>
      <c r="AC141" s="443">
        <f>IF(Config!$C$6=1,SUM(+Ene!AC141),IF(Config!$C$6=2,SUM(+Ene!AC141+Feb!AC141),IF(Config!$C$6=3,SUM(+Ene!AC141+Feb!AC141+Mar!AC141),IF(Config!$C$6=4,SUM(+Ene!AC141+Feb!AC141+Mar!AC141+Abr!AC141),IF(Config!$C$6=5,SUM(Ene!AC141+Feb!AC141+Mar!AC141+Abr!AC141+May!AC141),IF(Config!$C$6=6,SUM(+Ene!AC141+Feb!AC141+Mar!AC141+Abr!AC141+May!AC141+Jun!AC141),IF(Config!$C$6=7,SUM(Ene!AC141+Feb!AC141+Mar!AC141+Abr!AC141+May!AC141+Jun!AC141+Jul!AC141),IF(Config!$C$6=8,SUM(+Ene!AC141+Feb!AC141+Mar!AC141+Abr!AC141+May!AC141+Jun!AC141+Jul!AC141+Ago!AC141),IF(Config!$C$6=9,SUM(+Ene!AC141+Feb!AC141+Mar!AC141+Abr!AC141+May!AC141+Jun!AC141+Jul!AC141+Ago!AC141+Set!AC141),IF(Config!$C$6=10,SUM(+Ene!AC141+Feb!AC141+Mar!AC141+Abr!AC141+May!AC141+Jun!AC141+Jul!AC141+Ago!AC141+Set!AC141+Oct!AC141),IF(Config!$C$6=11,SUM(+Ene!AC141+Feb!AC141+Mar!AC141+Abr!AC141+May!AC141+Jun!AC141+Jul!AC141+Ago!AC141+Set!AC141+Oct!AC141+Nov!AC141),IF(Config!$C$6=12,SUM(+Ene!AC141+Feb!AC141+Mar!AC141+Abr!AC141+May!AC141+Jun!AC141+Jul!AC141+Ago!AC141+Set!AC141+Oct!AC141+Nov!AC141+Dic!AC141)))))))))))))</f>
        <v>0</v>
      </c>
      <c r="AD141" s="443">
        <f>IF(Config!$C$6=1,SUM(+Ene!AD141),IF(Config!$C$6=2,SUM(+Ene!AD141+Feb!AD141),IF(Config!$C$6=3,SUM(+Ene!AD141+Feb!AD141+Mar!AD141),IF(Config!$C$6=4,SUM(+Ene!AD141+Feb!AD141+Mar!AD141+Abr!AD141),IF(Config!$C$6=5,SUM(Ene!AD141+Feb!AD141+Mar!AD141+Abr!AD141+May!AD141),IF(Config!$C$6=6,SUM(+Ene!AD141+Feb!AD141+Mar!AD141+Abr!AD141+May!AD141+Jun!AD141),IF(Config!$C$6=7,SUM(Ene!AD141+Feb!AD141+Mar!AD141+Abr!AD141+May!AD141+Jun!AD141+Jul!AD141),IF(Config!$C$6=8,SUM(+Ene!AD141+Feb!AD141+Mar!AD141+Abr!AD141+May!AD141+Jun!AD141+Jul!AD141+Ago!AD141),IF(Config!$C$6=9,SUM(+Ene!AD141+Feb!AD141+Mar!AD141+Abr!AD141+May!AD141+Jun!AD141+Jul!AD141+Ago!AD141+Set!AD141),IF(Config!$C$6=10,SUM(+Ene!AD141+Feb!AD141+Mar!AD141+Abr!AD141+May!AD141+Jun!AD141+Jul!AD141+Ago!AD141+Set!AD141+Oct!AD141),IF(Config!$C$6=11,SUM(+Ene!AD141+Feb!AD141+Mar!AD141+Abr!AD141+May!AD141+Jun!AD141+Jul!AD141+Ago!AD141+Set!AD141+Oct!AD141+Nov!AD141),IF(Config!$C$6=12,SUM(+Ene!AD141+Feb!AD141+Mar!AD141+Abr!AD141+May!AD141+Jun!AD141+Jul!AD141+Ago!AD141+Set!AD141+Oct!AD141+Nov!AD141+Dic!AD141)))))))))))))</f>
        <v>0</v>
      </c>
      <c r="AE141" s="443">
        <f>IF(Config!$C$6=1,SUM(+Ene!AE141),IF(Config!$C$6=2,SUM(+Ene!AE141+Feb!AE141),IF(Config!$C$6=3,SUM(+Ene!AE141+Feb!AE141+Mar!AE141),IF(Config!$C$6=4,SUM(+Ene!AE141+Feb!AE141+Mar!AE141+Abr!AE141),IF(Config!$C$6=5,SUM(Ene!AE141+Feb!AE141+Mar!AE141+Abr!AE141+May!AE141),IF(Config!$C$6=6,SUM(+Ene!AE141+Feb!AE141+Mar!AE141+Abr!AE141+May!AE141+Jun!AE141),IF(Config!$C$6=7,SUM(Ene!AE141+Feb!AE141+Mar!AE141+Abr!AE141+May!AE141+Jun!AE141+Jul!AE141),IF(Config!$C$6=8,SUM(+Ene!AE141+Feb!AE141+Mar!AE141+Abr!AE141+May!AE141+Jun!AE141+Jul!AE141+Ago!AE141),IF(Config!$C$6=9,SUM(+Ene!AE141+Feb!AE141+Mar!AE141+Abr!AE141+May!AE141+Jun!AE141+Jul!AE141+Ago!AE141+Set!AE141),IF(Config!$C$6=10,SUM(+Ene!AE141+Feb!AE141+Mar!AE141+Abr!AE141+May!AE141+Jun!AE141+Jul!AE141+Ago!AE141+Set!AE141+Oct!AE141),IF(Config!$C$6=11,SUM(+Ene!AE141+Feb!AE141+Mar!AE141+Abr!AE141+May!AE141+Jun!AE141+Jul!AE141+Ago!AE141+Set!AE141+Oct!AE141+Nov!AE141),IF(Config!$C$6=12,SUM(+Ene!AE141+Feb!AE141+Mar!AE141+Abr!AE141+May!AE141+Jun!AE141+Jul!AE141+Ago!AE141+Set!AE141+Oct!AE141+Nov!AE141+Dic!AE141)))))))))))))</f>
        <v>0</v>
      </c>
      <c r="AF141" s="443">
        <f>IF(Config!$C$6=1,SUM(+Ene!AF141),IF(Config!$C$6=2,SUM(+Ene!AF141+Feb!AF141),IF(Config!$C$6=3,SUM(+Ene!AF141+Feb!AF141+Mar!AF141),IF(Config!$C$6=4,SUM(+Ene!AF141+Feb!AF141+Mar!AF141+Abr!AF141),IF(Config!$C$6=5,SUM(Ene!AF141+Feb!AF141+Mar!AF141+Abr!AF141+May!AF141),IF(Config!$C$6=6,SUM(+Ene!AF141+Feb!AF141+Mar!AF141+Abr!AF141+May!AF141+Jun!AF141),IF(Config!$C$6=7,SUM(Ene!AF141+Feb!AF141+Mar!AF141+Abr!AF141+May!AF141+Jun!AF141+Jul!AF141),IF(Config!$C$6=8,SUM(+Ene!AF141+Feb!AF141+Mar!AF141+Abr!AF141+May!AF141+Jun!AF141+Jul!AF141+Ago!AF141),IF(Config!$C$6=9,SUM(+Ene!AF141+Feb!AF141+Mar!AF141+Abr!AF141+May!AF141+Jun!AF141+Jul!AF141+Ago!AF141+Set!AF141),IF(Config!$C$6=10,SUM(+Ene!AF141+Feb!AF141+Mar!AF141+Abr!AF141+May!AF141+Jun!AF141+Jul!AF141+Ago!AF141+Set!AF141+Oct!AF141),IF(Config!$C$6=11,SUM(+Ene!AF141+Feb!AF141+Mar!AF141+Abr!AF141+May!AF141+Jun!AF141+Jul!AF141+Ago!AF141+Set!AF141+Oct!AF141+Nov!AF141),IF(Config!$C$6=12,SUM(+Ene!AF141+Feb!AF141+Mar!AF141+Abr!AF141+May!AF141+Jun!AF141+Jul!AF141+Ago!AF141+Set!AF141+Oct!AF141+Nov!AF141+Dic!AF141)))))))))))))</f>
        <v>0</v>
      </c>
      <c r="AG141" s="443">
        <f>IF(Config!$C$6=1,SUM(+Ene!AG141),IF(Config!$C$6=2,SUM(+Ene!AG141+Feb!AG141),IF(Config!$C$6=3,SUM(+Ene!AG141+Feb!AG141+Mar!AG141),IF(Config!$C$6=4,SUM(+Ene!AG141+Feb!AG141+Mar!AG141+Abr!AG141),IF(Config!$C$6=5,SUM(Ene!AG141+Feb!AG141+Mar!AG141+Abr!AG141+May!AG141),IF(Config!$C$6=6,SUM(+Ene!AG141+Feb!AG141+Mar!AG141+Abr!AG141+May!AG141+Jun!AG141),IF(Config!$C$6=7,SUM(Ene!AG141+Feb!AG141+Mar!AG141+Abr!AG141+May!AG141+Jun!AG141+Jul!AG141),IF(Config!$C$6=8,SUM(+Ene!AG141+Feb!AG141+Mar!AG141+Abr!AG141+May!AG141+Jun!AG141+Jul!AG141+Ago!AG141),IF(Config!$C$6=9,SUM(+Ene!AG141+Feb!AG141+Mar!AG141+Abr!AG141+May!AG141+Jun!AG141+Jul!AG141+Ago!AG141+Set!AG141),IF(Config!$C$6=10,SUM(+Ene!AG141+Feb!AG141+Mar!AG141+Abr!AG141+May!AG141+Jun!AG141+Jul!AG141+Ago!AG141+Set!AG141+Oct!AG141),IF(Config!$C$6=11,SUM(+Ene!AG141+Feb!AG141+Mar!AG141+Abr!AG141+May!AG141+Jun!AG141+Jul!AG141+Ago!AG141+Set!AG141+Oct!AG141+Nov!AG141),IF(Config!$C$6=12,SUM(+Ene!AG141+Feb!AG141+Mar!AG141+Abr!AG141+May!AG141+Jun!AG141+Jul!AG141+Ago!AG141+Set!AG141+Oct!AG141+Nov!AG141+Dic!AG141)))))))))))))</f>
        <v>0</v>
      </c>
      <c r="AH141" s="443">
        <f>IF(Config!$C$6=1,SUM(+Ene!AH141),IF(Config!$C$6=2,SUM(+Ene!AH141+Feb!AH141),IF(Config!$C$6=3,SUM(+Ene!AH141+Feb!AH141+Mar!AH141),IF(Config!$C$6=4,SUM(+Ene!AH141+Feb!AH141+Mar!AH141+Abr!AH141),IF(Config!$C$6=5,SUM(Ene!AH141+Feb!AH141+Mar!AH141+Abr!AH141+May!AH141),IF(Config!$C$6=6,SUM(+Ene!AH141+Feb!AH141+Mar!AH141+Abr!AH141+May!AH141+Jun!AH141),IF(Config!$C$6=7,SUM(Ene!AH141+Feb!AH141+Mar!AH141+Abr!AH141+May!AH141+Jun!AH141+Jul!AH141),IF(Config!$C$6=8,SUM(+Ene!AH141+Feb!AH141+Mar!AH141+Abr!AH141+May!AH141+Jun!AH141+Jul!AH141+Ago!AH141),IF(Config!$C$6=9,SUM(+Ene!AH141+Feb!AH141+Mar!AH141+Abr!AH141+May!AH141+Jun!AH141+Jul!AH141+Ago!AH141+Set!AH141),IF(Config!$C$6=10,SUM(+Ene!AH141+Feb!AH141+Mar!AH141+Abr!AH141+May!AH141+Jun!AH141+Jul!AH141+Ago!AH141+Set!AH141+Oct!AH141),IF(Config!$C$6=11,SUM(+Ene!AH141+Feb!AH141+Mar!AH141+Abr!AH141+May!AH141+Jun!AH141+Jul!AH141+Ago!AH141+Set!AH141+Oct!AH141+Nov!AH141),IF(Config!$C$6=12,SUM(+Ene!AH141+Feb!AH141+Mar!AH141+Abr!AH141+May!AH141+Jun!AH141+Jul!AH141+Ago!AH141+Set!AH141+Oct!AH141+Nov!AH141+Dic!AH141)))))))))))))</f>
        <v>0</v>
      </c>
      <c r="AI141" s="443">
        <f>IF(Config!$C$6=1,SUM(+Ene!AI141),IF(Config!$C$6=2,SUM(+Ene!AI141+Feb!AI141),IF(Config!$C$6=3,SUM(+Ene!AI141+Feb!AI141+Mar!AI141),IF(Config!$C$6=4,SUM(+Ene!AI141+Feb!AI141+Mar!AI141+Abr!AI141),IF(Config!$C$6=5,SUM(Ene!AI141+Feb!AI141+Mar!AI141+Abr!AI141+May!AI141),IF(Config!$C$6=6,SUM(+Ene!AI141+Feb!AI141+Mar!AI141+Abr!AI141+May!AI141+Jun!AI141),IF(Config!$C$6=7,SUM(Ene!AI141+Feb!AI141+Mar!AI141+Abr!AI141+May!AI141+Jun!AI141+Jul!AI141),IF(Config!$C$6=8,SUM(+Ene!AI141+Feb!AI141+Mar!AI141+Abr!AI141+May!AI141+Jun!AI141+Jul!AI141+Ago!AI141),IF(Config!$C$6=9,SUM(+Ene!AI141+Feb!AI141+Mar!AI141+Abr!AI141+May!AI141+Jun!AI141+Jul!AI141+Ago!AI141+Set!AI141),IF(Config!$C$6=10,SUM(+Ene!AI141+Feb!AI141+Mar!AI141+Abr!AI141+May!AI141+Jun!AI141+Jul!AI141+Ago!AI141+Set!AI141+Oct!AI141),IF(Config!$C$6=11,SUM(+Ene!AI141+Feb!AI141+Mar!AI141+Abr!AI141+May!AI141+Jun!AI141+Jul!AI141+Ago!AI141+Set!AI141+Oct!AI141+Nov!AI141),IF(Config!$C$6=12,SUM(+Ene!AI141+Feb!AI141+Mar!AI141+Abr!AI141+May!AI141+Jun!AI141+Jul!AI141+Ago!AI141+Set!AI141+Oct!AI141+Nov!AI141+Dic!AI141)))))))))))))</f>
        <v>0</v>
      </c>
      <c r="AJ141" s="443">
        <f>IF(Config!$C$6=1,SUM(+Ene!AJ141),IF(Config!$C$6=2,SUM(+Ene!AJ141+Feb!AJ141),IF(Config!$C$6=3,SUM(+Ene!AJ141+Feb!AJ141+Mar!AJ141),IF(Config!$C$6=4,SUM(+Ene!AJ141+Feb!AJ141+Mar!AJ141+Abr!AJ141),IF(Config!$C$6=5,SUM(Ene!AJ141+Feb!AJ141+Mar!AJ141+Abr!AJ141+May!AJ141),IF(Config!$C$6=6,SUM(+Ene!AJ141+Feb!AJ141+Mar!AJ141+Abr!AJ141+May!AJ141+Jun!AJ141),IF(Config!$C$6=7,SUM(Ene!AJ141+Feb!AJ141+Mar!AJ141+Abr!AJ141+May!AJ141+Jun!AJ141+Jul!AJ141),IF(Config!$C$6=8,SUM(+Ene!AJ141+Feb!AJ141+Mar!AJ141+Abr!AJ141+May!AJ141+Jun!AJ141+Jul!AJ141+Ago!AJ141),IF(Config!$C$6=9,SUM(+Ene!AJ141+Feb!AJ141+Mar!AJ141+Abr!AJ141+May!AJ141+Jun!AJ141+Jul!AJ141+Ago!AJ141+Set!AJ141),IF(Config!$C$6=10,SUM(+Ene!AJ141+Feb!AJ141+Mar!AJ141+Abr!AJ141+May!AJ141+Jun!AJ141+Jul!AJ141+Ago!AJ141+Set!AJ141+Oct!AJ141),IF(Config!$C$6=11,SUM(+Ene!AJ141+Feb!AJ141+Mar!AJ141+Abr!AJ141+May!AJ141+Jun!AJ141+Jul!AJ141+Ago!AJ141+Set!AJ141+Oct!AJ141+Nov!AJ141),IF(Config!$C$6=12,SUM(+Ene!AJ141+Feb!AJ141+Mar!AJ141+Abr!AJ141+May!AJ141+Jun!AJ141+Jul!AJ141+Ago!AJ141+Set!AJ141+Oct!AJ141+Nov!AJ141+Dic!AJ141)))))))))))))</f>
        <v>0</v>
      </c>
      <c r="AK141" s="443">
        <f>IF(Config!$C$6=1,SUM(+Ene!AK141),IF(Config!$C$6=2,SUM(+Ene!AK141+Feb!AK141),IF(Config!$C$6=3,SUM(+Ene!AK141+Feb!AK141+Mar!AK141),IF(Config!$C$6=4,SUM(+Ene!AK141+Feb!AK141+Mar!AK141+Abr!AK141),IF(Config!$C$6=5,SUM(Ene!AK141+Feb!AK141+Mar!AK141+Abr!AK141+May!AK141),IF(Config!$C$6=6,SUM(+Ene!AK141+Feb!AK141+Mar!AK141+Abr!AK141+May!AK141+Jun!AK141),IF(Config!$C$6=7,SUM(Ene!AK141+Feb!AK141+Mar!AK141+Abr!AK141+May!AK141+Jun!AK141+Jul!AK141),IF(Config!$C$6=8,SUM(+Ene!AK141+Feb!AK141+Mar!AK141+Abr!AK141+May!AK141+Jun!AK141+Jul!AK141+Ago!AK141),IF(Config!$C$6=9,SUM(+Ene!AK141+Feb!AK141+Mar!AK141+Abr!AK141+May!AK141+Jun!AK141+Jul!AK141+Ago!AK141+Set!AK141),IF(Config!$C$6=10,SUM(+Ene!AK141+Feb!AK141+Mar!AK141+Abr!AK141+May!AK141+Jun!AK141+Jul!AK141+Ago!AK141+Set!AK141+Oct!AK141),IF(Config!$C$6=11,SUM(+Ene!AK141+Feb!AK141+Mar!AK141+Abr!AK141+May!AK141+Jun!AK141+Jul!AK141+Ago!AK141+Set!AK141+Oct!AK141+Nov!AK141),IF(Config!$C$6=12,SUM(+Ene!AK141+Feb!AK141+Mar!AK141+Abr!AK141+May!AK141+Jun!AK141+Jul!AK141+Ago!AK141+Set!AK141+Oct!AK141+Nov!AK141+Dic!AK141)))))))))))))</f>
        <v>0</v>
      </c>
      <c r="AL141" s="443">
        <f>IF(Config!$C$6=1,SUM(+Ene!AL141),IF(Config!$C$6=2,SUM(+Ene!AL141+Feb!AL141),IF(Config!$C$6=3,SUM(+Ene!AL141+Feb!AL141+Mar!AL141),IF(Config!$C$6=4,SUM(+Ene!AL141+Feb!AL141+Mar!AL141+Abr!AL141),IF(Config!$C$6=5,SUM(Ene!AL141+Feb!AL141+Mar!AL141+Abr!AL141+May!AL141),IF(Config!$C$6=6,SUM(+Ene!AL141+Feb!AL141+Mar!AL141+Abr!AL141+May!AL141+Jun!AL141),IF(Config!$C$6=7,SUM(Ene!AL141+Feb!AL141+Mar!AL141+Abr!AL141+May!AL141+Jun!AL141+Jul!AL141),IF(Config!$C$6=8,SUM(+Ene!AL141+Feb!AL141+Mar!AL141+Abr!AL141+May!AL141+Jun!AL141+Jul!AL141+Ago!AL141),IF(Config!$C$6=9,SUM(+Ene!AL141+Feb!AL141+Mar!AL141+Abr!AL141+May!AL141+Jun!AL141+Jul!AL141+Ago!AL141+Set!AL141),IF(Config!$C$6=10,SUM(+Ene!AL141+Feb!AL141+Mar!AL141+Abr!AL141+May!AL141+Jun!AL141+Jul!AL141+Ago!AL141+Set!AL141+Oct!AL141),IF(Config!$C$6=11,SUM(+Ene!AL141+Feb!AL141+Mar!AL141+Abr!AL141+May!AL141+Jun!AL141+Jul!AL141+Ago!AL141+Set!AL141+Oct!AL141+Nov!AL141),IF(Config!$C$6=12,SUM(+Ene!AL141+Feb!AL141+Mar!AL141+Abr!AL141+May!AL141+Jun!AL141+Jul!AL141+Ago!AL141+Set!AL141+Oct!AL141+Nov!AL141+Dic!AL141)))))))))))))</f>
        <v>0</v>
      </c>
      <c r="AM141" s="443">
        <f>IF(Config!$C$6=1,SUM(+Ene!AM141),IF(Config!$C$6=2,SUM(+Ene!AM141+Feb!AM141),IF(Config!$C$6=3,SUM(+Ene!AM141+Feb!AM141+Mar!AM141),IF(Config!$C$6=4,SUM(+Ene!AM141+Feb!AM141+Mar!AM141+Abr!AM141),IF(Config!$C$6=5,SUM(Ene!AM141+Feb!AM141+Mar!AM141+Abr!AM141+May!AM141),IF(Config!$C$6=6,SUM(+Ene!AM141+Feb!AM141+Mar!AM141+Abr!AM141+May!AM141+Jun!AM141),IF(Config!$C$6=7,SUM(Ene!AM141+Feb!AM141+Mar!AM141+Abr!AM141+May!AM141+Jun!AM141+Jul!AM141),IF(Config!$C$6=8,SUM(+Ene!AM141+Feb!AM141+Mar!AM141+Abr!AM141+May!AM141+Jun!AM141+Jul!AM141+Ago!AM141),IF(Config!$C$6=9,SUM(+Ene!AM141+Feb!AM141+Mar!AM141+Abr!AM141+May!AM141+Jun!AM141+Jul!AM141+Ago!AM141+Set!AM141),IF(Config!$C$6=10,SUM(+Ene!AM141+Feb!AM141+Mar!AM141+Abr!AM141+May!AM141+Jun!AM141+Jul!AM141+Ago!AM141+Set!AM141+Oct!AM141),IF(Config!$C$6=11,SUM(+Ene!AM141+Feb!AM141+Mar!AM141+Abr!AM141+May!AM141+Jun!AM141+Jul!AM141+Ago!AM141+Set!AM141+Oct!AM141+Nov!AM141),IF(Config!$C$6=12,SUM(+Ene!AM141+Feb!AM141+Mar!AM141+Abr!AM141+May!AM141+Jun!AM141+Jul!AM141+Ago!AM141+Set!AM141+Oct!AM141+Nov!AM141+Dic!AM141)))))))))))))</f>
        <v>0</v>
      </c>
      <c r="AN141" s="443">
        <f>IF(Config!$C$6=1,SUM(+Ene!AN141),IF(Config!$C$6=2,SUM(+Ene!AN141+Feb!AN141),IF(Config!$C$6=3,SUM(+Ene!AN141+Feb!AN141+Mar!AN141),IF(Config!$C$6=4,SUM(+Ene!AN141+Feb!AN141+Mar!AN141+Abr!AN141),IF(Config!$C$6=5,SUM(Ene!AN141+Feb!AN141+Mar!AN141+Abr!AN141+May!AN141),IF(Config!$C$6=6,SUM(+Ene!AN141+Feb!AN141+Mar!AN141+Abr!AN141+May!AN141+Jun!AN141),IF(Config!$C$6=7,SUM(Ene!AN141+Feb!AN141+Mar!AN141+Abr!AN141+May!AN141+Jun!AN141+Jul!AN141),IF(Config!$C$6=8,SUM(+Ene!AN141+Feb!AN141+Mar!AN141+Abr!AN141+May!AN141+Jun!AN141+Jul!AN141+Ago!AN141),IF(Config!$C$6=9,SUM(+Ene!AN141+Feb!AN141+Mar!AN141+Abr!AN141+May!AN141+Jun!AN141+Jul!AN141+Ago!AN141+Set!AN141),IF(Config!$C$6=10,SUM(+Ene!AN141+Feb!AN141+Mar!AN141+Abr!AN141+May!AN141+Jun!AN141+Jul!AN141+Ago!AN141+Set!AN141+Oct!AN141),IF(Config!$C$6=11,SUM(+Ene!AN141+Feb!AN141+Mar!AN141+Abr!AN141+May!AN141+Jun!AN141+Jul!AN141+Ago!AN141+Set!AN141+Oct!AN141+Nov!AN141),IF(Config!$C$6=12,SUM(+Ene!AN141+Feb!AN141+Mar!AN141+Abr!AN141+May!AN141+Jun!AN141+Jul!AN141+Ago!AN141+Set!AN141+Oct!AN141+Nov!AN141+Dic!AN141)))))))))))))</f>
        <v>0</v>
      </c>
      <c r="AO141" s="443">
        <f>IF(Config!$C$6=1,SUM(+Ene!AO141),IF(Config!$C$6=2,SUM(+Ene!AO141+Feb!AO141),IF(Config!$C$6=3,SUM(+Ene!AO141+Feb!AO141+Mar!AO141),IF(Config!$C$6=4,SUM(+Ene!AO141+Feb!AO141+Mar!AO141+Abr!AO141),IF(Config!$C$6=5,SUM(Ene!AO141+Feb!AO141+Mar!AO141+Abr!AO141+May!AO141),IF(Config!$C$6=6,SUM(+Ene!AO141+Feb!AO141+Mar!AO141+Abr!AO141+May!AO141+Jun!AO141),IF(Config!$C$6=7,SUM(Ene!AO141+Feb!AO141+Mar!AO141+Abr!AO141+May!AO141+Jun!AO141+Jul!AO141),IF(Config!$C$6=8,SUM(+Ene!AO141+Feb!AO141+Mar!AO141+Abr!AO141+May!AO141+Jun!AO141+Jul!AO141+Ago!AO141),IF(Config!$C$6=9,SUM(+Ene!AO141+Feb!AO141+Mar!AO141+Abr!AO141+May!AO141+Jun!AO141+Jul!AO141+Ago!AO141+Set!AO141),IF(Config!$C$6=10,SUM(+Ene!AO141+Feb!AO141+Mar!AO141+Abr!AO141+May!AO141+Jun!AO141+Jul!AO141+Ago!AO141+Set!AO141+Oct!AO141),IF(Config!$C$6=11,SUM(+Ene!AO141+Feb!AO141+Mar!AO141+Abr!AO141+May!AO141+Jun!AO141+Jul!AO141+Ago!AO141+Set!AO141+Oct!AO141+Nov!AO141),IF(Config!$C$6=12,SUM(+Ene!AO141+Feb!AO141+Mar!AO141+Abr!AO141+May!AO141+Jun!AO141+Jul!AO141+Ago!AO141+Set!AO141+Oct!AO141+Nov!AO141+Dic!AO141)))))))))))))</f>
        <v>0</v>
      </c>
      <c r="AP141" s="443">
        <f>IF(Config!$C$6=1,SUM(+Ene!AP141),IF(Config!$C$6=2,SUM(+Ene!AP141+Feb!AP141),IF(Config!$C$6=3,SUM(+Ene!AP141+Feb!AP141+Mar!AP141),IF(Config!$C$6=4,SUM(+Ene!AP141+Feb!AP141+Mar!AP141+Abr!AP141),IF(Config!$C$6=5,SUM(Ene!AP141+Feb!AP141+Mar!AP141+Abr!AP141+May!AP141),IF(Config!$C$6=6,SUM(+Ene!AP141+Feb!AP141+Mar!AP141+Abr!AP141+May!AP141+Jun!AP141),IF(Config!$C$6=7,SUM(Ene!AP141+Feb!AP141+Mar!AP141+Abr!AP141+May!AP141+Jun!AP141+Jul!AP141),IF(Config!$C$6=8,SUM(+Ene!AP141+Feb!AP141+Mar!AP141+Abr!AP141+May!AP141+Jun!AP141+Jul!AP141+Ago!AP141),IF(Config!$C$6=9,SUM(+Ene!AP141+Feb!AP141+Mar!AP141+Abr!AP141+May!AP141+Jun!AP141+Jul!AP141+Ago!AP141+Set!AP141),IF(Config!$C$6=10,SUM(+Ene!AP141+Feb!AP141+Mar!AP141+Abr!AP141+May!AP141+Jun!AP141+Jul!AP141+Ago!AP141+Set!AP141+Oct!AP141),IF(Config!$C$6=11,SUM(+Ene!AP141+Feb!AP141+Mar!AP141+Abr!AP141+May!AP141+Jun!AP141+Jul!AP141+Ago!AP141+Set!AP141+Oct!AP141+Nov!AP141),IF(Config!$C$6=12,SUM(+Ene!AP141+Feb!AP141+Mar!AP141+Abr!AP141+May!AP141+Jun!AP141+Jul!AP141+Ago!AP141+Set!AP141+Oct!AP141+Nov!AP141+Dic!AP141)))))))))))))</f>
        <v>0</v>
      </c>
      <c r="AQ141" s="443">
        <f>IF(Config!$C$6=1,SUM(+Ene!AQ141),IF(Config!$C$6=2,SUM(+Ene!AQ141+Feb!AQ141),IF(Config!$C$6=3,SUM(+Ene!AQ141+Feb!AQ141+Mar!AQ141),IF(Config!$C$6=4,SUM(+Ene!AQ141+Feb!AQ141+Mar!AQ141+Abr!AQ141),IF(Config!$C$6=5,SUM(Ene!AQ141+Feb!AQ141+Mar!AQ141+Abr!AQ141+May!AQ141),IF(Config!$C$6=6,SUM(+Ene!AQ141+Feb!AQ141+Mar!AQ141+Abr!AQ141+May!AQ141+Jun!AQ141),IF(Config!$C$6=7,SUM(Ene!AQ141+Feb!AQ141+Mar!AQ141+Abr!AQ141+May!AQ141+Jun!AQ141+Jul!AQ141),IF(Config!$C$6=8,SUM(+Ene!AQ141+Feb!AQ141+Mar!AQ141+Abr!AQ141+May!AQ141+Jun!AQ141+Jul!AQ141+Ago!AQ141),IF(Config!$C$6=9,SUM(+Ene!AQ141+Feb!AQ141+Mar!AQ141+Abr!AQ141+May!AQ141+Jun!AQ141+Jul!AQ141+Ago!AQ141+Set!AQ141),IF(Config!$C$6=10,SUM(+Ene!AQ141+Feb!AQ141+Mar!AQ141+Abr!AQ141+May!AQ141+Jun!AQ141+Jul!AQ141+Ago!AQ141+Set!AQ141+Oct!AQ141),IF(Config!$C$6=11,SUM(+Ene!AQ141+Feb!AQ141+Mar!AQ141+Abr!AQ141+May!AQ141+Jun!AQ141+Jul!AQ141+Ago!AQ141+Set!AQ141+Oct!AQ141+Nov!AQ141),IF(Config!$C$6=12,SUM(+Ene!AQ141+Feb!AQ141+Mar!AQ141+Abr!AQ141+May!AQ141+Jun!AQ141+Jul!AQ141+Ago!AQ141+Set!AQ141+Oct!AQ141+Nov!AQ141+Dic!AQ141)))))))))))))</f>
        <v>0</v>
      </c>
      <c r="AR141" s="443">
        <f>IF(Config!$C$6=1,SUM(+Ene!AR141),IF(Config!$C$6=2,SUM(+Ene!AR141+Feb!AR141),IF(Config!$C$6=3,SUM(+Ene!AR141+Feb!AR141+Mar!AR141),IF(Config!$C$6=4,SUM(+Ene!AR141+Feb!AR141+Mar!AR141+Abr!AR141),IF(Config!$C$6=5,SUM(Ene!AR141+Feb!AR141+Mar!AR141+Abr!AR141+May!AR141),IF(Config!$C$6=6,SUM(+Ene!AR141+Feb!AR141+Mar!AR141+Abr!AR141+May!AR141+Jun!AR141),IF(Config!$C$6=7,SUM(Ene!AR141+Feb!AR141+Mar!AR141+Abr!AR141+May!AR141+Jun!AR141+Jul!AR141),IF(Config!$C$6=8,SUM(+Ene!AR141+Feb!AR141+Mar!AR141+Abr!AR141+May!AR141+Jun!AR141+Jul!AR141+Ago!AR141),IF(Config!$C$6=9,SUM(+Ene!AR141+Feb!AR141+Mar!AR141+Abr!AR141+May!AR141+Jun!AR141+Jul!AR141+Ago!AR141+Set!AR141),IF(Config!$C$6=10,SUM(+Ene!AR141+Feb!AR141+Mar!AR141+Abr!AR141+May!AR141+Jun!AR141+Jul!AR141+Ago!AR141+Set!AR141+Oct!AR141),IF(Config!$C$6=11,SUM(+Ene!AR141+Feb!AR141+Mar!AR141+Abr!AR141+May!AR141+Jun!AR141+Jul!AR141+Ago!AR141+Set!AR141+Oct!AR141+Nov!AR141),IF(Config!$C$6=12,SUM(+Ene!AR141+Feb!AR141+Mar!AR141+Abr!AR141+May!AR141+Jun!AR141+Jul!AR141+Ago!AR141+Set!AR141+Oct!AR141+Nov!AR141+Dic!AR141)))))))))))))</f>
        <v>0</v>
      </c>
      <c r="AS141" s="443">
        <f>IF(Config!$C$6=1,SUM(+Ene!AS141),IF(Config!$C$6=2,SUM(+Ene!AS141+Feb!AS141),IF(Config!$C$6=3,SUM(+Ene!AS141+Feb!AS141+Mar!AS141),IF(Config!$C$6=4,SUM(+Ene!AS141+Feb!AS141+Mar!AS141+Abr!AS141),IF(Config!$C$6=5,SUM(Ene!AS141+Feb!AS141+Mar!AS141+Abr!AS141+May!AS141),IF(Config!$C$6=6,SUM(+Ene!AS141+Feb!AS141+Mar!AS141+Abr!AS141+May!AS141+Jun!AS141),IF(Config!$C$6=7,SUM(Ene!AS141+Feb!AS141+Mar!AS141+Abr!AS141+May!AS141+Jun!AS141+Jul!AS141),IF(Config!$C$6=8,SUM(+Ene!AS141+Feb!AS141+Mar!AS141+Abr!AS141+May!AS141+Jun!AS141+Jul!AS141+Ago!AS141),IF(Config!$C$6=9,SUM(+Ene!AS141+Feb!AS141+Mar!AS141+Abr!AS141+May!AS141+Jun!AS141+Jul!AS141+Ago!AS141+Set!AS141),IF(Config!$C$6=10,SUM(+Ene!AS141+Feb!AS141+Mar!AS141+Abr!AS141+May!AS141+Jun!AS141+Jul!AS141+Ago!AS141+Set!AS141+Oct!AS141),IF(Config!$C$6=11,SUM(+Ene!AS141+Feb!AS141+Mar!AS141+Abr!AS141+May!AS141+Jun!AS141+Jul!AS141+Ago!AS141+Set!AS141+Oct!AS141+Nov!AS141),IF(Config!$C$6=12,SUM(+Ene!AS141+Feb!AS141+Mar!AS141+Abr!AS141+May!AS141+Jun!AS141+Jul!AS141+Ago!AS141+Set!AS141+Oct!AS141+Nov!AS141+Dic!AS141)))))))))))))</f>
        <v>0</v>
      </c>
      <c r="AT141" s="443">
        <f>IF(Config!$C$6=1,SUM(+Ene!AT141),IF(Config!$C$6=2,SUM(+Ene!AT141+Feb!AT141),IF(Config!$C$6=3,SUM(+Ene!AT141+Feb!AT141+Mar!AT141),IF(Config!$C$6=4,SUM(+Ene!AT141+Feb!AT141+Mar!AT141+Abr!AT141),IF(Config!$C$6=5,SUM(Ene!AT141+Feb!AT141+Mar!AT141+Abr!AT141+May!AT141),IF(Config!$C$6=6,SUM(+Ene!AT141+Feb!AT141+Mar!AT141+Abr!AT141+May!AT141+Jun!AT141),IF(Config!$C$6=7,SUM(Ene!AT141+Feb!AT141+Mar!AT141+Abr!AT141+May!AT141+Jun!AT141+Jul!AT141),IF(Config!$C$6=8,SUM(+Ene!AT141+Feb!AT141+Mar!AT141+Abr!AT141+May!AT141+Jun!AT141+Jul!AT141+Ago!AT141),IF(Config!$C$6=9,SUM(+Ene!AT141+Feb!AT141+Mar!AT141+Abr!AT141+May!AT141+Jun!AT141+Jul!AT141+Ago!AT141+Set!AT141),IF(Config!$C$6=10,SUM(+Ene!AT141+Feb!AT141+Mar!AT141+Abr!AT141+May!AT141+Jun!AT141+Jul!AT141+Ago!AT141+Set!AT141+Oct!AT141),IF(Config!$C$6=11,SUM(+Ene!AT141+Feb!AT141+Mar!AT141+Abr!AT141+May!AT141+Jun!AT141+Jul!AT141+Ago!AT141+Set!AT141+Oct!AT141+Nov!AT141),IF(Config!$C$6=12,SUM(+Ene!AT141+Feb!AT141+Mar!AT141+Abr!AT141+May!AT141+Jun!AT141+Jul!AT141+Ago!AT141+Set!AT141+Oct!AT141+Nov!AT141+Dic!AT141)))))))))))))</f>
        <v>0</v>
      </c>
      <c r="AU141">
        <f t="shared" si="79"/>
        <v>0</v>
      </c>
      <c r="AV141" s="440">
        <f t="shared" si="93"/>
        <v>0</v>
      </c>
      <c r="AW141" s="440">
        <f t="shared" si="94"/>
        <v>0</v>
      </c>
      <c r="AX141" s="440">
        <f t="shared" si="95"/>
        <v>0</v>
      </c>
      <c r="AY141" s="440">
        <f t="shared" si="96"/>
        <v>0</v>
      </c>
      <c r="AZ141" s="440">
        <f t="shared" si="97"/>
        <v>0</v>
      </c>
      <c r="BA141" s="440">
        <f t="shared" si="98"/>
        <v>0</v>
      </c>
      <c r="BB141" s="37">
        <f t="shared" si="92"/>
        <v>0</v>
      </c>
      <c r="BC141" s="440">
        <f t="shared" si="99"/>
        <v>0</v>
      </c>
      <c r="BD141" s="441">
        <f t="shared" si="100"/>
        <v>0</v>
      </c>
      <c r="BE141" s="440">
        <f t="shared" si="101"/>
        <v>0</v>
      </c>
      <c r="BF141" s="54">
        <f t="shared" si="102"/>
        <v>0</v>
      </c>
      <c r="BG141" t="str">
        <f t="shared" si="80"/>
        <v>OK</v>
      </c>
    </row>
    <row r="142" spans="1:59" x14ac:dyDescent="0.25">
      <c r="A142" s="400">
        <v>139</v>
      </c>
      <c r="B142" s="285" t="str">
        <f>METAS!B138</f>
        <v>PORCENTAJE DE CASOS DE RABIA CANINA</v>
      </c>
      <c r="C142" s="286" t="str">
        <f>METAS!D138</f>
        <v>ZOONOSIS</v>
      </c>
      <c r="D142" s="443">
        <f>IF(Config!$C$6=1,SUM(+Ene!D142),IF(Config!$C$6=2,SUM(+Ene!D142+Feb!D142),IF(Config!$C$6=3,SUM(+Ene!D142+Feb!D142+Mar!D142),IF(Config!$C$6=4,SUM(+Ene!D142+Feb!D142+Mar!D142+Abr!D142),IF(Config!$C$6=5,SUM(Ene!D142+Feb!D142+Mar!D142+Abr!D142+May!D142),IF(Config!$C$6=6,SUM(+Ene!D142+Feb!D142+Mar!D142+Abr!D142+May!D142+Jun!D142),IF(Config!$C$6=7,SUM(Ene!D142+Feb!D142+Mar!D142+Abr!D142+May!D142+Jun!D142+Jul!D142),IF(Config!$C$6=8,SUM(+Ene!D142+Feb!D142+Mar!D142+Abr!D142+May!D142+Jun!D142+Jul!D142+Ago!D142),IF(Config!$C$6=9,SUM(+Ene!D142+Feb!D142+Mar!D142+Abr!D142+May!D142+Jun!D142+Jul!D142+Ago!D142+Set!D142),IF(Config!$C$6=10,SUM(+Ene!D142+Feb!D142+Mar!D142+Abr!D142+May!D142+Jun!D142+Jul!D142+Ago!D142+Set!D142+Oct!D142),IF(Config!$C$6=11,SUM(+Ene!D142+Feb!D142+Mar!D142+Abr!D142+May!D142+Jun!D142+Jul!D142+Ago!D142+Set!D142+Oct!D142+Nov!D142),IF(Config!$C$6=12,SUM(+Ene!D142+Feb!D142+Mar!D142+Abr!D142+May!D142+Jun!D142+Jul!D142+Ago!D142+Set!D142+Oct!D142+Nov!D142+Dic!D142)))))))))))))</f>
        <v>0</v>
      </c>
      <c r="E142" s="443">
        <f>IF(Config!$C$6=1,SUM(+Ene!E142),IF(Config!$C$6=2,SUM(+Ene!E142+Feb!E142),IF(Config!$C$6=3,SUM(+Ene!E142+Feb!E142+Mar!E142),IF(Config!$C$6=4,SUM(+Ene!E142+Feb!E142+Mar!E142+Abr!E142),IF(Config!$C$6=5,SUM(Ene!E142+Feb!E142+Mar!E142+Abr!E142+May!E142),IF(Config!$C$6=6,SUM(+Ene!E142+Feb!E142+Mar!E142+Abr!E142+May!E142+Jun!E142),IF(Config!$C$6=7,SUM(Ene!E142+Feb!E142+Mar!E142+Abr!E142+May!E142+Jun!E142+Jul!E142),IF(Config!$C$6=8,SUM(+Ene!E142+Feb!E142+Mar!E142+Abr!E142+May!E142+Jun!E142+Jul!E142+Ago!E142),IF(Config!$C$6=9,SUM(+Ene!E142+Feb!E142+Mar!E142+Abr!E142+May!E142+Jun!E142+Jul!E142+Ago!E142+Set!E142),IF(Config!$C$6=10,SUM(+Ene!E142+Feb!E142+Mar!E142+Abr!E142+May!E142+Jun!E142+Jul!E142+Ago!E142+Set!E142+Oct!E142),IF(Config!$C$6=11,SUM(+Ene!E142+Feb!E142+Mar!E142+Abr!E142+May!E142+Jun!E142+Jul!E142+Ago!E142+Set!E142+Oct!E142+Nov!E142),IF(Config!$C$6=12,SUM(+Ene!E142+Feb!E142+Mar!E142+Abr!E142+May!E142+Jun!E142+Jul!E142+Ago!E142+Set!E142+Oct!E142+Nov!E142+Dic!E142)))))))))))))</f>
        <v>0</v>
      </c>
      <c r="F142" s="429">
        <f>IF(Config!$C$6=1,SUM(+Ene!F162),IF(Config!$C$6=2,SUM(+Ene!F162+Feb!F162),IF(Config!$C$6=3,SUM(+Ene!F162+Feb!F162+Mar!F162),IF(Config!$C$6=4,SUM(+Ene!F162+Feb!F162+Mar!F162+Abr!F162),IF(Config!$C$6=5,SUM(Ene!F162+Feb!F162+Mar!F162+Abr!F162+May!F162),IF(Config!$C$6=6,SUM(+Ene!F162+Feb!F162+Mar!F162+Abr!F162+May!F162+Jun!F162),IF(Config!$C$6=7,SUM(Ene!F162+Feb!F162+Mar!F162+Abr!F162+May!F162+Jun!F162+Jul!F162),IF(Config!$C$6=8,SUM(+Ene!F162+Feb!F162+Mar!F162+Abr!F162+May!F162+Jun!F162+Jul!F162+Ago!F162),IF(Config!$C$6=9,SUM(+Ene!F162+Feb!F162+Mar!F162+Abr!F162+May!F162+Jun!F162+Jul!F162+Ago!F162+Set!F162),IF(Config!$C$6=10,SUM(+Ene!F162+Feb!F162+Mar!F162+Abr!F162+May!F162+Jun!F162+Jul!F162+Ago!F162+Set!F162+Oct!F162),IF(Config!$C$6=11,SUM(+Ene!F162+Feb!F162+Mar!F162+Abr!F162+May!F162+Jun!F162+Jul!F162+Ago!F162+Set!F162+Oct!F162+Nov!F162),IF(Config!$C$6=12,SUM(+Ene!F162+Feb!F162+Mar!F162+Abr!F162+May!F162+Jun!F162+Jul!F162+Ago!F162+Set!F162+Oct!F162+Nov!F162+Dic!F162)))))))))))))</f>
        <v>0</v>
      </c>
      <c r="G142" s="443">
        <f>IF(Config!$C$6=1,SUM(+Ene!G142),IF(Config!$C$6=2,SUM(+Ene!G142+Feb!G142),IF(Config!$C$6=3,SUM(+Ene!G142+Feb!G142+Mar!G142),IF(Config!$C$6=4,SUM(+Ene!G142+Feb!G142+Mar!G142+Abr!G142),IF(Config!$C$6=5,SUM(Ene!G142+Feb!G142+Mar!G142+Abr!G142+May!G142),IF(Config!$C$6=6,SUM(+Ene!G142+Feb!G142+Mar!G142+Abr!G142+May!G142+Jun!G142),IF(Config!$C$6=7,SUM(Ene!G142+Feb!G142+Mar!G142+Abr!G142+May!G142+Jun!G142+Jul!G142),IF(Config!$C$6=8,SUM(+Ene!G142+Feb!G142+Mar!G142+Abr!G142+May!G142+Jun!G142+Jul!G142+Ago!G142),IF(Config!$C$6=9,SUM(+Ene!G142+Feb!G142+Mar!G142+Abr!G142+May!G142+Jun!G142+Jul!G142+Ago!G142+Set!G142),IF(Config!$C$6=10,SUM(+Ene!G142+Feb!G142+Mar!G142+Abr!G142+May!G142+Jun!G142+Jul!G142+Ago!G142+Set!G142+Oct!G142),IF(Config!$C$6=11,SUM(+Ene!G142+Feb!G142+Mar!G142+Abr!G142+May!G142+Jun!G142+Jul!G142+Ago!G142+Set!G142+Oct!G142+Nov!G142),IF(Config!$C$6=12,SUM(+Ene!G142+Feb!G142+Mar!G142+Abr!G142+May!G142+Jun!G142+Jul!G142+Ago!G142+Set!G142+Oct!G142+Nov!G142+Dic!G142)))))))))))))</f>
        <v>0</v>
      </c>
      <c r="H142" s="443">
        <f>IF(Config!$C$6=1,SUM(+Ene!H142),IF(Config!$C$6=2,SUM(+Ene!H142+Feb!H142),IF(Config!$C$6=3,SUM(+Ene!H142+Feb!H142+Mar!H142),IF(Config!$C$6=4,SUM(+Ene!H142+Feb!H142+Mar!H142+Abr!H142),IF(Config!$C$6=5,SUM(Ene!H142+Feb!H142+Mar!H142+Abr!H142+May!H142),IF(Config!$C$6=6,SUM(+Ene!H142+Feb!H142+Mar!H142+Abr!H142+May!H142+Jun!H142),IF(Config!$C$6=7,SUM(Ene!H142+Feb!H142+Mar!H142+Abr!H142+May!H142+Jun!H142+Jul!H142),IF(Config!$C$6=8,SUM(+Ene!H142+Feb!H142+Mar!H142+Abr!H142+May!H142+Jun!H142+Jul!H142+Ago!H142),IF(Config!$C$6=9,SUM(+Ene!H142+Feb!H142+Mar!H142+Abr!H142+May!H142+Jun!H142+Jul!H142+Ago!H142+Set!H142),IF(Config!$C$6=10,SUM(+Ene!H142+Feb!H142+Mar!H142+Abr!H142+May!H142+Jun!H142+Jul!H142+Ago!H142+Set!H142+Oct!H142),IF(Config!$C$6=11,SUM(+Ene!H142+Feb!H142+Mar!H142+Abr!H142+May!H142+Jun!H142+Jul!H142+Ago!H142+Set!H142+Oct!H142+Nov!H142),IF(Config!$C$6=12,SUM(+Ene!H142+Feb!H142+Mar!H142+Abr!H142+May!H142+Jun!H142+Jul!H142+Ago!H142+Set!H142+Oct!H142+Nov!H142+Dic!H142)))))))))))))</f>
        <v>0</v>
      </c>
      <c r="I142" s="443">
        <f>IF(Config!$C$6=1,SUM(+Ene!I142),IF(Config!$C$6=2,SUM(+Ene!I142+Feb!I142),IF(Config!$C$6=3,SUM(+Ene!I142+Feb!I142+Mar!I142),IF(Config!$C$6=4,SUM(+Ene!I142+Feb!I142+Mar!I142+Abr!I142),IF(Config!$C$6=5,SUM(Ene!I142+Feb!I142+Mar!I142+Abr!I142+May!I142),IF(Config!$C$6=6,SUM(+Ene!I142+Feb!I142+Mar!I142+Abr!I142+May!I142+Jun!I142),IF(Config!$C$6=7,SUM(Ene!I142+Feb!I142+Mar!I142+Abr!I142+May!I142+Jun!I142+Jul!I142),IF(Config!$C$6=8,SUM(+Ene!I142+Feb!I142+Mar!I142+Abr!I142+May!I142+Jun!I142+Jul!I142+Ago!I142),IF(Config!$C$6=9,SUM(+Ene!I142+Feb!I142+Mar!I142+Abr!I142+May!I142+Jun!I142+Jul!I142+Ago!I142+Set!I142),IF(Config!$C$6=10,SUM(+Ene!I142+Feb!I142+Mar!I142+Abr!I142+May!I142+Jun!I142+Jul!I142+Ago!I142+Set!I142+Oct!I142),IF(Config!$C$6=11,SUM(+Ene!I142+Feb!I142+Mar!I142+Abr!I142+May!I142+Jun!I142+Jul!I142+Ago!I142+Set!I142+Oct!I142+Nov!I142),IF(Config!$C$6=12,SUM(+Ene!I142+Feb!I142+Mar!I142+Abr!I142+May!I142+Jun!I142+Jul!I142+Ago!I142+Set!I142+Oct!I142+Nov!I142+Dic!I142)))))))))))))</f>
        <v>0</v>
      </c>
      <c r="J142" s="443">
        <f>IF(Config!$C$6=1,SUM(+Ene!J142),IF(Config!$C$6=2,SUM(+Ene!J142+Feb!J142),IF(Config!$C$6=3,SUM(+Ene!J142+Feb!J142+Mar!J142),IF(Config!$C$6=4,SUM(+Ene!J142+Feb!J142+Mar!J142+Abr!J142),IF(Config!$C$6=5,SUM(Ene!J142+Feb!J142+Mar!J142+Abr!J142+May!J142),IF(Config!$C$6=6,SUM(+Ene!J142+Feb!J142+Mar!J142+Abr!J142+May!J142+Jun!J142),IF(Config!$C$6=7,SUM(Ene!J142+Feb!J142+Mar!J142+Abr!J142+May!J142+Jun!J142+Jul!J142),IF(Config!$C$6=8,SUM(+Ene!J142+Feb!J142+Mar!J142+Abr!J142+May!J142+Jun!J142+Jul!J142+Ago!J142),IF(Config!$C$6=9,SUM(+Ene!J142+Feb!J142+Mar!J142+Abr!J142+May!J142+Jun!J142+Jul!J142+Ago!J142+Set!J142),IF(Config!$C$6=10,SUM(+Ene!J142+Feb!J142+Mar!J142+Abr!J142+May!J142+Jun!J142+Jul!J142+Ago!J142+Set!J142+Oct!J142),IF(Config!$C$6=11,SUM(+Ene!J142+Feb!J142+Mar!J142+Abr!J142+May!J142+Jun!J142+Jul!J142+Ago!J142+Set!J142+Oct!J142+Nov!J142),IF(Config!$C$6=12,SUM(+Ene!J142+Feb!J142+Mar!J142+Abr!J142+May!J142+Jun!J142+Jul!J142+Ago!J142+Set!J142+Oct!J142+Nov!J142+Dic!J142)))))))))))))</f>
        <v>0</v>
      </c>
      <c r="K142" s="443">
        <f>IF(Config!$C$6=1,SUM(+Ene!K142),IF(Config!$C$6=2,SUM(+Ene!K142+Feb!K142),IF(Config!$C$6=3,SUM(+Ene!K142+Feb!K142+Mar!K142),IF(Config!$C$6=4,SUM(+Ene!K142+Feb!K142+Mar!K142+Abr!K142),IF(Config!$C$6=5,SUM(Ene!K142+Feb!K142+Mar!K142+Abr!K142+May!K142),IF(Config!$C$6=6,SUM(+Ene!K142+Feb!K142+Mar!K142+Abr!K142+May!K142+Jun!K142),IF(Config!$C$6=7,SUM(Ene!K142+Feb!K142+Mar!K142+Abr!K142+May!K142+Jun!K142+Jul!K142),IF(Config!$C$6=8,SUM(+Ene!K142+Feb!K142+Mar!K142+Abr!K142+May!K142+Jun!K142+Jul!K142+Ago!K142),IF(Config!$C$6=9,SUM(+Ene!K142+Feb!K142+Mar!K142+Abr!K142+May!K142+Jun!K142+Jul!K142+Ago!K142+Set!K142),IF(Config!$C$6=10,SUM(+Ene!K142+Feb!K142+Mar!K142+Abr!K142+May!K142+Jun!K142+Jul!K142+Ago!K142+Set!K142+Oct!K142),IF(Config!$C$6=11,SUM(+Ene!K142+Feb!K142+Mar!K142+Abr!K142+May!K142+Jun!K142+Jul!K142+Ago!K142+Set!K142+Oct!K142+Nov!K142),IF(Config!$C$6=12,SUM(+Ene!K142+Feb!K142+Mar!K142+Abr!K142+May!K142+Jun!K142+Jul!K142+Ago!K142+Set!K142+Oct!K142+Nov!K142+Dic!K142)))))))))))))</f>
        <v>0</v>
      </c>
      <c r="L142" s="443">
        <f>IF(Config!$C$6=1,SUM(+Ene!L142),IF(Config!$C$6=2,SUM(+Ene!L142+Feb!L142),IF(Config!$C$6=3,SUM(+Ene!L142+Feb!L142+Mar!L142),IF(Config!$C$6=4,SUM(+Ene!L142+Feb!L142+Mar!L142+Abr!L142),IF(Config!$C$6=5,SUM(Ene!L142+Feb!L142+Mar!L142+Abr!L142+May!L142),IF(Config!$C$6=6,SUM(+Ene!L142+Feb!L142+Mar!L142+Abr!L142+May!L142+Jun!L142),IF(Config!$C$6=7,SUM(Ene!L142+Feb!L142+Mar!L142+Abr!L142+May!L142+Jun!L142+Jul!L142),IF(Config!$C$6=8,SUM(+Ene!L142+Feb!L142+Mar!L142+Abr!L142+May!L142+Jun!L142+Jul!L142+Ago!L142),IF(Config!$C$6=9,SUM(+Ene!L142+Feb!L142+Mar!L142+Abr!L142+May!L142+Jun!L142+Jul!L142+Ago!L142+Set!L142),IF(Config!$C$6=10,SUM(+Ene!L142+Feb!L142+Mar!L142+Abr!L142+May!L142+Jun!L142+Jul!L142+Ago!L142+Set!L142+Oct!L142),IF(Config!$C$6=11,SUM(+Ene!L142+Feb!L142+Mar!L142+Abr!L142+May!L142+Jun!L142+Jul!L142+Ago!L142+Set!L142+Oct!L142+Nov!L142),IF(Config!$C$6=12,SUM(+Ene!L142+Feb!L142+Mar!L142+Abr!L142+May!L142+Jun!L142+Jul!L142+Ago!L142+Set!L142+Oct!L142+Nov!L142+Dic!L142)))))))))))))</f>
        <v>0</v>
      </c>
      <c r="M142" s="443">
        <f>IF(Config!$C$6=1,SUM(+Ene!M142),IF(Config!$C$6=2,SUM(+Ene!M142+Feb!M142),IF(Config!$C$6=3,SUM(+Ene!M142+Feb!M142+Mar!M142),IF(Config!$C$6=4,SUM(+Ene!M142+Feb!M142+Mar!M142+Abr!M142),IF(Config!$C$6=5,SUM(Ene!M142+Feb!M142+Mar!M142+Abr!M142+May!M142),IF(Config!$C$6=6,SUM(+Ene!M142+Feb!M142+Mar!M142+Abr!M142+May!M142+Jun!M142),IF(Config!$C$6=7,SUM(Ene!M142+Feb!M142+Mar!M142+Abr!M142+May!M142+Jun!M142+Jul!M142),IF(Config!$C$6=8,SUM(+Ene!M142+Feb!M142+Mar!M142+Abr!M142+May!M142+Jun!M142+Jul!M142+Ago!M142),IF(Config!$C$6=9,SUM(+Ene!M142+Feb!M142+Mar!M142+Abr!M142+May!M142+Jun!M142+Jul!M142+Ago!M142+Set!M142),IF(Config!$C$6=10,SUM(+Ene!M142+Feb!M142+Mar!M142+Abr!M142+May!M142+Jun!M142+Jul!M142+Ago!M142+Set!M142+Oct!M142),IF(Config!$C$6=11,SUM(+Ene!M142+Feb!M142+Mar!M142+Abr!M142+May!M142+Jun!M142+Jul!M142+Ago!M142+Set!M142+Oct!M142+Nov!M142),IF(Config!$C$6=12,SUM(+Ene!M142+Feb!M142+Mar!M142+Abr!M142+May!M142+Jun!M142+Jul!M142+Ago!M142+Set!M142+Oct!M142+Nov!M142+Dic!M142)))))))))))))</f>
        <v>0</v>
      </c>
      <c r="N142" s="443">
        <f>IF(Config!$C$6=1,SUM(+Ene!N142),IF(Config!$C$6=2,SUM(+Ene!N142+Feb!N142),IF(Config!$C$6=3,SUM(+Ene!N142+Feb!N142+Mar!N142),IF(Config!$C$6=4,SUM(+Ene!N142+Feb!N142+Mar!N142+Abr!N142),IF(Config!$C$6=5,SUM(Ene!N142+Feb!N142+Mar!N142+Abr!N142+May!N142),IF(Config!$C$6=6,SUM(+Ene!N142+Feb!N142+Mar!N142+Abr!N142+May!N142+Jun!N142),IF(Config!$C$6=7,SUM(Ene!N142+Feb!N142+Mar!N142+Abr!N142+May!N142+Jun!N142+Jul!N142),IF(Config!$C$6=8,SUM(+Ene!N142+Feb!N142+Mar!N142+Abr!N142+May!N142+Jun!N142+Jul!N142+Ago!N142),IF(Config!$C$6=9,SUM(+Ene!N142+Feb!N142+Mar!N142+Abr!N142+May!N142+Jun!N142+Jul!N142+Ago!N142+Set!N142),IF(Config!$C$6=10,SUM(+Ene!N142+Feb!N142+Mar!N142+Abr!N142+May!N142+Jun!N142+Jul!N142+Ago!N142+Set!N142+Oct!N142),IF(Config!$C$6=11,SUM(+Ene!N142+Feb!N142+Mar!N142+Abr!N142+May!N142+Jun!N142+Jul!N142+Ago!N142+Set!N142+Oct!N142+Nov!N142),IF(Config!$C$6=12,SUM(+Ene!N142+Feb!N142+Mar!N142+Abr!N142+May!N142+Jun!N142+Jul!N142+Ago!N142+Set!N142+Oct!N142+Nov!N142+Dic!N142)))))))))))))</f>
        <v>0</v>
      </c>
      <c r="O142" s="443">
        <f>IF(Config!$C$6=1,SUM(+Ene!O142),IF(Config!$C$6=2,SUM(+Ene!O142+Feb!O142),IF(Config!$C$6=3,SUM(+Ene!O142+Feb!O142+Mar!O142),IF(Config!$C$6=4,SUM(+Ene!O142+Feb!O142+Mar!O142+Abr!O142),IF(Config!$C$6=5,SUM(Ene!O142+Feb!O142+Mar!O142+Abr!O142+May!O142),IF(Config!$C$6=6,SUM(+Ene!O142+Feb!O142+Mar!O142+Abr!O142+May!O142+Jun!O142),IF(Config!$C$6=7,SUM(Ene!O142+Feb!O142+Mar!O142+Abr!O142+May!O142+Jun!O142+Jul!O142),IF(Config!$C$6=8,SUM(+Ene!O142+Feb!O142+Mar!O142+Abr!O142+May!O142+Jun!O142+Jul!O142+Ago!O142),IF(Config!$C$6=9,SUM(+Ene!O142+Feb!O142+Mar!O142+Abr!O142+May!O142+Jun!O142+Jul!O142+Ago!O142+Set!O142),IF(Config!$C$6=10,SUM(+Ene!O142+Feb!O142+Mar!O142+Abr!O142+May!O142+Jun!O142+Jul!O142+Ago!O142+Set!O142+Oct!O142),IF(Config!$C$6=11,SUM(+Ene!O142+Feb!O142+Mar!O142+Abr!O142+May!O142+Jun!O142+Jul!O142+Ago!O142+Set!O142+Oct!O142+Nov!O142),IF(Config!$C$6=12,SUM(+Ene!O142+Feb!O142+Mar!O142+Abr!O142+May!O142+Jun!O142+Jul!O142+Ago!O142+Set!O142+Oct!O142+Nov!O142+Dic!O142)))))))))))))</f>
        <v>0</v>
      </c>
      <c r="P142" s="443">
        <f>IF(Config!$C$6=1,SUM(+Ene!P142),IF(Config!$C$6=2,SUM(+Ene!P142+Feb!P142),IF(Config!$C$6=3,SUM(+Ene!P142+Feb!P142+Mar!P142),IF(Config!$C$6=4,SUM(+Ene!P142+Feb!P142+Mar!P142+Abr!P142),IF(Config!$C$6=5,SUM(Ene!P142+Feb!P142+Mar!P142+Abr!P142+May!P142),IF(Config!$C$6=6,SUM(+Ene!P142+Feb!P142+Mar!P142+Abr!P142+May!P142+Jun!P142),IF(Config!$C$6=7,SUM(Ene!P142+Feb!P142+Mar!P142+Abr!P142+May!P142+Jun!P142+Jul!P142),IF(Config!$C$6=8,SUM(+Ene!P142+Feb!P142+Mar!P142+Abr!P142+May!P142+Jun!P142+Jul!P142+Ago!P142),IF(Config!$C$6=9,SUM(+Ene!P142+Feb!P142+Mar!P142+Abr!P142+May!P142+Jun!P142+Jul!P142+Ago!P142+Set!P142),IF(Config!$C$6=10,SUM(+Ene!P142+Feb!P142+Mar!P142+Abr!P142+May!P142+Jun!P142+Jul!P142+Ago!P142+Set!P142+Oct!P142),IF(Config!$C$6=11,SUM(+Ene!P142+Feb!P142+Mar!P142+Abr!P142+May!P142+Jun!P142+Jul!P142+Ago!P142+Set!P142+Oct!P142+Nov!P142),IF(Config!$C$6=12,SUM(+Ene!P142+Feb!P142+Mar!P142+Abr!P142+May!P142+Jun!P142+Jul!P142+Ago!P142+Set!P142+Oct!P142+Nov!P142+Dic!P142)))))))))))))</f>
        <v>0</v>
      </c>
      <c r="Q142" s="443">
        <f>IF(Config!$C$6=1,SUM(+Ene!Q142),IF(Config!$C$6=2,SUM(+Ene!Q142+Feb!Q142),IF(Config!$C$6=3,SUM(+Ene!Q142+Feb!Q142+Mar!Q142),IF(Config!$C$6=4,SUM(+Ene!Q142+Feb!Q142+Mar!Q142+Abr!Q142),IF(Config!$C$6=5,SUM(Ene!Q142+Feb!Q142+Mar!Q142+Abr!Q142+May!Q142),IF(Config!$C$6=6,SUM(+Ene!Q142+Feb!Q142+Mar!Q142+Abr!Q142+May!Q142+Jun!Q142),IF(Config!$C$6=7,SUM(Ene!Q142+Feb!Q142+Mar!Q142+Abr!Q142+May!Q142+Jun!Q142+Jul!Q142),IF(Config!$C$6=8,SUM(+Ene!Q142+Feb!Q142+Mar!Q142+Abr!Q142+May!Q142+Jun!Q142+Jul!Q142+Ago!Q142),IF(Config!$C$6=9,SUM(+Ene!Q142+Feb!Q142+Mar!Q142+Abr!Q142+May!Q142+Jun!Q142+Jul!Q142+Ago!Q142+Set!Q142),IF(Config!$C$6=10,SUM(+Ene!Q142+Feb!Q142+Mar!Q142+Abr!Q142+May!Q142+Jun!Q142+Jul!Q142+Ago!Q142+Set!Q142+Oct!Q142),IF(Config!$C$6=11,SUM(+Ene!Q142+Feb!Q142+Mar!Q142+Abr!Q142+May!Q142+Jun!Q142+Jul!Q142+Ago!Q142+Set!Q142+Oct!Q142+Nov!Q142),IF(Config!$C$6=12,SUM(+Ene!Q142+Feb!Q142+Mar!Q142+Abr!Q142+May!Q142+Jun!Q142+Jul!Q142+Ago!Q142+Set!Q142+Oct!Q142+Nov!Q142+Dic!Q142)))))))))))))</f>
        <v>0</v>
      </c>
      <c r="R142" s="443">
        <f>IF(Config!$C$6=1,SUM(+Ene!R142),IF(Config!$C$6=2,SUM(+Ene!R142+Feb!R142),IF(Config!$C$6=3,SUM(+Ene!R142+Feb!R142+Mar!R142),IF(Config!$C$6=4,SUM(+Ene!R142+Feb!R142+Mar!R142+Abr!R142),IF(Config!$C$6=5,SUM(Ene!R142+Feb!R142+Mar!R142+Abr!R142+May!R142),IF(Config!$C$6=6,SUM(+Ene!R142+Feb!R142+Mar!R142+Abr!R142+May!R142+Jun!R142),IF(Config!$C$6=7,SUM(Ene!R142+Feb!R142+Mar!R142+Abr!R142+May!R142+Jun!R142+Jul!R142),IF(Config!$C$6=8,SUM(+Ene!R142+Feb!R142+Mar!R142+Abr!R142+May!R142+Jun!R142+Jul!R142+Ago!R142),IF(Config!$C$6=9,SUM(+Ene!R142+Feb!R142+Mar!R142+Abr!R142+May!R142+Jun!R142+Jul!R142+Ago!R142+Set!R142),IF(Config!$C$6=10,SUM(+Ene!R142+Feb!R142+Mar!R142+Abr!R142+May!R142+Jun!R142+Jul!R142+Ago!R142+Set!R142+Oct!R142),IF(Config!$C$6=11,SUM(+Ene!R142+Feb!R142+Mar!R142+Abr!R142+May!R142+Jun!R142+Jul!R142+Ago!R142+Set!R142+Oct!R142+Nov!R142),IF(Config!$C$6=12,SUM(+Ene!R142+Feb!R142+Mar!R142+Abr!R142+May!R142+Jun!R142+Jul!R142+Ago!R142+Set!R142+Oct!R142+Nov!R142+Dic!R142)))))))))))))</f>
        <v>0</v>
      </c>
      <c r="S142" s="443">
        <f>IF(Config!$C$6=1,SUM(+Ene!S142),IF(Config!$C$6=2,SUM(+Ene!S142+Feb!S142),IF(Config!$C$6=3,SUM(+Ene!S142+Feb!S142+Mar!S142),IF(Config!$C$6=4,SUM(+Ene!S142+Feb!S142+Mar!S142+Abr!S142),IF(Config!$C$6=5,SUM(Ene!S142+Feb!S142+Mar!S142+Abr!S142+May!S142),IF(Config!$C$6=6,SUM(+Ene!S142+Feb!S142+Mar!S142+Abr!S142+May!S142+Jun!S142),IF(Config!$C$6=7,SUM(Ene!S142+Feb!S142+Mar!S142+Abr!S142+May!S142+Jun!S142+Jul!S142),IF(Config!$C$6=8,SUM(+Ene!S142+Feb!S142+Mar!S142+Abr!S142+May!S142+Jun!S142+Jul!S142+Ago!S142),IF(Config!$C$6=9,SUM(+Ene!S142+Feb!S142+Mar!S142+Abr!S142+May!S142+Jun!S142+Jul!S142+Ago!S142+Set!S142),IF(Config!$C$6=10,SUM(+Ene!S142+Feb!S142+Mar!S142+Abr!S142+May!S142+Jun!S142+Jul!S142+Ago!S142+Set!S142+Oct!S142),IF(Config!$C$6=11,SUM(+Ene!S142+Feb!S142+Mar!S142+Abr!S142+May!S142+Jun!S142+Jul!S142+Ago!S142+Set!S142+Oct!S142+Nov!S142),IF(Config!$C$6=12,SUM(+Ene!S142+Feb!S142+Mar!S142+Abr!S142+May!S142+Jun!S142+Jul!S142+Ago!S142+Set!S142+Oct!S142+Nov!S142+Dic!S142)))))))))))))</f>
        <v>0</v>
      </c>
      <c r="T142" s="443">
        <f>IF(Config!$C$6=1,SUM(+Ene!T142),IF(Config!$C$6=2,SUM(+Ene!T142+Feb!T142),IF(Config!$C$6=3,SUM(+Ene!T142+Feb!T142+Mar!T142),IF(Config!$C$6=4,SUM(+Ene!T142+Feb!T142+Mar!T142+Abr!T142),IF(Config!$C$6=5,SUM(Ene!T142+Feb!T142+Mar!T142+Abr!T142+May!T142),IF(Config!$C$6=6,SUM(+Ene!T142+Feb!T142+Mar!T142+Abr!T142+May!T142+Jun!T142),IF(Config!$C$6=7,SUM(Ene!T142+Feb!T142+Mar!T142+Abr!T142+May!T142+Jun!T142+Jul!T142),IF(Config!$C$6=8,SUM(+Ene!T142+Feb!T142+Mar!T142+Abr!T142+May!T142+Jun!T142+Jul!T142+Ago!T142),IF(Config!$C$6=9,SUM(+Ene!T142+Feb!T142+Mar!T142+Abr!T142+May!T142+Jun!T142+Jul!T142+Ago!T142+Set!T142),IF(Config!$C$6=10,SUM(+Ene!T142+Feb!T142+Mar!T142+Abr!T142+May!T142+Jun!T142+Jul!T142+Ago!T142+Set!T142+Oct!T142),IF(Config!$C$6=11,SUM(+Ene!T142+Feb!T142+Mar!T142+Abr!T142+May!T142+Jun!T142+Jul!T142+Ago!T142+Set!T142+Oct!T142+Nov!T142),IF(Config!$C$6=12,SUM(+Ene!T142+Feb!T142+Mar!T142+Abr!T142+May!T142+Jun!T142+Jul!T142+Ago!T142+Set!T142+Oct!T142+Nov!T142+Dic!T142)))))))))))))</f>
        <v>0</v>
      </c>
      <c r="U142" s="443">
        <f>IF(Config!$C$6=1,SUM(+Ene!U142),IF(Config!$C$6=2,SUM(+Ene!U142+Feb!U142),IF(Config!$C$6=3,SUM(+Ene!U142+Feb!U142+Mar!U142),IF(Config!$C$6=4,SUM(+Ene!U142+Feb!U142+Mar!U142+Abr!U142),IF(Config!$C$6=5,SUM(Ene!U142+Feb!U142+Mar!U142+Abr!U142+May!U142),IF(Config!$C$6=6,SUM(+Ene!U142+Feb!U142+Mar!U142+Abr!U142+May!U142+Jun!U142),IF(Config!$C$6=7,SUM(Ene!U142+Feb!U142+Mar!U142+Abr!U142+May!U142+Jun!U142+Jul!U142),IF(Config!$C$6=8,SUM(+Ene!U142+Feb!U142+Mar!U142+Abr!U142+May!U142+Jun!U142+Jul!U142+Ago!U142),IF(Config!$C$6=9,SUM(+Ene!U142+Feb!U142+Mar!U142+Abr!U142+May!U142+Jun!U142+Jul!U142+Ago!U142+Set!U142),IF(Config!$C$6=10,SUM(+Ene!U142+Feb!U142+Mar!U142+Abr!U142+May!U142+Jun!U142+Jul!U142+Ago!U142+Set!U142+Oct!U142),IF(Config!$C$6=11,SUM(+Ene!U142+Feb!U142+Mar!U142+Abr!U142+May!U142+Jun!U142+Jul!U142+Ago!U142+Set!U142+Oct!U142+Nov!U142),IF(Config!$C$6=12,SUM(+Ene!U142+Feb!U142+Mar!U142+Abr!U142+May!U142+Jun!U142+Jul!U142+Ago!U142+Set!U142+Oct!U142+Nov!U142+Dic!U142)))))))))))))</f>
        <v>0</v>
      </c>
      <c r="V142" s="443">
        <f>IF(Config!$C$6=1,SUM(+Ene!V142),IF(Config!$C$6=2,SUM(+Ene!V142+Feb!V142),IF(Config!$C$6=3,SUM(+Ene!V142+Feb!V142+Mar!V142),IF(Config!$C$6=4,SUM(+Ene!V142+Feb!V142+Mar!V142+Abr!V142),IF(Config!$C$6=5,SUM(Ene!V142+Feb!V142+Mar!V142+Abr!V142+May!V142),IF(Config!$C$6=6,SUM(+Ene!V142+Feb!V142+Mar!V142+Abr!V142+May!V142+Jun!V142),IF(Config!$C$6=7,SUM(Ene!V142+Feb!V142+Mar!V142+Abr!V142+May!V142+Jun!V142+Jul!V142),IF(Config!$C$6=8,SUM(+Ene!V142+Feb!V142+Mar!V142+Abr!V142+May!V142+Jun!V142+Jul!V142+Ago!V142),IF(Config!$C$6=9,SUM(+Ene!V142+Feb!V142+Mar!V142+Abr!V142+May!V142+Jun!V142+Jul!V142+Ago!V142+Set!V142),IF(Config!$C$6=10,SUM(+Ene!V142+Feb!V142+Mar!V142+Abr!V142+May!V142+Jun!V142+Jul!V142+Ago!V142+Set!V142+Oct!V142),IF(Config!$C$6=11,SUM(+Ene!V142+Feb!V142+Mar!V142+Abr!V142+May!V142+Jun!V142+Jul!V142+Ago!V142+Set!V142+Oct!V142+Nov!V142),IF(Config!$C$6=12,SUM(+Ene!V142+Feb!V142+Mar!V142+Abr!V142+May!V142+Jun!V142+Jul!V142+Ago!V142+Set!V142+Oct!V142+Nov!V142+Dic!V142)))))))))))))</f>
        <v>0</v>
      </c>
      <c r="W142" s="443">
        <f>IF(Config!$C$6=1,SUM(+Ene!W142),IF(Config!$C$6=2,SUM(+Ene!W142+Feb!W142),IF(Config!$C$6=3,SUM(+Ene!W142+Feb!W142+Mar!W142),IF(Config!$C$6=4,SUM(+Ene!W142+Feb!W142+Mar!W142+Abr!W142),IF(Config!$C$6=5,SUM(Ene!W142+Feb!W142+Mar!W142+Abr!W142+May!W142),IF(Config!$C$6=6,SUM(+Ene!W142+Feb!W142+Mar!W142+Abr!W142+May!W142+Jun!W142),IF(Config!$C$6=7,SUM(Ene!W142+Feb!W142+Mar!W142+Abr!W142+May!W142+Jun!W142+Jul!W142),IF(Config!$C$6=8,SUM(+Ene!W142+Feb!W142+Mar!W142+Abr!W142+May!W142+Jun!W142+Jul!W142+Ago!W142),IF(Config!$C$6=9,SUM(+Ene!W142+Feb!W142+Mar!W142+Abr!W142+May!W142+Jun!W142+Jul!W142+Ago!W142+Set!W142),IF(Config!$C$6=10,SUM(+Ene!W142+Feb!W142+Mar!W142+Abr!W142+May!W142+Jun!W142+Jul!W142+Ago!W142+Set!W142+Oct!W142),IF(Config!$C$6=11,SUM(+Ene!W142+Feb!W142+Mar!W142+Abr!W142+May!W142+Jun!W142+Jul!W142+Ago!W142+Set!W142+Oct!W142+Nov!W142),IF(Config!$C$6=12,SUM(+Ene!W142+Feb!W142+Mar!W142+Abr!W142+May!W142+Jun!W142+Jul!W142+Ago!W142+Set!W142+Oct!W142+Nov!W142+Dic!W142)))))))))))))</f>
        <v>0</v>
      </c>
      <c r="X142" s="443">
        <f>IF(Config!$C$6=1,SUM(+Ene!X142),IF(Config!$C$6=2,SUM(+Ene!X142+Feb!X142),IF(Config!$C$6=3,SUM(+Ene!X142+Feb!X142+Mar!X142),IF(Config!$C$6=4,SUM(+Ene!X142+Feb!X142+Mar!X142+Abr!X142),IF(Config!$C$6=5,SUM(Ene!X142+Feb!X142+Mar!X142+Abr!X142+May!X142),IF(Config!$C$6=6,SUM(+Ene!X142+Feb!X142+Mar!X142+Abr!X142+May!X142+Jun!X142),IF(Config!$C$6=7,SUM(Ene!X142+Feb!X142+Mar!X142+Abr!X142+May!X142+Jun!X142+Jul!X142),IF(Config!$C$6=8,SUM(+Ene!X142+Feb!X142+Mar!X142+Abr!X142+May!X142+Jun!X142+Jul!X142+Ago!X142),IF(Config!$C$6=9,SUM(+Ene!X142+Feb!X142+Mar!X142+Abr!X142+May!X142+Jun!X142+Jul!X142+Ago!X142+Set!X142),IF(Config!$C$6=10,SUM(+Ene!X142+Feb!X142+Mar!X142+Abr!X142+May!X142+Jun!X142+Jul!X142+Ago!X142+Set!X142+Oct!X142),IF(Config!$C$6=11,SUM(+Ene!X142+Feb!X142+Mar!X142+Abr!X142+May!X142+Jun!X142+Jul!X142+Ago!X142+Set!X142+Oct!X142+Nov!X142),IF(Config!$C$6=12,SUM(+Ene!X142+Feb!X142+Mar!X142+Abr!X142+May!X142+Jun!X142+Jul!X142+Ago!X142+Set!X142+Oct!X142+Nov!X142+Dic!X142)))))))))))))</f>
        <v>0</v>
      </c>
      <c r="Y142" s="443">
        <f>IF(Config!$C$6=1,SUM(+Ene!Y142),IF(Config!$C$6=2,SUM(+Ene!Y142+Feb!Y142),IF(Config!$C$6=3,SUM(+Ene!Y142+Feb!Y142+Mar!Y142),IF(Config!$C$6=4,SUM(+Ene!Y142+Feb!Y142+Mar!Y142+Abr!Y142),IF(Config!$C$6=5,SUM(Ene!Y142+Feb!Y142+Mar!Y142+Abr!Y142+May!Y142),IF(Config!$C$6=6,SUM(+Ene!Y142+Feb!Y142+Mar!Y142+Abr!Y142+May!Y142+Jun!Y142),IF(Config!$C$6=7,SUM(Ene!Y142+Feb!Y142+Mar!Y142+Abr!Y142+May!Y142+Jun!Y142+Jul!Y142),IF(Config!$C$6=8,SUM(+Ene!Y142+Feb!Y142+Mar!Y142+Abr!Y142+May!Y142+Jun!Y142+Jul!Y142+Ago!Y142),IF(Config!$C$6=9,SUM(+Ene!Y142+Feb!Y142+Mar!Y142+Abr!Y142+May!Y142+Jun!Y142+Jul!Y142+Ago!Y142+Set!Y142),IF(Config!$C$6=10,SUM(+Ene!Y142+Feb!Y142+Mar!Y142+Abr!Y142+May!Y142+Jun!Y142+Jul!Y142+Ago!Y142+Set!Y142+Oct!Y142),IF(Config!$C$6=11,SUM(+Ene!Y142+Feb!Y142+Mar!Y142+Abr!Y142+May!Y142+Jun!Y142+Jul!Y142+Ago!Y142+Set!Y142+Oct!Y142+Nov!Y142),IF(Config!$C$6=12,SUM(+Ene!Y142+Feb!Y142+Mar!Y142+Abr!Y142+May!Y142+Jun!Y142+Jul!Y142+Ago!Y142+Set!Y142+Oct!Y142+Nov!Y142+Dic!Y142)))))))))))))</f>
        <v>0</v>
      </c>
      <c r="Z142" s="443">
        <f>IF(Config!$C$6=1,SUM(+Ene!Z142),IF(Config!$C$6=2,SUM(+Ene!Z142+Feb!Z142),IF(Config!$C$6=3,SUM(+Ene!Z142+Feb!Z142+Mar!Z142),IF(Config!$C$6=4,SUM(+Ene!Z142+Feb!Z142+Mar!Z142+Abr!Z142),IF(Config!$C$6=5,SUM(Ene!Z142+Feb!Z142+Mar!Z142+Abr!Z142+May!Z142),IF(Config!$C$6=6,SUM(+Ene!Z142+Feb!Z142+Mar!Z142+Abr!Z142+May!Z142+Jun!Z142),IF(Config!$C$6=7,SUM(Ene!Z142+Feb!Z142+Mar!Z142+Abr!Z142+May!Z142+Jun!Z142+Jul!Z142),IF(Config!$C$6=8,SUM(+Ene!Z142+Feb!Z142+Mar!Z142+Abr!Z142+May!Z142+Jun!Z142+Jul!Z142+Ago!Z142),IF(Config!$C$6=9,SUM(+Ene!Z142+Feb!Z142+Mar!Z142+Abr!Z142+May!Z142+Jun!Z142+Jul!Z142+Ago!Z142+Set!Z142),IF(Config!$C$6=10,SUM(+Ene!Z142+Feb!Z142+Mar!Z142+Abr!Z142+May!Z142+Jun!Z142+Jul!Z142+Ago!Z142+Set!Z142+Oct!Z142),IF(Config!$C$6=11,SUM(+Ene!Z142+Feb!Z142+Mar!Z142+Abr!Z142+May!Z142+Jun!Z142+Jul!Z142+Ago!Z142+Set!Z142+Oct!Z142+Nov!Z142),IF(Config!$C$6=12,SUM(+Ene!Z142+Feb!Z142+Mar!Z142+Abr!Z142+May!Z142+Jun!Z142+Jul!Z142+Ago!Z142+Set!Z142+Oct!Z142+Nov!Z142+Dic!Z142)))))))))))))</f>
        <v>0</v>
      </c>
      <c r="AA142" s="443">
        <f>IF(Config!$C$6=1,SUM(+Ene!AA142),IF(Config!$C$6=2,SUM(+Ene!AA142+Feb!AA142),IF(Config!$C$6=3,SUM(+Ene!AA142+Feb!AA142+Mar!AA142),IF(Config!$C$6=4,SUM(+Ene!AA142+Feb!AA142+Mar!AA142+Abr!AA142),IF(Config!$C$6=5,SUM(Ene!AA142+Feb!AA142+Mar!AA142+Abr!AA142+May!AA142),IF(Config!$C$6=6,SUM(+Ene!AA142+Feb!AA142+Mar!AA142+Abr!AA142+May!AA142+Jun!AA142),IF(Config!$C$6=7,SUM(Ene!AA142+Feb!AA142+Mar!AA142+Abr!AA142+May!AA142+Jun!AA142+Jul!AA142),IF(Config!$C$6=8,SUM(+Ene!AA142+Feb!AA142+Mar!AA142+Abr!AA142+May!AA142+Jun!AA142+Jul!AA142+Ago!AA142),IF(Config!$C$6=9,SUM(+Ene!AA142+Feb!AA142+Mar!AA142+Abr!AA142+May!AA142+Jun!AA142+Jul!AA142+Ago!AA142+Set!AA142),IF(Config!$C$6=10,SUM(+Ene!AA142+Feb!AA142+Mar!AA142+Abr!AA142+May!AA142+Jun!AA142+Jul!AA142+Ago!AA142+Set!AA142+Oct!AA142),IF(Config!$C$6=11,SUM(+Ene!AA142+Feb!AA142+Mar!AA142+Abr!AA142+May!AA142+Jun!AA142+Jul!AA142+Ago!AA142+Set!AA142+Oct!AA142+Nov!AA142),IF(Config!$C$6=12,SUM(+Ene!AA142+Feb!AA142+Mar!AA142+Abr!AA142+May!AA142+Jun!AA142+Jul!AA142+Ago!AA142+Set!AA142+Oct!AA142+Nov!AA142+Dic!AA142)))))))))))))</f>
        <v>0</v>
      </c>
      <c r="AB142" s="443">
        <f>IF(Config!$C$6=1,SUM(+Ene!AB142),IF(Config!$C$6=2,SUM(+Ene!AB142+Feb!AB142),IF(Config!$C$6=3,SUM(+Ene!AB142+Feb!AB142+Mar!AB142),IF(Config!$C$6=4,SUM(+Ene!AB142+Feb!AB142+Mar!AB142+Abr!AB142),IF(Config!$C$6=5,SUM(Ene!AB142+Feb!AB142+Mar!AB142+Abr!AB142+May!AB142),IF(Config!$C$6=6,SUM(+Ene!AB142+Feb!AB142+Mar!AB142+Abr!AB142+May!AB142+Jun!AB142),IF(Config!$C$6=7,SUM(Ene!AB142+Feb!AB142+Mar!AB142+Abr!AB142+May!AB142+Jun!AB142+Jul!AB142),IF(Config!$C$6=8,SUM(+Ene!AB142+Feb!AB142+Mar!AB142+Abr!AB142+May!AB142+Jun!AB142+Jul!AB142+Ago!AB142),IF(Config!$C$6=9,SUM(+Ene!AB142+Feb!AB142+Mar!AB142+Abr!AB142+May!AB142+Jun!AB142+Jul!AB142+Ago!AB142+Set!AB142),IF(Config!$C$6=10,SUM(+Ene!AB142+Feb!AB142+Mar!AB142+Abr!AB142+May!AB142+Jun!AB142+Jul!AB142+Ago!AB142+Set!AB142+Oct!AB142),IF(Config!$C$6=11,SUM(+Ene!AB142+Feb!AB142+Mar!AB142+Abr!AB142+May!AB142+Jun!AB142+Jul!AB142+Ago!AB142+Set!AB142+Oct!AB142+Nov!AB142),IF(Config!$C$6=12,SUM(+Ene!AB142+Feb!AB142+Mar!AB142+Abr!AB142+May!AB142+Jun!AB142+Jul!AB142+Ago!AB142+Set!AB142+Oct!AB142+Nov!AB142+Dic!AB142)))))))))))))</f>
        <v>0</v>
      </c>
      <c r="AC142" s="443">
        <f>IF(Config!$C$6=1,SUM(+Ene!AC142),IF(Config!$C$6=2,SUM(+Ene!AC142+Feb!AC142),IF(Config!$C$6=3,SUM(+Ene!AC142+Feb!AC142+Mar!AC142),IF(Config!$C$6=4,SUM(+Ene!AC142+Feb!AC142+Mar!AC142+Abr!AC142),IF(Config!$C$6=5,SUM(Ene!AC142+Feb!AC142+Mar!AC142+Abr!AC142+May!AC142),IF(Config!$C$6=6,SUM(+Ene!AC142+Feb!AC142+Mar!AC142+Abr!AC142+May!AC142+Jun!AC142),IF(Config!$C$6=7,SUM(Ene!AC142+Feb!AC142+Mar!AC142+Abr!AC142+May!AC142+Jun!AC142+Jul!AC142),IF(Config!$C$6=8,SUM(+Ene!AC142+Feb!AC142+Mar!AC142+Abr!AC142+May!AC142+Jun!AC142+Jul!AC142+Ago!AC142),IF(Config!$C$6=9,SUM(+Ene!AC142+Feb!AC142+Mar!AC142+Abr!AC142+May!AC142+Jun!AC142+Jul!AC142+Ago!AC142+Set!AC142),IF(Config!$C$6=10,SUM(+Ene!AC142+Feb!AC142+Mar!AC142+Abr!AC142+May!AC142+Jun!AC142+Jul!AC142+Ago!AC142+Set!AC142+Oct!AC142),IF(Config!$C$6=11,SUM(+Ene!AC142+Feb!AC142+Mar!AC142+Abr!AC142+May!AC142+Jun!AC142+Jul!AC142+Ago!AC142+Set!AC142+Oct!AC142+Nov!AC142),IF(Config!$C$6=12,SUM(+Ene!AC142+Feb!AC142+Mar!AC142+Abr!AC142+May!AC142+Jun!AC142+Jul!AC142+Ago!AC142+Set!AC142+Oct!AC142+Nov!AC142+Dic!AC142)))))))))))))</f>
        <v>0</v>
      </c>
      <c r="AD142" s="443">
        <f>IF(Config!$C$6=1,SUM(+Ene!AD142),IF(Config!$C$6=2,SUM(+Ene!AD142+Feb!AD142),IF(Config!$C$6=3,SUM(+Ene!AD142+Feb!AD142+Mar!AD142),IF(Config!$C$6=4,SUM(+Ene!AD142+Feb!AD142+Mar!AD142+Abr!AD142),IF(Config!$C$6=5,SUM(Ene!AD142+Feb!AD142+Mar!AD142+Abr!AD142+May!AD142),IF(Config!$C$6=6,SUM(+Ene!AD142+Feb!AD142+Mar!AD142+Abr!AD142+May!AD142+Jun!AD142),IF(Config!$C$6=7,SUM(Ene!AD142+Feb!AD142+Mar!AD142+Abr!AD142+May!AD142+Jun!AD142+Jul!AD142),IF(Config!$C$6=8,SUM(+Ene!AD142+Feb!AD142+Mar!AD142+Abr!AD142+May!AD142+Jun!AD142+Jul!AD142+Ago!AD142),IF(Config!$C$6=9,SUM(+Ene!AD142+Feb!AD142+Mar!AD142+Abr!AD142+May!AD142+Jun!AD142+Jul!AD142+Ago!AD142+Set!AD142),IF(Config!$C$6=10,SUM(+Ene!AD142+Feb!AD142+Mar!AD142+Abr!AD142+May!AD142+Jun!AD142+Jul!AD142+Ago!AD142+Set!AD142+Oct!AD142),IF(Config!$C$6=11,SUM(+Ene!AD142+Feb!AD142+Mar!AD142+Abr!AD142+May!AD142+Jun!AD142+Jul!AD142+Ago!AD142+Set!AD142+Oct!AD142+Nov!AD142),IF(Config!$C$6=12,SUM(+Ene!AD142+Feb!AD142+Mar!AD142+Abr!AD142+May!AD142+Jun!AD142+Jul!AD142+Ago!AD142+Set!AD142+Oct!AD142+Nov!AD142+Dic!AD142)))))))))))))</f>
        <v>0</v>
      </c>
      <c r="AE142" s="443">
        <f>IF(Config!$C$6=1,SUM(+Ene!AE142),IF(Config!$C$6=2,SUM(+Ene!AE142+Feb!AE142),IF(Config!$C$6=3,SUM(+Ene!AE142+Feb!AE142+Mar!AE142),IF(Config!$C$6=4,SUM(+Ene!AE142+Feb!AE142+Mar!AE142+Abr!AE142),IF(Config!$C$6=5,SUM(Ene!AE142+Feb!AE142+Mar!AE142+Abr!AE142+May!AE142),IF(Config!$C$6=6,SUM(+Ene!AE142+Feb!AE142+Mar!AE142+Abr!AE142+May!AE142+Jun!AE142),IF(Config!$C$6=7,SUM(Ene!AE142+Feb!AE142+Mar!AE142+Abr!AE142+May!AE142+Jun!AE142+Jul!AE142),IF(Config!$C$6=8,SUM(+Ene!AE142+Feb!AE142+Mar!AE142+Abr!AE142+May!AE142+Jun!AE142+Jul!AE142+Ago!AE142),IF(Config!$C$6=9,SUM(+Ene!AE142+Feb!AE142+Mar!AE142+Abr!AE142+May!AE142+Jun!AE142+Jul!AE142+Ago!AE142+Set!AE142),IF(Config!$C$6=10,SUM(+Ene!AE142+Feb!AE142+Mar!AE142+Abr!AE142+May!AE142+Jun!AE142+Jul!AE142+Ago!AE142+Set!AE142+Oct!AE142),IF(Config!$C$6=11,SUM(+Ene!AE142+Feb!AE142+Mar!AE142+Abr!AE142+May!AE142+Jun!AE142+Jul!AE142+Ago!AE142+Set!AE142+Oct!AE142+Nov!AE142),IF(Config!$C$6=12,SUM(+Ene!AE142+Feb!AE142+Mar!AE142+Abr!AE142+May!AE142+Jun!AE142+Jul!AE142+Ago!AE142+Set!AE142+Oct!AE142+Nov!AE142+Dic!AE142)))))))))))))</f>
        <v>0</v>
      </c>
      <c r="AF142" s="443">
        <f>IF(Config!$C$6=1,SUM(+Ene!AF142),IF(Config!$C$6=2,SUM(+Ene!AF142+Feb!AF142),IF(Config!$C$6=3,SUM(+Ene!AF142+Feb!AF142+Mar!AF142),IF(Config!$C$6=4,SUM(+Ene!AF142+Feb!AF142+Mar!AF142+Abr!AF142),IF(Config!$C$6=5,SUM(Ene!AF142+Feb!AF142+Mar!AF142+Abr!AF142+May!AF142),IF(Config!$C$6=6,SUM(+Ene!AF142+Feb!AF142+Mar!AF142+Abr!AF142+May!AF142+Jun!AF142),IF(Config!$C$6=7,SUM(Ene!AF142+Feb!AF142+Mar!AF142+Abr!AF142+May!AF142+Jun!AF142+Jul!AF142),IF(Config!$C$6=8,SUM(+Ene!AF142+Feb!AF142+Mar!AF142+Abr!AF142+May!AF142+Jun!AF142+Jul!AF142+Ago!AF142),IF(Config!$C$6=9,SUM(+Ene!AF142+Feb!AF142+Mar!AF142+Abr!AF142+May!AF142+Jun!AF142+Jul!AF142+Ago!AF142+Set!AF142),IF(Config!$C$6=10,SUM(+Ene!AF142+Feb!AF142+Mar!AF142+Abr!AF142+May!AF142+Jun!AF142+Jul!AF142+Ago!AF142+Set!AF142+Oct!AF142),IF(Config!$C$6=11,SUM(+Ene!AF142+Feb!AF142+Mar!AF142+Abr!AF142+May!AF142+Jun!AF142+Jul!AF142+Ago!AF142+Set!AF142+Oct!AF142+Nov!AF142),IF(Config!$C$6=12,SUM(+Ene!AF142+Feb!AF142+Mar!AF142+Abr!AF142+May!AF142+Jun!AF142+Jul!AF142+Ago!AF142+Set!AF142+Oct!AF142+Nov!AF142+Dic!AF142)))))))))))))</f>
        <v>0</v>
      </c>
      <c r="AG142" s="443">
        <f>IF(Config!$C$6=1,SUM(+Ene!AG142),IF(Config!$C$6=2,SUM(+Ene!AG142+Feb!AG142),IF(Config!$C$6=3,SUM(+Ene!AG142+Feb!AG142+Mar!AG142),IF(Config!$C$6=4,SUM(+Ene!AG142+Feb!AG142+Mar!AG142+Abr!AG142),IF(Config!$C$6=5,SUM(Ene!AG142+Feb!AG142+Mar!AG142+Abr!AG142+May!AG142),IF(Config!$C$6=6,SUM(+Ene!AG142+Feb!AG142+Mar!AG142+Abr!AG142+May!AG142+Jun!AG142),IF(Config!$C$6=7,SUM(Ene!AG142+Feb!AG142+Mar!AG142+Abr!AG142+May!AG142+Jun!AG142+Jul!AG142),IF(Config!$C$6=8,SUM(+Ene!AG142+Feb!AG142+Mar!AG142+Abr!AG142+May!AG142+Jun!AG142+Jul!AG142+Ago!AG142),IF(Config!$C$6=9,SUM(+Ene!AG142+Feb!AG142+Mar!AG142+Abr!AG142+May!AG142+Jun!AG142+Jul!AG142+Ago!AG142+Set!AG142),IF(Config!$C$6=10,SUM(+Ene!AG142+Feb!AG142+Mar!AG142+Abr!AG142+May!AG142+Jun!AG142+Jul!AG142+Ago!AG142+Set!AG142+Oct!AG142),IF(Config!$C$6=11,SUM(+Ene!AG142+Feb!AG142+Mar!AG142+Abr!AG142+May!AG142+Jun!AG142+Jul!AG142+Ago!AG142+Set!AG142+Oct!AG142+Nov!AG142),IF(Config!$C$6=12,SUM(+Ene!AG142+Feb!AG142+Mar!AG142+Abr!AG142+May!AG142+Jun!AG142+Jul!AG142+Ago!AG142+Set!AG142+Oct!AG142+Nov!AG142+Dic!AG142)))))))))))))</f>
        <v>0</v>
      </c>
      <c r="AH142" s="443">
        <f>IF(Config!$C$6=1,SUM(+Ene!AH142),IF(Config!$C$6=2,SUM(+Ene!AH142+Feb!AH142),IF(Config!$C$6=3,SUM(+Ene!AH142+Feb!AH142+Mar!AH142),IF(Config!$C$6=4,SUM(+Ene!AH142+Feb!AH142+Mar!AH142+Abr!AH142),IF(Config!$C$6=5,SUM(Ene!AH142+Feb!AH142+Mar!AH142+Abr!AH142+May!AH142),IF(Config!$C$6=6,SUM(+Ene!AH142+Feb!AH142+Mar!AH142+Abr!AH142+May!AH142+Jun!AH142),IF(Config!$C$6=7,SUM(Ene!AH142+Feb!AH142+Mar!AH142+Abr!AH142+May!AH142+Jun!AH142+Jul!AH142),IF(Config!$C$6=8,SUM(+Ene!AH142+Feb!AH142+Mar!AH142+Abr!AH142+May!AH142+Jun!AH142+Jul!AH142+Ago!AH142),IF(Config!$C$6=9,SUM(+Ene!AH142+Feb!AH142+Mar!AH142+Abr!AH142+May!AH142+Jun!AH142+Jul!AH142+Ago!AH142+Set!AH142),IF(Config!$C$6=10,SUM(+Ene!AH142+Feb!AH142+Mar!AH142+Abr!AH142+May!AH142+Jun!AH142+Jul!AH142+Ago!AH142+Set!AH142+Oct!AH142),IF(Config!$C$6=11,SUM(+Ene!AH142+Feb!AH142+Mar!AH142+Abr!AH142+May!AH142+Jun!AH142+Jul!AH142+Ago!AH142+Set!AH142+Oct!AH142+Nov!AH142),IF(Config!$C$6=12,SUM(+Ene!AH142+Feb!AH142+Mar!AH142+Abr!AH142+May!AH142+Jun!AH142+Jul!AH142+Ago!AH142+Set!AH142+Oct!AH142+Nov!AH142+Dic!AH142)))))))))))))</f>
        <v>0</v>
      </c>
      <c r="AI142" s="443">
        <f>IF(Config!$C$6=1,SUM(+Ene!AI142),IF(Config!$C$6=2,SUM(+Ene!AI142+Feb!AI142),IF(Config!$C$6=3,SUM(+Ene!AI142+Feb!AI142+Mar!AI142),IF(Config!$C$6=4,SUM(+Ene!AI142+Feb!AI142+Mar!AI142+Abr!AI142),IF(Config!$C$6=5,SUM(Ene!AI142+Feb!AI142+Mar!AI142+Abr!AI142+May!AI142),IF(Config!$C$6=6,SUM(+Ene!AI142+Feb!AI142+Mar!AI142+Abr!AI142+May!AI142+Jun!AI142),IF(Config!$C$6=7,SUM(Ene!AI142+Feb!AI142+Mar!AI142+Abr!AI142+May!AI142+Jun!AI142+Jul!AI142),IF(Config!$C$6=8,SUM(+Ene!AI142+Feb!AI142+Mar!AI142+Abr!AI142+May!AI142+Jun!AI142+Jul!AI142+Ago!AI142),IF(Config!$C$6=9,SUM(+Ene!AI142+Feb!AI142+Mar!AI142+Abr!AI142+May!AI142+Jun!AI142+Jul!AI142+Ago!AI142+Set!AI142),IF(Config!$C$6=10,SUM(+Ene!AI142+Feb!AI142+Mar!AI142+Abr!AI142+May!AI142+Jun!AI142+Jul!AI142+Ago!AI142+Set!AI142+Oct!AI142),IF(Config!$C$6=11,SUM(+Ene!AI142+Feb!AI142+Mar!AI142+Abr!AI142+May!AI142+Jun!AI142+Jul!AI142+Ago!AI142+Set!AI142+Oct!AI142+Nov!AI142),IF(Config!$C$6=12,SUM(+Ene!AI142+Feb!AI142+Mar!AI142+Abr!AI142+May!AI142+Jun!AI142+Jul!AI142+Ago!AI142+Set!AI142+Oct!AI142+Nov!AI142+Dic!AI142)))))))))))))</f>
        <v>0</v>
      </c>
      <c r="AJ142" s="443">
        <f>IF(Config!$C$6=1,SUM(+Ene!AJ142),IF(Config!$C$6=2,SUM(+Ene!AJ142+Feb!AJ142),IF(Config!$C$6=3,SUM(+Ene!AJ142+Feb!AJ142+Mar!AJ142),IF(Config!$C$6=4,SUM(+Ene!AJ142+Feb!AJ142+Mar!AJ142+Abr!AJ142),IF(Config!$C$6=5,SUM(Ene!AJ142+Feb!AJ142+Mar!AJ142+Abr!AJ142+May!AJ142),IF(Config!$C$6=6,SUM(+Ene!AJ142+Feb!AJ142+Mar!AJ142+Abr!AJ142+May!AJ142+Jun!AJ142),IF(Config!$C$6=7,SUM(Ene!AJ142+Feb!AJ142+Mar!AJ142+Abr!AJ142+May!AJ142+Jun!AJ142+Jul!AJ142),IF(Config!$C$6=8,SUM(+Ene!AJ142+Feb!AJ142+Mar!AJ142+Abr!AJ142+May!AJ142+Jun!AJ142+Jul!AJ142+Ago!AJ142),IF(Config!$C$6=9,SUM(+Ene!AJ142+Feb!AJ142+Mar!AJ142+Abr!AJ142+May!AJ142+Jun!AJ142+Jul!AJ142+Ago!AJ142+Set!AJ142),IF(Config!$C$6=10,SUM(+Ene!AJ142+Feb!AJ142+Mar!AJ142+Abr!AJ142+May!AJ142+Jun!AJ142+Jul!AJ142+Ago!AJ142+Set!AJ142+Oct!AJ142),IF(Config!$C$6=11,SUM(+Ene!AJ142+Feb!AJ142+Mar!AJ142+Abr!AJ142+May!AJ142+Jun!AJ142+Jul!AJ142+Ago!AJ142+Set!AJ142+Oct!AJ142+Nov!AJ142),IF(Config!$C$6=12,SUM(+Ene!AJ142+Feb!AJ142+Mar!AJ142+Abr!AJ142+May!AJ142+Jun!AJ142+Jul!AJ142+Ago!AJ142+Set!AJ142+Oct!AJ142+Nov!AJ142+Dic!AJ142)))))))))))))</f>
        <v>0</v>
      </c>
      <c r="AK142" s="443">
        <f>IF(Config!$C$6=1,SUM(+Ene!AK142),IF(Config!$C$6=2,SUM(+Ene!AK142+Feb!AK142),IF(Config!$C$6=3,SUM(+Ene!AK142+Feb!AK142+Mar!AK142),IF(Config!$C$6=4,SUM(+Ene!AK142+Feb!AK142+Mar!AK142+Abr!AK142),IF(Config!$C$6=5,SUM(Ene!AK142+Feb!AK142+Mar!AK142+Abr!AK142+May!AK142),IF(Config!$C$6=6,SUM(+Ene!AK142+Feb!AK142+Mar!AK142+Abr!AK142+May!AK142+Jun!AK142),IF(Config!$C$6=7,SUM(Ene!AK142+Feb!AK142+Mar!AK142+Abr!AK142+May!AK142+Jun!AK142+Jul!AK142),IF(Config!$C$6=8,SUM(+Ene!AK142+Feb!AK142+Mar!AK142+Abr!AK142+May!AK142+Jun!AK142+Jul!AK142+Ago!AK142),IF(Config!$C$6=9,SUM(+Ene!AK142+Feb!AK142+Mar!AK142+Abr!AK142+May!AK142+Jun!AK142+Jul!AK142+Ago!AK142+Set!AK142),IF(Config!$C$6=10,SUM(+Ene!AK142+Feb!AK142+Mar!AK142+Abr!AK142+May!AK142+Jun!AK142+Jul!AK142+Ago!AK142+Set!AK142+Oct!AK142),IF(Config!$C$6=11,SUM(+Ene!AK142+Feb!AK142+Mar!AK142+Abr!AK142+May!AK142+Jun!AK142+Jul!AK142+Ago!AK142+Set!AK142+Oct!AK142+Nov!AK142),IF(Config!$C$6=12,SUM(+Ene!AK142+Feb!AK142+Mar!AK142+Abr!AK142+May!AK142+Jun!AK142+Jul!AK142+Ago!AK142+Set!AK142+Oct!AK142+Nov!AK142+Dic!AK142)))))))))))))</f>
        <v>0</v>
      </c>
      <c r="AL142" s="443">
        <f>IF(Config!$C$6=1,SUM(+Ene!AL142),IF(Config!$C$6=2,SUM(+Ene!AL142+Feb!AL142),IF(Config!$C$6=3,SUM(+Ene!AL142+Feb!AL142+Mar!AL142),IF(Config!$C$6=4,SUM(+Ene!AL142+Feb!AL142+Mar!AL142+Abr!AL142),IF(Config!$C$6=5,SUM(Ene!AL142+Feb!AL142+Mar!AL142+Abr!AL142+May!AL142),IF(Config!$C$6=6,SUM(+Ene!AL142+Feb!AL142+Mar!AL142+Abr!AL142+May!AL142+Jun!AL142),IF(Config!$C$6=7,SUM(Ene!AL142+Feb!AL142+Mar!AL142+Abr!AL142+May!AL142+Jun!AL142+Jul!AL142),IF(Config!$C$6=8,SUM(+Ene!AL142+Feb!AL142+Mar!AL142+Abr!AL142+May!AL142+Jun!AL142+Jul!AL142+Ago!AL142),IF(Config!$C$6=9,SUM(+Ene!AL142+Feb!AL142+Mar!AL142+Abr!AL142+May!AL142+Jun!AL142+Jul!AL142+Ago!AL142+Set!AL142),IF(Config!$C$6=10,SUM(+Ene!AL142+Feb!AL142+Mar!AL142+Abr!AL142+May!AL142+Jun!AL142+Jul!AL142+Ago!AL142+Set!AL142+Oct!AL142),IF(Config!$C$6=11,SUM(+Ene!AL142+Feb!AL142+Mar!AL142+Abr!AL142+May!AL142+Jun!AL142+Jul!AL142+Ago!AL142+Set!AL142+Oct!AL142+Nov!AL142),IF(Config!$C$6=12,SUM(+Ene!AL142+Feb!AL142+Mar!AL142+Abr!AL142+May!AL142+Jun!AL142+Jul!AL142+Ago!AL142+Set!AL142+Oct!AL142+Nov!AL142+Dic!AL142)))))))))))))</f>
        <v>0</v>
      </c>
      <c r="AM142" s="443">
        <f>IF(Config!$C$6=1,SUM(+Ene!AM142),IF(Config!$C$6=2,SUM(+Ene!AM142+Feb!AM142),IF(Config!$C$6=3,SUM(+Ene!AM142+Feb!AM142+Mar!AM142),IF(Config!$C$6=4,SUM(+Ene!AM142+Feb!AM142+Mar!AM142+Abr!AM142),IF(Config!$C$6=5,SUM(Ene!AM142+Feb!AM142+Mar!AM142+Abr!AM142+May!AM142),IF(Config!$C$6=6,SUM(+Ene!AM142+Feb!AM142+Mar!AM142+Abr!AM142+May!AM142+Jun!AM142),IF(Config!$C$6=7,SUM(Ene!AM142+Feb!AM142+Mar!AM142+Abr!AM142+May!AM142+Jun!AM142+Jul!AM142),IF(Config!$C$6=8,SUM(+Ene!AM142+Feb!AM142+Mar!AM142+Abr!AM142+May!AM142+Jun!AM142+Jul!AM142+Ago!AM142),IF(Config!$C$6=9,SUM(+Ene!AM142+Feb!AM142+Mar!AM142+Abr!AM142+May!AM142+Jun!AM142+Jul!AM142+Ago!AM142+Set!AM142),IF(Config!$C$6=10,SUM(+Ene!AM142+Feb!AM142+Mar!AM142+Abr!AM142+May!AM142+Jun!AM142+Jul!AM142+Ago!AM142+Set!AM142+Oct!AM142),IF(Config!$C$6=11,SUM(+Ene!AM142+Feb!AM142+Mar!AM142+Abr!AM142+May!AM142+Jun!AM142+Jul!AM142+Ago!AM142+Set!AM142+Oct!AM142+Nov!AM142),IF(Config!$C$6=12,SUM(+Ene!AM142+Feb!AM142+Mar!AM142+Abr!AM142+May!AM142+Jun!AM142+Jul!AM142+Ago!AM142+Set!AM142+Oct!AM142+Nov!AM142+Dic!AM142)))))))))))))</f>
        <v>0</v>
      </c>
      <c r="AN142" s="443">
        <f>IF(Config!$C$6=1,SUM(+Ene!AN142),IF(Config!$C$6=2,SUM(+Ene!AN142+Feb!AN142),IF(Config!$C$6=3,SUM(+Ene!AN142+Feb!AN142+Mar!AN142),IF(Config!$C$6=4,SUM(+Ene!AN142+Feb!AN142+Mar!AN142+Abr!AN142),IF(Config!$C$6=5,SUM(Ene!AN142+Feb!AN142+Mar!AN142+Abr!AN142+May!AN142),IF(Config!$C$6=6,SUM(+Ene!AN142+Feb!AN142+Mar!AN142+Abr!AN142+May!AN142+Jun!AN142),IF(Config!$C$6=7,SUM(Ene!AN142+Feb!AN142+Mar!AN142+Abr!AN142+May!AN142+Jun!AN142+Jul!AN142),IF(Config!$C$6=8,SUM(+Ene!AN142+Feb!AN142+Mar!AN142+Abr!AN142+May!AN142+Jun!AN142+Jul!AN142+Ago!AN142),IF(Config!$C$6=9,SUM(+Ene!AN142+Feb!AN142+Mar!AN142+Abr!AN142+May!AN142+Jun!AN142+Jul!AN142+Ago!AN142+Set!AN142),IF(Config!$C$6=10,SUM(+Ene!AN142+Feb!AN142+Mar!AN142+Abr!AN142+May!AN142+Jun!AN142+Jul!AN142+Ago!AN142+Set!AN142+Oct!AN142),IF(Config!$C$6=11,SUM(+Ene!AN142+Feb!AN142+Mar!AN142+Abr!AN142+May!AN142+Jun!AN142+Jul!AN142+Ago!AN142+Set!AN142+Oct!AN142+Nov!AN142),IF(Config!$C$6=12,SUM(+Ene!AN142+Feb!AN142+Mar!AN142+Abr!AN142+May!AN142+Jun!AN142+Jul!AN142+Ago!AN142+Set!AN142+Oct!AN142+Nov!AN142+Dic!AN142)))))))))))))</f>
        <v>0</v>
      </c>
      <c r="AO142" s="443">
        <f>IF(Config!$C$6=1,SUM(+Ene!AO142),IF(Config!$C$6=2,SUM(+Ene!AO142+Feb!AO142),IF(Config!$C$6=3,SUM(+Ene!AO142+Feb!AO142+Mar!AO142),IF(Config!$C$6=4,SUM(+Ene!AO142+Feb!AO142+Mar!AO142+Abr!AO142),IF(Config!$C$6=5,SUM(Ene!AO142+Feb!AO142+Mar!AO142+Abr!AO142+May!AO142),IF(Config!$C$6=6,SUM(+Ene!AO142+Feb!AO142+Mar!AO142+Abr!AO142+May!AO142+Jun!AO142),IF(Config!$C$6=7,SUM(Ene!AO142+Feb!AO142+Mar!AO142+Abr!AO142+May!AO142+Jun!AO142+Jul!AO142),IF(Config!$C$6=8,SUM(+Ene!AO142+Feb!AO142+Mar!AO142+Abr!AO142+May!AO142+Jun!AO142+Jul!AO142+Ago!AO142),IF(Config!$C$6=9,SUM(+Ene!AO142+Feb!AO142+Mar!AO142+Abr!AO142+May!AO142+Jun!AO142+Jul!AO142+Ago!AO142+Set!AO142),IF(Config!$C$6=10,SUM(+Ene!AO142+Feb!AO142+Mar!AO142+Abr!AO142+May!AO142+Jun!AO142+Jul!AO142+Ago!AO142+Set!AO142+Oct!AO142),IF(Config!$C$6=11,SUM(+Ene!AO142+Feb!AO142+Mar!AO142+Abr!AO142+May!AO142+Jun!AO142+Jul!AO142+Ago!AO142+Set!AO142+Oct!AO142+Nov!AO142),IF(Config!$C$6=12,SUM(+Ene!AO142+Feb!AO142+Mar!AO142+Abr!AO142+May!AO142+Jun!AO142+Jul!AO142+Ago!AO142+Set!AO142+Oct!AO142+Nov!AO142+Dic!AO142)))))))))))))</f>
        <v>0</v>
      </c>
      <c r="AP142" s="443">
        <f>IF(Config!$C$6=1,SUM(+Ene!AP142),IF(Config!$C$6=2,SUM(+Ene!AP142+Feb!AP142),IF(Config!$C$6=3,SUM(+Ene!AP142+Feb!AP142+Mar!AP142),IF(Config!$C$6=4,SUM(+Ene!AP142+Feb!AP142+Mar!AP142+Abr!AP142),IF(Config!$C$6=5,SUM(Ene!AP142+Feb!AP142+Mar!AP142+Abr!AP142+May!AP142),IF(Config!$C$6=6,SUM(+Ene!AP142+Feb!AP142+Mar!AP142+Abr!AP142+May!AP142+Jun!AP142),IF(Config!$C$6=7,SUM(Ene!AP142+Feb!AP142+Mar!AP142+Abr!AP142+May!AP142+Jun!AP142+Jul!AP142),IF(Config!$C$6=8,SUM(+Ene!AP142+Feb!AP142+Mar!AP142+Abr!AP142+May!AP142+Jun!AP142+Jul!AP142+Ago!AP142),IF(Config!$C$6=9,SUM(+Ene!AP142+Feb!AP142+Mar!AP142+Abr!AP142+May!AP142+Jun!AP142+Jul!AP142+Ago!AP142+Set!AP142),IF(Config!$C$6=10,SUM(+Ene!AP142+Feb!AP142+Mar!AP142+Abr!AP142+May!AP142+Jun!AP142+Jul!AP142+Ago!AP142+Set!AP142+Oct!AP142),IF(Config!$C$6=11,SUM(+Ene!AP142+Feb!AP142+Mar!AP142+Abr!AP142+May!AP142+Jun!AP142+Jul!AP142+Ago!AP142+Set!AP142+Oct!AP142+Nov!AP142),IF(Config!$C$6=12,SUM(+Ene!AP142+Feb!AP142+Mar!AP142+Abr!AP142+May!AP142+Jun!AP142+Jul!AP142+Ago!AP142+Set!AP142+Oct!AP142+Nov!AP142+Dic!AP142)))))))))))))</f>
        <v>0</v>
      </c>
      <c r="AQ142" s="443">
        <f>IF(Config!$C$6=1,SUM(+Ene!AQ142),IF(Config!$C$6=2,SUM(+Ene!AQ142+Feb!AQ142),IF(Config!$C$6=3,SUM(+Ene!AQ142+Feb!AQ142+Mar!AQ142),IF(Config!$C$6=4,SUM(+Ene!AQ142+Feb!AQ142+Mar!AQ142+Abr!AQ142),IF(Config!$C$6=5,SUM(Ene!AQ142+Feb!AQ142+Mar!AQ142+Abr!AQ142+May!AQ142),IF(Config!$C$6=6,SUM(+Ene!AQ142+Feb!AQ142+Mar!AQ142+Abr!AQ142+May!AQ142+Jun!AQ142),IF(Config!$C$6=7,SUM(Ene!AQ142+Feb!AQ142+Mar!AQ142+Abr!AQ142+May!AQ142+Jun!AQ142+Jul!AQ142),IF(Config!$C$6=8,SUM(+Ene!AQ142+Feb!AQ142+Mar!AQ142+Abr!AQ142+May!AQ142+Jun!AQ142+Jul!AQ142+Ago!AQ142),IF(Config!$C$6=9,SUM(+Ene!AQ142+Feb!AQ142+Mar!AQ142+Abr!AQ142+May!AQ142+Jun!AQ142+Jul!AQ142+Ago!AQ142+Set!AQ142),IF(Config!$C$6=10,SUM(+Ene!AQ142+Feb!AQ142+Mar!AQ142+Abr!AQ142+May!AQ142+Jun!AQ142+Jul!AQ142+Ago!AQ142+Set!AQ142+Oct!AQ142),IF(Config!$C$6=11,SUM(+Ene!AQ142+Feb!AQ142+Mar!AQ142+Abr!AQ142+May!AQ142+Jun!AQ142+Jul!AQ142+Ago!AQ142+Set!AQ142+Oct!AQ142+Nov!AQ142),IF(Config!$C$6=12,SUM(+Ene!AQ142+Feb!AQ142+Mar!AQ142+Abr!AQ142+May!AQ142+Jun!AQ142+Jul!AQ142+Ago!AQ142+Set!AQ142+Oct!AQ142+Nov!AQ142+Dic!AQ142)))))))))))))</f>
        <v>0</v>
      </c>
      <c r="AR142" s="443">
        <f>IF(Config!$C$6=1,SUM(+Ene!AR142),IF(Config!$C$6=2,SUM(+Ene!AR142+Feb!AR142),IF(Config!$C$6=3,SUM(+Ene!AR142+Feb!AR142+Mar!AR142),IF(Config!$C$6=4,SUM(+Ene!AR142+Feb!AR142+Mar!AR142+Abr!AR142),IF(Config!$C$6=5,SUM(Ene!AR142+Feb!AR142+Mar!AR142+Abr!AR142+May!AR142),IF(Config!$C$6=6,SUM(+Ene!AR142+Feb!AR142+Mar!AR142+Abr!AR142+May!AR142+Jun!AR142),IF(Config!$C$6=7,SUM(Ene!AR142+Feb!AR142+Mar!AR142+Abr!AR142+May!AR142+Jun!AR142+Jul!AR142),IF(Config!$C$6=8,SUM(+Ene!AR142+Feb!AR142+Mar!AR142+Abr!AR142+May!AR142+Jun!AR142+Jul!AR142+Ago!AR142),IF(Config!$C$6=9,SUM(+Ene!AR142+Feb!AR142+Mar!AR142+Abr!AR142+May!AR142+Jun!AR142+Jul!AR142+Ago!AR142+Set!AR142),IF(Config!$C$6=10,SUM(+Ene!AR142+Feb!AR142+Mar!AR142+Abr!AR142+May!AR142+Jun!AR142+Jul!AR142+Ago!AR142+Set!AR142+Oct!AR142),IF(Config!$C$6=11,SUM(+Ene!AR142+Feb!AR142+Mar!AR142+Abr!AR142+May!AR142+Jun!AR142+Jul!AR142+Ago!AR142+Set!AR142+Oct!AR142+Nov!AR142),IF(Config!$C$6=12,SUM(+Ene!AR142+Feb!AR142+Mar!AR142+Abr!AR142+May!AR142+Jun!AR142+Jul!AR142+Ago!AR142+Set!AR142+Oct!AR142+Nov!AR142+Dic!AR142)))))))))))))</f>
        <v>0</v>
      </c>
      <c r="AS142" s="443">
        <f>IF(Config!$C$6=1,SUM(+Ene!AS142),IF(Config!$C$6=2,SUM(+Ene!AS142+Feb!AS142),IF(Config!$C$6=3,SUM(+Ene!AS142+Feb!AS142+Mar!AS142),IF(Config!$C$6=4,SUM(+Ene!AS142+Feb!AS142+Mar!AS142+Abr!AS142),IF(Config!$C$6=5,SUM(Ene!AS142+Feb!AS142+Mar!AS142+Abr!AS142+May!AS142),IF(Config!$C$6=6,SUM(+Ene!AS142+Feb!AS142+Mar!AS142+Abr!AS142+May!AS142+Jun!AS142),IF(Config!$C$6=7,SUM(Ene!AS142+Feb!AS142+Mar!AS142+Abr!AS142+May!AS142+Jun!AS142+Jul!AS142),IF(Config!$C$6=8,SUM(+Ene!AS142+Feb!AS142+Mar!AS142+Abr!AS142+May!AS142+Jun!AS142+Jul!AS142+Ago!AS142),IF(Config!$C$6=9,SUM(+Ene!AS142+Feb!AS142+Mar!AS142+Abr!AS142+May!AS142+Jun!AS142+Jul!AS142+Ago!AS142+Set!AS142),IF(Config!$C$6=10,SUM(+Ene!AS142+Feb!AS142+Mar!AS142+Abr!AS142+May!AS142+Jun!AS142+Jul!AS142+Ago!AS142+Set!AS142+Oct!AS142),IF(Config!$C$6=11,SUM(+Ene!AS142+Feb!AS142+Mar!AS142+Abr!AS142+May!AS142+Jun!AS142+Jul!AS142+Ago!AS142+Set!AS142+Oct!AS142+Nov!AS142),IF(Config!$C$6=12,SUM(+Ene!AS142+Feb!AS142+Mar!AS142+Abr!AS142+May!AS142+Jun!AS142+Jul!AS142+Ago!AS142+Set!AS142+Oct!AS142+Nov!AS142+Dic!AS142)))))))))))))</f>
        <v>0</v>
      </c>
      <c r="AT142" s="443">
        <f>IF(Config!$C$6=1,SUM(+Ene!AT142),IF(Config!$C$6=2,SUM(+Ene!AT142+Feb!AT142),IF(Config!$C$6=3,SUM(+Ene!AT142+Feb!AT142+Mar!AT142),IF(Config!$C$6=4,SUM(+Ene!AT142+Feb!AT142+Mar!AT142+Abr!AT142),IF(Config!$C$6=5,SUM(Ene!AT142+Feb!AT142+Mar!AT142+Abr!AT142+May!AT142),IF(Config!$C$6=6,SUM(+Ene!AT142+Feb!AT142+Mar!AT142+Abr!AT142+May!AT142+Jun!AT142),IF(Config!$C$6=7,SUM(Ene!AT142+Feb!AT142+Mar!AT142+Abr!AT142+May!AT142+Jun!AT142+Jul!AT142),IF(Config!$C$6=8,SUM(+Ene!AT142+Feb!AT142+Mar!AT142+Abr!AT142+May!AT142+Jun!AT142+Jul!AT142+Ago!AT142),IF(Config!$C$6=9,SUM(+Ene!AT142+Feb!AT142+Mar!AT142+Abr!AT142+May!AT142+Jun!AT142+Jul!AT142+Ago!AT142+Set!AT142),IF(Config!$C$6=10,SUM(+Ene!AT142+Feb!AT142+Mar!AT142+Abr!AT142+May!AT142+Jun!AT142+Jul!AT142+Ago!AT142+Set!AT142+Oct!AT142),IF(Config!$C$6=11,SUM(+Ene!AT142+Feb!AT142+Mar!AT142+Abr!AT142+May!AT142+Jun!AT142+Jul!AT142+Ago!AT142+Set!AT142+Oct!AT142+Nov!AT142),IF(Config!$C$6=12,SUM(+Ene!AT142+Feb!AT142+Mar!AT142+Abr!AT142+May!AT142+Jun!AT142+Jul!AT142+Ago!AT142+Set!AT142+Oct!AT142+Nov!AT142+Dic!AT142)))))))))))))</f>
        <v>0</v>
      </c>
      <c r="AU142">
        <f t="shared" si="79"/>
        <v>0</v>
      </c>
      <c r="AV142" s="440">
        <f t="shared" si="93"/>
        <v>0</v>
      </c>
      <c r="AW142" s="440">
        <f t="shared" si="94"/>
        <v>0</v>
      </c>
      <c r="AX142" s="440">
        <f t="shared" si="95"/>
        <v>0</v>
      </c>
      <c r="AY142" s="440">
        <f t="shared" si="96"/>
        <v>0</v>
      </c>
      <c r="AZ142" s="440">
        <f t="shared" si="97"/>
        <v>0</v>
      </c>
      <c r="BA142" s="440">
        <f t="shared" si="98"/>
        <v>0</v>
      </c>
      <c r="BB142" s="37">
        <f t="shared" si="92"/>
        <v>0</v>
      </c>
      <c r="BC142" s="440">
        <f t="shared" si="99"/>
        <v>0</v>
      </c>
      <c r="BD142" s="441">
        <f t="shared" si="100"/>
        <v>0</v>
      </c>
      <c r="BE142" s="440">
        <f t="shared" si="101"/>
        <v>0</v>
      </c>
      <c r="BF142" s="54">
        <f t="shared" si="102"/>
        <v>0</v>
      </c>
      <c r="BG142" t="str">
        <f t="shared" si="80"/>
        <v>OK</v>
      </c>
    </row>
    <row r="148" spans="41:41" x14ac:dyDescent="0.25">
      <c r="AO148" t="s">
        <v>656</v>
      </c>
    </row>
  </sheetData>
  <autoFilter ref="A3:BS142" xr:uid="{00000000-0009-0000-0000-00000E000000}"/>
  <conditionalFormatting sqref="A3:AT3">
    <cfRule type="expression" dxfId="1" priority="2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T166"/>
  <sheetViews>
    <sheetView showGridLines="0" zoomScale="85" zoomScaleNormal="85" workbookViewId="0">
      <selection activeCell="BA19" sqref="BA19"/>
    </sheetView>
  </sheetViews>
  <sheetFormatPr baseColWidth="10" defaultColWidth="11.42578125" defaultRowHeight="15" x14ac:dyDescent="0.25"/>
  <cols>
    <col min="1" max="1" width="6.42578125" customWidth="1"/>
    <col min="2" max="2" width="103.42578125" style="2" customWidth="1"/>
    <col min="3" max="3" width="58.140625" style="2" customWidth="1"/>
    <col min="4" max="4" width="18.42578125" style="5" customWidth="1"/>
    <col min="5" max="5" width="13.42578125" style="5" customWidth="1"/>
    <col min="6" max="7" width="13.85546875" style="5" customWidth="1"/>
    <col min="8" max="8" width="15.140625" style="5" customWidth="1"/>
    <col min="9" max="9" width="10.85546875" style="5" customWidth="1"/>
    <col min="10" max="10" width="13.140625" style="5" customWidth="1"/>
    <col min="11" max="11" width="15.140625" style="5" customWidth="1"/>
    <col min="12" max="12" width="12.42578125" style="5" customWidth="1"/>
    <col min="13" max="13" width="11.42578125" style="5" bestFit="1" customWidth="1"/>
    <col min="14" max="14" width="11.7109375" style="5" customWidth="1"/>
    <col min="15" max="17" width="12.85546875" style="5" customWidth="1"/>
    <col min="18" max="22" width="10.7109375" style="5" customWidth="1"/>
    <col min="23" max="23" width="12.5703125" style="5" customWidth="1"/>
    <col min="24" max="33" width="10.7109375" style="5" customWidth="1"/>
    <col min="34" max="34" width="12.7109375" style="5" customWidth="1"/>
    <col min="35" max="35" width="10.7109375" style="5" customWidth="1"/>
    <col min="36" max="36" width="12.7109375" style="5" customWidth="1"/>
    <col min="37" max="37" width="12.85546875" style="5" customWidth="1"/>
    <col min="38" max="38" width="10.7109375" style="5" customWidth="1"/>
    <col min="39" max="39" width="12.28515625" style="5" customWidth="1"/>
    <col min="40" max="41" width="10.7109375" style="5" customWidth="1"/>
    <col min="42" max="42" width="13" style="5" customWidth="1"/>
    <col min="43" max="43" width="12.140625" style="5" customWidth="1"/>
    <col min="44" max="44" width="10.7109375" style="5" customWidth="1"/>
    <col min="45" max="45" width="14.28515625" style="5" customWidth="1"/>
    <col min="46" max="46" width="13.42578125" style="5" customWidth="1"/>
    <col min="47" max="47" width="12.7109375" style="5" customWidth="1"/>
    <col min="48" max="48" width="2.85546875" style="5" customWidth="1"/>
    <col min="49" max="50" width="15.5703125" style="5" customWidth="1"/>
    <col min="51" max="56" width="10.7109375" style="5" customWidth="1"/>
    <col min="57" max="57" width="13" style="5" customWidth="1"/>
    <col min="58" max="58" width="15.85546875" style="5" customWidth="1"/>
    <col min="59" max="59" width="13.85546875" style="5" customWidth="1"/>
    <col min="60" max="67" width="10.7109375" customWidth="1"/>
    <col min="68" max="71" width="11.42578125" customWidth="1"/>
  </cols>
  <sheetData>
    <row r="1" spans="1:72" ht="9.75" customHeight="1" x14ac:dyDescent="0.25"/>
    <row r="2" spans="1:72" ht="27.75" customHeight="1" thickBot="1" x14ac:dyDescent="0.3">
      <c r="B2" s="504" t="str">
        <f>"METAS  " &amp; Config!B15&amp; "  "&amp;Config!E12</f>
        <v>METAS  RED  2024</v>
      </c>
      <c r="C2" s="504"/>
      <c r="D2" s="504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44"/>
      <c r="AS2" s="44"/>
      <c r="AT2" s="44"/>
      <c r="AU2" s="44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</row>
    <row r="3" spans="1:72" s="1" customFormat="1" ht="45.75" customHeight="1" x14ac:dyDescent="0.25">
      <c r="A3" s="56" t="s">
        <v>6</v>
      </c>
      <c r="B3" s="56" t="s">
        <v>58</v>
      </c>
      <c r="C3" s="56" t="s">
        <v>664</v>
      </c>
      <c r="D3" s="56" t="s">
        <v>0</v>
      </c>
      <c r="E3" s="56" t="s">
        <v>18</v>
      </c>
      <c r="F3" s="56" t="s">
        <v>90</v>
      </c>
      <c r="G3" s="56" t="s">
        <v>736</v>
      </c>
      <c r="H3" s="56" t="s">
        <v>19</v>
      </c>
      <c r="I3" s="56" t="s">
        <v>20</v>
      </c>
      <c r="J3" s="56" t="s">
        <v>21</v>
      </c>
      <c r="K3" s="56" t="s">
        <v>22</v>
      </c>
      <c r="L3" s="56" t="s">
        <v>23</v>
      </c>
      <c r="M3" s="56" t="s">
        <v>24</v>
      </c>
      <c r="N3" s="56" t="s">
        <v>25</v>
      </c>
      <c r="O3" s="56" t="s">
        <v>26</v>
      </c>
      <c r="P3" s="56" t="s">
        <v>72</v>
      </c>
      <c r="Q3" s="56" t="s">
        <v>91</v>
      </c>
      <c r="R3" s="56" t="s">
        <v>31</v>
      </c>
      <c r="S3" s="56" t="s">
        <v>32</v>
      </c>
      <c r="T3" s="56" t="s">
        <v>33</v>
      </c>
      <c r="U3" s="56" t="s">
        <v>37</v>
      </c>
      <c r="V3" s="56" t="s">
        <v>38</v>
      </c>
      <c r="W3" s="56" t="s">
        <v>39</v>
      </c>
      <c r="X3" s="56" t="s">
        <v>40</v>
      </c>
      <c r="Y3" s="56" t="s">
        <v>41</v>
      </c>
      <c r="Z3" s="56" t="s">
        <v>42</v>
      </c>
      <c r="AA3" s="56" t="s">
        <v>43</v>
      </c>
      <c r="AB3" s="56" t="s">
        <v>73</v>
      </c>
      <c r="AC3" s="56" t="s">
        <v>45</v>
      </c>
      <c r="AD3" s="56" t="s">
        <v>46</v>
      </c>
      <c r="AE3" s="56" t="s">
        <v>47</v>
      </c>
      <c r="AF3" s="56" t="s">
        <v>48</v>
      </c>
      <c r="AG3" s="56" t="s">
        <v>49</v>
      </c>
      <c r="AH3" s="56" t="s">
        <v>74</v>
      </c>
      <c r="AI3" s="56" t="s">
        <v>51</v>
      </c>
      <c r="AJ3" s="56" t="s">
        <v>770</v>
      </c>
      <c r="AK3" s="56" t="s">
        <v>68</v>
      </c>
      <c r="AL3" s="56" t="s">
        <v>75</v>
      </c>
      <c r="AM3" s="56" t="s">
        <v>76</v>
      </c>
      <c r="AN3" s="56" t="s">
        <v>27</v>
      </c>
      <c r="AO3" s="56" t="s">
        <v>28</v>
      </c>
      <c r="AP3" s="56" t="s">
        <v>77</v>
      </c>
      <c r="AQ3" s="56" t="s">
        <v>78</v>
      </c>
      <c r="AR3" s="56" t="s">
        <v>79</v>
      </c>
      <c r="AS3" s="56" t="s">
        <v>4</v>
      </c>
      <c r="AT3" s="56" t="s">
        <v>5</v>
      </c>
      <c r="AU3" s="56" t="s">
        <v>80</v>
      </c>
      <c r="AV3" s="7"/>
      <c r="AW3" s="103" t="s">
        <v>81</v>
      </c>
      <c r="AX3" s="103" t="s">
        <v>581</v>
      </c>
      <c r="AY3" s="103" t="s">
        <v>82</v>
      </c>
      <c r="AZ3" s="103" t="s">
        <v>67</v>
      </c>
      <c r="BA3" s="103" t="s">
        <v>62</v>
      </c>
      <c r="BB3" s="103" t="s">
        <v>63</v>
      </c>
      <c r="BC3" s="103" t="s">
        <v>61</v>
      </c>
      <c r="BD3" s="103" t="s">
        <v>65</v>
      </c>
      <c r="BE3" s="103" t="s">
        <v>60</v>
      </c>
      <c r="BF3" s="103" t="s">
        <v>71</v>
      </c>
      <c r="BG3" s="103" t="str">
        <f>Config!B15</f>
        <v>RED</v>
      </c>
      <c r="BI3"/>
      <c r="BJ3"/>
      <c r="BK3"/>
      <c r="BL3"/>
      <c r="BM3"/>
      <c r="BN3"/>
      <c r="BO3"/>
      <c r="BP3"/>
      <c r="BQ3"/>
      <c r="BR3"/>
      <c r="BS3"/>
      <c r="BT3"/>
    </row>
    <row r="4" spans="1:72" ht="18.75" customHeight="1" x14ac:dyDescent="0.25">
      <c r="A4" s="281">
        <v>1</v>
      </c>
      <c r="B4" s="275" t="s">
        <v>771</v>
      </c>
      <c r="C4" s="275" t="s">
        <v>665</v>
      </c>
      <c r="D4" s="276" t="s">
        <v>146</v>
      </c>
      <c r="E4" s="282">
        <v>0</v>
      </c>
      <c r="F4" s="282">
        <v>0</v>
      </c>
      <c r="G4" s="282">
        <v>0</v>
      </c>
      <c r="H4" s="282">
        <v>0</v>
      </c>
      <c r="I4" s="282">
        <v>0</v>
      </c>
      <c r="J4" s="282">
        <v>0</v>
      </c>
      <c r="K4" s="282">
        <v>0</v>
      </c>
      <c r="L4" s="282">
        <v>0</v>
      </c>
      <c r="M4" s="282">
        <v>0</v>
      </c>
      <c r="N4" s="282">
        <v>0</v>
      </c>
      <c r="O4" s="282">
        <v>0</v>
      </c>
      <c r="P4" s="282">
        <v>0</v>
      </c>
      <c r="Q4" s="282">
        <v>0</v>
      </c>
      <c r="R4" s="282">
        <v>0</v>
      </c>
      <c r="S4" s="282">
        <v>0</v>
      </c>
      <c r="T4" s="282">
        <v>0</v>
      </c>
      <c r="U4" s="282">
        <v>0</v>
      </c>
      <c r="V4" s="282">
        <v>0</v>
      </c>
      <c r="W4" s="282">
        <v>0</v>
      </c>
      <c r="X4" s="282">
        <v>0</v>
      </c>
      <c r="Y4" s="282">
        <v>0</v>
      </c>
      <c r="Z4" s="282">
        <v>0</v>
      </c>
      <c r="AA4" s="282">
        <v>0</v>
      </c>
      <c r="AB4" s="282">
        <v>0</v>
      </c>
      <c r="AC4" s="282">
        <v>0</v>
      </c>
      <c r="AD4" s="282">
        <v>0</v>
      </c>
      <c r="AE4" s="282">
        <v>0</v>
      </c>
      <c r="AF4" s="282">
        <v>0</v>
      </c>
      <c r="AG4" s="282">
        <v>0</v>
      </c>
      <c r="AH4" s="282">
        <v>0</v>
      </c>
      <c r="AI4" s="282">
        <v>0</v>
      </c>
      <c r="AJ4" s="282"/>
      <c r="AK4" s="282">
        <v>0</v>
      </c>
      <c r="AL4" s="282">
        <v>0</v>
      </c>
      <c r="AM4" s="282">
        <v>0</v>
      </c>
      <c r="AN4" s="282">
        <v>0</v>
      </c>
      <c r="AO4" s="282">
        <v>0</v>
      </c>
      <c r="AP4" s="282">
        <v>0</v>
      </c>
      <c r="AQ4" s="282">
        <v>0</v>
      </c>
      <c r="AR4" s="282">
        <v>0</v>
      </c>
      <c r="AS4" s="282">
        <v>0</v>
      </c>
      <c r="AT4" s="282">
        <v>0</v>
      </c>
      <c r="AU4" s="282">
        <v>0</v>
      </c>
      <c r="AW4" s="104">
        <f t="shared" ref="AW4:AW23" si="0">SUM(E4)</f>
        <v>0</v>
      </c>
      <c r="AX4" s="104">
        <f t="shared" ref="AX4:AX23" si="1">+F4</f>
        <v>0</v>
      </c>
      <c r="AY4" s="104">
        <f t="shared" ref="AY4:AY23" si="2">+SUM(H4:Q4)</f>
        <v>0</v>
      </c>
      <c r="AZ4" s="104">
        <f t="shared" ref="AZ4:AZ23" si="3">+SUM(R4:T4)</f>
        <v>0</v>
      </c>
      <c r="BA4" s="104">
        <f t="shared" ref="BA4:BA23" si="4">+SUM(U4:X4)</f>
        <v>0</v>
      </c>
      <c r="BB4" s="104">
        <f t="shared" ref="BB4:BB23" si="5">+SUM(Y4:AD4)</f>
        <v>0</v>
      </c>
      <c r="BC4" s="104">
        <f t="shared" ref="BC4:BC23" si="6">+SUM(AE4:AJ4)</f>
        <v>0</v>
      </c>
      <c r="BD4" s="104">
        <f t="shared" ref="BD4:BD23" si="7">+SUM(AK4:AM4)</f>
        <v>0</v>
      </c>
      <c r="BE4" s="104">
        <f t="shared" ref="BE4:BE23" si="8">+SUM(AN4:AQ4)</f>
        <v>0</v>
      </c>
      <c r="BF4" s="104">
        <f t="shared" ref="BF4:BF23" si="9">+SUM(AR4:AU4)</f>
        <v>0</v>
      </c>
      <c r="BG4" s="105">
        <f t="shared" ref="BG4:BG23" si="10">SUM(AW4:BF4)</f>
        <v>0</v>
      </c>
    </row>
    <row r="5" spans="1:72" ht="18.75" customHeight="1" x14ac:dyDescent="0.25">
      <c r="A5" s="281">
        <v>2</v>
      </c>
      <c r="B5" s="275" t="s">
        <v>772</v>
      </c>
      <c r="C5" s="453" t="s">
        <v>666</v>
      </c>
      <c r="D5" s="276" t="s">
        <v>146</v>
      </c>
      <c r="E5" s="282">
        <v>0</v>
      </c>
      <c r="F5" s="282">
        <v>0</v>
      </c>
      <c r="G5" s="282">
        <v>0</v>
      </c>
      <c r="H5" s="282">
        <v>4488</v>
      </c>
      <c r="I5" s="282">
        <v>584</v>
      </c>
      <c r="J5" s="282">
        <v>0</v>
      </c>
      <c r="K5" s="282">
        <v>0</v>
      </c>
      <c r="L5" s="282">
        <v>0</v>
      </c>
      <c r="M5" s="282">
        <v>0</v>
      </c>
      <c r="N5" s="282">
        <v>0</v>
      </c>
      <c r="O5" s="282">
        <v>0</v>
      </c>
      <c r="P5" s="282">
        <v>0</v>
      </c>
      <c r="Q5" s="282">
        <v>0</v>
      </c>
      <c r="R5" s="282">
        <v>720</v>
      </c>
      <c r="S5" s="282">
        <v>500</v>
      </c>
      <c r="T5" s="282">
        <v>636</v>
      </c>
      <c r="U5" s="282">
        <v>3096</v>
      </c>
      <c r="V5" s="282">
        <v>0</v>
      </c>
      <c r="W5" s="282">
        <v>0</v>
      </c>
      <c r="X5" s="282">
        <v>0</v>
      </c>
      <c r="Y5" s="282">
        <v>2628</v>
      </c>
      <c r="Z5" s="282">
        <v>4260</v>
      </c>
      <c r="AA5" s="282">
        <v>0</v>
      </c>
      <c r="AB5" s="282">
        <v>940</v>
      </c>
      <c r="AC5" s="282">
        <v>0</v>
      </c>
      <c r="AD5" s="282">
        <v>0</v>
      </c>
      <c r="AE5" s="282">
        <v>1140</v>
      </c>
      <c r="AF5" s="282">
        <v>0</v>
      </c>
      <c r="AG5" s="282">
        <v>860</v>
      </c>
      <c r="AH5" s="282">
        <v>0</v>
      </c>
      <c r="AI5" s="282">
        <v>0</v>
      </c>
      <c r="AJ5" s="282"/>
      <c r="AK5" s="282">
        <v>1128</v>
      </c>
      <c r="AL5" s="282">
        <v>0</v>
      </c>
      <c r="AM5" s="282">
        <v>0</v>
      </c>
      <c r="AN5" s="282">
        <v>3360</v>
      </c>
      <c r="AO5" s="282">
        <v>0</v>
      </c>
      <c r="AP5" s="282">
        <v>0</v>
      </c>
      <c r="AQ5" s="282">
        <v>0</v>
      </c>
      <c r="AR5" s="282">
        <v>3516</v>
      </c>
      <c r="AS5" s="282">
        <v>0</v>
      </c>
      <c r="AT5" s="282">
        <v>0</v>
      </c>
      <c r="AU5" s="282">
        <v>0</v>
      </c>
      <c r="AW5" s="104">
        <f t="shared" si="0"/>
        <v>0</v>
      </c>
      <c r="AX5" s="104">
        <f t="shared" si="1"/>
        <v>0</v>
      </c>
      <c r="AY5" s="104">
        <f t="shared" si="2"/>
        <v>5072</v>
      </c>
      <c r="AZ5" s="104">
        <f t="shared" si="3"/>
        <v>1856</v>
      </c>
      <c r="BA5" s="104">
        <f t="shared" si="4"/>
        <v>3096</v>
      </c>
      <c r="BB5" s="104">
        <f t="shared" si="5"/>
        <v>7828</v>
      </c>
      <c r="BC5" s="104">
        <f t="shared" si="6"/>
        <v>2000</v>
      </c>
      <c r="BD5" s="104">
        <f t="shared" si="7"/>
        <v>1128</v>
      </c>
      <c r="BE5" s="104">
        <f t="shared" si="8"/>
        <v>3360</v>
      </c>
      <c r="BF5" s="104">
        <f t="shared" si="9"/>
        <v>3516</v>
      </c>
      <c r="BG5" s="105">
        <f t="shared" si="10"/>
        <v>27856</v>
      </c>
    </row>
    <row r="6" spans="1:72" ht="18.75" customHeight="1" x14ac:dyDescent="0.25">
      <c r="A6" s="281">
        <v>3</v>
      </c>
      <c r="B6" s="275" t="s">
        <v>773</v>
      </c>
      <c r="C6" s="275" t="s">
        <v>667</v>
      </c>
      <c r="D6" s="276" t="s">
        <v>146</v>
      </c>
      <c r="E6" s="282">
        <v>0</v>
      </c>
      <c r="F6" s="282">
        <v>0</v>
      </c>
      <c r="G6" s="282">
        <v>0</v>
      </c>
      <c r="H6" s="282">
        <v>53904</v>
      </c>
      <c r="I6" s="282">
        <v>0</v>
      </c>
      <c r="J6" s="282">
        <v>0</v>
      </c>
      <c r="K6" s="282">
        <v>0</v>
      </c>
      <c r="L6" s="282">
        <v>0</v>
      </c>
      <c r="M6" s="282">
        <v>0</v>
      </c>
      <c r="N6" s="282">
        <v>0</v>
      </c>
      <c r="O6" s="282">
        <v>0</v>
      </c>
      <c r="P6" s="282">
        <v>0</v>
      </c>
      <c r="Q6" s="282">
        <v>0</v>
      </c>
      <c r="R6" s="282">
        <v>0</v>
      </c>
      <c r="S6" s="282">
        <v>0</v>
      </c>
      <c r="T6" s="282">
        <v>0</v>
      </c>
      <c r="U6" s="282">
        <v>3132</v>
      </c>
      <c r="V6" s="282">
        <v>0</v>
      </c>
      <c r="W6" s="282">
        <v>0</v>
      </c>
      <c r="X6" s="282">
        <v>0</v>
      </c>
      <c r="Y6" s="282">
        <v>2040</v>
      </c>
      <c r="Z6" s="282">
        <v>18468</v>
      </c>
      <c r="AA6" s="282">
        <v>0</v>
      </c>
      <c r="AB6" s="282">
        <v>0</v>
      </c>
      <c r="AC6" s="282">
        <v>0</v>
      </c>
      <c r="AD6" s="282">
        <v>0</v>
      </c>
      <c r="AE6" s="282">
        <v>0</v>
      </c>
      <c r="AF6" s="282">
        <v>0</v>
      </c>
      <c r="AG6" s="282">
        <v>0</v>
      </c>
      <c r="AH6" s="282">
        <v>0</v>
      </c>
      <c r="AI6" s="282">
        <v>0</v>
      </c>
      <c r="AJ6" s="282"/>
      <c r="AK6" s="282">
        <v>0</v>
      </c>
      <c r="AL6" s="282">
        <v>0</v>
      </c>
      <c r="AM6" s="282">
        <v>0</v>
      </c>
      <c r="AN6" s="282">
        <v>4096</v>
      </c>
      <c r="AO6" s="282">
        <v>0</v>
      </c>
      <c r="AP6" s="282">
        <v>0</v>
      </c>
      <c r="AQ6" s="282">
        <v>0</v>
      </c>
      <c r="AR6" s="282">
        <v>4900</v>
      </c>
      <c r="AS6" s="282">
        <v>0</v>
      </c>
      <c r="AT6" s="282">
        <v>0</v>
      </c>
      <c r="AU6" s="282">
        <v>0</v>
      </c>
      <c r="AW6" s="104">
        <f t="shared" si="0"/>
        <v>0</v>
      </c>
      <c r="AX6" s="104">
        <f t="shared" si="1"/>
        <v>0</v>
      </c>
      <c r="AY6" s="104">
        <f t="shared" si="2"/>
        <v>53904</v>
      </c>
      <c r="AZ6" s="104">
        <f t="shared" si="3"/>
        <v>0</v>
      </c>
      <c r="BA6" s="104">
        <f t="shared" si="4"/>
        <v>3132</v>
      </c>
      <c r="BB6" s="104">
        <f t="shared" si="5"/>
        <v>20508</v>
      </c>
      <c r="BC6" s="104">
        <f t="shared" si="6"/>
        <v>0</v>
      </c>
      <c r="BD6" s="104">
        <f t="shared" si="7"/>
        <v>0</v>
      </c>
      <c r="BE6" s="104">
        <f t="shared" si="8"/>
        <v>4096</v>
      </c>
      <c r="BF6" s="104">
        <f t="shared" si="9"/>
        <v>4900</v>
      </c>
      <c r="BG6" s="105">
        <f t="shared" si="10"/>
        <v>86540</v>
      </c>
    </row>
    <row r="7" spans="1:72" ht="18.75" customHeight="1" x14ac:dyDescent="0.25">
      <c r="A7" s="281">
        <v>4</v>
      </c>
      <c r="B7" s="275" t="s">
        <v>776</v>
      </c>
      <c r="C7" s="275"/>
      <c r="D7" s="276" t="s">
        <v>146</v>
      </c>
      <c r="E7" s="282">
        <v>0</v>
      </c>
      <c r="F7" s="282">
        <v>0</v>
      </c>
      <c r="G7" s="282">
        <v>0</v>
      </c>
      <c r="H7" s="282">
        <v>600</v>
      </c>
      <c r="I7" s="282">
        <v>120</v>
      </c>
      <c r="J7" s="282">
        <v>120</v>
      </c>
      <c r="K7" s="282">
        <v>120</v>
      </c>
      <c r="L7" s="282">
        <v>120</v>
      </c>
      <c r="M7" s="282">
        <v>120</v>
      </c>
      <c r="N7" s="282">
        <v>120</v>
      </c>
      <c r="O7" s="282">
        <v>120</v>
      </c>
      <c r="P7" s="282">
        <v>120</v>
      </c>
      <c r="Q7" s="282">
        <v>120</v>
      </c>
      <c r="R7" s="282">
        <v>240</v>
      </c>
      <c r="S7" s="282">
        <v>120</v>
      </c>
      <c r="T7" s="282">
        <v>120</v>
      </c>
      <c r="U7" s="282">
        <v>240</v>
      </c>
      <c r="V7" s="282">
        <v>120</v>
      </c>
      <c r="W7" s="282">
        <v>120</v>
      </c>
      <c r="X7" s="282">
        <v>120</v>
      </c>
      <c r="Y7" s="282">
        <v>240</v>
      </c>
      <c r="Z7" s="282">
        <v>360</v>
      </c>
      <c r="AA7" s="282">
        <v>120</v>
      </c>
      <c r="AB7" s="282">
        <v>120</v>
      </c>
      <c r="AC7" s="282">
        <v>120</v>
      </c>
      <c r="AD7" s="282">
        <v>120</v>
      </c>
      <c r="AE7" s="282">
        <v>240</v>
      </c>
      <c r="AF7" s="282">
        <v>120</v>
      </c>
      <c r="AG7" s="282">
        <v>120</v>
      </c>
      <c r="AH7" s="282">
        <v>120</v>
      </c>
      <c r="AI7" s="282">
        <v>120</v>
      </c>
      <c r="AJ7" s="282">
        <v>120</v>
      </c>
      <c r="AK7" s="282">
        <v>240</v>
      </c>
      <c r="AL7" s="282">
        <v>120</v>
      </c>
      <c r="AM7" s="282">
        <v>120</v>
      </c>
      <c r="AN7" s="282">
        <v>240</v>
      </c>
      <c r="AO7" s="282">
        <v>120</v>
      </c>
      <c r="AP7" s="282">
        <v>120</v>
      </c>
      <c r="AQ7" s="282">
        <v>120</v>
      </c>
      <c r="AR7" s="282">
        <v>240</v>
      </c>
      <c r="AS7" s="282">
        <v>120</v>
      </c>
      <c r="AT7" s="282">
        <v>120</v>
      </c>
      <c r="AU7" s="282">
        <v>120</v>
      </c>
      <c r="AW7" s="104">
        <f t="shared" ref="AW7" si="11">SUM(E7)</f>
        <v>0</v>
      </c>
      <c r="AX7" s="104">
        <f t="shared" ref="AX7" si="12">+F7</f>
        <v>0</v>
      </c>
      <c r="AY7" s="104">
        <f t="shared" ref="AY7" si="13">+SUM(H7:Q7)</f>
        <v>1680</v>
      </c>
      <c r="AZ7" s="104">
        <f t="shared" ref="AZ7" si="14">+SUM(R7:T7)</f>
        <v>480</v>
      </c>
      <c r="BA7" s="104">
        <f t="shared" ref="BA7" si="15">+SUM(U7:X7)</f>
        <v>600</v>
      </c>
      <c r="BB7" s="104">
        <f t="shared" ref="BB7" si="16">+SUM(Y7:AD7)</f>
        <v>1080</v>
      </c>
      <c r="BC7" s="104">
        <f t="shared" ref="BC7" si="17">+SUM(AE7:AJ7)</f>
        <v>840</v>
      </c>
      <c r="BD7" s="104">
        <f t="shared" ref="BD7" si="18">+SUM(AK7:AM7)</f>
        <v>480</v>
      </c>
      <c r="BE7" s="104">
        <f t="shared" ref="BE7" si="19">+SUM(AN7:AQ7)</f>
        <v>600</v>
      </c>
      <c r="BF7" s="104">
        <f t="shared" ref="BF7" si="20">+SUM(AR7:AU7)</f>
        <v>600</v>
      </c>
      <c r="BG7" s="105">
        <f t="shared" ref="BG7" si="21">SUM(AW7:BF7)</f>
        <v>6360</v>
      </c>
    </row>
    <row r="8" spans="1:72" ht="18.75" customHeight="1" x14ac:dyDescent="0.25">
      <c r="A8" s="281">
        <v>1</v>
      </c>
      <c r="B8" s="277" t="s">
        <v>126</v>
      </c>
      <c r="C8" s="277" t="s">
        <v>668</v>
      </c>
      <c r="D8" s="278" t="s">
        <v>506</v>
      </c>
      <c r="E8" s="283">
        <v>560</v>
      </c>
      <c r="F8" s="283">
        <v>0</v>
      </c>
      <c r="G8" s="283">
        <v>0</v>
      </c>
      <c r="H8" s="283">
        <v>1122.6000000000001</v>
      </c>
      <c r="I8" s="283">
        <v>88.9</v>
      </c>
      <c r="J8" s="283">
        <v>473.3</v>
      </c>
      <c r="K8" s="283">
        <v>65.2</v>
      </c>
      <c r="L8" s="283">
        <v>64</v>
      </c>
      <c r="M8" s="283">
        <v>119.2</v>
      </c>
      <c r="N8" s="283">
        <v>13.4</v>
      </c>
      <c r="O8" s="283">
        <v>57.6</v>
      </c>
      <c r="P8" s="283">
        <v>38</v>
      </c>
      <c r="Q8" s="283">
        <v>56.2</v>
      </c>
      <c r="R8" s="283">
        <v>72.350000000000009</v>
      </c>
      <c r="S8" s="283">
        <v>39.6</v>
      </c>
      <c r="T8" s="283">
        <v>64.600000000000009</v>
      </c>
      <c r="U8" s="283">
        <v>109.7</v>
      </c>
      <c r="V8" s="283">
        <v>112.10000000000001</v>
      </c>
      <c r="W8" s="283">
        <v>39.450000000000003</v>
      </c>
      <c r="X8" s="283">
        <v>102.55000000000001</v>
      </c>
      <c r="Y8" s="283">
        <v>64.95</v>
      </c>
      <c r="Z8" s="283">
        <v>491.55</v>
      </c>
      <c r="AA8" s="283">
        <v>64.5</v>
      </c>
      <c r="AB8" s="283">
        <v>64.95</v>
      </c>
      <c r="AC8" s="283">
        <v>53.45</v>
      </c>
      <c r="AD8" s="283">
        <v>135.45000000000002</v>
      </c>
      <c r="AE8" s="283">
        <v>166.20000000000002</v>
      </c>
      <c r="AF8" s="283">
        <v>33.200000000000003</v>
      </c>
      <c r="AG8" s="283">
        <v>56.75</v>
      </c>
      <c r="AH8" s="283">
        <v>44.25</v>
      </c>
      <c r="AI8" s="283">
        <v>42.25</v>
      </c>
      <c r="AJ8" s="283"/>
      <c r="AK8" s="283">
        <v>223.5</v>
      </c>
      <c r="AL8" s="283">
        <v>32.300000000000004</v>
      </c>
      <c r="AM8" s="283">
        <v>45.800000000000004</v>
      </c>
      <c r="AN8" s="283">
        <v>153.15</v>
      </c>
      <c r="AO8" s="283">
        <v>16.400000000000002</v>
      </c>
      <c r="AP8" s="283">
        <v>62.45</v>
      </c>
      <c r="AQ8" s="283">
        <v>25.75</v>
      </c>
      <c r="AR8" s="283">
        <v>190.20000000000002</v>
      </c>
      <c r="AS8" s="283">
        <v>32.950000000000003</v>
      </c>
      <c r="AT8" s="283">
        <v>35.1</v>
      </c>
      <c r="AU8" s="283">
        <v>75.7</v>
      </c>
      <c r="AW8" s="104">
        <f t="shared" si="0"/>
        <v>560</v>
      </c>
      <c r="AX8" s="104">
        <f t="shared" si="1"/>
        <v>0</v>
      </c>
      <c r="AY8" s="104">
        <f t="shared" si="2"/>
        <v>2098.4</v>
      </c>
      <c r="AZ8" s="104">
        <f t="shared" si="3"/>
        <v>176.55</v>
      </c>
      <c r="BA8" s="104">
        <f t="shared" si="4"/>
        <v>363.8</v>
      </c>
      <c r="BB8" s="104">
        <f t="shared" si="5"/>
        <v>874.85000000000014</v>
      </c>
      <c r="BC8" s="104">
        <f t="shared" si="6"/>
        <v>342.65000000000003</v>
      </c>
      <c r="BD8" s="104">
        <f t="shared" si="7"/>
        <v>301.60000000000002</v>
      </c>
      <c r="BE8" s="104">
        <f t="shared" si="8"/>
        <v>257.75</v>
      </c>
      <c r="BF8" s="104">
        <f t="shared" si="9"/>
        <v>333.95000000000005</v>
      </c>
      <c r="BG8" s="105">
        <f t="shared" si="10"/>
        <v>5309.55</v>
      </c>
    </row>
    <row r="9" spans="1:72" ht="18.75" customHeight="1" x14ac:dyDescent="0.25">
      <c r="A9" s="281">
        <v>2</v>
      </c>
      <c r="B9" s="277" t="s">
        <v>127</v>
      </c>
      <c r="C9" s="277" t="s">
        <v>669</v>
      </c>
      <c r="D9" s="278" t="s">
        <v>506</v>
      </c>
      <c r="E9" s="283">
        <v>52</v>
      </c>
      <c r="F9" s="283">
        <v>0</v>
      </c>
      <c r="G9" s="283">
        <v>0</v>
      </c>
      <c r="H9" s="283">
        <v>44</v>
      </c>
      <c r="I9" s="283">
        <v>0</v>
      </c>
      <c r="J9" s="283">
        <v>0</v>
      </c>
      <c r="K9" s="283">
        <v>0</v>
      </c>
      <c r="L9" s="283">
        <v>0</v>
      </c>
      <c r="M9" s="283">
        <v>4</v>
      </c>
      <c r="N9" s="283">
        <v>0</v>
      </c>
      <c r="O9" s="283">
        <v>0</v>
      </c>
      <c r="P9" s="283">
        <v>0</v>
      </c>
      <c r="Q9" s="283">
        <v>0</v>
      </c>
      <c r="R9" s="283">
        <v>8</v>
      </c>
      <c r="S9" s="283">
        <v>0</v>
      </c>
      <c r="T9" s="283">
        <v>0</v>
      </c>
      <c r="U9" s="283">
        <v>16</v>
      </c>
      <c r="V9" s="283">
        <v>4</v>
      </c>
      <c r="W9" s="283">
        <v>0</v>
      </c>
      <c r="X9" s="283">
        <v>0</v>
      </c>
      <c r="Y9" s="283">
        <v>4</v>
      </c>
      <c r="Z9" s="283">
        <v>12</v>
      </c>
      <c r="AA9" s="283">
        <v>4</v>
      </c>
      <c r="AB9" s="283">
        <v>4</v>
      </c>
      <c r="AC9" s="283">
        <v>0</v>
      </c>
      <c r="AD9" s="283">
        <v>0</v>
      </c>
      <c r="AE9" s="283">
        <v>8</v>
      </c>
      <c r="AF9" s="283">
        <v>0</v>
      </c>
      <c r="AG9" s="283">
        <v>0</v>
      </c>
      <c r="AH9" s="283">
        <v>0</v>
      </c>
      <c r="AI9" s="283">
        <v>0</v>
      </c>
      <c r="AJ9" s="283"/>
      <c r="AK9" s="283">
        <v>0</v>
      </c>
      <c r="AL9" s="283">
        <v>0</v>
      </c>
      <c r="AM9" s="283">
        <v>0</v>
      </c>
      <c r="AN9" s="283">
        <v>8</v>
      </c>
      <c r="AO9" s="283">
        <v>0</v>
      </c>
      <c r="AP9" s="283">
        <v>0</v>
      </c>
      <c r="AQ9" s="283">
        <v>0</v>
      </c>
      <c r="AR9" s="283">
        <v>4</v>
      </c>
      <c r="AS9" s="283">
        <v>0</v>
      </c>
      <c r="AT9" s="283">
        <v>0</v>
      </c>
      <c r="AU9" s="283">
        <v>0</v>
      </c>
      <c r="AW9" s="104">
        <f t="shared" si="0"/>
        <v>52</v>
      </c>
      <c r="AX9" s="104">
        <f t="shared" si="1"/>
        <v>0</v>
      </c>
      <c r="AY9" s="104">
        <f t="shared" si="2"/>
        <v>48</v>
      </c>
      <c r="AZ9" s="104">
        <f t="shared" si="3"/>
        <v>8</v>
      </c>
      <c r="BA9" s="104">
        <f t="shared" si="4"/>
        <v>20</v>
      </c>
      <c r="BB9" s="104">
        <f t="shared" si="5"/>
        <v>24</v>
      </c>
      <c r="BC9" s="104">
        <f t="shared" si="6"/>
        <v>8</v>
      </c>
      <c r="BD9" s="104">
        <f t="shared" si="7"/>
        <v>0</v>
      </c>
      <c r="BE9" s="104">
        <f t="shared" si="8"/>
        <v>8</v>
      </c>
      <c r="BF9" s="104">
        <f t="shared" si="9"/>
        <v>4</v>
      </c>
      <c r="BG9" s="105">
        <f t="shared" si="10"/>
        <v>172</v>
      </c>
    </row>
    <row r="10" spans="1:72" ht="18.75" customHeight="1" x14ac:dyDescent="0.25">
      <c r="A10" s="281">
        <v>3</v>
      </c>
      <c r="B10" s="277" t="s">
        <v>128</v>
      </c>
      <c r="C10" s="277" t="s">
        <v>670</v>
      </c>
      <c r="D10" s="278" t="s">
        <v>506</v>
      </c>
      <c r="E10" s="283">
        <v>17</v>
      </c>
      <c r="F10" s="283">
        <v>0</v>
      </c>
      <c r="G10" s="283">
        <v>0</v>
      </c>
      <c r="H10" s="283">
        <v>11</v>
      </c>
      <c r="I10" s="283">
        <v>0</v>
      </c>
      <c r="J10" s="283">
        <v>0</v>
      </c>
      <c r="K10" s="283">
        <v>0</v>
      </c>
      <c r="L10" s="283">
        <v>0</v>
      </c>
      <c r="M10" s="283">
        <v>1</v>
      </c>
      <c r="N10" s="283">
        <v>0</v>
      </c>
      <c r="O10" s="283">
        <v>0</v>
      </c>
      <c r="P10" s="283">
        <v>0</v>
      </c>
      <c r="Q10" s="283">
        <v>0</v>
      </c>
      <c r="R10" s="283">
        <v>2</v>
      </c>
      <c r="S10" s="283">
        <v>0</v>
      </c>
      <c r="T10" s="283">
        <v>0</v>
      </c>
      <c r="U10" s="283">
        <v>4</v>
      </c>
      <c r="V10" s="283">
        <v>1</v>
      </c>
      <c r="W10" s="283">
        <v>0</v>
      </c>
      <c r="X10" s="283">
        <v>0</v>
      </c>
      <c r="Y10" s="283">
        <v>1</v>
      </c>
      <c r="Z10" s="283">
        <v>3</v>
      </c>
      <c r="AA10" s="283">
        <v>1</v>
      </c>
      <c r="AB10" s="283">
        <v>1</v>
      </c>
      <c r="AC10" s="283">
        <v>0</v>
      </c>
      <c r="AD10" s="283">
        <v>0</v>
      </c>
      <c r="AE10" s="283">
        <v>2</v>
      </c>
      <c r="AF10" s="283">
        <v>0</v>
      </c>
      <c r="AG10" s="283">
        <v>0</v>
      </c>
      <c r="AH10" s="283">
        <v>0</v>
      </c>
      <c r="AI10" s="283">
        <v>0</v>
      </c>
      <c r="AJ10" s="283"/>
      <c r="AK10" s="283">
        <v>0</v>
      </c>
      <c r="AL10" s="283">
        <v>0</v>
      </c>
      <c r="AM10" s="283">
        <v>0</v>
      </c>
      <c r="AN10" s="283">
        <v>2</v>
      </c>
      <c r="AO10" s="283">
        <v>0</v>
      </c>
      <c r="AP10" s="283">
        <v>0</v>
      </c>
      <c r="AQ10" s="283">
        <v>0</v>
      </c>
      <c r="AR10" s="283">
        <v>1</v>
      </c>
      <c r="AS10" s="283">
        <v>0</v>
      </c>
      <c r="AT10" s="283">
        <v>0</v>
      </c>
      <c r="AU10" s="283">
        <v>0</v>
      </c>
      <c r="AW10" s="104">
        <f t="shared" si="0"/>
        <v>17</v>
      </c>
      <c r="AX10" s="104">
        <f t="shared" si="1"/>
        <v>0</v>
      </c>
      <c r="AY10" s="104">
        <f t="shared" si="2"/>
        <v>12</v>
      </c>
      <c r="AZ10" s="104">
        <f t="shared" si="3"/>
        <v>2</v>
      </c>
      <c r="BA10" s="104">
        <f t="shared" si="4"/>
        <v>5</v>
      </c>
      <c r="BB10" s="104">
        <f t="shared" si="5"/>
        <v>6</v>
      </c>
      <c r="BC10" s="104">
        <f t="shared" si="6"/>
        <v>2</v>
      </c>
      <c r="BD10" s="104">
        <f t="shared" si="7"/>
        <v>0</v>
      </c>
      <c r="BE10" s="104">
        <f t="shared" si="8"/>
        <v>2</v>
      </c>
      <c r="BF10" s="104">
        <f t="shared" si="9"/>
        <v>1</v>
      </c>
      <c r="BG10" s="105">
        <f t="shared" si="10"/>
        <v>47</v>
      </c>
    </row>
    <row r="11" spans="1:72" ht="18.75" customHeight="1" x14ac:dyDescent="0.25">
      <c r="A11" s="281">
        <v>4</v>
      </c>
      <c r="B11" s="277" t="s">
        <v>769</v>
      </c>
      <c r="C11" s="454" t="s">
        <v>671</v>
      </c>
      <c r="D11" s="278" t="s">
        <v>506</v>
      </c>
      <c r="E11" s="283">
        <v>13</v>
      </c>
      <c r="F11" s="283">
        <v>0</v>
      </c>
      <c r="G11" s="283">
        <v>0</v>
      </c>
      <c r="H11" s="283">
        <v>11</v>
      </c>
      <c r="I11" s="283">
        <v>0</v>
      </c>
      <c r="J11" s="283">
        <v>0</v>
      </c>
      <c r="K11" s="283">
        <v>0</v>
      </c>
      <c r="L11" s="283">
        <v>0</v>
      </c>
      <c r="M11" s="283">
        <v>1</v>
      </c>
      <c r="N11" s="283">
        <v>0</v>
      </c>
      <c r="O11" s="283">
        <v>0</v>
      </c>
      <c r="P11" s="283">
        <v>0</v>
      </c>
      <c r="Q11" s="283">
        <v>0</v>
      </c>
      <c r="R11" s="283">
        <v>2</v>
      </c>
      <c r="S11" s="283">
        <v>0</v>
      </c>
      <c r="T11" s="283">
        <v>0</v>
      </c>
      <c r="U11" s="283">
        <v>4</v>
      </c>
      <c r="V11" s="283">
        <v>1</v>
      </c>
      <c r="W11" s="283">
        <v>0</v>
      </c>
      <c r="X11" s="283">
        <v>0</v>
      </c>
      <c r="Y11" s="283">
        <v>1</v>
      </c>
      <c r="Z11" s="283">
        <v>3</v>
      </c>
      <c r="AA11" s="283">
        <v>1</v>
      </c>
      <c r="AB11" s="283">
        <v>1</v>
      </c>
      <c r="AC11" s="283">
        <v>0</v>
      </c>
      <c r="AD11" s="283">
        <v>0</v>
      </c>
      <c r="AE11" s="283">
        <v>2</v>
      </c>
      <c r="AF11" s="283">
        <v>0</v>
      </c>
      <c r="AG11" s="283">
        <v>0</v>
      </c>
      <c r="AH11" s="283">
        <v>0</v>
      </c>
      <c r="AI11" s="283">
        <v>0</v>
      </c>
      <c r="AJ11" s="283"/>
      <c r="AK11" s="283">
        <v>0</v>
      </c>
      <c r="AL11" s="283">
        <v>0</v>
      </c>
      <c r="AM11" s="283">
        <v>0</v>
      </c>
      <c r="AN11" s="283">
        <v>2</v>
      </c>
      <c r="AO11" s="283">
        <v>0</v>
      </c>
      <c r="AP11" s="283">
        <v>0</v>
      </c>
      <c r="AQ11" s="283">
        <v>0</v>
      </c>
      <c r="AR11" s="283">
        <v>1</v>
      </c>
      <c r="AS11" s="283">
        <v>0</v>
      </c>
      <c r="AT11" s="283">
        <v>0</v>
      </c>
      <c r="AU11" s="283">
        <v>0</v>
      </c>
      <c r="AW11" s="104">
        <f t="shared" si="0"/>
        <v>13</v>
      </c>
      <c r="AX11" s="104">
        <f t="shared" si="1"/>
        <v>0</v>
      </c>
      <c r="AY11" s="104">
        <f t="shared" si="2"/>
        <v>12</v>
      </c>
      <c r="AZ11" s="104">
        <f t="shared" si="3"/>
        <v>2</v>
      </c>
      <c r="BA11" s="104">
        <f t="shared" si="4"/>
        <v>5</v>
      </c>
      <c r="BB11" s="104">
        <f t="shared" si="5"/>
        <v>6</v>
      </c>
      <c r="BC11" s="104">
        <f t="shared" si="6"/>
        <v>2</v>
      </c>
      <c r="BD11" s="104">
        <f t="shared" si="7"/>
        <v>0</v>
      </c>
      <c r="BE11" s="104">
        <f t="shared" si="8"/>
        <v>2</v>
      </c>
      <c r="BF11" s="104">
        <f t="shared" si="9"/>
        <v>1</v>
      </c>
      <c r="BG11" s="105">
        <f t="shared" si="10"/>
        <v>43</v>
      </c>
    </row>
    <row r="12" spans="1:72" ht="18.75" customHeight="1" x14ac:dyDescent="0.25">
      <c r="A12" s="281">
        <v>1</v>
      </c>
      <c r="B12" s="279" t="s">
        <v>130</v>
      </c>
      <c r="C12" s="279" t="s">
        <v>672</v>
      </c>
      <c r="D12" s="280" t="s">
        <v>144</v>
      </c>
      <c r="E12" s="284">
        <v>0</v>
      </c>
      <c r="F12" s="284">
        <v>0</v>
      </c>
      <c r="G12" s="284">
        <v>0</v>
      </c>
      <c r="H12" s="284">
        <v>1561.5</v>
      </c>
      <c r="I12" s="284">
        <v>22.8</v>
      </c>
      <c r="J12" s="284">
        <v>50</v>
      </c>
      <c r="K12" s="284">
        <v>45</v>
      </c>
      <c r="L12" s="284">
        <v>160</v>
      </c>
      <c r="M12" s="284">
        <v>20</v>
      </c>
      <c r="N12" s="284">
        <v>35</v>
      </c>
      <c r="O12" s="284">
        <v>45.5</v>
      </c>
      <c r="P12" s="284">
        <v>75</v>
      </c>
      <c r="Q12" s="284">
        <v>300</v>
      </c>
      <c r="R12" s="284">
        <v>231</v>
      </c>
      <c r="S12" s="284">
        <v>45</v>
      </c>
      <c r="T12" s="284">
        <v>85</v>
      </c>
      <c r="U12" s="284">
        <v>116.5</v>
      </c>
      <c r="V12" s="284">
        <v>30</v>
      </c>
      <c r="W12" s="284">
        <v>50</v>
      </c>
      <c r="X12" s="284">
        <v>105</v>
      </c>
      <c r="Y12" s="284">
        <v>65</v>
      </c>
      <c r="Z12" s="284">
        <v>905</v>
      </c>
      <c r="AA12" s="284">
        <v>41.800000000000004</v>
      </c>
      <c r="AB12" s="284">
        <v>48.6</v>
      </c>
      <c r="AC12" s="284">
        <v>43.1</v>
      </c>
      <c r="AD12" s="284">
        <v>120</v>
      </c>
      <c r="AE12" s="284">
        <v>420</v>
      </c>
      <c r="AF12" s="284">
        <v>55</v>
      </c>
      <c r="AG12" s="284">
        <v>165</v>
      </c>
      <c r="AH12" s="284">
        <v>90</v>
      </c>
      <c r="AI12" s="284">
        <v>80</v>
      </c>
      <c r="AJ12" s="284"/>
      <c r="AK12" s="284">
        <v>307.3</v>
      </c>
      <c r="AL12" s="284">
        <v>40</v>
      </c>
      <c r="AM12" s="284">
        <v>45</v>
      </c>
      <c r="AN12" s="284">
        <v>240</v>
      </c>
      <c r="AO12" s="284">
        <v>25</v>
      </c>
      <c r="AP12" s="284">
        <v>40</v>
      </c>
      <c r="AQ12" s="284">
        <v>40</v>
      </c>
      <c r="AR12" s="284">
        <v>119</v>
      </c>
      <c r="AS12" s="284">
        <v>20</v>
      </c>
      <c r="AT12" s="284">
        <v>20</v>
      </c>
      <c r="AU12" s="284">
        <v>50</v>
      </c>
      <c r="AW12" s="104">
        <f t="shared" si="0"/>
        <v>0</v>
      </c>
      <c r="AX12" s="104">
        <f t="shared" si="1"/>
        <v>0</v>
      </c>
      <c r="AY12" s="104">
        <f t="shared" si="2"/>
        <v>2314.8000000000002</v>
      </c>
      <c r="AZ12" s="104">
        <f t="shared" si="3"/>
        <v>361</v>
      </c>
      <c r="BA12" s="104">
        <f t="shared" si="4"/>
        <v>301.5</v>
      </c>
      <c r="BB12" s="104">
        <f t="shared" si="5"/>
        <v>1223.4999999999998</v>
      </c>
      <c r="BC12" s="104">
        <f t="shared" si="6"/>
        <v>810</v>
      </c>
      <c r="BD12" s="104">
        <f t="shared" si="7"/>
        <v>392.3</v>
      </c>
      <c r="BE12" s="104">
        <f t="shared" si="8"/>
        <v>345</v>
      </c>
      <c r="BF12" s="104">
        <f t="shared" si="9"/>
        <v>209</v>
      </c>
      <c r="BG12" s="105">
        <f t="shared" si="10"/>
        <v>5957.1</v>
      </c>
    </row>
    <row r="13" spans="1:72" ht="18.75" customHeight="1" x14ac:dyDescent="0.25">
      <c r="A13" s="281">
        <v>2</v>
      </c>
      <c r="B13" s="279" t="s">
        <v>534</v>
      </c>
      <c r="C13" s="279" t="s">
        <v>673</v>
      </c>
      <c r="D13" s="280" t="s">
        <v>144</v>
      </c>
      <c r="E13" s="284">
        <v>0</v>
      </c>
      <c r="F13" s="284">
        <v>0</v>
      </c>
      <c r="G13" s="284">
        <v>0</v>
      </c>
      <c r="H13" s="284">
        <v>1561.5</v>
      </c>
      <c r="I13" s="284">
        <v>22.8</v>
      </c>
      <c r="J13" s="284">
        <v>50</v>
      </c>
      <c r="K13" s="284">
        <v>45</v>
      </c>
      <c r="L13" s="284">
        <v>160</v>
      </c>
      <c r="M13" s="284">
        <v>20</v>
      </c>
      <c r="N13" s="284">
        <v>35</v>
      </c>
      <c r="O13" s="284">
        <v>45.5</v>
      </c>
      <c r="P13" s="284">
        <v>75</v>
      </c>
      <c r="Q13" s="284">
        <v>300</v>
      </c>
      <c r="R13" s="284">
        <v>231</v>
      </c>
      <c r="S13" s="284">
        <v>45</v>
      </c>
      <c r="T13" s="284">
        <v>85</v>
      </c>
      <c r="U13" s="284">
        <v>116.5</v>
      </c>
      <c r="V13" s="284">
        <v>30</v>
      </c>
      <c r="W13" s="284">
        <v>50</v>
      </c>
      <c r="X13" s="284">
        <v>105</v>
      </c>
      <c r="Y13" s="284">
        <v>65</v>
      </c>
      <c r="Z13" s="284">
        <v>905</v>
      </c>
      <c r="AA13" s="284">
        <v>41.800000000000004</v>
      </c>
      <c r="AB13" s="284">
        <v>48.6</v>
      </c>
      <c r="AC13" s="284">
        <v>43.1</v>
      </c>
      <c r="AD13" s="284">
        <v>120</v>
      </c>
      <c r="AE13" s="284">
        <v>420</v>
      </c>
      <c r="AF13" s="284">
        <v>55</v>
      </c>
      <c r="AG13" s="284">
        <v>165</v>
      </c>
      <c r="AH13" s="284">
        <v>90</v>
      </c>
      <c r="AI13" s="284">
        <v>80</v>
      </c>
      <c r="AJ13" s="284"/>
      <c r="AK13" s="284">
        <v>307.3</v>
      </c>
      <c r="AL13" s="284">
        <v>40</v>
      </c>
      <c r="AM13" s="284">
        <v>45</v>
      </c>
      <c r="AN13" s="284">
        <v>240</v>
      </c>
      <c r="AO13" s="284">
        <v>25</v>
      </c>
      <c r="AP13" s="284">
        <v>40</v>
      </c>
      <c r="AQ13" s="284">
        <v>40</v>
      </c>
      <c r="AR13" s="284">
        <v>119</v>
      </c>
      <c r="AS13" s="284">
        <v>20</v>
      </c>
      <c r="AT13" s="284">
        <v>20</v>
      </c>
      <c r="AU13" s="284">
        <v>50</v>
      </c>
      <c r="AW13" s="104">
        <f t="shared" si="0"/>
        <v>0</v>
      </c>
      <c r="AX13" s="104">
        <f t="shared" si="1"/>
        <v>0</v>
      </c>
      <c r="AY13" s="104">
        <f t="shared" si="2"/>
        <v>2314.8000000000002</v>
      </c>
      <c r="AZ13" s="104">
        <f t="shared" si="3"/>
        <v>361</v>
      </c>
      <c r="BA13" s="104">
        <f t="shared" si="4"/>
        <v>301.5</v>
      </c>
      <c r="BB13" s="104">
        <f t="shared" si="5"/>
        <v>1223.4999999999998</v>
      </c>
      <c r="BC13" s="104">
        <f t="shared" si="6"/>
        <v>810</v>
      </c>
      <c r="BD13" s="104">
        <f t="shared" si="7"/>
        <v>392.3</v>
      </c>
      <c r="BE13" s="104">
        <f t="shared" si="8"/>
        <v>345</v>
      </c>
      <c r="BF13" s="104">
        <f t="shared" si="9"/>
        <v>209</v>
      </c>
      <c r="BG13" s="105">
        <f t="shared" si="10"/>
        <v>5957.1</v>
      </c>
    </row>
    <row r="14" spans="1:72" ht="18.75" customHeight="1" x14ac:dyDescent="0.25">
      <c r="A14" s="281">
        <v>3</v>
      </c>
      <c r="B14" s="279" t="s">
        <v>516</v>
      </c>
      <c r="C14" s="279" t="s">
        <v>674</v>
      </c>
      <c r="D14" s="280" t="s">
        <v>144</v>
      </c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T14" s="284"/>
      <c r="AU14" s="284"/>
      <c r="AW14" s="104">
        <f t="shared" si="0"/>
        <v>0</v>
      </c>
      <c r="AX14" s="104">
        <f t="shared" si="1"/>
        <v>0</v>
      </c>
      <c r="AY14" s="104">
        <f t="shared" si="2"/>
        <v>0</v>
      </c>
      <c r="AZ14" s="104">
        <f t="shared" si="3"/>
        <v>0</v>
      </c>
      <c r="BA14" s="104">
        <f t="shared" si="4"/>
        <v>0</v>
      </c>
      <c r="BB14" s="104">
        <f t="shared" si="5"/>
        <v>0</v>
      </c>
      <c r="BC14" s="104">
        <f t="shared" si="6"/>
        <v>0</v>
      </c>
      <c r="BD14" s="104">
        <f t="shared" si="7"/>
        <v>0</v>
      </c>
      <c r="BE14" s="104">
        <f t="shared" si="8"/>
        <v>0</v>
      </c>
      <c r="BF14" s="104">
        <f t="shared" si="9"/>
        <v>0</v>
      </c>
      <c r="BG14" s="105">
        <f t="shared" si="10"/>
        <v>0</v>
      </c>
    </row>
    <row r="15" spans="1:72" ht="18.75" customHeight="1" x14ac:dyDescent="0.25">
      <c r="A15" s="281">
        <v>4</v>
      </c>
      <c r="B15" s="279" t="s">
        <v>542</v>
      </c>
      <c r="C15" s="279" t="s">
        <v>675</v>
      </c>
      <c r="D15" s="280" t="s">
        <v>144</v>
      </c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  <c r="AW15" s="104">
        <f t="shared" si="0"/>
        <v>0</v>
      </c>
      <c r="AX15" s="104">
        <f t="shared" si="1"/>
        <v>0</v>
      </c>
      <c r="AY15" s="104">
        <f t="shared" si="2"/>
        <v>0</v>
      </c>
      <c r="AZ15" s="104">
        <f t="shared" si="3"/>
        <v>0</v>
      </c>
      <c r="BA15" s="104">
        <f t="shared" si="4"/>
        <v>0</v>
      </c>
      <c r="BB15" s="104">
        <f t="shared" si="5"/>
        <v>0</v>
      </c>
      <c r="BC15" s="104">
        <f t="shared" si="6"/>
        <v>0</v>
      </c>
      <c r="BD15" s="104">
        <f t="shared" si="7"/>
        <v>0</v>
      </c>
      <c r="BE15" s="104">
        <f t="shared" si="8"/>
        <v>0</v>
      </c>
      <c r="BF15" s="104">
        <f t="shared" si="9"/>
        <v>0</v>
      </c>
      <c r="BG15" s="105">
        <f t="shared" si="10"/>
        <v>0</v>
      </c>
    </row>
    <row r="16" spans="1:72" ht="18.75" customHeight="1" x14ac:dyDescent="0.25">
      <c r="A16" s="281">
        <v>1</v>
      </c>
      <c r="B16" s="292" t="s">
        <v>739</v>
      </c>
      <c r="C16" s="292">
        <v>1</v>
      </c>
      <c r="D16" s="293" t="s">
        <v>145</v>
      </c>
      <c r="E16" s="294">
        <v>0</v>
      </c>
      <c r="F16" s="294">
        <v>0</v>
      </c>
      <c r="G16" s="294">
        <v>0</v>
      </c>
      <c r="H16" s="294">
        <v>137</v>
      </c>
      <c r="I16" s="294">
        <v>10.8</v>
      </c>
      <c r="J16" s="294">
        <v>8</v>
      </c>
      <c r="K16" s="294">
        <v>7.8</v>
      </c>
      <c r="L16" s="294">
        <v>14.6</v>
      </c>
      <c r="M16" s="294">
        <v>1.6</v>
      </c>
      <c r="N16" s="294">
        <v>7</v>
      </c>
      <c r="O16" s="294">
        <v>4.5999999999999996</v>
      </c>
      <c r="P16" s="294">
        <v>57.6</v>
      </c>
      <c r="Q16" s="294">
        <v>6.8</v>
      </c>
      <c r="R16" s="294">
        <v>8.8000000000000007</v>
      </c>
      <c r="S16" s="294">
        <v>4.8</v>
      </c>
      <c r="T16" s="294">
        <v>8</v>
      </c>
      <c r="U16" s="294">
        <v>20.2</v>
      </c>
      <c r="V16" s="294">
        <v>13.6</v>
      </c>
      <c r="W16" s="294">
        <v>4.8</v>
      </c>
      <c r="X16" s="294">
        <v>12.6</v>
      </c>
      <c r="Y16" s="294">
        <v>15.6</v>
      </c>
      <c r="Z16" s="294">
        <v>73.400000000000006</v>
      </c>
      <c r="AA16" s="294">
        <v>9.6</v>
      </c>
      <c r="AB16" s="294">
        <v>9.6</v>
      </c>
      <c r="AC16" s="294">
        <v>8</v>
      </c>
      <c r="AD16" s="294">
        <v>20.2</v>
      </c>
      <c r="AE16" s="294">
        <v>20.399999999999999</v>
      </c>
      <c r="AF16" s="294">
        <v>4</v>
      </c>
      <c r="AG16" s="294">
        <v>7</v>
      </c>
      <c r="AH16" s="294">
        <v>5.4</v>
      </c>
      <c r="AI16" s="294">
        <v>5.2</v>
      </c>
      <c r="AJ16" s="294"/>
      <c r="AK16" s="294">
        <v>45.2</v>
      </c>
      <c r="AL16" s="294">
        <v>6.6</v>
      </c>
      <c r="AM16" s="294">
        <v>9.4</v>
      </c>
      <c r="AN16" s="294">
        <v>33.6</v>
      </c>
      <c r="AO16" s="294">
        <v>2</v>
      </c>
      <c r="AP16" s="294">
        <v>1.6</v>
      </c>
      <c r="AQ16" s="294">
        <v>7.6</v>
      </c>
      <c r="AR16" s="294">
        <v>23.2</v>
      </c>
      <c r="AS16" s="294">
        <v>4</v>
      </c>
      <c r="AT16" s="294">
        <v>4.2</v>
      </c>
      <c r="AU16" s="294">
        <v>9.1999999999999993</v>
      </c>
      <c r="AW16" s="104">
        <f t="shared" si="0"/>
        <v>0</v>
      </c>
      <c r="AX16" s="104">
        <f t="shared" si="1"/>
        <v>0</v>
      </c>
      <c r="AY16" s="104">
        <f t="shared" si="2"/>
        <v>255.8</v>
      </c>
      <c r="AZ16" s="104">
        <f t="shared" si="3"/>
        <v>21.6</v>
      </c>
      <c r="BA16" s="104">
        <f t="shared" si="4"/>
        <v>51.199999999999996</v>
      </c>
      <c r="BB16" s="104">
        <f t="shared" si="5"/>
        <v>136.39999999999998</v>
      </c>
      <c r="BC16" s="104">
        <f t="shared" si="6"/>
        <v>42</v>
      </c>
      <c r="BD16" s="104">
        <f t="shared" si="7"/>
        <v>61.2</v>
      </c>
      <c r="BE16" s="104">
        <f t="shared" si="8"/>
        <v>44.800000000000004</v>
      </c>
      <c r="BF16" s="104">
        <f t="shared" si="9"/>
        <v>40.599999999999994</v>
      </c>
      <c r="BG16" s="105">
        <f t="shared" si="10"/>
        <v>653.6</v>
      </c>
    </row>
    <row r="17" spans="1:59" ht="18.75" customHeight="1" x14ac:dyDescent="0.25">
      <c r="A17" s="281">
        <v>2</v>
      </c>
      <c r="B17" s="292" t="s">
        <v>740</v>
      </c>
      <c r="C17" s="292">
        <v>2</v>
      </c>
      <c r="D17" s="293" t="s">
        <v>145</v>
      </c>
      <c r="E17" s="294">
        <v>0</v>
      </c>
      <c r="F17" s="294">
        <v>0</v>
      </c>
      <c r="G17" s="294">
        <v>0</v>
      </c>
      <c r="H17" s="294">
        <v>57</v>
      </c>
      <c r="I17" s="294">
        <v>5</v>
      </c>
      <c r="J17" s="294">
        <v>3</v>
      </c>
      <c r="K17" s="294">
        <v>3</v>
      </c>
      <c r="L17" s="294">
        <v>6</v>
      </c>
      <c r="M17" s="294">
        <v>1</v>
      </c>
      <c r="N17" s="294">
        <v>2</v>
      </c>
      <c r="O17" s="294">
        <v>2</v>
      </c>
      <c r="P17" s="294">
        <v>24</v>
      </c>
      <c r="Q17" s="294">
        <v>3</v>
      </c>
      <c r="R17" s="294">
        <v>4</v>
      </c>
      <c r="S17" s="294">
        <v>2</v>
      </c>
      <c r="T17" s="294">
        <v>4</v>
      </c>
      <c r="U17" s="294">
        <v>7</v>
      </c>
      <c r="V17" s="294">
        <v>6</v>
      </c>
      <c r="W17" s="294">
        <v>2</v>
      </c>
      <c r="X17" s="294">
        <v>5</v>
      </c>
      <c r="Y17" s="294">
        <v>5</v>
      </c>
      <c r="Z17" s="294">
        <v>30</v>
      </c>
      <c r="AA17" s="294">
        <v>4</v>
      </c>
      <c r="AB17" s="294">
        <v>4</v>
      </c>
      <c r="AC17" s="294">
        <v>3</v>
      </c>
      <c r="AD17" s="294">
        <v>8</v>
      </c>
      <c r="AE17" s="294">
        <v>10</v>
      </c>
      <c r="AF17" s="294">
        <v>2</v>
      </c>
      <c r="AG17" s="294">
        <v>3</v>
      </c>
      <c r="AH17" s="294">
        <v>3</v>
      </c>
      <c r="AI17" s="294">
        <v>3</v>
      </c>
      <c r="AJ17" s="294"/>
      <c r="AK17" s="294">
        <v>14</v>
      </c>
      <c r="AL17" s="294">
        <v>2</v>
      </c>
      <c r="AM17" s="294">
        <v>3</v>
      </c>
      <c r="AN17" s="294">
        <v>9</v>
      </c>
      <c r="AO17" s="294">
        <v>1</v>
      </c>
      <c r="AP17" s="294">
        <v>1</v>
      </c>
      <c r="AQ17" s="294">
        <v>3</v>
      </c>
      <c r="AR17" s="294">
        <v>10</v>
      </c>
      <c r="AS17" s="294">
        <v>3</v>
      </c>
      <c r="AT17" s="294">
        <v>2</v>
      </c>
      <c r="AU17" s="294">
        <v>4</v>
      </c>
      <c r="AW17" s="104">
        <f t="shared" si="0"/>
        <v>0</v>
      </c>
      <c r="AX17" s="104">
        <f t="shared" si="1"/>
        <v>0</v>
      </c>
      <c r="AY17" s="104">
        <f t="shared" si="2"/>
        <v>106</v>
      </c>
      <c r="AZ17" s="104">
        <f t="shared" si="3"/>
        <v>10</v>
      </c>
      <c r="BA17" s="104">
        <f t="shared" si="4"/>
        <v>20</v>
      </c>
      <c r="BB17" s="104">
        <f t="shared" si="5"/>
        <v>54</v>
      </c>
      <c r="BC17" s="104">
        <f t="shared" si="6"/>
        <v>21</v>
      </c>
      <c r="BD17" s="104">
        <f t="shared" si="7"/>
        <v>19</v>
      </c>
      <c r="BE17" s="104">
        <f t="shared" si="8"/>
        <v>14</v>
      </c>
      <c r="BF17" s="104">
        <f t="shared" si="9"/>
        <v>19</v>
      </c>
      <c r="BG17" s="105">
        <f t="shared" si="10"/>
        <v>263</v>
      </c>
    </row>
    <row r="18" spans="1:59" ht="18.75" customHeight="1" x14ac:dyDescent="0.25">
      <c r="A18" s="281">
        <v>3</v>
      </c>
      <c r="B18" s="295" t="s">
        <v>737</v>
      </c>
      <c r="C18" s="295">
        <v>3</v>
      </c>
      <c r="D18" s="293" t="s">
        <v>145</v>
      </c>
      <c r="E18" s="294">
        <v>0</v>
      </c>
      <c r="F18" s="294">
        <v>0</v>
      </c>
      <c r="G18" s="294">
        <v>0</v>
      </c>
      <c r="H18" s="294">
        <v>567</v>
      </c>
      <c r="I18" s="294">
        <v>45</v>
      </c>
      <c r="J18" s="294">
        <v>33</v>
      </c>
      <c r="K18" s="294">
        <v>32</v>
      </c>
      <c r="L18" s="294">
        <v>60</v>
      </c>
      <c r="M18" s="294">
        <v>8</v>
      </c>
      <c r="N18" s="294">
        <v>29</v>
      </c>
      <c r="O18" s="294">
        <v>19</v>
      </c>
      <c r="P18" s="294">
        <v>239</v>
      </c>
      <c r="Q18" s="294">
        <v>28</v>
      </c>
      <c r="R18" s="294">
        <v>41</v>
      </c>
      <c r="S18" s="294">
        <v>23</v>
      </c>
      <c r="T18" s="294">
        <v>37</v>
      </c>
      <c r="U18" s="294">
        <v>53</v>
      </c>
      <c r="V18" s="294">
        <v>57</v>
      </c>
      <c r="W18" s="294">
        <v>20</v>
      </c>
      <c r="X18" s="294">
        <v>52</v>
      </c>
      <c r="Y18" s="294">
        <v>23</v>
      </c>
      <c r="Z18" s="294">
        <v>272</v>
      </c>
      <c r="AA18" s="294">
        <v>36</v>
      </c>
      <c r="AB18" s="294">
        <v>36</v>
      </c>
      <c r="AC18" s="294">
        <v>30</v>
      </c>
      <c r="AD18" s="294">
        <v>75</v>
      </c>
      <c r="AE18" s="294">
        <v>95</v>
      </c>
      <c r="AF18" s="294">
        <v>19</v>
      </c>
      <c r="AG18" s="294">
        <v>33</v>
      </c>
      <c r="AH18" s="294">
        <v>25</v>
      </c>
      <c r="AI18" s="294">
        <v>24</v>
      </c>
      <c r="AJ18" s="294"/>
      <c r="AK18" s="294">
        <v>135</v>
      </c>
      <c r="AL18" s="294">
        <v>20</v>
      </c>
      <c r="AM18" s="294">
        <v>28</v>
      </c>
      <c r="AN18" s="294">
        <v>65</v>
      </c>
      <c r="AO18" s="294">
        <v>9</v>
      </c>
      <c r="AP18" s="294">
        <v>11</v>
      </c>
      <c r="AQ18" s="294">
        <v>32</v>
      </c>
      <c r="AR18" s="294">
        <v>96</v>
      </c>
      <c r="AS18" s="294">
        <v>17</v>
      </c>
      <c r="AT18" s="294">
        <v>20</v>
      </c>
      <c r="AU18" s="294">
        <v>38</v>
      </c>
      <c r="AW18" s="104">
        <f t="shared" si="0"/>
        <v>0</v>
      </c>
      <c r="AX18" s="104">
        <f t="shared" si="1"/>
        <v>0</v>
      </c>
      <c r="AY18" s="104">
        <f t="shared" si="2"/>
        <v>1060</v>
      </c>
      <c r="AZ18" s="104">
        <f t="shared" si="3"/>
        <v>101</v>
      </c>
      <c r="BA18" s="104">
        <f t="shared" si="4"/>
        <v>182</v>
      </c>
      <c r="BB18" s="104">
        <f t="shared" si="5"/>
        <v>472</v>
      </c>
      <c r="BC18" s="104">
        <f t="shared" si="6"/>
        <v>196</v>
      </c>
      <c r="BD18" s="104">
        <f t="shared" si="7"/>
        <v>183</v>
      </c>
      <c r="BE18" s="104">
        <f t="shared" si="8"/>
        <v>117</v>
      </c>
      <c r="BF18" s="104">
        <f t="shared" si="9"/>
        <v>171</v>
      </c>
      <c r="BG18" s="105">
        <f t="shared" si="10"/>
        <v>2482</v>
      </c>
    </row>
    <row r="19" spans="1:59" ht="18.75" customHeight="1" x14ac:dyDescent="0.25">
      <c r="A19" s="281">
        <v>4</v>
      </c>
      <c r="B19" s="295" t="s">
        <v>741</v>
      </c>
      <c r="C19" s="292">
        <v>4</v>
      </c>
      <c r="D19" s="293" t="s">
        <v>145</v>
      </c>
      <c r="E19" s="294">
        <v>0</v>
      </c>
      <c r="F19" s="294">
        <v>0</v>
      </c>
      <c r="G19" s="294">
        <v>0</v>
      </c>
      <c r="H19" s="294">
        <v>62</v>
      </c>
      <c r="I19" s="294">
        <v>2</v>
      </c>
      <c r="J19" s="294">
        <v>1</v>
      </c>
      <c r="K19" s="294">
        <v>3</v>
      </c>
      <c r="L19" s="294">
        <v>4</v>
      </c>
      <c r="M19" s="294">
        <v>0</v>
      </c>
      <c r="N19" s="294">
        <v>3</v>
      </c>
      <c r="O19" s="294">
        <v>2</v>
      </c>
      <c r="P19" s="294">
        <v>9</v>
      </c>
      <c r="Q19" s="294">
        <v>3</v>
      </c>
      <c r="R19" s="294">
        <v>3</v>
      </c>
      <c r="S19" s="294">
        <v>2</v>
      </c>
      <c r="T19" s="294">
        <v>2</v>
      </c>
      <c r="U19" s="294">
        <v>5</v>
      </c>
      <c r="V19" s="294">
        <v>3</v>
      </c>
      <c r="W19" s="294">
        <v>1</v>
      </c>
      <c r="X19" s="294">
        <v>4</v>
      </c>
      <c r="Y19" s="294">
        <v>3</v>
      </c>
      <c r="Z19" s="294">
        <v>24</v>
      </c>
      <c r="AA19" s="294">
        <v>2</v>
      </c>
      <c r="AB19" s="294">
        <v>5</v>
      </c>
      <c r="AC19" s="294">
        <v>3</v>
      </c>
      <c r="AD19" s="294">
        <v>4</v>
      </c>
      <c r="AE19" s="294">
        <v>8</v>
      </c>
      <c r="AF19" s="294">
        <v>2</v>
      </c>
      <c r="AG19" s="294">
        <v>4</v>
      </c>
      <c r="AH19" s="294">
        <v>2</v>
      </c>
      <c r="AI19" s="294">
        <v>4</v>
      </c>
      <c r="AJ19" s="294"/>
      <c r="AK19" s="294">
        <v>12</v>
      </c>
      <c r="AL19" s="294">
        <v>2</v>
      </c>
      <c r="AM19" s="294">
        <v>1</v>
      </c>
      <c r="AN19" s="294">
        <v>7</v>
      </c>
      <c r="AO19" s="294">
        <v>1</v>
      </c>
      <c r="AP19" s="294">
        <v>0</v>
      </c>
      <c r="AQ19" s="294">
        <v>2</v>
      </c>
      <c r="AR19" s="294">
        <v>6</v>
      </c>
      <c r="AS19" s="294">
        <v>1</v>
      </c>
      <c r="AT19" s="294">
        <v>1</v>
      </c>
      <c r="AU19" s="294">
        <v>2</v>
      </c>
      <c r="AW19" s="104">
        <f t="shared" si="0"/>
        <v>0</v>
      </c>
      <c r="AX19" s="104">
        <f t="shared" si="1"/>
        <v>0</v>
      </c>
      <c r="AY19" s="104">
        <f t="shared" si="2"/>
        <v>89</v>
      </c>
      <c r="AZ19" s="104">
        <f t="shared" si="3"/>
        <v>7</v>
      </c>
      <c r="BA19" s="104">
        <f t="shared" si="4"/>
        <v>13</v>
      </c>
      <c r="BB19" s="104">
        <f t="shared" si="5"/>
        <v>41</v>
      </c>
      <c r="BC19" s="104">
        <f t="shared" si="6"/>
        <v>20</v>
      </c>
      <c r="BD19" s="104">
        <f t="shared" si="7"/>
        <v>15</v>
      </c>
      <c r="BE19" s="104">
        <f t="shared" si="8"/>
        <v>10</v>
      </c>
      <c r="BF19" s="104">
        <f t="shared" si="9"/>
        <v>10</v>
      </c>
      <c r="BG19" s="105">
        <f t="shared" si="10"/>
        <v>205</v>
      </c>
    </row>
    <row r="20" spans="1:59" ht="18.75" customHeight="1" x14ac:dyDescent="0.25">
      <c r="A20" s="281">
        <v>5</v>
      </c>
      <c r="B20" s="295" t="s">
        <v>742</v>
      </c>
      <c r="C20" s="292">
        <v>5</v>
      </c>
      <c r="D20" s="293" t="s">
        <v>145</v>
      </c>
      <c r="E20" s="294">
        <v>0</v>
      </c>
      <c r="F20" s="294">
        <v>0</v>
      </c>
      <c r="G20" s="294">
        <v>0</v>
      </c>
      <c r="H20" s="294">
        <v>30</v>
      </c>
      <c r="I20" s="294">
        <v>0</v>
      </c>
      <c r="J20" s="294">
        <v>0</v>
      </c>
      <c r="K20" s="294">
        <v>0</v>
      </c>
      <c r="L20" s="294">
        <v>0</v>
      </c>
      <c r="M20" s="294">
        <v>0</v>
      </c>
      <c r="N20" s="294">
        <v>0</v>
      </c>
      <c r="O20" s="294">
        <v>0</v>
      </c>
      <c r="P20" s="294">
        <v>0</v>
      </c>
      <c r="Q20" s="294">
        <v>0</v>
      </c>
      <c r="R20" s="294">
        <v>0</v>
      </c>
      <c r="S20" s="294">
        <v>0</v>
      </c>
      <c r="T20" s="294">
        <v>0</v>
      </c>
      <c r="U20" s="294">
        <v>15</v>
      </c>
      <c r="V20" s="294">
        <v>0</v>
      </c>
      <c r="W20" s="294">
        <v>0</v>
      </c>
      <c r="X20" s="294">
        <v>0</v>
      </c>
      <c r="Y20" s="294">
        <v>0</v>
      </c>
      <c r="Z20" s="294">
        <v>30</v>
      </c>
      <c r="AA20" s="294">
        <v>0</v>
      </c>
      <c r="AB20" s="294">
        <v>0</v>
      </c>
      <c r="AC20" s="294">
        <v>0</v>
      </c>
      <c r="AD20" s="294">
        <v>0</v>
      </c>
      <c r="AE20" s="294">
        <v>30</v>
      </c>
      <c r="AF20" s="294">
        <v>0</v>
      </c>
      <c r="AG20" s="294">
        <v>0</v>
      </c>
      <c r="AH20" s="294">
        <v>0</v>
      </c>
      <c r="AI20" s="294">
        <v>0</v>
      </c>
      <c r="AJ20" s="294"/>
      <c r="AK20" s="294">
        <v>20</v>
      </c>
      <c r="AL20" s="294">
        <v>0</v>
      </c>
      <c r="AM20" s="294">
        <v>0</v>
      </c>
      <c r="AN20" s="294">
        <v>20</v>
      </c>
      <c r="AO20" s="294">
        <v>0</v>
      </c>
      <c r="AP20" s="294">
        <v>0</v>
      </c>
      <c r="AQ20" s="294">
        <v>0</v>
      </c>
      <c r="AR20" s="294">
        <v>15</v>
      </c>
      <c r="AS20" s="294">
        <v>0</v>
      </c>
      <c r="AT20" s="294">
        <v>0</v>
      </c>
      <c r="AU20" s="294">
        <v>0</v>
      </c>
      <c r="AW20" s="104">
        <f t="shared" si="0"/>
        <v>0</v>
      </c>
      <c r="AX20" s="104">
        <f t="shared" si="1"/>
        <v>0</v>
      </c>
      <c r="AY20" s="104">
        <f t="shared" si="2"/>
        <v>30</v>
      </c>
      <c r="AZ20" s="104">
        <f t="shared" si="3"/>
        <v>0</v>
      </c>
      <c r="BA20" s="104">
        <f t="shared" si="4"/>
        <v>15</v>
      </c>
      <c r="BB20" s="104">
        <f t="shared" si="5"/>
        <v>30</v>
      </c>
      <c r="BC20" s="104">
        <f t="shared" si="6"/>
        <v>30</v>
      </c>
      <c r="BD20" s="104">
        <f t="shared" si="7"/>
        <v>20</v>
      </c>
      <c r="BE20" s="104">
        <f t="shared" si="8"/>
        <v>20</v>
      </c>
      <c r="BF20" s="104">
        <f t="shared" si="9"/>
        <v>15</v>
      </c>
      <c r="BG20" s="105">
        <f t="shared" si="10"/>
        <v>160</v>
      </c>
    </row>
    <row r="21" spans="1:59" ht="18.75" customHeight="1" x14ac:dyDescent="0.25">
      <c r="A21" s="281">
        <v>6</v>
      </c>
      <c r="B21" s="295" t="s">
        <v>743</v>
      </c>
      <c r="C21" s="295">
        <v>6</v>
      </c>
      <c r="D21" s="293" t="s">
        <v>145</v>
      </c>
      <c r="E21" s="294">
        <v>0</v>
      </c>
      <c r="F21" s="294">
        <v>0</v>
      </c>
      <c r="G21" s="294">
        <v>0</v>
      </c>
      <c r="H21" s="294">
        <v>650</v>
      </c>
      <c r="I21" s="294">
        <v>52</v>
      </c>
      <c r="J21" s="294">
        <v>38</v>
      </c>
      <c r="K21" s="294">
        <v>38</v>
      </c>
      <c r="L21" s="294">
        <v>70</v>
      </c>
      <c r="M21" s="294">
        <v>11</v>
      </c>
      <c r="N21" s="294">
        <v>34</v>
      </c>
      <c r="O21" s="294">
        <v>22</v>
      </c>
      <c r="P21" s="294">
        <v>276</v>
      </c>
      <c r="Q21" s="294">
        <v>32</v>
      </c>
      <c r="R21" s="294">
        <v>56</v>
      </c>
      <c r="S21" s="294">
        <v>31</v>
      </c>
      <c r="T21" s="294">
        <v>49</v>
      </c>
      <c r="U21" s="294">
        <v>81</v>
      </c>
      <c r="V21" s="294">
        <v>65</v>
      </c>
      <c r="W21" s="294">
        <v>23</v>
      </c>
      <c r="X21" s="294">
        <v>60</v>
      </c>
      <c r="Y21" s="294">
        <v>55</v>
      </c>
      <c r="Z21" s="294">
        <v>363</v>
      </c>
      <c r="AA21" s="294">
        <v>48</v>
      </c>
      <c r="AB21" s="294">
        <v>48</v>
      </c>
      <c r="AC21" s="294">
        <v>40</v>
      </c>
      <c r="AD21" s="294">
        <v>100</v>
      </c>
      <c r="AE21" s="294">
        <v>127</v>
      </c>
      <c r="AF21" s="294">
        <v>26</v>
      </c>
      <c r="AG21" s="294">
        <v>44</v>
      </c>
      <c r="AH21" s="294">
        <v>34</v>
      </c>
      <c r="AI21" s="294">
        <v>32</v>
      </c>
      <c r="AJ21" s="294"/>
      <c r="AK21" s="294">
        <v>159</v>
      </c>
      <c r="AL21" s="294">
        <v>23</v>
      </c>
      <c r="AM21" s="294">
        <v>33</v>
      </c>
      <c r="AN21" s="294">
        <v>97</v>
      </c>
      <c r="AO21" s="294">
        <v>13</v>
      </c>
      <c r="AP21" s="294">
        <v>36</v>
      </c>
      <c r="AQ21" s="294">
        <v>16</v>
      </c>
      <c r="AR21" s="294">
        <v>111</v>
      </c>
      <c r="AS21" s="294">
        <v>20</v>
      </c>
      <c r="AT21" s="294">
        <v>20</v>
      </c>
      <c r="AU21" s="294">
        <v>45</v>
      </c>
      <c r="AW21" s="104">
        <f t="shared" si="0"/>
        <v>0</v>
      </c>
      <c r="AX21" s="104">
        <f t="shared" si="1"/>
        <v>0</v>
      </c>
      <c r="AY21" s="104">
        <f t="shared" si="2"/>
        <v>1223</v>
      </c>
      <c r="AZ21" s="104">
        <f t="shared" si="3"/>
        <v>136</v>
      </c>
      <c r="BA21" s="104">
        <f t="shared" si="4"/>
        <v>229</v>
      </c>
      <c r="BB21" s="104">
        <f t="shared" si="5"/>
        <v>654</v>
      </c>
      <c r="BC21" s="104">
        <f t="shared" si="6"/>
        <v>263</v>
      </c>
      <c r="BD21" s="104">
        <f t="shared" si="7"/>
        <v>215</v>
      </c>
      <c r="BE21" s="104">
        <f t="shared" si="8"/>
        <v>162</v>
      </c>
      <c r="BF21" s="104">
        <f t="shared" si="9"/>
        <v>196</v>
      </c>
      <c r="BG21" s="105">
        <f t="shared" si="10"/>
        <v>3078</v>
      </c>
    </row>
    <row r="22" spans="1:59" ht="18.75" customHeight="1" x14ac:dyDescent="0.25">
      <c r="A22" s="281">
        <v>7</v>
      </c>
      <c r="B22" s="296" t="s">
        <v>744</v>
      </c>
      <c r="C22" s="292">
        <v>7</v>
      </c>
      <c r="D22" s="293" t="s">
        <v>145</v>
      </c>
      <c r="E22" s="294">
        <v>0</v>
      </c>
      <c r="F22" s="294">
        <v>0</v>
      </c>
      <c r="G22" s="294">
        <v>0</v>
      </c>
      <c r="H22" s="294">
        <v>233</v>
      </c>
      <c r="I22" s="294">
        <v>19</v>
      </c>
      <c r="J22" s="294">
        <v>14</v>
      </c>
      <c r="K22" s="294">
        <v>14</v>
      </c>
      <c r="L22" s="294">
        <v>25</v>
      </c>
      <c r="M22" s="294">
        <v>4</v>
      </c>
      <c r="N22" s="294">
        <v>12</v>
      </c>
      <c r="O22" s="294">
        <v>8</v>
      </c>
      <c r="P22" s="294">
        <v>98</v>
      </c>
      <c r="Q22" s="294">
        <v>12</v>
      </c>
      <c r="R22" s="294">
        <v>21</v>
      </c>
      <c r="S22" s="294">
        <v>11</v>
      </c>
      <c r="T22" s="294">
        <v>18</v>
      </c>
      <c r="U22" s="294">
        <v>29</v>
      </c>
      <c r="V22" s="294">
        <v>23</v>
      </c>
      <c r="W22" s="294">
        <v>8</v>
      </c>
      <c r="X22" s="294">
        <v>22</v>
      </c>
      <c r="Y22" s="294">
        <v>21</v>
      </c>
      <c r="Z22" s="294">
        <v>131</v>
      </c>
      <c r="AA22" s="294">
        <v>18</v>
      </c>
      <c r="AB22" s="294">
        <v>18</v>
      </c>
      <c r="AC22" s="294">
        <v>15</v>
      </c>
      <c r="AD22" s="294">
        <v>37</v>
      </c>
      <c r="AE22" s="294">
        <v>47</v>
      </c>
      <c r="AF22" s="294">
        <v>10</v>
      </c>
      <c r="AG22" s="294">
        <v>16</v>
      </c>
      <c r="AH22" s="294">
        <v>13</v>
      </c>
      <c r="AI22" s="294">
        <v>12</v>
      </c>
      <c r="AJ22" s="294"/>
      <c r="AK22" s="294">
        <v>55</v>
      </c>
      <c r="AL22" s="294">
        <v>8</v>
      </c>
      <c r="AM22" s="294">
        <v>12</v>
      </c>
      <c r="AN22" s="294">
        <v>34</v>
      </c>
      <c r="AO22" s="294">
        <v>5</v>
      </c>
      <c r="AP22" s="294">
        <v>13</v>
      </c>
      <c r="AQ22" s="294">
        <v>6</v>
      </c>
      <c r="AR22" s="294">
        <v>40</v>
      </c>
      <c r="AS22" s="294">
        <v>7</v>
      </c>
      <c r="AT22" s="294">
        <v>8</v>
      </c>
      <c r="AU22" s="294">
        <v>16</v>
      </c>
      <c r="AW22" s="104">
        <f t="shared" si="0"/>
        <v>0</v>
      </c>
      <c r="AX22" s="104">
        <f t="shared" si="1"/>
        <v>0</v>
      </c>
      <c r="AY22" s="104">
        <f t="shared" si="2"/>
        <v>439</v>
      </c>
      <c r="AZ22" s="104">
        <f t="shared" si="3"/>
        <v>50</v>
      </c>
      <c r="BA22" s="104">
        <f t="shared" si="4"/>
        <v>82</v>
      </c>
      <c r="BB22" s="104">
        <f t="shared" si="5"/>
        <v>240</v>
      </c>
      <c r="BC22" s="104">
        <f t="shared" si="6"/>
        <v>98</v>
      </c>
      <c r="BD22" s="104">
        <f t="shared" si="7"/>
        <v>75</v>
      </c>
      <c r="BE22" s="104">
        <f t="shared" si="8"/>
        <v>58</v>
      </c>
      <c r="BF22" s="104">
        <f t="shared" si="9"/>
        <v>71</v>
      </c>
      <c r="BG22" s="105">
        <f t="shared" si="10"/>
        <v>1113</v>
      </c>
    </row>
    <row r="23" spans="1:59" ht="18.75" customHeight="1" x14ac:dyDescent="0.25">
      <c r="A23" s="281">
        <v>8</v>
      </c>
      <c r="B23" s="296" t="s">
        <v>745</v>
      </c>
      <c r="C23" s="292">
        <v>8</v>
      </c>
      <c r="D23" s="293" t="s">
        <v>145</v>
      </c>
      <c r="E23" s="294">
        <v>0</v>
      </c>
      <c r="F23" s="294">
        <v>0</v>
      </c>
      <c r="G23" s="294">
        <v>0</v>
      </c>
      <c r="H23" s="294">
        <v>405</v>
      </c>
      <c r="I23" s="294">
        <v>32</v>
      </c>
      <c r="J23" s="294">
        <v>23</v>
      </c>
      <c r="K23" s="294">
        <v>23</v>
      </c>
      <c r="L23" s="294">
        <v>43</v>
      </c>
      <c r="M23" s="294">
        <v>6</v>
      </c>
      <c r="N23" s="294">
        <v>21</v>
      </c>
      <c r="O23" s="294">
        <v>14</v>
      </c>
      <c r="P23" s="294">
        <v>171</v>
      </c>
      <c r="Q23" s="294">
        <v>20</v>
      </c>
      <c r="R23" s="294">
        <v>34</v>
      </c>
      <c r="S23" s="294">
        <v>18</v>
      </c>
      <c r="T23" s="294">
        <v>30</v>
      </c>
      <c r="U23" s="294">
        <v>49</v>
      </c>
      <c r="V23" s="294">
        <v>40</v>
      </c>
      <c r="W23" s="294">
        <v>14</v>
      </c>
      <c r="X23" s="294">
        <v>37</v>
      </c>
      <c r="Y23" s="294">
        <v>34</v>
      </c>
      <c r="Z23" s="294">
        <v>222</v>
      </c>
      <c r="AA23" s="294">
        <v>30</v>
      </c>
      <c r="AB23" s="294">
        <v>30</v>
      </c>
      <c r="AC23" s="294">
        <v>24</v>
      </c>
      <c r="AD23" s="294">
        <v>62</v>
      </c>
      <c r="AE23" s="294">
        <v>77</v>
      </c>
      <c r="AF23" s="294">
        <v>16</v>
      </c>
      <c r="AG23" s="294">
        <v>27</v>
      </c>
      <c r="AH23" s="294">
        <v>21</v>
      </c>
      <c r="AI23" s="294">
        <v>20</v>
      </c>
      <c r="AJ23" s="294"/>
      <c r="AK23" s="294">
        <v>98</v>
      </c>
      <c r="AL23" s="294">
        <v>14</v>
      </c>
      <c r="AM23" s="294">
        <v>21</v>
      </c>
      <c r="AN23" s="294">
        <v>60</v>
      </c>
      <c r="AO23" s="294">
        <v>8</v>
      </c>
      <c r="AP23" s="294">
        <v>23</v>
      </c>
      <c r="AQ23" s="294">
        <v>10</v>
      </c>
      <c r="AR23" s="294">
        <v>69</v>
      </c>
      <c r="AS23" s="294">
        <v>12</v>
      </c>
      <c r="AT23" s="294">
        <v>13</v>
      </c>
      <c r="AU23" s="294">
        <v>27</v>
      </c>
      <c r="AW23" s="104">
        <f t="shared" si="0"/>
        <v>0</v>
      </c>
      <c r="AX23" s="104">
        <f t="shared" si="1"/>
        <v>0</v>
      </c>
      <c r="AY23" s="104">
        <f t="shared" si="2"/>
        <v>758</v>
      </c>
      <c r="AZ23" s="104">
        <f t="shared" si="3"/>
        <v>82</v>
      </c>
      <c r="BA23" s="104">
        <f t="shared" si="4"/>
        <v>140</v>
      </c>
      <c r="BB23" s="104">
        <f t="shared" si="5"/>
        <v>402</v>
      </c>
      <c r="BC23" s="104">
        <f t="shared" si="6"/>
        <v>161</v>
      </c>
      <c r="BD23" s="104">
        <f t="shared" si="7"/>
        <v>133</v>
      </c>
      <c r="BE23" s="104">
        <f t="shared" si="8"/>
        <v>101</v>
      </c>
      <c r="BF23" s="104">
        <f t="shared" si="9"/>
        <v>121</v>
      </c>
      <c r="BG23" s="105">
        <f t="shared" si="10"/>
        <v>1898</v>
      </c>
    </row>
    <row r="24" spans="1:59" ht="18.75" customHeight="1" x14ac:dyDescent="0.25">
      <c r="A24" s="281">
        <v>9</v>
      </c>
      <c r="B24" s="296" t="s">
        <v>746</v>
      </c>
      <c r="C24" s="295">
        <v>9</v>
      </c>
      <c r="D24" s="293" t="s">
        <v>145</v>
      </c>
      <c r="E24" s="294">
        <v>0</v>
      </c>
      <c r="F24" s="294">
        <v>0</v>
      </c>
      <c r="G24" s="294">
        <v>0</v>
      </c>
      <c r="H24" s="294">
        <v>1</v>
      </c>
      <c r="I24" s="294">
        <v>0</v>
      </c>
      <c r="J24" s="294">
        <v>0</v>
      </c>
      <c r="K24" s="294">
        <v>0</v>
      </c>
      <c r="L24" s="294">
        <v>0</v>
      </c>
      <c r="M24" s="294">
        <v>0</v>
      </c>
      <c r="N24" s="294">
        <v>0</v>
      </c>
      <c r="O24" s="294">
        <v>0</v>
      </c>
      <c r="P24" s="294">
        <v>0</v>
      </c>
      <c r="Q24" s="294">
        <v>0</v>
      </c>
      <c r="R24" s="294">
        <v>0</v>
      </c>
      <c r="S24" s="294">
        <v>0</v>
      </c>
      <c r="T24" s="294">
        <v>0</v>
      </c>
      <c r="U24" s="294">
        <v>1</v>
      </c>
      <c r="V24" s="294">
        <v>0</v>
      </c>
      <c r="W24" s="294">
        <v>0</v>
      </c>
      <c r="X24" s="294">
        <v>0</v>
      </c>
      <c r="Y24" s="294">
        <v>1</v>
      </c>
      <c r="Z24" s="294">
        <v>1</v>
      </c>
      <c r="AA24" s="294">
        <v>0</v>
      </c>
      <c r="AB24" s="294">
        <v>0</v>
      </c>
      <c r="AC24" s="294">
        <v>0</v>
      </c>
      <c r="AD24" s="294">
        <v>0</v>
      </c>
      <c r="AE24" s="294">
        <v>1</v>
      </c>
      <c r="AF24" s="294">
        <v>0</v>
      </c>
      <c r="AG24" s="294">
        <v>0</v>
      </c>
      <c r="AH24" s="294">
        <v>0</v>
      </c>
      <c r="AI24" s="294">
        <v>0</v>
      </c>
      <c r="AJ24" s="294"/>
      <c r="AK24" s="294">
        <v>1</v>
      </c>
      <c r="AL24" s="294">
        <v>0</v>
      </c>
      <c r="AM24" s="294">
        <v>0</v>
      </c>
      <c r="AN24" s="294">
        <v>1</v>
      </c>
      <c r="AO24" s="294">
        <v>0</v>
      </c>
      <c r="AP24" s="294">
        <v>0</v>
      </c>
      <c r="AQ24" s="294">
        <v>0</v>
      </c>
      <c r="AR24" s="294">
        <v>1</v>
      </c>
      <c r="AS24" s="294">
        <v>0</v>
      </c>
      <c r="AT24" s="294">
        <v>0</v>
      </c>
      <c r="AU24" s="294">
        <v>0</v>
      </c>
      <c r="AW24" s="104">
        <f t="shared" ref="AW24:AW47" si="22">SUM(E24)</f>
        <v>0</v>
      </c>
      <c r="AX24" s="104">
        <f t="shared" ref="AX24:AX47" si="23">+F24</f>
        <v>0</v>
      </c>
      <c r="AY24" s="104">
        <f t="shared" ref="AY24:AY47" si="24">+SUM(H24:Q24)</f>
        <v>1</v>
      </c>
      <c r="AZ24" s="104">
        <f t="shared" ref="AZ24:AZ47" si="25">+SUM(R24:T24)</f>
        <v>0</v>
      </c>
      <c r="BA24" s="104">
        <f t="shared" ref="BA24:BA47" si="26">+SUM(U24:X24)</f>
        <v>1</v>
      </c>
      <c r="BB24" s="104">
        <f t="shared" ref="BB24:BB47" si="27">+SUM(Y24:AD24)</f>
        <v>2</v>
      </c>
      <c r="BC24" s="104">
        <f t="shared" ref="BC24:BC47" si="28">+SUM(AE24:AJ24)</f>
        <v>1</v>
      </c>
      <c r="BD24" s="104">
        <f t="shared" ref="BD24:BD47" si="29">+SUM(AK24:AM24)</f>
        <v>1</v>
      </c>
      <c r="BE24" s="104">
        <f t="shared" ref="BE24:BE47" si="30">+SUM(AN24:AQ24)</f>
        <v>1</v>
      </c>
      <c r="BF24" s="104">
        <f t="shared" ref="BF24:BF47" si="31">+SUM(AR24:AU24)</f>
        <v>1</v>
      </c>
      <c r="BG24" s="105">
        <f t="shared" ref="BG24:BG47" si="32">SUM(AW24:BF24)</f>
        <v>8</v>
      </c>
    </row>
    <row r="25" spans="1:59" ht="18.75" customHeight="1" x14ac:dyDescent="0.25">
      <c r="A25" s="281">
        <v>10</v>
      </c>
      <c r="B25" s="296" t="s">
        <v>747</v>
      </c>
      <c r="C25" s="292">
        <v>10</v>
      </c>
      <c r="D25" s="293" t="s">
        <v>145</v>
      </c>
      <c r="E25" s="294">
        <v>0</v>
      </c>
      <c r="F25" s="294">
        <v>0</v>
      </c>
      <c r="G25" s="294">
        <v>0</v>
      </c>
      <c r="H25" s="294">
        <v>20</v>
      </c>
      <c r="I25" s="294">
        <v>8</v>
      </c>
      <c r="J25" s="294">
        <v>8</v>
      </c>
      <c r="K25" s="294">
        <v>20</v>
      </c>
      <c r="L25" s="294">
        <v>8</v>
      </c>
      <c r="M25" s="294">
        <v>8</v>
      </c>
      <c r="N25" s="294">
        <v>8</v>
      </c>
      <c r="O25" s="294">
        <v>8</v>
      </c>
      <c r="P25" s="294">
        <v>20</v>
      </c>
      <c r="Q25" s="294">
        <v>8</v>
      </c>
      <c r="R25" s="294">
        <v>20</v>
      </c>
      <c r="S25" s="294">
        <v>8</v>
      </c>
      <c r="T25" s="294">
        <v>20</v>
      </c>
      <c r="U25" s="294">
        <v>20</v>
      </c>
      <c r="V25" s="294">
        <v>8</v>
      </c>
      <c r="W25" s="294">
        <v>8</v>
      </c>
      <c r="X25" s="294">
        <v>8</v>
      </c>
      <c r="Y25" s="294">
        <v>20</v>
      </c>
      <c r="Z25" s="294">
        <v>40</v>
      </c>
      <c r="AA25" s="294">
        <v>8</v>
      </c>
      <c r="AB25" s="294">
        <v>8</v>
      </c>
      <c r="AC25" s="294">
        <v>8</v>
      </c>
      <c r="AD25" s="294">
        <v>20</v>
      </c>
      <c r="AE25" s="294">
        <v>40</v>
      </c>
      <c r="AF25" s="294">
        <v>8</v>
      </c>
      <c r="AG25" s="294">
        <v>20</v>
      </c>
      <c r="AH25" s="294">
        <v>20</v>
      </c>
      <c r="AI25" s="294">
        <v>8</v>
      </c>
      <c r="AJ25" s="294"/>
      <c r="AK25" s="294">
        <v>20</v>
      </c>
      <c r="AL25" s="294">
        <v>8</v>
      </c>
      <c r="AM25" s="294">
        <v>8</v>
      </c>
      <c r="AN25" s="294">
        <v>20</v>
      </c>
      <c r="AO25" s="294">
        <v>8</v>
      </c>
      <c r="AP25" s="294">
        <v>8</v>
      </c>
      <c r="AQ25" s="294">
        <v>8</v>
      </c>
      <c r="AR25" s="294">
        <v>20</v>
      </c>
      <c r="AS25" s="294">
        <v>8</v>
      </c>
      <c r="AT25" s="294">
        <v>8</v>
      </c>
      <c r="AU25" s="294">
        <v>8</v>
      </c>
      <c r="AW25" s="104">
        <f t="shared" si="22"/>
        <v>0</v>
      </c>
      <c r="AX25" s="104">
        <f t="shared" si="23"/>
        <v>0</v>
      </c>
      <c r="AY25" s="104">
        <f t="shared" si="24"/>
        <v>116</v>
      </c>
      <c r="AZ25" s="104">
        <f t="shared" si="25"/>
        <v>48</v>
      </c>
      <c r="BA25" s="104">
        <f t="shared" si="26"/>
        <v>44</v>
      </c>
      <c r="BB25" s="104">
        <f t="shared" si="27"/>
        <v>104</v>
      </c>
      <c r="BC25" s="104">
        <f t="shared" si="28"/>
        <v>96</v>
      </c>
      <c r="BD25" s="104">
        <f t="shared" si="29"/>
        <v>36</v>
      </c>
      <c r="BE25" s="104">
        <f t="shared" si="30"/>
        <v>44</v>
      </c>
      <c r="BF25" s="104">
        <f t="shared" si="31"/>
        <v>44</v>
      </c>
      <c r="BG25" s="105">
        <f t="shared" si="32"/>
        <v>532</v>
      </c>
    </row>
    <row r="26" spans="1:59" ht="18.75" customHeight="1" x14ac:dyDescent="0.25">
      <c r="A26" s="281">
        <v>11</v>
      </c>
      <c r="B26" s="296" t="s">
        <v>748</v>
      </c>
      <c r="C26" s="292">
        <v>11</v>
      </c>
      <c r="D26" s="293" t="s">
        <v>145</v>
      </c>
      <c r="E26" s="294">
        <v>0</v>
      </c>
      <c r="F26" s="294">
        <v>0</v>
      </c>
      <c r="G26" s="294">
        <v>0</v>
      </c>
      <c r="H26" s="294">
        <v>10</v>
      </c>
      <c r="I26" s="294">
        <v>4</v>
      </c>
      <c r="J26" s="294">
        <v>4</v>
      </c>
      <c r="K26" s="294">
        <v>10</v>
      </c>
      <c r="L26" s="294">
        <v>4</v>
      </c>
      <c r="M26" s="294">
        <v>4</v>
      </c>
      <c r="N26" s="294">
        <v>4</v>
      </c>
      <c r="O26" s="294">
        <v>4</v>
      </c>
      <c r="P26" s="294">
        <v>10</v>
      </c>
      <c r="Q26" s="294">
        <v>4</v>
      </c>
      <c r="R26" s="294">
        <v>10</v>
      </c>
      <c r="S26" s="294">
        <v>4</v>
      </c>
      <c r="T26" s="294">
        <v>10</v>
      </c>
      <c r="U26" s="294">
        <v>10</v>
      </c>
      <c r="V26" s="294">
        <v>4</v>
      </c>
      <c r="W26" s="294">
        <v>4</v>
      </c>
      <c r="X26" s="294">
        <v>4</v>
      </c>
      <c r="Y26" s="294">
        <v>10</v>
      </c>
      <c r="Z26" s="294">
        <v>20</v>
      </c>
      <c r="AA26" s="294">
        <v>4</v>
      </c>
      <c r="AB26" s="294">
        <v>4</v>
      </c>
      <c r="AC26" s="294">
        <v>4</v>
      </c>
      <c r="AD26" s="294">
        <v>10</v>
      </c>
      <c r="AE26" s="294">
        <v>20</v>
      </c>
      <c r="AF26" s="294">
        <v>4</v>
      </c>
      <c r="AG26" s="294">
        <v>10</v>
      </c>
      <c r="AH26" s="294">
        <v>10</v>
      </c>
      <c r="AI26" s="294">
        <v>4</v>
      </c>
      <c r="AJ26" s="294"/>
      <c r="AK26" s="294">
        <v>10</v>
      </c>
      <c r="AL26" s="294">
        <v>4</v>
      </c>
      <c r="AM26" s="294">
        <v>4</v>
      </c>
      <c r="AN26" s="294">
        <v>10</v>
      </c>
      <c r="AO26" s="294">
        <v>4</v>
      </c>
      <c r="AP26" s="294">
        <v>4</v>
      </c>
      <c r="AQ26" s="294">
        <v>4</v>
      </c>
      <c r="AR26" s="294">
        <v>10</v>
      </c>
      <c r="AS26" s="294">
        <v>4</v>
      </c>
      <c r="AT26" s="294">
        <v>4</v>
      </c>
      <c r="AU26" s="294">
        <v>4</v>
      </c>
      <c r="AW26" s="104">
        <f t="shared" si="22"/>
        <v>0</v>
      </c>
      <c r="AX26" s="104">
        <f t="shared" si="23"/>
        <v>0</v>
      </c>
      <c r="AY26" s="104">
        <f t="shared" si="24"/>
        <v>58</v>
      </c>
      <c r="AZ26" s="104">
        <f t="shared" si="25"/>
        <v>24</v>
      </c>
      <c r="BA26" s="104">
        <f t="shared" si="26"/>
        <v>22</v>
      </c>
      <c r="BB26" s="104">
        <f t="shared" si="27"/>
        <v>52</v>
      </c>
      <c r="BC26" s="104">
        <f t="shared" si="28"/>
        <v>48</v>
      </c>
      <c r="BD26" s="104">
        <f t="shared" si="29"/>
        <v>18</v>
      </c>
      <c r="BE26" s="104">
        <f t="shared" si="30"/>
        <v>22</v>
      </c>
      <c r="BF26" s="104">
        <f t="shared" si="31"/>
        <v>22</v>
      </c>
      <c r="BG26" s="105">
        <f t="shared" si="32"/>
        <v>266</v>
      </c>
    </row>
    <row r="27" spans="1:59" ht="18.75" customHeight="1" x14ac:dyDescent="0.25">
      <c r="A27" s="281">
        <v>12</v>
      </c>
      <c r="B27" s="296" t="s">
        <v>749</v>
      </c>
      <c r="C27" s="295">
        <v>12</v>
      </c>
      <c r="D27" s="293" t="s">
        <v>145</v>
      </c>
      <c r="E27" s="294">
        <v>0</v>
      </c>
      <c r="F27" s="294">
        <v>0</v>
      </c>
      <c r="G27" s="294">
        <v>0</v>
      </c>
      <c r="H27" s="294">
        <v>790</v>
      </c>
      <c r="I27" s="294">
        <v>63</v>
      </c>
      <c r="J27" s="294">
        <v>46</v>
      </c>
      <c r="K27" s="294">
        <v>45</v>
      </c>
      <c r="L27" s="294">
        <v>84</v>
      </c>
      <c r="M27" s="294">
        <v>10</v>
      </c>
      <c r="N27" s="294">
        <v>41</v>
      </c>
      <c r="O27" s="294">
        <v>27</v>
      </c>
      <c r="P27" s="294">
        <v>333</v>
      </c>
      <c r="Q27" s="294">
        <v>40</v>
      </c>
      <c r="R27" s="294">
        <v>52</v>
      </c>
      <c r="S27" s="294">
        <v>29</v>
      </c>
      <c r="T27" s="294">
        <v>47</v>
      </c>
      <c r="U27" s="294">
        <v>75</v>
      </c>
      <c r="V27" s="294">
        <v>79</v>
      </c>
      <c r="W27" s="294">
        <v>28</v>
      </c>
      <c r="X27" s="294">
        <v>72</v>
      </c>
      <c r="Y27" s="294">
        <v>43</v>
      </c>
      <c r="Z27" s="294">
        <v>354</v>
      </c>
      <c r="AA27" s="294">
        <v>46</v>
      </c>
      <c r="AB27" s="294">
        <v>47</v>
      </c>
      <c r="AC27" s="294">
        <v>38</v>
      </c>
      <c r="AD27" s="294">
        <v>97</v>
      </c>
      <c r="AE27" s="294">
        <v>120</v>
      </c>
      <c r="AF27" s="294">
        <v>24</v>
      </c>
      <c r="AG27" s="294">
        <v>41</v>
      </c>
      <c r="AH27" s="294">
        <v>32</v>
      </c>
      <c r="AI27" s="294">
        <v>31</v>
      </c>
      <c r="AJ27" s="294"/>
      <c r="AK27" s="294">
        <v>161</v>
      </c>
      <c r="AL27" s="294">
        <v>23</v>
      </c>
      <c r="AM27" s="294">
        <v>33</v>
      </c>
      <c r="AN27" s="294">
        <v>106</v>
      </c>
      <c r="AO27" s="294">
        <v>12</v>
      </c>
      <c r="AP27" s="294">
        <v>44</v>
      </c>
      <c r="AQ27" s="294">
        <v>18</v>
      </c>
      <c r="AR27" s="294">
        <v>134</v>
      </c>
      <c r="AS27" s="294">
        <v>23</v>
      </c>
      <c r="AT27" s="294">
        <v>25</v>
      </c>
      <c r="AU27" s="294">
        <v>53</v>
      </c>
      <c r="AW27" s="104">
        <f t="shared" si="22"/>
        <v>0</v>
      </c>
      <c r="AX27" s="104">
        <f t="shared" si="23"/>
        <v>0</v>
      </c>
      <c r="AY27" s="104">
        <f t="shared" si="24"/>
        <v>1479</v>
      </c>
      <c r="AZ27" s="104">
        <f t="shared" si="25"/>
        <v>128</v>
      </c>
      <c r="BA27" s="104">
        <f t="shared" si="26"/>
        <v>254</v>
      </c>
      <c r="BB27" s="104">
        <f t="shared" si="27"/>
        <v>625</v>
      </c>
      <c r="BC27" s="104">
        <f t="shared" si="28"/>
        <v>248</v>
      </c>
      <c r="BD27" s="104">
        <f t="shared" si="29"/>
        <v>217</v>
      </c>
      <c r="BE27" s="104">
        <f t="shared" si="30"/>
        <v>180</v>
      </c>
      <c r="BF27" s="104">
        <f t="shared" si="31"/>
        <v>235</v>
      </c>
      <c r="BG27" s="105">
        <f t="shared" si="32"/>
        <v>3366</v>
      </c>
    </row>
    <row r="28" spans="1:59" ht="18.75" customHeight="1" x14ac:dyDescent="0.25">
      <c r="A28" s="281">
        <v>13</v>
      </c>
      <c r="B28" s="296" t="s">
        <v>750</v>
      </c>
      <c r="C28" s="292">
        <v>13</v>
      </c>
      <c r="D28" s="293" t="s">
        <v>145</v>
      </c>
      <c r="E28" s="294">
        <v>0</v>
      </c>
      <c r="F28" s="294">
        <v>0</v>
      </c>
      <c r="G28" s="294">
        <v>0</v>
      </c>
      <c r="H28" s="294">
        <v>790</v>
      </c>
      <c r="I28" s="294">
        <v>63</v>
      </c>
      <c r="J28" s="294">
        <v>46</v>
      </c>
      <c r="K28" s="294">
        <v>45</v>
      </c>
      <c r="L28" s="294">
        <v>84</v>
      </c>
      <c r="M28" s="294">
        <v>10</v>
      </c>
      <c r="N28" s="294">
        <v>41</v>
      </c>
      <c r="O28" s="294">
        <v>27</v>
      </c>
      <c r="P28" s="294">
        <v>333</v>
      </c>
      <c r="Q28" s="294">
        <v>40</v>
      </c>
      <c r="R28" s="294">
        <v>52</v>
      </c>
      <c r="S28" s="294">
        <v>29</v>
      </c>
      <c r="T28" s="294">
        <v>47</v>
      </c>
      <c r="U28" s="294">
        <v>75</v>
      </c>
      <c r="V28" s="294">
        <v>79</v>
      </c>
      <c r="W28" s="294">
        <v>28</v>
      </c>
      <c r="X28" s="294">
        <v>72</v>
      </c>
      <c r="Y28" s="294">
        <v>43</v>
      </c>
      <c r="Z28" s="294">
        <v>354</v>
      </c>
      <c r="AA28" s="294">
        <v>46</v>
      </c>
      <c r="AB28" s="294">
        <v>47</v>
      </c>
      <c r="AC28" s="294">
        <v>38</v>
      </c>
      <c r="AD28" s="294">
        <v>97</v>
      </c>
      <c r="AE28" s="294">
        <v>120</v>
      </c>
      <c r="AF28" s="294">
        <v>24</v>
      </c>
      <c r="AG28" s="294">
        <v>41</v>
      </c>
      <c r="AH28" s="294">
        <v>32</v>
      </c>
      <c r="AI28" s="294">
        <v>31</v>
      </c>
      <c r="AJ28" s="294"/>
      <c r="AK28" s="294">
        <v>161</v>
      </c>
      <c r="AL28" s="294">
        <v>23</v>
      </c>
      <c r="AM28" s="294">
        <v>33</v>
      </c>
      <c r="AN28" s="294">
        <v>106</v>
      </c>
      <c r="AO28" s="294">
        <v>12</v>
      </c>
      <c r="AP28" s="294">
        <v>44</v>
      </c>
      <c r="AQ28" s="294">
        <v>18</v>
      </c>
      <c r="AR28" s="294">
        <v>134</v>
      </c>
      <c r="AS28" s="294">
        <v>23</v>
      </c>
      <c r="AT28" s="294">
        <v>25</v>
      </c>
      <c r="AU28" s="294">
        <v>53</v>
      </c>
      <c r="AW28" s="104">
        <f t="shared" si="22"/>
        <v>0</v>
      </c>
      <c r="AX28" s="104">
        <f t="shared" si="23"/>
        <v>0</v>
      </c>
      <c r="AY28" s="104">
        <f t="shared" si="24"/>
        <v>1479</v>
      </c>
      <c r="AZ28" s="104">
        <f t="shared" si="25"/>
        <v>128</v>
      </c>
      <c r="BA28" s="104">
        <f t="shared" si="26"/>
        <v>254</v>
      </c>
      <c r="BB28" s="104">
        <f t="shared" si="27"/>
        <v>625</v>
      </c>
      <c r="BC28" s="104">
        <f t="shared" si="28"/>
        <v>248</v>
      </c>
      <c r="BD28" s="104">
        <f t="shared" si="29"/>
        <v>217</v>
      </c>
      <c r="BE28" s="104">
        <f t="shared" si="30"/>
        <v>180</v>
      </c>
      <c r="BF28" s="104">
        <f t="shared" si="31"/>
        <v>235</v>
      </c>
      <c r="BG28" s="105">
        <f t="shared" si="32"/>
        <v>3366</v>
      </c>
    </row>
    <row r="29" spans="1:59" ht="18.75" customHeight="1" x14ac:dyDescent="0.25">
      <c r="A29" s="281">
        <v>14</v>
      </c>
      <c r="B29" s="296" t="s">
        <v>751</v>
      </c>
      <c r="C29" s="292">
        <v>14</v>
      </c>
      <c r="D29" s="293" t="s">
        <v>145</v>
      </c>
      <c r="E29" s="294">
        <v>0</v>
      </c>
      <c r="F29" s="294">
        <v>0</v>
      </c>
      <c r="G29" s="294">
        <v>0</v>
      </c>
      <c r="H29" s="294">
        <v>20</v>
      </c>
      <c r="I29" s="294">
        <v>2</v>
      </c>
      <c r="J29" s="294">
        <v>2</v>
      </c>
      <c r="K29" s="294">
        <v>10</v>
      </c>
      <c r="L29" s="294">
        <v>2</v>
      </c>
      <c r="M29" s="294">
        <v>2</v>
      </c>
      <c r="N29" s="294">
        <v>2</v>
      </c>
      <c r="O29" s="294">
        <v>2</v>
      </c>
      <c r="P29" s="294">
        <v>10</v>
      </c>
      <c r="Q29" s="294">
        <v>2</v>
      </c>
      <c r="R29" s="294">
        <v>20</v>
      </c>
      <c r="S29" s="294">
        <v>2</v>
      </c>
      <c r="T29" s="294">
        <v>20</v>
      </c>
      <c r="U29" s="294">
        <v>20</v>
      </c>
      <c r="V29" s="294">
        <v>2</v>
      </c>
      <c r="W29" s="294">
        <v>2</v>
      </c>
      <c r="X29" s="294">
        <v>2</v>
      </c>
      <c r="Y29" s="294">
        <v>20</v>
      </c>
      <c r="Z29" s="294">
        <v>150</v>
      </c>
      <c r="AA29" s="294">
        <v>2</v>
      </c>
      <c r="AB29" s="294">
        <v>2</v>
      </c>
      <c r="AC29" s="294">
        <v>2</v>
      </c>
      <c r="AD29" s="294">
        <v>10</v>
      </c>
      <c r="AE29" s="294">
        <v>150</v>
      </c>
      <c r="AF29" s="294">
        <v>2</v>
      </c>
      <c r="AG29" s="294">
        <v>10</v>
      </c>
      <c r="AH29" s="294">
        <v>10</v>
      </c>
      <c r="AI29" s="294">
        <v>2</v>
      </c>
      <c r="AJ29" s="294"/>
      <c r="AK29" s="294">
        <v>20</v>
      </c>
      <c r="AL29" s="294">
        <v>2</v>
      </c>
      <c r="AM29" s="294">
        <v>2</v>
      </c>
      <c r="AN29" s="294">
        <v>20</v>
      </c>
      <c r="AO29" s="294">
        <v>2</v>
      </c>
      <c r="AP29" s="294">
        <v>2</v>
      </c>
      <c r="AQ29" s="294">
        <v>2</v>
      </c>
      <c r="AR29" s="294">
        <v>20</v>
      </c>
      <c r="AS29" s="294">
        <v>2</v>
      </c>
      <c r="AT29" s="294">
        <v>2</v>
      </c>
      <c r="AU29" s="294">
        <v>2</v>
      </c>
      <c r="AW29" s="104">
        <f t="shared" si="22"/>
        <v>0</v>
      </c>
      <c r="AX29" s="104">
        <f t="shared" si="23"/>
        <v>0</v>
      </c>
      <c r="AY29" s="104">
        <f t="shared" si="24"/>
        <v>54</v>
      </c>
      <c r="AZ29" s="104">
        <f t="shared" si="25"/>
        <v>42</v>
      </c>
      <c r="BA29" s="104">
        <f t="shared" si="26"/>
        <v>26</v>
      </c>
      <c r="BB29" s="104">
        <f t="shared" si="27"/>
        <v>186</v>
      </c>
      <c r="BC29" s="104">
        <f t="shared" si="28"/>
        <v>174</v>
      </c>
      <c r="BD29" s="104">
        <f t="shared" si="29"/>
        <v>24</v>
      </c>
      <c r="BE29" s="104">
        <f t="shared" si="30"/>
        <v>26</v>
      </c>
      <c r="BF29" s="104">
        <f t="shared" si="31"/>
        <v>26</v>
      </c>
      <c r="BG29" s="105">
        <f t="shared" si="32"/>
        <v>558</v>
      </c>
    </row>
    <row r="30" spans="1:59" ht="18.75" customHeight="1" x14ac:dyDescent="0.25">
      <c r="A30" s="281">
        <v>15</v>
      </c>
      <c r="B30" s="296" t="s">
        <v>752</v>
      </c>
      <c r="C30" s="295">
        <v>15</v>
      </c>
      <c r="D30" s="293" t="s">
        <v>145</v>
      </c>
      <c r="E30" s="294">
        <v>0</v>
      </c>
      <c r="F30" s="294">
        <v>0</v>
      </c>
      <c r="G30" s="294">
        <v>0</v>
      </c>
      <c r="H30" s="294">
        <v>1</v>
      </c>
      <c r="I30" s="294">
        <v>1</v>
      </c>
      <c r="J30" s="294">
        <v>1</v>
      </c>
      <c r="K30" s="294">
        <v>1</v>
      </c>
      <c r="L30" s="294">
        <v>1</v>
      </c>
      <c r="M30" s="294">
        <v>1</v>
      </c>
      <c r="N30" s="294">
        <v>1</v>
      </c>
      <c r="O30" s="294">
        <v>1</v>
      </c>
      <c r="P30" s="294">
        <v>1</v>
      </c>
      <c r="Q30" s="294">
        <v>1</v>
      </c>
      <c r="R30" s="294">
        <v>1</v>
      </c>
      <c r="S30" s="294">
        <v>1</v>
      </c>
      <c r="T30" s="294">
        <v>1</v>
      </c>
      <c r="U30" s="294">
        <v>1</v>
      </c>
      <c r="V30" s="294">
        <v>1</v>
      </c>
      <c r="W30" s="294">
        <v>1</v>
      </c>
      <c r="X30" s="294">
        <v>1</v>
      </c>
      <c r="Y30" s="294">
        <v>1</v>
      </c>
      <c r="Z30" s="294">
        <v>1</v>
      </c>
      <c r="AA30" s="294">
        <v>1</v>
      </c>
      <c r="AB30" s="294">
        <v>1</v>
      </c>
      <c r="AC30" s="294">
        <v>1</v>
      </c>
      <c r="AD30" s="294">
        <v>1</v>
      </c>
      <c r="AE30" s="294">
        <v>1</v>
      </c>
      <c r="AF30" s="294">
        <v>1</v>
      </c>
      <c r="AG30" s="294">
        <v>1</v>
      </c>
      <c r="AH30" s="294">
        <v>1</v>
      </c>
      <c r="AI30" s="294">
        <v>1</v>
      </c>
      <c r="AJ30" s="294"/>
      <c r="AK30" s="294">
        <v>1</v>
      </c>
      <c r="AL30" s="294">
        <v>1</v>
      </c>
      <c r="AM30" s="294">
        <v>1</v>
      </c>
      <c r="AN30" s="294">
        <v>1</v>
      </c>
      <c r="AO30" s="294">
        <v>1</v>
      </c>
      <c r="AP30" s="294">
        <v>1</v>
      </c>
      <c r="AQ30" s="294">
        <v>1</v>
      </c>
      <c r="AR30" s="294">
        <v>1</v>
      </c>
      <c r="AS30" s="294">
        <v>1</v>
      </c>
      <c r="AT30" s="294">
        <v>1</v>
      </c>
      <c r="AU30" s="294">
        <v>1</v>
      </c>
      <c r="AW30" s="104">
        <f t="shared" si="22"/>
        <v>0</v>
      </c>
      <c r="AX30" s="104">
        <f t="shared" si="23"/>
        <v>0</v>
      </c>
      <c r="AY30" s="104">
        <f t="shared" si="24"/>
        <v>10</v>
      </c>
      <c r="AZ30" s="104">
        <f t="shared" si="25"/>
        <v>3</v>
      </c>
      <c r="BA30" s="104">
        <f t="shared" si="26"/>
        <v>4</v>
      </c>
      <c r="BB30" s="104">
        <f t="shared" si="27"/>
        <v>6</v>
      </c>
      <c r="BC30" s="104">
        <f t="shared" si="28"/>
        <v>5</v>
      </c>
      <c r="BD30" s="104">
        <f t="shared" si="29"/>
        <v>3</v>
      </c>
      <c r="BE30" s="104">
        <f t="shared" si="30"/>
        <v>4</v>
      </c>
      <c r="BF30" s="104">
        <f t="shared" si="31"/>
        <v>4</v>
      </c>
      <c r="BG30" s="105">
        <f t="shared" si="32"/>
        <v>39</v>
      </c>
    </row>
    <row r="31" spans="1:59" ht="18.75" customHeight="1" x14ac:dyDescent="0.25">
      <c r="A31" s="281">
        <v>16</v>
      </c>
      <c r="B31" s="296" t="s">
        <v>753</v>
      </c>
      <c r="C31" s="292">
        <v>16</v>
      </c>
      <c r="D31" s="293" t="s">
        <v>145</v>
      </c>
      <c r="E31" s="294">
        <v>0</v>
      </c>
      <c r="F31" s="294">
        <v>0</v>
      </c>
      <c r="G31" s="294">
        <v>0</v>
      </c>
      <c r="H31" s="294">
        <v>1</v>
      </c>
      <c r="I31" s="294">
        <v>0</v>
      </c>
      <c r="J31" s="294">
        <v>0</v>
      </c>
      <c r="K31" s="294">
        <v>0</v>
      </c>
      <c r="L31" s="294">
        <v>0</v>
      </c>
      <c r="M31" s="294">
        <v>0</v>
      </c>
      <c r="N31" s="294">
        <v>0</v>
      </c>
      <c r="O31" s="294">
        <v>0</v>
      </c>
      <c r="P31" s="294">
        <v>0</v>
      </c>
      <c r="Q31" s="294">
        <v>0</v>
      </c>
      <c r="R31" s="294">
        <v>0</v>
      </c>
      <c r="S31" s="294">
        <v>0</v>
      </c>
      <c r="T31" s="294">
        <v>0</v>
      </c>
      <c r="U31" s="294">
        <v>1</v>
      </c>
      <c r="V31" s="294">
        <v>0</v>
      </c>
      <c r="W31" s="294">
        <v>0</v>
      </c>
      <c r="X31" s="294">
        <v>0</v>
      </c>
      <c r="Y31" s="294">
        <v>0</v>
      </c>
      <c r="Z31" s="294">
        <v>1</v>
      </c>
      <c r="AA31" s="294">
        <v>0</v>
      </c>
      <c r="AB31" s="294">
        <v>0</v>
      </c>
      <c r="AC31" s="294">
        <v>0</v>
      </c>
      <c r="AD31" s="294">
        <v>0</v>
      </c>
      <c r="AE31" s="294">
        <v>1</v>
      </c>
      <c r="AF31" s="294">
        <v>0</v>
      </c>
      <c r="AG31" s="294">
        <v>0</v>
      </c>
      <c r="AH31" s="294">
        <v>0</v>
      </c>
      <c r="AI31" s="294">
        <v>0</v>
      </c>
      <c r="AJ31" s="294"/>
      <c r="AK31" s="294">
        <v>1</v>
      </c>
      <c r="AL31" s="294">
        <v>0</v>
      </c>
      <c r="AM31" s="294">
        <v>0</v>
      </c>
      <c r="AN31" s="294">
        <v>1</v>
      </c>
      <c r="AO31" s="294">
        <v>0</v>
      </c>
      <c r="AP31" s="294">
        <v>0</v>
      </c>
      <c r="AQ31" s="294">
        <v>0</v>
      </c>
      <c r="AR31" s="294">
        <v>0</v>
      </c>
      <c r="AS31" s="294">
        <v>0</v>
      </c>
      <c r="AT31" s="294">
        <v>0</v>
      </c>
      <c r="AU31" s="294">
        <v>0</v>
      </c>
      <c r="AW31" s="104">
        <f t="shared" si="22"/>
        <v>0</v>
      </c>
      <c r="AX31" s="104">
        <f t="shared" si="23"/>
        <v>0</v>
      </c>
      <c r="AY31" s="104">
        <f t="shared" si="24"/>
        <v>1</v>
      </c>
      <c r="AZ31" s="104">
        <f t="shared" si="25"/>
        <v>0</v>
      </c>
      <c r="BA31" s="104">
        <f t="shared" si="26"/>
        <v>1</v>
      </c>
      <c r="BB31" s="104">
        <f t="shared" si="27"/>
        <v>1</v>
      </c>
      <c r="BC31" s="104">
        <f t="shared" si="28"/>
        <v>1</v>
      </c>
      <c r="BD31" s="104">
        <f t="shared" si="29"/>
        <v>1</v>
      </c>
      <c r="BE31" s="104">
        <f t="shared" si="30"/>
        <v>1</v>
      </c>
      <c r="BF31" s="104">
        <f t="shared" si="31"/>
        <v>0</v>
      </c>
      <c r="BG31" s="105">
        <f t="shared" si="32"/>
        <v>6</v>
      </c>
    </row>
    <row r="32" spans="1:59" ht="18.75" customHeight="1" x14ac:dyDescent="0.25">
      <c r="A32" s="281">
        <v>17</v>
      </c>
      <c r="B32" s="296" t="s">
        <v>754</v>
      </c>
      <c r="C32" s="292">
        <v>17</v>
      </c>
      <c r="D32" s="293" t="s">
        <v>145</v>
      </c>
      <c r="E32" s="294">
        <v>0</v>
      </c>
      <c r="F32" s="294">
        <v>0</v>
      </c>
      <c r="G32" s="294">
        <v>0</v>
      </c>
      <c r="H32" s="294">
        <v>6318</v>
      </c>
      <c r="I32" s="294">
        <v>500</v>
      </c>
      <c r="J32" s="294">
        <v>367</v>
      </c>
      <c r="K32" s="294">
        <v>360</v>
      </c>
      <c r="L32" s="294">
        <v>671</v>
      </c>
      <c r="M32" s="294">
        <v>78</v>
      </c>
      <c r="N32" s="294">
        <v>324</v>
      </c>
      <c r="O32" s="294">
        <v>214</v>
      </c>
      <c r="P32" s="294">
        <v>2663</v>
      </c>
      <c r="Q32" s="294">
        <v>316</v>
      </c>
      <c r="R32" s="294">
        <v>419</v>
      </c>
      <c r="S32" s="294">
        <v>229</v>
      </c>
      <c r="T32" s="294">
        <v>374</v>
      </c>
      <c r="U32" s="294">
        <v>603</v>
      </c>
      <c r="V32" s="294">
        <v>630</v>
      </c>
      <c r="W32" s="294">
        <v>222</v>
      </c>
      <c r="X32" s="294">
        <v>577</v>
      </c>
      <c r="Y32" s="294">
        <v>343</v>
      </c>
      <c r="Z32" s="294">
        <v>2829</v>
      </c>
      <c r="AA32" s="294">
        <v>371</v>
      </c>
      <c r="AB32" s="294">
        <v>374</v>
      </c>
      <c r="AC32" s="294">
        <v>908</v>
      </c>
      <c r="AD32" s="294">
        <v>780</v>
      </c>
      <c r="AE32" s="294">
        <v>961</v>
      </c>
      <c r="AF32" s="294">
        <v>192</v>
      </c>
      <c r="AG32" s="294">
        <v>329</v>
      </c>
      <c r="AH32" s="294">
        <v>256</v>
      </c>
      <c r="AI32" s="294">
        <v>245</v>
      </c>
      <c r="AJ32" s="294"/>
      <c r="AK32" s="294">
        <v>1291</v>
      </c>
      <c r="AL32" s="294">
        <v>187</v>
      </c>
      <c r="AM32" s="294">
        <v>265</v>
      </c>
      <c r="AN32" s="294">
        <v>850</v>
      </c>
      <c r="AO32" s="294">
        <v>95</v>
      </c>
      <c r="AP32" s="294">
        <v>351</v>
      </c>
      <c r="AQ32" s="294">
        <v>143</v>
      </c>
      <c r="AR32" s="294">
        <v>1070</v>
      </c>
      <c r="AS32" s="294">
        <v>186</v>
      </c>
      <c r="AT32" s="294">
        <v>197</v>
      </c>
      <c r="AU32" s="294">
        <v>426</v>
      </c>
      <c r="AW32" s="104">
        <f t="shared" si="22"/>
        <v>0</v>
      </c>
      <c r="AX32" s="104">
        <f t="shared" si="23"/>
        <v>0</v>
      </c>
      <c r="AY32" s="104">
        <f t="shared" si="24"/>
        <v>11811</v>
      </c>
      <c r="AZ32" s="104">
        <f t="shared" si="25"/>
        <v>1022</v>
      </c>
      <c r="BA32" s="104">
        <f t="shared" si="26"/>
        <v>2032</v>
      </c>
      <c r="BB32" s="104">
        <f t="shared" si="27"/>
        <v>5605</v>
      </c>
      <c r="BC32" s="104">
        <f t="shared" si="28"/>
        <v>1983</v>
      </c>
      <c r="BD32" s="104">
        <f t="shared" si="29"/>
        <v>1743</v>
      </c>
      <c r="BE32" s="104">
        <f t="shared" si="30"/>
        <v>1439</v>
      </c>
      <c r="BF32" s="104">
        <f t="shared" si="31"/>
        <v>1879</v>
      </c>
      <c r="BG32" s="105">
        <f t="shared" si="32"/>
        <v>27514</v>
      </c>
    </row>
    <row r="33" spans="1:59" ht="18.75" customHeight="1" x14ac:dyDescent="0.25">
      <c r="A33" s="281">
        <v>18</v>
      </c>
      <c r="B33" s="296" t="s">
        <v>755</v>
      </c>
      <c r="C33" s="295">
        <v>18</v>
      </c>
      <c r="D33" s="293" t="s">
        <v>145</v>
      </c>
      <c r="E33" s="294">
        <v>0</v>
      </c>
      <c r="F33" s="294">
        <v>0</v>
      </c>
      <c r="G33" s="294">
        <v>0</v>
      </c>
      <c r="H33" s="294">
        <v>6318</v>
      </c>
      <c r="I33" s="294">
        <v>500</v>
      </c>
      <c r="J33" s="294">
        <v>367</v>
      </c>
      <c r="K33" s="294">
        <v>360</v>
      </c>
      <c r="L33" s="294">
        <v>671</v>
      </c>
      <c r="M33" s="294">
        <v>78</v>
      </c>
      <c r="N33" s="294">
        <v>324</v>
      </c>
      <c r="O33" s="294">
        <v>214</v>
      </c>
      <c r="P33" s="294">
        <v>2663</v>
      </c>
      <c r="Q33" s="294">
        <v>316</v>
      </c>
      <c r="R33" s="294">
        <v>419</v>
      </c>
      <c r="S33" s="294">
        <v>229</v>
      </c>
      <c r="T33" s="294">
        <v>374</v>
      </c>
      <c r="U33" s="294">
        <v>603</v>
      </c>
      <c r="V33" s="294">
        <v>630</v>
      </c>
      <c r="W33" s="294">
        <v>222</v>
      </c>
      <c r="X33" s="294">
        <v>577</v>
      </c>
      <c r="Y33" s="294">
        <v>343</v>
      </c>
      <c r="Z33" s="294">
        <v>2829</v>
      </c>
      <c r="AA33" s="294">
        <v>371</v>
      </c>
      <c r="AB33" s="294">
        <v>374</v>
      </c>
      <c r="AC33" s="294">
        <v>908</v>
      </c>
      <c r="AD33" s="294">
        <v>780</v>
      </c>
      <c r="AE33" s="294">
        <v>961</v>
      </c>
      <c r="AF33" s="294">
        <v>192</v>
      </c>
      <c r="AG33" s="294">
        <v>329</v>
      </c>
      <c r="AH33" s="294">
        <v>256</v>
      </c>
      <c r="AI33" s="294">
        <v>245</v>
      </c>
      <c r="AJ33" s="294"/>
      <c r="AK33" s="294">
        <v>1291</v>
      </c>
      <c r="AL33" s="294">
        <v>187</v>
      </c>
      <c r="AM33" s="294">
        <v>265</v>
      </c>
      <c r="AN33" s="294">
        <v>850</v>
      </c>
      <c r="AO33" s="294">
        <v>95</v>
      </c>
      <c r="AP33" s="294">
        <v>351</v>
      </c>
      <c r="AQ33" s="294">
        <v>143</v>
      </c>
      <c r="AR33" s="294">
        <v>1070</v>
      </c>
      <c r="AS33" s="294">
        <v>186</v>
      </c>
      <c r="AT33" s="294">
        <v>197</v>
      </c>
      <c r="AU33" s="294">
        <v>426</v>
      </c>
      <c r="AW33" s="104">
        <f t="shared" si="22"/>
        <v>0</v>
      </c>
      <c r="AX33" s="104">
        <f t="shared" si="23"/>
        <v>0</v>
      </c>
      <c r="AY33" s="104">
        <f t="shared" si="24"/>
        <v>11811</v>
      </c>
      <c r="AZ33" s="104">
        <f t="shared" si="25"/>
        <v>1022</v>
      </c>
      <c r="BA33" s="104">
        <f t="shared" si="26"/>
        <v>2032</v>
      </c>
      <c r="BB33" s="104">
        <f t="shared" si="27"/>
        <v>5605</v>
      </c>
      <c r="BC33" s="104">
        <f t="shared" si="28"/>
        <v>1983</v>
      </c>
      <c r="BD33" s="104">
        <f t="shared" si="29"/>
        <v>1743</v>
      </c>
      <c r="BE33" s="104">
        <f t="shared" si="30"/>
        <v>1439</v>
      </c>
      <c r="BF33" s="104">
        <f t="shared" si="31"/>
        <v>1879</v>
      </c>
      <c r="BG33" s="105">
        <f t="shared" si="32"/>
        <v>27514</v>
      </c>
    </row>
    <row r="34" spans="1:59" ht="18.75" customHeight="1" x14ac:dyDescent="0.25">
      <c r="A34" s="281">
        <v>19</v>
      </c>
      <c r="B34" s="296" t="s">
        <v>756</v>
      </c>
      <c r="C34" s="292">
        <v>19</v>
      </c>
      <c r="D34" s="293" t="s">
        <v>145</v>
      </c>
      <c r="E34" s="294">
        <v>0</v>
      </c>
      <c r="F34" s="294">
        <v>0</v>
      </c>
      <c r="G34" s="294">
        <v>0</v>
      </c>
      <c r="H34" s="294">
        <v>10</v>
      </c>
      <c r="I34" s="294">
        <v>5</v>
      </c>
      <c r="J34" s="294">
        <v>5</v>
      </c>
      <c r="K34" s="294">
        <v>5</v>
      </c>
      <c r="L34" s="294">
        <v>5</v>
      </c>
      <c r="M34" s="294">
        <v>5</v>
      </c>
      <c r="N34" s="294">
        <v>5</v>
      </c>
      <c r="O34" s="294">
        <v>5</v>
      </c>
      <c r="P34" s="294">
        <v>5</v>
      </c>
      <c r="Q34" s="294">
        <v>5</v>
      </c>
      <c r="R34" s="294">
        <v>10</v>
      </c>
      <c r="S34" s="294">
        <v>5</v>
      </c>
      <c r="T34" s="294">
        <v>10</v>
      </c>
      <c r="U34" s="294">
        <v>10</v>
      </c>
      <c r="V34" s="294">
        <v>5</v>
      </c>
      <c r="W34" s="294">
        <v>5</v>
      </c>
      <c r="X34" s="294">
        <v>5</v>
      </c>
      <c r="Y34" s="294">
        <v>10</v>
      </c>
      <c r="Z34" s="294">
        <v>10</v>
      </c>
      <c r="AA34" s="294">
        <v>5</v>
      </c>
      <c r="AB34" s="294">
        <v>5</v>
      </c>
      <c r="AC34" s="294">
        <v>5</v>
      </c>
      <c r="AD34" s="294">
        <v>5</v>
      </c>
      <c r="AE34" s="294">
        <v>10</v>
      </c>
      <c r="AF34" s="294">
        <v>5</v>
      </c>
      <c r="AG34" s="294">
        <v>5</v>
      </c>
      <c r="AH34" s="294">
        <v>5</v>
      </c>
      <c r="AI34" s="294">
        <v>5</v>
      </c>
      <c r="AJ34" s="294"/>
      <c r="AK34" s="294">
        <v>10</v>
      </c>
      <c r="AL34" s="294">
        <v>5</v>
      </c>
      <c r="AM34" s="294">
        <v>5</v>
      </c>
      <c r="AN34" s="294">
        <v>10</v>
      </c>
      <c r="AO34" s="294">
        <v>5</v>
      </c>
      <c r="AP34" s="294">
        <v>5</v>
      </c>
      <c r="AQ34" s="294">
        <v>5</v>
      </c>
      <c r="AR34" s="294">
        <v>10</v>
      </c>
      <c r="AS34" s="294">
        <v>5</v>
      </c>
      <c r="AT34" s="294">
        <v>5</v>
      </c>
      <c r="AU34" s="294">
        <v>5</v>
      </c>
      <c r="AW34" s="104">
        <f t="shared" si="22"/>
        <v>0</v>
      </c>
      <c r="AX34" s="104">
        <f t="shared" si="23"/>
        <v>0</v>
      </c>
      <c r="AY34" s="104">
        <f t="shared" si="24"/>
        <v>55</v>
      </c>
      <c r="AZ34" s="104">
        <f t="shared" si="25"/>
        <v>25</v>
      </c>
      <c r="BA34" s="104">
        <f t="shared" si="26"/>
        <v>25</v>
      </c>
      <c r="BB34" s="104">
        <f t="shared" si="27"/>
        <v>40</v>
      </c>
      <c r="BC34" s="104">
        <f t="shared" si="28"/>
        <v>30</v>
      </c>
      <c r="BD34" s="104">
        <f t="shared" si="29"/>
        <v>20</v>
      </c>
      <c r="BE34" s="104">
        <f t="shared" si="30"/>
        <v>25</v>
      </c>
      <c r="BF34" s="104">
        <f t="shared" si="31"/>
        <v>25</v>
      </c>
      <c r="BG34" s="105">
        <f t="shared" si="32"/>
        <v>245</v>
      </c>
    </row>
    <row r="35" spans="1:59" ht="18.75" customHeight="1" x14ac:dyDescent="0.25">
      <c r="A35" s="281">
        <v>20</v>
      </c>
      <c r="B35" s="296" t="s">
        <v>757</v>
      </c>
      <c r="C35" s="292">
        <v>20</v>
      </c>
      <c r="D35" s="293" t="s">
        <v>145</v>
      </c>
      <c r="E35" s="294">
        <v>0</v>
      </c>
      <c r="F35" s="294">
        <v>0</v>
      </c>
      <c r="G35" s="294">
        <v>0</v>
      </c>
      <c r="H35" s="294">
        <v>1</v>
      </c>
      <c r="I35" s="294">
        <v>0</v>
      </c>
      <c r="J35" s="294">
        <v>0</v>
      </c>
      <c r="K35" s="294">
        <v>0</v>
      </c>
      <c r="L35" s="294">
        <v>0</v>
      </c>
      <c r="M35" s="294">
        <v>0</v>
      </c>
      <c r="N35" s="294">
        <v>0</v>
      </c>
      <c r="O35" s="294">
        <v>0</v>
      </c>
      <c r="P35" s="294">
        <v>0</v>
      </c>
      <c r="Q35" s="294">
        <v>0</v>
      </c>
      <c r="R35" s="294">
        <v>0</v>
      </c>
      <c r="S35" s="294">
        <v>0</v>
      </c>
      <c r="T35" s="294">
        <v>0</v>
      </c>
      <c r="U35" s="294">
        <v>1</v>
      </c>
      <c r="V35" s="294">
        <v>0</v>
      </c>
      <c r="W35" s="294">
        <v>0</v>
      </c>
      <c r="X35" s="294">
        <v>0</v>
      </c>
      <c r="Y35" s="294">
        <v>0</v>
      </c>
      <c r="Z35" s="294">
        <v>1</v>
      </c>
      <c r="AA35" s="294">
        <v>0</v>
      </c>
      <c r="AB35" s="294">
        <v>0</v>
      </c>
      <c r="AC35" s="294">
        <v>0</v>
      </c>
      <c r="AD35" s="294">
        <v>0</v>
      </c>
      <c r="AE35" s="294">
        <v>1</v>
      </c>
      <c r="AF35" s="294">
        <v>0</v>
      </c>
      <c r="AG35" s="294">
        <v>0</v>
      </c>
      <c r="AH35" s="294">
        <v>0</v>
      </c>
      <c r="AI35" s="294">
        <v>0</v>
      </c>
      <c r="AJ35" s="294"/>
      <c r="AK35" s="294">
        <v>1</v>
      </c>
      <c r="AL35" s="294">
        <v>0</v>
      </c>
      <c r="AM35" s="294">
        <v>0</v>
      </c>
      <c r="AN35" s="294">
        <v>1</v>
      </c>
      <c r="AO35" s="294">
        <v>0</v>
      </c>
      <c r="AP35" s="294">
        <v>0</v>
      </c>
      <c r="AQ35" s="294">
        <v>0</v>
      </c>
      <c r="AR35" s="294">
        <v>0</v>
      </c>
      <c r="AS35" s="294">
        <v>0</v>
      </c>
      <c r="AT35" s="294">
        <v>0</v>
      </c>
      <c r="AU35" s="294">
        <v>0</v>
      </c>
      <c r="AW35" s="104">
        <f t="shared" si="22"/>
        <v>0</v>
      </c>
      <c r="AX35" s="104">
        <f t="shared" si="23"/>
        <v>0</v>
      </c>
      <c r="AY35" s="104">
        <f t="shared" si="24"/>
        <v>1</v>
      </c>
      <c r="AZ35" s="104">
        <f t="shared" si="25"/>
        <v>0</v>
      </c>
      <c r="BA35" s="104">
        <f t="shared" si="26"/>
        <v>1</v>
      </c>
      <c r="BB35" s="104">
        <f t="shared" si="27"/>
        <v>1</v>
      </c>
      <c r="BC35" s="104">
        <f t="shared" si="28"/>
        <v>1</v>
      </c>
      <c r="BD35" s="104">
        <f t="shared" si="29"/>
        <v>1</v>
      </c>
      <c r="BE35" s="104">
        <f t="shared" si="30"/>
        <v>1</v>
      </c>
      <c r="BF35" s="104">
        <f t="shared" si="31"/>
        <v>0</v>
      </c>
      <c r="BG35" s="105">
        <f t="shared" si="32"/>
        <v>6</v>
      </c>
    </row>
    <row r="36" spans="1:59" ht="18.75" customHeight="1" x14ac:dyDescent="0.25">
      <c r="A36" s="281">
        <v>21</v>
      </c>
      <c r="B36" s="296" t="s">
        <v>758</v>
      </c>
      <c r="C36" s="295">
        <v>21</v>
      </c>
      <c r="D36" s="293" t="s">
        <v>145</v>
      </c>
      <c r="E36" s="294">
        <v>0</v>
      </c>
      <c r="F36" s="294">
        <v>0</v>
      </c>
      <c r="G36" s="294">
        <v>0</v>
      </c>
      <c r="H36" s="294">
        <v>31</v>
      </c>
      <c r="I36" s="294">
        <v>18</v>
      </c>
      <c r="J36" s="294">
        <v>1</v>
      </c>
      <c r="K36" s="294">
        <v>1</v>
      </c>
      <c r="L36" s="294">
        <v>2</v>
      </c>
      <c r="M36" s="294">
        <v>0</v>
      </c>
      <c r="N36" s="294">
        <v>2</v>
      </c>
      <c r="O36" s="294">
        <v>1</v>
      </c>
      <c r="P36" s="294">
        <v>4</v>
      </c>
      <c r="Q36" s="294">
        <v>2</v>
      </c>
      <c r="R36" s="294">
        <v>2</v>
      </c>
      <c r="S36" s="294">
        <v>1</v>
      </c>
      <c r="T36" s="294">
        <v>1</v>
      </c>
      <c r="U36" s="294">
        <v>3</v>
      </c>
      <c r="V36" s="294">
        <v>1</v>
      </c>
      <c r="W36" s="294">
        <v>0</v>
      </c>
      <c r="X36" s="294">
        <v>2</v>
      </c>
      <c r="Y36" s="294">
        <v>2</v>
      </c>
      <c r="Z36" s="294">
        <v>12</v>
      </c>
      <c r="AA36" s="294">
        <v>1</v>
      </c>
      <c r="AB36" s="294">
        <v>2</v>
      </c>
      <c r="AC36" s="294">
        <v>2</v>
      </c>
      <c r="AD36" s="294">
        <v>2</v>
      </c>
      <c r="AE36" s="294">
        <v>4</v>
      </c>
      <c r="AF36" s="294">
        <v>1</v>
      </c>
      <c r="AG36" s="294">
        <v>2</v>
      </c>
      <c r="AH36" s="294">
        <v>1</v>
      </c>
      <c r="AI36" s="294">
        <v>2</v>
      </c>
      <c r="AJ36" s="294"/>
      <c r="AK36" s="294">
        <v>6</v>
      </c>
      <c r="AL36" s="294">
        <v>1</v>
      </c>
      <c r="AM36" s="294">
        <v>1</v>
      </c>
      <c r="AN36" s="294">
        <v>3</v>
      </c>
      <c r="AO36" s="294">
        <v>1</v>
      </c>
      <c r="AP36" s="294">
        <v>1</v>
      </c>
      <c r="AQ36" s="294">
        <v>0</v>
      </c>
      <c r="AR36" s="294">
        <v>3</v>
      </c>
      <c r="AS36" s="294">
        <v>0</v>
      </c>
      <c r="AT36" s="294">
        <v>0</v>
      </c>
      <c r="AU36" s="294">
        <v>1</v>
      </c>
      <c r="AW36" s="104">
        <f t="shared" si="22"/>
        <v>0</v>
      </c>
      <c r="AX36" s="104">
        <f t="shared" si="23"/>
        <v>0</v>
      </c>
      <c r="AY36" s="104">
        <f t="shared" si="24"/>
        <v>62</v>
      </c>
      <c r="AZ36" s="104">
        <f t="shared" si="25"/>
        <v>4</v>
      </c>
      <c r="BA36" s="104">
        <f t="shared" si="26"/>
        <v>6</v>
      </c>
      <c r="BB36" s="104">
        <f t="shared" si="27"/>
        <v>21</v>
      </c>
      <c r="BC36" s="104">
        <f t="shared" si="28"/>
        <v>10</v>
      </c>
      <c r="BD36" s="104">
        <f t="shared" si="29"/>
        <v>8</v>
      </c>
      <c r="BE36" s="104">
        <f t="shared" si="30"/>
        <v>5</v>
      </c>
      <c r="BF36" s="104">
        <f t="shared" si="31"/>
        <v>4</v>
      </c>
      <c r="BG36" s="105">
        <f t="shared" si="32"/>
        <v>120</v>
      </c>
    </row>
    <row r="37" spans="1:59" ht="18.75" customHeight="1" x14ac:dyDescent="0.25">
      <c r="A37" s="281">
        <v>22</v>
      </c>
      <c r="B37" s="296" t="s">
        <v>759</v>
      </c>
      <c r="C37" s="292">
        <v>22</v>
      </c>
      <c r="D37" s="293" t="s">
        <v>145</v>
      </c>
      <c r="E37" s="294">
        <v>0</v>
      </c>
      <c r="F37" s="294">
        <v>0</v>
      </c>
      <c r="G37" s="294">
        <v>0</v>
      </c>
      <c r="H37" s="294">
        <v>100</v>
      </c>
      <c r="I37" s="294">
        <v>25</v>
      </c>
      <c r="J37" s="294">
        <v>25</v>
      </c>
      <c r="K37" s="294">
        <v>50</v>
      </c>
      <c r="L37" s="294">
        <v>25</v>
      </c>
      <c r="M37" s="294">
        <v>25</v>
      </c>
      <c r="N37" s="294">
        <v>25</v>
      </c>
      <c r="O37" s="294">
        <v>25</v>
      </c>
      <c r="P37" s="294">
        <v>50</v>
      </c>
      <c r="Q37" s="294">
        <v>25</v>
      </c>
      <c r="R37" s="294">
        <v>100</v>
      </c>
      <c r="S37" s="294">
        <v>25</v>
      </c>
      <c r="T37" s="294">
        <v>100</v>
      </c>
      <c r="U37" s="294">
        <v>100</v>
      </c>
      <c r="V37" s="294">
        <v>25</v>
      </c>
      <c r="W37" s="294">
        <v>25</v>
      </c>
      <c r="X37" s="294">
        <v>25</v>
      </c>
      <c r="Y37" s="294">
        <v>100</v>
      </c>
      <c r="Z37" s="294">
        <v>159</v>
      </c>
      <c r="AA37" s="294">
        <v>25</v>
      </c>
      <c r="AB37" s="294">
        <v>25</v>
      </c>
      <c r="AC37" s="294">
        <v>25</v>
      </c>
      <c r="AD37" s="294">
        <v>50</v>
      </c>
      <c r="AE37" s="294">
        <v>150</v>
      </c>
      <c r="AF37" s="294">
        <v>25</v>
      </c>
      <c r="AG37" s="294">
        <v>50</v>
      </c>
      <c r="AH37" s="294">
        <v>50</v>
      </c>
      <c r="AI37" s="294">
        <v>25</v>
      </c>
      <c r="AJ37" s="294"/>
      <c r="AK37" s="294">
        <v>100</v>
      </c>
      <c r="AL37" s="294">
        <v>25</v>
      </c>
      <c r="AM37" s="294">
        <v>25</v>
      </c>
      <c r="AN37" s="294">
        <v>100</v>
      </c>
      <c r="AO37" s="294">
        <v>25</v>
      </c>
      <c r="AP37" s="294">
        <v>25</v>
      </c>
      <c r="AQ37" s="294">
        <v>25</v>
      </c>
      <c r="AR37" s="294">
        <v>100</v>
      </c>
      <c r="AS37" s="294">
        <v>25</v>
      </c>
      <c r="AT37" s="294">
        <v>25</v>
      </c>
      <c r="AU37" s="294">
        <v>25</v>
      </c>
      <c r="AW37" s="104">
        <f t="shared" si="22"/>
        <v>0</v>
      </c>
      <c r="AX37" s="104">
        <f t="shared" si="23"/>
        <v>0</v>
      </c>
      <c r="AY37" s="104">
        <f t="shared" si="24"/>
        <v>375</v>
      </c>
      <c r="AZ37" s="104">
        <f t="shared" si="25"/>
        <v>225</v>
      </c>
      <c r="BA37" s="104">
        <f t="shared" si="26"/>
        <v>175</v>
      </c>
      <c r="BB37" s="104">
        <f t="shared" si="27"/>
        <v>384</v>
      </c>
      <c r="BC37" s="104">
        <f t="shared" si="28"/>
        <v>300</v>
      </c>
      <c r="BD37" s="104">
        <f t="shared" si="29"/>
        <v>150</v>
      </c>
      <c r="BE37" s="104">
        <f t="shared" si="30"/>
        <v>175</v>
      </c>
      <c r="BF37" s="104">
        <f t="shared" si="31"/>
        <v>175</v>
      </c>
      <c r="BG37" s="105">
        <f t="shared" si="32"/>
        <v>1959</v>
      </c>
    </row>
    <row r="38" spans="1:59" ht="18.75" customHeight="1" x14ac:dyDescent="0.25">
      <c r="A38" s="281">
        <v>23</v>
      </c>
      <c r="B38" s="296" t="s">
        <v>774</v>
      </c>
      <c r="C38" s="292">
        <v>23</v>
      </c>
      <c r="D38" s="293" t="s">
        <v>145</v>
      </c>
      <c r="E38" s="294">
        <v>0</v>
      </c>
      <c r="F38" s="294">
        <v>0</v>
      </c>
      <c r="G38" s="294">
        <v>0</v>
      </c>
      <c r="H38" s="294">
        <v>10</v>
      </c>
      <c r="I38" s="294">
        <v>0</v>
      </c>
      <c r="J38" s="294">
        <v>0</v>
      </c>
      <c r="K38" s="294">
        <v>0</v>
      </c>
      <c r="L38" s="294">
        <v>0</v>
      </c>
      <c r="M38" s="294">
        <v>0</v>
      </c>
      <c r="N38" s="294">
        <v>0</v>
      </c>
      <c r="O38" s="294">
        <v>0</v>
      </c>
      <c r="P38" s="294">
        <v>0</v>
      </c>
      <c r="Q38" s="294">
        <v>0</v>
      </c>
      <c r="R38" s="294">
        <v>0</v>
      </c>
      <c r="S38" s="294">
        <v>0</v>
      </c>
      <c r="T38" s="294">
        <v>0</v>
      </c>
      <c r="U38" s="294">
        <v>0</v>
      </c>
      <c r="V38" s="294">
        <v>0</v>
      </c>
      <c r="W38" s="294">
        <v>0</v>
      </c>
      <c r="X38" s="294">
        <v>0</v>
      </c>
      <c r="Y38" s="294">
        <v>0</v>
      </c>
      <c r="Z38" s="294">
        <v>10</v>
      </c>
      <c r="AA38" s="294">
        <v>0</v>
      </c>
      <c r="AB38" s="294">
        <v>0</v>
      </c>
      <c r="AC38" s="294">
        <v>0</v>
      </c>
      <c r="AD38" s="294">
        <v>0</v>
      </c>
      <c r="AE38" s="294">
        <v>10</v>
      </c>
      <c r="AF38" s="294">
        <v>0</v>
      </c>
      <c r="AG38" s="294">
        <v>0</v>
      </c>
      <c r="AH38" s="294">
        <v>0</v>
      </c>
      <c r="AI38" s="294">
        <v>0</v>
      </c>
      <c r="AJ38" s="294"/>
      <c r="AK38" s="294">
        <v>2</v>
      </c>
      <c r="AL38" s="294">
        <v>0</v>
      </c>
      <c r="AM38" s="294">
        <v>0</v>
      </c>
      <c r="AN38" s="294">
        <v>2</v>
      </c>
      <c r="AO38" s="294">
        <v>0</v>
      </c>
      <c r="AP38" s="294">
        <v>0</v>
      </c>
      <c r="AQ38" s="294">
        <v>0</v>
      </c>
      <c r="AR38" s="294">
        <v>0</v>
      </c>
      <c r="AS38" s="294">
        <v>0</v>
      </c>
      <c r="AT38" s="294">
        <v>0</v>
      </c>
      <c r="AU38" s="294">
        <v>0</v>
      </c>
      <c r="AW38" s="104">
        <f t="shared" si="22"/>
        <v>0</v>
      </c>
      <c r="AX38" s="104">
        <f t="shared" si="23"/>
        <v>0</v>
      </c>
      <c r="AY38" s="104">
        <f t="shared" si="24"/>
        <v>10</v>
      </c>
      <c r="AZ38" s="104">
        <f t="shared" si="25"/>
        <v>0</v>
      </c>
      <c r="BA38" s="104">
        <f t="shared" si="26"/>
        <v>0</v>
      </c>
      <c r="BB38" s="104">
        <f t="shared" si="27"/>
        <v>10</v>
      </c>
      <c r="BC38" s="104">
        <f t="shared" si="28"/>
        <v>10</v>
      </c>
      <c r="BD38" s="104">
        <f t="shared" si="29"/>
        <v>2</v>
      </c>
      <c r="BE38" s="104">
        <f t="shared" si="30"/>
        <v>2</v>
      </c>
      <c r="BF38" s="104">
        <f t="shared" si="31"/>
        <v>0</v>
      </c>
      <c r="BG38" s="105">
        <f t="shared" si="32"/>
        <v>34</v>
      </c>
    </row>
    <row r="39" spans="1:59" ht="18.75" customHeight="1" x14ac:dyDescent="0.25">
      <c r="A39" s="281">
        <v>24</v>
      </c>
      <c r="B39" s="296" t="s">
        <v>760</v>
      </c>
      <c r="C39" s="295">
        <v>24</v>
      </c>
      <c r="D39" s="293" t="s">
        <v>145</v>
      </c>
      <c r="E39" s="294">
        <v>0</v>
      </c>
      <c r="F39" s="294">
        <v>0</v>
      </c>
      <c r="G39" s="294">
        <v>0</v>
      </c>
      <c r="H39" s="294">
        <v>20</v>
      </c>
      <c r="I39" s="294">
        <v>2</v>
      </c>
      <c r="J39" s="294">
        <v>2</v>
      </c>
      <c r="K39" s="294">
        <v>10</v>
      </c>
      <c r="L39" s="294">
        <v>2</v>
      </c>
      <c r="M39" s="294">
        <v>2</v>
      </c>
      <c r="N39" s="294">
        <v>2</v>
      </c>
      <c r="O39" s="294">
        <v>2</v>
      </c>
      <c r="P39" s="294">
        <v>10</v>
      </c>
      <c r="Q39" s="294">
        <v>2</v>
      </c>
      <c r="R39" s="294">
        <v>20</v>
      </c>
      <c r="S39" s="294">
        <v>2</v>
      </c>
      <c r="T39" s="294">
        <v>20</v>
      </c>
      <c r="U39" s="294">
        <v>20</v>
      </c>
      <c r="V39" s="294">
        <v>2</v>
      </c>
      <c r="W39" s="294">
        <v>2</v>
      </c>
      <c r="X39" s="294">
        <v>2</v>
      </c>
      <c r="Y39" s="294">
        <v>20</v>
      </c>
      <c r="Z39" s="294">
        <v>150</v>
      </c>
      <c r="AA39" s="294">
        <v>2</v>
      </c>
      <c r="AB39" s="294">
        <v>2</v>
      </c>
      <c r="AC39" s="294">
        <v>2</v>
      </c>
      <c r="AD39" s="294">
        <v>10</v>
      </c>
      <c r="AE39" s="294">
        <v>150</v>
      </c>
      <c r="AF39" s="294">
        <v>2</v>
      </c>
      <c r="AG39" s="294">
        <v>10</v>
      </c>
      <c r="AH39" s="294">
        <v>10</v>
      </c>
      <c r="AI39" s="294">
        <v>2</v>
      </c>
      <c r="AJ39" s="294"/>
      <c r="AK39" s="294">
        <v>20</v>
      </c>
      <c r="AL39" s="294">
        <v>2</v>
      </c>
      <c r="AM39" s="294">
        <v>2</v>
      </c>
      <c r="AN39" s="294">
        <v>20</v>
      </c>
      <c r="AO39" s="294">
        <v>2</v>
      </c>
      <c r="AP39" s="294">
        <v>2</v>
      </c>
      <c r="AQ39" s="294">
        <v>2</v>
      </c>
      <c r="AR39" s="294">
        <v>20</v>
      </c>
      <c r="AS39" s="294">
        <v>2</v>
      </c>
      <c r="AT39" s="294">
        <v>2</v>
      </c>
      <c r="AU39" s="294">
        <v>2</v>
      </c>
      <c r="AW39" s="104">
        <f t="shared" si="22"/>
        <v>0</v>
      </c>
      <c r="AX39" s="104">
        <f t="shared" si="23"/>
        <v>0</v>
      </c>
      <c r="AY39" s="104">
        <f t="shared" si="24"/>
        <v>54</v>
      </c>
      <c r="AZ39" s="104">
        <f t="shared" si="25"/>
        <v>42</v>
      </c>
      <c r="BA39" s="104">
        <f t="shared" si="26"/>
        <v>26</v>
      </c>
      <c r="BB39" s="104">
        <f t="shared" si="27"/>
        <v>186</v>
      </c>
      <c r="BC39" s="104">
        <f t="shared" si="28"/>
        <v>174</v>
      </c>
      <c r="BD39" s="104">
        <f t="shared" si="29"/>
        <v>24</v>
      </c>
      <c r="BE39" s="104">
        <f t="shared" si="30"/>
        <v>26</v>
      </c>
      <c r="BF39" s="104">
        <f t="shared" si="31"/>
        <v>26</v>
      </c>
      <c r="BG39" s="105">
        <f t="shared" si="32"/>
        <v>558</v>
      </c>
    </row>
    <row r="40" spans="1:59" ht="18.75" customHeight="1" x14ac:dyDescent="0.25">
      <c r="A40" s="281">
        <v>25</v>
      </c>
      <c r="B40" s="296" t="s">
        <v>761</v>
      </c>
      <c r="C40" s="292">
        <v>25</v>
      </c>
      <c r="D40" s="293" t="s">
        <v>145</v>
      </c>
      <c r="E40" s="294">
        <v>0</v>
      </c>
      <c r="F40" s="294">
        <v>0</v>
      </c>
      <c r="G40" s="294">
        <v>0</v>
      </c>
      <c r="H40" s="294">
        <v>50</v>
      </c>
      <c r="I40" s="294">
        <v>10</v>
      </c>
      <c r="J40" s="294">
        <v>10</v>
      </c>
      <c r="K40" s="294">
        <v>25</v>
      </c>
      <c r="L40" s="294">
        <v>10</v>
      </c>
      <c r="M40" s="294">
        <v>10</v>
      </c>
      <c r="N40" s="294">
        <v>10</v>
      </c>
      <c r="O40" s="294">
        <v>10</v>
      </c>
      <c r="P40" s="294">
        <v>25</v>
      </c>
      <c r="Q40" s="294">
        <v>10</v>
      </c>
      <c r="R40" s="294">
        <v>50</v>
      </c>
      <c r="S40" s="294">
        <v>10</v>
      </c>
      <c r="T40" s="294">
        <v>50</v>
      </c>
      <c r="U40" s="294">
        <v>50</v>
      </c>
      <c r="V40" s="294">
        <v>10</v>
      </c>
      <c r="W40" s="294">
        <v>10</v>
      </c>
      <c r="X40" s="294">
        <v>10</v>
      </c>
      <c r="Y40" s="294">
        <v>50</v>
      </c>
      <c r="Z40" s="294">
        <v>75</v>
      </c>
      <c r="AA40" s="294">
        <v>10</v>
      </c>
      <c r="AB40" s="294">
        <v>10</v>
      </c>
      <c r="AC40" s="294">
        <v>10</v>
      </c>
      <c r="AD40" s="294">
        <v>25</v>
      </c>
      <c r="AE40" s="294">
        <v>75</v>
      </c>
      <c r="AF40" s="294">
        <v>10</v>
      </c>
      <c r="AG40" s="294">
        <v>25</v>
      </c>
      <c r="AH40" s="294">
        <v>25</v>
      </c>
      <c r="AI40" s="294">
        <v>10</v>
      </c>
      <c r="AJ40" s="294"/>
      <c r="AK40" s="294">
        <v>50</v>
      </c>
      <c r="AL40" s="294">
        <v>10</v>
      </c>
      <c r="AM40" s="294">
        <v>10</v>
      </c>
      <c r="AN40" s="294">
        <v>50</v>
      </c>
      <c r="AO40" s="294">
        <v>10</v>
      </c>
      <c r="AP40" s="294">
        <v>10</v>
      </c>
      <c r="AQ40" s="294">
        <v>10</v>
      </c>
      <c r="AR40" s="294">
        <v>50</v>
      </c>
      <c r="AS40" s="294">
        <v>10</v>
      </c>
      <c r="AT40" s="294">
        <v>10</v>
      </c>
      <c r="AU40" s="294">
        <v>10</v>
      </c>
      <c r="AW40" s="104">
        <f t="shared" si="22"/>
        <v>0</v>
      </c>
      <c r="AX40" s="104">
        <f t="shared" si="23"/>
        <v>0</v>
      </c>
      <c r="AY40" s="104">
        <f t="shared" si="24"/>
        <v>170</v>
      </c>
      <c r="AZ40" s="104">
        <f t="shared" si="25"/>
        <v>110</v>
      </c>
      <c r="BA40" s="104">
        <f t="shared" si="26"/>
        <v>80</v>
      </c>
      <c r="BB40" s="104">
        <f t="shared" si="27"/>
        <v>180</v>
      </c>
      <c r="BC40" s="104">
        <f t="shared" si="28"/>
        <v>145</v>
      </c>
      <c r="BD40" s="104">
        <f t="shared" si="29"/>
        <v>70</v>
      </c>
      <c r="BE40" s="104">
        <f t="shared" si="30"/>
        <v>80</v>
      </c>
      <c r="BF40" s="104">
        <f t="shared" si="31"/>
        <v>80</v>
      </c>
      <c r="BG40" s="105">
        <f t="shared" si="32"/>
        <v>915</v>
      </c>
    </row>
    <row r="41" spans="1:59" ht="18.75" customHeight="1" x14ac:dyDescent="0.25">
      <c r="A41" s="281">
        <v>26</v>
      </c>
      <c r="B41" s="296" t="s">
        <v>762</v>
      </c>
      <c r="C41" s="292">
        <v>26</v>
      </c>
      <c r="D41" s="293" t="s">
        <v>145</v>
      </c>
      <c r="E41" s="294">
        <v>0</v>
      </c>
      <c r="F41" s="294">
        <v>0</v>
      </c>
      <c r="G41" s="294">
        <v>0</v>
      </c>
      <c r="H41" s="294">
        <v>3111</v>
      </c>
      <c r="I41" s="294">
        <v>50</v>
      </c>
      <c r="J41" s="294">
        <v>35</v>
      </c>
      <c r="K41" s="294">
        <v>129</v>
      </c>
      <c r="L41" s="294">
        <v>83</v>
      </c>
      <c r="M41" s="294">
        <v>28</v>
      </c>
      <c r="N41" s="294">
        <v>52</v>
      </c>
      <c r="O41" s="294">
        <v>125</v>
      </c>
      <c r="P41" s="294">
        <v>49</v>
      </c>
      <c r="Q41" s="294">
        <v>47</v>
      </c>
      <c r="R41" s="294">
        <v>108</v>
      </c>
      <c r="S41" s="294">
        <v>52</v>
      </c>
      <c r="T41" s="294">
        <v>86</v>
      </c>
      <c r="U41" s="294">
        <v>241</v>
      </c>
      <c r="V41" s="294">
        <v>56</v>
      </c>
      <c r="W41" s="294">
        <v>31</v>
      </c>
      <c r="X41" s="294">
        <v>80</v>
      </c>
      <c r="Y41" s="294">
        <v>133</v>
      </c>
      <c r="Z41" s="294">
        <v>1178</v>
      </c>
      <c r="AA41" s="294">
        <v>81</v>
      </c>
      <c r="AB41" s="294">
        <v>101</v>
      </c>
      <c r="AC41" s="294">
        <v>87</v>
      </c>
      <c r="AD41" s="294">
        <v>121</v>
      </c>
      <c r="AE41" s="294">
        <v>541</v>
      </c>
      <c r="AF41" s="294">
        <v>57</v>
      </c>
      <c r="AG41" s="294">
        <v>132</v>
      </c>
      <c r="AH41" s="294">
        <v>71</v>
      </c>
      <c r="AI41" s="294">
        <v>85</v>
      </c>
      <c r="AJ41" s="294"/>
      <c r="AK41" s="294">
        <v>560</v>
      </c>
      <c r="AL41" s="294">
        <v>50</v>
      </c>
      <c r="AM41" s="294">
        <v>57</v>
      </c>
      <c r="AN41" s="294">
        <v>42</v>
      </c>
      <c r="AO41" s="294">
        <v>56</v>
      </c>
      <c r="AP41" s="294">
        <v>51</v>
      </c>
      <c r="AQ41" s="294">
        <v>18</v>
      </c>
      <c r="AR41" s="294">
        <v>178</v>
      </c>
      <c r="AS41" s="294">
        <v>81</v>
      </c>
      <c r="AT41" s="294">
        <v>24</v>
      </c>
      <c r="AU41" s="294">
        <v>37</v>
      </c>
      <c r="AW41" s="104">
        <f t="shared" si="22"/>
        <v>0</v>
      </c>
      <c r="AX41" s="104">
        <f t="shared" si="23"/>
        <v>0</v>
      </c>
      <c r="AY41" s="104">
        <f t="shared" si="24"/>
        <v>3709</v>
      </c>
      <c r="AZ41" s="104">
        <f t="shared" si="25"/>
        <v>246</v>
      </c>
      <c r="BA41" s="104">
        <f t="shared" si="26"/>
        <v>408</v>
      </c>
      <c r="BB41" s="104">
        <f t="shared" si="27"/>
        <v>1701</v>
      </c>
      <c r="BC41" s="104">
        <f t="shared" si="28"/>
        <v>886</v>
      </c>
      <c r="BD41" s="104">
        <f t="shared" si="29"/>
        <v>667</v>
      </c>
      <c r="BE41" s="104">
        <f t="shared" si="30"/>
        <v>167</v>
      </c>
      <c r="BF41" s="104">
        <f t="shared" si="31"/>
        <v>320</v>
      </c>
      <c r="BG41" s="105">
        <f t="shared" si="32"/>
        <v>8104</v>
      </c>
    </row>
    <row r="42" spans="1:59" ht="18.75" customHeight="1" x14ac:dyDescent="0.25">
      <c r="A42" s="281">
        <v>27</v>
      </c>
      <c r="B42" s="296" t="s">
        <v>763</v>
      </c>
      <c r="C42" s="295">
        <v>27</v>
      </c>
      <c r="D42" s="293" t="s">
        <v>145</v>
      </c>
      <c r="E42" s="294">
        <v>0</v>
      </c>
      <c r="F42" s="294">
        <v>0</v>
      </c>
      <c r="G42" s="294">
        <v>0</v>
      </c>
      <c r="H42" s="294">
        <v>10</v>
      </c>
      <c r="I42" s="294">
        <v>0</v>
      </c>
      <c r="J42" s="294">
        <v>0</v>
      </c>
      <c r="K42" s="294">
        <v>0</v>
      </c>
      <c r="L42" s="294">
        <v>0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>
        <v>0</v>
      </c>
      <c r="Y42" s="294">
        <v>0</v>
      </c>
      <c r="Z42" s="294">
        <v>10</v>
      </c>
      <c r="AA42" s="294">
        <v>0</v>
      </c>
      <c r="AB42" s="294">
        <v>0</v>
      </c>
      <c r="AC42" s="294">
        <v>0</v>
      </c>
      <c r="AD42" s="294">
        <v>0</v>
      </c>
      <c r="AE42" s="294">
        <v>2</v>
      </c>
      <c r="AF42" s="294">
        <v>0</v>
      </c>
      <c r="AG42" s="294">
        <v>0</v>
      </c>
      <c r="AH42" s="294">
        <v>0</v>
      </c>
      <c r="AI42" s="294">
        <v>0</v>
      </c>
      <c r="AJ42" s="294"/>
      <c r="AK42" s="294">
        <v>2</v>
      </c>
      <c r="AL42" s="294">
        <v>0</v>
      </c>
      <c r="AM42" s="294">
        <v>0</v>
      </c>
      <c r="AN42" s="294">
        <v>2</v>
      </c>
      <c r="AO42" s="294">
        <v>0</v>
      </c>
      <c r="AP42" s="294">
        <v>0</v>
      </c>
      <c r="AQ42" s="294">
        <v>0</v>
      </c>
      <c r="AR42" s="294">
        <v>0</v>
      </c>
      <c r="AS42" s="294">
        <v>0</v>
      </c>
      <c r="AT42" s="294">
        <v>0</v>
      </c>
      <c r="AU42" s="294">
        <v>0</v>
      </c>
      <c r="AW42" s="104">
        <f t="shared" si="22"/>
        <v>0</v>
      </c>
      <c r="AX42" s="104">
        <f t="shared" si="23"/>
        <v>0</v>
      </c>
      <c r="AY42" s="104">
        <f t="shared" si="24"/>
        <v>10</v>
      </c>
      <c r="AZ42" s="104">
        <f t="shared" si="25"/>
        <v>0</v>
      </c>
      <c r="BA42" s="104">
        <f t="shared" si="26"/>
        <v>0</v>
      </c>
      <c r="BB42" s="104">
        <f t="shared" si="27"/>
        <v>10</v>
      </c>
      <c r="BC42" s="104">
        <f t="shared" si="28"/>
        <v>2</v>
      </c>
      <c r="BD42" s="104">
        <f t="shared" si="29"/>
        <v>2</v>
      </c>
      <c r="BE42" s="104">
        <f t="shared" si="30"/>
        <v>2</v>
      </c>
      <c r="BF42" s="104">
        <f t="shared" si="31"/>
        <v>0</v>
      </c>
      <c r="BG42" s="105">
        <f t="shared" si="32"/>
        <v>26</v>
      </c>
    </row>
    <row r="43" spans="1:59" ht="18.75" customHeight="1" x14ac:dyDescent="0.25">
      <c r="A43" s="281">
        <v>28</v>
      </c>
      <c r="B43" s="296" t="s">
        <v>764</v>
      </c>
      <c r="C43" s="292">
        <v>28</v>
      </c>
      <c r="D43" s="293" t="s">
        <v>145</v>
      </c>
      <c r="E43" s="294">
        <v>0</v>
      </c>
      <c r="F43" s="294">
        <v>0</v>
      </c>
      <c r="G43" s="294">
        <v>0</v>
      </c>
      <c r="H43" s="294">
        <v>62</v>
      </c>
      <c r="I43" s="294">
        <v>2</v>
      </c>
      <c r="J43" s="294">
        <v>1</v>
      </c>
      <c r="K43" s="294">
        <v>9</v>
      </c>
      <c r="L43" s="294">
        <v>4</v>
      </c>
      <c r="M43" s="294">
        <v>3</v>
      </c>
      <c r="N43" s="294">
        <v>3</v>
      </c>
      <c r="O43" s="294">
        <v>2</v>
      </c>
      <c r="P43" s="294">
        <v>0</v>
      </c>
      <c r="Q43" s="294">
        <v>3</v>
      </c>
      <c r="R43" s="294">
        <v>3</v>
      </c>
      <c r="S43" s="294">
        <v>2</v>
      </c>
      <c r="T43" s="294">
        <v>2</v>
      </c>
      <c r="U43" s="294">
        <v>5</v>
      </c>
      <c r="V43" s="294">
        <v>3</v>
      </c>
      <c r="W43" s="294">
        <v>1</v>
      </c>
      <c r="X43" s="294">
        <v>4</v>
      </c>
      <c r="Y43" s="294">
        <v>3</v>
      </c>
      <c r="Z43" s="294">
        <v>24</v>
      </c>
      <c r="AA43" s="294">
        <v>2</v>
      </c>
      <c r="AB43" s="294">
        <v>5</v>
      </c>
      <c r="AC43" s="294">
        <v>3</v>
      </c>
      <c r="AD43" s="294">
        <v>4</v>
      </c>
      <c r="AE43" s="294">
        <v>8</v>
      </c>
      <c r="AF43" s="294">
        <v>2</v>
      </c>
      <c r="AG43" s="294">
        <v>4</v>
      </c>
      <c r="AH43" s="294">
        <v>2</v>
      </c>
      <c r="AI43" s="294">
        <v>4</v>
      </c>
      <c r="AJ43" s="294"/>
      <c r="AK43" s="294">
        <v>12</v>
      </c>
      <c r="AL43" s="294">
        <v>2</v>
      </c>
      <c r="AM43" s="294">
        <v>1</v>
      </c>
      <c r="AN43" s="294">
        <v>7</v>
      </c>
      <c r="AO43" s="294">
        <v>1</v>
      </c>
      <c r="AP43" s="294">
        <v>2</v>
      </c>
      <c r="AQ43" s="294">
        <v>0</v>
      </c>
      <c r="AR43" s="294">
        <v>6</v>
      </c>
      <c r="AS43" s="294">
        <v>1</v>
      </c>
      <c r="AT43" s="294">
        <v>1</v>
      </c>
      <c r="AU43" s="294">
        <v>2</v>
      </c>
      <c r="AW43" s="104">
        <f t="shared" si="22"/>
        <v>0</v>
      </c>
      <c r="AX43" s="104">
        <f t="shared" si="23"/>
        <v>0</v>
      </c>
      <c r="AY43" s="104">
        <f t="shared" si="24"/>
        <v>89</v>
      </c>
      <c r="AZ43" s="104">
        <f t="shared" si="25"/>
        <v>7</v>
      </c>
      <c r="BA43" s="104">
        <f t="shared" si="26"/>
        <v>13</v>
      </c>
      <c r="BB43" s="104">
        <f t="shared" si="27"/>
        <v>41</v>
      </c>
      <c r="BC43" s="104">
        <f t="shared" si="28"/>
        <v>20</v>
      </c>
      <c r="BD43" s="104">
        <f t="shared" si="29"/>
        <v>15</v>
      </c>
      <c r="BE43" s="104">
        <f t="shared" si="30"/>
        <v>10</v>
      </c>
      <c r="BF43" s="104">
        <f t="shared" si="31"/>
        <v>10</v>
      </c>
      <c r="BG43" s="105">
        <f t="shared" si="32"/>
        <v>205</v>
      </c>
    </row>
    <row r="44" spans="1:59" ht="18.75" customHeight="1" x14ac:dyDescent="0.25">
      <c r="A44" s="281">
        <v>29</v>
      </c>
      <c r="B44" s="296" t="s">
        <v>765</v>
      </c>
      <c r="C44" s="292">
        <v>29</v>
      </c>
      <c r="D44" s="293" t="s">
        <v>145</v>
      </c>
      <c r="E44" s="294">
        <v>0</v>
      </c>
      <c r="F44" s="294">
        <v>0</v>
      </c>
      <c r="G44" s="294">
        <v>0</v>
      </c>
      <c r="H44" s="294">
        <v>656</v>
      </c>
      <c r="I44" s="294">
        <v>0</v>
      </c>
      <c r="J44" s="294">
        <v>0</v>
      </c>
      <c r="K44" s="294">
        <v>37</v>
      </c>
      <c r="L44" s="294">
        <v>0</v>
      </c>
      <c r="M44" s="294">
        <v>0</v>
      </c>
      <c r="N44" s="294">
        <v>0</v>
      </c>
      <c r="O44" s="294">
        <v>0</v>
      </c>
      <c r="P44" s="294">
        <v>276</v>
      </c>
      <c r="Q44" s="294">
        <v>0</v>
      </c>
      <c r="R44" s="294">
        <v>52</v>
      </c>
      <c r="S44" s="294">
        <v>0</v>
      </c>
      <c r="T44" s="294">
        <v>46</v>
      </c>
      <c r="U44" s="294">
        <v>74</v>
      </c>
      <c r="V44" s="294">
        <v>0</v>
      </c>
      <c r="W44" s="294">
        <v>0</v>
      </c>
      <c r="X44" s="294">
        <v>0</v>
      </c>
      <c r="Y44" s="294">
        <v>41</v>
      </c>
      <c r="Z44" s="294">
        <v>334</v>
      </c>
      <c r="AA44" s="294">
        <v>0</v>
      </c>
      <c r="AB44" s="294">
        <v>0</v>
      </c>
      <c r="AC44" s="294">
        <v>0</v>
      </c>
      <c r="AD44" s="294">
        <v>92</v>
      </c>
      <c r="AE44" s="294">
        <v>120</v>
      </c>
      <c r="AF44" s="294">
        <v>0</v>
      </c>
      <c r="AG44" s="294">
        <v>41</v>
      </c>
      <c r="AH44" s="294">
        <v>32</v>
      </c>
      <c r="AI44" s="294">
        <v>0</v>
      </c>
      <c r="AJ44" s="294"/>
      <c r="AK44" s="294">
        <v>137</v>
      </c>
      <c r="AL44" s="294">
        <v>0</v>
      </c>
      <c r="AM44" s="294">
        <v>0</v>
      </c>
      <c r="AN44" s="294">
        <v>108</v>
      </c>
      <c r="AO44" s="294">
        <v>0</v>
      </c>
      <c r="AP44" s="294">
        <v>0</v>
      </c>
      <c r="AQ44" s="294">
        <v>0</v>
      </c>
      <c r="AR44" s="294">
        <v>111</v>
      </c>
      <c r="AS44" s="294">
        <v>0</v>
      </c>
      <c r="AT44" s="294">
        <v>0</v>
      </c>
      <c r="AU44" s="294">
        <v>0</v>
      </c>
      <c r="AW44" s="104">
        <f t="shared" si="22"/>
        <v>0</v>
      </c>
      <c r="AX44" s="104">
        <f t="shared" si="23"/>
        <v>0</v>
      </c>
      <c r="AY44" s="104">
        <f t="shared" si="24"/>
        <v>969</v>
      </c>
      <c r="AZ44" s="104">
        <f t="shared" si="25"/>
        <v>98</v>
      </c>
      <c r="BA44" s="104">
        <f t="shared" si="26"/>
        <v>74</v>
      </c>
      <c r="BB44" s="104">
        <f t="shared" si="27"/>
        <v>467</v>
      </c>
      <c r="BC44" s="104">
        <f t="shared" si="28"/>
        <v>193</v>
      </c>
      <c r="BD44" s="104">
        <f t="shared" si="29"/>
        <v>137</v>
      </c>
      <c r="BE44" s="104">
        <f t="shared" si="30"/>
        <v>108</v>
      </c>
      <c r="BF44" s="104">
        <f t="shared" si="31"/>
        <v>111</v>
      </c>
      <c r="BG44" s="105">
        <f t="shared" si="32"/>
        <v>2157</v>
      </c>
    </row>
    <row r="45" spans="1:59" ht="18.75" customHeight="1" x14ac:dyDescent="0.25">
      <c r="A45" s="281">
        <v>30</v>
      </c>
      <c r="B45" s="296" t="s">
        <v>766</v>
      </c>
      <c r="C45" s="295">
        <v>30</v>
      </c>
      <c r="D45" s="293" t="s">
        <v>145</v>
      </c>
      <c r="E45" s="294">
        <v>0</v>
      </c>
      <c r="F45" s="294">
        <v>0</v>
      </c>
      <c r="G45" s="294">
        <v>0</v>
      </c>
      <c r="H45" s="294">
        <v>527</v>
      </c>
      <c r="I45" s="294">
        <v>0</v>
      </c>
      <c r="J45" s="294">
        <v>0</v>
      </c>
      <c r="K45" s="294">
        <v>0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35</v>
      </c>
      <c r="S45" s="294">
        <v>0</v>
      </c>
      <c r="T45" s="294">
        <v>31</v>
      </c>
      <c r="U45" s="294">
        <v>50</v>
      </c>
      <c r="V45" s="294">
        <v>0</v>
      </c>
      <c r="W45" s="294">
        <v>0</v>
      </c>
      <c r="X45" s="294">
        <v>0</v>
      </c>
      <c r="Y45" s="294">
        <v>29</v>
      </c>
      <c r="Z45" s="294">
        <v>236</v>
      </c>
      <c r="AA45" s="294">
        <v>0</v>
      </c>
      <c r="AB45" s="294">
        <v>0</v>
      </c>
      <c r="AC45" s="294">
        <v>0</v>
      </c>
      <c r="AD45" s="294">
        <v>0</v>
      </c>
      <c r="AE45" s="294">
        <v>80</v>
      </c>
      <c r="AF45" s="294">
        <v>0</v>
      </c>
      <c r="AG45" s="294">
        <v>0</v>
      </c>
      <c r="AH45" s="294">
        <v>0</v>
      </c>
      <c r="AI45" s="294">
        <v>0</v>
      </c>
      <c r="AJ45" s="294"/>
      <c r="AK45" s="294">
        <v>108</v>
      </c>
      <c r="AL45" s="294">
        <v>0</v>
      </c>
      <c r="AM45" s="294">
        <v>0</v>
      </c>
      <c r="AN45" s="294">
        <v>71</v>
      </c>
      <c r="AO45" s="294">
        <v>0</v>
      </c>
      <c r="AP45" s="294">
        <v>0</v>
      </c>
      <c r="AQ45" s="294">
        <v>0</v>
      </c>
      <c r="AR45" s="294">
        <v>89</v>
      </c>
      <c r="AS45" s="294">
        <v>0</v>
      </c>
      <c r="AT45" s="294">
        <v>0</v>
      </c>
      <c r="AU45" s="294">
        <v>0</v>
      </c>
      <c r="AW45" s="104">
        <f t="shared" si="22"/>
        <v>0</v>
      </c>
      <c r="AX45" s="104">
        <f t="shared" si="23"/>
        <v>0</v>
      </c>
      <c r="AY45" s="104">
        <f t="shared" si="24"/>
        <v>527</v>
      </c>
      <c r="AZ45" s="104">
        <f t="shared" si="25"/>
        <v>66</v>
      </c>
      <c r="BA45" s="104">
        <f t="shared" si="26"/>
        <v>50</v>
      </c>
      <c r="BB45" s="104">
        <f t="shared" si="27"/>
        <v>265</v>
      </c>
      <c r="BC45" s="104">
        <f t="shared" si="28"/>
        <v>80</v>
      </c>
      <c r="BD45" s="104">
        <f t="shared" si="29"/>
        <v>108</v>
      </c>
      <c r="BE45" s="104">
        <f t="shared" si="30"/>
        <v>71</v>
      </c>
      <c r="BF45" s="104">
        <f t="shared" si="31"/>
        <v>89</v>
      </c>
      <c r="BG45" s="105">
        <f t="shared" si="32"/>
        <v>1256</v>
      </c>
    </row>
    <row r="46" spans="1:59" ht="18.75" customHeight="1" x14ac:dyDescent="0.25">
      <c r="A46" s="281">
        <v>31</v>
      </c>
      <c r="B46" s="296" t="s">
        <v>767</v>
      </c>
      <c r="C46" s="292">
        <v>31</v>
      </c>
      <c r="D46" s="293" t="s">
        <v>145</v>
      </c>
      <c r="E46" s="294">
        <v>0</v>
      </c>
      <c r="F46" s="294">
        <v>0</v>
      </c>
      <c r="G46" s="294">
        <v>0</v>
      </c>
      <c r="H46" s="294">
        <v>2</v>
      </c>
      <c r="I46" s="294">
        <v>0</v>
      </c>
      <c r="J46" s="294">
        <v>0</v>
      </c>
      <c r="K46" s="294">
        <v>2</v>
      </c>
      <c r="L46" s="294">
        <v>0</v>
      </c>
      <c r="M46" s="294">
        <v>0</v>
      </c>
      <c r="N46" s="294">
        <v>0</v>
      </c>
      <c r="O46" s="294">
        <v>0</v>
      </c>
      <c r="P46" s="294">
        <v>2</v>
      </c>
      <c r="Q46" s="294">
        <v>0</v>
      </c>
      <c r="R46" s="294">
        <v>2</v>
      </c>
      <c r="S46" s="294">
        <v>0</v>
      </c>
      <c r="T46" s="294">
        <v>2</v>
      </c>
      <c r="U46" s="294">
        <v>2</v>
      </c>
      <c r="V46" s="294">
        <v>0</v>
      </c>
      <c r="W46" s="294">
        <v>0</v>
      </c>
      <c r="X46" s="294">
        <v>0</v>
      </c>
      <c r="Y46" s="294">
        <v>2</v>
      </c>
      <c r="Z46" s="294">
        <v>2</v>
      </c>
      <c r="AA46" s="294">
        <v>0</v>
      </c>
      <c r="AB46" s="294">
        <v>0</v>
      </c>
      <c r="AC46" s="294">
        <v>0</v>
      </c>
      <c r="AD46" s="294">
        <v>2</v>
      </c>
      <c r="AE46" s="294">
        <v>2</v>
      </c>
      <c r="AF46" s="294">
        <v>0</v>
      </c>
      <c r="AG46" s="294">
        <v>2</v>
      </c>
      <c r="AH46" s="294">
        <v>2</v>
      </c>
      <c r="AI46" s="294">
        <v>0</v>
      </c>
      <c r="AJ46" s="294"/>
      <c r="AK46" s="294">
        <v>2</v>
      </c>
      <c r="AL46" s="294">
        <v>0</v>
      </c>
      <c r="AM46" s="294">
        <v>0</v>
      </c>
      <c r="AN46" s="294">
        <v>2</v>
      </c>
      <c r="AO46" s="294">
        <v>0</v>
      </c>
      <c r="AP46" s="294">
        <v>0</v>
      </c>
      <c r="AQ46" s="294">
        <v>0</v>
      </c>
      <c r="AR46" s="294">
        <v>2</v>
      </c>
      <c r="AS46" s="294">
        <v>0</v>
      </c>
      <c r="AT46" s="294">
        <v>0</v>
      </c>
      <c r="AU46" s="294">
        <v>0</v>
      </c>
      <c r="AW46" s="104">
        <f t="shared" si="22"/>
        <v>0</v>
      </c>
      <c r="AX46" s="104">
        <f t="shared" si="23"/>
        <v>0</v>
      </c>
      <c r="AY46" s="104">
        <f t="shared" si="24"/>
        <v>6</v>
      </c>
      <c r="AZ46" s="104">
        <f t="shared" si="25"/>
        <v>4</v>
      </c>
      <c r="BA46" s="104">
        <f t="shared" si="26"/>
        <v>2</v>
      </c>
      <c r="BB46" s="104">
        <f t="shared" si="27"/>
        <v>6</v>
      </c>
      <c r="BC46" s="104">
        <f t="shared" si="28"/>
        <v>6</v>
      </c>
      <c r="BD46" s="104">
        <f t="shared" si="29"/>
        <v>2</v>
      </c>
      <c r="BE46" s="104">
        <f t="shared" si="30"/>
        <v>2</v>
      </c>
      <c r="BF46" s="104">
        <f t="shared" si="31"/>
        <v>2</v>
      </c>
      <c r="BG46" s="105">
        <f t="shared" si="32"/>
        <v>30</v>
      </c>
    </row>
    <row r="47" spans="1:59" ht="18.75" customHeight="1" x14ac:dyDescent="0.25">
      <c r="A47" s="281">
        <v>32</v>
      </c>
      <c r="B47" s="296" t="s">
        <v>768</v>
      </c>
      <c r="C47" s="292">
        <v>32</v>
      </c>
      <c r="D47" s="293" t="s">
        <v>145</v>
      </c>
      <c r="E47" s="294">
        <v>0</v>
      </c>
      <c r="F47" s="294">
        <v>0</v>
      </c>
      <c r="G47" s="294">
        <v>0</v>
      </c>
      <c r="H47" s="294">
        <v>6</v>
      </c>
      <c r="I47" s="294">
        <v>3</v>
      </c>
      <c r="J47" s="294">
        <v>3</v>
      </c>
      <c r="K47" s="294">
        <v>3</v>
      </c>
      <c r="L47" s="294">
        <v>3</v>
      </c>
      <c r="M47" s="294">
        <v>3</v>
      </c>
      <c r="N47" s="294">
        <v>3</v>
      </c>
      <c r="O47" s="294">
        <v>3</v>
      </c>
      <c r="P47" s="294">
        <v>3</v>
      </c>
      <c r="Q47" s="294">
        <v>3</v>
      </c>
      <c r="R47" s="294">
        <v>4</v>
      </c>
      <c r="S47" s="294">
        <v>3</v>
      </c>
      <c r="T47" s="294">
        <v>3</v>
      </c>
      <c r="U47" s="294">
        <v>4</v>
      </c>
      <c r="V47" s="294">
        <v>3</v>
      </c>
      <c r="W47" s="294">
        <v>3</v>
      </c>
      <c r="X47" s="294">
        <v>3</v>
      </c>
      <c r="Y47" s="294">
        <v>4</v>
      </c>
      <c r="Z47" s="294">
        <v>5</v>
      </c>
      <c r="AA47" s="294">
        <v>3</v>
      </c>
      <c r="AB47" s="294">
        <v>3</v>
      </c>
      <c r="AC47" s="294">
        <v>3</v>
      </c>
      <c r="AD47" s="294">
        <v>3</v>
      </c>
      <c r="AE47" s="294">
        <v>5</v>
      </c>
      <c r="AF47" s="294">
        <v>3</v>
      </c>
      <c r="AG47" s="294">
        <v>3</v>
      </c>
      <c r="AH47" s="294">
        <v>3</v>
      </c>
      <c r="AI47" s="294">
        <v>2</v>
      </c>
      <c r="AJ47" s="294"/>
      <c r="AK47" s="294">
        <v>4</v>
      </c>
      <c r="AL47" s="294">
        <v>2</v>
      </c>
      <c r="AM47" s="294">
        <v>2</v>
      </c>
      <c r="AN47" s="294">
        <v>4</v>
      </c>
      <c r="AO47" s="294">
        <v>3</v>
      </c>
      <c r="AP47" s="294">
        <v>3</v>
      </c>
      <c r="AQ47" s="294">
        <v>3</v>
      </c>
      <c r="AR47" s="294">
        <v>4</v>
      </c>
      <c r="AS47" s="294">
        <v>2</v>
      </c>
      <c r="AT47" s="294">
        <v>2</v>
      </c>
      <c r="AU47" s="294">
        <v>2</v>
      </c>
      <c r="AW47" s="104">
        <f t="shared" si="22"/>
        <v>0</v>
      </c>
      <c r="AX47" s="104">
        <f t="shared" si="23"/>
        <v>0</v>
      </c>
      <c r="AY47" s="104">
        <f t="shared" si="24"/>
        <v>33</v>
      </c>
      <c r="AZ47" s="104">
        <f t="shared" si="25"/>
        <v>10</v>
      </c>
      <c r="BA47" s="104">
        <f t="shared" si="26"/>
        <v>13</v>
      </c>
      <c r="BB47" s="104">
        <f t="shared" si="27"/>
        <v>21</v>
      </c>
      <c r="BC47" s="104">
        <f t="shared" si="28"/>
        <v>16</v>
      </c>
      <c r="BD47" s="104">
        <f t="shared" si="29"/>
        <v>8</v>
      </c>
      <c r="BE47" s="104">
        <f t="shared" si="30"/>
        <v>13</v>
      </c>
      <c r="BF47" s="104">
        <f t="shared" si="31"/>
        <v>10</v>
      </c>
      <c r="BG47" s="105">
        <f t="shared" si="32"/>
        <v>124</v>
      </c>
    </row>
    <row r="48" spans="1:59" ht="18.75" customHeight="1" x14ac:dyDescent="0.25">
      <c r="A48" s="281">
        <v>44</v>
      </c>
      <c r="B48" s="290" t="s">
        <v>521</v>
      </c>
      <c r="C48" s="484"/>
      <c r="D48" s="291" t="s">
        <v>543</v>
      </c>
      <c r="E48" s="286">
        <v>0</v>
      </c>
      <c r="F48" s="286">
        <v>0</v>
      </c>
      <c r="G48" s="286"/>
      <c r="H48" s="286">
        <v>31592</v>
      </c>
      <c r="I48" s="286">
        <v>2499</v>
      </c>
      <c r="J48" s="286">
        <v>1833</v>
      </c>
      <c r="K48" s="286">
        <v>1802</v>
      </c>
      <c r="L48" s="286">
        <v>3356</v>
      </c>
      <c r="M48" s="286">
        <v>390</v>
      </c>
      <c r="N48" s="286">
        <v>1619</v>
      </c>
      <c r="O48" s="286">
        <v>1070</v>
      </c>
      <c r="P48" s="286">
        <v>1581</v>
      </c>
      <c r="Q48" s="286">
        <v>13312</v>
      </c>
      <c r="R48" s="286">
        <v>2096</v>
      </c>
      <c r="S48" s="286">
        <v>1149</v>
      </c>
      <c r="T48" s="286">
        <v>1868</v>
      </c>
      <c r="U48" s="286">
        <v>3016</v>
      </c>
      <c r="V48" s="286">
        <v>3153</v>
      </c>
      <c r="W48" s="286">
        <v>1108</v>
      </c>
      <c r="X48" s="286">
        <v>2885</v>
      </c>
      <c r="Y48" s="286">
        <v>1714</v>
      </c>
      <c r="Z48" s="286">
        <v>14145</v>
      </c>
      <c r="AA48" s="286">
        <v>1857</v>
      </c>
      <c r="AB48" s="286">
        <v>1869</v>
      </c>
      <c r="AC48" s="286">
        <v>1536</v>
      </c>
      <c r="AD48" s="286">
        <v>3902</v>
      </c>
      <c r="AE48" s="286">
        <v>4812</v>
      </c>
      <c r="AF48" s="286">
        <v>957</v>
      </c>
      <c r="AG48" s="286">
        <v>1644</v>
      </c>
      <c r="AH48" s="286">
        <v>1280</v>
      </c>
      <c r="AI48" s="286">
        <v>1223</v>
      </c>
      <c r="AJ48" s="286"/>
      <c r="AK48" s="286">
        <v>6452</v>
      </c>
      <c r="AL48" s="286">
        <v>935</v>
      </c>
      <c r="AM48" s="286">
        <v>1326</v>
      </c>
      <c r="AN48" s="286">
        <v>4247</v>
      </c>
      <c r="AO48" s="286">
        <v>477</v>
      </c>
      <c r="AP48" s="286">
        <v>1756</v>
      </c>
      <c r="AQ48" s="286">
        <v>717</v>
      </c>
      <c r="AR48" s="286">
        <v>5350</v>
      </c>
      <c r="AS48" s="286">
        <v>926</v>
      </c>
      <c r="AT48" s="286">
        <v>988</v>
      </c>
      <c r="AU48" s="286">
        <v>2126</v>
      </c>
      <c r="AW48" s="104">
        <f t="shared" ref="AW48:AW79" si="33">SUM(E48)</f>
        <v>0</v>
      </c>
      <c r="AX48" s="104">
        <f t="shared" ref="AX48:AX79" si="34">+F48</f>
        <v>0</v>
      </c>
      <c r="AY48" s="104">
        <f t="shared" ref="AY48:AY79" si="35">+SUM(H48:Q48)</f>
        <v>59054</v>
      </c>
      <c r="AZ48" s="104">
        <f t="shared" ref="AZ48:AZ79" si="36">+SUM(R48:T48)</f>
        <v>5113</v>
      </c>
      <c r="BA48" s="104">
        <f t="shared" ref="BA48:BA79" si="37">+SUM(U48:X48)</f>
        <v>10162</v>
      </c>
      <c r="BB48" s="104">
        <f t="shared" ref="BB48:BB79" si="38">+SUM(Y48:AD48)</f>
        <v>25023</v>
      </c>
      <c r="BC48" s="104">
        <f t="shared" ref="BC48:BC79" si="39">+SUM(AE48:AJ48)</f>
        <v>9916</v>
      </c>
      <c r="BD48" s="104">
        <f t="shared" ref="BD48" si="40">+SUM(AK48:AM48)</f>
        <v>8713</v>
      </c>
      <c r="BE48" s="104">
        <f t="shared" ref="BE48" si="41">+SUM(AN48:AQ48)</f>
        <v>7197</v>
      </c>
      <c r="BF48" s="104">
        <f t="shared" ref="BF48" si="42">+SUM(AR48:AU48)</f>
        <v>9390</v>
      </c>
      <c r="BG48" s="105">
        <f>SUM(AW48:BF48)</f>
        <v>134568</v>
      </c>
    </row>
    <row r="49" spans="1:59" ht="42.75" customHeight="1" x14ac:dyDescent="0.25">
      <c r="A49" s="281">
        <v>45</v>
      </c>
      <c r="B49" s="472" t="s">
        <v>468</v>
      </c>
      <c r="C49" s="323"/>
      <c r="D49" s="482" t="s">
        <v>471</v>
      </c>
      <c r="E49" s="331">
        <v>0</v>
      </c>
      <c r="F49" s="331"/>
      <c r="G49" s="331"/>
      <c r="H49" s="331">
        <v>790</v>
      </c>
      <c r="I49" s="331">
        <v>48</v>
      </c>
      <c r="J49" s="331">
        <v>35</v>
      </c>
      <c r="K49" s="331">
        <v>35</v>
      </c>
      <c r="L49" s="331">
        <v>60</v>
      </c>
      <c r="M49" s="331">
        <v>12</v>
      </c>
      <c r="N49" s="331">
        <v>30</v>
      </c>
      <c r="O49" s="331">
        <v>20</v>
      </c>
      <c r="P49" s="331">
        <v>22</v>
      </c>
      <c r="Q49" s="331">
        <v>260</v>
      </c>
      <c r="R49" s="331">
        <v>65</v>
      </c>
      <c r="S49" s="331">
        <v>36</v>
      </c>
      <c r="T49" s="331">
        <v>58</v>
      </c>
      <c r="U49" s="331">
        <v>98</v>
      </c>
      <c r="V49" s="331">
        <v>109</v>
      </c>
      <c r="W49" s="331">
        <v>38</v>
      </c>
      <c r="X49" s="331">
        <v>100</v>
      </c>
      <c r="Y49" s="331">
        <v>65</v>
      </c>
      <c r="Z49" s="331">
        <v>451</v>
      </c>
      <c r="AA49" s="331">
        <v>59</v>
      </c>
      <c r="AB49" s="331">
        <v>60</v>
      </c>
      <c r="AC49" s="331">
        <v>49</v>
      </c>
      <c r="AD49" s="331">
        <v>124</v>
      </c>
      <c r="AE49" s="331">
        <v>150</v>
      </c>
      <c r="AF49" s="331">
        <v>30</v>
      </c>
      <c r="AG49" s="331">
        <v>51</v>
      </c>
      <c r="AH49" s="331">
        <v>40</v>
      </c>
      <c r="AI49" s="331">
        <v>38</v>
      </c>
      <c r="AJ49" s="331"/>
      <c r="AK49" s="331">
        <v>203</v>
      </c>
      <c r="AL49" s="331">
        <v>29</v>
      </c>
      <c r="AM49" s="331">
        <v>42</v>
      </c>
      <c r="AN49" s="331">
        <v>151</v>
      </c>
      <c r="AO49" s="331">
        <v>15</v>
      </c>
      <c r="AP49" s="331">
        <v>61</v>
      </c>
      <c r="AQ49" s="331">
        <v>25</v>
      </c>
      <c r="AR49" s="332">
        <v>243</v>
      </c>
      <c r="AS49" s="332">
        <v>2</v>
      </c>
      <c r="AT49" s="332">
        <v>6</v>
      </c>
      <c r="AU49" s="332">
        <v>73</v>
      </c>
      <c r="AW49" s="104">
        <f t="shared" si="33"/>
        <v>0</v>
      </c>
      <c r="AX49" s="104">
        <f t="shared" si="34"/>
        <v>0</v>
      </c>
      <c r="AY49" s="104">
        <f t="shared" si="35"/>
        <v>1312</v>
      </c>
      <c r="AZ49" s="104">
        <f t="shared" si="36"/>
        <v>159</v>
      </c>
      <c r="BA49" s="104">
        <f t="shared" si="37"/>
        <v>345</v>
      </c>
      <c r="BB49" s="104">
        <f t="shared" si="38"/>
        <v>808</v>
      </c>
      <c r="BC49" s="104">
        <f t="shared" si="39"/>
        <v>309</v>
      </c>
      <c r="BD49" s="104">
        <f t="shared" ref="BD49:BD66" si="43">+SUM(AK49:AM49)</f>
        <v>274</v>
      </c>
      <c r="BE49" s="104">
        <f t="shared" ref="BE49:BE66" si="44">+SUM(AN49:AQ49)</f>
        <v>252</v>
      </c>
      <c r="BF49" s="104">
        <f t="shared" ref="BF49:BF66" si="45">+SUM(AR49:AU49)</f>
        <v>324</v>
      </c>
      <c r="BG49" s="105">
        <f t="shared" ref="BG49:BG66" si="46">SUM(AW49:BF49)</f>
        <v>3783</v>
      </c>
    </row>
    <row r="50" spans="1:59" ht="45" customHeight="1" x14ac:dyDescent="0.25">
      <c r="A50" s="281">
        <v>46</v>
      </c>
      <c r="B50" s="472" t="s">
        <v>472</v>
      </c>
      <c r="C50" s="323"/>
      <c r="D50" s="482" t="s">
        <v>471</v>
      </c>
      <c r="E50" s="333">
        <v>0</v>
      </c>
      <c r="F50" s="333"/>
      <c r="G50" s="333"/>
      <c r="H50" s="333">
        <v>350</v>
      </c>
      <c r="I50" s="333">
        <v>25</v>
      </c>
      <c r="J50" s="333">
        <v>20</v>
      </c>
      <c r="K50" s="333">
        <v>20</v>
      </c>
      <c r="L50" s="333">
        <v>32</v>
      </c>
      <c r="M50" s="333">
        <v>10</v>
      </c>
      <c r="N50" s="333">
        <v>20</v>
      </c>
      <c r="O50" s="333">
        <v>18</v>
      </c>
      <c r="P50" s="333">
        <v>23</v>
      </c>
      <c r="Q50" s="333">
        <v>265</v>
      </c>
      <c r="R50" s="333">
        <v>37</v>
      </c>
      <c r="S50" s="333">
        <v>21</v>
      </c>
      <c r="T50" s="333">
        <v>33</v>
      </c>
      <c r="U50" s="333">
        <v>57</v>
      </c>
      <c r="V50" s="333">
        <v>63</v>
      </c>
      <c r="W50" s="333">
        <v>22</v>
      </c>
      <c r="X50" s="333">
        <v>57</v>
      </c>
      <c r="Y50" s="333">
        <v>39</v>
      </c>
      <c r="Z50" s="333">
        <v>260</v>
      </c>
      <c r="AA50" s="333">
        <v>34</v>
      </c>
      <c r="AB50" s="333">
        <v>34</v>
      </c>
      <c r="AC50" s="333">
        <v>28</v>
      </c>
      <c r="AD50" s="333">
        <v>72</v>
      </c>
      <c r="AE50" s="333">
        <v>86</v>
      </c>
      <c r="AF50" s="333">
        <v>17</v>
      </c>
      <c r="AG50" s="333">
        <v>29</v>
      </c>
      <c r="AH50" s="333">
        <v>23</v>
      </c>
      <c r="AI50" s="333">
        <v>22</v>
      </c>
      <c r="AJ50" s="333"/>
      <c r="AK50" s="333">
        <v>118</v>
      </c>
      <c r="AL50" s="333">
        <v>17</v>
      </c>
      <c r="AM50" s="333">
        <v>24</v>
      </c>
      <c r="AN50" s="333">
        <v>83</v>
      </c>
      <c r="AO50" s="333">
        <v>9</v>
      </c>
      <c r="AP50" s="333">
        <v>35</v>
      </c>
      <c r="AQ50" s="333">
        <v>14</v>
      </c>
      <c r="AR50" s="333">
        <v>106</v>
      </c>
      <c r="AS50" s="333">
        <v>18</v>
      </c>
      <c r="AT50" s="333">
        <v>20</v>
      </c>
      <c r="AU50" s="333">
        <v>42</v>
      </c>
      <c r="AW50" s="104">
        <f t="shared" si="33"/>
        <v>0</v>
      </c>
      <c r="AX50" s="104">
        <f t="shared" si="34"/>
        <v>0</v>
      </c>
      <c r="AY50" s="104">
        <f t="shared" si="35"/>
        <v>783</v>
      </c>
      <c r="AZ50" s="104">
        <f t="shared" si="36"/>
        <v>91</v>
      </c>
      <c r="BA50" s="104">
        <f t="shared" si="37"/>
        <v>199</v>
      </c>
      <c r="BB50" s="104">
        <f t="shared" si="38"/>
        <v>467</v>
      </c>
      <c r="BC50" s="104">
        <f t="shared" si="39"/>
        <v>177</v>
      </c>
      <c r="BD50" s="104">
        <f t="shared" si="43"/>
        <v>159</v>
      </c>
      <c r="BE50" s="104">
        <f t="shared" si="44"/>
        <v>141</v>
      </c>
      <c r="BF50" s="104">
        <f t="shared" si="45"/>
        <v>186</v>
      </c>
      <c r="BG50" s="105">
        <f t="shared" si="46"/>
        <v>2203</v>
      </c>
    </row>
    <row r="51" spans="1:59" ht="36" customHeight="1" x14ac:dyDescent="0.25">
      <c r="A51" s="281">
        <v>47</v>
      </c>
      <c r="B51" s="486" t="s">
        <v>474</v>
      </c>
      <c r="C51" s="487"/>
      <c r="D51" s="488" t="s">
        <v>471</v>
      </c>
      <c r="E51" s="489">
        <v>0</v>
      </c>
      <c r="F51" s="489"/>
      <c r="G51" s="489"/>
      <c r="H51" s="490">
        <v>350</v>
      </c>
      <c r="I51" s="490">
        <v>25</v>
      </c>
      <c r="J51" s="490">
        <v>22</v>
      </c>
      <c r="K51" s="490">
        <v>23</v>
      </c>
      <c r="L51" s="490">
        <v>35</v>
      </c>
      <c r="M51" s="490">
        <v>9</v>
      </c>
      <c r="N51" s="490">
        <v>20</v>
      </c>
      <c r="O51" s="490">
        <v>25</v>
      </c>
      <c r="P51" s="490">
        <v>21</v>
      </c>
      <c r="Q51" s="490">
        <v>189</v>
      </c>
      <c r="R51" s="490">
        <v>48</v>
      </c>
      <c r="S51" s="490">
        <v>26</v>
      </c>
      <c r="T51" s="490">
        <v>42</v>
      </c>
      <c r="U51" s="490">
        <v>69</v>
      </c>
      <c r="V51" s="490">
        <v>81</v>
      </c>
      <c r="W51" s="490">
        <v>28</v>
      </c>
      <c r="X51" s="490">
        <v>74</v>
      </c>
      <c r="Y51" s="490">
        <v>48</v>
      </c>
      <c r="Z51" s="490">
        <v>330</v>
      </c>
      <c r="AA51" s="490">
        <v>43</v>
      </c>
      <c r="AB51" s="490">
        <v>44</v>
      </c>
      <c r="AC51" s="490">
        <v>36</v>
      </c>
      <c r="AD51" s="490">
        <v>91</v>
      </c>
      <c r="AE51" s="490">
        <v>109</v>
      </c>
      <c r="AF51" s="490">
        <v>22</v>
      </c>
      <c r="AG51" s="490">
        <v>37</v>
      </c>
      <c r="AH51" s="490">
        <v>29</v>
      </c>
      <c r="AI51" s="490">
        <v>28</v>
      </c>
      <c r="AJ51" s="490"/>
      <c r="AK51" s="490">
        <v>141</v>
      </c>
      <c r="AL51" s="490">
        <v>20</v>
      </c>
      <c r="AM51" s="490">
        <v>29</v>
      </c>
      <c r="AN51" s="490">
        <v>115</v>
      </c>
      <c r="AO51" s="490">
        <v>11</v>
      </c>
      <c r="AP51" s="490">
        <v>45</v>
      </c>
      <c r="AQ51" s="490">
        <v>19</v>
      </c>
      <c r="AR51" s="490">
        <v>137</v>
      </c>
      <c r="AS51" s="490">
        <v>24</v>
      </c>
      <c r="AT51" s="490">
        <v>25</v>
      </c>
      <c r="AU51" s="490">
        <v>55</v>
      </c>
      <c r="AW51" s="104">
        <f t="shared" si="33"/>
        <v>0</v>
      </c>
      <c r="AX51" s="104">
        <f t="shared" si="34"/>
        <v>0</v>
      </c>
      <c r="AY51" s="104">
        <f t="shared" si="35"/>
        <v>719</v>
      </c>
      <c r="AZ51" s="104">
        <f t="shared" si="36"/>
        <v>116</v>
      </c>
      <c r="BA51" s="104">
        <f t="shared" si="37"/>
        <v>252</v>
      </c>
      <c r="BB51" s="104">
        <f t="shared" si="38"/>
        <v>592</v>
      </c>
      <c r="BC51" s="104">
        <f t="shared" si="39"/>
        <v>225</v>
      </c>
      <c r="BD51" s="104">
        <f t="shared" si="43"/>
        <v>190</v>
      </c>
      <c r="BE51" s="104">
        <f t="shared" si="44"/>
        <v>190</v>
      </c>
      <c r="BF51" s="104">
        <f t="shared" si="45"/>
        <v>241</v>
      </c>
      <c r="BG51" s="105">
        <f t="shared" si="46"/>
        <v>2525</v>
      </c>
    </row>
    <row r="52" spans="1:59" ht="36" customHeight="1" x14ac:dyDescent="0.25">
      <c r="A52" s="281">
        <v>48</v>
      </c>
      <c r="B52" s="323" t="s">
        <v>699</v>
      </c>
      <c r="C52" s="323"/>
      <c r="D52" s="488" t="s">
        <v>471</v>
      </c>
      <c r="E52" s="331"/>
      <c r="F52" s="331"/>
      <c r="G52" s="331"/>
      <c r="H52" s="334">
        <v>1006</v>
      </c>
      <c r="I52" s="334"/>
      <c r="J52" s="334"/>
      <c r="K52" s="334"/>
      <c r="L52" s="334"/>
      <c r="M52" s="334"/>
      <c r="N52" s="334"/>
      <c r="O52" s="334"/>
      <c r="P52" s="334"/>
      <c r="Q52" s="334"/>
      <c r="R52" s="334">
        <v>42</v>
      </c>
      <c r="S52" s="334"/>
      <c r="T52" s="334">
        <v>30</v>
      </c>
      <c r="U52" s="334">
        <v>88</v>
      </c>
      <c r="V52" s="334"/>
      <c r="W52" s="334"/>
      <c r="X52" s="334"/>
      <c r="Y52" s="334">
        <v>46</v>
      </c>
      <c r="Z52" s="334">
        <v>386</v>
      </c>
      <c r="AA52" s="334"/>
      <c r="AB52" s="334"/>
      <c r="AC52" s="334"/>
      <c r="AD52" s="334"/>
      <c r="AE52" s="334">
        <v>175</v>
      </c>
      <c r="AF52" s="334"/>
      <c r="AG52" s="334"/>
      <c r="AH52" s="334"/>
      <c r="AI52" s="334"/>
      <c r="AJ52" s="334"/>
      <c r="AK52" s="334">
        <v>181</v>
      </c>
      <c r="AL52" s="334"/>
      <c r="AM52" s="334"/>
      <c r="AN52" s="334">
        <v>93</v>
      </c>
      <c r="AO52" s="334"/>
      <c r="AP52" s="334"/>
      <c r="AQ52" s="334"/>
      <c r="AR52" s="334">
        <v>52</v>
      </c>
      <c r="AS52" s="334"/>
      <c r="AT52" s="334"/>
      <c r="AU52" s="334"/>
      <c r="AW52" s="104">
        <f t="shared" si="33"/>
        <v>0</v>
      </c>
      <c r="AX52" s="104">
        <f t="shared" si="34"/>
        <v>0</v>
      </c>
      <c r="AY52" s="104">
        <f t="shared" si="35"/>
        <v>1006</v>
      </c>
      <c r="AZ52" s="104">
        <f t="shared" si="36"/>
        <v>72</v>
      </c>
      <c r="BA52" s="104">
        <f t="shared" si="37"/>
        <v>88</v>
      </c>
      <c r="BB52" s="104">
        <f t="shared" si="38"/>
        <v>432</v>
      </c>
      <c r="BC52" s="104">
        <f t="shared" si="39"/>
        <v>175</v>
      </c>
      <c r="BD52" s="104">
        <f t="shared" ref="BD52:BD54" si="47">+SUM(AK52:AM52)</f>
        <v>181</v>
      </c>
      <c r="BE52" s="104">
        <f t="shared" ref="BE52:BE54" si="48">+SUM(AN52:AQ52)</f>
        <v>93</v>
      </c>
      <c r="BF52" s="104">
        <f t="shared" ref="BF52:BF54" si="49">+SUM(AR52:AU52)</f>
        <v>52</v>
      </c>
      <c r="BG52" s="105">
        <f t="shared" ref="BG52:BG54" si="50">SUM(AW52:BF52)</f>
        <v>2099</v>
      </c>
    </row>
    <row r="53" spans="1:59" ht="36" customHeight="1" x14ac:dyDescent="0.25">
      <c r="A53" s="281">
        <v>49</v>
      </c>
      <c r="B53" s="323" t="s">
        <v>700</v>
      </c>
      <c r="C53" s="323"/>
      <c r="D53" s="488" t="s">
        <v>471</v>
      </c>
      <c r="E53" s="331"/>
      <c r="F53" s="331"/>
      <c r="G53" s="331"/>
      <c r="H53" s="334">
        <v>459</v>
      </c>
      <c r="I53" s="334"/>
      <c r="J53" s="334"/>
      <c r="K53" s="334"/>
      <c r="L53" s="334"/>
      <c r="M53" s="334"/>
      <c r="N53" s="334"/>
      <c r="O53" s="334"/>
      <c r="P53" s="334"/>
      <c r="Q53" s="334"/>
      <c r="R53" s="334">
        <v>25</v>
      </c>
      <c r="S53" s="334"/>
      <c r="T53" s="334">
        <v>17</v>
      </c>
      <c r="U53" s="334">
        <v>52</v>
      </c>
      <c r="V53" s="334"/>
      <c r="W53" s="334"/>
      <c r="X53" s="334"/>
      <c r="Y53" s="334">
        <v>30</v>
      </c>
      <c r="Z53" s="334">
        <v>231</v>
      </c>
      <c r="AA53" s="334"/>
      <c r="AB53" s="334"/>
      <c r="AC53" s="334"/>
      <c r="AD53" s="334"/>
      <c r="AE53" s="334">
        <v>110</v>
      </c>
      <c r="AF53" s="334"/>
      <c r="AG53" s="334"/>
      <c r="AH53" s="334"/>
      <c r="AI53" s="334"/>
      <c r="AJ53" s="334"/>
      <c r="AK53" s="334">
        <v>113</v>
      </c>
      <c r="AL53" s="334"/>
      <c r="AM53" s="334"/>
      <c r="AN53" s="334">
        <v>54</v>
      </c>
      <c r="AO53" s="334"/>
      <c r="AP53" s="334"/>
      <c r="AQ53" s="334"/>
      <c r="AR53" s="334">
        <v>30</v>
      </c>
      <c r="AS53" s="334"/>
      <c r="AT53" s="334"/>
      <c r="AU53" s="334"/>
      <c r="AW53" s="104">
        <f t="shared" si="33"/>
        <v>0</v>
      </c>
      <c r="AX53" s="104">
        <f t="shared" si="34"/>
        <v>0</v>
      </c>
      <c r="AY53" s="104">
        <f t="shared" si="35"/>
        <v>459</v>
      </c>
      <c r="AZ53" s="104">
        <f t="shared" si="36"/>
        <v>42</v>
      </c>
      <c r="BA53" s="104">
        <f t="shared" si="37"/>
        <v>52</v>
      </c>
      <c r="BB53" s="104">
        <f t="shared" si="38"/>
        <v>261</v>
      </c>
      <c r="BC53" s="104">
        <f t="shared" si="39"/>
        <v>110</v>
      </c>
      <c r="BD53" s="104">
        <f t="shared" si="47"/>
        <v>113</v>
      </c>
      <c r="BE53" s="104">
        <f t="shared" si="48"/>
        <v>54</v>
      </c>
      <c r="BF53" s="104">
        <f t="shared" si="49"/>
        <v>30</v>
      </c>
      <c r="BG53" s="105">
        <f t="shared" si="50"/>
        <v>1121</v>
      </c>
    </row>
    <row r="54" spans="1:59" ht="36" customHeight="1" x14ac:dyDescent="0.25">
      <c r="A54" s="281">
        <v>50</v>
      </c>
      <c r="B54" s="323" t="s">
        <v>701</v>
      </c>
      <c r="C54" s="323"/>
      <c r="D54" s="488" t="s">
        <v>471</v>
      </c>
      <c r="E54" s="331"/>
      <c r="F54" s="331"/>
      <c r="G54" s="331"/>
      <c r="H54" s="334">
        <v>4798</v>
      </c>
      <c r="I54" s="334"/>
      <c r="J54" s="334"/>
      <c r="K54" s="334">
        <v>114</v>
      </c>
      <c r="L54" s="334"/>
      <c r="M54" s="334"/>
      <c r="N54" s="334"/>
      <c r="O54" s="334"/>
      <c r="P54" s="334"/>
      <c r="Q54" s="334"/>
      <c r="R54" s="334">
        <v>155</v>
      </c>
      <c r="S54" s="334"/>
      <c r="T54" s="334">
        <v>125</v>
      </c>
      <c r="U54" s="334">
        <v>364</v>
      </c>
      <c r="V54" s="334"/>
      <c r="W54" s="334"/>
      <c r="X54" s="334"/>
      <c r="Y54" s="334">
        <v>200</v>
      </c>
      <c r="Z54" s="334">
        <v>1802</v>
      </c>
      <c r="AA54" s="334"/>
      <c r="AB54" s="334"/>
      <c r="AC54" s="334"/>
      <c r="AD54" s="334"/>
      <c r="AE54" s="334">
        <v>797</v>
      </c>
      <c r="AF54" s="334"/>
      <c r="AG54" s="334"/>
      <c r="AH54" s="334"/>
      <c r="AI54" s="334"/>
      <c r="AJ54" s="334"/>
      <c r="AK54" s="334">
        <v>877</v>
      </c>
      <c r="AL54" s="334"/>
      <c r="AM54" s="334"/>
      <c r="AN54" s="334">
        <v>390</v>
      </c>
      <c r="AO54" s="334"/>
      <c r="AP54" s="334"/>
      <c r="AQ54" s="334"/>
      <c r="AR54" s="334">
        <v>271</v>
      </c>
      <c r="AS54" s="334"/>
      <c r="AT54" s="334"/>
      <c r="AU54" s="334"/>
      <c r="AW54" s="104">
        <f t="shared" si="33"/>
        <v>0</v>
      </c>
      <c r="AX54" s="104">
        <f t="shared" si="34"/>
        <v>0</v>
      </c>
      <c r="AY54" s="104">
        <f t="shared" si="35"/>
        <v>4912</v>
      </c>
      <c r="AZ54" s="104">
        <f t="shared" si="36"/>
        <v>280</v>
      </c>
      <c r="BA54" s="104">
        <f t="shared" si="37"/>
        <v>364</v>
      </c>
      <c r="BB54" s="104">
        <f t="shared" si="38"/>
        <v>2002</v>
      </c>
      <c r="BC54" s="104">
        <f t="shared" si="39"/>
        <v>797</v>
      </c>
      <c r="BD54" s="104">
        <f t="shared" si="47"/>
        <v>877</v>
      </c>
      <c r="BE54" s="104">
        <f t="shared" si="48"/>
        <v>390</v>
      </c>
      <c r="BF54" s="104">
        <f t="shared" si="49"/>
        <v>271</v>
      </c>
      <c r="BG54" s="105">
        <f t="shared" si="50"/>
        <v>9893</v>
      </c>
    </row>
    <row r="55" spans="1:59" ht="18.75" customHeight="1" x14ac:dyDescent="0.25">
      <c r="A55" s="281">
        <v>51</v>
      </c>
      <c r="B55" s="473" t="s">
        <v>262</v>
      </c>
      <c r="C55" s="491"/>
      <c r="D55" s="492" t="s">
        <v>265</v>
      </c>
      <c r="E55" s="493">
        <v>320</v>
      </c>
      <c r="F55" s="494"/>
      <c r="G55" s="494"/>
      <c r="H55" s="493">
        <v>80</v>
      </c>
      <c r="I55" s="493">
        <v>0</v>
      </c>
      <c r="J55" s="493">
        <v>0</v>
      </c>
      <c r="K55" s="493">
        <v>0</v>
      </c>
      <c r="L55" s="493">
        <v>0</v>
      </c>
      <c r="M55" s="493">
        <v>0</v>
      </c>
      <c r="N55" s="493">
        <v>0</v>
      </c>
      <c r="O55" s="493">
        <v>0</v>
      </c>
      <c r="P55" s="493">
        <v>0</v>
      </c>
      <c r="Q55" s="493">
        <v>0</v>
      </c>
      <c r="R55" s="493">
        <v>50</v>
      </c>
      <c r="S55" s="493">
        <v>0</v>
      </c>
      <c r="T55" s="493">
        <v>0</v>
      </c>
      <c r="U55" s="493">
        <v>50</v>
      </c>
      <c r="V55" s="493">
        <v>0</v>
      </c>
      <c r="W55" s="493">
        <v>0</v>
      </c>
      <c r="X55" s="493">
        <v>0</v>
      </c>
      <c r="Y55" s="493">
        <v>0</v>
      </c>
      <c r="Z55" s="493">
        <v>140</v>
      </c>
      <c r="AA55" s="493">
        <v>0</v>
      </c>
      <c r="AB55" s="493">
        <v>0</v>
      </c>
      <c r="AC55" s="493">
        <v>0</v>
      </c>
      <c r="AD55" s="493">
        <v>0</v>
      </c>
      <c r="AE55" s="493">
        <v>70</v>
      </c>
      <c r="AF55" s="493">
        <v>0</v>
      </c>
      <c r="AG55" s="493">
        <v>0</v>
      </c>
      <c r="AH55" s="493">
        <v>0</v>
      </c>
      <c r="AI55" s="493">
        <v>0</v>
      </c>
      <c r="AJ55" s="493"/>
      <c r="AK55" s="493">
        <v>30</v>
      </c>
      <c r="AL55" s="493">
        <v>0</v>
      </c>
      <c r="AM55" s="493">
        <v>0</v>
      </c>
      <c r="AN55" s="493">
        <v>30</v>
      </c>
      <c r="AO55" s="493">
        <v>0</v>
      </c>
      <c r="AP55" s="493">
        <v>0</v>
      </c>
      <c r="AQ55" s="493">
        <v>0</v>
      </c>
      <c r="AR55" s="493">
        <v>20</v>
      </c>
      <c r="AS55" s="493">
        <v>0</v>
      </c>
      <c r="AT55" s="493">
        <v>0</v>
      </c>
      <c r="AU55" s="493">
        <v>0</v>
      </c>
      <c r="AW55" s="104">
        <f t="shared" si="33"/>
        <v>320</v>
      </c>
      <c r="AX55" s="104">
        <f t="shared" si="34"/>
        <v>0</v>
      </c>
      <c r="AY55" s="104">
        <f t="shared" si="35"/>
        <v>80</v>
      </c>
      <c r="AZ55" s="104">
        <f t="shared" si="36"/>
        <v>50</v>
      </c>
      <c r="BA55" s="104">
        <f t="shared" si="37"/>
        <v>50</v>
      </c>
      <c r="BB55" s="104">
        <f t="shared" si="38"/>
        <v>140</v>
      </c>
      <c r="BC55" s="104">
        <f t="shared" si="39"/>
        <v>70</v>
      </c>
      <c r="BD55" s="104">
        <f t="shared" si="43"/>
        <v>30</v>
      </c>
      <c r="BE55" s="104">
        <f t="shared" si="44"/>
        <v>30</v>
      </c>
      <c r="BF55" s="104">
        <f t="shared" si="45"/>
        <v>20</v>
      </c>
      <c r="BG55" s="105">
        <f t="shared" si="46"/>
        <v>790</v>
      </c>
    </row>
    <row r="56" spans="1:59" ht="18.75" customHeight="1" x14ac:dyDescent="0.25">
      <c r="A56" s="281">
        <v>52</v>
      </c>
      <c r="B56" s="474" t="s">
        <v>442</v>
      </c>
      <c r="C56" s="324"/>
      <c r="D56" s="483" t="s">
        <v>564</v>
      </c>
      <c r="E56" s="335"/>
      <c r="F56" s="335"/>
      <c r="G56" s="335"/>
      <c r="H56" s="336">
        <v>1200</v>
      </c>
      <c r="I56" s="336"/>
      <c r="J56" s="336"/>
      <c r="K56" s="336"/>
      <c r="L56" s="336"/>
      <c r="M56" s="336"/>
      <c r="N56" s="336"/>
      <c r="O56" s="336"/>
      <c r="P56" s="336"/>
      <c r="Q56" s="336"/>
      <c r="R56" s="336">
        <v>700</v>
      </c>
      <c r="S56" s="336"/>
      <c r="T56" s="336">
        <v>200</v>
      </c>
      <c r="U56" s="336">
        <v>500</v>
      </c>
      <c r="V56" s="336"/>
      <c r="W56" s="336"/>
      <c r="X56" s="336"/>
      <c r="Y56" s="336"/>
      <c r="Z56" s="336">
        <v>800</v>
      </c>
      <c r="AA56" s="336"/>
      <c r="AB56" s="336"/>
      <c r="AC56" s="336"/>
      <c r="AD56" s="336"/>
      <c r="AE56" s="336">
        <v>800</v>
      </c>
      <c r="AF56" s="336"/>
      <c r="AG56" s="336"/>
      <c r="AH56" s="336"/>
      <c r="AI56" s="336"/>
      <c r="AJ56" s="336"/>
      <c r="AK56" s="336">
        <v>600</v>
      </c>
      <c r="AL56" s="336"/>
      <c r="AM56" s="336"/>
      <c r="AN56" s="336">
        <v>600</v>
      </c>
      <c r="AO56" s="336"/>
      <c r="AP56" s="336"/>
      <c r="AQ56" s="336"/>
      <c r="AR56" s="336">
        <v>600</v>
      </c>
      <c r="AS56" s="336"/>
      <c r="AT56" s="336"/>
      <c r="AU56" s="336"/>
      <c r="AW56" s="104">
        <f t="shared" si="33"/>
        <v>0</v>
      </c>
      <c r="AX56" s="104">
        <f t="shared" si="34"/>
        <v>0</v>
      </c>
      <c r="AY56" s="104">
        <f t="shared" si="35"/>
        <v>1200</v>
      </c>
      <c r="AZ56" s="104">
        <f t="shared" si="36"/>
        <v>900</v>
      </c>
      <c r="BA56" s="104">
        <f t="shared" si="37"/>
        <v>500</v>
      </c>
      <c r="BB56" s="104">
        <f t="shared" si="38"/>
        <v>800</v>
      </c>
      <c r="BC56" s="104">
        <f t="shared" si="39"/>
        <v>800</v>
      </c>
      <c r="BD56" s="104">
        <f t="shared" si="43"/>
        <v>600</v>
      </c>
      <c r="BE56" s="104">
        <f t="shared" si="44"/>
        <v>600</v>
      </c>
      <c r="BF56" s="104">
        <f t="shared" si="45"/>
        <v>600</v>
      </c>
      <c r="BG56" s="105">
        <f t="shared" si="46"/>
        <v>6000</v>
      </c>
    </row>
    <row r="57" spans="1:59" ht="18.75" customHeight="1" x14ac:dyDescent="0.25">
      <c r="A57" s="281">
        <v>53</v>
      </c>
      <c r="B57" s="475" t="s">
        <v>434</v>
      </c>
      <c r="C57" s="325"/>
      <c r="D57" s="483" t="s">
        <v>565</v>
      </c>
      <c r="E57" s="335"/>
      <c r="F57" s="335"/>
      <c r="G57" s="335"/>
      <c r="H57" s="336">
        <v>2500</v>
      </c>
      <c r="I57" s="336"/>
      <c r="J57" s="336"/>
      <c r="K57" s="336"/>
      <c r="L57" s="336"/>
      <c r="M57" s="336"/>
      <c r="N57" s="336"/>
      <c r="O57" s="336"/>
      <c r="P57" s="336"/>
      <c r="Q57" s="336"/>
      <c r="R57" s="336">
        <v>1000</v>
      </c>
      <c r="S57" s="336"/>
      <c r="T57" s="336">
        <v>500</v>
      </c>
      <c r="U57" s="336">
        <v>1000</v>
      </c>
      <c r="V57" s="336"/>
      <c r="W57" s="336"/>
      <c r="X57" s="336"/>
      <c r="Y57" s="336"/>
      <c r="Z57" s="336">
        <v>2000</v>
      </c>
      <c r="AA57" s="336"/>
      <c r="AB57" s="336"/>
      <c r="AC57" s="336"/>
      <c r="AD57" s="336"/>
      <c r="AE57" s="336">
        <v>2000</v>
      </c>
      <c r="AF57" s="336"/>
      <c r="AG57" s="336"/>
      <c r="AH57" s="336"/>
      <c r="AI57" s="336"/>
      <c r="AJ57" s="336"/>
      <c r="AK57" s="336">
        <v>1000</v>
      </c>
      <c r="AL57" s="336"/>
      <c r="AM57" s="336"/>
      <c r="AN57" s="336">
        <v>1000</v>
      </c>
      <c r="AO57" s="336"/>
      <c r="AP57" s="336"/>
      <c r="AQ57" s="336"/>
      <c r="AR57" s="336">
        <v>1000</v>
      </c>
      <c r="AS57" s="336"/>
      <c r="AT57" s="336"/>
      <c r="AU57" s="336"/>
      <c r="AW57" s="104">
        <f t="shared" si="33"/>
        <v>0</v>
      </c>
      <c r="AX57" s="104">
        <f t="shared" si="34"/>
        <v>0</v>
      </c>
      <c r="AY57" s="104">
        <f t="shared" si="35"/>
        <v>2500</v>
      </c>
      <c r="AZ57" s="104">
        <f t="shared" si="36"/>
        <v>1500</v>
      </c>
      <c r="BA57" s="104">
        <f t="shared" si="37"/>
        <v>1000</v>
      </c>
      <c r="BB57" s="104">
        <f t="shared" si="38"/>
        <v>2000</v>
      </c>
      <c r="BC57" s="104">
        <f t="shared" si="39"/>
        <v>2000</v>
      </c>
      <c r="BD57" s="104">
        <f t="shared" si="43"/>
        <v>1000</v>
      </c>
      <c r="BE57" s="104">
        <f t="shared" si="44"/>
        <v>1000</v>
      </c>
      <c r="BF57" s="104">
        <f t="shared" si="45"/>
        <v>1000</v>
      </c>
      <c r="BG57" s="105">
        <f t="shared" si="46"/>
        <v>12000</v>
      </c>
    </row>
    <row r="58" spans="1:59" ht="18.75" customHeight="1" x14ac:dyDescent="0.25">
      <c r="A58" s="281">
        <v>54</v>
      </c>
      <c r="B58" s="476" t="s">
        <v>429</v>
      </c>
      <c r="C58" s="326"/>
      <c r="D58" s="483" t="s">
        <v>565</v>
      </c>
      <c r="E58" s="337"/>
      <c r="F58" s="337"/>
      <c r="G58" s="337"/>
      <c r="H58" s="337"/>
      <c r="I58" s="337"/>
      <c r="J58" s="337"/>
      <c r="K58" s="337"/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7"/>
      <c r="Y58" s="337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AL58" s="337"/>
      <c r="AM58" s="337"/>
      <c r="AN58" s="337"/>
      <c r="AO58" s="337"/>
      <c r="AP58" s="337"/>
      <c r="AQ58" s="337"/>
      <c r="AR58" s="337"/>
      <c r="AS58" s="337"/>
      <c r="AT58" s="337"/>
      <c r="AU58" s="337"/>
      <c r="AW58" s="104">
        <f t="shared" si="33"/>
        <v>0</v>
      </c>
      <c r="AX58" s="104">
        <f t="shared" si="34"/>
        <v>0</v>
      </c>
      <c r="AY58" s="104">
        <f t="shared" si="35"/>
        <v>0</v>
      </c>
      <c r="AZ58" s="104">
        <f t="shared" si="36"/>
        <v>0</v>
      </c>
      <c r="BA58" s="104">
        <f t="shared" si="37"/>
        <v>0</v>
      </c>
      <c r="BB58" s="104">
        <f t="shared" si="38"/>
        <v>0</v>
      </c>
      <c r="BC58" s="104">
        <f t="shared" si="39"/>
        <v>0</v>
      </c>
      <c r="BD58" s="104">
        <f t="shared" si="43"/>
        <v>0</v>
      </c>
      <c r="BE58" s="104">
        <f t="shared" si="44"/>
        <v>0</v>
      </c>
      <c r="BF58" s="104">
        <f t="shared" si="45"/>
        <v>0</v>
      </c>
      <c r="BG58" s="105">
        <f t="shared" si="46"/>
        <v>0</v>
      </c>
    </row>
    <row r="59" spans="1:59" ht="18.75" customHeight="1" x14ac:dyDescent="0.25">
      <c r="A59" s="281">
        <v>55</v>
      </c>
      <c r="B59" s="477" t="s">
        <v>440</v>
      </c>
      <c r="C59" s="327"/>
      <c r="D59" s="483" t="s">
        <v>565</v>
      </c>
      <c r="E59" s="335"/>
      <c r="F59" s="335"/>
      <c r="G59" s="335"/>
      <c r="H59" s="336">
        <v>800</v>
      </c>
      <c r="I59" s="336"/>
      <c r="J59" s="336"/>
      <c r="K59" s="336"/>
      <c r="L59" s="336"/>
      <c r="M59" s="336"/>
      <c r="N59" s="336"/>
      <c r="O59" s="336"/>
      <c r="P59" s="336"/>
      <c r="Q59" s="336"/>
      <c r="R59" s="336">
        <v>300</v>
      </c>
      <c r="S59" s="336"/>
      <c r="T59" s="336">
        <v>126</v>
      </c>
      <c r="U59" s="336">
        <v>350</v>
      </c>
      <c r="V59" s="336"/>
      <c r="W59" s="336"/>
      <c r="X59" s="336"/>
      <c r="Y59" s="336"/>
      <c r="Z59" s="336">
        <v>700</v>
      </c>
      <c r="AA59" s="336"/>
      <c r="AB59" s="336"/>
      <c r="AC59" s="336"/>
      <c r="AD59" s="336"/>
      <c r="AE59" s="336">
        <v>700</v>
      </c>
      <c r="AF59" s="336"/>
      <c r="AG59" s="336"/>
      <c r="AH59" s="336"/>
      <c r="AI59" s="336"/>
      <c r="AJ59" s="336"/>
      <c r="AK59" s="336">
        <v>350</v>
      </c>
      <c r="AL59" s="336"/>
      <c r="AM59" s="336"/>
      <c r="AN59" s="336">
        <v>350</v>
      </c>
      <c r="AO59" s="336"/>
      <c r="AP59" s="336"/>
      <c r="AQ59" s="336"/>
      <c r="AR59" s="336">
        <v>250</v>
      </c>
      <c r="AS59" s="336"/>
      <c r="AT59" s="336"/>
      <c r="AU59" s="336"/>
      <c r="AW59" s="104">
        <f t="shared" si="33"/>
        <v>0</v>
      </c>
      <c r="AX59" s="104">
        <f t="shared" si="34"/>
        <v>0</v>
      </c>
      <c r="AY59" s="104">
        <f t="shared" si="35"/>
        <v>800</v>
      </c>
      <c r="AZ59" s="104">
        <f t="shared" si="36"/>
        <v>426</v>
      </c>
      <c r="BA59" s="104">
        <f t="shared" si="37"/>
        <v>350</v>
      </c>
      <c r="BB59" s="104">
        <f t="shared" si="38"/>
        <v>700</v>
      </c>
      <c r="BC59" s="104">
        <f t="shared" si="39"/>
        <v>700</v>
      </c>
      <c r="BD59" s="104">
        <f t="shared" si="43"/>
        <v>350</v>
      </c>
      <c r="BE59" s="104">
        <f t="shared" si="44"/>
        <v>350</v>
      </c>
      <c r="BF59" s="104">
        <f t="shared" si="45"/>
        <v>250</v>
      </c>
      <c r="BG59" s="105">
        <f t="shared" si="46"/>
        <v>3926</v>
      </c>
    </row>
    <row r="60" spans="1:59" ht="18.75" customHeight="1" x14ac:dyDescent="0.25">
      <c r="A60" s="281">
        <v>56</v>
      </c>
      <c r="B60" s="478" t="s">
        <v>438</v>
      </c>
      <c r="C60" s="328"/>
      <c r="D60" s="483" t="s">
        <v>565</v>
      </c>
      <c r="E60" s="335"/>
      <c r="F60" s="335"/>
      <c r="G60" s="335"/>
      <c r="H60" s="336">
        <v>800</v>
      </c>
      <c r="I60" s="336"/>
      <c r="J60" s="336"/>
      <c r="K60" s="336"/>
      <c r="L60" s="336"/>
      <c r="M60" s="336"/>
      <c r="N60" s="336"/>
      <c r="O60" s="336"/>
      <c r="P60" s="336"/>
      <c r="Q60" s="336"/>
      <c r="R60" s="336">
        <v>300</v>
      </c>
      <c r="S60" s="336"/>
      <c r="T60" s="336">
        <v>126</v>
      </c>
      <c r="U60" s="336">
        <v>350</v>
      </c>
      <c r="V60" s="336"/>
      <c r="W60" s="336"/>
      <c r="X60" s="336"/>
      <c r="Y60" s="336"/>
      <c r="Z60" s="336">
        <v>700</v>
      </c>
      <c r="AA60" s="336"/>
      <c r="AB60" s="336"/>
      <c r="AC60" s="336"/>
      <c r="AD60" s="336"/>
      <c r="AE60" s="336">
        <v>700</v>
      </c>
      <c r="AF60" s="336"/>
      <c r="AG60" s="336"/>
      <c r="AH60" s="336"/>
      <c r="AI60" s="336"/>
      <c r="AJ60" s="336"/>
      <c r="AK60" s="336">
        <v>350</v>
      </c>
      <c r="AL60" s="336"/>
      <c r="AM60" s="336"/>
      <c r="AN60" s="336">
        <v>350</v>
      </c>
      <c r="AO60" s="336"/>
      <c r="AP60" s="336"/>
      <c r="AQ60" s="336"/>
      <c r="AR60" s="336">
        <v>250</v>
      </c>
      <c r="AS60" s="336"/>
      <c r="AT60" s="336"/>
      <c r="AU60" s="336"/>
      <c r="AW60" s="104">
        <f t="shared" si="33"/>
        <v>0</v>
      </c>
      <c r="AX60" s="104">
        <f t="shared" si="34"/>
        <v>0</v>
      </c>
      <c r="AY60" s="104">
        <f t="shared" si="35"/>
        <v>800</v>
      </c>
      <c r="AZ60" s="104">
        <f t="shared" si="36"/>
        <v>426</v>
      </c>
      <c r="BA60" s="104">
        <f t="shared" si="37"/>
        <v>350</v>
      </c>
      <c r="BB60" s="104">
        <f t="shared" si="38"/>
        <v>700</v>
      </c>
      <c r="BC60" s="104">
        <f t="shared" si="39"/>
        <v>700</v>
      </c>
      <c r="BD60" s="104">
        <f t="shared" si="43"/>
        <v>350</v>
      </c>
      <c r="BE60" s="104">
        <f t="shared" si="44"/>
        <v>350</v>
      </c>
      <c r="BF60" s="104">
        <f t="shared" si="45"/>
        <v>250</v>
      </c>
      <c r="BG60" s="105">
        <f t="shared" si="46"/>
        <v>3926</v>
      </c>
    </row>
    <row r="61" spans="1:59" ht="18.75" customHeight="1" x14ac:dyDescent="0.25">
      <c r="A61" s="281">
        <v>57</v>
      </c>
      <c r="B61" s="479" t="s">
        <v>447</v>
      </c>
      <c r="C61" s="329"/>
      <c r="D61" s="483" t="s">
        <v>566</v>
      </c>
      <c r="E61" s="335"/>
      <c r="F61" s="335"/>
      <c r="G61" s="335"/>
      <c r="H61" s="336">
        <v>300</v>
      </c>
      <c r="I61" s="336"/>
      <c r="J61" s="336"/>
      <c r="K61" s="336"/>
      <c r="L61" s="336"/>
      <c r="M61" s="336"/>
      <c r="N61" s="336"/>
      <c r="O61" s="336"/>
      <c r="P61" s="336"/>
      <c r="Q61" s="336"/>
      <c r="R61" s="336">
        <v>50</v>
      </c>
      <c r="S61" s="336"/>
      <c r="T61" s="336">
        <v>20</v>
      </c>
      <c r="U61" s="336">
        <v>50</v>
      </c>
      <c r="V61" s="336"/>
      <c r="W61" s="336"/>
      <c r="X61" s="336"/>
      <c r="Y61" s="336"/>
      <c r="Z61" s="336">
        <v>280</v>
      </c>
      <c r="AA61" s="336"/>
      <c r="AB61" s="336"/>
      <c r="AC61" s="336"/>
      <c r="AD61" s="336"/>
      <c r="AE61" s="336">
        <v>250</v>
      </c>
      <c r="AF61" s="336"/>
      <c r="AG61" s="336"/>
      <c r="AH61" s="336"/>
      <c r="AI61" s="336"/>
      <c r="AJ61" s="336"/>
      <c r="AK61" s="336">
        <v>30</v>
      </c>
      <c r="AL61" s="336"/>
      <c r="AM61" s="336"/>
      <c r="AN61" s="336">
        <v>30</v>
      </c>
      <c r="AO61" s="336"/>
      <c r="AP61" s="336"/>
      <c r="AQ61" s="336"/>
      <c r="AR61" s="336">
        <v>30</v>
      </c>
      <c r="AS61" s="336"/>
      <c r="AT61" s="336"/>
      <c r="AU61" s="336"/>
      <c r="AW61" s="104">
        <f t="shared" si="33"/>
        <v>0</v>
      </c>
      <c r="AX61" s="104">
        <f t="shared" si="34"/>
        <v>0</v>
      </c>
      <c r="AY61" s="104">
        <f t="shared" si="35"/>
        <v>300</v>
      </c>
      <c r="AZ61" s="104">
        <f t="shared" si="36"/>
        <v>70</v>
      </c>
      <c r="BA61" s="104">
        <f t="shared" si="37"/>
        <v>50</v>
      </c>
      <c r="BB61" s="104">
        <f t="shared" si="38"/>
        <v>280</v>
      </c>
      <c r="BC61" s="104">
        <f t="shared" si="39"/>
        <v>250</v>
      </c>
      <c r="BD61" s="104">
        <f t="shared" si="43"/>
        <v>30</v>
      </c>
      <c r="BE61" s="104">
        <f t="shared" si="44"/>
        <v>30</v>
      </c>
      <c r="BF61" s="104">
        <f t="shared" si="45"/>
        <v>30</v>
      </c>
      <c r="BG61" s="105">
        <f t="shared" si="46"/>
        <v>1040</v>
      </c>
    </row>
    <row r="62" spans="1:59" ht="18.75" customHeight="1" x14ac:dyDescent="0.25">
      <c r="A62" s="281">
        <v>58</v>
      </c>
      <c r="B62" s="479" t="s">
        <v>452</v>
      </c>
      <c r="C62" s="329"/>
      <c r="D62" s="483" t="s">
        <v>566</v>
      </c>
      <c r="E62" s="335"/>
      <c r="F62" s="335"/>
      <c r="G62" s="335"/>
      <c r="H62" s="336">
        <v>300</v>
      </c>
      <c r="I62" s="336"/>
      <c r="J62" s="336"/>
      <c r="K62" s="336"/>
      <c r="L62" s="336"/>
      <c r="M62" s="336"/>
      <c r="N62" s="336"/>
      <c r="O62" s="336"/>
      <c r="P62" s="336"/>
      <c r="Q62" s="336"/>
      <c r="R62" s="336">
        <v>50</v>
      </c>
      <c r="S62" s="336"/>
      <c r="T62" s="336">
        <v>20</v>
      </c>
      <c r="U62" s="336">
        <v>50</v>
      </c>
      <c r="V62" s="336"/>
      <c r="W62" s="336"/>
      <c r="X62" s="336"/>
      <c r="Y62" s="336"/>
      <c r="Z62" s="336">
        <v>280</v>
      </c>
      <c r="AA62" s="336"/>
      <c r="AB62" s="336"/>
      <c r="AC62" s="336"/>
      <c r="AD62" s="336"/>
      <c r="AE62" s="336">
        <v>250</v>
      </c>
      <c r="AF62" s="336"/>
      <c r="AG62" s="336"/>
      <c r="AH62" s="336"/>
      <c r="AI62" s="336"/>
      <c r="AJ62" s="336"/>
      <c r="AK62" s="336">
        <v>30</v>
      </c>
      <c r="AL62" s="336"/>
      <c r="AM62" s="336"/>
      <c r="AN62" s="336">
        <v>30</v>
      </c>
      <c r="AO62" s="336"/>
      <c r="AP62" s="336"/>
      <c r="AQ62" s="336"/>
      <c r="AR62" s="336">
        <v>30</v>
      </c>
      <c r="AS62" s="336"/>
      <c r="AT62" s="336"/>
      <c r="AU62" s="336"/>
      <c r="AW62" s="104">
        <f t="shared" si="33"/>
        <v>0</v>
      </c>
      <c r="AX62" s="104">
        <f t="shared" si="34"/>
        <v>0</v>
      </c>
      <c r="AY62" s="104">
        <f t="shared" si="35"/>
        <v>300</v>
      </c>
      <c r="AZ62" s="104">
        <f t="shared" si="36"/>
        <v>70</v>
      </c>
      <c r="BA62" s="104">
        <f t="shared" si="37"/>
        <v>50</v>
      </c>
      <c r="BB62" s="104">
        <f t="shared" si="38"/>
        <v>280</v>
      </c>
      <c r="BC62" s="104">
        <f t="shared" si="39"/>
        <v>250</v>
      </c>
      <c r="BD62" s="104">
        <f t="shared" si="43"/>
        <v>30</v>
      </c>
      <c r="BE62" s="104">
        <f t="shared" si="44"/>
        <v>30</v>
      </c>
      <c r="BF62" s="104">
        <f t="shared" si="45"/>
        <v>30</v>
      </c>
      <c r="BG62" s="105">
        <f t="shared" si="46"/>
        <v>1040</v>
      </c>
    </row>
    <row r="63" spans="1:59" ht="18.75" customHeight="1" x14ac:dyDescent="0.25">
      <c r="A63" s="281">
        <v>59</v>
      </c>
      <c r="B63" s="480" t="s">
        <v>637</v>
      </c>
      <c r="C63" s="485"/>
      <c r="D63" s="483" t="s">
        <v>567</v>
      </c>
      <c r="E63" s="338">
        <v>12</v>
      </c>
      <c r="F63" s="338">
        <v>12</v>
      </c>
      <c r="G63" s="338"/>
      <c r="H63" s="338">
        <v>12</v>
      </c>
      <c r="I63" s="338">
        <v>12</v>
      </c>
      <c r="J63" s="338">
        <v>12</v>
      </c>
      <c r="K63" s="338">
        <v>12</v>
      </c>
      <c r="L63" s="338">
        <v>12</v>
      </c>
      <c r="M63" s="338">
        <v>12</v>
      </c>
      <c r="N63" s="338">
        <v>12</v>
      </c>
      <c r="O63" s="338">
        <v>12</v>
      </c>
      <c r="P63" s="338">
        <v>12</v>
      </c>
      <c r="Q63" s="338">
        <v>12</v>
      </c>
      <c r="R63" s="338">
        <v>12</v>
      </c>
      <c r="S63" s="338">
        <v>12</v>
      </c>
      <c r="T63" s="338">
        <v>12</v>
      </c>
      <c r="U63" s="338">
        <v>12</v>
      </c>
      <c r="V63" s="338">
        <v>12</v>
      </c>
      <c r="W63" s="338">
        <v>12</v>
      </c>
      <c r="X63" s="338">
        <v>12</v>
      </c>
      <c r="Y63" s="338">
        <v>12</v>
      </c>
      <c r="Z63" s="338">
        <v>12</v>
      </c>
      <c r="AA63" s="338">
        <v>12</v>
      </c>
      <c r="AB63" s="338">
        <v>12</v>
      </c>
      <c r="AC63" s="338">
        <v>12</v>
      </c>
      <c r="AD63" s="338">
        <v>12</v>
      </c>
      <c r="AE63" s="338">
        <v>12</v>
      </c>
      <c r="AF63" s="338">
        <v>12</v>
      </c>
      <c r="AG63" s="338">
        <v>12</v>
      </c>
      <c r="AH63" s="338">
        <v>12</v>
      </c>
      <c r="AI63" s="338">
        <v>12</v>
      </c>
      <c r="AJ63" s="338"/>
      <c r="AK63" s="338">
        <v>12</v>
      </c>
      <c r="AL63" s="338">
        <v>12</v>
      </c>
      <c r="AM63" s="338">
        <v>12</v>
      </c>
      <c r="AN63" s="338">
        <v>12</v>
      </c>
      <c r="AO63" s="338">
        <v>12</v>
      </c>
      <c r="AP63" s="338">
        <v>12</v>
      </c>
      <c r="AQ63" s="338">
        <v>12</v>
      </c>
      <c r="AR63" s="338">
        <v>12</v>
      </c>
      <c r="AS63" s="338">
        <v>12</v>
      </c>
      <c r="AT63" s="338">
        <v>12</v>
      </c>
      <c r="AU63" s="338">
        <v>12</v>
      </c>
      <c r="AW63" s="104">
        <f t="shared" si="33"/>
        <v>12</v>
      </c>
      <c r="AX63" s="104">
        <f t="shared" si="34"/>
        <v>12</v>
      </c>
      <c r="AY63" s="104">
        <f t="shared" si="35"/>
        <v>120</v>
      </c>
      <c r="AZ63" s="104">
        <f t="shared" si="36"/>
        <v>36</v>
      </c>
      <c r="BA63" s="104">
        <f t="shared" si="37"/>
        <v>48</v>
      </c>
      <c r="BB63" s="104">
        <f t="shared" si="38"/>
        <v>72</v>
      </c>
      <c r="BC63" s="104">
        <f t="shared" si="39"/>
        <v>60</v>
      </c>
      <c r="BD63" s="104">
        <f t="shared" si="43"/>
        <v>36</v>
      </c>
      <c r="BE63" s="104">
        <f t="shared" si="44"/>
        <v>48</v>
      </c>
      <c r="BF63" s="104">
        <f t="shared" si="45"/>
        <v>48</v>
      </c>
      <c r="BG63" s="105">
        <f t="shared" si="46"/>
        <v>492</v>
      </c>
    </row>
    <row r="64" spans="1:59" ht="18.75" customHeight="1" x14ac:dyDescent="0.25">
      <c r="A64" s="281">
        <v>60</v>
      </c>
      <c r="B64" s="481" t="s">
        <v>199</v>
      </c>
      <c r="C64" s="485"/>
      <c r="D64" s="483" t="s">
        <v>567</v>
      </c>
      <c r="E64" s="338">
        <v>0</v>
      </c>
      <c r="F64" s="338">
        <v>0</v>
      </c>
      <c r="G64" s="338"/>
      <c r="H64" s="338">
        <v>10</v>
      </c>
      <c r="I64" s="338">
        <v>2</v>
      </c>
      <c r="J64" s="338">
        <v>2</v>
      </c>
      <c r="K64" s="338">
        <v>4</v>
      </c>
      <c r="L64" s="338">
        <v>12</v>
      </c>
      <c r="M64" s="338">
        <v>2</v>
      </c>
      <c r="N64" s="338">
        <v>4</v>
      </c>
      <c r="O64" s="338">
        <v>2</v>
      </c>
      <c r="P64" s="338">
        <v>4</v>
      </c>
      <c r="Q64" s="338">
        <v>0</v>
      </c>
      <c r="R64" s="338">
        <v>12</v>
      </c>
      <c r="S64" s="338">
        <v>8</v>
      </c>
      <c r="T64" s="338">
        <v>8</v>
      </c>
      <c r="U64" s="338">
        <v>18</v>
      </c>
      <c r="V64" s="338">
        <v>6</v>
      </c>
      <c r="W64" s="338">
        <v>4</v>
      </c>
      <c r="X64" s="338">
        <v>6</v>
      </c>
      <c r="Y64" s="338">
        <v>2</v>
      </c>
      <c r="Z64" s="338">
        <v>8</v>
      </c>
      <c r="AA64" s="338">
        <v>4</v>
      </c>
      <c r="AB64" s="338">
        <v>6</v>
      </c>
      <c r="AC64" s="338">
        <v>6</v>
      </c>
      <c r="AD64" s="338">
        <v>12</v>
      </c>
      <c r="AE64" s="338">
        <v>12</v>
      </c>
      <c r="AF64" s="338">
        <v>4</v>
      </c>
      <c r="AG64" s="338">
        <v>8</v>
      </c>
      <c r="AH64" s="338">
        <v>4</v>
      </c>
      <c r="AI64" s="338">
        <v>6</v>
      </c>
      <c r="AJ64" s="338"/>
      <c r="AK64" s="338">
        <v>10</v>
      </c>
      <c r="AL64" s="338">
        <v>6</v>
      </c>
      <c r="AM64" s="338">
        <v>4</v>
      </c>
      <c r="AN64" s="338">
        <v>10</v>
      </c>
      <c r="AO64" s="338">
        <v>6</v>
      </c>
      <c r="AP64" s="338">
        <v>6</v>
      </c>
      <c r="AQ64" s="338">
        <v>2</v>
      </c>
      <c r="AR64" s="338">
        <v>6</v>
      </c>
      <c r="AS64" s="338">
        <v>0</v>
      </c>
      <c r="AT64" s="338">
        <v>2</v>
      </c>
      <c r="AU64" s="338">
        <v>0</v>
      </c>
      <c r="AW64" s="104">
        <f t="shared" si="33"/>
        <v>0</v>
      </c>
      <c r="AX64" s="104">
        <f t="shared" si="34"/>
        <v>0</v>
      </c>
      <c r="AY64" s="104">
        <f t="shared" si="35"/>
        <v>42</v>
      </c>
      <c r="AZ64" s="104">
        <f t="shared" si="36"/>
        <v>28</v>
      </c>
      <c r="BA64" s="104">
        <f t="shared" si="37"/>
        <v>34</v>
      </c>
      <c r="BB64" s="104">
        <f t="shared" si="38"/>
        <v>38</v>
      </c>
      <c r="BC64" s="104">
        <f t="shared" si="39"/>
        <v>34</v>
      </c>
      <c r="BD64" s="104">
        <f t="shared" si="43"/>
        <v>20</v>
      </c>
      <c r="BE64" s="104">
        <f t="shared" si="44"/>
        <v>24</v>
      </c>
      <c r="BF64" s="104">
        <f t="shared" si="45"/>
        <v>8</v>
      </c>
      <c r="BG64" s="105">
        <f t="shared" si="46"/>
        <v>228</v>
      </c>
    </row>
    <row r="65" spans="1:59" ht="18.75" customHeight="1" x14ac:dyDescent="0.25">
      <c r="A65" s="281">
        <v>61</v>
      </c>
      <c r="B65" s="481" t="s">
        <v>204</v>
      </c>
      <c r="C65" s="485"/>
      <c r="D65" s="483" t="s">
        <v>567</v>
      </c>
      <c r="E65" s="338">
        <v>0</v>
      </c>
      <c r="F65" s="338">
        <v>0</v>
      </c>
      <c r="G65" s="338"/>
      <c r="H65" s="338">
        <v>240</v>
      </c>
      <c r="I65" s="338">
        <v>48</v>
      </c>
      <c r="J65" s="338">
        <v>48</v>
      </c>
      <c r="K65" s="338">
        <v>96</v>
      </c>
      <c r="L65" s="338">
        <v>288</v>
      </c>
      <c r="M65" s="338">
        <v>48</v>
      </c>
      <c r="N65" s="338">
        <v>96</v>
      </c>
      <c r="O65" s="338">
        <v>120</v>
      </c>
      <c r="P65" s="338">
        <v>96</v>
      </c>
      <c r="Q65" s="338">
        <v>0</v>
      </c>
      <c r="R65" s="338">
        <v>288</v>
      </c>
      <c r="S65" s="338">
        <v>192</v>
      </c>
      <c r="T65" s="338">
        <v>192</v>
      </c>
      <c r="U65" s="338">
        <v>432</v>
      </c>
      <c r="V65" s="338">
        <v>180</v>
      </c>
      <c r="W65" s="338">
        <v>96</v>
      </c>
      <c r="X65" s="338">
        <v>144</v>
      </c>
      <c r="Y65" s="338">
        <v>120</v>
      </c>
      <c r="Z65" s="338">
        <v>264</v>
      </c>
      <c r="AA65" s="338">
        <v>96</v>
      </c>
      <c r="AB65" s="338">
        <v>144</v>
      </c>
      <c r="AC65" s="338">
        <v>144</v>
      </c>
      <c r="AD65" s="338">
        <v>360</v>
      </c>
      <c r="AE65" s="338">
        <v>288</v>
      </c>
      <c r="AF65" s="338">
        <v>96</v>
      </c>
      <c r="AG65" s="338">
        <v>192</v>
      </c>
      <c r="AH65" s="338">
        <v>96</v>
      </c>
      <c r="AI65" s="338">
        <v>144</v>
      </c>
      <c r="AJ65" s="338"/>
      <c r="AK65" s="338">
        <v>240</v>
      </c>
      <c r="AL65" s="338">
        <v>246</v>
      </c>
      <c r="AM65" s="338">
        <v>96</v>
      </c>
      <c r="AN65" s="338">
        <v>276</v>
      </c>
      <c r="AO65" s="338">
        <v>144</v>
      </c>
      <c r="AP65" s="338">
        <v>180</v>
      </c>
      <c r="AQ65" s="338">
        <v>24</v>
      </c>
      <c r="AR65" s="338">
        <v>144</v>
      </c>
      <c r="AS65" s="338">
        <v>0</v>
      </c>
      <c r="AT65" s="338">
        <v>48</v>
      </c>
      <c r="AU65" s="338">
        <v>0</v>
      </c>
      <c r="AW65" s="104">
        <f t="shared" si="33"/>
        <v>0</v>
      </c>
      <c r="AX65" s="104">
        <f t="shared" si="34"/>
        <v>0</v>
      </c>
      <c r="AY65" s="104">
        <f t="shared" si="35"/>
        <v>1080</v>
      </c>
      <c r="AZ65" s="104">
        <f t="shared" si="36"/>
        <v>672</v>
      </c>
      <c r="BA65" s="104">
        <f t="shared" si="37"/>
        <v>852</v>
      </c>
      <c r="BB65" s="104">
        <f t="shared" si="38"/>
        <v>1128</v>
      </c>
      <c r="BC65" s="104">
        <f t="shared" si="39"/>
        <v>816</v>
      </c>
      <c r="BD65" s="104">
        <f t="shared" si="43"/>
        <v>582</v>
      </c>
      <c r="BE65" s="104">
        <f t="shared" si="44"/>
        <v>624</v>
      </c>
      <c r="BF65" s="104">
        <f t="shared" si="45"/>
        <v>192</v>
      </c>
      <c r="BG65" s="105">
        <f t="shared" si="46"/>
        <v>5946</v>
      </c>
    </row>
    <row r="66" spans="1:59" x14ac:dyDescent="0.25">
      <c r="A66" s="281">
        <v>62</v>
      </c>
      <c r="B66" s="300" t="s">
        <v>545</v>
      </c>
      <c r="C66" s="404"/>
      <c r="D66" s="301" t="s">
        <v>166</v>
      </c>
      <c r="E66" s="301">
        <v>0</v>
      </c>
      <c r="F66" s="301">
        <v>0</v>
      </c>
      <c r="G66" s="301"/>
      <c r="H66" s="301">
        <v>330</v>
      </c>
      <c r="I66" s="301">
        <v>26</v>
      </c>
      <c r="J66" s="301">
        <v>29</v>
      </c>
      <c r="K66" s="301">
        <v>35</v>
      </c>
      <c r="L66" s="301">
        <v>60</v>
      </c>
      <c r="M66" s="301">
        <v>7</v>
      </c>
      <c r="N66" s="301">
        <v>26</v>
      </c>
      <c r="O66" s="301">
        <v>28</v>
      </c>
      <c r="P66" s="301">
        <v>37</v>
      </c>
      <c r="Q66" s="301">
        <v>250</v>
      </c>
      <c r="R66" s="301">
        <v>42</v>
      </c>
      <c r="S66" s="301">
        <v>25</v>
      </c>
      <c r="T66" s="301">
        <v>25</v>
      </c>
      <c r="U66" s="301">
        <v>60</v>
      </c>
      <c r="V66" s="301">
        <v>25</v>
      </c>
      <c r="W66" s="301">
        <v>25</v>
      </c>
      <c r="X66" s="301">
        <v>46</v>
      </c>
      <c r="Y66" s="301">
        <v>57</v>
      </c>
      <c r="Z66" s="301">
        <v>300</v>
      </c>
      <c r="AA66" s="301">
        <v>35</v>
      </c>
      <c r="AB66" s="301">
        <v>60</v>
      </c>
      <c r="AC66" s="301">
        <v>35</v>
      </c>
      <c r="AD66" s="301">
        <v>45</v>
      </c>
      <c r="AE66" s="301">
        <v>95</v>
      </c>
      <c r="AF66" s="301">
        <v>35</v>
      </c>
      <c r="AG66" s="301">
        <v>45</v>
      </c>
      <c r="AH66" s="301">
        <v>35</v>
      </c>
      <c r="AI66" s="301">
        <v>35</v>
      </c>
      <c r="AJ66" s="301"/>
      <c r="AK66" s="301">
        <v>165</v>
      </c>
      <c r="AL66" s="301">
        <v>24</v>
      </c>
      <c r="AM66" s="301">
        <v>25</v>
      </c>
      <c r="AN66" s="301">
        <v>73</v>
      </c>
      <c r="AO66" s="301">
        <v>7</v>
      </c>
      <c r="AP66" s="301">
        <v>24</v>
      </c>
      <c r="AQ66" s="301">
        <v>15</v>
      </c>
      <c r="AR66" s="301">
        <v>120</v>
      </c>
      <c r="AS66" s="301">
        <v>12</v>
      </c>
      <c r="AT66" s="301">
        <v>35</v>
      </c>
      <c r="AU66" s="301">
        <v>51</v>
      </c>
      <c r="AW66" s="104">
        <f t="shared" si="33"/>
        <v>0</v>
      </c>
      <c r="AX66" s="104">
        <f t="shared" si="34"/>
        <v>0</v>
      </c>
      <c r="AY66" s="104">
        <f t="shared" si="35"/>
        <v>828</v>
      </c>
      <c r="AZ66" s="104">
        <f t="shared" si="36"/>
        <v>92</v>
      </c>
      <c r="BA66" s="104">
        <f t="shared" si="37"/>
        <v>156</v>
      </c>
      <c r="BB66" s="104">
        <f t="shared" si="38"/>
        <v>532</v>
      </c>
      <c r="BC66" s="104">
        <f t="shared" si="39"/>
        <v>245</v>
      </c>
      <c r="BD66" s="104">
        <f t="shared" si="43"/>
        <v>214</v>
      </c>
      <c r="BE66" s="104">
        <f t="shared" si="44"/>
        <v>119</v>
      </c>
      <c r="BF66" s="104">
        <f t="shared" si="45"/>
        <v>218</v>
      </c>
      <c r="BG66" s="105">
        <f t="shared" si="46"/>
        <v>2404</v>
      </c>
    </row>
    <row r="67" spans="1:59" x14ac:dyDescent="0.25">
      <c r="A67" s="281">
        <v>63</v>
      </c>
      <c r="B67" s="300" t="s">
        <v>546</v>
      </c>
      <c r="C67" s="300"/>
      <c r="D67" s="301" t="s">
        <v>166</v>
      </c>
      <c r="E67" s="301">
        <v>0</v>
      </c>
      <c r="F67" s="301">
        <v>0</v>
      </c>
      <c r="G67" s="301"/>
      <c r="H67" s="301">
        <v>0</v>
      </c>
      <c r="I67" s="301">
        <v>0</v>
      </c>
      <c r="J67" s="301">
        <v>0</v>
      </c>
      <c r="K67" s="301">
        <v>0</v>
      </c>
      <c r="L67" s="301">
        <v>0</v>
      </c>
      <c r="M67" s="301">
        <v>0</v>
      </c>
      <c r="N67" s="301">
        <v>0</v>
      </c>
      <c r="O67" s="301">
        <v>0</v>
      </c>
      <c r="P67" s="301">
        <v>0</v>
      </c>
      <c r="Q67" s="301">
        <v>0</v>
      </c>
      <c r="R67" s="301">
        <v>0</v>
      </c>
      <c r="S67" s="301">
        <v>0</v>
      </c>
      <c r="T67" s="301">
        <v>0</v>
      </c>
      <c r="U67" s="301">
        <v>0</v>
      </c>
      <c r="V67" s="301">
        <v>0</v>
      </c>
      <c r="W67" s="301">
        <v>0</v>
      </c>
      <c r="X67" s="301">
        <v>0</v>
      </c>
      <c r="Y67" s="301">
        <v>0</v>
      </c>
      <c r="Z67" s="301">
        <v>0</v>
      </c>
      <c r="AA67" s="301">
        <v>0</v>
      </c>
      <c r="AB67" s="301">
        <v>0</v>
      </c>
      <c r="AC67" s="301">
        <v>0</v>
      </c>
      <c r="AD67" s="301">
        <v>0</v>
      </c>
      <c r="AE67" s="301">
        <v>0</v>
      </c>
      <c r="AF67" s="301">
        <v>0</v>
      </c>
      <c r="AG67" s="301">
        <v>0</v>
      </c>
      <c r="AH67" s="301">
        <v>0</v>
      </c>
      <c r="AI67" s="301">
        <v>0</v>
      </c>
      <c r="AJ67" s="301"/>
      <c r="AK67" s="301">
        <v>0</v>
      </c>
      <c r="AL67" s="301">
        <v>0</v>
      </c>
      <c r="AM67" s="301">
        <v>0</v>
      </c>
      <c r="AN67" s="301">
        <v>0</v>
      </c>
      <c r="AO67" s="301">
        <v>0</v>
      </c>
      <c r="AP67" s="301">
        <v>0</v>
      </c>
      <c r="AQ67" s="301">
        <v>0</v>
      </c>
      <c r="AR67" s="301">
        <v>0</v>
      </c>
      <c r="AS67" s="301">
        <v>0</v>
      </c>
      <c r="AT67" s="301">
        <v>0</v>
      </c>
      <c r="AU67" s="301">
        <v>0</v>
      </c>
      <c r="AW67" s="104">
        <f t="shared" si="33"/>
        <v>0</v>
      </c>
      <c r="AX67" s="104">
        <f t="shared" si="34"/>
        <v>0</v>
      </c>
      <c r="AY67" s="104">
        <f t="shared" si="35"/>
        <v>0</v>
      </c>
      <c r="AZ67" s="104">
        <f t="shared" si="36"/>
        <v>0</v>
      </c>
      <c r="BA67" s="104">
        <f t="shared" si="37"/>
        <v>0</v>
      </c>
      <c r="BB67" s="104">
        <f t="shared" si="38"/>
        <v>0</v>
      </c>
      <c r="BC67" s="104">
        <f t="shared" si="39"/>
        <v>0</v>
      </c>
      <c r="BD67" s="104">
        <f t="shared" ref="BD67:BD84" si="51">+SUM(AK67:AM67)</f>
        <v>0</v>
      </c>
      <c r="BE67" s="104">
        <f t="shared" ref="BE67:BE84" si="52">+SUM(AN67:AQ67)</f>
        <v>0</v>
      </c>
      <c r="BF67" s="104">
        <f t="shared" ref="BF67:BF84" si="53">+SUM(AR67:AU67)</f>
        <v>0</v>
      </c>
      <c r="BG67" s="105">
        <f t="shared" ref="BG67:BG84" si="54">SUM(AW67:BF67)</f>
        <v>0</v>
      </c>
    </row>
    <row r="68" spans="1:59" x14ac:dyDescent="0.25">
      <c r="A68" s="281">
        <v>64</v>
      </c>
      <c r="B68" s="300" t="s">
        <v>547</v>
      </c>
      <c r="C68" s="300"/>
      <c r="D68" s="301" t="s">
        <v>166</v>
      </c>
      <c r="E68" s="301">
        <v>0</v>
      </c>
      <c r="F68" s="301">
        <v>0</v>
      </c>
      <c r="G68" s="301"/>
      <c r="H68" s="301">
        <v>0</v>
      </c>
      <c r="I68" s="301">
        <v>0</v>
      </c>
      <c r="J68" s="301">
        <v>0</v>
      </c>
      <c r="K68" s="301">
        <v>0</v>
      </c>
      <c r="L68" s="301">
        <v>0</v>
      </c>
      <c r="M68" s="301">
        <v>0</v>
      </c>
      <c r="N68" s="301">
        <v>0</v>
      </c>
      <c r="O68" s="301">
        <v>0</v>
      </c>
      <c r="P68" s="301">
        <v>0</v>
      </c>
      <c r="Q68" s="301">
        <v>0</v>
      </c>
      <c r="R68" s="301">
        <v>0</v>
      </c>
      <c r="S68" s="301">
        <v>0</v>
      </c>
      <c r="T68" s="301">
        <v>0</v>
      </c>
      <c r="U68" s="301">
        <v>0</v>
      </c>
      <c r="V68" s="301">
        <v>0</v>
      </c>
      <c r="W68" s="301">
        <v>0</v>
      </c>
      <c r="X68" s="301">
        <v>0</v>
      </c>
      <c r="Y68" s="301">
        <v>0</v>
      </c>
      <c r="Z68" s="301">
        <v>0</v>
      </c>
      <c r="AA68" s="301">
        <v>0</v>
      </c>
      <c r="AB68" s="301">
        <v>0</v>
      </c>
      <c r="AC68" s="301">
        <v>0</v>
      </c>
      <c r="AD68" s="301">
        <v>0</v>
      </c>
      <c r="AE68" s="301">
        <v>0</v>
      </c>
      <c r="AF68" s="301">
        <v>0</v>
      </c>
      <c r="AG68" s="301">
        <v>0</v>
      </c>
      <c r="AH68" s="301">
        <v>0</v>
      </c>
      <c r="AI68" s="301">
        <v>0</v>
      </c>
      <c r="AJ68" s="301"/>
      <c r="AK68" s="301">
        <v>0</v>
      </c>
      <c r="AL68" s="301">
        <v>0</v>
      </c>
      <c r="AM68" s="301">
        <v>0</v>
      </c>
      <c r="AN68" s="301">
        <v>0</v>
      </c>
      <c r="AO68" s="301">
        <v>0</v>
      </c>
      <c r="AP68" s="301">
        <v>0</v>
      </c>
      <c r="AQ68" s="301">
        <v>0</v>
      </c>
      <c r="AR68" s="301">
        <v>0</v>
      </c>
      <c r="AS68" s="301">
        <v>0</v>
      </c>
      <c r="AT68" s="301">
        <v>0</v>
      </c>
      <c r="AU68" s="301">
        <v>0</v>
      </c>
      <c r="AW68" s="104">
        <f t="shared" si="33"/>
        <v>0</v>
      </c>
      <c r="AX68" s="104">
        <f t="shared" si="34"/>
        <v>0</v>
      </c>
      <c r="AY68" s="104">
        <f t="shared" si="35"/>
        <v>0</v>
      </c>
      <c r="AZ68" s="104">
        <f t="shared" si="36"/>
        <v>0</v>
      </c>
      <c r="BA68" s="104">
        <f t="shared" si="37"/>
        <v>0</v>
      </c>
      <c r="BB68" s="104">
        <f t="shared" si="38"/>
        <v>0</v>
      </c>
      <c r="BC68" s="104">
        <f t="shared" si="39"/>
        <v>0</v>
      </c>
      <c r="BD68" s="104">
        <f t="shared" si="51"/>
        <v>0</v>
      </c>
      <c r="BE68" s="104">
        <f t="shared" si="52"/>
        <v>0</v>
      </c>
      <c r="BF68" s="104">
        <f t="shared" si="53"/>
        <v>0</v>
      </c>
      <c r="BG68" s="105">
        <f t="shared" si="54"/>
        <v>0</v>
      </c>
    </row>
    <row r="69" spans="1:59" x14ac:dyDescent="0.25">
      <c r="A69" s="281">
        <v>65</v>
      </c>
      <c r="B69" s="300" t="s">
        <v>548</v>
      </c>
      <c r="C69" s="300"/>
      <c r="D69" s="301" t="s">
        <v>166</v>
      </c>
      <c r="E69" s="301">
        <v>0</v>
      </c>
      <c r="F69" s="301">
        <v>0</v>
      </c>
      <c r="G69" s="301"/>
      <c r="H69" s="301">
        <v>0</v>
      </c>
      <c r="I69" s="301">
        <v>0</v>
      </c>
      <c r="J69" s="301">
        <v>0</v>
      </c>
      <c r="K69" s="301">
        <v>0</v>
      </c>
      <c r="L69" s="301">
        <v>0</v>
      </c>
      <c r="M69" s="301">
        <v>0</v>
      </c>
      <c r="N69" s="301">
        <v>0</v>
      </c>
      <c r="O69" s="301">
        <v>0</v>
      </c>
      <c r="P69" s="301">
        <v>0</v>
      </c>
      <c r="Q69" s="301">
        <v>0</v>
      </c>
      <c r="R69" s="301">
        <v>0</v>
      </c>
      <c r="S69" s="301">
        <v>0</v>
      </c>
      <c r="T69" s="301">
        <v>0</v>
      </c>
      <c r="U69" s="301">
        <v>0</v>
      </c>
      <c r="V69" s="301">
        <v>0</v>
      </c>
      <c r="W69" s="301">
        <v>0</v>
      </c>
      <c r="X69" s="301">
        <v>0</v>
      </c>
      <c r="Y69" s="301">
        <v>0</v>
      </c>
      <c r="Z69" s="301">
        <v>0</v>
      </c>
      <c r="AA69" s="301">
        <v>0</v>
      </c>
      <c r="AB69" s="301">
        <v>0</v>
      </c>
      <c r="AC69" s="301">
        <v>0</v>
      </c>
      <c r="AD69" s="301">
        <v>0</v>
      </c>
      <c r="AE69" s="301">
        <v>0</v>
      </c>
      <c r="AF69" s="301">
        <v>0</v>
      </c>
      <c r="AG69" s="301">
        <v>0</v>
      </c>
      <c r="AH69" s="301">
        <v>0</v>
      </c>
      <c r="AI69" s="301">
        <v>0</v>
      </c>
      <c r="AJ69" s="301"/>
      <c r="AK69" s="301">
        <v>0</v>
      </c>
      <c r="AL69" s="301">
        <v>0</v>
      </c>
      <c r="AM69" s="301">
        <v>0</v>
      </c>
      <c r="AN69" s="301">
        <v>0</v>
      </c>
      <c r="AO69" s="301">
        <v>0</v>
      </c>
      <c r="AP69" s="301">
        <v>0</v>
      </c>
      <c r="AQ69" s="301">
        <v>0</v>
      </c>
      <c r="AR69" s="301">
        <v>0</v>
      </c>
      <c r="AS69" s="301">
        <v>0</v>
      </c>
      <c r="AT69" s="301">
        <v>0</v>
      </c>
      <c r="AU69" s="301">
        <v>0</v>
      </c>
      <c r="AW69" s="104">
        <f t="shared" si="33"/>
        <v>0</v>
      </c>
      <c r="AX69" s="104">
        <f t="shared" si="34"/>
        <v>0</v>
      </c>
      <c r="AY69" s="104">
        <f t="shared" si="35"/>
        <v>0</v>
      </c>
      <c r="AZ69" s="104">
        <f t="shared" si="36"/>
        <v>0</v>
      </c>
      <c r="BA69" s="104">
        <f t="shared" si="37"/>
        <v>0</v>
      </c>
      <c r="BB69" s="104">
        <f t="shared" si="38"/>
        <v>0</v>
      </c>
      <c r="BC69" s="104">
        <f t="shared" si="39"/>
        <v>0</v>
      </c>
      <c r="BD69" s="104">
        <f t="shared" si="51"/>
        <v>0</v>
      </c>
      <c r="BE69" s="104">
        <f t="shared" si="52"/>
        <v>0</v>
      </c>
      <c r="BF69" s="104">
        <f t="shared" si="53"/>
        <v>0</v>
      </c>
      <c r="BG69" s="105">
        <f t="shared" si="54"/>
        <v>0</v>
      </c>
    </row>
    <row r="70" spans="1:59" x14ac:dyDescent="0.25">
      <c r="A70" s="281">
        <v>66</v>
      </c>
      <c r="B70" s="300" t="s">
        <v>549</v>
      </c>
      <c r="C70" s="300"/>
      <c r="D70" s="301" t="s">
        <v>166</v>
      </c>
      <c r="E70" s="301">
        <v>0</v>
      </c>
      <c r="F70" s="301">
        <v>0</v>
      </c>
      <c r="G70" s="301"/>
      <c r="H70" s="301">
        <v>281</v>
      </c>
      <c r="I70" s="301">
        <v>22</v>
      </c>
      <c r="J70" s="301">
        <v>25</v>
      </c>
      <c r="K70" s="301">
        <v>30</v>
      </c>
      <c r="L70" s="301">
        <v>51</v>
      </c>
      <c r="M70" s="301">
        <v>6</v>
      </c>
      <c r="N70" s="301">
        <v>22</v>
      </c>
      <c r="O70" s="301">
        <v>24</v>
      </c>
      <c r="P70" s="301">
        <v>31</v>
      </c>
      <c r="Q70" s="301">
        <v>213</v>
      </c>
      <c r="R70" s="301">
        <v>36</v>
      </c>
      <c r="S70" s="301">
        <v>21</v>
      </c>
      <c r="T70" s="301">
        <v>21</v>
      </c>
      <c r="U70" s="301">
        <v>51</v>
      </c>
      <c r="V70" s="301">
        <v>21</v>
      </c>
      <c r="W70" s="301">
        <v>21</v>
      </c>
      <c r="X70" s="301">
        <v>39</v>
      </c>
      <c r="Y70" s="301">
        <v>48</v>
      </c>
      <c r="Z70" s="301">
        <v>255</v>
      </c>
      <c r="AA70" s="301">
        <v>30</v>
      </c>
      <c r="AB70" s="301">
        <v>51</v>
      </c>
      <c r="AC70" s="301">
        <v>30</v>
      </c>
      <c r="AD70" s="301">
        <v>38</v>
      </c>
      <c r="AE70" s="301">
        <v>81</v>
      </c>
      <c r="AF70" s="301">
        <v>30</v>
      </c>
      <c r="AG70" s="301">
        <v>38</v>
      </c>
      <c r="AH70" s="301">
        <v>30</v>
      </c>
      <c r="AI70" s="301">
        <v>30</v>
      </c>
      <c r="AJ70" s="301"/>
      <c r="AK70" s="301">
        <v>140</v>
      </c>
      <c r="AL70" s="301">
        <v>20</v>
      </c>
      <c r="AM70" s="301">
        <v>21</v>
      </c>
      <c r="AN70" s="301">
        <v>62</v>
      </c>
      <c r="AO70" s="301">
        <v>6</v>
      </c>
      <c r="AP70" s="301">
        <v>20</v>
      </c>
      <c r="AQ70" s="301">
        <v>13</v>
      </c>
      <c r="AR70" s="301">
        <v>102</v>
      </c>
      <c r="AS70" s="301">
        <v>10</v>
      </c>
      <c r="AT70" s="301">
        <v>30</v>
      </c>
      <c r="AU70" s="301">
        <v>43</v>
      </c>
      <c r="AW70" s="104">
        <f t="shared" si="33"/>
        <v>0</v>
      </c>
      <c r="AX70" s="104">
        <f t="shared" si="34"/>
        <v>0</v>
      </c>
      <c r="AY70" s="104">
        <f t="shared" si="35"/>
        <v>705</v>
      </c>
      <c r="AZ70" s="104">
        <f t="shared" si="36"/>
        <v>78</v>
      </c>
      <c r="BA70" s="104">
        <f t="shared" si="37"/>
        <v>132</v>
      </c>
      <c r="BB70" s="104">
        <f t="shared" si="38"/>
        <v>452</v>
      </c>
      <c r="BC70" s="104">
        <f t="shared" si="39"/>
        <v>209</v>
      </c>
      <c r="BD70" s="104">
        <f t="shared" si="51"/>
        <v>181</v>
      </c>
      <c r="BE70" s="104">
        <f t="shared" si="52"/>
        <v>101</v>
      </c>
      <c r="BF70" s="104">
        <f t="shared" si="53"/>
        <v>185</v>
      </c>
      <c r="BG70" s="105">
        <f t="shared" si="54"/>
        <v>2043</v>
      </c>
    </row>
    <row r="71" spans="1:59" x14ac:dyDescent="0.25">
      <c r="A71" s="281">
        <v>67</v>
      </c>
      <c r="B71" s="300" t="s">
        <v>550</v>
      </c>
      <c r="C71" s="300"/>
      <c r="D71" s="301" t="s">
        <v>166</v>
      </c>
      <c r="E71" s="301">
        <v>0</v>
      </c>
      <c r="F71" s="301">
        <v>0</v>
      </c>
      <c r="G71" s="301"/>
      <c r="H71" s="301">
        <v>281</v>
      </c>
      <c r="I71" s="301">
        <v>22</v>
      </c>
      <c r="J71" s="301">
        <v>25</v>
      </c>
      <c r="K71" s="301">
        <v>30</v>
      </c>
      <c r="L71" s="301">
        <v>51</v>
      </c>
      <c r="M71" s="301">
        <v>6</v>
      </c>
      <c r="N71" s="301">
        <v>22</v>
      </c>
      <c r="O71" s="301">
        <v>24</v>
      </c>
      <c r="P71" s="301">
        <v>31</v>
      </c>
      <c r="Q71" s="301">
        <v>213</v>
      </c>
      <c r="R71" s="301">
        <v>36</v>
      </c>
      <c r="S71" s="301">
        <v>21</v>
      </c>
      <c r="T71" s="301">
        <v>21</v>
      </c>
      <c r="U71" s="301">
        <v>51</v>
      </c>
      <c r="V71" s="301">
        <v>21</v>
      </c>
      <c r="W71" s="301">
        <v>21</v>
      </c>
      <c r="X71" s="301">
        <v>39</v>
      </c>
      <c r="Y71" s="301">
        <v>48</v>
      </c>
      <c r="Z71" s="301">
        <v>255</v>
      </c>
      <c r="AA71" s="301">
        <v>30</v>
      </c>
      <c r="AB71" s="301">
        <v>51</v>
      </c>
      <c r="AC71" s="301">
        <v>30</v>
      </c>
      <c r="AD71" s="301">
        <v>38</v>
      </c>
      <c r="AE71" s="301">
        <v>81</v>
      </c>
      <c r="AF71" s="301">
        <v>30</v>
      </c>
      <c r="AG71" s="301">
        <v>38</v>
      </c>
      <c r="AH71" s="301">
        <v>30</v>
      </c>
      <c r="AI71" s="301">
        <v>30</v>
      </c>
      <c r="AJ71" s="301"/>
      <c r="AK71" s="301">
        <v>140</v>
      </c>
      <c r="AL71" s="301">
        <v>20</v>
      </c>
      <c r="AM71" s="301">
        <v>21</v>
      </c>
      <c r="AN71" s="301">
        <v>62</v>
      </c>
      <c r="AO71" s="301">
        <v>6</v>
      </c>
      <c r="AP71" s="301">
        <v>20</v>
      </c>
      <c r="AQ71" s="301">
        <v>13</v>
      </c>
      <c r="AR71" s="301">
        <v>102</v>
      </c>
      <c r="AS71" s="301">
        <v>10</v>
      </c>
      <c r="AT71" s="301">
        <v>30</v>
      </c>
      <c r="AU71" s="301">
        <v>43</v>
      </c>
      <c r="AW71" s="104">
        <f t="shared" si="33"/>
        <v>0</v>
      </c>
      <c r="AX71" s="104">
        <f t="shared" si="34"/>
        <v>0</v>
      </c>
      <c r="AY71" s="104">
        <f t="shared" si="35"/>
        <v>705</v>
      </c>
      <c r="AZ71" s="104">
        <f t="shared" si="36"/>
        <v>78</v>
      </c>
      <c r="BA71" s="104">
        <f t="shared" si="37"/>
        <v>132</v>
      </c>
      <c r="BB71" s="104">
        <f t="shared" si="38"/>
        <v>452</v>
      </c>
      <c r="BC71" s="104">
        <f t="shared" si="39"/>
        <v>209</v>
      </c>
      <c r="BD71" s="104">
        <f t="shared" si="51"/>
        <v>181</v>
      </c>
      <c r="BE71" s="104">
        <f t="shared" si="52"/>
        <v>101</v>
      </c>
      <c r="BF71" s="104">
        <f t="shared" si="53"/>
        <v>185</v>
      </c>
      <c r="BG71" s="105">
        <f t="shared" si="54"/>
        <v>2043</v>
      </c>
    </row>
    <row r="72" spans="1:59" x14ac:dyDescent="0.25">
      <c r="A72" s="281">
        <v>68</v>
      </c>
      <c r="B72" s="300" t="s">
        <v>551</v>
      </c>
      <c r="C72" s="300"/>
      <c r="D72" s="301" t="s">
        <v>166</v>
      </c>
      <c r="E72" s="301">
        <v>0</v>
      </c>
      <c r="F72" s="301">
        <v>0</v>
      </c>
      <c r="G72" s="301"/>
      <c r="H72" s="301">
        <v>0</v>
      </c>
      <c r="I72" s="301">
        <v>0</v>
      </c>
      <c r="J72" s="301">
        <v>0</v>
      </c>
      <c r="K72" s="301">
        <v>0</v>
      </c>
      <c r="L72" s="301">
        <v>0</v>
      </c>
      <c r="M72" s="301">
        <v>0</v>
      </c>
      <c r="N72" s="301">
        <v>0</v>
      </c>
      <c r="O72" s="301">
        <v>0</v>
      </c>
      <c r="P72" s="301">
        <v>0</v>
      </c>
      <c r="Q72" s="301">
        <v>0</v>
      </c>
      <c r="R72" s="301">
        <v>0</v>
      </c>
      <c r="S72" s="301">
        <v>0</v>
      </c>
      <c r="T72" s="301">
        <v>0</v>
      </c>
      <c r="U72" s="301">
        <v>0</v>
      </c>
      <c r="V72" s="301">
        <v>0</v>
      </c>
      <c r="W72" s="301">
        <v>0</v>
      </c>
      <c r="X72" s="301">
        <v>0</v>
      </c>
      <c r="Y72" s="301">
        <v>0</v>
      </c>
      <c r="Z72" s="301">
        <v>0</v>
      </c>
      <c r="AA72" s="301">
        <v>0</v>
      </c>
      <c r="AB72" s="301">
        <v>0</v>
      </c>
      <c r="AC72" s="301">
        <v>0</v>
      </c>
      <c r="AD72" s="301">
        <v>0</v>
      </c>
      <c r="AE72" s="301">
        <v>0</v>
      </c>
      <c r="AF72" s="301">
        <v>0</v>
      </c>
      <c r="AG72" s="301">
        <v>0</v>
      </c>
      <c r="AH72" s="301">
        <v>0</v>
      </c>
      <c r="AI72" s="301">
        <v>0</v>
      </c>
      <c r="AJ72" s="301"/>
      <c r="AK72" s="301">
        <v>0</v>
      </c>
      <c r="AL72" s="301">
        <v>0</v>
      </c>
      <c r="AM72" s="301">
        <v>0</v>
      </c>
      <c r="AN72" s="301">
        <v>0</v>
      </c>
      <c r="AO72" s="301">
        <v>0</v>
      </c>
      <c r="AP72" s="301">
        <v>0</v>
      </c>
      <c r="AQ72" s="301">
        <v>0</v>
      </c>
      <c r="AR72" s="301">
        <v>0</v>
      </c>
      <c r="AS72" s="301">
        <v>0</v>
      </c>
      <c r="AT72" s="301">
        <v>0</v>
      </c>
      <c r="AU72" s="301">
        <v>0</v>
      </c>
      <c r="AW72" s="104">
        <f t="shared" si="33"/>
        <v>0</v>
      </c>
      <c r="AX72" s="104">
        <f t="shared" si="34"/>
        <v>0</v>
      </c>
      <c r="AY72" s="104">
        <f t="shared" si="35"/>
        <v>0</v>
      </c>
      <c r="AZ72" s="104">
        <f t="shared" si="36"/>
        <v>0</v>
      </c>
      <c r="BA72" s="104">
        <f t="shared" si="37"/>
        <v>0</v>
      </c>
      <c r="BB72" s="104">
        <f t="shared" si="38"/>
        <v>0</v>
      </c>
      <c r="BC72" s="104">
        <f t="shared" si="39"/>
        <v>0</v>
      </c>
      <c r="BD72" s="104">
        <f t="shared" si="51"/>
        <v>0</v>
      </c>
      <c r="BE72" s="104">
        <f t="shared" si="52"/>
        <v>0</v>
      </c>
      <c r="BF72" s="104">
        <f t="shared" si="53"/>
        <v>0</v>
      </c>
      <c r="BG72" s="105">
        <f t="shared" si="54"/>
        <v>0</v>
      </c>
    </row>
    <row r="73" spans="1:59" x14ac:dyDescent="0.25">
      <c r="A73" s="281">
        <v>69</v>
      </c>
      <c r="B73" s="300" t="s">
        <v>552</v>
      </c>
      <c r="C73" s="300"/>
      <c r="D73" s="301" t="s">
        <v>166</v>
      </c>
      <c r="E73" s="301">
        <v>0</v>
      </c>
      <c r="F73" s="301">
        <v>0</v>
      </c>
      <c r="G73" s="301"/>
      <c r="H73" s="301">
        <v>0</v>
      </c>
      <c r="I73" s="301">
        <v>0</v>
      </c>
      <c r="J73" s="301">
        <v>0</v>
      </c>
      <c r="K73" s="301">
        <v>0</v>
      </c>
      <c r="L73" s="301">
        <v>0</v>
      </c>
      <c r="M73" s="301">
        <v>0</v>
      </c>
      <c r="N73" s="301">
        <v>0</v>
      </c>
      <c r="O73" s="301">
        <v>0</v>
      </c>
      <c r="P73" s="301">
        <v>0</v>
      </c>
      <c r="Q73" s="301">
        <v>0</v>
      </c>
      <c r="R73" s="301">
        <v>0</v>
      </c>
      <c r="S73" s="301">
        <v>0</v>
      </c>
      <c r="T73" s="301">
        <v>0</v>
      </c>
      <c r="U73" s="301">
        <v>0</v>
      </c>
      <c r="V73" s="301">
        <v>0</v>
      </c>
      <c r="W73" s="301">
        <v>0</v>
      </c>
      <c r="X73" s="301">
        <v>0</v>
      </c>
      <c r="Y73" s="301">
        <v>0</v>
      </c>
      <c r="Z73" s="301">
        <v>0</v>
      </c>
      <c r="AA73" s="301">
        <v>0</v>
      </c>
      <c r="AB73" s="301">
        <v>0</v>
      </c>
      <c r="AC73" s="301">
        <v>0</v>
      </c>
      <c r="AD73" s="301">
        <v>0</v>
      </c>
      <c r="AE73" s="301">
        <v>0</v>
      </c>
      <c r="AF73" s="301">
        <v>0</v>
      </c>
      <c r="AG73" s="301">
        <v>0</v>
      </c>
      <c r="AH73" s="301">
        <v>0</v>
      </c>
      <c r="AI73" s="301">
        <v>0</v>
      </c>
      <c r="AJ73" s="301"/>
      <c r="AK73" s="301">
        <v>0</v>
      </c>
      <c r="AL73" s="301">
        <v>0</v>
      </c>
      <c r="AM73" s="301">
        <v>0</v>
      </c>
      <c r="AN73" s="301">
        <v>0</v>
      </c>
      <c r="AO73" s="301">
        <v>0</v>
      </c>
      <c r="AP73" s="301">
        <v>0</v>
      </c>
      <c r="AQ73" s="301">
        <v>0</v>
      </c>
      <c r="AR73" s="301">
        <v>0</v>
      </c>
      <c r="AS73" s="301">
        <v>0</v>
      </c>
      <c r="AT73" s="301">
        <v>0</v>
      </c>
      <c r="AU73" s="301">
        <v>0</v>
      </c>
      <c r="AW73" s="104">
        <f t="shared" si="33"/>
        <v>0</v>
      </c>
      <c r="AX73" s="104">
        <f t="shared" si="34"/>
        <v>0</v>
      </c>
      <c r="AY73" s="104">
        <f t="shared" si="35"/>
        <v>0</v>
      </c>
      <c r="AZ73" s="104">
        <f t="shared" si="36"/>
        <v>0</v>
      </c>
      <c r="BA73" s="104">
        <f t="shared" si="37"/>
        <v>0</v>
      </c>
      <c r="BB73" s="104">
        <f t="shared" si="38"/>
        <v>0</v>
      </c>
      <c r="BC73" s="104">
        <f t="shared" si="39"/>
        <v>0</v>
      </c>
      <c r="BD73" s="104">
        <f t="shared" si="51"/>
        <v>0</v>
      </c>
      <c r="BE73" s="104">
        <f t="shared" si="52"/>
        <v>0</v>
      </c>
      <c r="BF73" s="104">
        <f t="shared" si="53"/>
        <v>0</v>
      </c>
      <c r="BG73" s="105">
        <f t="shared" si="54"/>
        <v>0</v>
      </c>
    </row>
    <row r="74" spans="1:59" x14ac:dyDescent="0.25">
      <c r="A74" s="281">
        <v>70</v>
      </c>
      <c r="B74" s="300" t="s">
        <v>553</v>
      </c>
      <c r="C74" s="300"/>
      <c r="D74" s="301" t="s">
        <v>166</v>
      </c>
      <c r="E74" s="301">
        <v>0</v>
      </c>
      <c r="F74" s="301">
        <v>0</v>
      </c>
      <c r="G74" s="301"/>
      <c r="H74" s="301">
        <v>281</v>
      </c>
      <c r="I74" s="301">
        <v>22</v>
      </c>
      <c r="J74" s="301">
        <v>25</v>
      </c>
      <c r="K74" s="301">
        <v>30</v>
      </c>
      <c r="L74" s="301">
        <v>51</v>
      </c>
      <c r="M74" s="301">
        <v>6</v>
      </c>
      <c r="N74" s="301">
        <v>22</v>
      </c>
      <c r="O74" s="301">
        <v>24</v>
      </c>
      <c r="P74" s="301">
        <v>31</v>
      </c>
      <c r="Q74" s="301">
        <v>213</v>
      </c>
      <c r="R74" s="301">
        <v>36</v>
      </c>
      <c r="S74" s="301">
        <v>21</v>
      </c>
      <c r="T74" s="301">
        <v>21</v>
      </c>
      <c r="U74" s="301">
        <v>51</v>
      </c>
      <c r="V74" s="301">
        <v>21</v>
      </c>
      <c r="W74" s="301">
        <v>21</v>
      </c>
      <c r="X74" s="301">
        <v>39</v>
      </c>
      <c r="Y74" s="301">
        <v>48</v>
      </c>
      <c r="Z74" s="301">
        <v>255</v>
      </c>
      <c r="AA74" s="301">
        <v>30</v>
      </c>
      <c r="AB74" s="301">
        <v>51</v>
      </c>
      <c r="AC74" s="301">
        <v>30</v>
      </c>
      <c r="AD74" s="301">
        <v>38</v>
      </c>
      <c r="AE74" s="301">
        <v>81</v>
      </c>
      <c r="AF74" s="301">
        <v>30</v>
      </c>
      <c r="AG74" s="301">
        <v>38</v>
      </c>
      <c r="AH74" s="301">
        <v>30</v>
      </c>
      <c r="AI74" s="301">
        <v>30</v>
      </c>
      <c r="AJ74" s="301"/>
      <c r="AK74" s="301">
        <v>140</v>
      </c>
      <c r="AL74" s="301">
        <v>20</v>
      </c>
      <c r="AM74" s="301">
        <v>21</v>
      </c>
      <c r="AN74" s="301">
        <v>62</v>
      </c>
      <c r="AO74" s="301">
        <v>6</v>
      </c>
      <c r="AP74" s="301">
        <v>20</v>
      </c>
      <c r="AQ74" s="301">
        <v>13</v>
      </c>
      <c r="AR74" s="301">
        <v>102</v>
      </c>
      <c r="AS74" s="301">
        <v>10</v>
      </c>
      <c r="AT74" s="301">
        <v>30</v>
      </c>
      <c r="AU74" s="301">
        <v>43</v>
      </c>
      <c r="AW74" s="104">
        <f t="shared" si="33"/>
        <v>0</v>
      </c>
      <c r="AX74" s="104">
        <f t="shared" si="34"/>
        <v>0</v>
      </c>
      <c r="AY74" s="104">
        <f t="shared" si="35"/>
        <v>705</v>
      </c>
      <c r="AZ74" s="104">
        <f t="shared" si="36"/>
        <v>78</v>
      </c>
      <c r="BA74" s="104">
        <f t="shared" si="37"/>
        <v>132</v>
      </c>
      <c r="BB74" s="104">
        <f t="shared" si="38"/>
        <v>452</v>
      </c>
      <c r="BC74" s="104">
        <f t="shared" si="39"/>
        <v>209</v>
      </c>
      <c r="BD74" s="104">
        <f t="shared" si="51"/>
        <v>181</v>
      </c>
      <c r="BE74" s="104">
        <f t="shared" si="52"/>
        <v>101</v>
      </c>
      <c r="BF74" s="104">
        <f t="shared" si="53"/>
        <v>185</v>
      </c>
      <c r="BG74" s="105">
        <f t="shared" si="54"/>
        <v>2043</v>
      </c>
    </row>
    <row r="75" spans="1:59" ht="14.25" customHeight="1" x14ac:dyDescent="0.25">
      <c r="A75" s="281">
        <v>71</v>
      </c>
      <c r="B75" s="300" t="s">
        <v>554</v>
      </c>
      <c r="C75" s="300"/>
      <c r="D75" s="302" t="s">
        <v>562</v>
      </c>
      <c r="E75" s="301">
        <v>400</v>
      </c>
      <c r="F75" s="301">
        <v>0</v>
      </c>
      <c r="G75" s="301"/>
      <c r="H75" s="301">
        <v>1860</v>
      </c>
      <c r="I75" s="301">
        <v>160</v>
      </c>
      <c r="J75" s="301">
        <v>130</v>
      </c>
      <c r="K75" s="301">
        <v>130</v>
      </c>
      <c r="L75" s="301">
        <v>240</v>
      </c>
      <c r="M75" s="301">
        <v>30</v>
      </c>
      <c r="N75" s="301">
        <v>120</v>
      </c>
      <c r="O75" s="301">
        <v>80</v>
      </c>
      <c r="P75" s="301">
        <v>120</v>
      </c>
      <c r="Q75" s="301">
        <v>890</v>
      </c>
      <c r="R75" s="301">
        <v>140</v>
      </c>
      <c r="S75" s="301">
        <v>90</v>
      </c>
      <c r="T75" s="301">
        <v>150</v>
      </c>
      <c r="U75" s="301">
        <v>220</v>
      </c>
      <c r="V75" s="301">
        <v>200</v>
      </c>
      <c r="W75" s="301">
        <v>80</v>
      </c>
      <c r="X75" s="301">
        <v>210</v>
      </c>
      <c r="Y75" s="301">
        <v>160</v>
      </c>
      <c r="Z75" s="301">
        <v>930</v>
      </c>
      <c r="AA75" s="301">
        <v>130</v>
      </c>
      <c r="AB75" s="301">
        <v>200</v>
      </c>
      <c r="AC75" s="301">
        <v>130</v>
      </c>
      <c r="AD75" s="301">
        <v>240</v>
      </c>
      <c r="AE75" s="301">
        <v>320</v>
      </c>
      <c r="AF75" s="301">
        <v>100</v>
      </c>
      <c r="AG75" s="301">
        <v>120</v>
      </c>
      <c r="AH75" s="301">
        <v>90</v>
      </c>
      <c r="AI75" s="301">
        <v>90</v>
      </c>
      <c r="AJ75" s="301"/>
      <c r="AK75" s="301">
        <v>480</v>
      </c>
      <c r="AL75" s="301">
        <v>70</v>
      </c>
      <c r="AM75" s="301">
        <v>90</v>
      </c>
      <c r="AN75" s="301">
        <v>300</v>
      </c>
      <c r="AO75" s="301">
        <v>80</v>
      </c>
      <c r="AP75" s="301">
        <v>130</v>
      </c>
      <c r="AQ75" s="301">
        <v>80</v>
      </c>
      <c r="AR75" s="301">
        <v>380</v>
      </c>
      <c r="AS75" s="301">
        <v>60</v>
      </c>
      <c r="AT75" s="301">
        <v>60</v>
      </c>
      <c r="AU75" s="301">
        <v>150</v>
      </c>
      <c r="AW75" s="104">
        <f t="shared" si="33"/>
        <v>400</v>
      </c>
      <c r="AX75" s="104">
        <f t="shared" si="34"/>
        <v>0</v>
      </c>
      <c r="AY75" s="104">
        <f t="shared" si="35"/>
        <v>3760</v>
      </c>
      <c r="AZ75" s="104">
        <f t="shared" si="36"/>
        <v>380</v>
      </c>
      <c r="BA75" s="104">
        <f t="shared" si="37"/>
        <v>710</v>
      </c>
      <c r="BB75" s="104">
        <f t="shared" si="38"/>
        <v>1790</v>
      </c>
      <c r="BC75" s="104">
        <f t="shared" si="39"/>
        <v>720</v>
      </c>
      <c r="BD75" s="104">
        <f t="shared" si="51"/>
        <v>640</v>
      </c>
      <c r="BE75" s="104">
        <f t="shared" si="52"/>
        <v>590</v>
      </c>
      <c r="BF75" s="104">
        <f t="shared" si="53"/>
        <v>650</v>
      </c>
      <c r="BG75" s="105">
        <f t="shared" si="54"/>
        <v>9640</v>
      </c>
    </row>
    <row r="76" spans="1:59" x14ac:dyDescent="0.25">
      <c r="A76" s="281">
        <v>72</v>
      </c>
      <c r="B76" s="300" t="s">
        <v>555</v>
      </c>
      <c r="C76" s="300"/>
      <c r="D76" s="301" t="s">
        <v>561</v>
      </c>
      <c r="E76" s="301">
        <v>0</v>
      </c>
      <c r="F76" s="301">
        <v>0</v>
      </c>
      <c r="G76" s="301"/>
      <c r="H76" s="301">
        <v>1849</v>
      </c>
      <c r="I76" s="301">
        <v>146</v>
      </c>
      <c r="J76" s="301">
        <v>107</v>
      </c>
      <c r="K76" s="301">
        <v>105</v>
      </c>
      <c r="L76" s="301">
        <v>196</v>
      </c>
      <c r="M76" s="301">
        <v>24</v>
      </c>
      <c r="N76" s="301">
        <v>95</v>
      </c>
      <c r="O76" s="301">
        <v>63</v>
      </c>
      <c r="P76" s="301">
        <v>93</v>
      </c>
      <c r="Q76" s="301">
        <v>779</v>
      </c>
      <c r="R76" s="301">
        <v>131</v>
      </c>
      <c r="S76" s="301">
        <v>72</v>
      </c>
      <c r="T76" s="301">
        <v>117</v>
      </c>
      <c r="U76" s="301">
        <v>162</v>
      </c>
      <c r="V76" s="301">
        <v>185</v>
      </c>
      <c r="W76" s="301">
        <v>65</v>
      </c>
      <c r="X76" s="301">
        <v>169</v>
      </c>
      <c r="Y76" s="301">
        <v>70</v>
      </c>
      <c r="Z76" s="301">
        <v>864</v>
      </c>
      <c r="AA76" s="301">
        <v>113</v>
      </c>
      <c r="AB76" s="301">
        <v>114</v>
      </c>
      <c r="AC76" s="301">
        <v>94</v>
      </c>
      <c r="AD76" s="301">
        <v>238</v>
      </c>
      <c r="AE76" s="301">
        <v>302</v>
      </c>
      <c r="AF76" s="301">
        <v>60</v>
      </c>
      <c r="AG76" s="301">
        <v>103</v>
      </c>
      <c r="AH76" s="301">
        <v>80</v>
      </c>
      <c r="AI76" s="301">
        <v>77</v>
      </c>
      <c r="AJ76" s="301"/>
      <c r="AK76" s="301">
        <v>430</v>
      </c>
      <c r="AL76" s="301">
        <v>62</v>
      </c>
      <c r="AM76" s="301">
        <v>88</v>
      </c>
      <c r="AN76" s="301">
        <v>207</v>
      </c>
      <c r="AO76" s="301">
        <v>30</v>
      </c>
      <c r="AP76" s="301">
        <v>103</v>
      </c>
      <c r="AQ76" s="301">
        <v>35</v>
      </c>
      <c r="AR76" s="301">
        <v>313</v>
      </c>
      <c r="AS76" s="301">
        <v>54</v>
      </c>
      <c r="AT76" s="301">
        <v>58</v>
      </c>
      <c r="AU76" s="301">
        <v>124</v>
      </c>
      <c r="AW76" s="104">
        <f t="shared" si="33"/>
        <v>0</v>
      </c>
      <c r="AX76" s="104">
        <f t="shared" si="34"/>
        <v>0</v>
      </c>
      <c r="AY76" s="104">
        <f t="shared" si="35"/>
        <v>3457</v>
      </c>
      <c r="AZ76" s="104">
        <f t="shared" si="36"/>
        <v>320</v>
      </c>
      <c r="BA76" s="104">
        <f t="shared" si="37"/>
        <v>581</v>
      </c>
      <c r="BB76" s="104">
        <f t="shared" si="38"/>
        <v>1493</v>
      </c>
      <c r="BC76" s="104">
        <f t="shared" si="39"/>
        <v>622</v>
      </c>
      <c r="BD76" s="104">
        <f t="shared" si="51"/>
        <v>580</v>
      </c>
      <c r="BE76" s="104">
        <f t="shared" si="52"/>
        <v>375</v>
      </c>
      <c r="BF76" s="104">
        <f t="shared" si="53"/>
        <v>549</v>
      </c>
      <c r="BG76" s="105">
        <f t="shared" si="54"/>
        <v>7977</v>
      </c>
    </row>
    <row r="77" spans="1:59" x14ac:dyDescent="0.25">
      <c r="A77" s="281">
        <v>73</v>
      </c>
      <c r="B77" s="300" t="s">
        <v>556</v>
      </c>
      <c r="C77" s="300"/>
      <c r="D77" s="301" t="s">
        <v>255</v>
      </c>
      <c r="E77" s="301">
        <v>0</v>
      </c>
      <c r="F77" s="301">
        <v>0</v>
      </c>
      <c r="G77" s="301"/>
      <c r="H77" s="301">
        <v>872</v>
      </c>
      <c r="I77" s="301">
        <v>73</v>
      </c>
      <c r="J77" s="301">
        <v>53</v>
      </c>
      <c r="K77" s="301">
        <v>51</v>
      </c>
      <c r="L77" s="301">
        <v>96</v>
      </c>
      <c r="M77" s="301">
        <v>15</v>
      </c>
      <c r="N77" s="301">
        <v>46</v>
      </c>
      <c r="O77" s="301">
        <v>30</v>
      </c>
      <c r="P77" s="301">
        <v>44</v>
      </c>
      <c r="Q77" s="301">
        <v>380</v>
      </c>
      <c r="R77" s="301">
        <v>75</v>
      </c>
      <c r="S77" s="301">
        <v>42</v>
      </c>
      <c r="T77" s="301">
        <v>68</v>
      </c>
      <c r="U77" s="301">
        <v>117</v>
      </c>
      <c r="V77" s="301">
        <v>94</v>
      </c>
      <c r="W77" s="301">
        <v>31</v>
      </c>
      <c r="X77" s="301">
        <v>83</v>
      </c>
      <c r="Y77" s="301">
        <v>60</v>
      </c>
      <c r="Z77" s="301">
        <v>535</v>
      </c>
      <c r="AA77" s="301">
        <v>73</v>
      </c>
      <c r="AB77" s="301">
        <v>70</v>
      </c>
      <c r="AC77" s="301">
        <v>57</v>
      </c>
      <c r="AD77" s="301">
        <v>154</v>
      </c>
      <c r="AE77" s="301">
        <v>173</v>
      </c>
      <c r="AF77" s="301">
        <v>33</v>
      </c>
      <c r="AG77" s="301">
        <v>58</v>
      </c>
      <c r="AH77" s="301">
        <v>46</v>
      </c>
      <c r="AI77" s="301">
        <v>44</v>
      </c>
      <c r="AJ77" s="301"/>
      <c r="AK77" s="301">
        <v>203</v>
      </c>
      <c r="AL77" s="301">
        <v>28</v>
      </c>
      <c r="AM77" s="301">
        <v>41</v>
      </c>
      <c r="AN77" s="301">
        <v>142</v>
      </c>
      <c r="AO77" s="301">
        <v>17</v>
      </c>
      <c r="AP77" s="301">
        <v>52</v>
      </c>
      <c r="AQ77" s="301">
        <v>26</v>
      </c>
      <c r="AR77" s="301">
        <v>148</v>
      </c>
      <c r="AS77" s="301">
        <v>26</v>
      </c>
      <c r="AT77" s="301">
        <v>26</v>
      </c>
      <c r="AU77" s="301">
        <v>60</v>
      </c>
      <c r="AW77" s="104">
        <f t="shared" si="33"/>
        <v>0</v>
      </c>
      <c r="AX77" s="104">
        <f t="shared" si="34"/>
        <v>0</v>
      </c>
      <c r="AY77" s="104">
        <f t="shared" si="35"/>
        <v>1660</v>
      </c>
      <c r="AZ77" s="104">
        <f t="shared" si="36"/>
        <v>185</v>
      </c>
      <c r="BA77" s="104">
        <f t="shared" si="37"/>
        <v>325</v>
      </c>
      <c r="BB77" s="104">
        <f t="shared" si="38"/>
        <v>949</v>
      </c>
      <c r="BC77" s="104">
        <f t="shared" si="39"/>
        <v>354</v>
      </c>
      <c r="BD77" s="104">
        <f t="shared" si="51"/>
        <v>272</v>
      </c>
      <c r="BE77" s="104">
        <f t="shared" si="52"/>
        <v>237</v>
      </c>
      <c r="BF77" s="104">
        <f t="shared" si="53"/>
        <v>260</v>
      </c>
      <c r="BG77" s="105">
        <f t="shared" si="54"/>
        <v>4242</v>
      </c>
    </row>
    <row r="78" spans="1:59" x14ac:dyDescent="0.25">
      <c r="A78" s="281">
        <v>74</v>
      </c>
      <c r="B78" s="300" t="s">
        <v>557</v>
      </c>
      <c r="C78" s="300"/>
      <c r="D78" s="301" t="s">
        <v>255</v>
      </c>
      <c r="E78" s="301">
        <v>0</v>
      </c>
      <c r="F78" s="301">
        <v>0</v>
      </c>
      <c r="G78" s="301"/>
      <c r="H78" s="301">
        <v>1762</v>
      </c>
      <c r="I78" s="301">
        <v>145</v>
      </c>
      <c r="J78" s="301">
        <v>106</v>
      </c>
      <c r="K78" s="301">
        <v>102</v>
      </c>
      <c r="L78" s="301">
        <v>192</v>
      </c>
      <c r="M78" s="301">
        <v>29</v>
      </c>
      <c r="N78" s="301">
        <v>91</v>
      </c>
      <c r="O78" s="301">
        <v>60</v>
      </c>
      <c r="P78" s="301">
        <v>87</v>
      </c>
      <c r="Q78" s="301">
        <v>742</v>
      </c>
      <c r="R78" s="301">
        <v>150</v>
      </c>
      <c r="S78" s="301">
        <v>85</v>
      </c>
      <c r="T78" s="301">
        <v>135</v>
      </c>
      <c r="U78" s="301">
        <v>234</v>
      </c>
      <c r="V78" s="301">
        <v>187</v>
      </c>
      <c r="W78" s="301">
        <v>62</v>
      </c>
      <c r="X78" s="301">
        <v>167</v>
      </c>
      <c r="Y78" s="301">
        <v>120</v>
      </c>
      <c r="Z78" s="301">
        <v>1069</v>
      </c>
      <c r="AA78" s="301">
        <v>145</v>
      </c>
      <c r="AB78" s="301">
        <v>139</v>
      </c>
      <c r="AC78" s="301">
        <v>113</v>
      </c>
      <c r="AD78" s="301">
        <v>308</v>
      </c>
      <c r="AE78" s="301">
        <v>347</v>
      </c>
      <c r="AF78" s="301">
        <v>65</v>
      </c>
      <c r="AG78" s="301">
        <v>116</v>
      </c>
      <c r="AH78" s="301">
        <v>92</v>
      </c>
      <c r="AI78" s="301">
        <v>87</v>
      </c>
      <c r="AJ78" s="301"/>
      <c r="AK78" s="301">
        <v>405</v>
      </c>
      <c r="AL78" s="301">
        <v>56</v>
      </c>
      <c r="AM78" s="301">
        <v>83</v>
      </c>
      <c r="AN78" s="301">
        <v>284</v>
      </c>
      <c r="AO78" s="301">
        <v>35</v>
      </c>
      <c r="AP78" s="301">
        <v>103</v>
      </c>
      <c r="AQ78" s="301">
        <v>52</v>
      </c>
      <c r="AR78" s="301">
        <v>296</v>
      </c>
      <c r="AS78" s="301">
        <v>51</v>
      </c>
      <c r="AT78" s="301">
        <v>52</v>
      </c>
      <c r="AU78" s="301">
        <v>120</v>
      </c>
      <c r="AW78" s="104">
        <f t="shared" si="33"/>
        <v>0</v>
      </c>
      <c r="AX78" s="104">
        <f t="shared" si="34"/>
        <v>0</v>
      </c>
      <c r="AY78" s="104">
        <f t="shared" si="35"/>
        <v>3316</v>
      </c>
      <c r="AZ78" s="104">
        <f t="shared" si="36"/>
        <v>370</v>
      </c>
      <c r="BA78" s="104">
        <f t="shared" si="37"/>
        <v>650</v>
      </c>
      <c r="BB78" s="104">
        <f t="shared" si="38"/>
        <v>1894</v>
      </c>
      <c r="BC78" s="104">
        <f t="shared" si="39"/>
        <v>707</v>
      </c>
      <c r="BD78" s="104">
        <f t="shared" si="51"/>
        <v>544</v>
      </c>
      <c r="BE78" s="104">
        <f t="shared" si="52"/>
        <v>474</v>
      </c>
      <c r="BF78" s="104">
        <f t="shared" si="53"/>
        <v>519</v>
      </c>
      <c r="BG78" s="105">
        <f t="shared" si="54"/>
        <v>8474</v>
      </c>
    </row>
    <row r="79" spans="1:59" x14ac:dyDescent="0.25">
      <c r="A79" s="281">
        <v>75</v>
      </c>
      <c r="B79" s="300" t="s">
        <v>558</v>
      </c>
      <c r="C79" s="300"/>
      <c r="D79" s="301" t="s">
        <v>255</v>
      </c>
      <c r="E79" s="301">
        <v>0</v>
      </c>
      <c r="F79" s="301">
        <v>0</v>
      </c>
      <c r="G79" s="301"/>
      <c r="H79" s="301">
        <v>872</v>
      </c>
      <c r="I79" s="301">
        <v>73</v>
      </c>
      <c r="J79" s="301">
        <v>53</v>
      </c>
      <c r="K79" s="301">
        <v>51</v>
      </c>
      <c r="L79" s="301">
        <v>96</v>
      </c>
      <c r="M79" s="301">
        <v>15</v>
      </c>
      <c r="N79" s="301">
        <v>46</v>
      </c>
      <c r="O79" s="301">
        <v>30</v>
      </c>
      <c r="P79" s="301">
        <v>44</v>
      </c>
      <c r="Q79" s="301">
        <v>380</v>
      </c>
      <c r="R79" s="301">
        <v>75</v>
      </c>
      <c r="S79" s="301">
        <v>42</v>
      </c>
      <c r="T79" s="301">
        <v>68</v>
      </c>
      <c r="U79" s="301">
        <v>117</v>
      </c>
      <c r="V79" s="301">
        <v>94</v>
      </c>
      <c r="W79" s="301">
        <v>31</v>
      </c>
      <c r="X79" s="301">
        <v>83</v>
      </c>
      <c r="Y79" s="301">
        <v>60</v>
      </c>
      <c r="Z79" s="301">
        <v>535</v>
      </c>
      <c r="AA79" s="301">
        <v>73</v>
      </c>
      <c r="AB79" s="301">
        <v>70</v>
      </c>
      <c r="AC79" s="301">
        <v>57</v>
      </c>
      <c r="AD79" s="301">
        <v>154</v>
      </c>
      <c r="AE79" s="301">
        <v>173</v>
      </c>
      <c r="AF79" s="301">
        <v>33</v>
      </c>
      <c r="AG79" s="301">
        <v>58</v>
      </c>
      <c r="AH79" s="301">
        <v>46</v>
      </c>
      <c r="AI79" s="301">
        <v>44</v>
      </c>
      <c r="AJ79" s="301"/>
      <c r="AK79" s="301">
        <v>203</v>
      </c>
      <c r="AL79" s="301">
        <v>28</v>
      </c>
      <c r="AM79" s="301">
        <v>41</v>
      </c>
      <c r="AN79" s="301">
        <v>142</v>
      </c>
      <c r="AO79" s="301">
        <v>17</v>
      </c>
      <c r="AP79" s="301">
        <v>52</v>
      </c>
      <c r="AQ79" s="301">
        <v>26</v>
      </c>
      <c r="AR79" s="301">
        <v>148</v>
      </c>
      <c r="AS79" s="301">
        <v>26</v>
      </c>
      <c r="AT79" s="301">
        <v>26</v>
      </c>
      <c r="AU79" s="301">
        <v>60</v>
      </c>
      <c r="AW79" s="104">
        <f t="shared" si="33"/>
        <v>0</v>
      </c>
      <c r="AX79" s="104">
        <f t="shared" si="34"/>
        <v>0</v>
      </c>
      <c r="AY79" s="104">
        <f t="shared" si="35"/>
        <v>1660</v>
      </c>
      <c r="AZ79" s="104">
        <f t="shared" si="36"/>
        <v>185</v>
      </c>
      <c r="BA79" s="104">
        <f t="shared" si="37"/>
        <v>325</v>
      </c>
      <c r="BB79" s="104">
        <f t="shared" si="38"/>
        <v>949</v>
      </c>
      <c r="BC79" s="104">
        <f t="shared" si="39"/>
        <v>354</v>
      </c>
      <c r="BD79" s="104">
        <f t="shared" si="51"/>
        <v>272</v>
      </c>
      <c r="BE79" s="104">
        <f t="shared" si="52"/>
        <v>237</v>
      </c>
      <c r="BF79" s="104">
        <f t="shared" si="53"/>
        <v>260</v>
      </c>
      <c r="BG79" s="105">
        <f t="shared" si="54"/>
        <v>4242</v>
      </c>
    </row>
    <row r="80" spans="1:59" x14ac:dyDescent="0.25">
      <c r="A80" s="281">
        <v>76</v>
      </c>
      <c r="B80" s="300" t="s">
        <v>559</v>
      </c>
      <c r="C80" s="300"/>
      <c r="D80" s="301" t="s">
        <v>265</v>
      </c>
      <c r="E80" s="301">
        <v>320</v>
      </c>
      <c r="F80" s="301">
        <v>80</v>
      </c>
      <c r="G80" s="301"/>
      <c r="H80" s="301">
        <v>80</v>
      </c>
      <c r="I80" s="301">
        <v>0</v>
      </c>
      <c r="J80" s="301">
        <v>0</v>
      </c>
      <c r="K80" s="301">
        <v>0</v>
      </c>
      <c r="L80" s="301">
        <v>0</v>
      </c>
      <c r="M80" s="301">
        <v>0</v>
      </c>
      <c r="N80" s="301">
        <v>0</v>
      </c>
      <c r="O80" s="301">
        <v>0</v>
      </c>
      <c r="P80" s="301">
        <v>0</v>
      </c>
      <c r="Q80" s="301">
        <v>0</v>
      </c>
      <c r="R80" s="301">
        <v>50</v>
      </c>
      <c r="S80" s="301">
        <v>0</v>
      </c>
      <c r="T80" s="301">
        <v>0</v>
      </c>
      <c r="U80" s="301">
        <v>30</v>
      </c>
      <c r="V80" s="301">
        <v>0</v>
      </c>
      <c r="W80" s="301">
        <v>0</v>
      </c>
      <c r="X80" s="301">
        <v>0</v>
      </c>
      <c r="Y80" s="301">
        <v>0</v>
      </c>
      <c r="Z80" s="301">
        <v>70</v>
      </c>
      <c r="AA80" s="301">
        <v>0</v>
      </c>
      <c r="AB80" s="301">
        <v>0</v>
      </c>
      <c r="AC80" s="301">
        <v>0</v>
      </c>
      <c r="AD80" s="301">
        <v>0</v>
      </c>
      <c r="AE80" s="301">
        <v>50</v>
      </c>
      <c r="AF80" s="301">
        <v>0</v>
      </c>
      <c r="AG80" s="301">
        <v>0</v>
      </c>
      <c r="AH80" s="301">
        <v>0</v>
      </c>
      <c r="AI80" s="301">
        <v>0</v>
      </c>
      <c r="AJ80" s="301"/>
      <c r="AK80" s="301">
        <v>0</v>
      </c>
      <c r="AL80" s="301">
        <v>0</v>
      </c>
      <c r="AM80" s="301">
        <v>0</v>
      </c>
      <c r="AN80" s="301">
        <v>30</v>
      </c>
      <c r="AO80" s="301">
        <v>0</v>
      </c>
      <c r="AP80" s="301">
        <v>0</v>
      </c>
      <c r="AQ80" s="301">
        <v>0</v>
      </c>
      <c r="AR80" s="301">
        <v>20</v>
      </c>
      <c r="AS80" s="301">
        <v>0</v>
      </c>
      <c r="AT80" s="301">
        <v>0</v>
      </c>
      <c r="AU80" s="301">
        <v>0</v>
      </c>
      <c r="AW80" s="104">
        <f t="shared" ref="AW80:AW111" si="55">SUM(E80)</f>
        <v>320</v>
      </c>
      <c r="AX80" s="104">
        <f t="shared" ref="AX80:AX111" si="56">+F80</f>
        <v>80</v>
      </c>
      <c r="AY80" s="104">
        <f t="shared" ref="AY80:AY111" si="57">+SUM(H80:Q80)</f>
        <v>80</v>
      </c>
      <c r="AZ80" s="104">
        <f t="shared" ref="AZ80:AZ111" si="58">+SUM(R80:T80)</f>
        <v>50</v>
      </c>
      <c r="BA80" s="104">
        <f t="shared" ref="BA80:BA111" si="59">+SUM(U80:X80)</f>
        <v>30</v>
      </c>
      <c r="BB80" s="104">
        <f t="shared" ref="BB80:BB111" si="60">+SUM(Y80:AD80)</f>
        <v>70</v>
      </c>
      <c r="BC80" s="104">
        <f t="shared" ref="BC80:BC111" si="61">+SUM(AE80:AJ80)</f>
        <v>50</v>
      </c>
      <c r="BD80" s="104">
        <f t="shared" si="51"/>
        <v>0</v>
      </c>
      <c r="BE80" s="104">
        <f t="shared" si="52"/>
        <v>30</v>
      </c>
      <c r="BF80" s="104">
        <f t="shared" si="53"/>
        <v>20</v>
      </c>
      <c r="BG80" s="105">
        <f t="shared" si="54"/>
        <v>730</v>
      </c>
    </row>
    <row r="81" spans="1:59" x14ac:dyDescent="0.25">
      <c r="A81" s="281">
        <v>77</v>
      </c>
      <c r="B81" s="300" t="s">
        <v>560</v>
      </c>
      <c r="C81" s="300"/>
      <c r="D81" s="301" t="s">
        <v>563</v>
      </c>
      <c r="E81" s="301">
        <v>0</v>
      </c>
      <c r="F81" s="301">
        <v>0</v>
      </c>
      <c r="G81" s="301"/>
      <c r="H81" s="301">
        <v>60</v>
      </c>
      <c r="I81" s="301">
        <v>0</v>
      </c>
      <c r="J81" s="301">
        <v>0</v>
      </c>
      <c r="K81" s="301">
        <v>0</v>
      </c>
      <c r="L81" s="301">
        <v>0</v>
      </c>
      <c r="M81" s="301">
        <v>0</v>
      </c>
      <c r="N81" s="301">
        <v>0</v>
      </c>
      <c r="O81" s="301">
        <v>0</v>
      </c>
      <c r="P81" s="301">
        <v>0</v>
      </c>
      <c r="Q81" s="301">
        <v>0</v>
      </c>
      <c r="R81" s="301">
        <v>20</v>
      </c>
      <c r="S81" s="301">
        <v>0</v>
      </c>
      <c r="T81" s="301">
        <v>0</v>
      </c>
      <c r="U81" s="301">
        <v>20</v>
      </c>
      <c r="V81" s="301">
        <v>0</v>
      </c>
      <c r="W81" s="301">
        <v>0</v>
      </c>
      <c r="X81" s="301">
        <v>0</v>
      </c>
      <c r="Y81" s="301">
        <v>0</v>
      </c>
      <c r="Z81" s="301">
        <v>40</v>
      </c>
      <c r="AA81" s="301">
        <v>0</v>
      </c>
      <c r="AB81" s="301">
        <v>0</v>
      </c>
      <c r="AC81" s="301">
        <v>0</v>
      </c>
      <c r="AD81" s="301">
        <v>0</v>
      </c>
      <c r="AE81" s="301">
        <v>40</v>
      </c>
      <c r="AF81" s="301">
        <v>0</v>
      </c>
      <c r="AG81" s="301">
        <v>0</v>
      </c>
      <c r="AH81" s="301">
        <v>0</v>
      </c>
      <c r="AI81" s="301">
        <v>0</v>
      </c>
      <c r="AJ81" s="301"/>
      <c r="AK81" s="301">
        <v>20</v>
      </c>
      <c r="AL81" s="301">
        <v>0</v>
      </c>
      <c r="AM81" s="301">
        <v>0</v>
      </c>
      <c r="AN81" s="301">
        <v>20</v>
      </c>
      <c r="AO81" s="301">
        <v>0</v>
      </c>
      <c r="AP81" s="301">
        <v>0</v>
      </c>
      <c r="AQ81" s="301">
        <v>0</v>
      </c>
      <c r="AR81" s="301">
        <v>20</v>
      </c>
      <c r="AS81" s="301">
        <v>0</v>
      </c>
      <c r="AT81" s="301">
        <v>0</v>
      </c>
      <c r="AU81" s="301">
        <v>0</v>
      </c>
      <c r="AW81" s="104">
        <f t="shared" si="55"/>
        <v>0</v>
      </c>
      <c r="AX81" s="104">
        <f t="shared" si="56"/>
        <v>0</v>
      </c>
      <c r="AY81" s="104">
        <f t="shared" si="57"/>
        <v>60</v>
      </c>
      <c r="AZ81" s="104">
        <f t="shared" si="58"/>
        <v>20</v>
      </c>
      <c r="BA81" s="104">
        <f t="shared" si="59"/>
        <v>20</v>
      </c>
      <c r="BB81" s="104">
        <f t="shared" si="60"/>
        <v>40</v>
      </c>
      <c r="BC81" s="104">
        <f t="shared" si="61"/>
        <v>40</v>
      </c>
      <c r="BD81" s="104">
        <f t="shared" si="51"/>
        <v>20</v>
      </c>
      <c r="BE81" s="104">
        <f t="shared" si="52"/>
        <v>20</v>
      </c>
      <c r="BF81" s="104">
        <f t="shared" si="53"/>
        <v>20</v>
      </c>
      <c r="BG81" s="105">
        <f t="shared" si="54"/>
        <v>240</v>
      </c>
    </row>
    <row r="82" spans="1:59" x14ac:dyDescent="0.25">
      <c r="A82" s="281">
        <v>78</v>
      </c>
      <c r="B82" s="300" t="s">
        <v>639</v>
      </c>
      <c r="C82" s="300"/>
      <c r="D82" s="301" t="s">
        <v>563</v>
      </c>
      <c r="E82" s="301">
        <v>0</v>
      </c>
      <c r="F82" s="301">
        <v>0</v>
      </c>
      <c r="G82" s="301"/>
      <c r="H82" s="301">
        <v>13512</v>
      </c>
      <c r="I82" s="301">
        <v>356</v>
      </c>
      <c r="J82" s="301">
        <v>259</v>
      </c>
      <c r="K82" s="301">
        <v>458</v>
      </c>
      <c r="L82" s="301">
        <v>620</v>
      </c>
      <c r="M82" s="301">
        <v>28</v>
      </c>
      <c r="N82" s="301">
        <v>530</v>
      </c>
      <c r="O82" s="301">
        <v>275</v>
      </c>
      <c r="P82" s="301">
        <v>490</v>
      </c>
      <c r="Q82" s="301">
        <v>1908</v>
      </c>
      <c r="R82" s="301">
        <v>564</v>
      </c>
      <c r="S82" s="301">
        <v>306</v>
      </c>
      <c r="T82" s="301">
        <v>452</v>
      </c>
      <c r="U82" s="301">
        <v>945</v>
      </c>
      <c r="V82" s="301">
        <v>360</v>
      </c>
      <c r="W82" s="301">
        <v>167</v>
      </c>
      <c r="X82" s="301">
        <v>679</v>
      </c>
      <c r="Y82" s="301">
        <v>704</v>
      </c>
      <c r="Z82" s="301">
        <v>5245</v>
      </c>
      <c r="AA82" s="301">
        <v>471</v>
      </c>
      <c r="AB82" s="301">
        <v>784</v>
      </c>
      <c r="AC82" s="301">
        <v>516</v>
      </c>
      <c r="AD82" s="301">
        <v>651</v>
      </c>
      <c r="AE82" s="301">
        <v>1489</v>
      </c>
      <c r="AF82" s="301">
        <v>372</v>
      </c>
      <c r="AG82" s="301">
        <v>758</v>
      </c>
      <c r="AH82" s="301">
        <v>302</v>
      </c>
      <c r="AI82" s="301">
        <v>610</v>
      </c>
      <c r="AJ82" s="301"/>
      <c r="AK82" s="301">
        <v>2191</v>
      </c>
      <c r="AL82" s="301">
        <v>338</v>
      </c>
      <c r="AM82" s="301">
        <v>237</v>
      </c>
      <c r="AN82" s="301">
        <v>1478</v>
      </c>
      <c r="AO82" s="301">
        <v>113</v>
      </c>
      <c r="AP82" s="301">
        <v>189</v>
      </c>
      <c r="AQ82" s="301">
        <v>30</v>
      </c>
      <c r="AR82" s="301">
        <v>1534</v>
      </c>
      <c r="AS82" s="301">
        <v>200</v>
      </c>
      <c r="AT82" s="301">
        <v>195</v>
      </c>
      <c r="AU82" s="301">
        <v>556</v>
      </c>
      <c r="AW82" s="104">
        <f t="shared" si="55"/>
        <v>0</v>
      </c>
      <c r="AX82" s="104">
        <f t="shared" si="56"/>
        <v>0</v>
      </c>
      <c r="AY82" s="104">
        <f t="shared" si="57"/>
        <v>18436</v>
      </c>
      <c r="AZ82" s="104">
        <f t="shared" si="58"/>
        <v>1322</v>
      </c>
      <c r="BA82" s="104">
        <f t="shared" si="59"/>
        <v>2151</v>
      </c>
      <c r="BB82" s="104">
        <f t="shared" si="60"/>
        <v>8371</v>
      </c>
      <c r="BC82" s="104">
        <f t="shared" si="61"/>
        <v>3531</v>
      </c>
      <c r="BD82" s="104">
        <f t="shared" si="51"/>
        <v>2766</v>
      </c>
      <c r="BE82" s="104">
        <f t="shared" si="52"/>
        <v>1810</v>
      </c>
      <c r="BF82" s="104">
        <f t="shared" si="53"/>
        <v>2485</v>
      </c>
      <c r="BG82" s="105">
        <f t="shared" si="54"/>
        <v>40872</v>
      </c>
    </row>
    <row r="83" spans="1:59" x14ac:dyDescent="0.25">
      <c r="A83" s="281">
        <v>79</v>
      </c>
      <c r="B83" s="300" t="s">
        <v>640</v>
      </c>
      <c r="C83" s="300"/>
      <c r="D83" s="301" t="s">
        <v>563</v>
      </c>
      <c r="E83" s="301">
        <v>0</v>
      </c>
      <c r="F83" s="301">
        <v>0</v>
      </c>
      <c r="G83" s="301"/>
      <c r="H83" s="301">
        <v>527</v>
      </c>
      <c r="I83" s="301">
        <v>24</v>
      </c>
      <c r="J83" s="301">
        <v>11</v>
      </c>
      <c r="K83" s="301">
        <v>22</v>
      </c>
      <c r="L83" s="301">
        <v>28</v>
      </c>
      <c r="M83" s="301">
        <v>1</v>
      </c>
      <c r="N83" s="301">
        <v>21</v>
      </c>
      <c r="O83" s="301">
        <v>14</v>
      </c>
      <c r="P83" s="301">
        <v>24</v>
      </c>
      <c r="Q83" s="301">
        <v>91</v>
      </c>
      <c r="R83" s="301">
        <v>21</v>
      </c>
      <c r="S83" s="301">
        <v>13</v>
      </c>
      <c r="T83" s="301">
        <v>15</v>
      </c>
      <c r="U83" s="301">
        <v>32</v>
      </c>
      <c r="V83" s="301">
        <v>16</v>
      </c>
      <c r="W83" s="301">
        <v>19</v>
      </c>
      <c r="X83" s="301">
        <v>21</v>
      </c>
      <c r="Y83" s="301">
        <v>28</v>
      </c>
      <c r="Z83" s="301">
        <v>195</v>
      </c>
      <c r="AA83" s="301">
        <v>21</v>
      </c>
      <c r="AB83" s="301">
        <v>32</v>
      </c>
      <c r="AC83" s="301">
        <v>21</v>
      </c>
      <c r="AD83" s="301">
        <v>21</v>
      </c>
      <c r="AE83" s="301">
        <v>51</v>
      </c>
      <c r="AF83" s="301">
        <v>14</v>
      </c>
      <c r="AG83" s="301">
        <v>39</v>
      </c>
      <c r="AH83" s="301">
        <v>16</v>
      </c>
      <c r="AI83" s="301">
        <v>19</v>
      </c>
      <c r="AJ83" s="301"/>
      <c r="AK83" s="301">
        <v>112</v>
      </c>
      <c r="AL83" s="301">
        <v>16</v>
      </c>
      <c r="AM83" s="301">
        <v>9</v>
      </c>
      <c r="AN83" s="301">
        <v>66</v>
      </c>
      <c r="AO83" s="301">
        <v>6</v>
      </c>
      <c r="AP83" s="301">
        <v>7</v>
      </c>
      <c r="AQ83" s="301">
        <v>5</v>
      </c>
      <c r="AR83" s="301">
        <v>57</v>
      </c>
      <c r="AS83" s="301">
        <v>19</v>
      </c>
      <c r="AT83" s="301">
        <v>7</v>
      </c>
      <c r="AU83" s="301">
        <v>18</v>
      </c>
      <c r="AW83" s="104">
        <f t="shared" si="55"/>
        <v>0</v>
      </c>
      <c r="AX83" s="104">
        <f t="shared" si="56"/>
        <v>0</v>
      </c>
      <c r="AY83" s="104">
        <f t="shared" si="57"/>
        <v>763</v>
      </c>
      <c r="AZ83" s="104">
        <f t="shared" si="58"/>
        <v>49</v>
      </c>
      <c r="BA83" s="104">
        <f t="shared" si="59"/>
        <v>88</v>
      </c>
      <c r="BB83" s="104">
        <f t="shared" si="60"/>
        <v>318</v>
      </c>
      <c r="BC83" s="104">
        <f t="shared" si="61"/>
        <v>139</v>
      </c>
      <c r="BD83" s="104">
        <f t="shared" si="51"/>
        <v>137</v>
      </c>
      <c r="BE83" s="104">
        <f t="shared" si="52"/>
        <v>84</v>
      </c>
      <c r="BF83" s="104">
        <f t="shared" si="53"/>
        <v>101</v>
      </c>
      <c r="BG83" s="105">
        <f t="shared" si="54"/>
        <v>1679</v>
      </c>
    </row>
    <row r="84" spans="1:59" x14ac:dyDescent="0.25">
      <c r="A84" s="281">
        <v>80</v>
      </c>
      <c r="B84" s="300" t="s">
        <v>641</v>
      </c>
      <c r="C84" s="300"/>
      <c r="D84" s="301" t="s">
        <v>563</v>
      </c>
      <c r="E84" s="301">
        <v>0</v>
      </c>
      <c r="F84" s="301">
        <v>0</v>
      </c>
      <c r="G84" s="301"/>
      <c r="H84" s="301">
        <v>477</v>
      </c>
      <c r="I84" s="301">
        <v>8</v>
      </c>
      <c r="J84" s="301">
        <v>17</v>
      </c>
      <c r="K84" s="301">
        <v>21</v>
      </c>
      <c r="L84" s="301">
        <v>27</v>
      </c>
      <c r="M84" s="301">
        <v>1</v>
      </c>
      <c r="N84" s="301">
        <v>11</v>
      </c>
      <c r="O84" s="301">
        <v>11</v>
      </c>
      <c r="P84" s="301">
        <v>15</v>
      </c>
      <c r="Q84" s="301">
        <v>94</v>
      </c>
      <c r="R84" s="301">
        <v>30</v>
      </c>
      <c r="S84" s="301">
        <v>13</v>
      </c>
      <c r="T84" s="301">
        <v>19</v>
      </c>
      <c r="U84" s="301">
        <v>41</v>
      </c>
      <c r="V84" s="301">
        <v>9</v>
      </c>
      <c r="W84" s="301">
        <v>8</v>
      </c>
      <c r="X84" s="301">
        <v>23</v>
      </c>
      <c r="Y84" s="301">
        <v>32</v>
      </c>
      <c r="Z84" s="301">
        <v>196</v>
      </c>
      <c r="AA84" s="301">
        <v>13</v>
      </c>
      <c r="AB84" s="301">
        <v>37</v>
      </c>
      <c r="AC84" s="301">
        <v>16</v>
      </c>
      <c r="AD84" s="301">
        <v>31</v>
      </c>
      <c r="AE84" s="301">
        <v>50</v>
      </c>
      <c r="AF84" s="301">
        <v>25</v>
      </c>
      <c r="AG84" s="301">
        <v>32</v>
      </c>
      <c r="AH84" s="301">
        <v>11</v>
      </c>
      <c r="AI84" s="301">
        <v>25</v>
      </c>
      <c r="AJ84" s="301"/>
      <c r="AK84" s="301">
        <v>96</v>
      </c>
      <c r="AL84" s="301">
        <v>18</v>
      </c>
      <c r="AM84" s="301">
        <v>14</v>
      </c>
      <c r="AN84" s="301">
        <v>65</v>
      </c>
      <c r="AO84" s="301">
        <v>4</v>
      </c>
      <c r="AP84" s="301">
        <v>7</v>
      </c>
      <c r="AQ84" s="301">
        <v>2</v>
      </c>
      <c r="AR84" s="301">
        <v>76</v>
      </c>
      <c r="AS84" s="301">
        <v>23</v>
      </c>
      <c r="AT84" s="301">
        <v>10</v>
      </c>
      <c r="AU84" s="301">
        <v>21</v>
      </c>
      <c r="AW84" s="104">
        <f t="shared" si="55"/>
        <v>0</v>
      </c>
      <c r="AX84" s="104">
        <f t="shared" si="56"/>
        <v>0</v>
      </c>
      <c r="AY84" s="104">
        <f t="shared" si="57"/>
        <v>682</v>
      </c>
      <c r="AZ84" s="104">
        <f t="shared" si="58"/>
        <v>62</v>
      </c>
      <c r="BA84" s="104">
        <f t="shared" si="59"/>
        <v>81</v>
      </c>
      <c r="BB84" s="104">
        <f t="shared" si="60"/>
        <v>325</v>
      </c>
      <c r="BC84" s="104">
        <f t="shared" si="61"/>
        <v>143</v>
      </c>
      <c r="BD84" s="104">
        <f t="shared" si="51"/>
        <v>128</v>
      </c>
      <c r="BE84" s="104">
        <f t="shared" si="52"/>
        <v>78</v>
      </c>
      <c r="BF84" s="104">
        <f t="shared" si="53"/>
        <v>130</v>
      </c>
      <c r="BG84" s="105">
        <f t="shared" si="54"/>
        <v>1629</v>
      </c>
    </row>
    <row r="85" spans="1:59" x14ac:dyDescent="0.25">
      <c r="A85" s="281">
        <v>81</v>
      </c>
      <c r="B85" s="388" t="s">
        <v>595</v>
      </c>
      <c r="C85" s="449" t="s">
        <v>681</v>
      </c>
      <c r="D85" s="387" t="s">
        <v>630</v>
      </c>
      <c r="E85" s="387">
        <v>0</v>
      </c>
      <c r="F85" s="387"/>
      <c r="G85" s="387"/>
      <c r="H85" s="387">
        <v>551</v>
      </c>
      <c r="I85" s="387">
        <v>46</v>
      </c>
      <c r="J85" s="387">
        <v>34</v>
      </c>
      <c r="K85" s="387">
        <v>32</v>
      </c>
      <c r="L85" s="387">
        <v>61</v>
      </c>
      <c r="M85" s="387">
        <v>4</v>
      </c>
      <c r="N85" s="387">
        <v>29</v>
      </c>
      <c r="O85" s="387">
        <v>19</v>
      </c>
      <c r="P85" s="387">
        <v>28</v>
      </c>
      <c r="Q85" s="387">
        <v>242</v>
      </c>
      <c r="R85" s="387">
        <v>22</v>
      </c>
      <c r="S85" s="387">
        <v>12</v>
      </c>
      <c r="T85" s="387">
        <v>20</v>
      </c>
      <c r="U85" s="387">
        <v>33</v>
      </c>
      <c r="V85" s="387">
        <v>59</v>
      </c>
      <c r="W85" s="387">
        <v>20</v>
      </c>
      <c r="X85" s="387">
        <v>53</v>
      </c>
      <c r="Y85" s="387">
        <v>12</v>
      </c>
      <c r="Z85" s="387">
        <v>167</v>
      </c>
      <c r="AA85" s="387">
        <v>23</v>
      </c>
      <c r="AB85" s="387">
        <v>22</v>
      </c>
      <c r="AC85" s="387">
        <v>18</v>
      </c>
      <c r="AD85" s="387">
        <v>48</v>
      </c>
      <c r="AE85" s="387">
        <v>50</v>
      </c>
      <c r="AF85" s="387">
        <v>10</v>
      </c>
      <c r="AG85" s="387">
        <v>17</v>
      </c>
      <c r="AH85" s="387">
        <v>13</v>
      </c>
      <c r="AI85" s="387">
        <v>13</v>
      </c>
      <c r="AJ85" s="387"/>
      <c r="AK85" s="387">
        <v>75</v>
      </c>
      <c r="AL85" s="387">
        <v>10</v>
      </c>
      <c r="AM85" s="387">
        <v>15</v>
      </c>
      <c r="AN85" s="387">
        <v>41</v>
      </c>
      <c r="AO85" s="387">
        <v>5</v>
      </c>
      <c r="AP85" s="387">
        <v>33</v>
      </c>
      <c r="AQ85" s="387">
        <v>8</v>
      </c>
      <c r="AR85" s="387">
        <v>94</v>
      </c>
      <c r="AS85" s="387">
        <v>16</v>
      </c>
      <c r="AT85" s="387">
        <v>17</v>
      </c>
      <c r="AU85" s="387">
        <v>38</v>
      </c>
      <c r="AW85" s="104">
        <f t="shared" si="55"/>
        <v>0</v>
      </c>
      <c r="AX85" s="104">
        <f t="shared" si="56"/>
        <v>0</v>
      </c>
      <c r="AY85" s="104">
        <f t="shared" si="57"/>
        <v>1046</v>
      </c>
      <c r="AZ85" s="104">
        <f t="shared" si="58"/>
        <v>54</v>
      </c>
      <c r="BA85" s="104">
        <f t="shared" si="59"/>
        <v>165</v>
      </c>
      <c r="BB85" s="104">
        <f t="shared" si="60"/>
        <v>290</v>
      </c>
      <c r="BC85" s="104">
        <f t="shared" si="61"/>
        <v>103</v>
      </c>
      <c r="BD85" s="104">
        <f t="shared" ref="BD85:BD123" si="62">+SUM(AK85:AM85)</f>
        <v>100</v>
      </c>
      <c r="BE85" s="104">
        <f t="shared" ref="BE85:BE123" si="63">+SUM(AN85:AQ85)</f>
        <v>87</v>
      </c>
      <c r="BF85" s="104">
        <f t="shared" ref="BF85:BF123" si="64">+SUM(AR85:AU85)</f>
        <v>165</v>
      </c>
      <c r="BG85" s="105">
        <f t="shared" ref="BG85:BG127" si="65">SUM(AW85:BF85)</f>
        <v>2010</v>
      </c>
    </row>
    <row r="86" spans="1:59" x14ac:dyDescent="0.25">
      <c r="A86" s="281">
        <v>82</v>
      </c>
      <c r="B86" s="388" t="s">
        <v>596</v>
      </c>
      <c r="C86" s="449" t="s">
        <v>682</v>
      </c>
      <c r="D86" s="387" t="s">
        <v>630</v>
      </c>
      <c r="E86" s="387">
        <v>0</v>
      </c>
      <c r="F86" s="387"/>
      <c r="G86" s="387"/>
      <c r="H86" s="387">
        <v>551</v>
      </c>
      <c r="I86" s="387">
        <v>46</v>
      </c>
      <c r="J86" s="387">
        <v>34</v>
      </c>
      <c r="K86" s="387">
        <v>32</v>
      </c>
      <c r="L86" s="387">
        <v>61</v>
      </c>
      <c r="M86" s="387">
        <v>4</v>
      </c>
      <c r="N86" s="387">
        <v>29</v>
      </c>
      <c r="O86" s="387">
        <v>19</v>
      </c>
      <c r="P86" s="387">
        <v>28</v>
      </c>
      <c r="Q86" s="387">
        <v>242</v>
      </c>
      <c r="R86" s="387">
        <v>22</v>
      </c>
      <c r="S86" s="387">
        <v>12</v>
      </c>
      <c r="T86" s="387">
        <v>20</v>
      </c>
      <c r="U86" s="387">
        <v>33</v>
      </c>
      <c r="V86" s="387">
        <v>59</v>
      </c>
      <c r="W86" s="387">
        <v>20</v>
      </c>
      <c r="X86" s="387">
        <v>53</v>
      </c>
      <c r="Y86" s="387">
        <v>12</v>
      </c>
      <c r="Z86" s="387">
        <v>167</v>
      </c>
      <c r="AA86" s="387">
        <v>23</v>
      </c>
      <c r="AB86" s="387">
        <v>22</v>
      </c>
      <c r="AC86" s="387">
        <v>18</v>
      </c>
      <c r="AD86" s="387">
        <v>48</v>
      </c>
      <c r="AE86" s="387">
        <v>50</v>
      </c>
      <c r="AF86" s="387">
        <v>10</v>
      </c>
      <c r="AG86" s="387">
        <v>17</v>
      </c>
      <c r="AH86" s="387">
        <v>13</v>
      </c>
      <c r="AI86" s="387">
        <v>13</v>
      </c>
      <c r="AJ86" s="387"/>
      <c r="AK86" s="387">
        <v>75</v>
      </c>
      <c r="AL86" s="387">
        <v>10</v>
      </c>
      <c r="AM86" s="387">
        <v>15</v>
      </c>
      <c r="AN86" s="387">
        <v>41</v>
      </c>
      <c r="AO86" s="387">
        <v>5</v>
      </c>
      <c r="AP86" s="387">
        <v>33</v>
      </c>
      <c r="AQ86" s="387">
        <v>8</v>
      </c>
      <c r="AR86" s="387">
        <v>94</v>
      </c>
      <c r="AS86" s="387">
        <v>16</v>
      </c>
      <c r="AT86" s="387">
        <v>17</v>
      </c>
      <c r="AU86" s="387">
        <v>38</v>
      </c>
      <c r="AW86" s="104">
        <f t="shared" si="55"/>
        <v>0</v>
      </c>
      <c r="AX86" s="104">
        <f t="shared" si="56"/>
        <v>0</v>
      </c>
      <c r="AY86" s="104">
        <f t="shared" si="57"/>
        <v>1046</v>
      </c>
      <c r="AZ86" s="104">
        <f t="shared" si="58"/>
        <v>54</v>
      </c>
      <c r="BA86" s="104">
        <f t="shared" si="59"/>
        <v>165</v>
      </c>
      <c r="BB86" s="104">
        <f t="shared" si="60"/>
        <v>290</v>
      </c>
      <c r="BC86" s="104">
        <f t="shared" si="61"/>
        <v>103</v>
      </c>
      <c r="BD86" s="104">
        <f t="shared" si="62"/>
        <v>100</v>
      </c>
      <c r="BE86" s="104">
        <f t="shared" si="63"/>
        <v>87</v>
      </c>
      <c r="BF86" s="104">
        <f t="shared" si="64"/>
        <v>165</v>
      </c>
      <c r="BG86" s="105">
        <f t="shared" si="65"/>
        <v>2010</v>
      </c>
    </row>
    <row r="87" spans="1:59" x14ac:dyDescent="0.25">
      <c r="A87" s="281">
        <v>83</v>
      </c>
      <c r="B87" s="388" t="s">
        <v>597</v>
      </c>
      <c r="C87" s="449"/>
      <c r="D87" s="387" t="s">
        <v>630</v>
      </c>
      <c r="E87" s="387">
        <v>0</v>
      </c>
      <c r="F87" s="387"/>
      <c r="G87" s="387"/>
      <c r="H87" s="387">
        <v>551</v>
      </c>
      <c r="I87" s="387">
        <v>46</v>
      </c>
      <c r="J87" s="387">
        <v>34</v>
      </c>
      <c r="K87" s="387">
        <v>32</v>
      </c>
      <c r="L87" s="387">
        <v>61</v>
      </c>
      <c r="M87" s="387">
        <v>4</v>
      </c>
      <c r="N87" s="387">
        <v>29</v>
      </c>
      <c r="O87" s="387">
        <v>19</v>
      </c>
      <c r="P87" s="387">
        <v>28</v>
      </c>
      <c r="Q87" s="387">
        <v>242</v>
      </c>
      <c r="R87" s="387">
        <v>22</v>
      </c>
      <c r="S87" s="387">
        <v>12</v>
      </c>
      <c r="T87" s="387">
        <v>20</v>
      </c>
      <c r="U87" s="387">
        <v>33</v>
      </c>
      <c r="V87" s="387">
        <v>59</v>
      </c>
      <c r="W87" s="387">
        <v>20</v>
      </c>
      <c r="X87" s="387">
        <v>53</v>
      </c>
      <c r="Y87" s="387">
        <v>12</v>
      </c>
      <c r="Z87" s="387">
        <v>167</v>
      </c>
      <c r="AA87" s="387">
        <v>23</v>
      </c>
      <c r="AB87" s="387">
        <v>22</v>
      </c>
      <c r="AC87" s="387">
        <v>18</v>
      </c>
      <c r="AD87" s="387">
        <v>48</v>
      </c>
      <c r="AE87" s="387">
        <v>50</v>
      </c>
      <c r="AF87" s="387">
        <v>10</v>
      </c>
      <c r="AG87" s="387">
        <v>17</v>
      </c>
      <c r="AH87" s="387">
        <v>13</v>
      </c>
      <c r="AI87" s="387">
        <v>13</v>
      </c>
      <c r="AJ87" s="387"/>
      <c r="AK87" s="387">
        <v>75</v>
      </c>
      <c r="AL87" s="387">
        <v>10</v>
      </c>
      <c r="AM87" s="387">
        <v>15</v>
      </c>
      <c r="AN87" s="387">
        <v>41</v>
      </c>
      <c r="AO87" s="387">
        <v>5</v>
      </c>
      <c r="AP87" s="387">
        <v>33</v>
      </c>
      <c r="AQ87" s="387">
        <v>8</v>
      </c>
      <c r="AR87" s="387">
        <v>94</v>
      </c>
      <c r="AS87" s="387">
        <v>16</v>
      </c>
      <c r="AT87" s="387">
        <v>17</v>
      </c>
      <c r="AU87" s="387">
        <v>38</v>
      </c>
      <c r="AW87" s="104">
        <f t="shared" si="55"/>
        <v>0</v>
      </c>
      <c r="AX87" s="104">
        <f t="shared" si="56"/>
        <v>0</v>
      </c>
      <c r="AY87" s="104">
        <f t="shared" si="57"/>
        <v>1046</v>
      </c>
      <c r="AZ87" s="104">
        <f t="shared" si="58"/>
        <v>54</v>
      </c>
      <c r="BA87" s="104">
        <f t="shared" si="59"/>
        <v>165</v>
      </c>
      <c r="BB87" s="104">
        <f t="shared" si="60"/>
        <v>290</v>
      </c>
      <c r="BC87" s="104">
        <f t="shared" si="61"/>
        <v>103</v>
      </c>
      <c r="BD87" s="104">
        <f t="shared" si="62"/>
        <v>100</v>
      </c>
      <c r="BE87" s="104">
        <f t="shared" si="63"/>
        <v>87</v>
      </c>
      <c r="BF87" s="104">
        <f t="shared" si="64"/>
        <v>165</v>
      </c>
      <c r="BG87" s="105">
        <f t="shared" si="65"/>
        <v>2010</v>
      </c>
    </row>
    <row r="88" spans="1:59" x14ac:dyDescent="0.25">
      <c r="A88" s="281">
        <v>84</v>
      </c>
      <c r="B88" s="388" t="s">
        <v>598</v>
      </c>
      <c r="C88" s="449"/>
      <c r="D88" s="387" t="s">
        <v>630</v>
      </c>
      <c r="E88" s="387">
        <v>0</v>
      </c>
      <c r="F88" s="387"/>
      <c r="G88" s="387"/>
      <c r="H88" s="387">
        <v>356</v>
      </c>
      <c r="I88" s="387">
        <v>19</v>
      </c>
      <c r="J88" s="387">
        <v>13</v>
      </c>
      <c r="K88" s="387">
        <v>21</v>
      </c>
      <c r="L88" s="387">
        <v>33</v>
      </c>
      <c r="M88" s="387">
        <v>3</v>
      </c>
      <c r="N88" s="387">
        <v>22</v>
      </c>
      <c r="O88" s="387">
        <v>16</v>
      </c>
      <c r="P88" s="387">
        <v>23</v>
      </c>
      <c r="Q88" s="387">
        <v>196</v>
      </c>
      <c r="R88" s="387">
        <v>33</v>
      </c>
      <c r="S88" s="387">
        <v>12</v>
      </c>
      <c r="T88" s="387">
        <v>29</v>
      </c>
      <c r="U88" s="387">
        <v>56</v>
      </c>
      <c r="V88" s="387">
        <v>17</v>
      </c>
      <c r="W88" s="387">
        <v>18</v>
      </c>
      <c r="X88" s="387">
        <v>33</v>
      </c>
      <c r="Y88" s="387">
        <v>43</v>
      </c>
      <c r="Z88" s="387">
        <v>252</v>
      </c>
      <c r="AA88" s="387">
        <v>19</v>
      </c>
      <c r="AB88" s="387">
        <v>33</v>
      </c>
      <c r="AC88" s="387">
        <v>26</v>
      </c>
      <c r="AD88" s="387">
        <v>39</v>
      </c>
      <c r="AE88" s="387">
        <v>84</v>
      </c>
      <c r="AF88" s="387">
        <v>18</v>
      </c>
      <c r="AG88" s="387">
        <v>21</v>
      </c>
      <c r="AH88" s="387">
        <v>20</v>
      </c>
      <c r="AI88" s="387">
        <v>24</v>
      </c>
      <c r="AJ88" s="387"/>
      <c r="AK88" s="387">
        <v>123</v>
      </c>
      <c r="AL88" s="387">
        <v>18</v>
      </c>
      <c r="AM88" s="387">
        <v>14</v>
      </c>
      <c r="AN88" s="387">
        <v>75</v>
      </c>
      <c r="AO88" s="387">
        <v>2</v>
      </c>
      <c r="AP88" s="387">
        <v>12</v>
      </c>
      <c r="AQ88" s="387">
        <v>10</v>
      </c>
      <c r="AR88" s="387">
        <v>73</v>
      </c>
      <c r="AS88" s="387">
        <v>7</v>
      </c>
      <c r="AT88" s="387">
        <v>16</v>
      </c>
      <c r="AU88" s="387">
        <v>30</v>
      </c>
      <c r="AW88" s="104">
        <f t="shared" si="55"/>
        <v>0</v>
      </c>
      <c r="AX88" s="104">
        <f t="shared" si="56"/>
        <v>0</v>
      </c>
      <c r="AY88" s="104">
        <f t="shared" si="57"/>
        <v>702</v>
      </c>
      <c r="AZ88" s="104">
        <f t="shared" si="58"/>
        <v>74</v>
      </c>
      <c r="BA88" s="104">
        <f t="shared" si="59"/>
        <v>124</v>
      </c>
      <c r="BB88" s="104">
        <f t="shared" si="60"/>
        <v>412</v>
      </c>
      <c r="BC88" s="104">
        <f t="shared" si="61"/>
        <v>167</v>
      </c>
      <c r="BD88" s="104">
        <f t="shared" si="62"/>
        <v>155</v>
      </c>
      <c r="BE88" s="104">
        <f t="shared" si="63"/>
        <v>99</v>
      </c>
      <c r="BF88" s="104">
        <f t="shared" si="64"/>
        <v>126</v>
      </c>
      <c r="BG88" s="105">
        <f t="shared" si="65"/>
        <v>1859</v>
      </c>
    </row>
    <row r="89" spans="1:59" x14ac:dyDescent="0.25">
      <c r="A89" s="281">
        <v>85</v>
      </c>
      <c r="B89" s="388" t="s">
        <v>599</v>
      </c>
      <c r="C89" s="449"/>
      <c r="D89" s="387" t="s">
        <v>630</v>
      </c>
      <c r="E89" s="387">
        <v>0</v>
      </c>
      <c r="F89" s="387"/>
      <c r="G89" s="387"/>
      <c r="H89" s="387">
        <v>1201</v>
      </c>
      <c r="I89" s="387">
        <v>63</v>
      </c>
      <c r="J89" s="387">
        <v>39</v>
      </c>
      <c r="K89" s="387">
        <v>57</v>
      </c>
      <c r="L89" s="387">
        <v>108</v>
      </c>
      <c r="M89" s="387">
        <v>8</v>
      </c>
      <c r="N89" s="387">
        <v>71</v>
      </c>
      <c r="O89" s="387">
        <v>46</v>
      </c>
      <c r="P89" s="387">
        <v>80</v>
      </c>
      <c r="Q89" s="387">
        <v>645</v>
      </c>
      <c r="R89" s="387">
        <v>111</v>
      </c>
      <c r="S89" s="387">
        <v>46</v>
      </c>
      <c r="T89" s="387">
        <v>84</v>
      </c>
      <c r="U89" s="387">
        <v>161</v>
      </c>
      <c r="V89" s="387">
        <v>47</v>
      </c>
      <c r="W89" s="387">
        <v>43</v>
      </c>
      <c r="X89" s="387">
        <v>96</v>
      </c>
      <c r="Y89" s="387">
        <v>109</v>
      </c>
      <c r="Z89" s="387">
        <v>760</v>
      </c>
      <c r="AA89" s="387">
        <v>72</v>
      </c>
      <c r="AB89" s="387">
        <v>122</v>
      </c>
      <c r="AC89" s="387">
        <v>110</v>
      </c>
      <c r="AD89" s="387">
        <v>105</v>
      </c>
      <c r="AE89" s="387">
        <v>234</v>
      </c>
      <c r="AF89" s="387">
        <v>68</v>
      </c>
      <c r="AG89" s="387">
        <v>105</v>
      </c>
      <c r="AH89" s="387">
        <v>60</v>
      </c>
      <c r="AI89" s="387">
        <v>88</v>
      </c>
      <c r="AJ89" s="387"/>
      <c r="AK89" s="387">
        <v>340</v>
      </c>
      <c r="AL89" s="387">
        <v>60</v>
      </c>
      <c r="AM89" s="387">
        <v>54</v>
      </c>
      <c r="AN89" s="387">
        <v>254</v>
      </c>
      <c r="AO89" s="387">
        <v>16</v>
      </c>
      <c r="AP89" s="387">
        <v>35</v>
      </c>
      <c r="AQ89" s="387">
        <v>16</v>
      </c>
      <c r="AR89" s="387">
        <v>249</v>
      </c>
      <c r="AS89" s="387">
        <v>37</v>
      </c>
      <c r="AT89" s="387">
        <v>65</v>
      </c>
      <c r="AU89" s="387">
        <v>84</v>
      </c>
      <c r="AW89" s="104">
        <f t="shared" si="55"/>
        <v>0</v>
      </c>
      <c r="AX89" s="104">
        <f t="shared" si="56"/>
        <v>0</v>
      </c>
      <c r="AY89" s="104">
        <f t="shared" si="57"/>
        <v>2318</v>
      </c>
      <c r="AZ89" s="104">
        <f t="shared" si="58"/>
        <v>241</v>
      </c>
      <c r="BA89" s="104">
        <f t="shared" si="59"/>
        <v>347</v>
      </c>
      <c r="BB89" s="104">
        <f t="shared" si="60"/>
        <v>1278</v>
      </c>
      <c r="BC89" s="104">
        <f t="shared" si="61"/>
        <v>555</v>
      </c>
      <c r="BD89" s="104">
        <f t="shared" si="62"/>
        <v>454</v>
      </c>
      <c r="BE89" s="104">
        <f t="shared" si="63"/>
        <v>321</v>
      </c>
      <c r="BF89" s="104">
        <f t="shared" si="64"/>
        <v>435</v>
      </c>
      <c r="BG89" s="105">
        <f t="shared" si="65"/>
        <v>5949</v>
      </c>
    </row>
    <row r="90" spans="1:59" x14ac:dyDescent="0.25">
      <c r="A90" s="281">
        <v>86</v>
      </c>
      <c r="B90" s="388" t="s">
        <v>600</v>
      </c>
      <c r="C90" s="449"/>
      <c r="D90" s="387" t="s">
        <v>630</v>
      </c>
      <c r="E90" s="387">
        <v>0</v>
      </c>
      <c r="F90" s="387"/>
      <c r="G90" s="387"/>
      <c r="H90" s="387">
        <v>2318</v>
      </c>
      <c r="I90" s="387">
        <v>0</v>
      </c>
      <c r="J90" s="387">
        <v>0</v>
      </c>
      <c r="K90" s="387">
        <v>0</v>
      </c>
      <c r="L90" s="387">
        <v>0</v>
      </c>
      <c r="M90" s="387">
        <v>0</v>
      </c>
      <c r="N90" s="387">
        <v>0</v>
      </c>
      <c r="O90" s="387">
        <v>0</v>
      </c>
      <c r="P90" s="387">
        <v>0</v>
      </c>
      <c r="Q90" s="387">
        <v>0</v>
      </c>
      <c r="R90" s="387">
        <v>157</v>
      </c>
      <c r="S90" s="387">
        <v>0</v>
      </c>
      <c r="T90" s="387">
        <v>84</v>
      </c>
      <c r="U90" s="387">
        <v>347</v>
      </c>
      <c r="V90" s="387">
        <v>0</v>
      </c>
      <c r="W90" s="387">
        <v>0</v>
      </c>
      <c r="X90" s="387">
        <v>0</v>
      </c>
      <c r="Y90" s="387">
        <v>109</v>
      </c>
      <c r="Z90" s="387">
        <v>1169</v>
      </c>
      <c r="AA90" s="387">
        <v>0</v>
      </c>
      <c r="AB90" s="387">
        <v>0</v>
      </c>
      <c r="AC90" s="387">
        <v>0</v>
      </c>
      <c r="AD90" s="387">
        <v>0</v>
      </c>
      <c r="AE90" s="387">
        <v>555</v>
      </c>
      <c r="AF90" s="387">
        <v>0</v>
      </c>
      <c r="AG90" s="387">
        <v>0</v>
      </c>
      <c r="AH90" s="387">
        <v>0</v>
      </c>
      <c r="AI90" s="387">
        <v>0</v>
      </c>
      <c r="AJ90" s="387"/>
      <c r="AK90" s="387">
        <v>454</v>
      </c>
      <c r="AL90" s="387">
        <v>0</v>
      </c>
      <c r="AM90" s="387">
        <v>0</v>
      </c>
      <c r="AN90" s="387">
        <v>321</v>
      </c>
      <c r="AO90" s="387">
        <v>0</v>
      </c>
      <c r="AP90" s="387">
        <v>0</v>
      </c>
      <c r="AQ90" s="387">
        <v>0</v>
      </c>
      <c r="AR90" s="387">
        <v>435</v>
      </c>
      <c r="AS90" s="387">
        <v>0</v>
      </c>
      <c r="AT90" s="387">
        <v>0</v>
      </c>
      <c r="AU90" s="387">
        <v>0</v>
      </c>
      <c r="AW90" s="104">
        <f t="shared" si="55"/>
        <v>0</v>
      </c>
      <c r="AX90" s="104">
        <f t="shared" si="56"/>
        <v>0</v>
      </c>
      <c r="AY90" s="104">
        <f t="shared" si="57"/>
        <v>2318</v>
      </c>
      <c r="AZ90" s="104">
        <f t="shared" si="58"/>
        <v>241</v>
      </c>
      <c r="BA90" s="104">
        <f t="shared" si="59"/>
        <v>347</v>
      </c>
      <c r="BB90" s="104">
        <f t="shared" si="60"/>
        <v>1278</v>
      </c>
      <c r="BC90" s="104">
        <f t="shared" si="61"/>
        <v>555</v>
      </c>
      <c r="BD90" s="104">
        <f t="shared" si="62"/>
        <v>454</v>
      </c>
      <c r="BE90" s="104">
        <f t="shared" si="63"/>
        <v>321</v>
      </c>
      <c r="BF90" s="104">
        <f t="shared" si="64"/>
        <v>435</v>
      </c>
      <c r="BG90" s="105">
        <f t="shared" si="65"/>
        <v>5949</v>
      </c>
    </row>
    <row r="91" spans="1:59" x14ac:dyDescent="0.25">
      <c r="A91" s="281">
        <v>87</v>
      </c>
      <c r="B91" s="388" t="s">
        <v>601</v>
      </c>
      <c r="C91" s="449"/>
      <c r="D91" s="387" t="s">
        <v>630</v>
      </c>
      <c r="E91" s="387">
        <v>1680</v>
      </c>
      <c r="F91" s="387"/>
      <c r="G91" s="387"/>
      <c r="H91" s="387">
        <v>20</v>
      </c>
      <c r="I91" s="387">
        <v>0</v>
      </c>
      <c r="J91" s="387">
        <v>1</v>
      </c>
      <c r="K91" s="387">
        <v>6</v>
      </c>
      <c r="L91" s="387">
        <v>3</v>
      </c>
      <c r="M91" s="387">
        <v>1</v>
      </c>
      <c r="N91" s="387">
        <v>4</v>
      </c>
      <c r="O91" s="387">
        <v>4</v>
      </c>
      <c r="P91" s="387">
        <v>5</v>
      </c>
      <c r="Q91" s="387">
        <v>0</v>
      </c>
      <c r="R91" s="387">
        <v>84</v>
      </c>
      <c r="S91" s="387">
        <v>0</v>
      </c>
      <c r="T91" s="387">
        <v>4</v>
      </c>
      <c r="U91" s="387">
        <v>4</v>
      </c>
      <c r="V91" s="387">
        <v>0</v>
      </c>
      <c r="W91" s="387">
        <v>1</v>
      </c>
      <c r="X91" s="387">
        <v>1</v>
      </c>
      <c r="Y91" s="387">
        <v>0</v>
      </c>
      <c r="Z91" s="387">
        <v>238</v>
      </c>
      <c r="AA91" s="387">
        <v>0</v>
      </c>
      <c r="AB91" s="387">
        <v>2</v>
      </c>
      <c r="AC91" s="387">
        <v>1</v>
      </c>
      <c r="AD91" s="387">
        <v>1</v>
      </c>
      <c r="AE91" s="387">
        <v>60</v>
      </c>
      <c r="AF91" s="387">
        <v>0</v>
      </c>
      <c r="AG91" s="387">
        <v>0</v>
      </c>
      <c r="AH91" s="387">
        <v>0</v>
      </c>
      <c r="AI91" s="387">
        <v>2</v>
      </c>
      <c r="AJ91" s="387"/>
      <c r="AK91" s="387">
        <v>139</v>
      </c>
      <c r="AL91" s="387">
        <v>0</v>
      </c>
      <c r="AM91" s="387">
        <v>0</v>
      </c>
      <c r="AN91" s="387">
        <v>3</v>
      </c>
      <c r="AO91" s="387">
        <v>1</v>
      </c>
      <c r="AP91" s="387">
        <v>1</v>
      </c>
      <c r="AQ91" s="387">
        <v>0</v>
      </c>
      <c r="AR91" s="387">
        <v>55</v>
      </c>
      <c r="AS91" s="387">
        <v>0</v>
      </c>
      <c r="AT91" s="387">
        <v>2</v>
      </c>
      <c r="AU91" s="387">
        <v>1</v>
      </c>
      <c r="AW91" s="104">
        <f t="shared" si="55"/>
        <v>1680</v>
      </c>
      <c r="AX91" s="104">
        <f t="shared" si="56"/>
        <v>0</v>
      </c>
      <c r="AY91" s="104">
        <f t="shared" si="57"/>
        <v>44</v>
      </c>
      <c r="AZ91" s="104">
        <f t="shared" si="58"/>
        <v>88</v>
      </c>
      <c r="BA91" s="104">
        <f t="shared" si="59"/>
        <v>6</v>
      </c>
      <c r="BB91" s="104">
        <f t="shared" si="60"/>
        <v>242</v>
      </c>
      <c r="BC91" s="104">
        <f t="shared" si="61"/>
        <v>62</v>
      </c>
      <c r="BD91" s="104">
        <f t="shared" si="62"/>
        <v>139</v>
      </c>
      <c r="BE91" s="104">
        <f t="shared" si="63"/>
        <v>5</v>
      </c>
      <c r="BF91" s="104">
        <f t="shared" si="64"/>
        <v>58</v>
      </c>
      <c r="BG91" s="105">
        <f t="shared" si="65"/>
        <v>2324</v>
      </c>
    </row>
    <row r="92" spans="1:59" x14ac:dyDescent="0.25">
      <c r="A92" s="281">
        <v>88</v>
      </c>
      <c r="B92" s="388" t="s">
        <v>602</v>
      </c>
      <c r="C92" s="449"/>
      <c r="D92" s="387" t="s">
        <v>630</v>
      </c>
      <c r="E92" s="387">
        <v>0</v>
      </c>
      <c r="F92" s="387"/>
      <c r="G92" s="387"/>
      <c r="H92" s="387">
        <v>356</v>
      </c>
      <c r="I92" s="387">
        <v>19</v>
      </c>
      <c r="J92" s="387">
        <v>13</v>
      </c>
      <c r="K92" s="387">
        <v>21</v>
      </c>
      <c r="L92" s="387">
        <v>33</v>
      </c>
      <c r="M92" s="387">
        <v>3</v>
      </c>
      <c r="N92" s="387">
        <v>22</v>
      </c>
      <c r="O92" s="387">
        <v>16</v>
      </c>
      <c r="P92" s="387">
        <v>23</v>
      </c>
      <c r="Q92" s="387">
        <v>196</v>
      </c>
      <c r="R92" s="387">
        <v>33</v>
      </c>
      <c r="S92" s="387">
        <v>12</v>
      </c>
      <c r="T92" s="387">
        <v>29</v>
      </c>
      <c r="U92" s="387">
        <v>56</v>
      </c>
      <c r="V92" s="387">
        <v>17</v>
      </c>
      <c r="W92" s="387">
        <v>18</v>
      </c>
      <c r="X92" s="387">
        <v>33</v>
      </c>
      <c r="Y92" s="387">
        <v>43</v>
      </c>
      <c r="Z92" s="387">
        <v>252</v>
      </c>
      <c r="AA92" s="387">
        <v>19</v>
      </c>
      <c r="AB92" s="387">
        <v>33</v>
      </c>
      <c r="AC92" s="387">
        <v>26</v>
      </c>
      <c r="AD92" s="387">
        <v>39</v>
      </c>
      <c r="AE92" s="387">
        <v>84</v>
      </c>
      <c r="AF92" s="387">
        <v>18</v>
      </c>
      <c r="AG92" s="387">
        <v>21</v>
      </c>
      <c r="AH92" s="387">
        <v>20</v>
      </c>
      <c r="AI92" s="387">
        <v>24</v>
      </c>
      <c r="AJ92" s="387"/>
      <c r="AK92" s="387">
        <v>123</v>
      </c>
      <c r="AL92" s="387">
        <v>18</v>
      </c>
      <c r="AM92" s="387">
        <v>14</v>
      </c>
      <c r="AN92" s="387">
        <v>75</v>
      </c>
      <c r="AO92" s="387">
        <v>2</v>
      </c>
      <c r="AP92" s="387">
        <v>12</v>
      </c>
      <c r="AQ92" s="387">
        <v>10</v>
      </c>
      <c r="AR92" s="387">
        <v>73</v>
      </c>
      <c r="AS92" s="387">
        <v>7</v>
      </c>
      <c r="AT92" s="387">
        <v>16</v>
      </c>
      <c r="AU92" s="387">
        <v>30</v>
      </c>
      <c r="AW92" s="104">
        <f t="shared" si="55"/>
        <v>0</v>
      </c>
      <c r="AX92" s="104">
        <f t="shared" si="56"/>
        <v>0</v>
      </c>
      <c r="AY92" s="104">
        <f t="shared" si="57"/>
        <v>702</v>
      </c>
      <c r="AZ92" s="104">
        <f t="shared" si="58"/>
        <v>74</v>
      </c>
      <c r="BA92" s="104">
        <f t="shared" si="59"/>
        <v>124</v>
      </c>
      <c r="BB92" s="104">
        <f t="shared" si="60"/>
        <v>412</v>
      </c>
      <c r="BC92" s="104">
        <f t="shared" si="61"/>
        <v>167</v>
      </c>
      <c r="BD92" s="104">
        <f t="shared" si="62"/>
        <v>155</v>
      </c>
      <c r="BE92" s="104">
        <f t="shared" si="63"/>
        <v>99</v>
      </c>
      <c r="BF92" s="104">
        <f t="shared" si="64"/>
        <v>126</v>
      </c>
      <c r="BG92" s="105">
        <f t="shared" si="65"/>
        <v>1859</v>
      </c>
    </row>
    <row r="93" spans="1:59" x14ac:dyDescent="0.25">
      <c r="A93" s="281">
        <v>89</v>
      </c>
      <c r="B93" s="388" t="s">
        <v>603</v>
      </c>
      <c r="C93" s="449"/>
      <c r="D93" s="387" t="s">
        <v>630</v>
      </c>
      <c r="E93" s="387">
        <v>0</v>
      </c>
      <c r="F93" s="387"/>
      <c r="G93" s="387"/>
      <c r="H93" s="387">
        <v>356</v>
      </c>
      <c r="I93" s="387">
        <v>19</v>
      </c>
      <c r="J93" s="387">
        <v>13</v>
      </c>
      <c r="K93" s="387">
        <v>21</v>
      </c>
      <c r="L93" s="387">
        <v>33</v>
      </c>
      <c r="M93" s="387">
        <v>3</v>
      </c>
      <c r="N93" s="387">
        <v>22</v>
      </c>
      <c r="O93" s="387">
        <v>16</v>
      </c>
      <c r="P93" s="387">
        <v>23</v>
      </c>
      <c r="Q93" s="387">
        <v>196</v>
      </c>
      <c r="R93" s="387">
        <v>33</v>
      </c>
      <c r="S93" s="387">
        <v>12</v>
      </c>
      <c r="T93" s="387">
        <v>29</v>
      </c>
      <c r="U93" s="387">
        <v>56</v>
      </c>
      <c r="V93" s="387">
        <v>17</v>
      </c>
      <c r="W93" s="387">
        <v>18</v>
      </c>
      <c r="X93" s="387">
        <v>33</v>
      </c>
      <c r="Y93" s="387">
        <v>43</v>
      </c>
      <c r="Z93" s="387">
        <v>252</v>
      </c>
      <c r="AA93" s="387">
        <v>19</v>
      </c>
      <c r="AB93" s="387">
        <v>33</v>
      </c>
      <c r="AC93" s="387">
        <v>26</v>
      </c>
      <c r="AD93" s="387">
        <v>39</v>
      </c>
      <c r="AE93" s="387">
        <v>84</v>
      </c>
      <c r="AF93" s="387">
        <v>18</v>
      </c>
      <c r="AG93" s="387">
        <v>21</v>
      </c>
      <c r="AH93" s="387">
        <v>20</v>
      </c>
      <c r="AI93" s="387">
        <v>24</v>
      </c>
      <c r="AJ93" s="387"/>
      <c r="AK93" s="387">
        <v>123</v>
      </c>
      <c r="AL93" s="387">
        <v>18</v>
      </c>
      <c r="AM93" s="387">
        <v>14</v>
      </c>
      <c r="AN93" s="387">
        <v>75</v>
      </c>
      <c r="AO93" s="387">
        <v>2</v>
      </c>
      <c r="AP93" s="387">
        <v>12</v>
      </c>
      <c r="AQ93" s="387">
        <v>10</v>
      </c>
      <c r="AR93" s="387">
        <v>73</v>
      </c>
      <c r="AS93" s="387">
        <v>7</v>
      </c>
      <c r="AT93" s="387">
        <v>16</v>
      </c>
      <c r="AU93" s="387">
        <v>30</v>
      </c>
      <c r="AW93" s="104">
        <f t="shared" si="55"/>
        <v>0</v>
      </c>
      <c r="AX93" s="104">
        <f t="shared" si="56"/>
        <v>0</v>
      </c>
      <c r="AY93" s="104">
        <f t="shared" si="57"/>
        <v>702</v>
      </c>
      <c r="AZ93" s="104">
        <f t="shared" si="58"/>
        <v>74</v>
      </c>
      <c r="BA93" s="104">
        <f t="shared" si="59"/>
        <v>124</v>
      </c>
      <c r="BB93" s="104">
        <f t="shared" si="60"/>
        <v>412</v>
      </c>
      <c r="BC93" s="104">
        <f t="shared" si="61"/>
        <v>167</v>
      </c>
      <c r="BD93" s="104">
        <f t="shared" si="62"/>
        <v>155</v>
      </c>
      <c r="BE93" s="104">
        <f t="shared" si="63"/>
        <v>99</v>
      </c>
      <c r="BF93" s="104">
        <f t="shared" si="64"/>
        <v>126</v>
      </c>
      <c r="BG93" s="105">
        <f t="shared" si="65"/>
        <v>1859</v>
      </c>
    </row>
    <row r="94" spans="1:59" x14ac:dyDescent="0.25">
      <c r="A94" s="281">
        <v>90</v>
      </c>
      <c r="B94" s="388" t="s">
        <v>604</v>
      </c>
      <c r="C94" s="449"/>
      <c r="D94" s="387" t="s">
        <v>630</v>
      </c>
      <c r="E94" s="387">
        <v>0</v>
      </c>
      <c r="F94" s="387"/>
      <c r="G94" s="387"/>
      <c r="H94" s="387">
        <v>356</v>
      </c>
      <c r="I94" s="387">
        <v>19</v>
      </c>
      <c r="J94" s="387">
        <v>13</v>
      </c>
      <c r="K94" s="387">
        <v>21</v>
      </c>
      <c r="L94" s="387">
        <v>33</v>
      </c>
      <c r="M94" s="387">
        <v>3</v>
      </c>
      <c r="N94" s="387">
        <v>22</v>
      </c>
      <c r="O94" s="387">
        <v>16</v>
      </c>
      <c r="P94" s="387">
        <v>23</v>
      </c>
      <c r="Q94" s="387">
        <v>196</v>
      </c>
      <c r="R94" s="387">
        <v>33</v>
      </c>
      <c r="S94" s="387">
        <v>12</v>
      </c>
      <c r="T94" s="387">
        <v>29</v>
      </c>
      <c r="U94" s="387">
        <v>56</v>
      </c>
      <c r="V94" s="387">
        <v>17</v>
      </c>
      <c r="W94" s="387">
        <v>18</v>
      </c>
      <c r="X94" s="387">
        <v>33</v>
      </c>
      <c r="Y94" s="387">
        <v>43</v>
      </c>
      <c r="Z94" s="387">
        <v>252</v>
      </c>
      <c r="AA94" s="387">
        <v>19</v>
      </c>
      <c r="AB94" s="387">
        <v>33</v>
      </c>
      <c r="AC94" s="387">
        <v>26</v>
      </c>
      <c r="AD94" s="387">
        <v>39</v>
      </c>
      <c r="AE94" s="387">
        <v>84</v>
      </c>
      <c r="AF94" s="387">
        <v>18</v>
      </c>
      <c r="AG94" s="387">
        <v>21</v>
      </c>
      <c r="AH94" s="387">
        <v>20</v>
      </c>
      <c r="AI94" s="387">
        <v>24</v>
      </c>
      <c r="AJ94" s="387"/>
      <c r="AK94" s="387">
        <v>123</v>
      </c>
      <c r="AL94" s="387">
        <v>18</v>
      </c>
      <c r="AM94" s="387">
        <v>14</v>
      </c>
      <c r="AN94" s="387">
        <v>75</v>
      </c>
      <c r="AO94" s="387">
        <v>2</v>
      </c>
      <c r="AP94" s="387">
        <v>12</v>
      </c>
      <c r="AQ94" s="387">
        <v>10</v>
      </c>
      <c r="AR94" s="387">
        <v>73</v>
      </c>
      <c r="AS94" s="387">
        <v>7</v>
      </c>
      <c r="AT94" s="387">
        <v>16</v>
      </c>
      <c r="AU94" s="387">
        <v>30</v>
      </c>
      <c r="AW94" s="104">
        <f t="shared" si="55"/>
        <v>0</v>
      </c>
      <c r="AX94" s="104">
        <f t="shared" si="56"/>
        <v>0</v>
      </c>
      <c r="AY94" s="104">
        <f t="shared" si="57"/>
        <v>702</v>
      </c>
      <c r="AZ94" s="104">
        <f t="shared" si="58"/>
        <v>74</v>
      </c>
      <c r="BA94" s="104">
        <f t="shared" si="59"/>
        <v>124</v>
      </c>
      <c r="BB94" s="104">
        <f t="shared" si="60"/>
        <v>412</v>
      </c>
      <c r="BC94" s="104">
        <f t="shared" si="61"/>
        <v>167</v>
      </c>
      <c r="BD94" s="104">
        <f t="shared" si="62"/>
        <v>155</v>
      </c>
      <c r="BE94" s="104">
        <f t="shared" si="63"/>
        <v>99</v>
      </c>
      <c r="BF94" s="104">
        <f t="shared" si="64"/>
        <v>126</v>
      </c>
      <c r="BG94" s="105">
        <f t="shared" si="65"/>
        <v>1859</v>
      </c>
    </row>
    <row r="95" spans="1:59" x14ac:dyDescent="0.25">
      <c r="A95" s="281">
        <v>91</v>
      </c>
      <c r="B95" s="388" t="s">
        <v>605</v>
      </c>
      <c r="C95" s="449"/>
      <c r="D95" s="387" t="s">
        <v>630</v>
      </c>
      <c r="E95" s="387">
        <v>0</v>
      </c>
      <c r="F95" s="387"/>
      <c r="G95" s="387"/>
      <c r="H95" s="387">
        <v>356</v>
      </c>
      <c r="I95" s="387">
        <v>19</v>
      </c>
      <c r="J95" s="387">
        <v>13</v>
      </c>
      <c r="K95" s="387">
        <v>21</v>
      </c>
      <c r="L95" s="387">
        <v>33</v>
      </c>
      <c r="M95" s="387">
        <v>3</v>
      </c>
      <c r="N95" s="387">
        <v>22</v>
      </c>
      <c r="O95" s="387">
        <v>16</v>
      </c>
      <c r="P95" s="387">
        <v>23</v>
      </c>
      <c r="Q95" s="387">
        <v>196</v>
      </c>
      <c r="R95" s="387">
        <v>33</v>
      </c>
      <c r="S95" s="387">
        <v>12</v>
      </c>
      <c r="T95" s="387">
        <v>29</v>
      </c>
      <c r="U95" s="387">
        <v>56</v>
      </c>
      <c r="V95" s="387">
        <v>17</v>
      </c>
      <c r="W95" s="387">
        <v>18</v>
      </c>
      <c r="X95" s="387">
        <v>33</v>
      </c>
      <c r="Y95" s="387">
        <v>43</v>
      </c>
      <c r="Z95" s="387">
        <v>252</v>
      </c>
      <c r="AA95" s="387">
        <v>19</v>
      </c>
      <c r="AB95" s="387">
        <v>33</v>
      </c>
      <c r="AC95" s="387">
        <v>26</v>
      </c>
      <c r="AD95" s="387">
        <v>39</v>
      </c>
      <c r="AE95" s="387">
        <v>84</v>
      </c>
      <c r="AF95" s="387">
        <v>18</v>
      </c>
      <c r="AG95" s="387">
        <v>21</v>
      </c>
      <c r="AH95" s="387">
        <v>20</v>
      </c>
      <c r="AI95" s="387">
        <v>24</v>
      </c>
      <c r="AJ95" s="387"/>
      <c r="AK95" s="387">
        <v>123</v>
      </c>
      <c r="AL95" s="387">
        <v>18</v>
      </c>
      <c r="AM95" s="387">
        <v>14</v>
      </c>
      <c r="AN95" s="387">
        <v>75</v>
      </c>
      <c r="AO95" s="387">
        <v>2</v>
      </c>
      <c r="AP95" s="387">
        <v>12</v>
      </c>
      <c r="AQ95" s="387">
        <v>10</v>
      </c>
      <c r="AR95" s="387">
        <v>73</v>
      </c>
      <c r="AS95" s="387">
        <v>7</v>
      </c>
      <c r="AT95" s="387">
        <v>16</v>
      </c>
      <c r="AU95" s="387">
        <v>30</v>
      </c>
      <c r="AW95" s="104">
        <f t="shared" si="55"/>
        <v>0</v>
      </c>
      <c r="AX95" s="104">
        <f t="shared" si="56"/>
        <v>0</v>
      </c>
      <c r="AY95" s="104">
        <f t="shared" si="57"/>
        <v>702</v>
      </c>
      <c r="AZ95" s="104">
        <f t="shared" si="58"/>
        <v>74</v>
      </c>
      <c r="BA95" s="104">
        <f t="shared" si="59"/>
        <v>124</v>
      </c>
      <c r="BB95" s="104">
        <f t="shared" si="60"/>
        <v>412</v>
      </c>
      <c r="BC95" s="104">
        <f t="shared" si="61"/>
        <v>167</v>
      </c>
      <c r="BD95" s="104">
        <f t="shared" si="62"/>
        <v>155</v>
      </c>
      <c r="BE95" s="104">
        <f t="shared" si="63"/>
        <v>99</v>
      </c>
      <c r="BF95" s="104">
        <f t="shared" si="64"/>
        <v>126</v>
      </c>
      <c r="BG95" s="105">
        <f t="shared" si="65"/>
        <v>1859</v>
      </c>
    </row>
    <row r="96" spans="1:59" x14ac:dyDescent="0.25">
      <c r="A96" s="281">
        <v>92</v>
      </c>
      <c r="B96" s="388" t="s">
        <v>606</v>
      </c>
      <c r="C96" s="449"/>
      <c r="D96" s="387" t="s">
        <v>630</v>
      </c>
      <c r="E96" s="387">
        <v>0</v>
      </c>
      <c r="F96" s="387"/>
      <c r="G96" s="387"/>
      <c r="H96" s="387">
        <v>495</v>
      </c>
      <c r="I96" s="387">
        <v>25</v>
      </c>
      <c r="J96" s="387">
        <v>15</v>
      </c>
      <c r="K96" s="387">
        <v>14</v>
      </c>
      <c r="L96" s="387">
        <v>33</v>
      </c>
      <c r="M96" s="387">
        <v>2</v>
      </c>
      <c r="N96" s="387">
        <v>23</v>
      </c>
      <c r="O96" s="387">
        <v>12</v>
      </c>
      <c r="P96" s="387">
        <v>24</v>
      </c>
      <c r="Q96" s="387">
        <v>230</v>
      </c>
      <c r="R96" s="387">
        <v>38</v>
      </c>
      <c r="S96" s="387">
        <v>20</v>
      </c>
      <c r="T96" s="387">
        <v>32</v>
      </c>
      <c r="U96" s="387">
        <v>54</v>
      </c>
      <c r="V96" s="387">
        <v>19</v>
      </c>
      <c r="W96" s="387">
        <v>9</v>
      </c>
      <c r="X96" s="387">
        <v>25</v>
      </c>
      <c r="Y96" s="387">
        <v>27</v>
      </c>
      <c r="Z96" s="387">
        <v>210</v>
      </c>
      <c r="AA96" s="387">
        <v>21</v>
      </c>
      <c r="AB96" s="387">
        <v>42</v>
      </c>
      <c r="AC96" s="387">
        <v>38</v>
      </c>
      <c r="AD96" s="387">
        <v>40</v>
      </c>
      <c r="AE96" s="387">
        <v>66</v>
      </c>
      <c r="AF96" s="387">
        <v>19</v>
      </c>
      <c r="AG96" s="387">
        <v>39</v>
      </c>
      <c r="AH96" s="387">
        <v>20</v>
      </c>
      <c r="AI96" s="387">
        <v>31</v>
      </c>
      <c r="AJ96" s="387"/>
      <c r="AK96" s="387">
        <v>123</v>
      </c>
      <c r="AL96" s="387">
        <v>31</v>
      </c>
      <c r="AM96" s="387">
        <v>18</v>
      </c>
      <c r="AN96" s="387">
        <v>87</v>
      </c>
      <c r="AO96" s="387">
        <v>7</v>
      </c>
      <c r="AP96" s="387">
        <v>8</v>
      </c>
      <c r="AQ96" s="387">
        <v>4</v>
      </c>
      <c r="AR96" s="387">
        <v>89</v>
      </c>
      <c r="AS96" s="387">
        <v>15</v>
      </c>
      <c r="AT96" s="387">
        <v>23</v>
      </c>
      <c r="AU96" s="387">
        <v>32</v>
      </c>
      <c r="AW96" s="104">
        <f t="shared" si="55"/>
        <v>0</v>
      </c>
      <c r="AX96" s="104">
        <f t="shared" si="56"/>
        <v>0</v>
      </c>
      <c r="AY96" s="104">
        <f t="shared" si="57"/>
        <v>873</v>
      </c>
      <c r="AZ96" s="104">
        <f t="shared" si="58"/>
        <v>90</v>
      </c>
      <c r="BA96" s="104">
        <f t="shared" si="59"/>
        <v>107</v>
      </c>
      <c r="BB96" s="104">
        <f t="shared" si="60"/>
        <v>378</v>
      </c>
      <c r="BC96" s="104">
        <f t="shared" si="61"/>
        <v>175</v>
      </c>
      <c r="BD96" s="104">
        <f t="shared" si="62"/>
        <v>172</v>
      </c>
      <c r="BE96" s="104">
        <f t="shared" si="63"/>
        <v>106</v>
      </c>
      <c r="BF96" s="104">
        <f t="shared" si="64"/>
        <v>159</v>
      </c>
      <c r="BG96" s="105">
        <f t="shared" si="65"/>
        <v>2060</v>
      </c>
    </row>
    <row r="97" spans="1:59" x14ac:dyDescent="0.25">
      <c r="A97" s="281">
        <v>93</v>
      </c>
      <c r="B97" s="388" t="s">
        <v>607</v>
      </c>
      <c r="C97" s="449"/>
      <c r="D97" s="387" t="s">
        <v>630</v>
      </c>
      <c r="E97" s="387">
        <v>0</v>
      </c>
      <c r="F97" s="387"/>
      <c r="G97" s="387"/>
      <c r="H97" s="387">
        <v>495</v>
      </c>
      <c r="I97" s="387">
        <v>25</v>
      </c>
      <c r="J97" s="387">
        <v>15</v>
      </c>
      <c r="K97" s="387">
        <v>14</v>
      </c>
      <c r="L97" s="387">
        <v>33</v>
      </c>
      <c r="M97" s="387">
        <v>2</v>
      </c>
      <c r="N97" s="387">
        <v>23</v>
      </c>
      <c r="O97" s="387">
        <v>12</v>
      </c>
      <c r="P97" s="387">
        <v>24</v>
      </c>
      <c r="Q97" s="387">
        <v>230</v>
      </c>
      <c r="R97" s="387">
        <v>38</v>
      </c>
      <c r="S97" s="387">
        <v>20</v>
      </c>
      <c r="T97" s="387">
        <v>32</v>
      </c>
      <c r="U97" s="387">
        <v>54</v>
      </c>
      <c r="V97" s="387">
        <v>19</v>
      </c>
      <c r="W97" s="387">
        <v>9</v>
      </c>
      <c r="X97" s="387">
        <v>25</v>
      </c>
      <c r="Y97" s="387">
        <v>27</v>
      </c>
      <c r="Z97" s="387">
        <v>210</v>
      </c>
      <c r="AA97" s="387">
        <v>21</v>
      </c>
      <c r="AB97" s="387">
        <v>42</v>
      </c>
      <c r="AC97" s="387">
        <v>38</v>
      </c>
      <c r="AD97" s="387">
        <v>40</v>
      </c>
      <c r="AE97" s="387">
        <v>66</v>
      </c>
      <c r="AF97" s="387">
        <v>19</v>
      </c>
      <c r="AG97" s="387">
        <v>39</v>
      </c>
      <c r="AH97" s="387">
        <v>20</v>
      </c>
      <c r="AI97" s="387">
        <v>31</v>
      </c>
      <c r="AJ97" s="387"/>
      <c r="AK97" s="387">
        <v>123</v>
      </c>
      <c r="AL97" s="387">
        <v>31</v>
      </c>
      <c r="AM97" s="387">
        <v>18</v>
      </c>
      <c r="AN97" s="387">
        <v>87</v>
      </c>
      <c r="AO97" s="387">
        <v>7</v>
      </c>
      <c r="AP97" s="387">
        <v>8</v>
      </c>
      <c r="AQ97" s="387">
        <v>4</v>
      </c>
      <c r="AR97" s="387">
        <v>89</v>
      </c>
      <c r="AS97" s="387">
        <v>15</v>
      </c>
      <c r="AT97" s="387">
        <v>23</v>
      </c>
      <c r="AU97" s="387">
        <v>32</v>
      </c>
      <c r="AW97" s="104">
        <f t="shared" si="55"/>
        <v>0</v>
      </c>
      <c r="AX97" s="104">
        <f t="shared" si="56"/>
        <v>0</v>
      </c>
      <c r="AY97" s="104">
        <f t="shared" si="57"/>
        <v>873</v>
      </c>
      <c r="AZ97" s="104">
        <f t="shared" si="58"/>
        <v>90</v>
      </c>
      <c r="BA97" s="104">
        <f t="shared" si="59"/>
        <v>107</v>
      </c>
      <c r="BB97" s="104">
        <f t="shared" si="60"/>
        <v>378</v>
      </c>
      <c r="BC97" s="104">
        <f t="shared" si="61"/>
        <v>175</v>
      </c>
      <c r="BD97" s="104">
        <f t="shared" si="62"/>
        <v>172</v>
      </c>
      <c r="BE97" s="104">
        <f t="shared" si="63"/>
        <v>106</v>
      </c>
      <c r="BF97" s="104">
        <f t="shared" si="64"/>
        <v>159</v>
      </c>
      <c r="BG97" s="105">
        <f t="shared" si="65"/>
        <v>2060</v>
      </c>
    </row>
    <row r="98" spans="1:59" x14ac:dyDescent="0.25">
      <c r="A98" s="281">
        <v>94</v>
      </c>
      <c r="B98" s="388" t="s">
        <v>608</v>
      </c>
      <c r="C98" s="449"/>
      <c r="D98" s="387" t="s">
        <v>630</v>
      </c>
      <c r="E98" s="387">
        <v>0</v>
      </c>
      <c r="F98" s="387"/>
      <c r="G98" s="387"/>
      <c r="H98" s="387">
        <v>495</v>
      </c>
      <c r="I98" s="387">
        <v>25</v>
      </c>
      <c r="J98" s="387">
        <v>15</v>
      </c>
      <c r="K98" s="387">
        <v>14</v>
      </c>
      <c r="L98" s="387">
        <v>33</v>
      </c>
      <c r="M98" s="387">
        <v>2</v>
      </c>
      <c r="N98" s="387">
        <v>23</v>
      </c>
      <c r="O98" s="387">
        <v>12</v>
      </c>
      <c r="P98" s="387">
        <v>24</v>
      </c>
      <c r="Q98" s="387">
        <v>230</v>
      </c>
      <c r="R98" s="387">
        <v>38</v>
      </c>
      <c r="S98" s="387">
        <v>20</v>
      </c>
      <c r="T98" s="387">
        <v>32</v>
      </c>
      <c r="U98" s="387">
        <v>54</v>
      </c>
      <c r="V98" s="387">
        <v>19</v>
      </c>
      <c r="W98" s="387">
        <v>9</v>
      </c>
      <c r="X98" s="387">
        <v>25</v>
      </c>
      <c r="Y98" s="387">
        <v>27</v>
      </c>
      <c r="Z98" s="387">
        <v>210</v>
      </c>
      <c r="AA98" s="387">
        <v>21</v>
      </c>
      <c r="AB98" s="387">
        <v>42</v>
      </c>
      <c r="AC98" s="387">
        <v>38</v>
      </c>
      <c r="AD98" s="387">
        <v>40</v>
      </c>
      <c r="AE98" s="387">
        <v>66</v>
      </c>
      <c r="AF98" s="387">
        <v>19</v>
      </c>
      <c r="AG98" s="387">
        <v>39</v>
      </c>
      <c r="AH98" s="387">
        <v>20</v>
      </c>
      <c r="AI98" s="387">
        <v>31</v>
      </c>
      <c r="AJ98" s="387"/>
      <c r="AK98" s="387">
        <v>123</v>
      </c>
      <c r="AL98" s="387">
        <v>31</v>
      </c>
      <c r="AM98" s="387">
        <v>18</v>
      </c>
      <c r="AN98" s="387">
        <v>87</v>
      </c>
      <c r="AO98" s="387">
        <v>7</v>
      </c>
      <c r="AP98" s="387">
        <v>8</v>
      </c>
      <c r="AQ98" s="387">
        <v>4</v>
      </c>
      <c r="AR98" s="387">
        <v>89</v>
      </c>
      <c r="AS98" s="387">
        <v>15</v>
      </c>
      <c r="AT98" s="387">
        <v>23</v>
      </c>
      <c r="AU98" s="387">
        <v>32</v>
      </c>
      <c r="AW98" s="104">
        <f t="shared" si="55"/>
        <v>0</v>
      </c>
      <c r="AX98" s="104">
        <f t="shared" si="56"/>
        <v>0</v>
      </c>
      <c r="AY98" s="104">
        <f t="shared" si="57"/>
        <v>873</v>
      </c>
      <c r="AZ98" s="104">
        <f t="shared" si="58"/>
        <v>90</v>
      </c>
      <c r="BA98" s="104">
        <f t="shared" si="59"/>
        <v>107</v>
      </c>
      <c r="BB98" s="104">
        <f t="shared" si="60"/>
        <v>378</v>
      </c>
      <c r="BC98" s="104">
        <f t="shared" si="61"/>
        <v>175</v>
      </c>
      <c r="BD98" s="104">
        <f t="shared" si="62"/>
        <v>172</v>
      </c>
      <c r="BE98" s="104">
        <f t="shared" si="63"/>
        <v>106</v>
      </c>
      <c r="BF98" s="104">
        <f t="shared" si="64"/>
        <v>159</v>
      </c>
      <c r="BG98" s="105">
        <f t="shared" si="65"/>
        <v>2060</v>
      </c>
    </row>
    <row r="99" spans="1:59" x14ac:dyDescent="0.25">
      <c r="A99" s="281">
        <v>95</v>
      </c>
      <c r="B99" s="388" t="s">
        <v>609</v>
      </c>
      <c r="C99" s="449"/>
      <c r="D99" s="387" t="s">
        <v>630</v>
      </c>
      <c r="E99" s="387">
        <v>0</v>
      </c>
      <c r="F99" s="387"/>
      <c r="G99" s="387"/>
      <c r="H99" s="387">
        <v>495</v>
      </c>
      <c r="I99" s="387">
        <v>25</v>
      </c>
      <c r="J99" s="387">
        <v>15</v>
      </c>
      <c r="K99" s="387">
        <v>14</v>
      </c>
      <c r="L99" s="387">
        <v>33</v>
      </c>
      <c r="M99" s="387">
        <v>2</v>
      </c>
      <c r="N99" s="387">
        <v>23</v>
      </c>
      <c r="O99" s="387">
        <v>12</v>
      </c>
      <c r="P99" s="387">
        <v>24</v>
      </c>
      <c r="Q99" s="387">
        <v>230</v>
      </c>
      <c r="R99" s="387">
        <v>38</v>
      </c>
      <c r="S99" s="387">
        <v>20</v>
      </c>
      <c r="T99" s="387">
        <v>32</v>
      </c>
      <c r="U99" s="387">
        <v>54</v>
      </c>
      <c r="V99" s="387">
        <v>19</v>
      </c>
      <c r="W99" s="387">
        <v>9</v>
      </c>
      <c r="X99" s="387">
        <v>25</v>
      </c>
      <c r="Y99" s="387">
        <v>27</v>
      </c>
      <c r="Z99" s="387">
        <v>210</v>
      </c>
      <c r="AA99" s="387">
        <v>21</v>
      </c>
      <c r="AB99" s="387">
        <v>42</v>
      </c>
      <c r="AC99" s="387">
        <v>38</v>
      </c>
      <c r="AD99" s="387">
        <v>40</v>
      </c>
      <c r="AE99" s="387">
        <v>66</v>
      </c>
      <c r="AF99" s="387">
        <v>19</v>
      </c>
      <c r="AG99" s="387">
        <v>39</v>
      </c>
      <c r="AH99" s="387">
        <v>20</v>
      </c>
      <c r="AI99" s="387">
        <v>31</v>
      </c>
      <c r="AJ99" s="387"/>
      <c r="AK99" s="387">
        <v>123</v>
      </c>
      <c r="AL99" s="387">
        <v>31</v>
      </c>
      <c r="AM99" s="387">
        <v>18</v>
      </c>
      <c r="AN99" s="387">
        <v>87</v>
      </c>
      <c r="AO99" s="387">
        <v>7</v>
      </c>
      <c r="AP99" s="387">
        <v>8</v>
      </c>
      <c r="AQ99" s="387">
        <v>4</v>
      </c>
      <c r="AR99" s="387">
        <v>89</v>
      </c>
      <c r="AS99" s="387">
        <v>15</v>
      </c>
      <c r="AT99" s="387">
        <v>23</v>
      </c>
      <c r="AU99" s="387">
        <v>32</v>
      </c>
      <c r="AW99" s="104">
        <f t="shared" si="55"/>
        <v>0</v>
      </c>
      <c r="AX99" s="104">
        <f t="shared" si="56"/>
        <v>0</v>
      </c>
      <c r="AY99" s="104">
        <f t="shared" si="57"/>
        <v>873</v>
      </c>
      <c r="AZ99" s="104">
        <f t="shared" si="58"/>
        <v>90</v>
      </c>
      <c r="BA99" s="104">
        <f t="shared" si="59"/>
        <v>107</v>
      </c>
      <c r="BB99" s="104">
        <f t="shared" si="60"/>
        <v>378</v>
      </c>
      <c r="BC99" s="104">
        <f t="shared" si="61"/>
        <v>175</v>
      </c>
      <c r="BD99" s="104">
        <f t="shared" si="62"/>
        <v>172</v>
      </c>
      <c r="BE99" s="104">
        <f t="shared" si="63"/>
        <v>106</v>
      </c>
      <c r="BF99" s="104">
        <f t="shared" si="64"/>
        <v>159</v>
      </c>
      <c r="BG99" s="105">
        <f t="shared" si="65"/>
        <v>2060</v>
      </c>
    </row>
    <row r="100" spans="1:59" x14ac:dyDescent="0.25">
      <c r="A100" s="281">
        <v>96</v>
      </c>
      <c r="B100" s="388" t="s">
        <v>610</v>
      </c>
      <c r="C100" s="449"/>
      <c r="D100" s="387" t="s">
        <v>630</v>
      </c>
      <c r="E100" s="387">
        <v>0</v>
      </c>
      <c r="F100" s="387"/>
      <c r="G100" s="387"/>
      <c r="H100" s="387">
        <v>495</v>
      </c>
      <c r="I100" s="387">
        <v>25</v>
      </c>
      <c r="J100" s="387">
        <v>15</v>
      </c>
      <c r="K100" s="387">
        <v>14</v>
      </c>
      <c r="L100" s="387">
        <v>33</v>
      </c>
      <c r="M100" s="387">
        <v>2</v>
      </c>
      <c r="N100" s="387">
        <v>23</v>
      </c>
      <c r="O100" s="387">
        <v>12</v>
      </c>
      <c r="P100" s="387">
        <v>24</v>
      </c>
      <c r="Q100" s="387">
        <v>230</v>
      </c>
      <c r="R100" s="387">
        <v>38</v>
      </c>
      <c r="S100" s="387">
        <v>20</v>
      </c>
      <c r="T100" s="387">
        <v>32</v>
      </c>
      <c r="U100" s="387">
        <v>54</v>
      </c>
      <c r="V100" s="387">
        <v>19</v>
      </c>
      <c r="W100" s="387">
        <v>9</v>
      </c>
      <c r="X100" s="387">
        <v>25</v>
      </c>
      <c r="Y100" s="387">
        <v>27</v>
      </c>
      <c r="Z100" s="387">
        <v>210</v>
      </c>
      <c r="AA100" s="387">
        <v>21</v>
      </c>
      <c r="AB100" s="387">
        <v>42</v>
      </c>
      <c r="AC100" s="387">
        <v>38</v>
      </c>
      <c r="AD100" s="387">
        <v>40</v>
      </c>
      <c r="AE100" s="387">
        <v>66</v>
      </c>
      <c r="AF100" s="387">
        <v>19</v>
      </c>
      <c r="AG100" s="387">
        <v>39</v>
      </c>
      <c r="AH100" s="387">
        <v>20</v>
      </c>
      <c r="AI100" s="387">
        <v>31</v>
      </c>
      <c r="AJ100" s="387"/>
      <c r="AK100" s="387">
        <v>123</v>
      </c>
      <c r="AL100" s="387">
        <v>31</v>
      </c>
      <c r="AM100" s="387">
        <v>18</v>
      </c>
      <c r="AN100" s="387">
        <v>87</v>
      </c>
      <c r="AO100" s="387">
        <v>7</v>
      </c>
      <c r="AP100" s="387">
        <v>8</v>
      </c>
      <c r="AQ100" s="387">
        <v>4</v>
      </c>
      <c r="AR100" s="387">
        <v>89</v>
      </c>
      <c r="AS100" s="387">
        <v>15</v>
      </c>
      <c r="AT100" s="387">
        <v>23</v>
      </c>
      <c r="AU100" s="387">
        <v>32</v>
      </c>
      <c r="AW100" s="104">
        <f t="shared" si="55"/>
        <v>0</v>
      </c>
      <c r="AX100" s="104">
        <f t="shared" si="56"/>
        <v>0</v>
      </c>
      <c r="AY100" s="104">
        <f t="shared" si="57"/>
        <v>873</v>
      </c>
      <c r="AZ100" s="104">
        <f t="shared" si="58"/>
        <v>90</v>
      </c>
      <c r="BA100" s="104">
        <f t="shared" si="59"/>
        <v>107</v>
      </c>
      <c r="BB100" s="104">
        <f t="shared" si="60"/>
        <v>378</v>
      </c>
      <c r="BC100" s="104">
        <f t="shared" si="61"/>
        <v>175</v>
      </c>
      <c r="BD100" s="104">
        <f t="shared" si="62"/>
        <v>172</v>
      </c>
      <c r="BE100" s="104">
        <f t="shared" si="63"/>
        <v>106</v>
      </c>
      <c r="BF100" s="104">
        <f t="shared" si="64"/>
        <v>159</v>
      </c>
      <c r="BG100" s="105">
        <f t="shared" si="65"/>
        <v>2060</v>
      </c>
    </row>
    <row r="101" spans="1:59" x14ac:dyDescent="0.25">
      <c r="A101" s="281">
        <v>97</v>
      </c>
      <c r="B101" s="388" t="s">
        <v>611</v>
      </c>
      <c r="C101" s="449"/>
      <c r="D101" s="387" t="s">
        <v>630</v>
      </c>
      <c r="E101" s="387">
        <v>0</v>
      </c>
      <c r="F101" s="387"/>
      <c r="G101" s="387"/>
      <c r="H101" s="387">
        <v>444</v>
      </c>
      <c r="I101" s="387">
        <v>23</v>
      </c>
      <c r="J101" s="387">
        <v>14</v>
      </c>
      <c r="K101" s="387">
        <v>32</v>
      </c>
      <c r="L101" s="387">
        <v>38</v>
      </c>
      <c r="M101" s="387">
        <v>9</v>
      </c>
      <c r="N101" s="387">
        <v>18</v>
      </c>
      <c r="O101" s="387">
        <v>13</v>
      </c>
      <c r="P101" s="387">
        <v>21</v>
      </c>
      <c r="Q101" s="387">
        <v>236</v>
      </c>
      <c r="R101" s="387">
        <v>38</v>
      </c>
      <c r="S101" s="387">
        <v>9</v>
      </c>
      <c r="T101" s="387">
        <v>34</v>
      </c>
      <c r="U101" s="387">
        <v>79</v>
      </c>
      <c r="V101" s="387">
        <v>11</v>
      </c>
      <c r="W101" s="387">
        <v>17</v>
      </c>
      <c r="X101" s="387">
        <v>29</v>
      </c>
      <c r="Y101" s="387">
        <v>29</v>
      </c>
      <c r="Z101" s="387">
        <v>314</v>
      </c>
      <c r="AA101" s="387">
        <v>22</v>
      </c>
      <c r="AB101" s="387">
        <v>50</v>
      </c>
      <c r="AC101" s="387">
        <v>37</v>
      </c>
      <c r="AD101" s="387">
        <v>32</v>
      </c>
      <c r="AE101" s="387">
        <v>86</v>
      </c>
      <c r="AF101" s="387">
        <v>27</v>
      </c>
      <c r="AG101" s="387">
        <v>30</v>
      </c>
      <c r="AH101" s="387">
        <v>27</v>
      </c>
      <c r="AI101" s="387">
        <v>25</v>
      </c>
      <c r="AJ101" s="387"/>
      <c r="AK101" s="387">
        <v>76</v>
      </c>
      <c r="AL101" s="387">
        <v>24</v>
      </c>
      <c r="AM101" s="387">
        <v>25</v>
      </c>
      <c r="AN101" s="387">
        <v>85</v>
      </c>
      <c r="AO101" s="387">
        <v>9</v>
      </c>
      <c r="AP101" s="387">
        <v>11</v>
      </c>
      <c r="AQ101" s="387">
        <v>7</v>
      </c>
      <c r="AR101" s="387">
        <v>88</v>
      </c>
      <c r="AS101" s="387">
        <v>20</v>
      </c>
      <c r="AT101" s="387">
        <v>23</v>
      </c>
      <c r="AU101" s="387">
        <v>22</v>
      </c>
      <c r="AW101" s="104">
        <f t="shared" si="55"/>
        <v>0</v>
      </c>
      <c r="AX101" s="104">
        <f t="shared" si="56"/>
        <v>0</v>
      </c>
      <c r="AY101" s="104">
        <f t="shared" si="57"/>
        <v>848</v>
      </c>
      <c r="AZ101" s="104">
        <f t="shared" si="58"/>
        <v>81</v>
      </c>
      <c r="BA101" s="104">
        <f t="shared" si="59"/>
        <v>136</v>
      </c>
      <c r="BB101" s="104">
        <f t="shared" si="60"/>
        <v>484</v>
      </c>
      <c r="BC101" s="104">
        <f t="shared" si="61"/>
        <v>195</v>
      </c>
      <c r="BD101" s="104">
        <f t="shared" si="62"/>
        <v>125</v>
      </c>
      <c r="BE101" s="104">
        <f t="shared" si="63"/>
        <v>112</v>
      </c>
      <c r="BF101" s="104">
        <f t="shared" si="64"/>
        <v>153</v>
      </c>
      <c r="BG101" s="105">
        <f t="shared" si="65"/>
        <v>2134</v>
      </c>
    </row>
    <row r="102" spans="1:59" x14ac:dyDescent="0.25">
      <c r="A102" s="281">
        <v>98</v>
      </c>
      <c r="B102" s="388" t="s">
        <v>612</v>
      </c>
      <c r="C102" s="449"/>
      <c r="D102" s="387" t="s">
        <v>630</v>
      </c>
      <c r="E102" s="387">
        <v>0</v>
      </c>
      <c r="F102" s="387"/>
      <c r="G102" s="387"/>
      <c r="H102" s="387">
        <v>444</v>
      </c>
      <c r="I102" s="387">
        <v>23</v>
      </c>
      <c r="J102" s="387">
        <v>14</v>
      </c>
      <c r="K102" s="387">
        <v>32</v>
      </c>
      <c r="L102" s="387">
        <v>38</v>
      </c>
      <c r="M102" s="387">
        <v>9</v>
      </c>
      <c r="N102" s="387">
        <v>18</v>
      </c>
      <c r="O102" s="387">
        <v>13</v>
      </c>
      <c r="P102" s="387">
        <v>21</v>
      </c>
      <c r="Q102" s="387">
        <v>236</v>
      </c>
      <c r="R102" s="387">
        <v>38</v>
      </c>
      <c r="S102" s="387">
        <v>9</v>
      </c>
      <c r="T102" s="387">
        <v>34</v>
      </c>
      <c r="U102" s="387">
        <v>79</v>
      </c>
      <c r="V102" s="387">
        <v>11</v>
      </c>
      <c r="W102" s="387">
        <v>17</v>
      </c>
      <c r="X102" s="387">
        <v>29</v>
      </c>
      <c r="Y102" s="387">
        <v>29</v>
      </c>
      <c r="Z102" s="387">
        <v>314</v>
      </c>
      <c r="AA102" s="387">
        <v>22</v>
      </c>
      <c r="AB102" s="387">
        <v>50</v>
      </c>
      <c r="AC102" s="387">
        <v>37</v>
      </c>
      <c r="AD102" s="387">
        <v>32</v>
      </c>
      <c r="AE102" s="387">
        <v>86</v>
      </c>
      <c r="AF102" s="387">
        <v>27</v>
      </c>
      <c r="AG102" s="387">
        <v>30</v>
      </c>
      <c r="AH102" s="387">
        <v>27</v>
      </c>
      <c r="AI102" s="387">
        <v>25</v>
      </c>
      <c r="AJ102" s="387"/>
      <c r="AK102" s="387">
        <v>76</v>
      </c>
      <c r="AL102" s="387">
        <v>24</v>
      </c>
      <c r="AM102" s="387">
        <v>25</v>
      </c>
      <c r="AN102" s="387">
        <v>85</v>
      </c>
      <c r="AO102" s="387">
        <v>9</v>
      </c>
      <c r="AP102" s="387">
        <v>11</v>
      </c>
      <c r="AQ102" s="387">
        <v>7</v>
      </c>
      <c r="AR102" s="387">
        <v>88</v>
      </c>
      <c r="AS102" s="387">
        <v>20</v>
      </c>
      <c r="AT102" s="387">
        <v>23</v>
      </c>
      <c r="AU102" s="387">
        <v>22</v>
      </c>
      <c r="AW102" s="104">
        <f t="shared" si="55"/>
        <v>0</v>
      </c>
      <c r="AX102" s="104">
        <f t="shared" si="56"/>
        <v>0</v>
      </c>
      <c r="AY102" s="104">
        <f t="shared" si="57"/>
        <v>848</v>
      </c>
      <c r="AZ102" s="104">
        <f t="shared" si="58"/>
        <v>81</v>
      </c>
      <c r="BA102" s="104">
        <f t="shared" si="59"/>
        <v>136</v>
      </c>
      <c r="BB102" s="104">
        <f t="shared" si="60"/>
        <v>484</v>
      </c>
      <c r="BC102" s="104">
        <f t="shared" si="61"/>
        <v>195</v>
      </c>
      <c r="BD102" s="104">
        <f t="shared" si="62"/>
        <v>125</v>
      </c>
      <c r="BE102" s="104">
        <f t="shared" si="63"/>
        <v>112</v>
      </c>
      <c r="BF102" s="104">
        <f t="shared" si="64"/>
        <v>153</v>
      </c>
      <c r="BG102" s="105">
        <f t="shared" si="65"/>
        <v>2134</v>
      </c>
    </row>
    <row r="103" spans="1:59" x14ac:dyDescent="0.25">
      <c r="A103" s="281">
        <v>99</v>
      </c>
      <c r="B103" s="388" t="s">
        <v>613</v>
      </c>
      <c r="C103" s="449"/>
      <c r="D103" s="387" t="s">
        <v>630</v>
      </c>
      <c r="E103" s="387">
        <v>0</v>
      </c>
      <c r="F103" s="387"/>
      <c r="G103" s="387"/>
      <c r="H103" s="387">
        <v>603</v>
      </c>
      <c r="I103" s="387">
        <v>53</v>
      </c>
      <c r="J103" s="387">
        <v>39</v>
      </c>
      <c r="K103" s="387">
        <v>37</v>
      </c>
      <c r="L103" s="387">
        <v>70</v>
      </c>
      <c r="M103" s="387">
        <v>14</v>
      </c>
      <c r="N103" s="387">
        <v>33</v>
      </c>
      <c r="O103" s="387">
        <v>22</v>
      </c>
      <c r="P103" s="387">
        <v>32</v>
      </c>
      <c r="Q103" s="387">
        <v>310</v>
      </c>
      <c r="R103" s="387">
        <v>72</v>
      </c>
      <c r="S103" s="387">
        <v>41</v>
      </c>
      <c r="T103" s="387">
        <v>64</v>
      </c>
      <c r="U103" s="387">
        <v>83</v>
      </c>
      <c r="V103" s="387">
        <v>68</v>
      </c>
      <c r="W103" s="387">
        <v>22</v>
      </c>
      <c r="X103" s="387">
        <v>61</v>
      </c>
      <c r="Y103" s="387">
        <v>45</v>
      </c>
      <c r="Z103" s="387">
        <v>533</v>
      </c>
      <c r="AA103" s="387">
        <v>72</v>
      </c>
      <c r="AB103" s="387">
        <v>69</v>
      </c>
      <c r="AC103" s="387">
        <v>57</v>
      </c>
      <c r="AD103" s="387">
        <v>154</v>
      </c>
      <c r="AE103" s="387">
        <v>166</v>
      </c>
      <c r="AF103" s="387">
        <v>32</v>
      </c>
      <c r="AG103" s="387">
        <v>56</v>
      </c>
      <c r="AH103" s="387">
        <v>44</v>
      </c>
      <c r="AI103" s="387">
        <v>42</v>
      </c>
      <c r="AJ103" s="387"/>
      <c r="AK103" s="387">
        <v>215</v>
      </c>
      <c r="AL103" s="387">
        <v>30</v>
      </c>
      <c r="AM103" s="387">
        <v>44</v>
      </c>
      <c r="AN103" s="387">
        <v>80</v>
      </c>
      <c r="AO103" s="387">
        <v>16</v>
      </c>
      <c r="AP103" s="387">
        <v>38</v>
      </c>
      <c r="AQ103" s="387">
        <v>14</v>
      </c>
      <c r="AR103" s="387">
        <v>108</v>
      </c>
      <c r="AS103" s="387">
        <v>18</v>
      </c>
      <c r="AT103" s="387">
        <v>19</v>
      </c>
      <c r="AU103" s="387">
        <v>44</v>
      </c>
      <c r="AW103" s="104">
        <f t="shared" si="55"/>
        <v>0</v>
      </c>
      <c r="AX103" s="104">
        <f t="shared" si="56"/>
        <v>0</v>
      </c>
      <c r="AY103" s="104">
        <f t="shared" si="57"/>
        <v>1213</v>
      </c>
      <c r="AZ103" s="104">
        <f t="shared" si="58"/>
        <v>177</v>
      </c>
      <c r="BA103" s="104">
        <f t="shared" si="59"/>
        <v>234</v>
      </c>
      <c r="BB103" s="104">
        <f t="shared" si="60"/>
        <v>930</v>
      </c>
      <c r="BC103" s="104">
        <f t="shared" si="61"/>
        <v>340</v>
      </c>
      <c r="BD103" s="104">
        <f t="shared" si="62"/>
        <v>289</v>
      </c>
      <c r="BE103" s="104">
        <f t="shared" si="63"/>
        <v>148</v>
      </c>
      <c r="BF103" s="104">
        <f t="shared" si="64"/>
        <v>189</v>
      </c>
      <c r="BG103" s="105">
        <f t="shared" si="65"/>
        <v>3520</v>
      </c>
    </row>
    <row r="104" spans="1:59" x14ac:dyDescent="0.25">
      <c r="A104" s="281">
        <v>100</v>
      </c>
      <c r="B104" s="388" t="s">
        <v>614</v>
      </c>
      <c r="C104" s="449"/>
      <c r="D104" s="387" t="s">
        <v>630</v>
      </c>
      <c r="E104" s="387">
        <v>0</v>
      </c>
      <c r="F104" s="387"/>
      <c r="G104" s="387"/>
      <c r="H104" s="387">
        <v>204</v>
      </c>
      <c r="I104" s="387">
        <v>18</v>
      </c>
      <c r="J104" s="387">
        <v>13</v>
      </c>
      <c r="K104" s="387">
        <v>12</v>
      </c>
      <c r="L104" s="387">
        <v>23</v>
      </c>
      <c r="M104" s="387">
        <v>2</v>
      </c>
      <c r="N104" s="387">
        <v>11</v>
      </c>
      <c r="O104" s="387">
        <v>7</v>
      </c>
      <c r="P104" s="387">
        <v>11</v>
      </c>
      <c r="Q104" s="387">
        <v>101</v>
      </c>
      <c r="R104" s="387">
        <v>8</v>
      </c>
      <c r="S104" s="387">
        <v>5</v>
      </c>
      <c r="T104" s="387">
        <v>8</v>
      </c>
      <c r="U104" s="387">
        <v>13</v>
      </c>
      <c r="V104" s="387">
        <v>23</v>
      </c>
      <c r="W104" s="387">
        <v>8</v>
      </c>
      <c r="X104" s="387">
        <v>20</v>
      </c>
      <c r="Y104" s="387">
        <v>5</v>
      </c>
      <c r="Z104" s="387">
        <v>64</v>
      </c>
      <c r="AA104" s="387">
        <v>9</v>
      </c>
      <c r="AB104" s="387">
        <v>8</v>
      </c>
      <c r="AC104" s="387">
        <v>7</v>
      </c>
      <c r="AD104" s="387">
        <v>19</v>
      </c>
      <c r="AE104" s="387">
        <v>20</v>
      </c>
      <c r="AF104" s="387">
        <v>4</v>
      </c>
      <c r="AG104" s="387">
        <v>7</v>
      </c>
      <c r="AH104" s="387">
        <v>5</v>
      </c>
      <c r="AI104" s="387">
        <v>5</v>
      </c>
      <c r="AJ104" s="387"/>
      <c r="AK104" s="387">
        <v>29</v>
      </c>
      <c r="AL104" s="387">
        <v>4</v>
      </c>
      <c r="AM104" s="387">
        <v>6</v>
      </c>
      <c r="AN104" s="387">
        <v>16</v>
      </c>
      <c r="AO104" s="387">
        <v>2</v>
      </c>
      <c r="AP104" s="387">
        <v>13</v>
      </c>
      <c r="AQ104" s="387">
        <v>3</v>
      </c>
      <c r="AR104" s="387">
        <v>36</v>
      </c>
      <c r="AS104" s="387">
        <v>6</v>
      </c>
      <c r="AT104" s="387">
        <v>6</v>
      </c>
      <c r="AU104" s="387">
        <v>15</v>
      </c>
      <c r="AW104" s="104">
        <f t="shared" si="55"/>
        <v>0</v>
      </c>
      <c r="AX104" s="104">
        <f t="shared" si="56"/>
        <v>0</v>
      </c>
      <c r="AY104" s="104">
        <f t="shared" si="57"/>
        <v>402</v>
      </c>
      <c r="AZ104" s="104">
        <f t="shared" si="58"/>
        <v>21</v>
      </c>
      <c r="BA104" s="104">
        <f t="shared" si="59"/>
        <v>64</v>
      </c>
      <c r="BB104" s="104">
        <f t="shared" si="60"/>
        <v>112</v>
      </c>
      <c r="BC104" s="104">
        <f t="shared" si="61"/>
        <v>41</v>
      </c>
      <c r="BD104" s="104">
        <f t="shared" si="62"/>
        <v>39</v>
      </c>
      <c r="BE104" s="104">
        <f t="shared" si="63"/>
        <v>34</v>
      </c>
      <c r="BF104" s="104">
        <f t="shared" si="64"/>
        <v>63</v>
      </c>
      <c r="BG104" s="105">
        <f t="shared" si="65"/>
        <v>776</v>
      </c>
    </row>
    <row r="105" spans="1:59" x14ac:dyDescent="0.25">
      <c r="A105" s="281">
        <v>101</v>
      </c>
      <c r="B105" s="388" t="s">
        <v>615</v>
      </c>
      <c r="C105" s="449"/>
      <c r="D105" s="387" t="s">
        <v>630</v>
      </c>
      <c r="E105" s="387">
        <v>0</v>
      </c>
      <c r="F105" s="387"/>
      <c r="G105" s="387"/>
      <c r="H105" s="387">
        <v>1744</v>
      </c>
      <c r="I105" s="387">
        <v>145</v>
      </c>
      <c r="J105" s="387">
        <v>106</v>
      </c>
      <c r="K105" s="387">
        <v>102</v>
      </c>
      <c r="L105" s="387">
        <v>192</v>
      </c>
      <c r="M105" s="387">
        <v>29</v>
      </c>
      <c r="N105" s="387">
        <v>91</v>
      </c>
      <c r="O105" s="387">
        <v>60</v>
      </c>
      <c r="P105" s="387">
        <v>87</v>
      </c>
      <c r="Q105" s="387">
        <v>760</v>
      </c>
      <c r="R105" s="387">
        <v>150</v>
      </c>
      <c r="S105" s="387">
        <v>85</v>
      </c>
      <c r="T105" s="387">
        <v>135</v>
      </c>
      <c r="U105" s="387">
        <v>234</v>
      </c>
      <c r="V105" s="387">
        <v>187</v>
      </c>
      <c r="W105" s="387">
        <v>62</v>
      </c>
      <c r="X105" s="387">
        <v>167</v>
      </c>
      <c r="Y105" s="387">
        <v>120</v>
      </c>
      <c r="Z105" s="387">
        <v>1069</v>
      </c>
      <c r="AA105" s="387">
        <v>145</v>
      </c>
      <c r="AB105" s="387">
        <v>139</v>
      </c>
      <c r="AC105" s="387">
        <v>113</v>
      </c>
      <c r="AD105" s="387">
        <v>308</v>
      </c>
      <c r="AE105" s="387">
        <v>347</v>
      </c>
      <c r="AF105" s="387">
        <v>65</v>
      </c>
      <c r="AG105" s="387">
        <v>116</v>
      </c>
      <c r="AH105" s="387">
        <v>92</v>
      </c>
      <c r="AI105" s="387">
        <v>87</v>
      </c>
      <c r="AJ105" s="387"/>
      <c r="AK105" s="387">
        <v>405</v>
      </c>
      <c r="AL105" s="387">
        <v>56</v>
      </c>
      <c r="AM105" s="387">
        <v>83</v>
      </c>
      <c r="AN105" s="387">
        <v>284</v>
      </c>
      <c r="AO105" s="387">
        <v>35</v>
      </c>
      <c r="AP105" s="387">
        <v>103</v>
      </c>
      <c r="AQ105" s="387">
        <v>52</v>
      </c>
      <c r="AR105" s="387">
        <v>296</v>
      </c>
      <c r="AS105" s="387">
        <v>51</v>
      </c>
      <c r="AT105" s="387">
        <v>52</v>
      </c>
      <c r="AU105" s="387">
        <v>120</v>
      </c>
      <c r="AW105" s="104">
        <f t="shared" si="55"/>
        <v>0</v>
      </c>
      <c r="AX105" s="104">
        <f t="shared" si="56"/>
        <v>0</v>
      </c>
      <c r="AY105" s="104">
        <f t="shared" si="57"/>
        <v>3316</v>
      </c>
      <c r="AZ105" s="104">
        <f t="shared" si="58"/>
        <v>370</v>
      </c>
      <c r="BA105" s="104">
        <f t="shared" si="59"/>
        <v>650</v>
      </c>
      <c r="BB105" s="104">
        <f t="shared" si="60"/>
        <v>1894</v>
      </c>
      <c r="BC105" s="104">
        <f t="shared" si="61"/>
        <v>707</v>
      </c>
      <c r="BD105" s="104">
        <f t="shared" si="62"/>
        <v>544</v>
      </c>
      <c r="BE105" s="104">
        <f t="shared" si="63"/>
        <v>474</v>
      </c>
      <c r="BF105" s="104">
        <f t="shared" si="64"/>
        <v>519</v>
      </c>
      <c r="BG105" s="105">
        <f t="shared" si="65"/>
        <v>8474</v>
      </c>
    </row>
    <row r="106" spans="1:59" x14ac:dyDescent="0.25">
      <c r="A106" s="281">
        <v>102</v>
      </c>
      <c r="B106" s="388" t="s">
        <v>616</v>
      </c>
      <c r="C106" s="449"/>
      <c r="D106" s="387" t="s">
        <v>630</v>
      </c>
      <c r="E106" s="387">
        <v>0</v>
      </c>
      <c r="F106" s="387"/>
      <c r="G106" s="387"/>
      <c r="H106" s="387">
        <v>872</v>
      </c>
      <c r="I106" s="387">
        <v>73</v>
      </c>
      <c r="J106" s="387">
        <v>53</v>
      </c>
      <c r="K106" s="387">
        <v>51</v>
      </c>
      <c r="L106" s="387">
        <v>96</v>
      </c>
      <c r="M106" s="387">
        <v>15</v>
      </c>
      <c r="N106" s="387">
        <v>46</v>
      </c>
      <c r="O106" s="387">
        <v>30</v>
      </c>
      <c r="P106" s="387">
        <v>44</v>
      </c>
      <c r="Q106" s="387">
        <v>380</v>
      </c>
      <c r="R106" s="387">
        <v>75</v>
      </c>
      <c r="S106" s="387">
        <v>42</v>
      </c>
      <c r="T106" s="387">
        <v>68</v>
      </c>
      <c r="U106" s="387">
        <v>117</v>
      </c>
      <c r="V106" s="387">
        <v>94</v>
      </c>
      <c r="W106" s="387">
        <v>31</v>
      </c>
      <c r="X106" s="387">
        <v>83</v>
      </c>
      <c r="Y106" s="387">
        <v>60</v>
      </c>
      <c r="Z106" s="387">
        <v>535</v>
      </c>
      <c r="AA106" s="387">
        <v>73</v>
      </c>
      <c r="AB106" s="387">
        <v>70</v>
      </c>
      <c r="AC106" s="387">
        <v>57</v>
      </c>
      <c r="AD106" s="387">
        <v>154</v>
      </c>
      <c r="AE106" s="387">
        <v>173</v>
      </c>
      <c r="AF106" s="387">
        <v>33</v>
      </c>
      <c r="AG106" s="387">
        <v>58</v>
      </c>
      <c r="AH106" s="387">
        <v>46</v>
      </c>
      <c r="AI106" s="387">
        <v>44</v>
      </c>
      <c r="AJ106" s="387"/>
      <c r="AK106" s="387">
        <v>203</v>
      </c>
      <c r="AL106" s="387">
        <v>28</v>
      </c>
      <c r="AM106" s="387">
        <v>41</v>
      </c>
      <c r="AN106" s="387">
        <v>142</v>
      </c>
      <c r="AO106" s="387">
        <v>17</v>
      </c>
      <c r="AP106" s="387">
        <v>52</v>
      </c>
      <c r="AQ106" s="387">
        <v>26</v>
      </c>
      <c r="AR106" s="387">
        <v>148</v>
      </c>
      <c r="AS106" s="387">
        <v>26</v>
      </c>
      <c r="AT106" s="387">
        <v>26</v>
      </c>
      <c r="AU106" s="387">
        <v>60</v>
      </c>
      <c r="AW106" s="104">
        <f t="shared" si="55"/>
        <v>0</v>
      </c>
      <c r="AX106" s="104">
        <f t="shared" si="56"/>
        <v>0</v>
      </c>
      <c r="AY106" s="104">
        <f t="shared" si="57"/>
        <v>1660</v>
      </c>
      <c r="AZ106" s="104">
        <f t="shared" si="58"/>
        <v>185</v>
      </c>
      <c r="BA106" s="104">
        <f t="shared" si="59"/>
        <v>325</v>
      </c>
      <c r="BB106" s="104">
        <f t="shared" si="60"/>
        <v>949</v>
      </c>
      <c r="BC106" s="104">
        <f t="shared" si="61"/>
        <v>354</v>
      </c>
      <c r="BD106" s="104">
        <f t="shared" si="62"/>
        <v>272</v>
      </c>
      <c r="BE106" s="104">
        <f t="shared" si="63"/>
        <v>237</v>
      </c>
      <c r="BF106" s="104">
        <f t="shared" si="64"/>
        <v>260</v>
      </c>
      <c r="BG106" s="105">
        <f t="shared" si="65"/>
        <v>4242</v>
      </c>
    </row>
    <row r="107" spans="1:59" x14ac:dyDescent="0.25">
      <c r="A107" s="281">
        <v>103</v>
      </c>
      <c r="B107" s="389" t="s">
        <v>617</v>
      </c>
      <c r="C107" s="450"/>
      <c r="D107" s="390" t="s">
        <v>631</v>
      </c>
      <c r="E107" s="391">
        <v>0</v>
      </c>
      <c r="F107" s="391">
        <v>0</v>
      </c>
      <c r="G107" s="391"/>
      <c r="H107" s="391">
        <v>2673.044471234075</v>
      </c>
      <c r="I107" s="391">
        <v>211.46635439803893</v>
      </c>
      <c r="J107" s="391">
        <v>155.12141648732322</v>
      </c>
      <c r="K107" s="391">
        <v>152.44243937807136</v>
      </c>
      <c r="L107" s="391">
        <v>283.97157358069302</v>
      </c>
      <c r="M107" s="391">
        <v>39.433313383361721</v>
      </c>
      <c r="N107" s="391">
        <v>136.97350703755279</v>
      </c>
      <c r="O107" s="391">
        <v>90.56671001599706</v>
      </c>
      <c r="P107" s="391">
        <v>133.77601822973611</v>
      </c>
      <c r="Q107" s="391">
        <v>1126.3499999999999</v>
      </c>
      <c r="R107" s="391">
        <v>211.88932369596239</v>
      </c>
      <c r="S107" s="391">
        <v>116.15441278025874</v>
      </c>
      <c r="T107" s="391">
        <v>188.80640854472628</v>
      </c>
      <c r="U107" s="391">
        <v>293</v>
      </c>
      <c r="V107" s="391">
        <v>266.77426891162492</v>
      </c>
      <c r="W107" s="391">
        <v>93.764198823813743</v>
      </c>
      <c r="X107" s="391">
        <v>244.13259140762563</v>
      </c>
      <c r="Y107" s="391">
        <v>184</v>
      </c>
      <c r="Z107" s="391">
        <v>1394.5839733371974</v>
      </c>
      <c r="AA107" s="391">
        <v>183.08077090276768</v>
      </c>
      <c r="AB107" s="391">
        <v>184.21295464425441</v>
      </c>
      <c r="AC107" s="391">
        <v>151.4462251847558</v>
      </c>
      <c r="AD107" s="391">
        <v>384.67607593102446</v>
      </c>
      <c r="AE107" s="391">
        <v>486.51682703374604</v>
      </c>
      <c r="AF107" s="391">
        <v>96.770682749413027</v>
      </c>
      <c r="AG107" s="391">
        <v>166.16739560793701</v>
      </c>
      <c r="AH107" s="391">
        <v>129.39749551125638</v>
      </c>
      <c r="AI107" s="391">
        <v>123.62676672344733</v>
      </c>
      <c r="AJ107" s="391"/>
      <c r="AK107" s="391">
        <v>559.50472383720933</v>
      </c>
      <c r="AL107" s="391">
        <v>81.105637458471747</v>
      </c>
      <c r="AM107" s="391">
        <v>115.02491694352162</v>
      </c>
      <c r="AN107" s="391">
        <v>443.17777777777781</v>
      </c>
      <c r="AO107" s="391">
        <v>48.237373969890889</v>
      </c>
      <c r="AP107" s="391">
        <v>148.55360163883489</v>
      </c>
      <c r="AQ107" s="391">
        <v>74.822222222222209</v>
      </c>
      <c r="AR107" s="391">
        <v>452.6607128471303</v>
      </c>
      <c r="AS107" s="391">
        <v>78.381685099722631</v>
      </c>
      <c r="AT107" s="391">
        <v>83.566802085371336</v>
      </c>
      <c r="AU107" s="391">
        <v>179.92355940200946</v>
      </c>
      <c r="AW107" s="104">
        <f t="shared" si="55"/>
        <v>0</v>
      </c>
      <c r="AX107" s="104">
        <f t="shared" si="56"/>
        <v>0</v>
      </c>
      <c r="AY107" s="104">
        <f t="shared" si="57"/>
        <v>5003.1458037448492</v>
      </c>
      <c r="AZ107" s="104">
        <f t="shared" si="58"/>
        <v>516.85014502094737</v>
      </c>
      <c r="BA107" s="104">
        <f t="shared" si="59"/>
        <v>897.67105914306421</v>
      </c>
      <c r="BB107" s="104">
        <f t="shared" si="60"/>
        <v>2482</v>
      </c>
      <c r="BC107" s="104">
        <f t="shared" si="61"/>
        <v>1002.4791676257997</v>
      </c>
      <c r="BD107" s="104">
        <f t="shared" si="62"/>
        <v>755.63527823920265</v>
      </c>
      <c r="BE107" s="104">
        <f t="shared" si="63"/>
        <v>714.79097560872572</v>
      </c>
      <c r="BF107" s="104">
        <f t="shared" si="64"/>
        <v>794.53275943423375</v>
      </c>
      <c r="BG107" s="105">
        <f t="shared" si="65"/>
        <v>12167.105188816822</v>
      </c>
    </row>
    <row r="108" spans="1:59" x14ac:dyDescent="0.25">
      <c r="A108" s="281">
        <v>104</v>
      </c>
      <c r="B108" s="389" t="s">
        <v>618</v>
      </c>
      <c r="C108" s="450"/>
      <c r="D108" s="390" t="s">
        <v>631</v>
      </c>
      <c r="E108" s="391">
        <v>0</v>
      </c>
      <c r="F108" s="391">
        <v>0</v>
      </c>
      <c r="G108" s="391"/>
      <c r="H108" s="391">
        <v>1329</v>
      </c>
      <c r="I108" s="391">
        <v>63</v>
      </c>
      <c r="J108" s="391">
        <v>39</v>
      </c>
      <c r="K108" s="391">
        <v>57</v>
      </c>
      <c r="L108" s="391">
        <v>108</v>
      </c>
      <c r="M108" s="391">
        <v>8</v>
      </c>
      <c r="N108" s="391">
        <v>71</v>
      </c>
      <c r="O108" s="391">
        <v>46</v>
      </c>
      <c r="P108" s="391">
        <v>80</v>
      </c>
      <c r="Q108" s="391">
        <v>517</v>
      </c>
      <c r="R108" s="391">
        <v>111</v>
      </c>
      <c r="S108" s="391">
        <v>46</v>
      </c>
      <c r="T108" s="391">
        <v>84</v>
      </c>
      <c r="U108" s="391">
        <v>161</v>
      </c>
      <c r="V108" s="391">
        <v>47</v>
      </c>
      <c r="W108" s="391">
        <v>43</v>
      </c>
      <c r="X108" s="391">
        <v>96</v>
      </c>
      <c r="Y108" s="391">
        <v>109</v>
      </c>
      <c r="Z108" s="391">
        <v>760</v>
      </c>
      <c r="AA108" s="391">
        <v>72</v>
      </c>
      <c r="AB108" s="391">
        <v>122</v>
      </c>
      <c r="AC108" s="391">
        <v>110</v>
      </c>
      <c r="AD108" s="391">
        <v>105</v>
      </c>
      <c r="AE108" s="391">
        <v>234</v>
      </c>
      <c r="AF108" s="391">
        <v>68</v>
      </c>
      <c r="AG108" s="391">
        <v>105</v>
      </c>
      <c r="AH108" s="391">
        <v>60</v>
      </c>
      <c r="AI108" s="391">
        <v>88</v>
      </c>
      <c r="AJ108" s="391"/>
      <c r="AK108" s="391">
        <v>340</v>
      </c>
      <c r="AL108" s="391">
        <v>60</v>
      </c>
      <c r="AM108" s="391">
        <v>54</v>
      </c>
      <c r="AN108" s="391">
        <v>254</v>
      </c>
      <c r="AO108" s="391">
        <v>16</v>
      </c>
      <c r="AP108" s="391">
        <v>35</v>
      </c>
      <c r="AQ108" s="391">
        <v>16</v>
      </c>
      <c r="AR108" s="391">
        <v>249</v>
      </c>
      <c r="AS108" s="391">
        <v>37</v>
      </c>
      <c r="AT108" s="391">
        <v>65</v>
      </c>
      <c r="AU108" s="391">
        <v>84</v>
      </c>
      <c r="AW108" s="104">
        <f t="shared" si="55"/>
        <v>0</v>
      </c>
      <c r="AX108" s="104">
        <f t="shared" si="56"/>
        <v>0</v>
      </c>
      <c r="AY108" s="104">
        <f t="shared" si="57"/>
        <v>2318</v>
      </c>
      <c r="AZ108" s="104">
        <f t="shared" si="58"/>
        <v>241</v>
      </c>
      <c r="BA108" s="104">
        <f t="shared" si="59"/>
        <v>347</v>
      </c>
      <c r="BB108" s="104">
        <f t="shared" si="60"/>
        <v>1278</v>
      </c>
      <c r="BC108" s="104">
        <f t="shared" si="61"/>
        <v>555</v>
      </c>
      <c r="BD108" s="104">
        <f t="shared" si="62"/>
        <v>454</v>
      </c>
      <c r="BE108" s="104">
        <f t="shared" si="63"/>
        <v>321</v>
      </c>
      <c r="BF108" s="104">
        <f t="shared" si="64"/>
        <v>435</v>
      </c>
      <c r="BG108" s="105">
        <f t="shared" si="65"/>
        <v>5949</v>
      </c>
    </row>
    <row r="109" spans="1:59" x14ac:dyDescent="0.25">
      <c r="A109" s="281">
        <v>105</v>
      </c>
      <c r="B109" s="389" t="s">
        <v>619</v>
      </c>
      <c r="C109" s="450" t="s">
        <v>698</v>
      </c>
      <c r="D109" s="390" t="s">
        <v>631</v>
      </c>
      <c r="E109" s="391">
        <v>0</v>
      </c>
      <c r="F109" s="391">
        <v>0</v>
      </c>
      <c r="G109" s="391"/>
      <c r="H109" s="391">
        <v>356</v>
      </c>
      <c r="I109" s="391">
        <v>19</v>
      </c>
      <c r="J109" s="391">
        <v>13</v>
      </c>
      <c r="K109" s="391">
        <v>21</v>
      </c>
      <c r="L109" s="391">
        <v>33</v>
      </c>
      <c r="M109" s="391">
        <v>3</v>
      </c>
      <c r="N109" s="391">
        <v>22</v>
      </c>
      <c r="O109" s="391">
        <v>16</v>
      </c>
      <c r="P109" s="391">
        <v>23</v>
      </c>
      <c r="Q109" s="391">
        <v>196</v>
      </c>
      <c r="R109" s="391">
        <v>33</v>
      </c>
      <c r="S109" s="391">
        <v>12</v>
      </c>
      <c r="T109" s="391">
        <v>29</v>
      </c>
      <c r="U109" s="391">
        <v>56</v>
      </c>
      <c r="V109" s="391">
        <v>17</v>
      </c>
      <c r="W109" s="391">
        <v>18</v>
      </c>
      <c r="X109" s="391">
        <v>33</v>
      </c>
      <c r="Y109" s="391">
        <v>43</v>
      </c>
      <c r="Z109" s="391">
        <v>252</v>
      </c>
      <c r="AA109" s="391">
        <v>19</v>
      </c>
      <c r="AB109" s="391">
        <v>33</v>
      </c>
      <c r="AC109" s="391">
        <v>26</v>
      </c>
      <c r="AD109" s="391">
        <v>39</v>
      </c>
      <c r="AE109" s="391">
        <v>84</v>
      </c>
      <c r="AF109" s="391">
        <v>18</v>
      </c>
      <c r="AG109" s="391">
        <v>21</v>
      </c>
      <c r="AH109" s="391">
        <v>20</v>
      </c>
      <c r="AI109" s="391">
        <v>24</v>
      </c>
      <c r="AJ109" s="391"/>
      <c r="AK109" s="391">
        <v>123</v>
      </c>
      <c r="AL109" s="391">
        <v>18</v>
      </c>
      <c r="AM109" s="391">
        <v>14</v>
      </c>
      <c r="AN109" s="391">
        <v>75</v>
      </c>
      <c r="AO109" s="391">
        <v>2</v>
      </c>
      <c r="AP109" s="391">
        <v>12</v>
      </c>
      <c r="AQ109" s="391">
        <v>10</v>
      </c>
      <c r="AR109" s="391">
        <v>73</v>
      </c>
      <c r="AS109" s="391">
        <v>7</v>
      </c>
      <c r="AT109" s="391">
        <v>16</v>
      </c>
      <c r="AU109" s="391">
        <v>30</v>
      </c>
      <c r="AW109" s="104">
        <f t="shared" si="55"/>
        <v>0</v>
      </c>
      <c r="AX109" s="104">
        <f t="shared" si="56"/>
        <v>0</v>
      </c>
      <c r="AY109" s="104">
        <f t="shared" si="57"/>
        <v>702</v>
      </c>
      <c r="AZ109" s="104">
        <f t="shared" si="58"/>
        <v>74</v>
      </c>
      <c r="BA109" s="104">
        <f t="shared" si="59"/>
        <v>124</v>
      </c>
      <c r="BB109" s="104">
        <f t="shared" si="60"/>
        <v>412</v>
      </c>
      <c r="BC109" s="104">
        <f t="shared" si="61"/>
        <v>167</v>
      </c>
      <c r="BD109" s="104">
        <f t="shared" si="62"/>
        <v>155</v>
      </c>
      <c r="BE109" s="104">
        <f t="shared" si="63"/>
        <v>99</v>
      </c>
      <c r="BF109" s="104">
        <f t="shared" si="64"/>
        <v>126</v>
      </c>
      <c r="BG109" s="105">
        <f t="shared" si="65"/>
        <v>1859</v>
      </c>
    </row>
    <row r="110" spans="1:59" x14ac:dyDescent="0.25">
      <c r="A110" s="281">
        <v>106</v>
      </c>
      <c r="B110" s="389" t="s">
        <v>660</v>
      </c>
      <c r="C110" s="450" t="s">
        <v>691</v>
      </c>
      <c r="D110" s="390" t="s">
        <v>631</v>
      </c>
      <c r="E110" s="391">
        <v>0</v>
      </c>
      <c r="F110" s="391">
        <v>0</v>
      </c>
      <c r="G110" s="391"/>
      <c r="H110" s="391">
        <v>120.97200000000001</v>
      </c>
      <c r="I110" s="391">
        <v>6.46</v>
      </c>
      <c r="J110" s="391">
        <v>4.42</v>
      </c>
      <c r="K110" s="391">
        <v>7.14</v>
      </c>
      <c r="L110" s="391">
        <v>11.22</v>
      </c>
      <c r="M110" s="391">
        <v>1.02</v>
      </c>
      <c r="N110" s="391">
        <v>7.48</v>
      </c>
      <c r="O110" s="391">
        <v>5.44</v>
      </c>
      <c r="P110" s="391">
        <v>7.82</v>
      </c>
      <c r="Q110" s="391">
        <v>66.707999999999998</v>
      </c>
      <c r="R110" s="391">
        <v>11.22</v>
      </c>
      <c r="S110" s="391">
        <v>4.08</v>
      </c>
      <c r="T110" s="391">
        <v>9.86</v>
      </c>
      <c r="U110" s="391">
        <v>19.04</v>
      </c>
      <c r="V110" s="391">
        <v>5.78</v>
      </c>
      <c r="W110" s="391">
        <v>6.12</v>
      </c>
      <c r="X110" s="391">
        <v>11.22</v>
      </c>
      <c r="Y110" s="391">
        <v>14.62</v>
      </c>
      <c r="Z110" s="391">
        <v>85.68</v>
      </c>
      <c r="AA110" s="391">
        <v>6.46</v>
      </c>
      <c r="AB110" s="391">
        <v>11.22</v>
      </c>
      <c r="AC110" s="391">
        <v>8.84</v>
      </c>
      <c r="AD110" s="391">
        <v>13.26</v>
      </c>
      <c r="AE110" s="391">
        <v>28.56</v>
      </c>
      <c r="AF110" s="391">
        <v>6.12</v>
      </c>
      <c r="AG110" s="391">
        <v>7.14</v>
      </c>
      <c r="AH110" s="391">
        <v>6.8</v>
      </c>
      <c r="AI110" s="391">
        <v>8.16</v>
      </c>
      <c r="AJ110" s="391"/>
      <c r="AK110" s="391">
        <v>41.82</v>
      </c>
      <c r="AL110" s="391">
        <v>6.12</v>
      </c>
      <c r="AM110" s="391">
        <v>4.76</v>
      </c>
      <c r="AN110" s="391">
        <v>25.5</v>
      </c>
      <c r="AO110" s="391">
        <v>0.68</v>
      </c>
      <c r="AP110" s="391">
        <v>4.08</v>
      </c>
      <c r="AQ110" s="391">
        <v>3.4</v>
      </c>
      <c r="AR110" s="391">
        <v>24.82</v>
      </c>
      <c r="AS110" s="391">
        <v>2.38</v>
      </c>
      <c r="AT110" s="391">
        <v>5.44</v>
      </c>
      <c r="AU110" s="391">
        <v>10.199999999999999</v>
      </c>
      <c r="AW110" s="104">
        <f t="shared" si="55"/>
        <v>0</v>
      </c>
      <c r="AX110" s="104">
        <f t="shared" si="56"/>
        <v>0</v>
      </c>
      <c r="AY110" s="104">
        <f t="shared" si="57"/>
        <v>238.67999999999998</v>
      </c>
      <c r="AZ110" s="104">
        <f t="shared" si="58"/>
        <v>25.16</v>
      </c>
      <c r="BA110" s="104">
        <f t="shared" si="59"/>
        <v>42.160000000000004</v>
      </c>
      <c r="BB110" s="104">
        <f t="shared" si="60"/>
        <v>140.08000000000001</v>
      </c>
      <c r="BC110" s="104">
        <f t="shared" si="61"/>
        <v>56.78</v>
      </c>
      <c r="BD110" s="104">
        <f t="shared" si="62"/>
        <v>52.699999999999996</v>
      </c>
      <c r="BE110" s="104">
        <f t="shared" si="63"/>
        <v>33.659999999999997</v>
      </c>
      <c r="BF110" s="104">
        <f t="shared" si="64"/>
        <v>42.84</v>
      </c>
      <c r="BG110" s="105">
        <f t="shared" si="65"/>
        <v>632.06000000000006</v>
      </c>
    </row>
    <row r="111" spans="1:59" x14ac:dyDescent="0.25">
      <c r="A111" s="281">
        <v>107</v>
      </c>
      <c r="B111" s="389" t="s">
        <v>661</v>
      </c>
      <c r="C111" s="450" t="s">
        <v>684</v>
      </c>
      <c r="D111" s="390" t="s">
        <v>631</v>
      </c>
      <c r="E111" s="391">
        <v>0</v>
      </c>
      <c r="F111" s="391">
        <v>0</v>
      </c>
      <c r="G111" s="391"/>
      <c r="H111" s="391">
        <v>258.49100000000004</v>
      </c>
      <c r="I111" s="391">
        <v>14.041000000000002</v>
      </c>
      <c r="J111" s="391">
        <v>8.1290000000000013</v>
      </c>
      <c r="K111" s="391">
        <v>16.258000000000003</v>
      </c>
      <c r="L111" s="391">
        <v>31.038</v>
      </c>
      <c r="M111" s="391">
        <v>2.2170000000000001</v>
      </c>
      <c r="N111" s="391">
        <v>19.214000000000002</v>
      </c>
      <c r="O111" s="391">
        <v>13.302</v>
      </c>
      <c r="P111" s="391">
        <v>24.387000000000004</v>
      </c>
      <c r="Q111" s="391">
        <v>162</v>
      </c>
      <c r="R111" s="391">
        <v>29.56</v>
      </c>
      <c r="S111" s="391">
        <v>10.346000000000002</v>
      </c>
      <c r="T111" s="391">
        <v>16.997</v>
      </c>
      <c r="U111" s="391">
        <v>37.689</v>
      </c>
      <c r="V111" s="391">
        <v>8.1290000000000013</v>
      </c>
      <c r="W111" s="391">
        <v>11.824000000000002</v>
      </c>
      <c r="X111" s="391">
        <v>28.082000000000004</v>
      </c>
      <c r="Y111" s="391">
        <v>28.821000000000005</v>
      </c>
      <c r="Z111" s="391">
        <v>220.22200000000001</v>
      </c>
      <c r="AA111" s="391">
        <v>23.648000000000003</v>
      </c>
      <c r="AB111" s="391">
        <v>34.733000000000004</v>
      </c>
      <c r="AC111" s="391">
        <v>33.994</v>
      </c>
      <c r="AD111" s="391">
        <v>19.214000000000002</v>
      </c>
      <c r="AE111" s="391">
        <v>62.076000000000001</v>
      </c>
      <c r="AF111" s="391">
        <v>22.909000000000002</v>
      </c>
      <c r="AG111" s="391">
        <v>33.255000000000003</v>
      </c>
      <c r="AH111" s="391">
        <v>14.78</v>
      </c>
      <c r="AI111" s="391">
        <v>24.387000000000004</v>
      </c>
      <c r="AJ111" s="391"/>
      <c r="AK111" s="391">
        <v>69.466000000000008</v>
      </c>
      <c r="AL111" s="391">
        <v>8.1290000000000013</v>
      </c>
      <c r="AM111" s="391">
        <v>16.258000000000003</v>
      </c>
      <c r="AN111" s="391">
        <v>67.988</v>
      </c>
      <c r="AO111" s="391">
        <v>5.1730000000000009</v>
      </c>
      <c r="AP111" s="391">
        <v>11.085000000000001</v>
      </c>
      <c r="AQ111" s="391">
        <v>1.4780000000000002</v>
      </c>
      <c r="AR111" s="391">
        <v>64.293000000000006</v>
      </c>
      <c r="AS111" s="391">
        <v>11.085000000000001</v>
      </c>
      <c r="AT111" s="391">
        <v>19.214000000000002</v>
      </c>
      <c r="AU111" s="391">
        <v>16.258000000000003</v>
      </c>
      <c r="AW111" s="104">
        <f t="shared" si="55"/>
        <v>0</v>
      </c>
      <c r="AX111" s="104">
        <f t="shared" si="56"/>
        <v>0</v>
      </c>
      <c r="AY111" s="104">
        <f t="shared" si="57"/>
        <v>549.077</v>
      </c>
      <c r="AZ111" s="104">
        <f t="shared" si="58"/>
        <v>56.902999999999999</v>
      </c>
      <c r="BA111" s="104">
        <f t="shared" si="59"/>
        <v>85.724000000000004</v>
      </c>
      <c r="BB111" s="104">
        <f t="shared" si="60"/>
        <v>360.63200000000001</v>
      </c>
      <c r="BC111" s="104">
        <f t="shared" si="61"/>
        <v>157.40700000000001</v>
      </c>
      <c r="BD111" s="104">
        <f t="shared" si="62"/>
        <v>93.853000000000009</v>
      </c>
      <c r="BE111" s="104">
        <f t="shared" si="63"/>
        <v>85.724000000000004</v>
      </c>
      <c r="BF111" s="104">
        <f t="shared" si="64"/>
        <v>110.85000000000002</v>
      </c>
      <c r="BG111" s="105">
        <f t="shared" si="65"/>
        <v>1500.17</v>
      </c>
    </row>
    <row r="112" spans="1:59" x14ac:dyDescent="0.25">
      <c r="A112" s="281">
        <v>108</v>
      </c>
      <c r="B112" s="389" t="s">
        <v>662</v>
      </c>
      <c r="C112" s="450" t="s">
        <v>683</v>
      </c>
      <c r="D112" s="390" t="s">
        <v>631</v>
      </c>
      <c r="E112" s="391">
        <v>0</v>
      </c>
      <c r="F112" s="391">
        <v>0</v>
      </c>
      <c r="G112" s="391"/>
      <c r="H112" s="391">
        <v>379.73284999999998</v>
      </c>
      <c r="I112" s="391">
        <v>20.501000000000001</v>
      </c>
      <c r="J112" s="391">
        <v>12.549000000000001</v>
      </c>
      <c r="K112" s="391">
        <v>23.398000000000003</v>
      </c>
      <c r="L112" s="391">
        <v>42.258000000000003</v>
      </c>
      <c r="M112" s="391">
        <v>3.2370000000000001</v>
      </c>
      <c r="N112" s="391">
        <v>26.694000000000003</v>
      </c>
      <c r="O112" s="391">
        <v>18.742000000000001</v>
      </c>
      <c r="P112" s="391">
        <v>32.207000000000008</v>
      </c>
      <c r="Q112" s="391">
        <v>228.43815000000001</v>
      </c>
      <c r="R112" s="391">
        <v>40.78</v>
      </c>
      <c r="S112" s="391">
        <v>14.426000000000002</v>
      </c>
      <c r="T112" s="391">
        <v>26.856999999999999</v>
      </c>
      <c r="U112" s="391">
        <v>56.728999999999999</v>
      </c>
      <c r="V112" s="391">
        <v>13.909000000000002</v>
      </c>
      <c r="W112" s="391">
        <v>17.944000000000003</v>
      </c>
      <c r="X112" s="391">
        <v>39.302000000000007</v>
      </c>
      <c r="Y112" s="391">
        <v>43.441000000000003</v>
      </c>
      <c r="Z112" s="391">
        <v>305.90200000000004</v>
      </c>
      <c r="AA112" s="391">
        <v>30.108000000000004</v>
      </c>
      <c r="AB112" s="391">
        <v>45.953000000000003</v>
      </c>
      <c r="AC112" s="391">
        <v>42.834000000000003</v>
      </c>
      <c r="AD112" s="391">
        <v>32.474000000000004</v>
      </c>
      <c r="AE112" s="391">
        <v>90.635999999999996</v>
      </c>
      <c r="AF112" s="391">
        <v>29.029000000000003</v>
      </c>
      <c r="AG112" s="391">
        <v>40.395000000000003</v>
      </c>
      <c r="AH112" s="391">
        <v>21.58</v>
      </c>
      <c r="AI112" s="391">
        <v>32.547000000000004</v>
      </c>
      <c r="AJ112" s="391"/>
      <c r="AK112" s="391">
        <v>111.286</v>
      </c>
      <c r="AL112" s="391">
        <v>14.249000000000002</v>
      </c>
      <c r="AM112" s="391">
        <v>21.018000000000001</v>
      </c>
      <c r="AN112" s="391">
        <v>93.488</v>
      </c>
      <c r="AO112" s="391">
        <v>5.8530000000000006</v>
      </c>
      <c r="AP112" s="391">
        <v>15.165000000000001</v>
      </c>
      <c r="AQ112" s="391">
        <v>4.8780000000000001</v>
      </c>
      <c r="AR112" s="391">
        <v>89.113</v>
      </c>
      <c r="AS112" s="391">
        <v>13.465</v>
      </c>
      <c r="AT112" s="391">
        <v>24.654000000000003</v>
      </c>
      <c r="AU112" s="391">
        <v>26.458000000000002</v>
      </c>
      <c r="AW112" s="104">
        <f t="shared" ref="AW112:AW138" si="66">SUM(E112)</f>
        <v>0</v>
      </c>
      <c r="AX112" s="104">
        <f t="shared" ref="AX112:AX138" si="67">+F112</f>
        <v>0</v>
      </c>
      <c r="AY112" s="104">
        <f t="shared" ref="AY112:AY138" si="68">+SUM(H112:Q112)</f>
        <v>787.75700000000006</v>
      </c>
      <c r="AZ112" s="104">
        <f t="shared" ref="AZ112:AZ138" si="69">+SUM(R112:T112)</f>
        <v>82.063000000000002</v>
      </c>
      <c r="BA112" s="104">
        <f t="shared" ref="BA112:BA138" si="70">+SUM(U112:X112)</f>
        <v>127.88400000000001</v>
      </c>
      <c r="BB112" s="104">
        <f t="shared" ref="BB112:BB138" si="71">+SUM(Y112:AD112)</f>
        <v>500.7120000000001</v>
      </c>
      <c r="BC112" s="104">
        <f t="shared" ref="BC112:BC138" si="72">+SUM(AE112:AJ112)</f>
        <v>214.18699999999998</v>
      </c>
      <c r="BD112" s="104">
        <f t="shared" si="62"/>
        <v>146.553</v>
      </c>
      <c r="BE112" s="104">
        <f t="shared" si="63"/>
        <v>119.384</v>
      </c>
      <c r="BF112" s="104">
        <f t="shared" si="64"/>
        <v>153.69</v>
      </c>
      <c r="BG112" s="105">
        <f t="shared" si="65"/>
        <v>2132.23</v>
      </c>
    </row>
    <row r="113" spans="1:59" x14ac:dyDescent="0.25">
      <c r="A113" s="281">
        <v>109</v>
      </c>
      <c r="B113" s="389" t="s">
        <v>620</v>
      </c>
      <c r="C113" s="450" t="s">
        <v>685</v>
      </c>
      <c r="D113" s="390" t="s">
        <v>631</v>
      </c>
      <c r="E113" s="391">
        <v>0</v>
      </c>
      <c r="F113" s="391">
        <v>0</v>
      </c>
      <c r="G113" s="391"/>
      <c r="H113" s="391">
        <v>58.527999999999992</v>
      </c>
      <c r="I113" s="391">
        <v>3.1159999999999997</v>
      </c>
      <c r="J113" s="391">
        <v>2.1319999999999997</v>
      </c>
      <c r="K113" s="391">
        <v>3.444</v>
      </c>
      <c r="L113" s="391">
        <v>5.411999999999999</v>
      </c>
      <c r="M113" s="391">
        <v>0.49199999999999994</v>
      </c>
      <c r="N113" s="391">
        <v>3.6079999999999997</v>
      </c>
      <c r="O113" s="391">
        <v>2.6239999999999997</v>
      </c>
      <c r="P113" s="391">
        <v>3.7719999999999998</v>
      </c>
      <c r="Q113" s="391">
        <v>32</v>
      </c>
      <c r="R113" s="391">
        <v>5.411999999999999</v>
      </c>
      <c r="S113" s="391">
        <v>1.9679999999999997</v>
      </c>
      <c r="T113" s="391">
        <v>4.7559999999999993</v>
      </c>
      <c r="U113" s="391">
        <v>9.1839999999999993</v>
      </c>
      <c r="V113" s="391">
        <v>2.7879999999999994</v>
      </c>
      <c r="W113" s="391">
        <v>2.952</v>
      </c>
      <c r="X113" s="391">
        <v>5.411999999999999</v>
      </c>
      <c r="Y113" s="391">
        <v>7.0519999999999996</v>
      </c>
      <c r="Z113" s="391">
        <v>41.327999999999996</v>
      </c>
      <c r="AA113" s="391">
        <v>3.1159999999999997</v>
      </c>
      <c r="AB113" s="391">
        <v>5.411999999999999</v>
      </c>
      <c r="AC113" s="391">
        <v>4.2639999999999993</v>
      </c>
      <c r="AD113" s="391">
        <v>6.395999999999999</v>
      </c>
      <c r="AE113" s="391">
        <v>13.776</v>
      </c>
      <c r="AF113" s="391">
        <v>2.952</v>
      </c>
      <c r="AG113" s="391">
        <v>3.444</v>
      </c>
      <c r="AH113" s="391">
        <v>3.28</v>
      </c>
      <c r="AI113" s="391">
        <v>3.9359999999999995</v>
      </c>
      <c r="AJ113" s="391"/>
      <c r="AK113" s="391">
        <v>20.171999999999997</v>
      </c>
      <c r="AL113" s="391">
        <v>2.952</v>
      </c>
      <c r="AM113" s="391">
        <v>2.2959999999999998</v>
      </c>
      <c r="AN113" s="391">
        <v>12.3</v>
      </c>
      <c r="AO113" s="391">
        <v>0.32799999999999996</v>
      </c>
      <c r="AP113" s="391">
        <v>1.9679999999999997</v>
      </c>
      <c r="AQ113" s="391">
        <v>1.64</v>
      </c>
      <c r="AR113" s="391">
        <v>11.971999999999998</v>
      </c>
      <c r="AS113" s="391">
        <v>1.1479999999999999</v>
      </c>
      <c r="AT113" s="391">
        <v>2.6239999999999997</v>
      </c>
      <c r="AU113" s="391">
        <v>4.919999999999999</v>
      </c>
      <c r="AW113" s="104">
        <f t="shared" si="66"/>
        <v>0</v>
      </c>
      <c r="AX113" s="104">
        <f t="shared" si="67"/>
        <v>0</v>
      </c>
      <c r="AY113" s="104">
        <f t="shared" si="68"/>
        <v>115.12799999999999</v>
      </c>
      <c r="AZ113" s="104">
        <f t="shared" si="69"/>
        <v>12.135999999999999</v>
      </c>
      <c r="BA113" s="104">
        <f t="shared" si="70"/>
        <v>20.335999999999999</v>
      </c>
      <c r="BB113" s="104">
        <f t="shared" si="71"/>
        <v>67.567999999999998</v>
      </c>
      <c r="BC113" s="104">
        <f t="shared" si="72"/>
        <v>27.388000000000002</v>
      </c>
      <c r="BD113" s="104">
        <f t="shared" si="62"/>
        <v>25.419999999999995</v>
      </c>
      <c r="BE113" s="104">
        <f t="shared" si="63"/>
        <v>16.236000000000001</v>
      </c>
      <c r="BF113" s="104">
        <f t="shared" si="64"/>
        <v>20.663999999999994</v>
      </c>
      <c r="BG113" s="105">
        <f t="shared" si="65"/>
        <v>304.87599999999992</v>
      </c>
    </row>
    <row r="114" spans="1:59" x14ac:dyDescent="0.25">
      <c r="A114" s="281">
        <v>110</v>
      </c>
      <c r="B114" s="389" t="s">
        <v>621</v>
      </c>
      <c r="C114" s="450" t="s">
        <v>686</v>
      </c>
      <c r="D114" s="390" t="s">
        <v>631</v>
      </c>
      <c r="E114" s="391">
        <v>0</v>
      </c>
      <c r="F114" s="391">
        <v>0</v>
      </c>
      <c r="G114" s="391"/>
      <c r="H114" s="391">
        <v>286</v>
      </c>
      <c r="I114" s="391">
        <v>14.267999999999999</v>
      </c>
      <c r="J114" s="391">
        <v>9.8399999999999981</v>
      </c>
      <c r="K114" s="391">
        <v>14.431999999999999</v>
      </c>
      <c r="L114" s="391">
        <v>25.42</v>
      </c>
      <c r="M114" s="391">
        <v>2.7879999999999994</v>
      </c>
      <c r="N114" s="391">
        <v>16.071999999999999</v>
      </c>
      <c r="O114" s="391">
        <v>8.8559999999999999</v>
      </c>
      <c r="P114" s="391">
        <v>17.22</v>
      </c>
      <c r="Q114" s="391">
        <v>153</v>
      </c>
      <c r="R114" s="391">
        <v>55.931999999999995</v>
      </c>
      <c r="S114" s="391">
        <v>20.531999999999996</v>
      </c>
      <c r="T114" s="391">
        <v>43.542000000000002</v>
      </c>
      <c r="U114" s="391">
        <v>40.507999999999996</v>
      </c>
      <c r="V114" s="391">
        <v>9.1839999999999993</v>
      </c>
      <c r="W114" s="391">
        <v>9.5119999999999987</v>
      </c>
      <c r="X114" s="391">
        <v>18.695999999999998</v>
      </c>
      <c r="Y114" s="391">
        <v>39.312000000000005</v>
      </c>
      <c r="Z114" s="391">
        <v>368.92800000000005</v>
      </c>
      <c r="AA114" s="391">
        <v>31.92</v>
      </c>
      <c r="AB114" s="391">
        <v>61.824000000000005</v>
      </c>
      <c r="AC114" s="391">
        <v>52.416000000000004</v>
      </c>
      <c r="AD114" s="391">
        <v>48.384000000000007</v>
      </c>
      <c r="AE114" s="391">
        <v>112.21799999999999</v>
      </c>
      <c r="AF114" s="391">
        <v>36.816000000000003</v>
      </c>
      <c r="AG114" s="391">
        <v>55.578000000000003</v>
      </c>
      <c r="AH114" s="391">
        <v>31.86</v>
      </c>
      <c r="AI114" s="391">
        <v>38.231999999999999</v>
      </c>
      <c r="AJ114" s="391"/>
      <c r="AK114" s="391">
        <v>58.875999999999998</v>
      </c>
      <c r="AL114" s="391">
        <v>15.579999999999998</v>
      </c>
      <c r="AM114" s="391">
        <v>14.595999999999998</v>
      </c>
      <c r="AN114" s="391">
        <v>58.219999999999992</v>
      </c>
      <c r="AO114" s="391">
        <v>4.7559999999999993</v>
      </c>
      <c r="AP114" s="391">
        <v>7.7079999999999993</v>
      </c>
      <c r="AQ114" s="391">
        <v>3.1159999999999997</v>
      </c>
      <c r="AR114" s="391">
        <v>57.891999999999996</v>
      </c>
      <c r="AS114" s="391">
        <v>11.315999999999999</v>
      </c>
      <c r="AT114" s="391">
        <v>15.415999999999999</v>
      </c>
      <c r="AU114" s="391">
        <v>18.203999999999997</v>
      </c>
      <c r="AW114" s="104">
        <f t="shared" si="66"/>
        <v>0</v>
      </c>
      <c r="AX114" s="104">
        <f t="shared" si="67"/>
        <v>0</v>
      </c>
      <c r="AY114" s="104">
        <f t="shared" si="68"/>
        <v>547.89599999999996</v>
      </c>
      <c r="AZ114" s="104">
        <f t="shared" si="69"/>
        <v>120.006</v>
      </c>
      <c r="BA114" s="104">
        <f t="shared" si="70"/>
        <v>77.899999999999991</v>
      </c>
      <c r="BB114" s="104">
        <f t="shared" si="71"/>
        <v>602.78400000000011</v>
      </c>
      <c r="BC114" s="104">
        <f t="shared" si="72"/>
        <v>274.70399999999995</v>
      </c>
      <c r="BD114" s="104">
        <f t="shared" si="62"/>
        <v>89.051999999999992</v>
      </c>
      <c r="BE114" s="104">
        <f t="shared" si="63"/>
        <v>73.8</v>
      </c>
      <c r="BF114" s="104">
        <f t="shared" si="64"/>
        <v>102.82799999999999</v>
      </c>
      <c r="BG114" s="105">
        <f t="shared" si="65"/>
        <v>1888.9699999999998</v>
      </c>
    </row>
    <row r="115" spans="1:59" x14ac:dyDescent="0.25">
      <c r="A115" s="281">
        <v>111</v>
      </c>
      <c r="B115" s="389" t="s">
        <v>622</v>
      </c>
      <c r="C115" s="450" t="s">
        <v>687</v>
      </c>
      <c r="D115" s="390" t="s">
        <v>631</v>
      </c>
      <c r="E115" s="391">
        <v>0</v>
      </c>
      <c r="F115" s="391">
        <v>0</v>
      </c>
      <c r="G115" s="391"/>
      <c r="H115" s="391">
        <v>343.9</v>
      </c>
      <c r="I115" s="391">
        <v>17.384</v>
      </c>
      <c r="J115" s="391">
        <v>11.971999999999998</v>
      </c>
      <c r="K115" s="391">
        <v>17.875999999999998</v>
      </c>
      <c r="L115" s="391">
        <v>30.832000000000001</v>
      </c>
      <c r="M115" s="391">
        <v>3.2799999999999994</v>
      </c>
      <c r="N115" s="391">
        <v>19.68</v>
      </c>
      <c r="O115" s="391">
        <v>11.48</v>
      </c>
      <c r="P115" s="391">
        <v>20.991999999999997</v>
      </c>
      <c r="Q115" s="391">
        <v>185</v>
      </c>
      <c r="R115" s="391">
        <v>61.343999999999994</v>
      </c>
      <c r="S115" s="391">
        <v>22.499999999999996</v>
      </c>
      <c r="T115" s="391">
        <v>48.298000000000002</v>
      </c>
      <c r="U115" s="391">
        <v>49.691999999999993</v>
      </c>
      <c r="V115" s="391">
        <v>11.971999999999998</v>
      </c>
      <c r="W115" s="391">
        <v>12.463999999999999</v>
      </c>
      <c r="X115" s="391">
        <v>24.107999999999997</v>
      </c>
      <c r="Y115" s="391">
        <v>46.364000000000004</v>
      </c>
      <c r="Z115" s="391">
        <v>410.25600000000003</v>
      </c>
      <c r="AA115" s="391">
        <v>35.036000000000001</v>
      </c>
      <c r="AB115" s="391">
        <v>67.236000000000004</v>
      </c>
      <c r="AC115" s="391">
        <v>56.680000000000007</v>
      </c>
      <c r="AD115" s="391">
        <v>54.780000000000008</v>
      </c>
      <c r="AE115" s="391">
        <v>125.99399999999999</v>
      </c>
      <c r="AF115" s="391">
        <v>39.768000000000001</v>
      </c>
      <c r="AG115" s="391">
        <v>59.022000000000006</v>
      </c>
      <c r="AH115" s="391">
        <v>35.14</v>
      </c>
      <c r="AI115" s="391">
        <v>42.167999999999999</v>
      </c>
      <c r="AJ115" s="391"/>
      <c r="AK115" s="391">
        <v>79.048000000000002</v>
      </c>
      <c r="AL115" s="391">
        <v>18.531999999999996</v>
      </c>
      <c r="AM115" s="391">
        <v>16.891999999999999</v>
      </c>
      <c r="AN115" s="391">
        <v>70.52</v>
      </c>
      <c r="AO115" s="391">
        <v>5.0839999999999996</v>
      </c>
      <c r="AP115" s="391">
        <v>9.6759999999999984</v>
      </c>
      <c r="AQ115" s="391">
        <v>4.7559999999999993</v>
      </c>
      <c r="AR115" s="391">
        <v>69.86399999999999</v>
      </c>
      <c r="AS115" s="391">
        <v>12.463999999999999</v>
      </c>
      <c r="AT115" s="391">
        <v>18.04</v>
      </c>
      <c r="AU115" s="391">
        <v>23.123999999999995</v>
      </c>
      <c r="AW115" s="104">
        <f t="shared" si="66"/>
        <v>0</v>
      </c>
      <c r="AX115" s="104">
        <f t="shared" si="67"/>
        <v>0</v>
      </c>
      <c r="AY115" s="104">
        <f t="shared" si="68"/>
        <v>662.39599999999996</v>
      </c>
      <c r="AZ115" s="104">
        <f t="shared" si="69"/>
        <v>132.142</v>
      </c>
      <c r="BA115" s="104">
        <f t="shared" si="70"/>
        <v>98.23599999999999</v>
      </c>
      <c r="BB115" s="104">
        <f t="shared" si="71"/>
        <v>670.35200000000009</v>
      </c>
      <c r="BC115" s="104">
        <f t="shared" si="72"/>
        <v>302.09199999999998</v>
      </c>
      <c r="BD115" s="104">
        <f t="shared" si="62"/>
        <v>114.47199999999999</v>
      </c>
      <c r="BE115" s="104">
        <f t="shared" si="63"/>
        <v>90.036000000000001</v>
      </c>
      <c r="BF115" s="104">
        <f t="shared" si="64"/>
        <v>123.49199999999999</v>
      </c>
      <c r="BG115" s="105">
        <f t="shared" si="65"/>
        <v>2193.2180000000003</v>
      </c>
    </row>
    <row r="116" spans="1:59" x14ac:dyDescent="0.25">
      <c r="A116" s="281">
        <v>112</v>
      </c>
      <c r="B116" s="389" t="s">
        <v>663</v>
      </c>
      <c r="C116" s="450" t="s">
        <v>705</v>
      </c>
      <c r="D116" s="390" t="s">
        <v>631</v>
      </c>
      <c r="E116" s="391">
        <v>0</v>
      </c>
      <c r="F116" s="391">
        <v>0</v>
      </c>
      <c r="G116" s="391"/>
      <c r="H116" s="391">
        <v>356</v>
      </c>
      <c r="I116" s="391">
        <v>19</v>
      </c>
      <c r="J116" s="391">
        <v>13</v>
      </c>
      <c r="K116" s="391">
        <v>21</v>
      </c>
      <c r="L116" s="391">
        <v>33</v>
      </c>
      <c r="M116" s="391">
        <v>3</v>
      </c>
      <c r="N116" s="391">
        <v>22</v>
      </c>
      <c r="O116" s="391">
        <v>16</v>
      </c>
      <c r="P116" s="391">
        <v>23</v>
      </c>
      <c r="Q116" s="391">
        <v>196</v>
      </c>
      <c r="R116" s="391">
        <v>33</v>
      </c>
      <c r="S116" s="391">
        <v>12</v>
      </c>
      <c r="T116" s="391">
        <v>29</v>
      </c>
      <c r="U116" s="391">
        <v>56</v>
      </c>
      <c r="V116" s="391">
        <v>17</v>
      </c>
      <c r="W116" s="391">
        <v>18</v>
      </c>
      <c r="X116" s="391">
        <v>33</v>
      </c>
      <c r="Y116" s="391">
        <v>43</v>
      </c>
      <c r="Z116" s="391">
        <v>252</v>
      </c>
      <c r="AA116" s="391">
        <v>19</v>
      </c>
      <c r="AB116" s="391">
        <v>33</v>
      </c>
      <c r="AC116" s="391">
        <v>26</v>
      </c>
      <c r="AD116" s="391">
        <v>39</v>
      </c>
      <c r="AE116" s="391">
        <v>84</v>
      </c>
      <c r="AF116" s="391">
        <v>18</v>
      </c>
      <c r="AG116" s="391">
        <v>21</v>
      </c>
      <c r="AH116" s="391">
        <v>20</v>
      </c>
      <c r="AI116" s="391">
        <v>24</v>
      </c>
      <c r="AJ116" s="391"/>
      <c r="AK116" s="391">
        <v>123</v>
      </c>
      <c r="AL116" s="391">
        <v>18</v>
      </c>
      <c r="AM116" s="391">
        <v>14</v>
      </c>
      <c r="AN116" s="391">
        <v>75</v>
      </c>
      <c r="AO116" s="391">
        <v>2</v>
      </c>
      <c r="AP116" s="391">
        <v>12</v>
      </c>
      <c r="AQ116" s="391">
        <v>10</v>
      </c>
      <c r="AR116" s="391">
        <v>73</v>
      </c>
      <c r="AS116" s="391">
        <v>7</v>
      </c>
      <c r="AT116" s="391">
        <v>16</v>
      </c>
      <c r="AU116" s="391">
        <v>30</v>
      </c>
      <c r="AW116" s="104">
        <f t="shared" si="66"/>
        <v>0</v>
      </c>
      <c r="AX116" s="104">
        <f t="shared" si="67"/>
        <v>0</v>
      </c>
      <c r="AY116" s="104">
        <f t="shared" si="68"/>
        <v>702</v>
      </c>
      <c r="AZ116" s="104">
        <f t="shared" si="69"/>
        <v>74</v>
      </c>
      <c r="BA116" s="104">
        <f t="shared" si="70"/>
        <v>124</v>
      </c>
      <c r="BB116" s="104">
        <f t="shared" si="71"/>
        <v>412</v>
      </c>
      <c r="BC116" s="104">
        <f t="shared" si="72"/>
        <v>167</v>
      </c>
      <c r="BD116" s="104">
        <f t="shared" si="62"/>
        <v>155</v>
      </c>
      <c r="BE116" s="104">
        <f t="shared" si="63"/>
        <v>99</v>
      </c>
      <c r="BF116" s="104">
        <f t="shared" si="64"/>
        <v>126</v>
      </c>
      <c r="BG116" s="105">
        <f t="shared" si="65"/>
        <v>1859</v>
      </c>
    </row>
    <row r="117" spans="1:59" x14ac:dyDescent="0.25">
      <c r="A117" s="281">
        <v>113</v>
      </c>
      <c r="B117" s="389" t="s">
        <v>623</v>
      </c>
      <c r="C117" s="450" t="s">
        <v>688</v>
      </c>
      <c r="D117" s="390" t="s">
        <v>631</v>
      </c>
      <c r="E117" s="391">
        <v>0</v>
      </c>
      <c r="F117" s="391">
        <v>0</v>
      </c>
      <c r="G117" s="391"/>
      <c r="H117" s="391">
        <v>495</v>
      </c>
      <c r="I117" s="391">
        <v>25</v>
      </c>
      <c r="J117" s="391">
        <v>15</v>
      </c>
      <c r="K117" s="391">
        <v>14</v>
      </c>
      <c r="L117" s="391">
        <v>33</v>
      </c>
      <c r="M117" s="391">
        <v>2</v>
      </c>
      <c r="N117" s="391">
        <v>23</v>
      </c>
      <c r="O117" s="391">
        <v>12</v>
      </c>
      <c r="P117" s="391">
        <v>24</v>
      </c>
      <c r="Q117" s="391">
        <v>230</v>
      </c>
      <c r="R117" s="391">
        <v>38</v>
      </c>
      <c r="S117" s="391">
        <v>20</v>
      </c>
      <c r="T117" s="391">
        <v>32</v>
      </c>
      <c r="U117" s="391">
        <v>54</v>
      </c>
      <c r="V117" s="391">
        <v>19</v>
      </c>
      <c r="W117" s="391">
        <v>9</v>
      </c>
      <c r="X117" s="391">
        <v>25</v>
      </c>
      <c r="Y117" s="391">
        <v>27</v>
      </c>
      <c r="Z117" s="391">
        <v>210</v>
      </c>
      <c r="AA117" s="391">
        <v>21</v>
      </c>
      <c r="AB117" s="391">
        <v>42</v>
      </c>
      <c r="AC117" s="391">
        <v>38</v>
      </c>
      <c r="AD117" s="391">
        <v>40</v>
      </c>
      <c r="AE117" s="391">
        <v>66</v>
      </c>
      <c r="AF117" s="391">
        <v>19</v>
      </c>
      <c r="AG117" s="391">
        <v>39</v>
      </c>
      <c r="AH117" s="391">
        <v>20</v>
      </c>
      <c r="AI117" s="391">
        <v>31</v>
      </c>
      <c r="AJ117" s="391"/>
      <c r="AK117" s="391">
        <v>123</v>
      </c>
      <c r="AL117" s="391">
        <v>31</v>
      </c>
      <c r="AM117" s="391">
        <v>18</v>
      </c>
      <c r="AN117" s="391">
        <v>87</v>
      </c>
      <c r="AO117" s="391">
        <v>7</v>
      </c>
      <c r="AP117" s="391">
        <v>8</v>
      </c>
      <c r="AQ117" s="391">
        <v>4</v>
      </c>
      <c r="AR117" s="391">
        <v>89</v>
      </c>
      <c r="AS117" s="391">
        <v>15</v>
      </c>
      <c r="AT117" s="391">
        <v>23</v>
      </c>
      <c r="AU117" s="391">
        <v>32</v>
      </c>
      <c r="AW117" s="104">
        <f t="shared" si="66"/>
        <v>0</v>
      </c>
      <c r="AX117" s="104">
        <f t="shared" si="67"/>
        <v>0</v>
      </c>
      <c r="AY117" s="104">
        <f t="shared" si="68"/>
        <v>873</v>
      </c>
      <c r="AZ117" s="104">
        <f t="shared" si="69"/>
        <v>90</v>
      </c>
      <c r="BA117" s="104">
        <f t="shared" si="70"/>
        <v>107</v>
      </c>
      <c r="BB117" s="104">
        <f t="shared" si="71"/>
        <v>378</v>
      </c>
      <c r="BC117" s="104">
        <f t="shared" si="72"/>
        <v>175</v>
      </c>
      <c r="BD117" s="104">
        <f t="shared" si="62"/>
        <v>172</v>
      </c>
      <c r="BE117" s="104">
        <f t="shared" si="63"/>
        <v>106</v>
      </c>
      <c r="BF117" s="104">
        <f t="shared" si="64"/>
        <v>159</v>
      </c>
      <c r="BG117" s="105">
        <f t="shared" si="65"/>
        <v>2060</v>
      </c>
    </row>
    <row r="118" spans="1:59" x14ac:dyDescent="0.25">
      <c r="A118" s="281">
        <v>114</v>
      </c>
      <c r="B118" s="389" t="s">
        <v>624</v>
      </c>
      <c r="C118" s="450" t="s">
        <v>689</v>
      </c>
      <c r="D118" s="390" t="s">
        <v>631</v>
      </c>
      <c r="E118" s="391">
        <v>0</v>
      </c>
      <c r="F118" s="391">
        <v>0</v>
      </c>
      <c r="G118" s="391"/>
      <c r="H118" s="391">
        <v>350</v>
      </c>
      <c r="I118" s="391">
        <v>19</v>
      </c>
      <c r="J118" s="391">
        <v>11</v>
      </c>
      <c r="K118" s="391">
        <v>22</v>
      </c>
      <c r="L118" s="391">
        <v>42</v>
      </c>
      <c r="M118" s="391">
        <v>3</v>
      </c>
      <c r="N118" s="391">
        <v>26</v>
      </c>
      <c r="O118" s="391">
        <v>18</v>
      </c>
      <c r="P118" s="391">
        <v>33</v>
      </c>
      <c r="Q118" s="391">
        <v>219</v>
      </c>
      <c r="R118" s="391">
        <v>40</v>
      </c>
      <c r="S118" s="391">
        <v>14</v>
      </c>
      <c r="T118" s="391">
        <v>23</v>
      </c>
      <c r="U118" s="391">
        <v>51</v>
      </c>
      <c r="V118" s="391">
        <v>11</v>
      </c>
      <c r="W118" s="391">
        <v>16</v>
      </c>
      <c r="X118" s="391">
        <v>38</v>
      </c>
      <c r="Y118" s="391">
        <v>39</v>
      </c>
      <c r="Z118" s="391">
        <v>298</v>
      </c>
      <c r="AA118" s="391">
        <v>32</v>
      </c>
      <c r="AB118" s="391">
        <v>47</v>
      </c>
      <c r="AC118" s="391">
        <v>46</v>
      </c>
      <c r="AD118" s="391">
        <v>26</v>
      </c>
      <c r="AE118" s="391">
        <v>84</v>
      </c>
      <c r="AF118" s="391">
        <v>31</v>
      </c>
      <c r="AG118" s="391">
        <v>45</v>
      </c>
      <c r="AH118" s="391">
        <v>20</v>
      </c>
      <c r="AI118" s="391">
        <v>33</v>
      </c>
      <c r="AJ118" s="391"/>
      <c r="AK118" s="391">
        <v>94</v>
      </c>
      <c r="AL118" s="391">
        <v>11</v>
      </c>
      <c r="AM118" s="391">
        <v>22</v>
      </c>
      <c r="AN118" s="391">
        <v>92</v>
      </c>
      <c r="AO118" s="391">
        <v>7</v>
      </c>
      <c r="AP118" s="391">
        <v>15</v>
      </c>
      <c r="AQ118" s="391">
        <v>2</v>
      </c>
      <c r="AR118" s="391">
        <v>87</v>
      </c>
      <c r="AS118" s="391">
        <v>15</v>
      </c>
      <c r="AT118" s="391">
        <v>26</v>
      </c>
      <c r="AU118" s="391">
        <v>22</v>
      </c>
      <c r="AW118" s="104">
        <f t="shared" si="66"/>
        <v>0</v>
      </c>
      <c r="AX118" s="104">
        <f t="shared" si="67"/>
        <v>0</v>
      </c>
      <c r="AY118" s="104">
        <f t="shared" si="68"/>
        <v>743</v>
      </c>
      <c r="AZ118" s="104">
        <f t="shared" si="69"/>
        <v>77</v>
      </c>
      <c r="BA118" s="104">
        <f t="shared" si="70"/>
        <v>116</v>
      </c>
      <c r="BB118" s="104">
        <f t="shared" si="71"/>
        <v>488</v>
      </c>
      <c r="BC118" s="104">
        <f t="shared" si="72"/>
        <v>213</v>
      </c>
      <c r="BD118" s="104">
        <f t="shared" si="62"/>
        <v>127</v>
      </c>
      <c r="BE118" s="104">
        <f t="shared" si="63"/>
        <v>116</v>
      </c>
      <c r="BF118" s="104">
        <f t="shared" si="64"/>
        <v>150</v>
      </c>
      <c r="BG118" s="105">
        <f t="shared" si="65"/>
        <v>2030</v>
      </c>
    </row>
    <row r="119" spans="1:59" x14ac:dyDescent="0.25">
      <c r="A119" s="281">
        <v>115</v>
      </c>
      <c r="B119" s="389" t="s">
        <v>625</v>
      </c>
      <c r="C119" s="450" t="s">
        <v>690</v>
      </c>
      <c r="D119" s="390" t="s">
        <v>631</v>
      </c>
      <c r="E119" s="391">
        <v>0</v>
      </c>
      <c r="F119" s="391">
        <v>0</v>
      </c>
      <c r="G119" s="391"/>
      <c r="H119" s="391">
        <v>1201.05</v>
      </c>
      <c r="I119" s="391">
        <v>63</v>
      </c>
      <c r="J119" s="391">
        <v>39</v>
      </c>
      <c r="K119" s="391">
        <v>57</v>
      </c>
      <c r="L119" s="391">
        <v>108</v>
      </c>
      <c r="M119" s="391">
        <v>8</v>
      </c>
      <c r="N119" s="391">
        <v>71</v>
      </c>
      <c r="O119" s="391">
        <v>46</v>
      </c>
      <c r="P119" s="391">
        <v>80</v>
      </c>
      <c r="Q119" s="391">
        <v>644.95000000000005</v>
      </c>
      <c r="R119" s="391">
        <v>111</v>
      </c>
      <c r="S119" s="391">
        <v>46</v>
      </c>
      <c r="T119" s="391">
        <v>84</v>
      </c>
      <c r="U119" s="391">
        <v>161</v>
      </c>
      <c r="V119" s="391">
        <v>47</v>
      </c>
      <c r="W119" s="391">
        <v>43</v>
      </c>
      <c r="X119" s="391">
        <v>96</v>
      </c>
      <c r="Y119" s="391">
        <v>109</v>
      </c>
      <c r="Z119" s="391">
        <v>760</v>
      </c>
      <c r="AA119" s="391">
        <v>72</v>
      </c>
      <c r="AB119" s="391">
        <v>122</v>
      </c>
      <c r="AC119" s="391">
        <v>110</v>
      </c>
      <c r="AD119" s="391">
        <v>105</v>
      </c>
      <c r="AE119" s="391">
        <v>234</v>
      </c>
      <c r="AF119" s="391">
        <v>68</v>
      </c>
      <c r="AG119" s="391">
        <v>105</v>
      </c>
      <c r="AH119" s="391">
        <v>60</v>
      </c>
      <c r="AI119" s="391">
        <v>88</v>
      </c>
      <c r="AJ119" s="391"/>
      <c r="AK119" s="391">
        <v>340</v>
      </c>
      <c r="AL119" s="391">
        <v>60</v>
      </c>
      <c r="AM119" s="391">
        <v>54</v>
      </c>
      <c r="AN119" s="391">
        <v>254</v>
      </c>
      <c r="AO119" s="391">
        <v>16</v>
      </c>
      <c r="AP119" s="391">
        <v>35</v>
      </c>
      <c r="AQ119" s="391">
        <v>16</v>
      </c>
      <c r="AR119" s="391">
        <v>249</v>
      </c>
      <c r="AS119" s="391">
        <v>37</v>
      </c>
      <c r="AT119" s="391">
        <v>65</v>
      </c>
      <c r="AU119" s="391">
        <v>84</v>
      </c>
      <c r="AW119" s="104">
        <f t="shared" si="66"/>
        <v>0</v>
      </c>
      <c r="AX119" s="104">
        <f t="shared" si="67"/>
        <v>0</v>
      </c>
      <c r="AY119" s="104">
        <f t="shared" si="68"/>
        <v>2318</v>
      </c>
      <c r="AZ119" s="104">
        <f t="shared" si="69"/>
        <v>241</v>
      </c>
      <c r="BA119" s="104">
        <f t="shared" si="70"/>
        <v>347</v>
      </c>
      <c r="BB119" s="104">
        <f t="shared" si="71"/>
        <v>1278</v>
      </c>
      <c r="BC119" s="104">
        <f t="shared" si="72"/>
        <v>555</v>
      </c>
      <c r="BD119" s="104">
        <f t="shared" si="62"/>
        <v>454</v>
      </c>
      <c r="BE119" s="104">
        <f t="shared" si="63"/>
        <v>321</v>
      </c>
      <c r="BF119" s="104">
        <f t="shared" si="64"/>
        <v>435</v>
      </c>
      <c r="BG119" s="105">
        <f t="shared" si="65"/>
        <v>5949</v>
      </c>
    </row>
    <row r="120" spans="1:59" x14ac:dyDescent="0.25">
      <c r="A120" s="281">
        <v>116</v>
      </c>
      <c r="B120" s="389" t="s">
        <v>626</v>
      </c>
      <c r="C120" s="450" t="s">
        <v>692</v>
      </c>
      <c r="D120" s="390" t="s">
        <v>631</v>
      </c>
      <c r="E120" s="391">
        <v>0</v>
      </c>
      <c r="F120" s="391">
        <v>0</v>
      </c>
      <c r="G120" s="391"/>
      <c r="H120" s="391">
        <v>235.32</v>
      </c>
      <c r="I120" s="391">
        <v>12.54</v>
      </c>
      <c r="J120" s="391">
        <v>8.58</v>
      </c>
      <c r="K120" s="391">
        <v>13.86</v>
      </c>
      <c r="L120" s="391">
        <v>21.78</v>
      </c>
      <c r="M120" s="391">
        <v>1.98</v>
      </c>
      <c r="N120" s="391">
        <v>14.52</v>
      </c>
      <c r="O120" s="391">
        <v>10.56</v>
      </c>
      <c r="P120" s="391">
        <v>15.18</v>
      </c>
      <c r="Q120" s="391">
        <v>129</v>
      </c>
      <c r="R120" s="391">
        <v>21.78</v>
      </c>
      <c r="S120" s="391">
        <v>7.92</v>
      </c>
      <c r="T120" s="391">
        <v>19.14</v>
      </c>
      <c r="U120" s="391">
        <v>36.96</v>
      </c>
      <c r="V120" s="391">
        <v>11.22</v>
      </c>
      <c r="W120" s="391">
        <v>11.88</v>
      </c>
      <c r="X120" s="391">
        <v>21.78</v>
      </c>
      <c r="Y120" s="391">
        <v>28.38</v>
      </c>
      <c r="Z120" s="391">
        <v>166.32</v>
      </c>
      <c r="AA120" s="391">
        <v>12.54</v>
      </c>
      <c r="AB120" s="391">
        <v>21.78</v>
      </c>
      <c r="AC120" s="391">
        <v>17.16</v>
      </c>
      <c r="AD120" s="391">
        <v>25.74</v>
      </c>
      <c r="AE120" s="391">
        <v>55.44</v>
      </c>
      <c r="AF120" s="391">
        <v>11.88</v>
      </c>
      <c r="AG120" s="391">
        <v>13.86</v>
      </c>
      <c r="AH120" s="391">
        <v>13.2</v>
      </c>
      <c r="AI120" s="391">
        <v>15.84</v>
      </c>
      <c r="AJ120" s="391"/>
      <c r="AK120" s="391">
        <v>81.180000000000007</v>
      </c>
      <c r="AL120" s="391">
        <v>11.88</v>
      </c>
      <c r="AM120" s="391">
        <v>9.24</v>
      </c>
      <c r="AN120" s="391">
        <v>49.5</v>
      </c>
      <c r="AO120" s="391">
        <v>1.32</v>
      </c>
      <c r="AP120" s="391">
        <v>7.92</v>
      </c>
      <c r="AQ120" s="391">
        <v>6.6</v>
      </c>
      <c r="AR120" s="391">
        <v>48.18</v>
      </c>
      <c r="AS120" s="391">
        <v>4.62</v>
      </c>
      <c r="AT120" s="391">
        <v>10.56</v>
      </c>
      <c r="AU120" s="391">
        <v>19.8</v>
      </c>
      <c r="AW120" s="104">
        <f t="shared" si="66"/>
        <v>0</v>
      </c>
      <c r="AX120" s="104">
        <f t="shared" si="67"/>
        <v>0</v>
      </c>
      <c r="AY120" s="104">
        <f t="shared" si="68"/>
        <v>463.32000000000005</v>
      </c>
      <c r="AZ120" s="104">
        <f t="shared" si="69"/>
        <v>48.84</v>
      </c>
      <c r="BA120" s="104">
        <f t="shared" si="70"/>
        <v>81.84</v>
      </c>
      <c r="BB120" s="104">
        <f t="shared" si="71"/>
        <v>271.91999999999996</v>
      </c>
      <c r="BC120" s="104">
        <f t="shared" si="72"/>
        <v>110.22</v>
      </c>
      <c r="BD120" s="104">
        <f t="shared" si="62"/>
        <v>102.3</v>
      </c>
      <c r="BE120" s="104">
        <f t="shared" si="63"/>
        <v>65.34</v>
      </c>
      <c r="BF120" s="104">
        <f t="shared" si="64"/>
        <v>83.16</v>
      </c>
      <c r="BG120" s="105">
        <f t="shared" si="65"/>
        <v>1226.94</v>
      </c>
    </row>
    <row r="121" spans="1:59" x14ac:dyDescent="0.25">
      <c r="A121" s="281">
        <v>117</v>
      </c>
      <c r="B121" s="389" t="s">
        <v>627</v>
      </c>
      <c r="C121" s="450" t="s">
        <v>693</v>
      </c>
      <c r="D121" s="390" t="s">
        <v>631</v>
      </c>
      <c r="E121" s="391">
        <v>0</v>
      </c>
      <c r="F121" s="391">
        <v>0</v>
      </c>
      <c r="G121" s="391"/>
      <c r="H121" s="391">
        <v>213.92499999999995</v>
      </c>
      <c r="I121" s="391">
        <v>10.824999999999999</v>
      </c>
      <c r="J121" s="391">
        <v>6.4950000000000001</v>
      </c>
      <c r="K121" s="391">
        <v>6.0619999999999994</v>
      </c>
      <c r="L121" s="391">
        <v>14.288999999999998</v>
      </c>
      <c r="M121" s="391">
        <v>0.86599999999999999</v>
      </c>
      <c r="N121" s="391">
        <v>9.9589999999999996</v>
      </c>
      <c r="O121" s="391">
        <v>5.1959999999999988</v>
      </c>
      <c r="P121" s="391">
        <v>10.391999999999998</v>
      </c>
      <c r="Q121" s="391">
        <v>100</v>
      </c>
      <c r="R121" s="391">
        <v>16.453999999999997</v>
      </c>
      <c r="S121" s="391">
        <v>8.66</v>
      </c>
      <c r="T121" s="391">
        <v>13.856</v>
      </c>
      <c r="U121" s="391">
        <v>23.381999999999998</v>
      </c>
      <c r="V121" s="391">
        <v>8.2269999999999985</v>
      </c>
      <c r="W121" s="391">
        <v>3.8969999999999998</v>
      </c>
      <c r="X121" s="391">
        <v>10.824999999999999</v>
      </c>
      <c r="Y121" s="391">
        <v>11.690999999999999</v>
      </c>
      <c r="Z121" s="391">
        <v>90.93</v>
      </c>
      <c r="AA121" s="391">
        <v>9.093</v>
      </c>
      <c r="AB121" s="391">
        <v>18.186</v>
      </c>
      <c r="AC121" s="391">
        <v>16.453999999999997</v>
      </c>
      <c r="AD121" s="391">
        <v>17.32</v>
      </c>
      <c r="AE121" s="391">
        <v>28.577999999999996</v>
      </c>
      <c r="AF121" s="391">
        <v>8.2269999999999985</v>
      </c>
      <c r="AG121" s="391">
        <v>16.886999999999997</v>
      </c>
      <c r="AH121" s="391">
        <v>8.66</v>
      </c>
      <c r="AI121" s="391">
        <v>13.423</v>
      </c>
      <c r="AJ121" s="391"/>
      <c r="AK121" s="391">
        <v>53.258999999999993</v>
      </c>
      <c r="AL121" s="391">
        <v>13.423</v>
      </c>
      <c r="AM121" s="391">
        <v>7.7939999999999996</v>
      </c>
      <c r="AN121" s="391">
        <v>37.670999999999999</v>
      </c>
      <c r="AO121" s="391">
        <v>3.0309999999999997</v>
      </c>
      <c r="AP121" s="391">
        <v>3.464</v>
      </c>
      <c r="AQ121" s="391">
        <v>1.732</v>
      </c>
      <c r="AR121" s="391">
        <v>38.536999999999999</v>
      </c>
      <c r="AS121" s="391">
        <v>6.4950000000000001</v>
      </c>
      <c r="AT121" s="391">
        <v>9.9589999999999996</v>
      </c>
      <c r="AU121" s="391">
        <v>13.856</v>
      </c>
      <c r="AW121" s="104">
        <f t="shared" si="66"/>
        <v>0</v>
      </c>
      <c r="AX121" s="104">
        <f t="shared" si="67"/>
        <v>0</v>
      </c>
      <c r="AY121" s="104">
        <f t="shared" si="68"/>
        <v>378.00899999999996</v>
      </c>
      <c r="AZ121" s="104">
        <f t="shared" si="69"/>
        <v>38.97</v>
      </c>
      <c r="BA121" s="104">
        <f t="shared" si="70"/>
        <v>46.330999999999989</v>
      </c>
      <c r="BB121" s="104">
        <f t="shared" si="71"/>
        <v>163.67400000000001</v>
      </c>
      <c r="BC121" s="104">
        <f t="shared" si="72"/>
        <v>75.774999999999991</v>
      </c>
      <c r="BD121" s="104">
        <f t="shared" si="62"/>
        <v>74.475999999999985</v>
      </c>
      <c r="BE121" s="104">
        <f t="shared" si="63"/>
        <v>45.897999999999996</v>
      </c>
      <c r="BF121" s="104">
        <f t="shared" si="64"/>
        <v>68.846999999999994</v>
      </c>
      <c r="BG121" s="105">
        <f t="shared" si="65"/>
        <v>891.9799999999999</v>
      </c>
    </row>
    <row r="122" spans="1:59" x14ac:dyDescent="0.25">
      <c r="A122" s="281">
        <v>118</v>
      </c>
      <c r="B122" s="389" t="s">
        <v>628</v>
      </c>
      <c r="C122" s="450" t="s">
        <v>693</v>
      </c>
      <c r="D122" s="390" t="s">
        <v>631</v>
      </c>
      <c r="E122" s="391">
        <v>0</v>
      </c>
      <c r="F122" s="391">
        <v>0</v>
      </c>
      <c r="G122" s="391"/>
      <c r="H122" s="391">
        <v>91.509</v>
      </c>
      <c r="I122" s="391">
        <v>4.9590000000000005</v>
      </c>
      <c r="J122" s="391">
        <v>2.8710000000000004</v>
      </c>
      <c r="K122" s="391">
        <v>5.7420000000000009</v>
      </c>
      <c r="L122" s="391">
        <v>10.962</v>
      </c>
      <c r="M122" s="391">
        <v>0.78300000000000014</v>
      </c>
      <c r="N122" s="391">
        <v>6.7860000000000005</v>
      </c>
      <c r="O122" s="391">
        <v>4.6980000000000004</v>
      </c>
      <c r="P122" s="391">
        <v>8.6130000000000013</v>
      </c>
      <c r="Q122" s="391">
        <v>57</v>
      </c>
      <c r="R122" s="391">
        <v>10.44</v>
      </c>
      <c r="S122" s="391">
        <v>3.6540000000000004</v>
      </c>
      <c r="T122" s="391">
        <v>6.003000000000001</v>
      </c>
      <c r="U122" s="391">
        <v>13.311000000000002</v>
      </c>
      <c r="V122" s="391">
        <v>2.8710000000000004</v>
      </c>
      <c r="W122" s="391">
        <v>4.1760000000000002</v>
      </c>
      <c r="X122" s="391">
        <v>9.918000000000001</v>
      </c>
      <c r="Y122" s="391">
        <v>10.179</v>
      </c>
      <c r="Z122" s="391">
        <v>77.778000000000006</v>
      </c>
      <c r="AA122" s="391">
        <v>8.3520000000000003</v>
      </c>
      <c r="AB122" s="391">
        <v>12.267000000000001</v>
      </c>
      <c r="AC122" s="391">
        <v>12.006000000000002</v>
      </c>
      <c r="AD122" s="391">
        <v>6.7860000000000005</v>
      </c>
      <c r="AE122" s="391">
        <v>21.923999999999999</v>
      </c>
      <c r="AF122" s="391">
        <v>8.0910000000000011</v>
      </c>
      <c r="AG122" s="391">
        <v>11.744999999999999</v>
      </c>
      <c r="AH122" s="391">
        <v>5.22</v>
      </c>
      <c r="AI122" s="391">
        <v>8.6130000000000013</v>
      </c>
      <c r="AJ122" s="391"/>
      <c r="AK122" s="391">
        <v>24.534000000000002</v>
      </c>
      <c r="AL122" s="391">
        <v>2.8710000000000004</v>
      </c>
      <c r="AM122" s="391">
        <v>5.7420000000000009</v>
      </c>
      <c r="AN122" s="391">
        <v>24.012000000000004</v>
      </c>
      <c r="AO122" s="391">
        <v>1.8270000000000002</v>
      </c>
      <c r="AP122" s="391">
        <v>3.915</v>
      </c>
      <c r="AQ122" s="391">
        <v>0.52200000000000002</v>
      </c>
      <c r="AR122" s="391">
        <v>22.707000000000004</v>
      </c>
      <c r="AS122" s="391">
        <v>3.915</v>
      </c>
      <c r="AT122" s="391">
        <v>6.7860000000000005</v>
      </c>
      <c r="AU122" s="391">
        <v>5.7420000000000009</v>
      </c>
      <c r="AW122" s="104">
        <f t="shared" si="66"/>
        <v>0</v>
      </c>
      <c r="AX122" s="104">
        <f t="shared" si="67"/>
        <v>0</v>
      </c>
      <c r="AY122" s="104">
        <f t="shared" si="68"/>
        <v>193.923</v>
      </c>
      <c r="AZ122" s="104">
        <f t="shared" si="69"/>
        <v>20.097000000000001</v>
      </c>
      <c r="BA122" s="104">
        <f t="shared" si="70"/>
        <v>30.276000000000003</v>
      </c>
      <c r="BB122" s="104">
        <f t="shared" si="71"/>
        <v>127.36800000000001</v>
      </c>
      <c r="BC122" s="104">
        <f t="shared" si="72"/>
        <v>55.592999999999996</v>
      </c>
      <c r="BD122" s="104">
        <f t="shared" si="62"/>
        <v>33.147000000000006</v>
      </c>
      <c r="BE122" s="104">
        <f t="shared" si="63"/>
        <v>30.276000000000003</v>
      </c>
      <c r="BF122" s="104">
        <f t="shared" si="64"/>
        <v>39.150000000000006</v>
      </c>
      <c r="BG122" s="105">
        <f t="shared" si="65"/>
        <v>529.83000000000004</v>
      </c>
    </row>
    <row r="123" spans="1:59" x14ac:dyDescent="0.25">
      <c r="A123" s="281">
        <v>119</v>
      </c>
      <c r="B123" s="389" t="s">
        <v>629</v>
      </c>
      <c r="C123" s="456" t="s">
        <v>696</v>
      </c>
      <c r="D123" s="390" t="s">
        <v>631</v>
      </c>
      <c r="E123" s="391">
        <v>0</v>
      </c>
      <c r="F123" s="391">
        <v>0</v>
      </c>
      <c r="G123" s="391"/>
      <c r="H123" s="391">
        <v>540.75399999999991</v>
      </c>
      <c r="I123" s="391">
        <v>28.323999999999998</v>
      </c>
      <c r="J123" s="391">
        <v>17.945999999999998</v>
      </c>
      <c r="K123" s="391">
        <v>25.664000000000001</v>
      </c>
      <c r="L123" s="391">
        <v>47.030999999999999</v>
      </c>
      <c r="M123" s="391">
        <v>3.629</v>
      </c>
      <c r="N123" s="391">
        <v>31.265000000000001</v>
      </c>
      <c r="O123" s="391">
        <v>20.454000000000001</v>
      </c>
      <c r="P123" s="391">
        <v>34.185000000000002</v>
      </c>
      <c r="Q123" s="391">
        <v>286</v>
      </c>
      <c r="R123" s="391">
        <v>48.673999999999999</v>
      </c>
      <c r="S123" s="391">
        <v>20.234000000000002</v>
      </c>
      <c r="T123" s="391">
        <v>38.999000000000002</v>
      </c>
      <c r="U123" s="391">
        <v>73.652999999999992</v>
      </c>
      <c r="V123" s="391">
        <v>22.317999999999998</v>
      </c>
      <c r="W123" s="391">
        <v>19.953000000000003</v>
      </c>
      <c r="X123" s="391">
        <v>42.523000000000003</v>
      </c>
      <c r="Y123" s="391">
        <v>50.25</v>
      </c>
      <c r="Z123" s="391">
        <v>335.02800000000002</v>
      </c>
      <c r="AA123" s="391">
        <v>29.984999999999999</v>
      </c>
      <c r="AB123" s="391">
        <v>52.233000000000004</v>
      </c>
      <c r="AC123" s="391">
        <v>45.620000000000005</v>
      </c>
      <c r="AD123" s="391">
        <v>49.846000000000004</v>
      </c>
      <c r="AE123" s="391">
        <v>105.94199999999999</v>
      </c>
      <c r="AF123" s="391">
        <v>28.198</v>
      </c>
      <c r="AG123" s="391">
        <v>42.491999999999997</v>
      </c>
      <c r="AH123" s="391">
        <v>27.08</v>
      </c>
      <c r="AI123" s="391">
        <v>37.876000000000005</v>
      </c>
      <c r="AJ123" s="391"/>
      <c r="AK123" s="391">
        <v>158.97300000000001</v>
      </c>
      <c r="AL123" s="391">
        <v>28.173999999999999</v>
      </c>
      <c r="AM123" s="391">
        <v>22.776000000000003</v>
      </c>
      <c r="AN123" s="391">
        <v>111.18300000000001</v>
      </c>
      <c r="AO123" s="391">
        <v>6.1779999999999999</v>
      </c>
      <c r="AP123" s="391">
        <v>15.298999999999999</v>
      </c>
      <c r="AQ123" s="391">
        <v>8.8539999999999992</v>
      </c>
      <c r="AR123" s="391">
        <v>109.42400000000001</v>
      </c>
      <c r="AS123" s="391">
        <v>15.030000000000001</v>
      </c>
      <c r="AT123" s="391">
        <v>27.305</v>
      </c>
      <c r="AU123" s="391">
        <v>39.397999999999996</v>
      </c>
      <c r="AW123" s="104">
        <f t="shared" si="66"/>
        <v>0</v>
      </c>
      <c r="AX123" s="104">
        <f t="shared" si="67"/>
        <v>0</v>
      </c>
      <c r="AY123" s="104">
        <f t="shared" si="68"/>
        <v>1035.2519999999997</v>
      </c>
      <c r="AZ123" s="104">
        <f t="shared" si="69"/>
        <v>107.90700000000001</v>
      </c>
      <c r="BA123" s="104">
        <f t="shared" si="70"/>
        <v>158.447</v>
      </c>
      <c r="BB123" s="104">
        <f t="shared" si="71"/>
        <v>562.96199999999999</v>
      </c>
      <c r="BC123" s="104">
        <f t="shared" si="72"/>
        <v>241.58799999999999</v>
      </c>
      <c r="BD123" s="104">
        <f t="shared" si="62"/>
        <v>209.92300000000003</v>
      </c>
      <c r="BE123" s="104">
        <f t="shared" si="63"/>
        <v>141.51400000000001</v>
      </c>
      <c r="BF123" s="104">
        <f t="shared" si="64"/>
        <v>191.15700000000001</v>
      </c>
      <c r="BG123" s="105">
        <f t="shared" si="65"/>
        <v>2648.7500000000005</v>
      </c>
    </row>
    <row r="124" spans="1:59" x14ac:dyDescent="0.25">
      <c r="A124" s="281">
        <v>120</v>
      </c>
      <c r="B124" s="389" t="s">
        <v>632</v>
      </c>
      <c r="C124" s="450" t="s">
        <v>694</v>
      </c>
      <c r="D124" s="390" t="s">
        <v>631</v>
      </c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  <c r="AA124" s="286"/>
      <c r="AB124" s="286"/>
      <c r="AC124" s="286"/>
      <c r="AD124" s="286"/>
      <c r="AE124" s="286"/>
      <c r="AF124" s="286"/>
      <c r="AG124" s="286"/>
      <c r="AH124" s="286"/>
      <c r="AI124" s="286"/>
      <c r="AJ124" s="286"/>
      <c r="AK124" s="286"/>
      <c r="AL124" s="286"/>
      <c r="AM124" s="286"/>
      <c r="AN124" s="286"/>
      <c r="AO124" s="286"/>
      <c r="AP124" s="286"/>
      <c r="AQ124" s="286"/>
      <c r="AR124" s="286"/>
      <c r="AS124" s="286"/>
      <c r="AT124" s="286"/>
      <c r="AU124" s="286"/>
      <c r="AW124" s="104">
        <f t="shared" si="66"/>
        <v>0</v>
      </c>
      <c r="AX124" s="104">
        <f t="shared" si="67"/>
        <v>0</v>
      </c>
      <c r="AY124" s="104">
        <f t="shared" si="68"/>
        <v>0</v>
      </c>
      <c r="AZ124" s="104">
        <f t="shared" si="69"/>
        <v>0</v>
      </c>
      <c r="BA124" s="104">
        <f t="shared" si="70"/>
        <v>0</v>
      </c>
      <c r="BB124" s="104">
        <f t="shared" si="71"/>
        <v>0</v>
      </c>
      <c r="BC124" s="104">
        <f t="shared" si="72"/>
        <v>0</v>
      </c>
      <c r="BD124" s="104">
        <f t="shared" ref="BD124:BD138" si="73">+SUM(AK124:AM124)</f>
        <v>0</v>
      </c>
      <c r="BE124" s="104">
        <f t="shared" ref="BE124:BE138" si="74">+SUM(AN124:AQ124)</f>
        <v>0</v>
      </c>
      <c r="BF124" s="104">
        <f t="shared" ref="BF124:BF138" si="75">+SUM(AR124:AU124)</f>
        <v>0</v>
      </c>
      <c r="BG124" s="105">
        <f t="shared" si="65"/>
        <v>0</v>
      </c>
    </row>
    <row r="125" spans="1:59" x14ac:dyDescent="0.25">
      <c r="A125" s="281">
        <v>121</v>
      </c>
      <c r="B125" s="389" t="s">
        <v>633</v>
      </c>
      <c r="C125" s="450" t="s">
        <v>693</v>
      </c>
      <c r="D125" s="390" t="s">
        <v>631</v>
      </c>
      <c r="E125" s="286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6"/>
      <c r="Y125" s="286"/>
      <c r="Z125" s="286"/>
      <c r="AA125" s="286"/>
      <c r="AB125" s="286"/>
      <c r="AC125" s="286"/>
      <c r="AD125" s="286"/>
      <c r="AE125" s="286"/>
      <c r="AF125" s="286"/>
      <c r="AG125" s="286"/>
      <c r="AH125" s="286"/>
      <c r="AI125" s="286"/>
      <c r="AJ125" s="286"/>
      <c r="AK125" s="286"/>
      <c r="AL125" s="286"/>
      <c r="AM125" s="286"/>
      <c r="AN125" s="286"/>
      <c r="AO125" s="286"/>
      <c r="AP125" s="286"/>
      <c r="AQ125" s="286"/>
      <c r="AR125" s="286"/>
      <c r="AS125" s="286"/>
      <c r="AT125" s="286"/>
      <c r="AU125" s="286"/>
      <c r="AW125" s="104">
        <f t="shared" si="66"/>
        <v>0</v>
      </c>
      <c r="AX125" s="104">
        <f t="shared" si="67"/>
        <v>0</v>
      </c>
      <c r="AY125" s="104">
        <f t="shared" si="68"/>
        <v>0</v>
      </c>
      <c r="AZ125" s="104">
        <f t="shared" si="69"/>
        <v>0</v>
      </c>
      <c r="BA125" s="104">
        <f t="shared" si="70"/>
        <v>0</v>
      </c>
      <c r="BB125" s="104">
        <f t="shared" si="71"/>
        <v>0</v>
      </c>
      <c r="BC125" s="104">
        <f t="shared" si="72"/>
        <v>0</v>
      </c>
      <c r="BD125" s="104">
        <f t="shared" si="73"/>
        <v>0</v>
      </c>
      <c r="BE125" s="104">
        <f t="shared" si="74"/>
        <v>0</v>
      </c>
      <c r="BF125" s="104">
        <f t="shared" si="75"/>
        <v>0</v>
      </c>
      <c r="BG125" s="105">
        <f t="shared" si="65"/>
        <v>0</v>
      </c>
    </row>
    <row r="126" spans="1:59" x14ac:dyDescent="0.25">
      <c r="A126" s="281">
        <v>122</v>
      </c>
      <c r="B126" s="389" t="s">
        <v>634</v>
      </c>
      <c r="C126" s="450" t="s">
        <v>695</v>
      </c>
      <c r="D126" s="390" t="s">
        <v>631</v>
      </c>
      <c r="E126" s="286"/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  <c r="AA126" s="286"/>
      <c r="AB126" s="286"/>
      <c r="AC126" s="286"/>
      <c r="AD126" s="286"/>
      <c r="AE126" s="286"/>
      <c r="AF126" s="286"/>
      <c r="AG126" s="286"/>
      <c r="AH126" s="286"/>
      <c r="AI126" s="286"/>
      <c r="AJ126" s="286"/>
      <c r="AK126" s="286"/>
      <c r="AL126" s="286"/>
      <c r="AM126" s="286"/>
      <c r="AN126" s="286"/>
      <c r="AO126" s="286"/>
      <c r="AP126" s="286"/>
      <c r="AQ126" s="286"/>
      <c r="AR126" s="286"/>
      <c r="AS126" s="286"/>
      <c r="AT126" s="286"/>
      <c r="AU126" s="286"/>
      <c r="AW126" s="104">
        <f t="shared" si="66"/>
        <v>0</v>
      </c>
      <c r="AX126" s="104">
        <f t="shared" si="67"/>
        <v>0</v>
      </c>
      <c r="AY126" s="104">
        <f t="shared" si="68"/>
        <v>0</v>
      </c>
      <c r="AZ126" s="104">
        <f t="shared" si="69"/>
        <v>0</v>
      </c>
      <c r="BA126" s="104">
        <f t="shared" si="70"/>
        <v>0</v>
      </c>
      <c r="BB126" s="104">
        <f t="shared" si="71"/>
        <v>0</v>
      </c>
      <c r="BC126" s="104">
        <f t="shared" si="72"/>
        <v>0</v>
      </c>
      <c r="BD126" s="104">
        <f t="shared" si="73"/>
        <v>0</v>
      </c>
      <c r="BE126" s="104">
        <f t="shared" si="74"/>
        <v>0</v>
      </c>
      <c r="BF126" s="104">
        <f t="shared" si="75"/>
        <v>0</v>
      </c>
      <c r="BG126" s="105">
        <f t="shared" si="65"/>
        <v>0</v>
      </c>
    </row>
    <row r="127" spans="1:59" x14ac:dyDescent="0.25">
      <c r="A127" s="281">
        <v>123</v>
      </c>
      <c r="B127" s="389" t="s">
        <v>635</v>
      </c>
      <c r="C127" s="450" t="s">
        <v>697</v>
      </c>
      <c r="D127" s="390" t="s">
        <v>631</v>
      </c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V127" s="286"/>
      <c r="W127" s="286"/>
      <c r="X127" s="286"/>
      <c r="Y127" s="286"/>
      <c r="Z127" s="286"/>
      <c r="AA127" s="286"/>
      <c r="AB127" s="286"/>
      <c r="AC127" s="286"/>
      <c r="AD127" s="286"/>
      <c r="AE127" s="286"/>
      <c r="AF127" s="286"/>
      <c r="AG127" s="286"/>
      <c r="AH127" s="286"/>
      <c r="AI127" s="286"/>
      <c r="AJ127" s="286"/>
      <c r="AK127" s="286"/>
      <c r="AL127" s="286"/>
      <c r="AM127" s="286"/>
      <c r="AN127" s="286"/>
      <c r="AO127" s="286"/>
      <c r="AP127" s="286"/>
      <c r="AQ127" s="286"/>
      <c r="AR127" s="286"/>
      <c r="AS127" s="286"/>
      <c r="AT127" s="286"/>
      <c r="AU127" s="286"/>
      <c r="AW127" s="104">
        <f t="shared" si="66"/>
        <v>0</v>
      </c>
      <c r="AX127" s="104">
        <f t="shared" si="67"/>
        <v>0</v>
      </c>
      <c r="AY127" s="104">
        <f t="shared" si="68"/>
        <v>0</v>
      </c>
      <c r="AZ127" s="104">
        <f t="shared" si="69"/>
        <v>0</v>
      </c>
      <c r="BA127" s="104">
        <f t="shared" si="70"/>
        <v>0</v>
      </c>
      <c r="BB127" s="104">
        <f t="shared" si="71"/>
        <v>0</v>
      </c>
      <c r="BC127" s="104">
        <f t="shared" si="72"/>
        <v>0</v>
      </c>
      <c r="BD127" s="104">
        <f t="shared" si="73"/>
        <v>0</v>
      </c>
      <c r="BE127" s="104">
        <f t="shared" si="74"/>
        <v>0</v>
      </c>
      <c r="BF127" s="104">
        <f t="shared" si="75"/>
        <v>0</v>
      </c>
      <c r="BG127" s="105">
        <f t="shared" si="65"/>
        <v>0</v>
      </c>
    </row>
    <row r="128" spans="1:59" x14ac:dyDescent="0.25">
      <c r="A128" s="281">
        <v>124</v>
      </c>
      <c r="B128" s="445" t="s">
        <v>657</v>
      </c>
      <c r="C128" s="451"/>
      <c r="D128" s="390" t="s">
        <v>631</v>
      </c>
      <c r="E128" s="286"/>
      <c r="F128" s="286"/>
      <c r="G128" s="286"/>
      <c r="H128" s="391">
        <v>120.97200000000001</v>
      </c>
      <c r="I128" s="391">
        <v>6.46</v>
      </c>
      <c r="J128" s="391">
        <v>4.42</v>
      </c>
      <c r="K128" s="391">
        <v>7.14</v>
      </c>
      <c r="L128" s="391">
        <v>11.22</v>
      </c>
      <c r="M128" s="391">
        <v>1.02</v>
      </c>
      <c r="N128" s="391">
        <v>7.48</v>
      </c>
      <c r="O128" s="391">
        <v>5.44</v>
      </c>
      <c r="P128" s="391">
        <v>7.82</v>
      </c>
      <c r="Q128" s="391">
        <v>66.707999999999998</v>
      </c>
      <c r="R128" s="391">
        <v>11.22</v>
      </c>
      <c r="S128" s="391">
        <v>4.08</v>
      </c>
      <c r="T128" s="391">
        <v>9.86</v>
      </c>
      <c r="U128" s="391">
        <v>19.04</v>
      </c>
      <c r="V128" s="391">
        <v>5.78</v>
      </c>
      <c r="W128" s="391">
        <v>6.12</v>
      </c>
      <c r="X128" s="391">
        <v>11.22</v>
      </c>
      <c r="Y128" s="391">
        <v>14.62</v>
      </c>
      <c r="Z128" s="391">
        <v>85.68</v>
      </c>
      <c r="AA128" s="391">
        <v>6.46</v>
      </c>
      <c r="AB128" s="391">
        <v>11.22</v>
      </c>
      <c r="AC128" s="391">
        <v>8.84</v>
      </c>
      <c r="AD128" s="391">
        <v>13.26</v>
      </c>
      <c r="AE128" s="391">
        <v>28.56</v>
      </c>
      <c r="AF128" s="391">
        <v>6.12</v>
      </c>
      <c r="AG128" s="391">
        <v>7.14</v>
      </c>
      <c r="AH128" s="391">
        <v>6.8</v>
      </c>
      <c r="AI128" s="391">
        <v>8.16</v>
      </c>
      <c r="AJ128" s="391"/>
      <c r="AK128" s="391">
        <v>41.82</v>
      </c>
      <c r="AL128" s="391">
        <v>6.12</v>
      </c>
      <c r="AM128" s="391">
        <v>4.76</v>
      </c>
      <c r="AN128" s="391">
        <v>25.5</v>
      </c>
      <c r="AO128" s="391">
        <v>0.68</v>
      </c>
      <c r="AP128" s="391">
        <v>4.08</v>
      </c>
      <c r="AQ128" s="391">
        <v>3.4</v>
      </c>
      <c r="AR128" s="391">
        <v>24.82</v>
      </c>
      <c r="AS128" s="391">
        <v>2.38</v>
      </c>
      <c r="AT128" s="391">
        <v>5.44</v>
      </c>
      <c r="AU128" s="391">
        <v>10.199999999999999</v>
      </c>
      <c r="AW128" s="104">
        <f t="shared" si="66"/>
        <v>0</v>
      </c>
      <c r="AX128" s="104">
        <f t="shared" si="67"/>
        <v>0</v>
      </c>
      <c r="AY128" s="104">
        <f t="shared" si="68"/>
        <v>238.67999999999998</v>
      </c>
      <c r="AZ128" s="104">
        <f t="shared" si="69"/>
        <v>25.16</v>
      </c>
      <c r="BA128" s="104">
        <f t="shared" si="70"/>
        <v>42.160000000000004</v>
      </c>
      <c r="BB128" s="104">
        <f t="shared" si="71"/>
        <v>140.08000000000001</v>
      </c>
      <c r="BC128" s="104">
        <f t="shared" si="72"/>
        <v>56.78</v>
      </c>
      <c r="BD128" s="104">
        <f t="shared" ref="BD128:BD130" si="76">+SUM(AK128:AM128)</f>
        <v>52.699999999999996</v>
      </c>
      <c r="BE128" s="104">
        <f t="shared" ref="BE128:BE130" si="77">+SUM(AN128:AQ128)</f>
        <v>33.659999999999997</v>
      </c>
      <c r="BF128" s="104">
        <f t="shared" ref="BF128:BF130" si="78">+SUM(AR128:AU128)</f>
        <v>42.84</v>
      </c>
      <c r="BG128" s="105">
        <f t="shared" ref="BG128:BG130" si="79">SUM(AW128:BF128)</f>
        <v>632.06000000000006</v>
      </c>
    </row>
    <row r="129" spans="1:59" x14ac:dyDescent="0.25">
      <c r="A129" s="281">
        <v>125</v>
      </c>
      <c r="B129" s="445" t="s">
        <v>658</v>
      </c>
      <c r="C129" s="451"/>
      <c r="D129" s="390" t="s">
        <v>631</v>
      </c>
      <c r="E129" s="286"/>
      <c r="F129" s="286"/>
      <c r="G129" s="286"/>
      <c r="H129" s="391">
        <v>356</v>
      </c>
      <c r="I129" s="391">
        <v>19</v>
      </c>
      <c r="J129" s="391">
        <v>13</v>
      </c>
      <c r="K129" s="391">
        <v>21</v>
      </c>
      <c r="L129" s="391">
        <v>33</v>
      </c>
      <c r="M129" s="391">
        <v>3</v>
      </c>
      <c r="N129" s="391">
        <v>22</v>
      </c>
      <c r="O129" s="391">
        <v>16</v>
      </c>
      <c r="P129" s="391">
        <v>23</v>
      </c>
      <c r="Q129" s="391">
        <v>196</v>
      </c>
      <c r="R129" s="391">
        <v>33</v>
      </c>
      <c r="S129" s="391">
        <v>12</v>
      </c>
      <c r="T129" s="391">
        <v>29</v>
      </c>
      <c r="U129" s="391">
        <v>56</v>
      </c>
      <c r="V129" s="391">
        <v>17</v>
      </c>
      <c r="W129" s="391">
        <v>18</v>
      </c>
      <c r="X129" s="391">
        <v>33</v>
      </c>
      <c r="Y129" s="391">
        <v>43</v>
      </c>
      <c r="Z129" s="391">
        <v>252</v>
      </c>
      <c r="AA129" s="391">
        <v>19</v>
      </c>
      <c r="AB129" s="391">
        <v>33</v>
      </c>
      <c r="AC129" s="391">
        <v>26</v>
      </c>
      <c r="AD129" s="391">
        <v>39</v>
      </c>
      <c r="AE129" s="391">
        <v>84</v>
      </c>
      <c r="AF129" s="391">
        <v>18</v>
      </c>
      <c r="AG129" s="391">
        <v>21</v>
      </c>
      <c r="AH129" s="391">
        <v>20</v>
      </c>
      <c r="AI129" s="391">
        <v>24</v>
      </c>
      <c r="AJ129" s="391"/>
      <c r="AK129" s="391">
        <v>123</v>
      </c>
      <c r="AL129" s="391">
        <v>18</v>
      </c>
      <c r="AM129" s="391">
        <v>14</v>
      </c>
      <c r="AN129" s="391">
        <v>75</v>
      </c>
      <c r="AO129" s="391">
        <v>2</v>
      </c>
      <c r="AP129" s="391">
        <v>12</v>
      </c>
      <c r="AQ129" s="391">
        <v>10</v>
      </c>
      <c r="AR129" s="391">
        <v>73</v>
      </c>
      <c r="AS129" s="391">
        <v>7</v>
      </c>
      <c r="AT129" s="391">
        <v>16</v>
      </c>
      <c r="AU129" s="391">
        <v>30</v>
      </c>
      <c r="AW129" s="104">
        <f t="shared" si="66"/>
        <v>0</v>
      </c>
      <c r="AX129" s="104">
        <f t="shared" si="67"/>
        <v>0</v>
      </c>
      <c r="AY129" s="104">
        <f t="shared" si="68"/>
        <v>702</v>
      </c>
      <c r="AZ129" s="104">
        <f t="shared" si="69"/>
        <v>74</v>
      </c>
      <c r="BA129" s="104">
        <f t="shared" si="70"/>
        <v>124</v>
      </c>
      <c r="BB129" s="104">
        <f t="shared" si="71"/>
        <v>412</v>
      </c>
      <c r="BC129" s="104">
        <f t="shared" si="72"/>
        <v>167</v>
      </c>
      <c r="BD129" s="104">
        <f t="shared" si="76"/>
        <v>155</v>
      </c>
      <c r="BE129" s="104">
        <f t="shared" si="77"/>
        <v>99</v>
      </c>
      <c r="BF129" s="104">
        <f t="shared" si="78"/>
        <v>126</v>
      </c>
      <c r="BG129" s="105">
        <f t="shared" si="79"/>
        <v>1859</v>
      </c>
    </row>
    <row r="130" spans="1:59" x14ac:dyDescent="0.25">
      <c r="A130" s="281">
        <v>126</v>
      </c>
      <c r="B130" s="445" t="s">
        <v>659</v>
      </c>
      <c r="C130" s="451"/>
      <c r="D130" s="390" t="s">
        <v>631</v>
      </c>
      <c r="E130" s="286"/>
      <c r="F130" s="286"/>
      <c r="G130" s="286"/>
      <c r="H130" s="391">
        <v>235</v>
      </c>
      <c r="I130" s="391">
        <v>12.54</v>
      </c>
      <c r="J130" s="391">
        <v>8.58</v>
      </c>
      <c r="K130" s="391">
        <v>13.86</v>
      </c>
      <c r="L130" s="391">
        <v>21.78</v>
      </c>
      <c r="M130" s="391">
        <v>1.98</v>
      </c>
      <c r="N130" s="391">
        <v>14.52</v>
      </c>
      <c r="O130" s="391">
        <v>10.56</v>
      </c>
      <c r="P130" s="391">
        <v>15.18</v>
      </c>
      <c r="Q130" s="391">
        <v>129</v>
      </c>
      <c r="R130" s="391">
        <v>21.78</v>
      </c>
      <c r="S130" s="391">
        <v>7.92</v>
      </c>
      <c r="T130" s="391">
        <v>19.14</v>
      </c>
      <c r="U130" s="391">
        <v>36.96</v>
      </c>
      <c r="V130" s="391">
        <v>11.22</v>
      </c>
      <c r="W130" s="391">
        <v>11.88</v>
      </c>
      <c r="X130" s="391">
        <v>21.78</v>
      </c>
      <c r="Y130" s="391">
        <v>28.38</v>
      </c>
      <c r="Z130" s="391">
        <v>166.32</v>
      </c>
      <c r="AA130" s="391">
        <v>12.54</v>
      </c>
      <c r="AB130" s="391">
        <v>21.78</v>
      </c>
      <c r="AC130" s="391">
        <v>17.16</v>
      </c>
      <c r="AD130" s="391">
        <v>25.74</v>
      </c>
      <c r="AE130" s="391">
        <v>55.44</v>
      </c>
      <c r="AF130" s="391">
        <v>11.88</v>
      </c>
      <c r="AG130" s="391">
        <v>13.86</v>
      </c>
      <c r="AH130" s="391">
        <v>13.2</v>
      </c>
      <c r="AI130" s="391">
        <v>15.84</v>
      </c>
      <c r="AJ130" s="391"/>
      <c r="AK130" s="391">
        <v>81.180000000000007</v>
      </c>
      <c r="AL130" s="391">
        <v>11.88</v>
      </c>
      <c r="AM130" s="391">
        <v>9.24</v>
      </c>
      <c r="AN130" s="391">
        <v>49.5</v>
      </c>
      <c r="AO130" s="391">
        <v>1.32</v>
      </c>
      <c r="AP130" s="391">
        <v>7.92</v>
      </c>
      <c r="AQ130" s="391">
        <v>6.6</v>
      </c>
      <c r="AR130" s="391">
        <v>48.18</v>
      </c>
      <c r="AS130" s="391">
        <v>4.62</v>
      </c>
      <c r="AT130" s="391">
        <v>10.56</v>
      </c>
      <c r="AU130" s="391">
        <v>19.8</v>
      </c>
      <c r="AW130" s="104">
        <f t="shared" si="66"/>
        <v>0</v>
      </c>
      <c r="AX130" s="104">
        <f t="shared" si="67"/>
        <v>0</v>
      </c>
      <c r="AY130" s="104">
        <f t="shared" si="68"/>
        <v>463</v>
      </c>
      <c r="AZ130" s="104">
        <f t="shared" si="69"/>
        <v>48.84</v>
      </c>
      <c r="BA130" s="104">
        <f t="shared" si="70"/>
        <v>81.84</v>
      </c>
      <c r="BB130" s="104">
        <f t="shared" si="71"/>
        <v>271.91999999999996</v>
      </c>
      <c r="BC130" s="104">
        <f t="shared" si="72"/>
        <v>110.22</v>
      </c>
      <c r="BD130" s="104">
        <f t="shared" si="76"/>
        <v>102.3</v>
      </c>
      <c r="BE130" s="104">
        <f t="shared" si="77"/>
        <v>65.34</v>
      </c>
      <c r="BF130" s="104">
        <f t="shared" si="78"/>
        <v>83.16</v>
      </c>
      <c r="BG130" s="105">
        <f t="shared" si="79"/>
        <v>1226.6200000000001</v>
      </c>
    </row>
    <row r="131" spans="1:59" x14ac:dyDescent="0.25">
      <c r="A131" s="281">
        <v>127</v>
      </c>
      <c r="B131" s="433" t="s">
        <v>221</v>
      </c>
      <c r="C131" s="452" t="s">
        <v>676</v>
      </c>
      <c r="D131" s="434" t="s">
        <v>225</v>
      </c>
      <c r="E131" s="435"/>
      <c r="F131" s="435"/>
      <c r="H131" s="129">
        <v>40</v>
      </c>
      <c r="I131" s="129">
        <v>2</v>
      </c>
      <c r="J131" s="129">
        <v>2</v>
      </c>
      <c r="K131" s="129">
        <v>2</v>
      </c>
      <c r="L131" s="129">
        <v>2</v>
      </c>
      <c r="M131" s="129">
        <v>2</v>
      </c>
      <c r="N131" s="129">
        <v>2</v>
      </c>
      <c r="O131" s="129">
        <v>2</v>
      </c>
      <c r="P131" s="129">
        <v>2</v>
      </c>
      <c r="Q131" s="129">
        <v>1</v>
      </c>
      <c r="R131" s="129">
        <v>5</v>
      </c>
      <c r="S131" s="129">
        <v>3</v>
      </c>
      <c r="T131" s="129">
        <v>3</v>
      </c>
      <c r="U131" s="129">
        <v>3</v>
      </c>
      <c r="V131" s="129">
        <v>3</v>
      </c>
      <c r="W131" s="129">
        <v>3</v>
      </c>
      <c r="X131" s="129">
        <v>3</v>
      </c>
      <c r="Y131" s="129">
        <v>3</v>
      </c>
      <c r="Z131" s="129">
        <v>10</v>
      </c>
      <c r="AA131" s="129">
        <v>3</v>
      </c>
      <c r="AB131" s="129">
        <v>3</v>
      </c>
      <c r="AC131" s="129">
        <v>3</v>
      </c>
      <c r="AD131" s="129">
        <v>3</v>
      </c>
      <c r="AE131" s="129">
        <v>4</v>
      </c>
      <c r="AF131" s="129">
        <v>2</v>
      </c>
      <c r="AG131" s="129">
        <v>2</v>
      </c>
      <c r="AH131" s="129">
        <v>2</v>
      </c>
      <c r="AI131" s="129">
        <v>2</v>
      </c>
      <c r="AJ131" s="129"/>
      <c r="AK131" s="129">
        <v>3</v>
      </c>
      <c r="AL131" s="129">
        <v>2</v>
      </c>
      <c r="AM131" s="129">
        <v>2</v>
      </c>
      <c r="AN131" s="129">
        <v>4</v>
      </c>
      <c r="AO131" s="129">
        <v>1</v>
      </c>
      <c r="AP131" s="129">
        <v>2</v>
      </c>
      <c r="AQ131" s="129">
        <v>2</v>
      </c>
      <c r="AR131" s="129">
        <v>4</v>
      </c>
      <c r="AS131" s="129">
        <v>1</v>
      </c>
      <c r="AT131" s="129">
        <v>1</v>
      </c>
      <c r="AU131" s="129">
        <v>1</v>
      </c>
      <c r="AW131" s="104">
        <f t="shared" si="66"/>
        <v>0</v>
      </c>
      <c r="AX131" s="104">
        <f t="shared" si="67"/>
        <v>0</v>
      </c>
      <c r="AY131" s="104">
        <f t="shared" si="68"/>
        <v>57</v>
      </c>
      <c r="AZ131" s="104">
        <f t="shared" si="69"/>
        <v>11</v>
      </c>
      <c r="BA131" s="104">
        <f t="shared" si="70"/>
        <v>12</v>
      </c>
      <c r="BB131" s="104">
        <f t="shared" si="71"/>
        <v>25</v>
      </c>
      <c r="BC131" s="104">
        <f t="shared" si="72"/>
        <v>12</v>
      </c>
      <c r="BD131" s="104">
        <f t="shared" si="73"/>
        <v>7</v>
      </c>
      <c r="BE131" s="104">
        <f t="shared" si="74"/>
        <v>9</v>
      </c>
      <c r="BF131" s="104">
        <f t="shared" si="75"/>
        <v>7</v>
      </c>
      <c r="BG131" s="105">
        <f t="shared" ref="BG131:BG138" si="80">SUM(AW131:BF131)</f>
        <v>140</v>
      </c>
    </row>
    <row r="132" spans="1:59" x14ac:dyDescent="0.25">
      <c r="A132" s="281">
        <v>128</v>
      </c>
      <c r="B132" s="433" t="s">
        <v>226</v>
      </c>
      <c r="C132" s="455" t="s">
        <v>702</v>
      </c>
      <c r="D132" s="434" t="s">
        <v>225</v>
      </c>
      <c r="E132" s="435"/>
      <c r="F132" s="435"/>
      <c r="H132" s="129">
        <v>40</v>
      </c>
      <c r="I132" s="129">
        <v>2</v>
      </c>
      <c r="J132" s="129">
        <v>2</v>
      </c>
      <c r="K132" s="129">
        <v>2</v>
      </c>
      <c r="L132" s="129">
        <v>2</v>
      </c>
      <c r="M132" s="129">
        <v>2</v>
      </c>
      <c r="N132" s="129">
        <v>2</v>
      </c>
      <c r="O132" s="129">
        <v>2</v>
      </c>
      <c r="P132" s="129">
        <v>2</v>
      </c>
      <c r="Q132" s="129">
        <v>1</v>
      </c>
      <c r="R132" s="129">
        <v>5</v>
      </c>
      <c r="S132" s="129">
        <v>3</v>
      </c>
      <c r="T132" s="129">
        <v>3</v>
      </c>
      <c r="U132" s="129">
        <v>3</v>
      </c>
      <c r="V132" s="129">
        <v>3</v>
      </c>
      <c r="W132" s="129">
        <v>3</v>
      </c>
      <c r="X132" s="129">
        <v>3</v>
      </c>
      <c r="Y132" s="129">
        <v>3</v>
      </c>
      <c r="Z132" s="129">
        <v>10</v>
      </c>
      <c r="AA132" s="129">
        <v>3</v>
      </c>
      <c r="AB132" s="129">
        <v>3</v>
      </c>
      <c r="AC132" s="129">
        <v>3</v>
      </c>
      <c r="AD132" s="129">
        <v>3</v>
      </c>
      <c r="AE132" s="129">
        <v>4</v>
      </c>
      <c r="AF132" s="129">
        <v>2</v>
      </c>
      <c r="AG132" s="129">
        <v>2</v>
      </c>
      <c r="AH132" s="129">
        <v>2</v>
      </c>
      <c r="AI132" s="129">
        <v>2</v>
      </c>
      <c r="AJ132" s="129"/>
      <c r="AK132" s="129">
        <v>3</v>
      </c>
      <c r="AL132" s="129">
        <v>2</v>
      </c>
      <c r="AM132" s="129">
        <v>2</v>
      </c>
      <c r="AN132" s="129">
        <v>4</v>
      </c>
      <c r="AO132" s="129">
        <v>1</v>
      </c>
      <c r="AP132" s="129">
        <v>2</v>
      </c>
      <c r="AQ132" s="129">
        <v>2</v>
      </c>
      <c r="AR132" s="129">
        <v>4</v>
      </c>
      <c r="AS132" s="129">
        <v>1</v>
      </c>
      <c r="AT132" s="129">
        <v>1</v>
      </c>
      <c r="AU132" s="129">
        <v>1</v>
      </c>
      <c r="AW132" s="104">
        <f t="shared" si="66"/>
        <v>0</v>
      </c>
      <c r="AX132" s="104">
        <f t="shared" si="67"/>
        <v>0</v>
      </c>
      <c r="AY132" s="104">
        <f t="shared" si="68"/>
        <v>57</v>
      </c>
      <c r="AZ132" s="104">
        <f t="shared" si="69"/>
        <v>11</v>
      </c>
      <c r="BA132" s="104">
        <f t="shared" si="70"/>
        <v>12</v>
      </c>
      <c r="BB132" s="104">
        <f t="shared" si="71"/>
        <v>25</v>
      </c>
      <c r="BC132" s="104">
        <f t="shared" si="72"/>
        <v>12</v>
      </c>
      <c r="BD132" s="104">
        <f t="shared" si="73"/>
        <v>7</v>
      </c>
      <c r="BE132" s="104">
        <f t="shared" si="74"/>
        <v>9</v>
      </c>
      <c r="BF132" s="104">
        <f t="shared" si="75"/>
        <v>7</v>
      </c>
      <c r="BG132" s="105">
        <f t="shared" si="80"/>
        <v>140</v>
      </c>
    </row>
    <row r="133" spans="1:59" x14ac:dyDescent="0.25">
      <c r="A133" s="281">
        <v>129</v>
      </c>
      <c r="B133" s="433" t="s">
        <v>642</v>
      </c>
      <c r="C133" s="455" t="s">
        <v>703</v>
      </c>
      <c r="D133" s="434" t="s">
        <v>225</v>
      </c>
      <c r="E133" s="435"/>
      <c r="F133" s="435"/>
      <c r="H133" s="129">
        <v>20</v>
      </c>
      <c r="I133" s="129">
        <v>1</v>
      </c>
      <c r="J133" s="129">
        <v>1</v>
      </c>
      <c r="K133" s="129">
        <v>1</v>
      </c>
      <c r="L133" s="129">
        <v>1</v>
      </c>
      <c r="M133" s="129">
        <v>1</v>
      </c>
      <c r="N133" s="129">
        <v>1</v>
      </c>
      <c r="O133" s="129">
        <v>1</v>
      </c>
      <c r="P133" s="129">
        <v>1</v>
      </c>
      <c r="Q133" s="129">
        <v>1</v>
      </c>
      <c r="R133" s="129">
        <v>2</v>
      </c>
      <c r="S133" s="129">
        <v>1</v>
      </c>
      <c r="T133" s="129">
        <v>1</v>
      </c>
      <c r="U133" s="129">
        <v>1</v>
      </c>
      <c r="V133" s="129">
        <v>1</v>
      </c>
      <c r="W133" s="129">
        <v>1</v>
      </c>
      <c r="X133" s="129">
        <v>1</v>
      </c>
      <c r="Y133" s="129">
        <v>1</v>
      </c>
      <c r="Z133" s="129">
        <v>2</v>
      </c>
      <c r="AA133" s="129">
        <v>1</v>
      </c>
      <c r="AB133" s="129">
        <v>1</v>
      </c>
      <c r="AC133" s="129">
        <v>1</v>
      </c>
      <c r="AD133" s="129">
        <v>1</v>
      </c>
      <c r="AE133" s="129">
        <v>2</v>
      </c>
      <c r="AF133" s="129">
        <v>1</v>
      </c>
      <c r="AG133" s="129">
        <v>1</v>
      </c>
      <c r="AH133" s="129">
        <v>1</v>
      </c>
      <c r="AI133" s="129">
        <v>1</v>
      </c>
      <c r="AJ133" s="129"/>
      <c r="AK133" s="129">
        <v>1</v>
      </c>
      <c r="AL133" s="129">
        <v>1</v>
      </c>
      <c r="AM133" s="129">
        <v>1</v>
      </c>
      <c r="AN133" s="129">
        <v>2</v>
      </c>
      <c r="AO133" s="129">
        <v>1</v>
      </c>
      <c r="AP133" s="129">
        <v>1</v>
      </c>
      <c r="AQ133" s="129">
        <v>1</v>
      </c>
      <c r="AR133" s="129">
        <v>2</v>
      </c>
      <c r="AS133" s="129">
        <v>1</v>
      </c>
      <c r="AT133" s="129">
        <v>1</v>
      </c>
      <c r="AU133" s="129">
        <v>1</v>
      </c>
      <c r="AW133" s="104">
        <f t="shared" si="66"/>
        <v>0</v>
      </c>
      <c r="AX133" s="104">
        <f t="shared" si="67"/>
        <v>0</v>
      </c>
      <c r="AY133" s="104">
        <f t="shared" si="68"/>
        <v>29</v>
      </c>
      <c r="AZ133" s="104">
        <f t="shared" si="69"/>
        <v>4</v>
      </c>
      <c r="BA133" s="104">
        <f t="shared" si="70"/>
        <v>4</v>
      </c>
      <c r="BB133" s="104">
        <f t="shared" si="71"/>
        <v>7</v>
      </c>
      <c r="BC133" s="104">
        <f t="shared" si="72"/>
        <v>6</v>
      </c>
      <c r="BD133" s="104">
        <f t="shared" si="73"/>
        <v>3</v>
      </c>
      <c r="BE133" s="104">
        <f t="shared" si="74"/>
        <v>5</v>
      </c>
      <c r="BF133" s="104">
        <f t="shared" si="75"/>
        <v>5</v>
      </c>
      <c r="BG133" s="105">
        <f t="shared" si="80"/>
        <v>63</v>
      </c>
    </row>
    <row r="134" spans="1:59" x14ac:dyDescent="0.25">
      <c r="A134" s="281">
        <v>130</v>
      </c>
      <c r="B134" s="433" t="s">
        <v>234</v>
      </c>
      <c r="C134" s="455" t="s">
        <v>678</v>
      </c>
      <c r="D134" s="434" t="s">
        <v>225</v>
      </c>
      <c r="E134" s="435"/>
      <c r="F134" s="435"/>
      <c r="H134" s="129">
        <v>10</v>
      </c>
      <c r="I134" s="129">
        <v>1</v>
      </c>
      <c r="J134" s="129">
        <v>1</v>
      </c>
      <c r="K134" s="129">
        <v>1</v>
      </c>
      <c r="L134" s="129">
        <v>1</v>
      </c>
      <c r="M134" s="129">
        <v>1</v>
      </c>
      <c r="N134" s="129">
        <v>1</v>
      </c>
      <c r="O134" s="129">
        <v>1</v>
      </c>
      <c r="P134" s="129">
        <v>1</v>
      </c>
      <c r="Q134" s="129">
        <v>1</v>
      </c>
      <c r="R134" s="129">
        <v>4</v>
      </c>
      <c r="S134" s="129">
        <v>1</v>
      </c>
      <c r="T134" s="129">
        <v>1</v>
      </c>
      <c r="U134" s="129">
        <v>4</v>
      </c>
      <c r="V134" s="129">
        <v>1</v>
      </c>
      <c r="W134" s="129">
        <v>1</v>
      </c>
      <c r="X134" s="129">
        <v>1</v>
      </c>
      <c r="Y134" s="129">
        <v>1</v>
      </c>
      <c r="Z134" s="129">
        <v>8</v>
      </c>
      <c r="AA134" s="129">
        <v>1</v>
      </c>
      <c r="AB134" s="129">
        <v>1</v>
      </c>
      <c r="AC134" s="129">
        <v>1</v>
      </c>
      <c r="AD134" s="129">
        <v>1</v>
      </c>
      <c r="AE134" s="129">
        <v>4</v>
      </c>
      <c r="AF134" s="129">
        <v>1</v>
      </c>
      <c r="AG134" s="129">
        <v>1</v>
      </c>
      <c r="AH134" s="129">
        <v>1</v>
      </c>
      <c r="AI134" s="129">
        <v>1</v>
      </c>
      <c r="AJ134" s="129"/>
      <c r="AK134" s="129">
        <v>4</v>
      </c>
      <c r="AL134" s="129">
        <v>1</v>
      </c>
      <c r="AM134" s="129">
        <v>1</v>
      </c>
      <c r="AN134" s="129">
        <v>4</v>
      </c>
      <c r="AO134" s="129">
        <v>1</v>
      </c>
      <c r="AP134" s="129">
        <v>1</v>
      </c>
      <c r="AQ134" s="129">
        <v>1</v>
      </c>
      <c r="AR134" s="129">
        <v>4</v>
      </c>
      <c r="AS134" s="129">
        <v>1</v>
      </c>
      <c r="AT134" s="129">
        <v>1</v>
      </c>
      <c r="AU134" s="129">
        <v>1</v>
      </c>
      <c r="AW134" s="104">
        <f t="shared" si="66"/>
        <v>0</v>
      </c>
      <c r="AX134" s="104">
        <f t="shared" si="67"/>
        <v>0</v>
      </c>
      <c r="AY134" s="104">
        <f t="shared" si="68"/>
        <v>19</v>
      </c>
      <c r="AZ134" s="104">
        <f t="shared" si="69"/>
        <v>6</v>
      </c>
      <c r="BA134" s="104">
        <f t="shared" si="70"/>
        <v>7</v>
      </c>
      <c r="BB134" s="104">
        <f t="shared" si="71"/>
        <v>13</v>
      </c>
      <c r="BC134" s="104">
        <f t="shared" si="72"/>
        <v>8</v>
      </c>
      <c r="BD134" s="104">
        <f t="shared" si="73"/>
        <v>6</v>
      </c>
      <c r="BE134" s="104">
        <f t="shared" si="74"/>
        <v>7</v>
      </c>
      <c r="BF134" s="104">
        <f t="shared" si="75"/>
        <v>7</v>
      </c>
      <c r="BG134" s="105">
        <f t="shared" si="80"/>
        <v>73</v>
      </c>
    </row>
    <row r="135" spans="1:59" x14ac:dyDescent="0.25">
      <c r="A135" s="281">
        <v>131</v>
      </c>
      <c r="B135" s="433" t="s">
        <v>238</v>
      </c>
      <c r="C135" s="452" t="s">
        <v>677</v>
      </c>
      <c r="D135" s="434" t="s">
        <v>225</v>
      </c>
      <c r="E135" s="435"/>
      <c r="F135" s="435"/>
      <c r="H135" s="167">
        <v>3159</v>
      </c>
      <c r="I135" s="129">
        <v>249</v>
      </c>
      <c r="J135" s="129">
        <v>183</v>
      </c>
      <c r="K135" s="129">
        <v>180</v>
      </c>
      <c r="L135" s="129">
        <v>335</v>
      </c>
      <c r="M135" s="129">
        <v>39</v>
      </c>
      <c r="N135" s="129">
        <v>161</v>
      </c>
      <c r="O135" s="129">
        <v>107</v>
      </c>
      <c r="P135" s="129">
        <v>158</v>
      </c>
      <c r="Q135" s="129">
        <v>1331</v>
      </c>
      <c r="R135" s="129">
        <v>209</v>
      </c>
      <c r="S135" s="129">
        <v>115</v>
      </c>
      <c r="T135" s="129">
        <v>187</v>
      </c>
      <c r="U135" s="129">
        <v>310</v>
      </c>
      <c r="V135" s="129">
        <v>315</v>
      </c>
      <c r="W135" s="129">
        <v>110</v>
      </c>
      <c r="X135" s="129">
        <v>288</v>
      </c>
      <c r="Y135" s="129">
        <v>171</v>
      </c>
      <c r="Z135" s="129">
        <v>1415</v>
      </c>
      <c r="AA135" s="129">
        <v>186</v>
      </c>
      <c r="AB135" s="129">
        <v>187</v>
      </c>
      <c r="AC135" s="129">
        <v>153</v>
      </c>
      <c r="AD135" s="129">
        <v>390</v>
      </c>
      <c r="AE135" s="129">
        <v>481</v>
      </c>
      <c r="AF135" s="129">
        <v>95</v>
      </c>
      <c r="AG135" s="129">
        <v>164</v>
      </c>
      <c r="AH135" s="129">
        <v>128</v>
      </c>
      <c r="AI135" s="129">
        <v>122</v>
      </c>
      <c r="AJ135" s="129"/>
      <c r="AK135" s="129">
        <v>645</v>
      </c>
      <c r="AL135" s="129">
        <v>93</v>
      </c>
      <c r="AM135" s="129">
        <v>132</v>
      </c>
      <c r="AN135" s="129">
        <v>425</v>
      </c>
      <c r="AO135" s="129">
        <v>47</v>
      </c>
      <c r="AP135" s="129">
        <v>175</v>
      </c>
      <c r="AQ135" s="129">
        <v>72</v>
      </c>
      <c r="AR135" s="129">
        <v>535</v>
      </c>
      <c r="AS135" s="129">
        <v>93</v>
      </c>
      <c r="AT135" s="129">
        <v>79</v>
      </c>
      <c r="AU135" s="129">
        <v>213</v>
      </c>
      <c r="AW135" s="104">
        <f t="shared" si="66"/>
        <v>0</v>
      </c>
      <c r="AX135" s="104">
        <f t="shared" si="67"/>
        <v>0</v>
      </c>
      <c r="AY135" s="104">
        <f t="shared" si="68"/>
        <v>5902</v>
      </c>
      <c r="AZ135" s="104">
        <f t="shared" si="69"/>
        <v>511</v>
      </c>
      <c r="BA135" s="104">
        <f t="shared" si="70"/>
        <v>1023</v>
      </c>
      <c r="BB135" s="104">
        <f t="shared" si="71"/>
        <v>2502</v>
      </c>
      <c r="BC135" s="104">
        <f t="shared" si="72"/>
        <v>990</v>
      </c>
      <c r="BD135" s="104">
        <f t="shared" si="73"/>
        <v>870</v>
      </c>
      <c r="BE135" s="104">
        <f t="shared" si="74"/>
        <v>719</v>
      </c>
      <c r="BF135" s="104">
        <f t="shared" si="75"/>
        <v>920</v>
      </c>
      <c r="BG135" s="105">
        <f t="shared" si="80"/>
        <v>13437</v>
      </c>
    </row>
    <row r="136" spans="1:59" x14ac:dyDescent="0.25">
      <c r="A136" s="281">
        <v>132</v>
      </c>
      <c r="B136" s="433" t="s">
        <v>241</v>
      </c>
      <c r="C136" s="455" t="s">
        <v>679</v>
      </c>
      <c r="D136" s="434" t="s">
        <v>225</v>
      </c>
      <c r="E136" s="435"/>
      <c r="F136" s="435"/>
      <c r="H136" s="129">
        <v>10</v>
      </c>
      <c r="I136" s="129">
        <v>1</v>
      </c>
      <c r="J136" s="129">
        <v>1</v>
      </c>
      <c r="K136" s="129">
        <v>1</v>
      </c>
      <c r="L136" s="129">
        <v>1</v>
      </c>
      <c r="M136" s="129">
        <v>1</v>
      </c>
      <c r="N136" s="129">
        <v>1</v>
      </c>
      <c r="O136" s="129">
        <v>1</v>
      </c>
      <c r="P136" s="129">
        <v>1</v>
      </c>
      <c r="Q136" s="129">
        <v>1</v>
      </c>
      <c r="R136" s="129">
        <v>3</v>
      </c>
      <c r="S136" s="129">
        <v>1</v>
      </c>
      <c r="T136" s="129">
        <v>1</v>
      </c>
      <c r="U136" s="129">
        <v>1</v>
      </c>
      <c r="V136" s="129">
        <v>1</v>
      </c>
      <c r="W136" s="129">
        <v>1</v>
      </c>
      <c r="X136" s="129">
        <v>1</v>
      </c>
      <c r="Y136" s="129">
        <v>1</v>
      </c>
      <c r="Z136" s="129">
        <v>8</v>
      </c>
      <c r="AA136" s="129">
        <v>1</v>
      </c>
      <c r="AB136" s="129">
        <v>1</v>
      </c>
      <c r="AC136" s="129">
        <v>1</v>
      </c>
      <c r="AD136" s="129">
        <v>1</v>
      </c>
      <c r="AE136" s="129">
        <v>4</v>
      </c>
      <c r="AF136" s="129">
        <v>1</v>
      </c>
      <c r="AG136" s="129">
        <v>1</v>
      </c>
      <c r="AH136" s="129">
        <v>1</v>
      </c>
      <c r="AI136" s="129">
        <v>1</v>
      </c>
      <c r="AJ136" s="129"/>
      <c r="AK136" s="129">
        <v>4</v>
      </c>
      <c r="AL136" s="129">
        <v>1</v>
      </c>
      <c r="AM136" s="129">
        <v>1</v>
      </c>
      <c r="AN136" s="129">
        <v>4</v>
      </c>
      <c r="AO136" s="129">
        <v>1</v>
      </c>
      <c r="AP136" s="129">
        <v>1</v>
      </c>
      <c r="AQ136" s="129">
        <v>1</v>
      </c>
      <c r="AR136" s="129">
        <v>4</v>
      </c>
      <c r="AS136" s="129">
        <v>1</v>
      </c>
      <c r="AT136" s="129">
        <v>1</v>
      </c>
      <c r="AU136" s="129">
        <v>1</v>
      </c>
      <c r="AW136" s="104">
        <f t="shared" si="66"/>
        <v>0</v>
      </c>
      <c r="AX136" s="104">
        <f t="shared" si="67"/>
        <v>0</v>
      </c>
      <c r="AY136" s="104">
        <f t="shared" si="68"/>
        <v>19</v>
      </c>
      <c r="AZ136" s="104">
        <f t="shared" si="69"/>
        <v>5</v>
      </c>
      <c r="BA136" s="104">
        <f t="shared" si="70"/>
        <v>4</v>
      </c>
      <c r="BB136" s="104">
        <f t="shared" si="71"/>
        <v>13</v>
      </c>
      <c r="BC136" s="104">
        <f t="shared" si="72"/>
        <v>8</v>
      </c>
      <c r="BD136" s="104">
        <f t="shared" si="73"/>
        <v>6</v>
      </c>
      <c r="BE136" s="104">
        <f t="shared" si="74"/>
        <v>7</v>
      </c>
      <c r="BF136" s="104">
        <f t="shared" si="75"/>
        <v>7</v>
      </c>
      <c r="BG136" s="105">
        <f t="shared" si="80"/>
        <v>69</v>
      </c>
    </row>
    <row r="137" spans="1:59" x14ac:dyDescent="0.25">
      <c r="A137" s="281">
        <v>133</v>
      </c>
      <c r="B137" s="433" t="s">
        <v>245</v>
      </c>
      <c r="C137" s="455" t="s">
        <v>680</v>
      </c>
      <c r="D137" s="434" t="s">
        <v>225</v>
      </c>
      <c r="E137" s="435"/>
      <c r="F137" s="435"/>
      <c r="H137" s="129">
        <v>40</v>
      </c>
      <c r="I137" s="129">
        <v>2</v>
      </c>
      <c r="J137" s="129">
        <v>2</v>
      </c>
      <c r="K137" s="129">
        <v>2</v>
      </c>
      <c r="L137" s="129">
        <v>2</v>
      </c>
      <c r="M137" s="129">
        <v>2</v>
      </c>
      <c r="N137" s="129">
        <v>2</v>
      </c>
      <c r="O137" s="129">
        <v>2</v>
      </c>
      <c r="P137" s="129">
        <v>2</v>
      </c>
      <c r="Q137" s="129">
        <v>1</v>
      </c>
      <c r="R137" s="129">
        <v>2</v>
      </c>
      <c r="S137" s="129">
        <v>3</v>
      </c>
      <c r="T137" s="129">
        <v>3</v>
      </c>
      <c r="U137" s="129">
        <v>3</v>
      </c>
      <c r="V137" s="129">
        <v>3</v>
      </c>
      <c r="W137" s="129">
        <v>3</v>
      </c>
      <c r="X137" s="129">
        <v>3</v>
      </c>
      <c r="Y137" s="129">
        <v>3</v>
      </c>
      <c r="Z137" s="129">
        <v>10</v>
      </c>
      <c r="AA137" s="129">
        <v>3</v>
      </c>
      <c r="AB137" s="129">
        <v>3</v>
      </c>
      <c r="AC137" s="129">
        <v>3</v>
      </c>
      <c r="AD137" s="129">
        <v>3</v>
      </c>
      <c r="AE137" s="129">
        <v>4</v>
      </c>
      <c r="AF137" s="129">
        <v>2</v>
      </c>
      <c r="AG137" s="129">
        <v>2</v>
      </c>
      <c r="AH137" s="129">
        <v>2</v>
      </c>
      <c r="AI137" s="129">
        <v>2</v>
      </c>
      <c r="AJ137" s="129"/>
      <c r="AK137" s="129">
        <v>3</v>
      </c>
      <c r="AL137" s="129">
        <v>2</v>
      </c>
      <c r="AM137" s="129">
        <v>4</v>
      </c>
      <c r="AN137" s="129">
        <v>1</v>
      </c>
      <c r="AO137" s="129">
        <v>2</v>
      </c>
      <c r="AP137" s="129">
        <v>2</v>
      </c>
      <c r="AQ137" s="129">
        <v>4</v>
      </c>
      <c r="AR137" s="129">
        <v>1</v>
      </c>
      <c r="AS137" s="129">
        <v>1</v>
      </c>
      <c r="AT137" s="129">
        <v>1</v>
      </c>
      <c r="AU137" s="129">
        <v>1</v>
      </c>
      <c r="AW137" s="104">
        <f t="shared" si="66"/>
        <v>0</v>
      </c>
      <c r="AX137" s="104">
        <f t="shared" si="67"/>
        <v>0</v>
      </c>
      <c r="AY137" s="104">
        <f t="shared" si="68"/>
        <v>57</v>
      </c>
      <c r="AZ137" s="104">
        <f t="shared" si="69"/>
        <v>8</v>
      </c>
      <c r="BA137" s="104">
        <f t="shared" si="70"/>
        <v>12</v>
      </c>
      <c r="BB137" s="104">
        <f t="shared" si="71"/>
        <v>25</v>
      </c>
      <c r="BC137" s="104">
        <f t="shared" si="72"/>
        <v>12</v>
      </c>
      <c r="BD137" s="104">
        <f t="shared" si="73"/>
        <v>9</v>
      </c>
      <c r="BE137" s="104">
        <f t="shared" si="74"/>
        <v>9</v>
      </c>
      <c r="BF137" s="104">
        <f t="shared" si="75"/>
        <v>4</v>
      </c>
      <c r="BG137" s="105">
        <f t="shared" si="80"/>
        <v>136</v>
      </c>
    </row>
    <row r="138" spans="1:59" x14ac:dyDescent="0.25">
      <c r="A138" s="281">
        <v>134</v>
      </c>
      <c r="B138" s="433" t="s">
        <v>249</v>
      </c>
      <c r="C138" s="455" t="s">
        <v>678</v>
      </c>
      <c r="D138" s="434" t="s">
        <v>225</v>
      </c>
      <c r="E138" s="435"/>
      <c r="F138" s="435"/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  <c r="AD138" s="129">
        <v>0</v>
      </c>
      <c r="AE138" s="129">
        <v>0</v>
      </c>
      <c r="AF138" s="129">
        <v>0</v>
      </c>
      <c r="AG138" s="129">
        <v>0</v>
      </c>
      <c r="AH138" s="129">
        <v>0</v>
      </c>
      <c r="AI138" s="129">
        <v>0</v>
      </c>
      <c r="AJ138" s="129"/>
      <c r="AK138" s="129">
        <v>0</v>
      </c>
      <c r="AL138" s="129">
        <v>0</v>
      </c>
      <c r="AM138" s="129">
        <v>0</v>
      </c>
      <c r="AN138" s="129">
        <v>0</v>
      </c>
      <c r="AO138" s="129">
        <v>0</v>
      </c>
      <c r="AP138" s="129">
        <v>0</v>
      </c>
      <c r="AQ138" s="129">
        <v>0</v>
      </c>
      <c r="AR138" s="129">
        <v>0</v>
      </c>
      <c r="AS138" s="129">
        <v>0</v>
      </c>
      <c r="AT138" s="129">
        <v>0</v>
      </c>
      <c r="AU138" s="129">
        <v>0</v>
      </c>
      <c r="AW138" s="104">
        <f t="shared" si="66"/>
        <v>0</v>
      </c>
      <c r="AX138" s="104">
        <f t="shared" si="67"/>
        <v>0</v>
      </c>
      <c r="AY138" s="104">
        <f t="shared" si="68"/>
        <v>0</v>
      </c>
      <c r="AZ138" s="104">
        <f t="shared" si="69"/>
        <v>0</v>
      </c>
      <c r="BA138" s="104">
        <f t="shared" si="70"/>
        <v>0</v>
      </c>
      <c r="BB138" s="104">
        <f t="shared" si="71"/>
        <v>0</v>
      </c>
      <c r="BC138" s="104">
        <f t="shared" si="72"/>
        <v>0</v>
      </c>
      <c r="BD138" s="104">
        <f t="shared" si="73"/>
        <v>0</v>
      </c>
      <c r="BE138" s="104">
        <f t="shared" si="74"/>
        <v>0</v>
      </c>
      <c r="BF138" s="104">
        <f t="shared" si="75"/>
        <v>0</v>
      </c>
      <c r="BG138" s="105">
        <f t="shared" si="80"/>
        <v>0</v>
      </c>
    </row>
    <row r="139" spans="1:59" x14ac:dyDescent="0.25">
      <c r="A139" s="281">
        <v>135</v>
      </c>
      <c r="B139" s="285"/>
      <c r="C139" s="285"/>
      <c r="D139" s="286"/>
      <c r="E139" s="286"/>
      <c r="F139" s="286"/>
      <c r="G139" s="286"/>
      <c r="H139" s="286"/>
      <c r="I139" s="286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286"/>
      <c r="U139" s="286"/>
      <c r="V139" s="286"/>
      <c r="W139" s="286"/>
      <c r="X139" s="286"/>
      <c r="Y139" s="286"/>
      <c r="Z139" s="286"/>
      <c r="AA139" s="286"/>
      <c r="AB139" s="286"/>
      <c r="AC139" s="286"/>
      <c r="AD139" s="286"/>
      <c r="AE139" s="286"/>
      <c r="AF139" s="286"/>
      <c r="AG139" s="286"/>
      <c r="AH139" s="286"/>
      <c r="AI139" s="286"/>
      <c r="AJ139" s="286"/>
      <c r="AK139" s="286"/>
      <c r="AL139" s="286"/>
      <c r="AM139" s="286"/>
      <c r="AN139" s="286"/>
      <c r="AO139" s="286"/>
      <c r="AP139" s="286"/>
      <c r="AQ139" s="286"/>
      <c r="AR139" s="286"/>
      <c r="AS139" s="286"/>
      <c r="AT139" s="286"/>
      <c r="AU139" s="286"/>
    </row>
    <row r="140" spans="1:59" x14ac:dyDescent="0.25">
      <c r="A140" s="281">
        <v>136</v>
      </c>
      <c r="B140" s="285"/>
      <c r="C140" s="285"/>
      <c r="D140" s="286"/>
      <c r="E140" s="286"/>
      <c r="F140" s="286"/>
      <c r="G140" s="286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286"/>
      <c r="V140" s="286"/>
      <c r="W140" s="286"/>
      <c r="X140" s="286"/>
      <c r="Y140" s="286"/>
      <c r="Z140" s="286"/>
      <c r="AA140" s="286"/>
      <c r="AB140" s="286"/>
      <c r="AC140" s="286"/>
      <c r="AD140" s="286"/>
      <c r="AE140" s="286"/>
      <c r="AF140" s="286"/>
      <c r="AG140" s="286"/>
      <c r="AH140" s="286"/>
      <c r="AI140" s="286"/>
      <c r="AJ140" s="286"/>
      <c r="AK140" s="286"/>
      <c r="AL140" s="286"/>
      <c r="AM140" s="286"/>
      <c r="AN140" s="286"/>
      <c r="AO140" s="286"/>
      <c r="AP140" s="286"/>
      <c r="AQ140" s="286"/>
      <c r="AR140" s="286"/>
      <c r="AS140" s="286"/>
      <c r="AT140" s="286"/>
      <c r="AU140" s="286"/>
    </row>
    <row r="141" spans="1:59" x14ac:dyDescent="0.25">
      <c r="A141" s="281">
        <v>137</v>
      </c>
      <c r="B141" s="285"/>
      <c r="C141" s="285"/>
      <c r="D141" s="286"/>
      <c r="E141" s="286"/>
      <c r="F141" s="286"/>
      <c r="G141" s="286"/>
      <c r="H141" s="286"/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6"/>
      <c r="V141" s="286"/>
      <c r="W141" s="286"/>
      <c r="X141" s="286"/>
      <c r="Y141" s="286"/>
      <c r="Z141" s="286"/>
      <c r="AA141" s="286"/>
      <c r="AB141" s="286"/>
      <c r="AC141" s="286"/>
      <c r="AD141" s="286"/>
      <c r="AE141" s="286"/>
      <c r="AF141" s="286"/>
      <c r="AG141" s="286"/>
      <c r="AH141" s="286"/>
      <c r="AI141" s="286"/>
      <c r="AJ141" s="286"/>
      <c r="AK141" s="286"/>
      <c r="AL141" s="286"/>
      <c r="AM141" s="286"/>
      <c r="AN141" s="286"/>
      <c r="AO141" s="286"/>
      <c r="AP141" s="286"/>
      <c r="AQ141" s="286"/>
      <c r="AR141" s="286"/>
      <c r="AS141" s="286"/>
      <c r="AT141" s="286"/>
      <c r="AU141" s="286"/>
    </row>
    <row r="142" spans="1:59" x14ac:dyDescent="0.25">
      <c r="A142" s="281">
        <v>138</v>
      </c>
      <c r="B142" s="285"/>
      <c r="C142" s="285"/>
      <c r="D142" s="286"/>
      <c r="E142" s="286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AM142" s="286"/>
      <c r="AN142" s="286"/>
      <c r="AO142" s="286"/>
      <c r="AP142" s="286"/>
      <c r="AQ142" s="286"/>
      <c r="AR142" s="286"/>
      <c r="AS142" s="286"/>
      <c r="AT142" s="286"/>
      <c r="AU142" s="286"/>
    </row>
    <row r="143" spans="1:59" x14ac:dyDescent="0.25">
      <c r="A143" s="281">
        <v>139</v>
      </c>
      <c r="B143" s="285"/>
      <c r="C143" s="285"/>
      <c r="D143" s="286"/>
      <c r="E143" s="286"/>
      <c r="F143" s="286"/>
      <c r="G143" s="286"/>
      <c r="H143" s="286"/>
      <c r="I143" s="286"/>
      <c r="J143" s="286"/>
      <c r="K143" s="286"/>
      <c r="L143" s="286"/>
      <c r="M143" s="286"/>
      <c r="N143" s="286"/>
      <c r="O143" s="286"/>
      <c r="P143" s="286"/>
      <c r="Q143" s="286"/>
      <c r="R143" s="286"/>
      <c r="S143" s="286"/>
      <c r="T143" s="286"/>
      <c r="U143" s="286"/>
      <c r="V143" s="286"/>
      <c r="W143" s="286"/>
      <c r="X143" s="286"/>
      <c r="Y143" s="286"/>
      <c r="Z143" s="286"/>
      <c r="AA143" s="286"/>
      <c r="AB143" s="286"/>
      <c r="AC143" s="286"/>
      <c r="AD143" s="286"/>
      <c r="AE143" s="286"/>
      <c r="AF143" s="286"/>
      <c r="AG143" s="286"/>
      <c r="AH143" s="286"/>
      <c r="AI143" s="286"/>
      <c r="AJ143" s="286"/>
      <c r="AK143" s="286"/>
      <c r="AL143" s="286"/>
      <c r="AM143" s="286"/>
      <c r="AN143" s="286"/>
      <c r="AO143" s="286"/>
      <c r="AP143" s="286"/>
      <c r="AQ143" s="286"/>
      <c r="AR143" s="286"/>
      <c r="AS143" s="286"/>
      <c r="AT143" s="286"/>
      <c r="AU143" s="286"/>
    </row>
    <row r="144" spans="1:59" x14ac:dyDescent="0.25">
      <c r="A144" s="281">
        <v>140</v>
      </c>
      <c r="B144" s="285"/>
      <c r="C144" s="285"/>
      <c r="D144" s="286"/>
      <c r="E144" s="286"/>
      <c r="F144" s="286"/>
      <c r="G144" s="286"/>
      <c r="H144" s="286"/>
      <c r="I144" s="286"/>
      <c r="J144" s="286"/>
      <c r="K144" s="286"/>
      <c r="L144" s="286"/>
      <c r="M144" s="286"/>
      <c r="N144" s="286"/>
      <c r="O144" s="286"/>
      <c r="P144" s="286"/>
      <c r="Q144" s="286"/>
      <c r="R144" s="286"/>
      <c r="S144" s="286"/>
      <c r="T144" s="286"/>
      <c r="U144" s="286"/>
      <c r="V144" s="286"/>
      <c r="W144" s="286"/>
      <c r="X144" s="286"/>
      <c r="Y144" s="286"/>
      <c r="Z144" s="286"/>
      <c r="AA144" s="286"/>
      <c r="AB144" s="286"/>
      <c r="AC144" s="286"/>
      <c r="AD144" s="286"/>
      <c r="AE144" s="286"/>
      <c r="AF144" s="286"/>
      <c r="AG144" s="286"/>
      <c r="AH144" s="286"/>
      <c r="AI144" s="286"/>
      <c r="AJ144" s="286"/>
      <c r="AK144" s="286"/>
      <c r="AL144" s="286"/>
      <c r="AM144" s="286"/>
      <c r="AN144" s="286"/>
      <c r="AO144" s="286"/>
      <c r="AP144" s="286"/>
      <c r="AQ144" s="286"/>
      <c r="AR144" s="286"/>
      <c r="AS144" s="286"/>
      <c r="AT144" s="286"/>
      <c r="AU144" s="286"/>
    </row>
    <row r="145" spans="1:47" x14ac:dyDescent="0.25">
      <c r="A145" s="281">
        <v>141</v>
      </c>
      <c r="B145" s="285"/>
      <c r="C145" s="285"/>
      <c r="D145" s="286"/>
      <c r="E145" s="286"/>
      <c r="F145" s="286"/>
      <c r="G145" s="286"/>
      <c r="H145" s="286"/>
      <c r="I145" s="286"/>
      <c r="J145" s="286"/>
      <c r="K145" s="286"/>
      <c r="L145" s="286"/>
      <c r="M145" s="286"/>
      <c r="N145" s="286"/>
      <c r="O145" s="286"/>
      <c r="P145" s="286"/>
      <c r="Q145" s="286"/>
      <c r="R145" s="286"/>
      <c r="S145" s="286"/>
      <c r="T145" s="286"/>
      <c r="U145" s="286"/>
      <c r="V145" s="286"/>
      <c r="W145" s="286"/>
      <c r="X145" s="286"/>
      <c r="Y145" s="286"/>
      <c r="Z145" s="286"/>
      <c r="AA145" s="286"/>
      <c r="AB145" s="286"/>
      <c r="AC145" s="286"/>
      <c r="AD145" s="286"/>
      <c r="AE145" s="286"/>
      <c r="AF145" s="286"/>
      <c r="AG145" s="286"/>
      <c r="AH145" s="286"/>
      <c r="AI145" s="286"/>
      <c r="AJ145" s="286"/>
      <c r="AK145" s="286"/>
      <c r="AL145" s="286"/>
      <c r="AM145" s="286"/>
      <c r="AN145" s="286"/>
      <c r="AO145" s="286"/>
      <c r="AP145" s="286"/>
      <c r="AQ145" s="286"/>
      <c r="AR145" s="286"/>
      <c r="AS145" s="286"/>
      <c r="AT145" s="286"/>
      <c r="AU145" s="286"/>
    </row>
    <row r="146" spans="1:47" x14ac:dyDescent="0.25">
      <c r="A146" s="281">
        <v>142</v>
      </c>
      <c r="B146" s="285"/>
      <c r="C146" s="285"/>
      <c r="D146" s="286"/>
      <c r="E146" s="286"/>
      <c r="F146" s="286"/>
      <c r="G146" s="286"/>
      <c r="H146" s="286"/>
      <c r="I146" s="286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86"/>
      <c r="W146" s="286"/>
      <c r="X146" s="286"/>
      <c r="Y146" s="286"/>
      <c r="Z146" s="286"/>
      <c r="AA146" s="286"/>
      <c r="AB146" s="286"/>
      <c r="AC146" s="286"/>
      <c r="AD146" s="286"/>
      <c r="AE146" s="286"/>
      <c r="AF146" s="286"/>
      <c r="AG146" s="286"/>
      <c r="AH146" s="286"/>
      <c r="AI146" s="286"/>
      <c r="AJ146" s="286"/>
      <c r="AK146" s="286"/>
      <c r="AL146" s="286"/>
      <c r="AM146" s="286"/>
      <c r="AN146" s="286"/>
      <c r="AO146" s="286"/>
      <c r="AP146" s="286"/>
      <c r="AQ146" s="286"/>
      <c r="AR146" s="286"/>
      <c r="AS146" s="286"/>
      <c r="AT146" s="286"/>
      <c r="AU146" s="286"/>
    </row>
    <row r="147" spans="1:47" x14ac:dyDescent="0.25">
      <c r="A147" s="281">
        <v>143</v>
      </c>
      <c r="B147" s="285"/>
      <c r="C147" s="285"/>
      <c r="D147" s="286"/>
      <c r="E147" s="286"/>
      <c r="F147" s="286"/>
      <c r="G147" s="286"/>
      <c r="H147" s="286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6"/>
      <c r="AL147" s="286"/>
      <c r="AM147" s="286"/>
      <c r="AN147" s="286"/>
      <c r="AO147" s="286"/>
      <c r="AP147" s="286"/>
      <c r="AQ147" s="286"/>
      <c r="AR147" s="286"/>
      <c r="AS147" s="286"/>
      <c r="AT147" s="286"/>
      <c r="AU147" s="286"/>
    </row>
    <row r="148" spans="1:47" x14ac:dyDescent="0.25">
      <c r="A148" s="281">
        <v>144</v>
      </c>
      <c r="B148" s="285"/>
      <c r="C148" s="285"/>
      <c r="D148" s="286"/>
      <c r="E148" s="286"/>
      <c r="F148" s="286"/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86"/>
      <c r="W148" s="286"/>
      <c r="X148" s="286"/>
      <c r="Y148" s="286"/>
      <c r="Z148" s="286"/>
      <c r="AA148" s="286"/>
      <c r="AB148" s="286"/>
      <c r="AC148" s="286"/>
      <c r="AD148" s="286"/>
      <c r="AE148" s="286"/>
      <c r="AF148" s="286"/>
      <c r="AG148" s="286"/>
      <c r="AH148" s="286"/>
      <c r="AI148" s="286"/>
      <c r="AJ148" s="286"/>
      <c r="AK148" s="286"/>
      <c r="AL148" s="286"/>
      <c r="AM148" s="286"/>
      <c r="AN148" s="286"/>
      <c r="AO148" s="286"/>
      <c r="AP148" s="286"/>
      <c r="AQ148" s="286"/>
      <c r="AR148" s="286"/>
      <c r="AS148" s="286"/>
      <c r="AT148" s="286"/>
      <c r="AU148" s="286"/>
    </row>
    <row r="149" spans="1:47" x14ac:dyDescent="0.25">
      <c r="A149" s="281">
        <v>145</v>
      </c>
      <c r="B149" s="285"/>
      <c r="C149" s="285"/>
      <c r="D149" s="286"/>
      <c r="E149" s="286"/>
      <c r="F149" s="286"/>
      <c r="G149" s="286"/>
      <c r="H149" s="286"/>
      <c r="I149" s="286"/>
      <c r="J149" s="286"/>
      <c r="K149" s="286"/>
      <c r="L149" s="286"/>
      <c r="M149" s="286"/>
      <c r="N149" s="286"/>
      <c r="O149" s="286"/>
      <c r="P149" s="286"/>
      <c r="Q149" s="286"/>
      <c r="R149" s="286"/>
      <c r="S149" s="286"/>
      <c r="T149" s="286"/>
      <c r="U149" s="286"/>
      <c r="V149" s="286"/>
      <c r="W149" s="286"/>
      <c r="X149" s="286"/>
      <c r="Y149" s="286"/>
      <c r="Z149" s="286"/>
      <c r="AA149" s="286"/>
      <c r="AB149" s="286"/>
      <c r="AC149" s="286"/>
      <c r="AD149" s="286"/>
      <c r="AE149" s="286"/>
      <c r="AF149" s="286"/>
      <c r="AG149" s="286"/>
      <c r="AH149" s="286"/>
      <c r="AI149" s="286"/>
      <c r="AJ149" s="286"/>
      <c r="AK149" s="286"/>
      <c r="AL149" s="286"/>
      <c r="AM149" s="286"/>
      <c r="AN149" s="286"/>
      <c r="AO149" s="286"/>
      <c r="AP149" s="286"/>
      <c r="AQ149" s="286"/>
      <c r="AR149" s="286"/>
      <c r="AS149" s="286"/>
      <c r="AT149" s="286"/>
      <c r="AU149" s="286"/>
    </row>
    <row r="150" spans="1:47" x14ac:dyDescent="0.25">
      <c r="A150" s="281">
        <v>146</v>
      </c>
      <c r="B150" s="285"/>
      <c r="C150" s="285"/>
      <c r="D150" s="286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86"/>
      <c r="R150" s="286"/>
      <c r="S150" s="286"/>
      <c r="T150" s="286"/>
      <c r="U150" s="286"/>
      <c r="V150" s="286"/>
      <c r="W150" s="286"/>
      <c r="X150" s="286"/>
      <c r="Y150" s="286"/>
      <c r="Z150" s="286"/>
      <c r="AA150" s="286"/>
      <c r="AB150" s="286"/>
      <c r="AC150" s="286"/>
      <c r="AD150" s="286"/>
      <c r="AE150" s="286"/>
      <c r="AF150" s="286"/>
      <c r="AG150" s="286"/>
      <c r="AH150" s="286"/>
      <c r="AI150" s="286"/>
      <c r="AJ150" s="286"/>
      <c r="AK150" s="286"/>
      <c r="AL150" s="286"/>
      <c r="AM150" s="286"/>
      <c r="AN150" s="286"/>
      <c r="AO150" s="286"/>
      <c r="AP150" s="286"/>
      <c r="AQ150" s="286"/>
      <c r="AR150" s="286"/>
      <c r="AS150" s="286"/>
      <c r="AT150" s="286"/>
      <c r="AU150" s="286"/>
    </row>
    <row r="151" spans="1:47" x14ac:dyDescent="0.25">
      <c r="A151" s="281">
        <v>147</v>
      </c>
      <c r="B151" s="285"/>
      <c r="C151" s="285"/>
      <c r="D151" s="286"/>
      <c r="E151" s="286"/>
      <c r="F151" s="286"/>
      <c r="G151" s="286"/>
      <c r="H151" s="286"/>
      <c r="I151" s="286"/>
      <c r="J151" s="286"/>
      <c r="K151" s="286"/>
      <c r="L151" s="286"/>
      <c r="M151" s="286"/>
      <c r="N151" s="286"/>
      <c r="O151" s="286"/>
      <c r="P151" s="286"/>
      <c r="Q151" s="286"/>
      <c r="R151" s="286"/>
      <c r="S151" s="286"/>
      <c r="T151" s="286"/>
      <c r="U151" s="286"/>
      <c r="V151" s="286"/>
      <c r="W151" s="286"/>
      <c r="X151" s="286"/>
      <c r="Y151" s="286"/>
      <c r="Z151" s="286"/>
      <c r="AA151" s="286"/>
      <c r="AB151" s="286"/>
      <c r="AC151" s="286"/>
      <c r="AD151" s="286"/>
      <c r="AE151" s="286"/>
      <c r="AF151" s="286"/>
      <c r="AG151" s="286"/>
      <c r="AH151" s="286"/>
      <c r="AI151" s="286"/>
      <c r="AJ151" s="286"/>
      <c r="AK151" s="286"/>
      <c r="AL151" s="286"/>
      <c r="AM151" s="286"/>
      <c r="AN151" s="286"/>
      <c r="AO151" s="286"/>
      <c r="AP151" s="286"/>
      <c r="AQ151" s="286"/>
      <c r="AR151" s="286"/>
      <c r="AS151" s="286"/>
      <c r="AT151" s="286"/>
      <c r="AU151" s="286"/>
    </row>
    <row r="152" spans="1:47" x14ac:dyDescent="0.25">
      <c r="A152" s="281">
        <v>148</v>
      </c>
      <c r="B152" s="285"/>
      <c r="C152" s="285"/>
      <c r="D152" s="286"/>
      <c r="E152" s="286"/>
      <c r="F152" s="286"/>
      <c r="G152" s="286"/>
      <c r="H152" s="286"/>
      <c r="I152" s="286"/>
      <c r="J152" s="286"/>
      <c r="K152" s="286"/>
      <c r="L152" s="286"/>
      <c r="M152" s="286"/>
      <c r="N152" s="286"/>
      <c r="O152" s="286"/>
      <c r="P152" s="286"/>
      <c r="Q152" s="286"/>
      <c r="R152" s="286"/>
      <c r="S152" s="286"/>
      <c r="T152" s="286"/>
      <c r="U152" s="286"/>
      <c r="V152" s="286"/>
      <c r="W152" s="286"/>
      <c r="X152" s="286"/>
      <c r="Y152" s="286"/>
      <c r="Z152" s="286"/>
      <c r="AA152" s="286"/>
      <c r="AB152" s="286"/>
      <c r="AC152" s="286"/>
      <c r="AD152" s="286"/>
      <c r="AE152" s="286"/>
      <c r="AF152" s="286"/>
      <c r="AG152" s="286"/>
      <c r="AH152" s="286"/>
      <c r="AI152" s="286"/>
      <c r="AJ152" s="286"/>
      <c r="AK152" s="286"/>
      <c r="AL152" s="286"/>
      <c r="AM152" s="286"/>
      <c r="AN152" s="286"/>
      <c r="AO152" s="286"/>
      <c r="AP152" s="286"/>
      <c r="AQ152" s="286"/>
      <c r="AR152" s="286"/>
      <c r="AS152" s="286"/>
      <c r="AT152" s="286"/>
      <c r="AU152" s="286"/>
    </row>
    <row r="153" spans="1:47" x14ac:dyDescent="0.25">
      <c r="A153" s="281">
        <v>149</v>
      </c>
      <c r="B153" s="285"/>
      <c r="C153" s="285"/>
      <c r="D153" s="286"/>
      <c r="E153" s="286"/>
      <c r="F153" s="286"/>
      <c r="G153" s="286"/>
      <c r="H153" s="286"/>
      <c r="I153" s="286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286"/>
      <c r="U153" s="286"/>
      <c r="V153" s="286"/>
      <c r="W153" s="286"/>
      <c r="X153" s="286"/>
      <c r="Y153" s="286"/>
      <c r="Z153" s="286"/>
      <c r="AA153" s="286"/>
      <c r="AB153" s="286"/>
      <c r="AC153" s="286"/>
      <c r="AD153" s="286"/>
      <c r="AE153" s="286"/>
      <c r="AF153" s="286"/>
      <c r="AG153" s="286"/>
      <c r="AH153" s="286"/>
      <c r="AI153" s="286"/>
      <c r="AJ153" s="286"/>
      <c r="AK153" s="286"/>
      <c r="AL153" s="286"/>
      <c r="AM153" s="286"/>
      <c r="AN153" s="286"/>
      <c r="AO153" s="286"/>
      <c r="AP153" s="286"/>
      <c r="AQ153" s="286"/>
      <c r="AR153" s="286"/>
      <c r="AS153" s="286"/>
      <c r="AT153" s="286"/>
      <c r="AU153" s="286"/>
    </row>
    <row r="154" spans="1:47" x14ac:dyDescent="0.25">
      <c r="A154" s="281">
        <v>150</v>
      </c>
      <c r="B154" s="285"/>
      <c r="C154" s="285"/>
      <c r="D154" s="286"/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286"/>
      <c r="U154" s="286"/>
      <c r="V154" s="286"/>
      <c r="W154" s="286"/>
      <c r="X154" s="286"/>
      <c r="Y154" s="286"/>
      <c r="Z154" s="286"/>
      <c r="AA154" s="286"/>
      <c r="AB154" s="286"/>
      <c r="AC154" s="286"/>
      <c r="AD154" s="286"/>
      <c r="AE154" s="286"/>
      <c r="AF154" s="286"/>
      <c r="AG154" s="286"/>
      <c r="AH154" s="286"/>
      <c r="AI154" s="286"/>
      <c r="AJ154" s="286"/>
      <c r="AK154" s="286"/>
      <c r="AL154" s="286"/>
      <c r="AM154" s="286"/>
      <c r="AN154" s="286"/>
      <c r="AO154" s="286"/>
      <c r="AP154" s="286"/>
      <c r="AQ154" s="286"/>
      <c r="AR154" s="286"/>
      <c r="AS154" s="286"/>
      <c r="AT154" s="286"/>
      <c r="AU154" s="286"/>
    </row>
    <row r="155" spans="1:47" x14ac:dyDescent="0.25">
      <c r="A155" s="281">
        <v>151</v>
      </c>
      <c r="B155" s="285"/>
      <c r="C155" s="285"/>
      <c r="D155" s="286"/>
      <c r="E155" s="286"/>
      <c r="F155" s="286"/>
      <c r="G155" s="286"/>
      <c r="H155" s="286"/>
      <c r="I155" s="286"/>
      <c r="J155" s="286"/>
      <c r="K155" s="286"/>
      <c r="L155" s="286"/>
      <c r="M155" s="286"/>
      <c r="N155" s="286"/>
      <c r="O155" s="286"/>
      <c r="P155" s="286"/>
      <c r="Q155" s="286"/>
      <c r="R155" s="286"/>
      <c r="S155" s="286"/>
      <c r="T155" s="286"/>
      <c r="U155" s="286"/>
      <c r="V155" s="286"/>
      <c r="W155" s="286"/>
      <c r="X155" s="286"/>
      <c r="Y155" s="286"/>
      <c r="Z155" s="286"/>
      <c r="AA155" s="286"/>
      <c r="AB155" s="286"/>
      <c r="AC155" s="286"/>
      <c r="AD155" s="286"/>
      <c r="AE155" s="286"/>
      <c r="AF155" s="286"/>
      <c r="AG155" s="286"/>
      <c r="AH155" s="286"/>
      <c r="AI155" s="286"/>
      <c r="AJ155" s="286"/>
      <c r="AK155" s="286"/>
      <c r="AL155" s="286"/>
      <c r="AM155" s="286"/>
      <c r="AN155" s="286"/>
      <c r="AO155" s="286"/>
      <c r="AP155" s="286"/>
      <c r="AQ155" s="286"/>
      <c r="AR155" s="286"/>
      <c r="AS155" s="286"/>
      <c r="AT155" s="286"/>
      <c r="AU155" s="286"/>
    </row>
    <row r="156" spans="1:47" x14ac:dyDescent="0.25">
      <c r="A156" s="281">
        <v>152</v>
      </c>
      <c r="B156" s="285"/>
      <c r="C156" s="285"/>
      <c r="D156" s="286"/>
      <c r="E156" s="286"/>
      <c r="F156" s="286"/>
      <c r="G156" s="286"/>
      <c r="H156" s="286"/>
      <c r="I156" s="286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286"/>
      <c r="U156" s="286"/>
      <c r="V156" s="286"/>
      <c r="W156" s="286"/>
      <c r="X156" s="286"/>
      <c r="Y156" s="286"/>
      <c r="Z156" s="286"/>
      <c r="AA156" s="286"/>
      <c r="AB156" s="286"/>
      <c r="AC156" s="286"/>
      <c r="AD156" s="286"/>
      <c r="AE156" s="286"/>
      <c r="AF156" s="286"/>
      <c r="AG156" s="286"/>
      <c r="AH156" s="286"/>
      <c r="AI156" s="286"/>
      <c r="AJ156" s="286"/>
      <c r="AK156" s="286"/>
      <c r="AL156" s="286"/>
      <c r="AM156" s="286"/>
      <c r="AN156" s="286"/>
      <c r="AO156" s="286"/>
      <c r="AP156" s="286"/>
      <c r="AQ156" s="286"/>
      <c r="AR156" s="286"/>
      <c r="AS156" s="286"/>
      <c r="AT156" s="286"/>
      <c r="AU156" s="286"/>
    </row>
    <row r="157" spans="1:47" x14ac:dyDescent="0.25">
      <c r="A157" s="281">
        <v>153</v>
      </c>
      <c r="B157" s="285"/>
      <c r="C157" s="285"/>
      <c r="D157" s="286"/>
      <c r="E157" s="286"/>
      <c r="F157" s="286"/>
      <c r="G157" s="286"/>
      <c r="H157" s="286"/>
      <c r="I157" s="286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286"/>
      <c r="U157" s="286"/>
      <c r="V157" s="286"/>
      <c r="W157" s="286"/>
      <c r="X157" s="286"/>
      <c r="Y157" s="286"/>
      <c r="Z157" s="286"/>
      <c r="AA157" s="286"/>
      <c r="AB157" s="286"/>
      <c r="AC157" s="286"/>
      <c r="AD157" s="286"/>
      <c r="AE157" s="286"/>
      <c r="AF157" s="286"/>
      <c r="AG157" s="286"/>
      <c r="AH157" s="286"/>
      <c r="AI157" s="286"/>
      <c r="AJ157" s="286"/>
      <c r="AK157" s="286"/>
      <c r="AL157" s="286"/>
      <c r="AM157" s="286"/>
      <c r="AN157" s="286"/>
      <c r="AO157" s="286"/>
      <c r="AP157" s="286"/>
      <c r="AQ157" s="286"/>
      <c r="AR157" s="286"/>
      <c r="AS157" s="286"/>
      <c r="AT157" s="286"/>
      <c r="AU157" s="286"/>
    </row>
    <row r="158" spans="1:47" x14ac:dyDescent="0.25">
      <c r="A158" s="281">
        <v>154</v>
      </c>
      <c r="B158" s="285"/>
      <c r="C158" s="285"/>
      <c r="D158" s="286"/>
      <c r="E158" s="286"/>
      <c r="F158" s="286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286"/>
      <c r="R158" s="286"/>
      <c r="S158" s="286"/>
      <c r="T158" s="286"/>
      <c r="U158" s="286"/>
      <c r="V158" s="286"/>
      <c r="W158" s="286"/>
      <c r="X158" s="286"/>
      <c r="Y158" s="286"/>
      <c r="Z158" s="286"/>
      <c r="AA158" s="286"/>
      <c r="AB158" s="286"/>
      <c r="AC158" s="286"/>
      <c r="AD158" s="286"/>
      <c r="AE158" s="286"/>
      <c r="AF158" s="286"/>
      <c r="AG158" s="286"/>
      <c r="AH158" s="286"/>
      <c r="AI158" s="286"/>
      <c r="AJ158" s="286"/>
      <c r="AK158" s="286"/>
      <c r="AL158" s="286"/>
      <c r="AM158" s="286"/>
      <c r="AN158" s="286"/>
      <c r="AO158" s="286"/>
      <c r="AP158" s="286"/>
      <c r="AQ158" s="286"/>
      <c r="AR158" s="286"/>
      <c r="AS158" s="286"/>
      <c r="AT158" s="286"/>
      <c r="AU158" s="286"/>
    </row>
    <row r="159" spans="1:47" x14ac:dyDescent="0.25">
      <c r="A159" s="281">
        <v>155</v>
      </c>
      <c r="B159" s="285"/>
      <c r="C159" s="285"/>
      <c r="D159" s="286"/>
      <c r="E159" s="286"/>
      <c r="F159" s="286"/>
      <c r="G159" s="286"/>
      <c r="H159" s="286"/>
      <c r="I159" s="286"/>
      <c r="J159" s="286"/>
      <c r="K159" s="286"/>
      <c r="L159" s="286"/>
      <c r="M159" s="286"/>
      <c r="N159" s="286"/>
      <c r="O159" s="286"/>
      <c r="P159" s="286"/>
      <c r="Q159" s="286"/>
      <c r="R159" s="286"/>
      <c r="S159" s="286"/>
      <c r="T159" s="286"/>
      <c r="U159" s="286"/>
      <c r="V159" s="286"/>
      <c r="W159" s="286"/>
      <c r="X159" s="286"/>
      <c r="Y159" s="286"/>
      <c r="Z159" s="286"/>
      <c r="AA159" s="286"/>
      <c r="AB159" s="286"/>
      <c r="AC159" s="286"/>
      <c r="AD159" s="286"/>
      <c r="AE159" s="286"/>
      <c r="AF159" s="286"/>
      <c r="AG159" s="286"/>
      <c r="AH159" s="286"/>
      <c r="AI159" s="286"/>
      <c r="AJ159" s="286"/>
      <c r="AK159" s="286"/>
      <c r="AL159" s="286"/>
      <c r="AM159" s="286"/>
      <c r="AN159" s="286"/>
      <c r="AO159" s="286"/>
      <c r="AP159" s="286"/>
      <c r="AQ159" s="286"/>
      <c r="AR159" s="286"/>
      <c r="AS159" s="286"/>
      <c r="AT159" s="286"/>
      <c r="AU159" s="286"/>
    </row>
    <row r="160" spans="1:47" x14ac:dyDescent="0.25">
      <c r="A160" s="281">
        <v>156</v>
      </c>
      <c r="B160" s="285"/>
      <c r="C160" s="285"/>
      <c r="D160" s="286"/>
      <c r="E160" s="286"/>
      <c r="F160" s="286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286"/>
      <c r="R160" s="286"/>
      <c r="S160" s="286"/>
      <c r="T160" s="286"/>
      <c r="U160" s="286"/>
      <c r="V160" s="286"/>
      <c r="W160" s="286"/>
      <c r="X160" s="286"/>
      <c r="Y160" s="286"/>
      <c r="Z160" s="286"/>
      <c r="AA160" s="286"/>
      <c r="AB160" s="286"/>
      <c r="AC160" s="286"/>
      <c r="AD160" s="286"/>
      <c r="AE160" s="286"/>
      <c r="AF160" s="286"/>
      <c r="AG160" s="286"/>
      <c r="AH160" s="286"/>
      <c r="AI160" s="286"/>
      <c r="AJ160" s="286"/>
      <c r="AK160" s="286"/>
      <c r="AL160" s="286"/>
      <c r="AM160" s="286"/>
      <c r="AN160" s="286"/>
      <c r="AO160" s="286"/>
      <c r="AP160" s="286"/>
      <c r="AQ160" s="286"/>
      <c r="AR160" s="286"/>
      <c r="AS160" s="286"/>
      <c r="AT160" s="286"/>
      <c r="AU160" s="286"/>
    </row>
    <row r="161" spans="1:47" x14ac:dyDescent="0.25">
      <c r="A161" s="281">
        <v>157</v>
      </c>
      <c r="B161" s="285"/>
      <c r="C161" s="285"/>
      <c r="D161" s="286"/>
      <c r="E161" s="286"/>
      <c r="F161" s="286"/>
      <c r="G161" s="286"/>
      <c r="H161" s="286"/>
      <c r="I161" s="286"/>
      <c r="J161" s="286"/>
      <c r="K161" s="286"/>
      <c r="L161" s="286"/>
      <c r="M161" s="286"/>
      <c r="N161" s="286"/>
      <c r="O161" s="286"/>
      <c r="P161" s="286"/>
      <c r="Q161" s="286"/>
      <c r="R161" s="286"/>
      <c r="S161" s="286"/>
      <c r="T161" s="286"/>
      <c r="U161" s="286"/>
      <c r="V161" s="286"/>
      <c r="W161" s="286"/>
      <c r="X161" s="286"/>
      <c r="Y161" s="286"/>
      <c r="Z161" s="286"/>
      <c r="AA161" s="286"/>
      <c r="AB161" s="286"/>
      <c r="AC161" s="286"/>
      <c r="AD161" s="286"/>
      <c r="AE161" s="286"/>
      <c r="AF161" s="286"/>
      <c r="AG161" s="286"/>
      <c r="AH161" s="286"/>
      <c r="AI161" s="286"/>
      <c r="AJ161" s="286"/>
      <c r="AK161" s="286"/>
      <c r="AL161" s="286"/>
      <c r="AM161" s="286"/>
      <c r="AN161" s="286"/>
      <c r="AO161" s="286"/>
      <c r="AP161" s="286"/>
      <c r="AQ161" s="286"/>
      <c r="AR161" s="286"/>
      <c r="AS161" s="286"/>
      <c r="AT161" s="286"/>
      <c r="AU161" s="286"/>
    </row>
    <row r="162" spans="1:47" x14ac:dyDescent="0.25">
      <c r="A162" s="281">
        <v>158</v>
      </c>
      <c r="B162" s="285"/>
      <c r="C162" s="285"/>
      <c r="D162" s="286"/>
      <c r="E162" s="286"/>
      <c r="F162" s="286"/>
      <c r="G162" s="286"/>
      <c r="H162" s="286"/>
      <c r="I162" s="286"/>
      <c r="J162" s="286"/>
      <c r="K162" s="286"/>
      <c r="L162" s="286"/>
      <c r="M162" s="286"/>
      <c r="N162" s="286"/>
      <c r="O162" s="286"/>
      <c r="P162" s="286"/>
      <c r="Q162" s="286"/>
      <c r="R162" s="286"/>
      <c r="S162" s="286"/>
      <c r="T162" s="286"/>
      <c r="U162" s="286"/>
      <c r="V162" s="286"/>
      <c r="W162" s="286"/>
      <c r="X162" s="286"/>
      <c r="Y162" s="286"/>
      <c r="Z162" s="286"/>
      <c r="AA162" s="286"/>
      <c r="AB162" s="286"/>
      <c r="AC162" s="286"/>
      <c r="AD162" s="286"/>
      <c r="AE162" s="286"/>
      <c r="AF162" s="286"/>
      <c r="AG162" s="286"/>
      <c r="AH162" s="286"/>
      <c r="AI162" s="286"/>
      <c r="AJ162" s="286"/>
      <c r="AK162" s="286"/>
      <c r="AL162" s="286"/>
      <c r="AM162" s="286"/>
      <c r="AN162" s="286"/>
      <c r="AO162" s="286"/>
      <c r="AP162" s="286"/>
      <c r="AQ162" s="286"/>
      <c r="AR162" s="286"/>
      <c r="AS162" s="286"/>
      <c r="AT162" s="286"/>
      <c r="AU162" s="286"/>
    </row>
    <row r="163" spans="1:47" x14ac:dyDescent="0.25">
      <c r="A163" s="281">
        <v>159</v>
      </c>
      <c r="B163" s="285"/>
      <c r="C163" s="285"/>
      <c r="D163" s="286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  <c r="R163" s="286"/>
      <c r="S163" s="286"/>
      <c r="T163" s="286"/>
      <c r="U163" s="286"/>
      <c r="V163" s="286"/>
      <c r="W163" s="286"/>
      <c r="X163" s="286"/>
      <c r="Y163" s="286"/>
      <c r="Z163" s="286"/>
      <c r="AA163" s="286"/>
      <c r="AB163" s="286"/>
      <c r="AC163" s="286"/>
      <c r="AD163" s="286"/>
      <c r="AE163" s="286"/>
      <c r="AF163" s="286"/>
      <c r="AG163" s="286"/>
      <c r="AH163" s="286"/>
      <c r="AI163" s="286"/>
      <c r="AJ163" s="286"/>
      <c r="AK163" s="286"/>
      <c r="AL163" s="286"/>
      <c r="AM163" s="286"/>
      <c r="AN163" s="286"/>
      <c r="AO163" s="286"/>
      <c r="AP163" s="286"/>
      <c r="AQ163" s="286"/>
      <c r="AR163" s="286"/>
      <c r="AS163" s="286"/>
      <c r="AT163" s="286"/>
      <c r="AU163" s="286"/>
    </row>
    <row r="164" spans="1:47" x14ac:dyDescent="0.25">
      <c r="A164" s="281">
        <v>160</v>
      </c>
      <c r="B164" s="285"/>
      <c r="C164" s="285"/>
      <c r="D164" s="286"/>
      <c r="E164" s="286"/>
      <c r="F164" s="286"/>
      <c r="G164" s="286"/>
      <c r="H164" s="286"/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/>
      <c r="W164" s="286"/>
      <c r="X164" s="286"/>
      <c r="Y164" s="286"/>
      <c r="Z164" s="286"/>
      <c r="AA164" s="286"/>
      <c r="AB164" s="286"/>
      <c r="AC164" s="286"/>
      <c r="AD164" s="286"/>
      <c r="AE164" s="286"/>
      <c r="AF164" s="286"/>
      <c r="AG164" s="286"/>
      <c r="AH164" s="286"/>
      <c r="AI164" s="286"/>
      <c r="AJ164" s="286"/>
      <c r="AK164" s="286"/>
      <c r="AL164" s="286"/>
      <c r="AM164" s="286"/>
      <c r="AN164" s="286"/>
      <c r="AO164" s="286"/>
      <c r="AP164" s="286"/>
      <c r="AQ164" s="286"/>
      <c r="AR164" s="286"/>
      <c r="AS164" s="286"/>
      <c r="AT164" s="286"/>
      <c r="AU164" s="286"/>
    </row>
    <row r="165" spans="1:47" x14ac:dyDescent="0.25">
      <c r="A165" s="281">
        <v>161</v>
      </c>
      <c r="B165" s="285"/>
      <c r="C165" s="285"/>
      <c r="D165" s="286"/>
      <c r="E165" s="286"/>
      <c r="F165" s="286"/>
      <c r="G165" s="286"/>
      <c r="H165" s="286"/>
      <c r="I165" s="286"/>
      <c r="J165" s="286"/>
      <c r="K165" s="286"/>
      <c r="L165" s="286"/>
      <c r="M165" s="286"/>
      <c r="N165" s="286"/>
      <c r="O165" s="286"/>
      <c r="P165" s="286"/>
      <c r="Q165" s="286"/>
      <c r="R165" s="286"/>
      <c r="S165" s="286"/>
      <c r="T165" s="286"/>
      <c r="U165" s="286"/>
      <c r="V165" s="286"/>
      <c r="W165" s="286"/>
      <c r="X165" s="286"/>
      <c r="Y165" s="286"/>
      <c r="Z165" s="286"/>
      <c r="AA165" s="286"/>
      <c r="AB165" s="286"/>
      <c r="AC165" s="286"/>
      <c r="AD165" s="286"/>
      <c r="AE165" s="286"/>
      <c r="AF165" s="286"/>
      <c r="AG165" s="286"/>
      <c r="AH165" s="286"/>
      <c r="AI165" s="286"/>
      <c r="AJ165" s="286"/>
      <c r="AK165" s="286"/>
      <c r="AL165" s="286"/>
      <c r="AM165" s="286"/>
      <c r="AN165" s="286"/>
      <c r="AO165" s="286"/>
      <c r="AP165" s="286"/>
      <c r="AQ165" s="286"/>
      <c r="AR165" s="286"/>
      <c r="AS165" s="286"/>
      <c r="AT165" s="286"/>
      <c r="AU165" s="286"/>
    </row>
    <row r="166" spans="1:47" x14ac:dyDescent="0.25">
      <c r="A166" s="281">
        <v>162</v>
      </c>
      <c r="B166" s="285"/>
      <c r="C166" s="285"/>
      <c r="D166" s="286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  <c r="AA166" s="286"/>
      <c r="AB166" s="286"/>
      <c r="AC166" s="286"/>
      <c r="AD166" s="286"/>
      <c r="AE166" s="286"/>
      <c r="AF166" s="286"/>
      <c r="AG166" s="286"/>
      <c r="AH166" s="286"/>
      <c r="AI166" s="286"/>
      <c r="AJ166" s="286"/>
      <c r="AK166" s="286"/>
      <c r="AL166" s="286"/>
      <c r="AM166" s="286"/>
      <c r="AN166" s="286"/>
      <c r="AO166" s="286"/>
      <c r="AP166" s="286"/>
      <c r="AQ166" s="286"/>
      <c r="AR166" s="286"/>
      <c r="AS166" s="286"/>
      <c r="AT166" s="286"/>
      <c r="AU166" s="286"/>
    </row>
  </sheetData>
  <sheetProtection selectLockedCells="1"/>
  <mergeCells count="1">
    <mergeCell ref="B2:D2"/>
  </mergeCells>
  <conditionalFormatting sqref="A3:AU3">
    <cfRule type="expression" dxfId="0" priority="1">
      <formula>_xludf.MOD(_xludf.ROW(),2)=0</formula>
    </cfRule>
  </conditionalFormatting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Z82"/>
  <sheetViews>
    <sheetView showGridLines="0" topLeftCell="A52" zoomScale="80" zoomScaleNormal="80" zoomScaleSheetLayoutView="85" workbookViewId="0">
      <selection activeCell="V73" sqref="V73"/>
    </sheetView>
  </sheetViews>
  <sheetFormatPr baseColWidth="10" defaultRowHeight="15" x14ac:dyDescent="0.25"/>
  <cols>
    <col min="1" max="1" width="17" style="4" customWidth="1"/>
    <col min="2" max="2" width="12.7109375" customWidth="1"/>
    <col min="3" max="3" width="9.28515625" style="63" customWidth="1"/>
    <col min="4" max="4" width="11.425781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FEBRERO 2024</v>
      </c>
      <c r="W2" s="60"/>
    </row>
    <row r="3" spans="1:23" ht="18" customHeight="1" x14ac:dyDescent="0.25">
      <c r="B3" s="62">
        <v>0</v>
      </c>
      <c r="C3" s="62">
        <v>5</v>
      </c>
      <c r="E3" s="62">
        <f>Config!$G$3</f>
        <v>15</v>
      </c>
      <c r="F3" s="62">
        <f>Config!$I$3</f>
        <v>16.7</v>
      </c>
      <c r="H3" s="62">
        <f>Config!$K$3</f>
        <v>90</v>
      </c>
      <c r="I3" s="62">
        <f>Config!$M$3</f>
        <v>100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METAS!B4</f>
        <v>COBERTURA DE CASOS DE LEISHMANIASIS TRATADOS</v>
      </c>
      <c r="G5"/>
      <c r="H5"/>
      <c r="I5"/>
      <c r="J5"/>
      <c r="K5" s="9"/>
      <c r="T5" s="8"/>
      <c r="V5" s="67"/>
      <c r="W5" s="60"/>
    </row>
    <row r="6" spans="1:23" ht="48" customHeight="1" x14ac:dyDescent="0.25">
      <c r="A6" s="68" t="s">
        <v>2</v>
      </c>
      <c r="B6" s="269" t="s">
        <v>503</v>
      </c>
      <c r="C6" s="270"/>
      <c r="D6" s="270" t="s">
        <v>527</v>
      </c>
      <c r="E6" s="271"/>
      <c r="F6" s="272" t="s">
        <v>1</v>
      </c>
      <c r="G6" s="273" t="s">
        <v>9</v>
      </c>
      <c r="H6" s="274" t="str">
        <f>"DEFICIENTE &lt;= "&amp;$H$3</f>
        <v>DEFICIENTE &lt;= 90</v>
      </c>
      <c r="I6" s="274" t="str">
        <f>"PROCESO &gt; "&amp;$H$3&amp;"  -  &lt; "&amp;$I$3</f>
        <v>PROCESO &gt; 90  -  &lt; 100</v>
      </c>
      <c r="J6" s="274" t="str">
        <f>"OPTIMO &gt;= "&amp;$I$3</f>
        <v>OPTIMO &gt;= 100</v>
      </c>
      <c r="T6" s="8"/>
      <c r="V6" s="59" t="str">
        <f>A5</f>
        <v>COBERTURA DE CASOS DE LEISHMANIASIS TRATADOS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3</v>
      </c>
      <c r="C7" s="75">
        <f>SUM(C8:C16)</f>
        <v>0</v>
      </c>
      <c r="D7" s="75">
        <f>SUM(D8:D16)</f>
        <v>1</v>
      </c>
      <c r="E7" s="75"/>
      <c r="F7" s="76">
        <f>Config!$D$9</f>
        <v>100</v>
      </c>
      <c r="G7" s="75">
        <f t="shared" ref="G7:G12" si="0">IFERROR(ROUND(D7*100/B7,2),0)</f>
        <v>33.33</v>
      </c>
      <c r="H7" s="77" t="str">
        <f t="shared" ref="H7" si="1">IF(G7&lt;=$E$3,G7,"")</f>
        <v/>
      </c>
      <c r="I7" s="77" t="str">
        <f t="shared" ref="I7" si="2">IF(G7&gt;$E$3,IF(G7&lt;$F$3,G7,""),"")</f>
        <v/>
      </c>
      <c r="J7" s="75">
        <f t="shared" ref="J7" si="3">IF(G7&gt;=$F$3,G7,"")</f>
        <v>33.33</v>
      </c>
      <c r="T7" s="8"/>
      <c r="V7" s="78" t="str">
        <f>$V$1&amp;"  "&amp;V6&amp;"  "&amp;$V$3&amp;"  "&amp;$V$2</f>
        <v>RED. MOYOBAMBA:  COBERTURA DE CASOS DE LEISHMANIASIS TRATADOS  - POR MICROREDES :   ENERO - FEBRERO 2024</v>
      </c>
      <c r="W7" s="60"/>
    </row>
    <row r="8" spans="1:23" x14ac:dyDescent="0.25">
      <c r="A8" s="79" t="str">
        <f>Config!$B$16</f>
        <v>HOSP</v>
      </c>
      <c r="B8" s="80">
        <f>ACUMULADO!$AV$4</f>
        <v>0</v>
      </c>
      <c r="C8" s="80"/>
      <c r="D8" s="80">
        <f>ACUMULADO!$AV$5</f>
        <v>0</v>
      </c>
      <c r="E8" s="80"/>
      <c r="F8" s="81">
        <f>F7</f>
        <v>100</v>
      </c>
      <c r="G8" s="82">
        <f>IFERROR(ROUND(D8*100/B8,2),0)</f>
        <v>0</v>
      </c>
      <c r="H8" s="83">
        <f>IF(G8&lt;=$H$3,G8,"")</f>
        <v>0</v>
      </c>
      <c r="I8" s="83" t="str">
        <f>IF(G8&gt;$H$3,IF(G8&lt;$I$3,G8,""),"")</f>
        <v/>
      </c>
      <c r="J8" s="84" t="str">
        <f>IF(G8&gt;=$I$3,G8,"")</f>
        <v/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ACUMULADO!$AX$4</f>
        <v>2</v>
      </c>
      <c r="C9" s="61"/>
      <c r="D9" s="80">
        <f>ACUMULADO!$AX$5</f>
        <v>0</v>
      </c>
      <c r="E9" s="61"/>
      <c r="F9" s="81">
        <f t="shared" ref="F9:F16" si="4">F8</f>
        <v>100</v>
      </c>
      <c r="G9" s="86">
        <f t="shared" si="0"/>
        <v>0</v>
      </c>
      <c r="H9" s="83">
        <f t="shared" ref="H9:H16" si="5">IF(G9&lt;=$H$3,G9,"")</f>
        <v>0</v>
      </c>
      <c r="I9" s="83" t="str">
        <f t="shared" ref="I9:I16" si="6">IF(G9&gt;$H$3,IF(G9&lt;$I$3,G9,""),"")</f>
        <v/>
      </c>
      <c r="J9" s="84" t="str">
        <f t="shared" ref="J9:J16" si="7">IF(G9&gt;=$I$3,G9,"")</f>
        <v/>
      </c>
      <c r="T9" s="8"/>
      <c r="V9" s="59" t="str">
        <f>IF(G7&lt;=$E$3,"DEFICIENTE",IF(G7&gt;$E$3,IF(G7&lt;$F$3,"en PROCESO",IF(G7&gt;=$F$3,"OPTIMO",""))))</f>
        <v>OPTIMO</v>
      </c>
      <c r="W9" s="60"/>
    </row>
    <row r="10" spans="1:23" ht="18" customHeight="1" x14ac:dyDescent="0.25">
      <c r="A10" s="85" t="str">
        <f>Config!$B$18</f>
        <v>JERI</v>
      </c>
      <c r="B10" s="80">
        <f>ACUMULADO!$AY$4</f>
        <v>0</v>
      </c>
      <c r="C10" s="61"/>
      <c r="D10" s="80">
        <f>ACUMULADO!$AY$5</f>
        <v>0</v>
      </c>
      <c r="E10" s="61"/>
      <c r="F10" s="81">
        <f t="shared" si="4"/>
        <v>100</v>
      </c>
      <c r="G10" s="86">
        <f t="shared" si="0"/>
        <v>0</v>
      </c>
      <c r="H10" s="83">
        <f t="shared" si="5"/>
        <v>0</v>
      </c>
      <c r="I10" s="83" t="str">
        <f t="shared" si="6"/>
        <v/>
      </c>
      <c r="J10" s="84" t="str">
        <f t="shared" si="7"/>
        <v/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ACUMULADO!$AZ$4</f>
        <v>1</v>
      </c>
      <c r="C11" s="61"/>
      <c r="D11" s="80">
        <f>ACUMULADO!$AZ$5</f>
        <v>1</v>
      </c>
      <c r="E11" s="61"/>
      <c r="F11" s="81">
        <f t="shared" si="4"/>
        <v>100</v>
      </c>
      <c r="G11" s="86">
        <f t="shared" si="0"/>
        <v>100</v>
      </c>
      <c r="H11" s="83" t="str">
        <f t="shared" si="5"/>
        <v/>
      </c>
      <c r="I11" s="83" t="str">
        <f t="shared" si="6"/>
        <v/>
      </c>
      <c r="J11" s="84">
        <f t="shared" si="7"/>
        <v>100</v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ACUMULADO!$BA$4</f>
        <v>0</v>
      </c>
      <c r="C12" s="61"/>
      <c r="D12" s="80">
        <f>ACUMULADO!$BA$5</f>
        <v>0</v>
      </c>
      <c r="E12" s="61"/>
      <c r="F12" s="81">
        <f t="shared" si="4"/>
        <v>100</v>
      </c>
      <c r="G12" s="86">
        <f t="shared" si="0"/>
        <v>0</v>
      </c>
      <c r="H12" s="83">
        <f t="shared" si="5"/>
        <v>0</v>
      </c>
      <c r="I12" s="83" t="str">
        <f t="shared" si="6"/>
        <v/>
      </c>
      <c r="J12" s="84" t="str">
        <f t="shared" si="7"/>
        <v/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ACUMULADO!$BB$4</f>
        <v>0</v>
      </c>
      <c r="C13" s="61"/>
      <c r="D13" s="80">
        <f>ACUMULADO!$BB$5</f>
        <v>0</v>
      </c>
      <c r="E13" s="61"/>
      <c r="F13" s="81">
        <f t="shared" si="4"/>
        <v>100</v>
      </c>
      <c r="G13" s="86">
        <f>IFERROR(ROUND(D13*100/B13,2),0)</f>
        <v>0</v>
      </c>
      <c r="H13" s="83">
        <f t="shared" si="5"/>
        <v>0</v>
      </c>
      <c r="I13" s="83" t="str">
        <f t="shared" si="6"/>
        <v/>
      </c>
      <c r="J13" s="84" t="str">
        <f t="shared" si="7"/>
        <v/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ACUMULADO!$BC$4</f>
        <v>0</v>
      </c>
      <c r="C14" s="61"/>
      <c r="D14" s="80">
        <f>ACUMULADO!$BC$5</f>
        <v>0</v>
      </c>
      <c r="E14" s="61"/>
      <c r="F14" s="81">
        <f t="shared" si="4"/>
        <v>100</v>
      </c>
      <c r="G14" s="86">
        <f>IFERROR(ROUND(D14*100/B14,2),0)</f>
        <v>0</v>
      </c>
      <c r="H14" s="83">
        <f t="shared" si="5"/>
        <v>0</v>
      </c>
      <c r="I14" s="83" t="str">
        <f t="shared" si="6"/>
        <v/>
      </c>
      <c r="J14" s="84" t="str">
        <f t="shared" si="7"/>
        <v/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ACUMULADO!$BD$4</f>
        <v>0</v>
      </c>
      <c r="C15" s="61"/>
      <c r="D15" s="80">
        <f>ACUMULADO!$BD$5</f>
        <v>0</v>
      </c>
      <c r="E15" s="61"/>
      <c r="F15" s="81">
        <f t="shared" si="4"/>
        <v>100</v>
      </c>
      <c r="G15" s="86">
        <f t="shared" ref="G15:G16" si="8">IFERROR(ROUND(D15*100/B15,2),0)</f>
        <v>0</v>
      </c>
      <c r="H15" s="83">
        <f t="shared" si="5"/>
        <v>0</v>
      </c>
      <c r="I15" s="83" t="str">
        <f t="shared" si="6"/>
        <v/>
      </c>
      <c r="J15" s="84" t="str">
        <f t="shared" si="7"/>
        <v/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ACUMULADO!$BE$4</f>
        <v>0</v>
      </c>
      <c r="C16" s="61"/>
      <c r="D16" s="80">
        <f>ACUMULADO!$BE$5</f>
        <v>0</v>
      </c>
      <c r="E16" s="61"/>
      <c r="F16" s="81">
        <f t="shared" si="4"/>
        <v>100</v>
      </c>
      <c r="G16" s="86">
        <f t="shared" si="8"/>
        <v>0</v>
      </c>
      <c r="H16" s="83">
        <f t="shared" si="5"/>
        <v>0</v>
      </c>
      <c r="I16" s="83" t="str">
        <f t="shared" si="6"/>
        <v/>
      </c>
      <c r="J16" s="84" t="str">
        <f t="shared" si="7"/>
        <v/>
      </c>
      <c r="T16" s="8"/>
      <c r="V16" s="52"/>
      <c r="W16" s="60"/>
    </row>
    <row r="17" spans="1:23" ht="18" customHeight="1" x14ac:dyDescent="0.25">
      <c r="C17"/>
      <c r="D17" s="5"/>
      <c r="E17"/>
      <c r="F17"/>
      <c r="G17"/>
      <c r="H17"/>
      <c r="I17"/>
      <c r="J17"/>
      <c r="T17" s="8"/>
      <c r="U17" s="8"/>
    </row>
    <row r="18" spans="1:23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23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23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23" ht="18" customHeight="1" x14ac:dyDescent="0.25">
      <c r="C21"/>
      <c r="D21"/>
      <c r="E21"/>
      <c r="F21"/>
      <c r="G21"/>
      <c r="H21"/>
      <c r="I21"/>
      <c r="J21"/>
      <c r="T21" s="8"/>
      <c r="U21" s="8"/>
    </row>
    <row r="22" spans="1:23" ht="18" customHeight="1" x14ac:dyDescent="0.25">
      <c r="A22"/>
      <c r="C22"/>
      <c r="D22"/>
      <c r="E22"/>
      <c r="F22"/>
      <c r="G22"/>
      <c r="H22"/>
      <c r="I22"/>
      <c r="J22"/>
      <c r="T22" s="8"/>
      <c r="V22" s="9"/>
      <c r="W22" s="60"/>
    </row>
    <row r="23" spans="1:23" ht="18" customHeight="1" x14ac:dyDescent="0.25">
      <c r="A23"/>
      <c r="C23"/>
      <c r="D23"/>
      <c r="E23"/>
      <c r="F23"/>
      <c r="G23"/>
      <c r="H23"/>
      <c r="I23"/>
      <c r="J23"/>
      <c r="T23" s="8"/>
      <c r="V23" s="59" t="str">
        <f>A26</f>
        <v>VIVIENDAS  EN  ÁREAS  DE  RIESGO DE  DENGUE  CON  VIGILANCIA  ENTOMOLÓGICA  DOMICILIARIA  EN  ESCENARIO II Y III.</v>
      </c>
      <c r="W23" s="60"/>
    </row>
    <row r="24" spans="1:23" ht="18" customHeight="1" x14ac:dyDescent="0.25">
      <c r="A24"/>
      <c r="C24"/>
      <c r="D24"/>
      <c r="E24"/>
      <c r="F24"/>
      <c r="G24"/>
      <c r="H24"/>
      <c r="I24"/>
      <c r="J24"/>
      <c r="T24" s="8"/>
      <c r="U24" s="8"/>
      <c r="V24" s="89" t="str">
        <f>$V$1&amp;"  "&amp;V23&amp;"  "&amp;$V$3&amp;"  "&amp;$V$2</f>
        <v>RED. MOYOBAMBA:  VIVIENDAS  EN  ÁREAS  DE  RIESGO DE  DENGUE  CON  VIGILANCIA  ENTOMOLÓGICA  DOMICILIARIA  EN  ESCENARIO II Y III.  - POR MICROREDES :   ENERO - FEBRERO 2024</v>
      </c>
    </row>
    <row r="25" spans="1:23" ht="18" customHeight="1" x14ac:dyDescent="0.25">
      <c r="G25"/>
      <c r="H25"/>
      <c r="I25"/>
      <c r="J25"/>
      <c r="T25" s="8"/>
      <c r="U25" s="8"/>
      <c r="V25" s="59"/>
    </row>
    <row r="26" spans="1:23" ht="18" customHeight="1" x14ac:dyDescent="0.25">
      <c r="A26" s="66" t="str">
        <f>METAS!B5</f>
        <v>VIVIENDAS  EN  ÁREAS  DE  RIESGO DE  DENGUE  CON  VIGILANCIA  ENTOMOLÓGICA  DOMICILIARIA  EN  ESCENARIO II Y III.</v>
      </c>
      <c r="G26"/>
      <c r="H26"/>
      <c r="I26"/>
      <c r="J26"/>
      <c r="K26" s="9"/>
      <c r="T26" s="8"/>
      <c r="V26" s="59"/>
      <c r="W26" s="60"/>
    </row>
    <row r="27" spans="1:23" ht="48" customHeight="1" x14ac:dyDescent="0.25">
      <c r="A27" s="68" t="s">
        <v>2</v>
      </c>
      <c r="B27" s="69" t="s">
        <v>87</v>
      </c>
      <c r="C27" s="70" t="s">
        <v>69</v>
      </c>
      <c r="D27" s="69" t="s">
        <v>504</v>
      </c>
      <c r="E27" s="69" t="s">
        <v>1</v>
      </c>
      <c r="F27" s="71"/>
      <c r="G27" s="72" t="s">
        <v>9</v>
      </c>
      <c r="H27" s="274" t="str">
        <f>"DEFICIENTE &lt;= "&amp;$E$3</f>
        <v>DEFICIENTE &lt;= 15</v>
      </c>
      <c r="I27" s="274" t="str">
        <f>"PROCESO &gt; "&amp;$E$3&amp;"  -  &lt; "&amp;$F$3</f>
        <v>PROCESO &gt; 15  -  &lt; 16,7</v>
      </c>
      <c r="J27" s="274" t="str">
        <f>"OPTIMO &gt;= "&amp;$F$3</f>
        <v>OPTIMO &gt;= 16,7</v>
      </c>
      <c r="T27" s="8"/>
      <c r="V27" s="9"/>
      <c r="W27" s="60"/>
    </row>
    <row r="28" spans="1:23" ht="18" customHeight="1" thickBot="1" x14ac:dyDescent="0.3">
      <c r="A28" s="74" t="str">
        <f>Config!$B$15</f>
        <v>RED</v>
      </c>
      <c r="B28" s="75">
        <f>SUM(B29:B37)</f>
        <v>27856</v>
      </c>
      <c r="C28" s="75">
        <f>SUM(C29:C37)</f>
        <v>4645</v>
      </c>
      <c r="D28" s="75">
        <f>SUM(D29:D37)</f>
        <v>3742</v>
      </c>
      <c r="E28" s="75">
        <f>Config!$C$9</f>
        <v>16.666666666666668</v>
      </c>
      <c r="F28" s="76"/>
      <c r="G28" s="75">
        <f t="shared" ref="G28:G33" si="9">IFERROR(ROUND(D28*100/B28,2),0)</f>
        <v>13.43</v>
      </c>
      <c r="H28" s="77">
        <f t="shared" ref="H28" si="10">IF(G28&lt;=$E$3,G28,"")</f>
        <v>13.43</v>
      </c>
      <c r="I28" s="77" t="str">
        <f t="shared" ref="I28" si="11">IF(G28&gt;$E$3,IF(G28&lt;$F$3,G28,""),"")</f>
        <v/>
      </c>
      <c r="J28" s="75" t="str">
        <f t="shared" ref="J28" si="12">IF(G28&gt;=$F$3,G28,"")</f>
        <v/>
      </c>
      <c r="T28" s="8"/>
      <c r="V28" s="9"/>
      <c r="W28" s="60"/>
    </row>
    <row r="29" spans="1:23" ht="18" customHeight="1" x14ac:dyDescent="0.25">
      <c r="A29" s="79" t="str">
        <f>Config!$B$16</f>
        <v>HOSP</v>
      </c>
      <c r="B29" s="80">
        <f>METAS!$AW$5</f>
        <v>0</v>
      </c>
      <c r="C29" s="80">
        <f>ROUNDUP((B29/12)*Config!$C$6,0)</f>
        <v>0</v>
      </c>
      <c r="D29" s="80">
        <f>ACUMULADO!$AV$6</f>
        <v>0</v>
      </c>
      <c r="E29" s="81">
        <f>E28</f>
        <v>16.666666666666668</v>
      </c>
      <c r="F29" s="81"/>
      <c r="G29" s="82">
        <f t="shared" si="9"/>
        <v>0</v>
      </c>
      <c r="H29" s="83">
        <f>IF(G29&lt;=$E$3,G29,"")</f>
        <v>0</v>
      </c>
      <c r="I29" s="83" t="str">
        <f>IF(G29&gt;$E$3,IF(G29&lt;$F$3,G29,""),"")</f>
        <v/>
      </c>
      <c r="J29" s="84" t="str">
        <f>IF(G29&gt;=$F$3,G29,"")</f>
        <v/>
      </c>
      <c r="T29" s="8"/>
      <c r="V29" s="9"/>
      <c r="W29" s="60"/>
    </row>
    <row r="30" spans="1:23" ht="18" customHeight="1" x14ac:dyDescent="0.25">
      <c r="A30" s="85" t="str">
        <f>Config!$B$17</f>
        <v>LLUI</v>
      </c>
      <c r="B30" s="80">
        <f>METAS!$AY$5</f>
        <v>5072</v>
      </c>
      <c r="C30" s="61">
        <f>ROUNDUP((B30/12)*Config!$C$6,0)</f>
        <v>846</v>
      </c>
      <c r="D30" s="80">
        <f>ACUMULADO!$AX$6</f>
        <v>493</v>
      </c>
      <c r="E30" s="81">
        <f t="shared" ref="E30:E37" si="13">E29</f>
        <v>16.666666666666668</v>
      </c>
      <c r="F30" s="90"/>
      <c r="G30" s="86">
        <f t="shared" si="9"/>
        <v>9.7200000000000006</v>
      </c>
      <c r="H30" s="83">
        <f t="shared" ref="H30:H37" si="14">IF(G30&lt;=$E$3,G30,"")</f>
        <v>9.7200000000000006</v>
      </c>
      <c r="I30" s="83" t="str">
        <f t="shared" ref="I30:I37" si="15">IF(G30&gt;$E$3,IF(G30&lt;$F$3,G30,""),"")</f>
        <v/>
      </c>
      <c r="J30" s="84" t="str">
        <f t="shared" ref="J30:J37" si="16">IF(G30&gt;=$F$3,G30,"")</f>
        <v/>
      </c>
      <c r="T30" s="8"/>
      <c r="V30" s="9"/>
      <c r="W30" s="60"/>
    </row>
    <row r="31" spans="1:23" ht="18" customHeight="1" x14ac:dyDescent="0.25">
      <c r="A31" s="85" t="str">
        <f>Config!$B$18</f>
        <v>JERI</v>
      </c>
      <c r="B31" s="80">
        <f>METAS!$AZ$5</f>
        <v>1856</v>
      </c>
      <c r="C31" s="61">
        <f>ROUNDUP((B31/12)*Config!$C$6,0)</f>
        <v>310</v>
      </c>
      <c r="D31" s="80">
        <f>ACUMULADO!$AY$6</f>
        <v>497</v>
      </c>
      <c r="E31" s="81">
        <f t="shared" si="13"/>
        <v>16.666666666666668</v>
      </c>
      <c r="F31" s="90"/>
      <c r="G31" s="86">
        <f t="shared" si="9"/>
        <v>26.78</v>
      </c>
      <c r="H31" s="83" t="str">
        <f t="shared" si="14"/>
        <v/>
      </c>
      <c r="I31" s="83" t="str">
        <f t="shared" si="15"/>
        <v/>
      </c>
      <c r="J31" s="84">
        <f t="shared" si="16"/>
        <v>26.78</v>
      </c>
      <c r="T31" s="8"/>
      <c r="V31" s="9"/>
      <c r="W31" s="60"/>
    </row>
    <row r="32" spans="1:23" ht="18" customHeight="1" x14ac:dyDescent="0.25">
      <c r="A32" s="85" t="str">
        <f>Config!$B$19</f>
        <v>YANT</v>
      </c>
      <c r="B32" s="80">
        <f>METAS!$BA$5</f>
        <v>3096</v>
      </c>
      <c r="C32" s="61">
        <f>ROUNDUP((B32/12)*Config!$C$6,0)</f>
        <v>516</v>
      </c>
      <c r="D32" s="80">
        <f>ACUMULADO!$AZ$6</f>
        <v>253</v>
      </c>
      <c r="E32" s="81">
        <f t="shared" si="13"/>
        <v>16.666666666666668</v>
      </c>
      <c r="F32" s="90"/>
      <c r="G32" s="86">
        <f t="shared" si="9"/>
        <v>8.17</v>
      </c>
      <c r="H32" s="83">
        <f t="shared" si="14"/>
        <v>8.17</v>
      </c>
      <c r="I32" s="83" t="str">
        <f t="shared" si="15"/>
        <v/>
      </c>
      <c r="J32" s="84" t="str">
        <f t="shared" si="16"/>
        <v/>
      </c>
      <c r="T32" s="8"/>
      <c r="V32" s="9"/>
      <c r="W32" s="60"/>
    </row>
    <row r="33" spans="1:25" ht="18" customHeight="1" x14ac:dyDescent="0.25">
      <c r="A33" s="85" t="str">
        <f>Config!$B$20</f>
        <v>SORI</v>
      </c>
      <c r="B33" s="80">
        <f>METAS!$BB$5</f>
        <v>7828</v>
      </c>
      <c r="C33" s="61">
        <f>ROUNDUP((B33/12)*Config!$C$6,0)</f>
        <v>1305</v>
      </c>
      <c r="D33" s="80">
        <f>ACUMULADO!$BA$6</f>
        <v>536</v>
      </c>
      <c r="E33" s="81">
        <f t="shared" si="13"/>
        <v>16.666666666666668</v>
      </c>
      <c r="F33" s="90"/>
      <c r="G33" s="86">
        <f t="shared" si="9"/>
        <v>6.85</v>
      </c>
      <c r="H33" s="83">
        <f t="shared" si="14"/>
        <v>6.85</v>
      </c>
      <c r="I33" s="83" t="str">
        <f t="shared" si="15"/>
        <v/>
      </c>
      <c r="J33" s="84" t="str">
        <f t="shared" si="16"/>
        <v/>
      </c>
      <c r="T33" s="8"/>
      <c r="V33" s="9"/>
      <c r="W33" s="60"/>
    </row>
    <row r="34" spans="1:25" ht="18" customHeight="1" x14ac:dyDescent="0.25">
      <c r="A34" s="85" t="str">
        <f>Config!$B$21</f>
        <v>JEPE</v>
      </c>
      <c r="B34" s="80">
        <f>METAS!$BC$5</f>
        <v>2000</v>
      </c>
      <c r="C34" s="61">
        <f>ROUNDUP((B34/12)*Config!$C$6,0)</f>
        <v>334</v>
      </c>
      <c r="D34" s="80">
        <f>ACUMULADO!$BB$6</f>
        <v>438</v>
      </c>
      <c r="E34" s="81">
        <f t="shared" si="13"/>
        <v>16.666666666666668</v>
      </c>
      <c r="F34" s="90"/>
      <c r="G34" s="86">
        <f>IFERROR(ROUND(D34*100/B34,2),0)</f>
        <v>21.9</v>
      </c>
      <c r="H34" s="83" t="str">
        <f t="shared" si="14"/>
        <v/>
      </c>
      <c r="I34" s="83" t="str">
        <f t="shared" si="15"/>
        <v/>
      </c>
      <c r="J34" s="84">
        <f t="shared" si="16"/>
        <v>21.9</v>
      </c>
      <c r="T34" s="8"/>
      <c r="W34" s="60"/>
    </row>
    <row r="35" spans="1:25" ht="18" customHeight="1" x14ac:dyDescent="0.25">
      <c r="A35" s="85" t="str">
        <f>Config!$B$22</f>
        <v>ROQU</v>
      </c>
      <c r="B35" s="80">
        <f>METAS!$BD$5</f>
        <v>1128</v>
      </c>
      <c r="C35" s="61">
        <f>ROUNDUP((B35/12)*Config!$C$6,0)</f>
        <v>188</v>
      </c>
      <c r="D35" s="80">
        <f>ACUMULADO!$BC$6</f>
        <v>287</v>
      </c>
      <c r="E35" s="81">
        <f t="shared" si="13"/>
        <v>16.666666666666668</v>
      </c>
      <c r="F35" s="90"/>
      <c r="G35" s="86">
        <f>IFERROR(ROUND(D35*100/B35,2),0)</f>
        <v>25.44</v>
      </c>
      <c r="H35" s="83" t="str">
        <f t="shared" si="14"/>
        <v/>
      </c>
      <c r="I35" s="83" t="str">
        <f t="shared" si="15"/>
        <v/>
      </c>
      <c r="J35" s="84">
        <f t="shared" si="16"/>
        <v>25.44</v>
      </c>
      <c r="T35" s="8"/>
      <c r="W35" s="60"/>
    </row>
    <row r="36" spans="1:25" ht="18" customHeight="1" x14ac:dyDescent="0.25">
      <c r="A36" s="85" t="str">
        <f>Config!$B$23</f>
        <v>CALZ</v>
      </c>
      <c r="B36" s="80">
        <f>METAS!$BE$5</f>
        <v>3360</v>
      </c>
      <c r="C36" s="61">
        <f>ROUNDUP((B36/12)*Config!$C$6,0)</f>
        <v>560</v>
      </c>
      <c r="D36" s="80">
        <f>ACUMULADO!$BD$6</f>
        <v>635</v>
      </c>
      <c r="E36" s="81">
        <f t="shared" si="13"/>
        <v>16.666666666666668</v>
      </c>
      <c r="F36" s="90"/>
      <c r="G36" s="86">
        <f t="shared" ref="G36" si="17">IFERROR(ROUND(D36*100/B36,2),0)</f>
        <v>18.899999999999999</v>
      </c>
      <c r="H36" s="83" t="str">
        <f t="shared" si="14"/>
        <v/>
      </c>
      <c r="I36" s="83" t="str">
        <f t="shared" si="15"/>
        <v/>
      </c>
      <c r="J36" s="84">
        <f t="shared" si="16"/>
        <v>18.899999999999999</v>
      </c>
      <c r="T36" s="8"/>
      <c r="U36" s="8"/>
    </row>
    <row r="37" spans="1:25" ht="18" customHeight="1" x14ac:dyDescent="0.25">
      <c r="A37" s="85" t="str">
        <f>Config!$B$24</f>
        <v>PUEB</v>
      </c>
      <c r="B37" s="80">
        <f>METAS!$BF$5</f>
        <v>3516</v>
      </c>
      <c r="C37" s="61">
        <f>ROUNDUP((B37/12)*Config!$C$6,0)</f>
        <v>586</v>
      </c>
      <c r="D37" s="80">
        <f>ACUMULADO!$BE$6</f>
        <v>603</v>
      </c>
      <c r="E37" s="81">
        <f t="shared" si="13"/>
        <v>16.666666666666668</v>
      </c>
      <c r="F37" s="90"/>
      <c r="G37" s="86">
        <f>IFERROR(ROUND(D37*100/B37,2),0)</f>
        <v>17.149999999999999</v>
      </c>
      <c r="H37" s="83" t="str">
        <f t="shared" si="14"/>
        <v/>
      </c>
      <c r="I37" s="83" t="str">
        <f t="shared" si="15"/>
        <v/>
      </c>
      <c r="J37" s="84">
        <f t="shared" si="16"/>
        <v>17.149999999999999</v>
      </c>
      <c r="T37" s="8"/>
      <c r="V37" s="52"/>
      <c r="W37" s="60"/>
    </row>
    <row r="38" spans="1:25" ht="18" customHeight="1" x14ac:dyDescent="0.25">
      <c r="C38"/>
      <c r="D38" s="5"/>
      <c r="E38"/>
      <c r="F38"/>
      <c r="G38"/>
      <c r="H38"/>
      <c r="I38"/>
      <c r="J38"/>
      <c r="T38" s="8"/>
      <c r="U38" s="8"/>
    </row>
    <row r="39" spans="1:25" ht="18" customHeight="1" x14ac:dyDescent="0.25">
      <c r="C39"/>
      <c r="D39"/>
      <c r="E39"/>
      <c r="F39"/>
      <c r="G39"/>
      <c r="H39"/>
      <c r="I39"/>
      <c r="J39"/>
      <c r="T39" s="8"/>
      <c r="U39" s="8"/>
    </row>
    <row r="40" spans="1:25" ht="18" customHeight="1" x14ac:dyDescent="0.25">
      <c r="C40"/>
      <c r="D40"/>
      <c r="E40"/>
      <c r="F40"/>
      <c r="G40"/>
      <c r="H40"/>
      <c r="I40"/>
      <c r="J40"/>
      <c r="T40" s="8"/>
      <c r="U40" s="8"/>
    </row>
    <row r="41" spans="1:25" ht="18" customHeight="1" x14ac:dyDescent="0.25">
      <c r="C41"/>
      <c r="D41"/>
      <c r="E41"/>
      <c r="F41"/>
      <c r="G41"/>
      <c r="H41"/>
      <c r="I41"/>
      <c r="J41"/>
      <c r="T41" s="8"/>
      <c r="U41" s="8"/>
    </row>
    <row r="42" spans="1:25" ht="18" customHeight="1" x14ac:dyDescent="0.25">
      <c r="G42"/>
      <c r="H42"/>
      <c r="I42"/>
      <c r="J42"/>
      <c r="K42" s="9"/>
      <c r="T42" s="8"/>
      <c r="W42" s="60"/>
    </row>
    <row r="43" spans="1:25" ht="18" customHeight="1" x14ac:dyDescent="0.25">
      <c r="A43" s="66" t="str">
        <f>METAS!B6</f>
        <v>VIVIENDAS UBICADAS EN ESCENARIO II Y III DE TRANSMISIÓN DE DENGUE PROTEGIDAS CON TRATAMIENTO FOCAL Y CONTROL FÍSICO</v>
      </c>
      <c r="G43"/>
      <c r="H43"/>
      <c r="I43"/>
      <c r="J43"/>
      <c r="K43" t="s">
        <v>508</v>
      </c>
      <c r="T43" s="8"/>
      <c r="V43" s="59" t="str">
        <f>A43</f>
        <v>VIVIENDAS UBICADAS EN ESCENARIO II Y III DE TRANSMISIÓN DE DENGUE PROTEGIDAS CON TRATAMIENTO FOCAL Y CONTROL FÍSICO</v>
      </c>
      <c r="W43" s="60"/>
      <c r="Y43" s="24"/>
    </row>
    <row r="44" spans="1:25" ht="48" customHeight="1" x14ac:dyDescent="0.25">
      <c r="A44" s="68" t="s">
        <v>2</v>
      </c>
      <c r="B44" s="69" t="s">
        <v>87</v>
      </c>
      <c r="C44" s="70" t="s">
        <v>69</v>
      </c>
      <c r="D44" s="69" t="s">
        <v>504</v>
      </c>
      <c r="E44" s="69" t="s">
        <v>1</v>
      </c>
      <c r="F44" s="71"/>
      <c r="G44" s="72" t="s">
        <v>9</v>
      </c>
      <c r="H44" s="274" t="str">
        <f>"DEFICIENTE &lt;= "&amp;$E$3</f>
        <v>DEFICIENTE &lt;= 15</v>
      </c>
      <c r="I44" s="274" t="str">
        <f>"PROCESO &gt; "&amp;$E$3&amp;"  -  &lt; "&amp;$F$3</f>
        <v>PROCESO &gt; 15  -  &lt; 16,7</v>
      </c>
      <c r="J44" s="274" t="str">
        <f>"OPTIMO &gt;= "&amp;$F$3</f>
        <v>OPTIMO &gt;= 16,7</v>
      </c>
      <c r="T44" s="8"/>
      <c r="V44" s="89" t="str">
        <f>$V$1&amp;"  "&amp;V43&amp;"  "&amp;$V$3&amp;"  "&amp;$V$2</f>
        <v>RED. MOYOBAMBA:  VIVIENDAS UBICADAS EN ESCENARIO II Y III DE TRANSMISIÓN DE DENGUE PROTEGIDAS CON TRATAMIENTO FOCAL Y CONTROL FÍSICO  - POR MICROREDES :   ENERO - FEBRERO 2024</v>
      </c>
      <c r="W44" s="60"/>
    </row>
    <row r="45" spans="1:25" ht="18" customHeight="1" thickBot="1" x14ac:dyDescent="0.3">
      <c r="A45" s="74" t="str">
        <f>Config!$B$15</f>
        <v>RED</v>
      </c>
      <c r="B45" s="75">
        <f>SUM(B46:B54)</f>
        <v>86540</v>
      </c>
      <c r="C45" s="75">
        <f>SUM(C46:C54)</f>
        <v>14424</v>
      </c>
      <c r="D45" s="75">
        <f>SUM(D46:D54)</f>
        <v>16273</v>
      </c>
      <c r="E45" s="75">
        <f>Config!$C$9</f>
        <v>16.666666666666668</v>
      </c>
      <c r="F45" s="76"/>
      <c r="G45" s="75">
        <f t="shared" ref="G45:G54" si="18">IFERROR(ROUND(D45*100/B45,2),0)</f>
        <v>18.8</v>
      </c>
      <c r="H45" s="77" t="str">
        <f t="shared" ref="H45" si="19">IF(G45&lt;=$E$3,G45,"")</f>
        <v/>
      </c>
      <c r="I45" s="77" t="str">
        <f t="shared" ref="I45" si="20">IF(G45&gt;$E$3,IF(G45&lt;$F$3,G45,""),"")</f>
        <v/>
      </c>
      <c r="J45" s="75">
        <f t="shared" ref="J45" si="21">IF(G45&gt;=$F$3,G45,"")</f>
        <v>18.8</v>
      </c>
      <c r="T45" s="8"/>
      <c r="V45" s="59"/>
      <c r="W45" s="60"/>
    </row>
    <row r="46" spans="1:25" ht="18" customHeight="1" x14ac:dyDescent="0.25">
      <c r="A46" s="79" t="str">
        <f>Config!$B$16</f>
        <v>HOSP</v>
      </c>
      <c r="B46" s="80">
        <f>METAS!$AW$6</f>
        <v>0</v>
      </c>
      <c r="C46" s="80">
        <f>ROUNDUP((B46/12)*Config!$C$6,0)</f>
        <v>0</v>
      </c>
      <c r="D46" s="80">
        <f>ACUMULADO!$AV$7</f>
        <v>0</v>
      </c>
      <c r="E46" s="81">
        <f>E45</f>
        <v>16.666666666666668</v>
      </c>
      <c r="F46" s="81"/>
      <c r="G46" s="82">
        <f t="shared" si="18"/>
        <v>0</v>
      </c>
      <c r="H46" s="83">
        <f>IF(G46&lt;=$E$3,G46,"")</f>
        <v>0</v>
      </c>
      <c r="I46" s="83" t="str">
        <f>IF(G46&gt;$E$3,IF(G46&lt;$F$3,G46,""),"")</f>
        <v/>
      </c>
      <c r="J46" s="84" t="str">
        <f>IF(G46&gt;=$F$3,G46,"")</f>
        <v/>
      </c>
      <c r="T46" s="8"/>
      <c r="V46" s="59"/>
      <c r="W46" s="60"/>
    </row>
    <row r="47" spans="1:25" ht="18" customHeight="1" x14ac:dyDescent="0.25">
      <c r="A47" s="85" t="str">
        <f>Config!$B$17</f>
        <v>LLUI</v>
      </c>
      <c r="B47" s="80">
        <f>METAS!$AY$6</f>
        <v>53904</v>
      </c>
      <c r="C47" s="61">
        <f>ROUNDUP((B47/12)*Config!$C$6,0)</f>
        <v>8984</v>
      </c>
      <c r="D47" s="80">
        <f>ACUMULADO!$AX$7</f>
        <v>9546</v>
      </c>
      <c r="E47" s="81">
        <f t="shared" ref="E47:E54" si="22">E46</f>
        <v>16.666666666666668</v>
      </c>
      <c r="F47" s="90"/>
      <c r="G47" s="86">
        <f t="shared" si="18"/>
        <v>17.71</v>
      </c>
      <c r="H47" s="83" t="str">
        <f t="shared" ref="H47:H54" si="23">IF(G47&lt;=$E$3,G47,"")</f>
        <v/>
      </c>
      <c r="I47" s="83" t="str">
        <f t="shared" ref="I47:I54" si="24">IF(G47&gt;$E$3,IF(G47&lt;$F$3,G47,""),"")</f>
        <v/>
      </c>
      <c r="J47" s="84">
        <f t="shared" ref="J47:J54" si="25">IF(G47&gt;=$F$3,G47,"")</f>
        <v>17.71</v>
      </c>
      <c r="T47" s="8"/>
      <c r="V47" s="59"/>
      <c r="W47" s="60"/>
    </row>
    <row r="48" spans="1:25" ht="18" customHeight="1" x14ac:dyDescent="0.25">
      <c r="A48" s="85" t="str">
        <f>Config!$B$18</f>
        <v>JERI</v>
      </c>
      <c r="B48" s="80">
        <f>METAS!$AZ$6</f>
        <v>0</v>
      </c>
      <c r="C48" s="61">
        <f>ROUNDUP((B48/12)*Config!$C$6,0)</f>
        <v>0</v>
      </c>
      <c r="D48" s="80">
        <f>ACUMULADO!$AY$7</f>
        <v>0</v>
      </c>
      <c r="E48" s="81">
        <f t="shared" si="22"/>
        <v>16.666666666666668</v>
      </c>
      <c r="F48" s="90"/>
      <c r="G48" s="86">
        <f t="shared" si="18"/>
        <v>0</v>
      </c>
      <c r="H48" s="83">
        <f t="shared" si="23"/>
        <v>0</v>
      </c>
      <c r="I48" s="83" t="str">
        <f t="shared" si="24"/>
        <v/>
      </c>
      <c r="J48" s="84" t="str">
        <f t="shared" si="25"/>
        <v/>
      </c>
      <c r="T48" s="8"/>
      <c r="V48" s="9"/>
      <c r="W48" s="60"/>
    </row>
    <row r="49" spans="1:25" ht="18" customHeight="1" x14ac:dyDescent="0.25">
      <c r="A49" s="85" t="str">
        <f>Config!$B$19</f>
        <v>YANT</v>
      </c>
      <c r="B49" s="80">
        <f>METAS!$BA$6</f>
        <v>3132</v>
      </c>
      <c r="C49" s="61">
        <f>ROUNDUP((B49/12)*Config!$C$6,0)</f>
        <v>522</v>
      </c>
      <c r="D49" s="80">
        <f>ACUMULADO!$AZ$7</f>
        <v>0</v>
      </c>
      <c r="E49" s="81">
        <f t="shared" si="22"/>
        <v>16.666666666666668</v>
      </c>
      <c r="F49" s="90"/>
      <c r="G49" s="86">
        <f t="shared" si="18"/>
        <v>0</v>
      </c>
      <c r="H49" s="83">
        <f t="shared" si="23"/>
        <v>0</v>
      </c>
      <c r="I49" s="83" t="str">
        <f t="shared" si="24"/>
        <v/>
      </c>
      <c r="J49" s="84" t="str">
        <f t="shared" si="25"/>
        <v/>
      </c>
      <c r="T49" s="8"/>
      <c r="V49" s="9"/>
      <c r="W49" s="60"/>
    </row>
    <row r="50" spans="1:25" ht="18" customHeight="1" x14ac:dyDescent="0.25">
      <c r="A50" s="85" t="str">
        <f>Config!$B$20</f>
        <v>SORI</v>
      </c>
      <c r="B50" s="80">
        <f>METAS!$BB$6</f>
        <v>20508</v>
      </c>
      <c r="C50" s="61">
        <f>ROUNDUP((B50/12)*Config!$C$6,0)</f>
        <v>3418</v>
      </c>
      <c r="D50" s="80">
        <f>ACUMULADO!$BA$7</f>
        <v>6466</v>
      </c>
      <c r="E50" s="81">
        <f t="shared" si="22"/>
        <v>16.666666666666668</v>
      </c>
      <c r="F50" s="90"/>
      <c r="G50" s="86">
        <f t="shared" si="18"/>
        <v>31.53</v>
      </c>
      <c r="H50" s="83" t="str">
        <f t="shared" si="23"/>
        <v/>
      </c>
      <c r="I50" s="83" t="str">
        <f t="shared" si="24"/>
        <v/>
      </c>
      <c r="J50" s="84">
        <f t="shared" si="25"/>
        <v>31.53</v>
      </c>
      <c r="T50" s="8"/>
      <c r="U50" s="8"/>
      <c r="V50" s="9"/>
    </row>
    <row r="51" spans="1:25" ht="18" customHeight="1" x14ac:dyDescent="0.25">
      <c r="A51" s="85" t="str">
        <f>Config!$B$21</f>
        <v>JEPE</v>
      </c>
      <c r="B51" s="80">
        <f>METAS!$BC$6</f>
        <v>0</v>
      </c>
      <c r="C51" s="61">
        <f>ROUNDUP((B51/12)*Config!$C$6,0)</f>
        <v>0</v>
      </c>
      <c r="D51" s="80">
        <f>ACUMULADO!$BB$7</f>
        <v>0</v>
      </c>
      <c r="E51" s="81">
        <f t="shared" si="22"/>
        <v>16.666666666666668</v>
      </c>
      <c r="F51" s="90"/>
      <c r="G51" s="86">
        <f>IFERROR(ROUND(D51*100/B51,2),0)</f>
        <v>0</v>
      </c>
      <c r="H51" s="83">
        <f t="shared" si="23"/>
        <v>0</v>
      </c>
      <c r="I51" s="83" t="str">
        <f t="shared" si="24"/>
        <v/>
      </c>
      <c r="J51" s="84" t="str">
        <f t="shared" si="25"/>
        <v/>
      </c>
      <c r="T51" s="8"/>
      <c r="V51" s="9"/>
      <c r="W51" s="60"/>
    </row>
    <row r="52" spans="1:25" ht="18" customHeight="1" x14ac:dyDescent="0.25">
      <c r="A52" s="85" t="str">
        <f>Config!$B$22</f>
        <v>ROQU</v>
      </c>
      <c r="B52" s="80">
        <f>METAS!$BD$6</f>
        <v>0</v>
      </c>
      <c r="C52" s="61">
        <f>ROUNDUP((B52/12)*Config!$C$6,0)</f>
        <v>0</v>
      </c>
      <c r="D52" s="80">
        <f>ACUMULADO!$BC$7</f>
        <v>0</v>
      </c>
      <c r="E52" s="81">
        <f t="shared" si="22"/>
        <v>16.666666666666668</v>
      </c>
      <c r="F52" s="90"/>
      <c r="G52" s="86">
        <f>IFERROR(ROUND(D52*100/B52,2),0)</f>
        <v>0</v>
      </c>
      <c r="H52" s="83">
        <f t="shared" si="23"/>
        <v>0</v>
      </c>
      <c r="I52" s="83" t="str">
        <f t="shared" si="24"/>
        <v/>
      </c>
      <c r="J52" s="84" t="str">
        <f t="shared" si="25"/>
        <v/>
      </c>
      <c r="T52" s="8"/>
      <c r="V52" s="9"/>
      <c r="W52" s="60"/>
    </row>
    <row r="53" spans="1:25" ht="18" customHeight="1" x14ac:dyDescent="0.25">
      <c r="A53" s="85" t="str">
        <f>Config!$B$23</f>
        <v>CALZ</v>
      </c>
      <c r="B53" s="80">
        <f>METAS!$BE$6</f>
        <v>4096</v>
      </c>
      <c r="C53" s="61">
        <f>ROUNDUP((B53/12)*Config!$C$6,0)</f>
        <v>683</v>
      </c>
      <c r="D53" s="80">
        <f>ACUMULADO!$BD$7</f>
        <v>261</v>
      </c>
      <c r="E53" s="81">
        <f t="shared" si="22"/>
        <v>16.666666666666668</v>
      </c>
      <c r="F53" s="90"/>
      <c r="G53" s="86">
        <f t="shared" si="18"/>
        <v>6.37</v>
      </c>
      <c r="H53" s="83">
        <f t="shared" si="23"/>
        <v>6.37</v>
      </c>
      <c r="I53" s="83" t="str">
        <f t="shared" si="24"/>
        <v/>
      </c>
      <c r="J53" s="84" t="str">
        <f t="shared" si="25"/>
        <v/>
      </c>
      <c r="T53" s="8"/>
      <c r="U53" s="8"/>
    </row>
    <row r="54" spans="1:25" ht="18" customHeight="1" x14ac:dyDescent="0.25">
      <c r="A54" s="85" t="str">
        <f>Config!$B$24</f>
        <v>PUEB</v>
      </c>
      <c r="B54" s="80">
        <f>METAS!$BF$6</f>
        <v>4900</v>
      </c>
      <c r="C54" s="61">
        <f>ROUNDUP((B54/12)*Config!$C$6,0)</f>
        <v>817</v>
      </c>
      <c r="D54" s="80">
        <f>ACUMULADO!$BE$7</f>
        <v>0</v>
      </c>
      <c r="E54" s="81">
        <f t="shared" si="22"/>
        <v>16.666666666666668</v>
      </c>
      <c r="F54" s="90"/>
      <c r="G54" s="86">
        <f t="shared" si="18"/>
        <v>0</v>
      </c>
      <c r="H54" s="83">
        <f t="shared" si="23"/>
        <v>0</v>
      </c>
      <c r="I54" s="83" t="str">
        <f t="shared" si="24"/>
        <v/>
      </c>
      <c r="J54" s="84" t="str">
        <f t="shared" si="25"/>
        <v/>
      </c>
      <c r="T54" s="8"/>
      <c r="W54" s="60"/>
    </row>
    <row r="55" spans="1:25" ht="18" customHeight="1" x14ac:dyDescent="0.25">
      <c r="C55"/>
      <c r="D55" s="63"/>
      <c r="E55"/>
      <c r="F55"/>
      <c r="G55"/>
      <c r="H55"/>
      <c r="I55"/>
      <c r="J55"/>
      <c r="T55" s="8"/>
      <c r="U55" s="8"/>
    </row>
    <row r="56" spans="1:25" ht="18" customHeight="1" x14ac:dyDescent="0.25">
      <c r="C56"/>
      <c r="D56"/>
      <c r="E56"/>
      <c r="F56"/>
      <c r="G56"/>
      <c r="H56"/>
      <c r="I56"/>
      <c r="J56"/>
      <c r="T56" s="8"/>
      <c r="U56" s="8"/>
    </row>
    <row r="57" spans="1:25" ht="18" customHeight="1" x14ac:dyDescent="0.25">
      <c r="C57"/>
      <c r="D57"/>
      <c r="E57"/>
      <c r="F57"/>
      <c r="G57"/>
      <c r="H57"/>
      <c r="I57"/>
      <c r="J57"/>
      <c r="T57" s="8"/>
      <c r="U57" s="8"/>
    </row>
    <row r="58" spans="1:25" ht="18" customHeight="1" x14ac:dyDescent="0.25">
      <c r="A58" s="91"/>
      <c r="B58" s="65"/>
      <c r="D58" s="65"/>
      <c r="E58" s="65"/>
      <c r="I58" s="65"/>
      <c r="J58" s="65"/>
      <c r="T58" s="8"/>
      <c r="W58" s="60"/>
    </row>
    <row r="59" spans="1:25" ht="18" customHeight="1" x14ac:dyDescent="0.25">
      <c r="A59" s="91"/>
      <c r="B59" s="65"/>
      <c r="D59" s="65"/>
      <c r="E59" s="65"/>
      <c r="I59" s="65"/>
      <c r="J59" s="65"/>
      <c r="T59" s="8"/>
      <c r="W59" s="60"/>
    </row>
    <row r="60" spans="1:25" ht="18" customHeight="1" x14ac:dyDescent="0.25">
      <c r="A60" s="91"/>
      <c r="B60" s="65"/>
      <c r="D60" s="65"/>
      <c r="E60" s="65"/>
      <c r="I60" s="65"/>
      <c r="J60" s="65"/>
      <c r="T60" s="8"/>
      <c r="W60" s="60"/>
    </row>
    <row r="61" spans="1:25" ht="18" customHeight="1" x14ac:dyDescent="0.25">
      <c r="A61" s="91"/>
      <c r="B61" s="65"/>
      <c r="D61" s="65"/>
      <c r="E61" s="65"/>
      <c r="I61" s="65"/>
      <c r="J61" s="65"/>
      <c r="T61" s="8"/>
      <c r="W61" s="60"/>
    </row>
    <row r="62" spans="1:25" ht="18" customHeight="1" x14ac:dyDescent="0.25">
      <c r="A62" s="91"/>
      <c r="B62" s="65"/>
      <c r="D62" s="65"/>
      <c r="E62" s="65"/>
      <c r="I62" s="65"/>
      <c r="J62" s="65"/>
      <c r="T62" s="8"/>
      <c r="W62" s="60"/>
    </row>
    <row r="63" spans="1:25" ht="18" customHeight="1" x14ac:dyDescent="0.25">
      <c r="G63"/>
      <c r="H63"/>
      <c r="I63"/>
      <c r="J63"/>
      <c r="K63" s="9"/>
      <c r="T63" s="8"/>
      <c r="W63" s="60"/>
    </row>
    <row r="64" spans="1:25" ht="18" customHeight="1" x14ac:dyDescent="0.25">
      <c r="A64" s="66" t="str">
        <f>METAS!B7</f>
        <v xml:space="preserve">LOCALIZACIÓN Y DIAGNOSTICO DE CASOS DE MALARIA </v>
      </c>
      <c r="G64"/>
      <c r="H64"/>
      <c r="I64"/>
      <c r="J64"/>
      <c r="K64" t="s">
        <v>508</v>
      </c>
      <c r="T64" s="8"/>
      <c r="V64" s="59" t="str">
        <f>A64</f>
        <v xml:space="preserve">LOCALIZACIÓN Y DIAGNOSTICO DE CASOS DE MALARIA </v>
      </c>
      <c r="W64" s="60"/>
      <c r="Y64" s="24"/>
    </row>
    <row r="65" spans="1:23" ht="48" customHeight="1" x14ac:dyDescent="0.25">
      <c r="A65" s="68" t="s">
        <v>2</v>
      </c>
      <c r="B65" s="69" t="s">
        <v>87</v>
      </c>
      <c r="C65" s="70" t="s">
        <v>69</v>
      </c>
      <c r="D65" s="69" t="s">
        <v>777</v>
      </c>
      <c r="E65" s="69" t="s">
        <v>1</v>
      </c>
      <c r="F65" s="72"/>
      <c r="G65" s="72" t="s">
        <v>9</v>
      </c>
      <c r="H65" s="274" t="str">
        <f>"DEFICIENTE &lt;= "&amp;$E$3</f>
        <v>DEFICIENTE &lt;= 15</v>
      </c>
      <c r="I65" s="274" t="str">
        <f>"PROCESO &gt; "&amp;$E$3&amp;"  -  &lt; "&amp;$F$3</f>
        <v>PROCESO &gt; 15  -  &lt; 16,7</v>
      </c>
      <c r="J65" s="274" t="str">
        <f>"OPTIMO &gt;= "&amp;$F$3</f>
        <v>OPTIMO &gt;= 16,7</v>
      </c>
      <c r="T65" s="8"/>
      <c r="V65" s="89" t="str">
        <f>$V$1&amp;"  "&amp;V64&amp;"  "&amp;$V$3&amp;"  "&amp;$V$2</f>
        <v>RED. MOYOBAMBA:  LOCALIZACIÓN Y DIAGNOSTICO DE CASOS DE MALARIA   - POR MICROREDES :   ENERO - FEBRERO 2024</v>
      </c>
      <c r="W65" s="60"/>
    </row>
    <row r="66" spans="1:23" ht="18" customHeight="1" thickBot="1" x14ac:dyDescent="0.3">
      <c r="A66" s="74" t="str">
        <f>Config!$B$15</f>
        <v>RED</v>
      </c>
      <c r="B66" s="75">
        <f>SUM(B67:B75)</f>
        <v>6360</v>
      </c>
      <c r="C66" s="75">
        <f>SUM(C67:C75)</f>
        <v>1060</v>
      </c>
      <c r="D66" s="75">
        <f>SUM(D67:D75)</f>
        <v>69</v>
      </c>
      <c r="E66" s="75">
        <f>Config!$C$9</f>
        <v>16.666666666666668</v>
      </c>
      <c r="F66" s="75"/>
      <c r="G66" s="75">
        <f t="shared" ref="G66:G71" si="26">IFERROR(ROUND(D66*100/B66,2),0)</f>
        <v>1.08</v>
      </c>
      <c r="H66" s="77">
        <f t="shared" ref="H66" si="27">IF(G66&lt;=$E$3,G66,"")</f>
        <v>1.08</v>
      </c>
      <c r="I66" s="77" t="str">
        <f t="shared" ref="I66" si="28">IF(G66&gt;$E$3,IF(G66&lt;$F$3,G66,""),"")</f>
        <v/>
      </c>
      <c r="J66" s="75" t="str">
        <f t="shared" ref="J66" si="29">IF(G66&gt;=$F$3,G66,"")</f>
        <v/>
      </c>
      <c r="T66" s="8"/>
      <c r="V66" s="59"/>
      <c r="W66" s="60"/>
    </row>
    <row r="67" spans="1:23" ht="18" customHeight="1" x14ac:dyDescent="0.25">
      <c r="A67" s="79" t="str">
        <f>Config!$B$16</f>
        <v>HOSP</v>
      </c>
      <c r="B67" s="80">
        <f>METAS!$AW$7</f>
        <v>0</v>
      </c>
      <c r="C67" s="80">
        <f>ROUNDUP((B67/12)*Config!$C$6,0)</f>
        <v>0</v>
      </c>
      <c r="D67" s="80">
        <f>ACUMULADO!$AV$8</f>
        <v>0</v>
      </c>
      <c r="E67" s="81">
        <f>E66</f>
        <v>16.666666666666668</v>
      </c>
      <c r="F67" s="288"/>
      <c r="G67" s="82">
        <f t="shared" si="26"/>
        <v>0</v>
      </c>
      <c r="H67" s="83">
        <f>IF(G67&lt;=$E$3,G67,"")</f>
        <v>0</v>
      </c>
      <c r="I67" s="83" t="str">
        <f>IF(G67&gt;$E$3,IF(G67&lt;$F$3,G67,""),"")</f>
        <v/>
      </c>
      <c r="J67" s="84" t="str">
        <f>IF(G67&gt;=$F$3,G67,"")</f>
        <v/>
      </c>
      <c r="T67" s="8"/>
      <c r="V67" s="59"/>
      <c r="W67" s="60"/>
    </row>
    <row r="68" spans="1:23" ht="18" customHeight="1" x14ac:dyDescent="0.25">
      <c r="A68" s="85" t="str">
        <f>Config!$B$17</f>
        <v>LLUI</v>
      </c>
      <c r="B68" s="80">
        <f>METAS!$AY$7</f>
        <v>1680</v>
      </c>
      <c r="C68" s="61">
        <f>ROUNDUP((B68/12)*Config!$C$6,0)</f>
        <v>280</v>
      </c>
      <c r="D68" s="80">
        <f>ACUMULADO!$AX$8</f>
        <v>0</v>
      </c>
      <c r="E68" s="81">
        <f t="shared" ref="E68:E75" si="30">E67</f>
        <v>16.666666666666668</v>
      </c>
      <c r="F68" s="289"/>
      <c r="G68" s="86">
        <f t="shared" si="26"/>
        <v>0</v>
      </c>
      <c r="H68" s="83">
        <f t="shared" ref="H68:H75" si="31">IF(G68&lt;=$E$3,G68,"")</f>
        <v>0</v>
      </c>
      <c r="I68" s="83" t="str">
        <f t="shared" ref="I68:I75" si="32">IF(G68&gt;$E$3,IF(G68&lt;$F$3,G68,""),"")</f>
        <v/>
      </c>
      <c r="J68" s="84" t="str">
        <f t="shared" ref="J68:J75" si="33">IF(G68&gt;=$F$3,G68,"")</f>
        <v/>
      </c>
      <c r="T68" s="8"/>
      <c r="V68" s="59"/>
      <c r="W68" s="60"/>
    </row>
    <row r="69" spans="1:23" ht="18" customHeight="1" x14ac:dyDescent="0.25">
      <c r="A69" s="85" t="str">
        <f>Config!$B$18</f>
        <v>JERI</v>
      </c>
      <c r="B69" s="80">
        <f>METAS!$AZ$7</f>
        <v>480</v>
      </c>
      <c r="C69" s="61">
        <f>ROUNDUP((B69/12)*Config!$C$6,0)</f>
        <v>80</v>
      </c>
      <c r="D69" s="80">
        <f>ACUMULADO!$AY$8</f>
        <v>0</v>
      </c>
      <c r="E69" s="81">
        <f t="shared" si="30"/>
        <v>16.666666666666668</v>
      </c>
      <c r="F69" s="289"/>
      <c r="G69" s="86">
        <f t="shared" si="26"/>
        <v>0</v>
      </c>
      <c r="H69" s="83">
        <f t="shared" si="31"/>
        <v>0</v>
      </c>
      <c r="I69" s="83" t="str">
        <f t="shared" si="32"/>
        <v/>
      </c>
      <c r="J69" s="84" t="str">
        <f t="shared" si="33"/>
        <v/>
      </c>
      <c r="T69" s="8"/>
      <c r="V69" s="9"/>
      <c r="W69" s="60"/>
    </row>
    <row r="70" spans="1:23" ht="18" customHeight="1" x14ac:dyDescent="0.25">
      <c r="A70" s="85" t="str">
        <f>Config!$B$19</f>
        <v>YANT</v>
      </c>
      <c r="B70" s="80">
        <f>METAS!$BA$7</f>
        <v>600</v>
      </c>
      <c r="C70" s="61">
        <f>ROUNDUP((B70/12)*Config!$C$6,0)</f>
        <v>100</v>
      </c>
      <c r="D70" s="80">
        <f>ACUMULADO!$AZ$8</f>
        <v>0</v>
      </c>
      <c r="E70" s="81">
        <f t="shared" si="30"/>
        <v>16.666666666666668</v>
      </c>
      <c r="F70" s="289"/>
      <c r="G70" s="86">
        <f t="shared" si="26"/>
        <v>0</v>
      </c>
      <c r="H70" s="83">
        <f t="shared" si="31"/>
        <v>0</v>
      </c>
      <c r="I70" s="83" t="str">
        <f t="shared" si="32"/>
        <v/>
      </c>
      <c r="J70" s="84" t="str">
        <f t="shared" si="33"/>
        <v/>
      </c>
      <c r="T70" s="8"/>
      <c r="V70" s="9"/>
      <c r="W70" s="60"/>
    </row>
    <row r="71" spans="1:23" ht="18" customHeight="1" x14ac:dyDescent="0.25">
      <c r="A71" s="85" t="str">
        <f>Config!$B$20</f>
        <v>SORI</v>
      </c>
      <c r="B71" s="80">
        <f>METAS!$BB$7</f>
        <v>1080</v>
      </c>
      <c r="C71" s="61">
        <f>ROUNDUP((B71/12)*Config!$C$6,0)</f>
        <v>180</v>
      </c>
      <c r="D71" s="80">
        <f>ACUMULADO!$BA$8</f>
        <v>69</v>
      </c>
      <c r="E71" s="81">
        <f t="shared" si="30"/>
        <v>16.666666666666668</v>
      </c>
      <c r="F71" s="289"/>
      <c r="G71" s="86">
        <f t="shared" si="26"/>
        <v>6.39</v>
      </c>
      <c r="H71" s="83">
        <f t="shared" si="31"/>
        <v>6.39</v>
      </c>
      <c r="I71" s="83" t="str">
        <f t="shared" si="32"/>
        <v/>
      </c>
      <c r="J71" s="84" t="str">
        <f t="shared" si="33"/>
        <v/>
      </c>
      <c r="T71" s="8"/>
      <c r="U71" s="8"/>
      <c r="V71" s="9"/>
    </row>
    <row r="72" spans="1:23" ht="18" customHeight="1" x14ac:dyDescent="0.25">
      <c r="A72" s="85" t="str">
        <f>Config!$B$21</f>
        <v>JEPE</v>
      </c>
      <c r="B72" s="80">
        <f>METAS!$BC$7</f>
        <v>840</v>
      </c>
      <c r="C72" s="61">
        <f>ROUNDUP((B72/12)*Config!$C$6,0)</f>
        <v>140</v>
      </c>
      <c r="D72" s="80">
        <f>ACUMULADO!$BB$8</f>
        <v>0</v>
      </c>
      <c r="E72" s="81">
        <f t="shared" si="30"/>
        <v>16.666666666666668</v>
      </c>
      <c r="F72" s="289"/>
      <c r="G72" s="86">
        <f>IFERROR(ROUND(D72*100/B72,2),0)</f>
        <v>0</v>
      </c>
      <c r="H72" s="83">
        <f t="shared" si="31"/>
        <v>0</v>
      </c>
      <c r="I72" s="83" t="str">
        <f t="shared" si="32"/>
        <v/>
      </c>
      <c r="J72" s="84" t="str">
        <f t="shared" si="33"/>
        <v/>
      </c>
      <c r="T72" s="8"/>
      <c r="V72" s="9"/>
      <c r="W72" s="60"/>
    </row>
    <row r="73" spans="1:23" ht="18" customHeight="1" x14ac:dyDescent="0.25">
      <c r="A73" s="85" t="str">
        <f>Config!$B$22</f>
        <v>ROQU</v>
      </c>
      <c r="B73" s="80">
        <f>METAS!$BD$7</f>
        <v>480</v>
      </c>
      <c r="C73" s="61">
        <f>ROUNDUP((B73/12)*Config!$C$6,0)</f>
        <v>80</v>
      </c>
      <c r="D73" s="80">
        <f>ACUMULADO!$BC$8</f>
        <v>0</v>
      </c>
      <c r="E73" s="81">
        <f t="shared" si="30"/>
        <v>16.666666666666668</v>
      </c>
      <c r="F73" s="289"/>
      <c r="G73" s="86">
        <f>IFERROR(ROUND(D73*100/B73,2),0)</f>
        <v>0</v>
      </c>
      <c r="H73" s="83">
        <f t="shared" si="31"/>
        <v>0</v>
      </c>
      <c r="I73" s="83" t="str">
        <f t="shared" si="32"/>
        <v/>
      </c>
      <c r="J73" s="84" t="str">
        <f t="shared" si="33"/>
        <v/>
      </c>
      <c r="T73" s="8"/>
      <c r="V73" s="9"/>
      <c r="W73" s="60"/>
    </row>
    <row r="74" spans="1:23" ht="18" customHeight="1" x14ac:dyDescent="0.25">
      <c r="A74" s="85" t="str">
        <f>Config!$B$23</f>
        <v>CALZ</v>
      </c>
      <c r="B74" s="80">
        <f>METAS!$BE$7</f>
        <v>600</v>
      </c>
      <c r="C74" s="61">
        <f>ROUNDUP((B74/12)*Config!$C$6,0)</f>
        <v>100</v>
      </c>
      <c r="D74" s="80">
        <f>ACUMULADO!$BD$8</f>
        <v>0</v>
      </c>
      <c r="E74" s="81">
        <f t="shared" si="30"/>
        <v>16.666666666666668</v>
      </c>
      <c r="F74" s="289"/>
      <c r="G74" s="86">
        <f t="shared" ref="G74:G75" si="34">IFERROR(ROUND(D74*100/B74,2),0)</f>
        <v>0</v>
      </c>
      <c r="H74" s="83">
        <f t="shared" si="31"/>
        <v>0</v>
      </c>
      <c r="I74" s="83" t="str">
        <f t="shared" si="32"/>
        <v/>
      </c>
      <c r="J74" s="84" t="str">
        <f t="shared" si="33"/>
        <v/>
      </c>
      <c r="T74" s="8"/>
      <c r="U74" s="8"/>
    </row>
    <row r="75" spans="1:23" ht="18" customHeight="1" x14ac:dyDescent="0.25">
      <c r="A75" s="85" t="str">
        <f>Config!$B$24</f>
        <v>PUEB</v>
      </c>
      <c r="B75" s="80">
        <f>METAS!$BF$7</f>
        <v>600</v>
      </c>
      <c r="C75" s="61">
        <f>ROUNDUP((B75/12)*Config!$C$6,0)</f>
        <v>100</v>
      </c>
      <c r="D75" s="80">
        <f>ACUMULADO!$BE$8</f>
        <v>0</v>
      </c>
      <c r="E75" s="81">
        <f t="shared" si="30"/>
        <v>16.666666666666668</v>
      </c>
      <c r="F75" s="289"/>
      <c r="G75" s="86">
        <f t="shared" si="34"/>
        <v>0</v>
      </c>
      <c r="H75" s="83">
        <f t="shared" si="31"/>
        <v>0</v>
      </c>
      <c r="I75" s="83" t="str">
        <f t="shared" si="32"/>
        <v/>
      </c>
      <c r="J75" s="84" t="str">
        <f t="shared" si="33"/>
        <v/>
      </c>
      <c r="T75" s="8"/>
      <c r="W75" s="60"/>
    </row>
    <row r="76" spans="1:23" ht="18" customHeight="1" x14ac:dyDescent="0.25">
      <c r="C76"/>
      <c r="D76" s="63"/>
      <c r="E76"/>
      <c r="F76"/>
      <c r="G76"/>
      <c r="H76"/>
      <c r="I76"/>
      <c r="J76"/>
      <c r="T76" s="8"/>
      <c r="U76" s="8"/>
    </row>
    <row r="77" spans="1:23" ht="18" customHeight="1" x14ac:dyDescent="0.25">
      <c r="C77"/>
      <c r="D77"/>
      <c r="E77"/>
      <c r="F77"/>
      <c r="G77"/>
      <c r="H77"/>
      <c r="I77"/>
      <c r="J77"/>
      <c r="T77" s="8"/>
      <c r="U77" s="8"/>
    </row>
    <row r="78" spans="1:23" ht="18" customHeight="1" x14ac:dyDescent="0.25">
      <c r="C78"/>
      <c r="D78"/>
      <c r="E78"/>
      <c r="F78"/>
      <c r="G78"/>
      <c r="H78"/>
      <c r="I78"/>
      <c r="J78"/>
      <c r="T78" s="8"/>
      <c r="U78" s="8"/>
    </row>
    <row r="79" spans="1:23" ht="18" customHeight="1" x14ac:dyDescent="0.25">
      <c r="A79" s="91"/>
      <c r="B79" s="65"/>
      <c r="D79" s="65"/>
      <c r="E79" s="65"/>
      <c r="I79" s="65"/>
      <c r="J79" s="65"/>
      <c r="T79" s="8"/>
      <c r="W79" s="60"/>
    </row>
    <row r="80" spans="1:23" ht="18" customHeight="1" x14ac:dyDescent="0.25">
      <c r="A80" s="91"/>
      <c r="B80" s="65"/>
      <c r="D80" s="65"/>
      <c r="E80" s="65"/>
      <c r="I80" s="65"/>
      <c r="J80" s="65"/>
      <c r="T80" s="8"/>
      <c r="W80" s="60"/>
    </row>
    <row r="81" spans="1:23" ht="18" customHeight="1" x14ac:dyDescent="0.25">
      <c r="A81" s="91"/>
      <c r="B81" s="65"/>
      <c r="D81" s="65"/>
      <c r="E81" s="65"/>
      <c r="I81" s="65"/>
      <c r="J81" s="65"/>
      <c r="T81" s="8"/>
      <c r="W81" s="60"/>
    </row>
    <row r="82" spans="1:23" ht="18" customHeight="1" x14ac:dyDescent="0.25">
      <c r="A82" s="91"/>
      <c r="B82" s="65"/>
      <c r="D82" s="65"/>
      <c r="E82" s="65"/>
      <c r="I82" s="65"/>
      <c r="J82" s="65"/>
      <c r="T82" s="8"/>
      <c r="W82" s="60"/>
    </row>
  </sheetData>
  <sheetProtection selectLockedCells="1"/>
  <pageMargins left="0.31496062992125984" right="0.31496062992125984" top="0.59055118110236227" bottom="0.31496062992125984" header="0.31496062992125984" footer="0.31496062992125984"/>
  <pageSetup paperSize="9" scale="96" orientation="portrait" r:id="rId1"/>
  <rowBreaks count="1" manualBreakCount="1">
    <brk id="41" min="11" max="18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TG103"/>
  <sheetViews>
    <sheetView showGridLines="0" topLeftCell="A22" zoomScale="80" zoomScaleNormal="80" zoomScaleSheetLayoutView="85" workbookViewId="0">
      <selection activeCell="D48" sqref="D48"/>
    </sheetView>
  </sheetViews>
  <sheetFormatPr baseColWidth="10" defaultRowHeight="15" x14ac:dyDescent="0.25"/>
  <cols>
    <col min="1" max="1" width="17" style="4" customWidth="1"/>
    <col min="2" max="2" width="11.42578125" customWidth="1"/>
    <col min="3" max="3" width="8" style="63" customWidth="1"/>
    <col min="4" max="4" width="9.1406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FEBRERO 2024</v>
      </c>
      <c r="W2" s="60"/>
    </row>
    <row r="3" spans="1:23" ht="18" customHeight="1" x14ac:dyDescent="0.25">
      <c r="B3" s="62">
        <v>3</v>
      </c>
      <c r="C3" s="62">
        <v>5</v>
      </c>
      <c r="E3" s="62">
        <f>Config!$G$3</f>
        <v>15</v>
      </c>
      <c r="F3" s="62">
        <f>Config!$I$3</f>
        <v>16.7</v>
      </c>
      <c r="H3" s="62">
        <f>Config!$K$3</f>
        <v>90</v>
      </c>
      <c r="I3" s="62">
        <f>Config!$M$3</f>
        <v>100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METAS!B8</f>
        <v>PORCENTAJE DE SINTOMATICOS RESPIRATORIOS IDENTIFICADOS/N° DE ATENCIONES EN &gt;15 AÑOS X 100.</v>
      </c>
      <c r="G5"/>
      <c r="H5"/>
      <c r="I5"/>
      <c r="J5"/>
      <c r="K5" s="9"/>
      <c r="T5" s="8"/>
      <c r="V5" s="67"/>
      <c r="W5" s="60"/>
    </row>
    <row r="6" spans="1:23" ht="48" customHeight="1" x14ac:dyDescent="0.25">
      <c r="A6" s="68" t="s">
        <v>2</v>
      </c>
      <c r="B6" s="271" t="s">
        <v>512</v>
      </c>
      <c r="C6" s="287"/>
      <c r="D6" s="271" t="s">
        <v>511</v>
      </c>
      <c r="E6" s="271"/>
      <c r="F6" s="272" t="s">
        <v>1</v>
      </c>
      <c r="G6" s="273" t="s">
        <v>10</v>
      </c>
      <c r="H6" s="73" t="str">
        <f>"DEFICIENTE &lt;  "&amp;$B$3</f>
        <v>DEFICIENTE &lt;  3</v>
      </c>
      <c r="I6" s="73" t="str">
        <f>"PROCESO &gt; "&amp;$C$3&amp;"  -  &lt;= "&amp;$B$3</f>
        <v>PROCESO &gt; 5  -  &lt;= 3</v>
      </c>
      <c r="J6" s="73" t="str">
        <f>"OPTIMO &gt; = "&amp;$C$3</f>
        <v>OPTIMO &gt; = 5</v>
      </c>
      <c r="T6" s="8"/>
      <c r="V6" s="59" t="str">
        <f>A5</f>
        <v>PORCENTAJE DE SINTOMATICOS RESPIRATORIOS IDENTIFICADOS/N° DE ATENCIONES EN &gt;15 AÑOS X 100.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15746</v>
      </c>
      <c r="C7" s="75"/>
      <c r="D7" s="75">
        <f>SUM(D8:D16)</f>
        <v>865</v>
      </c>
      <c r="E7" s="75"/>
      <c r="F7" s="75">
        <v>5</v>
      </c>
      <c r="G7" s="76">
        <f>IFERROR(ROUND(D7*100/B7,1),0)</f>
        <v>5.5</v>
      </c>
      <c r="H7" s="77" t="str">
        <f t="shared" ref="H7:H16" si="0">IFERROR(ROUND(IF(G7&lt;$H$85,G7,""),1),"")</f>
        <v/>
      </c>
      <c r="I7" s="77" t="str">
        <f t="shared" ref="I7:I16" si="1">IFERROR(ROUND(IF(AND(G7&lt;$J$85,G7&gt;=$H$85),G7,""),1),"")</f>
        <v/>
      </c>
      <c r="J7" s="75">
        <f t="shared" ref="J7:J16" si="2">IFERROR(ROUND(IF(G7&gt;=$J$85,G7,""),1),"")</f>
        <v>5.5</v>
      </c>
      <c r="T7" s="8"/>
      <c r="V7" s="78" t="str">
        <f>$V$1&amp;"  "&amp;V6&amp;"  "&amp;$V$3&amp;"  "&amp;$V$2</f>
        <v>RED. MOYOBAMBA:  PORCENTAJE DE SINTOMATICOS RESPIRATORIOS IDENTIFICADOS/N° DE ATENCIONES EN &gt;15 AÑOS X 100.  - POR MICROREDES :   ENERO - FEBRERO 2024</v>
      </c>
      <c r="W7" s="60"/>
    </row>
    <row r="8" spans="1:23" x14ac:dyDescent="0.25">
      <c r="A8" s="79" t="str">
        <f>Config!$B$16</f>
        <v>HOSP</v>
      </c>
      <c r="B8" s="80">
        <f>ACUMULADO!$AV$9</f>
        <v>1744</v>
      </c>
      <c r="C8" s="80"/>
      <c r="D8" s="80">
        <f>ACUMULADO!$AV$10</f>
        <v>102</v>
      </c>
      <c r="E8" s="80"/>
      <c r="F8" s="98">
        <v>5</v>
      </c>
      <c r="G8" s="82">
        <f>IFERROR(ROUND(D8*100/B8,1),0)</f>
        <v>5.8</v>
      </c>
      <c r="H8" s="83" t="str">
        <f t="shared" si="0"/>
        <v/>
      </c>
      <c r="I8" s="83" t="str">
        <f t="shared" si="1"/>
        <v/>
      </c>
      <c r="J8" s="84">
        <f t="shared" si="2"/>
        <v>5.8</v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ACUMULADO!$AX$9</f>
        <v>5643</v>
      </c>
      <c r="C9" s="61"/>
      <c r="D9" s="80">
        <f>ACUMULADO!$AX$10</f>
        <v>42</v>
      </c>
      <c r="E9" s="61"/>
      <c r="F9" s="98">
        <v>5</v>
      </c>
      <c r="G9" s="86">
        <f>IFERROR(ROUND(D9*100/B9,1),0)</f>
        <v>0.7</v>
      </c>
      <c r="H9" s="87" t="str">
        <f t="shared" si="0"/>
        <v/>
      </c>
      <c r="I9" s="87" t="str">
        <f t="shared" si="1"/>
        <v/>
      </c>
      <c r="J9" s="88">
        <f t="shared" si="2"/>
        <v>0.7</v>
      </c>
      <c r="T9" s="8"/>
      <c r="V9" s="59" t="str">
        <f>IF(G7&lt;=$E$3,"DEFICIENTE",IF(G7&gt;$E$3,IF(G7&lt;$F$3,"en PROCESO",IF(G7&gt;=$F$3,"OPTIMO",""))))</f>
        <v>DEFICIENTE</v>
      </c>
      <c r="W9" s="60"/>
    </row>
    <row r="10" spans="1:23" ht="18" customHeight="1" x14ac:dyDescent="0.25">
      <c r="A10" s="85" t="str">
        <f>Config!$B$18</f>
        <v>JERI</v>
      </c>
      <c r="B10" s="80">
        <f>ACUMULADO!$AY$9</f>
        <v>937</v>
      </c>
      <c r="C10" s="61"/>
      <c r="D10" s="80">
        <f>ACUMULADO!$AY$10</f>
        <v>113</v>
      </c>
      <c r="E10" s="61"/>
      <c r="F10" s="98">
        <v>5</v>
      </c>
      <c r="G10" s="86">
        <f>IFERROR(ROUND(D10*100/B10,1),0)</f>
        <v>12.1</v>
      </c>
      <c r="H10" s="87" t="str">
        <f t="shared" si="0"/>
        <v/>
      </c>
      <c r="I10" s="87" t="str">
        <f t="shared" si="1"/>
        <v/>
      </c>
      <c r="J10" s="88">
        <f t="shared" si="2"/>
        <v>12.1</v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ACUMULADO!$AZ$9</f>
        <v>636</v>
      </c>
      <c r="C11" s="61"/>
      <c r="D11" s="80">
        <f>ACUMULADO!$AZ$10</f>
        <v>141</v>
      </c>
      <c r="E11" s="61"/>
      <c r="F11" s="98">
        <v>5</v>
      </c>
      <c r="G11" s="86">
        <f>IFERROR(ROUND(D11*100/B11,1),0)</f>
        <v>22.2</v>
      </c>
      <c r="H11" s="87" t="str">
        <f t="shared" si="0"/>
        <v/>
      </c>
      <c r="I11" s="87" t="str">
        <f t="shared" si="1"/>
        <v/>
      </c>
      <c r="J11" s="88">
        <f t="shared" si="2"/>
        <v>22.2</v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ACUMULADO!$BA$9</f>
        <v>2725</v>
      </c>
      <c r="C12" s="61"/>
      <c r="D12" s="80">
        <f>ACUMULADO!$BA$10</f>
        <v>155</v>
      </c>
      <c r="E12" s="61"/>
      <c r="F12" s="98">
        <v>5</v>
      </c>
      <c r="G12" s="86">
        <f t="shared" ref="G12:G16" si="3">IFERROR(ROUND(D12*100/B12,1),0)</f>
        <v>5.7</v>
      </c>
      <c r="H12" s="87" t="str">
        <f t="shared" si="0"/>
        <v/>
      </c>
      <c r="I12" s="87" t="str">
        <f t="shared" si="1"/>
        <v/>
      </c>
      <c r="J12" s="88">
        <f t="shared" si="2"/>
        <v>5.7</v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ACUMULADO!$BB$9</f>
        <v>1367</v>
      </c>
      <c r="C13" s="61"/>
      <c r="D13" s="80">
        <f>ACUMULADO!$BB$10</f>
        <v>184</v>
      </c>
      <c r="E13" s="61"/>
      <c r="F13" s="98">
        <v>5</v>
      </c>
      <c r="G13" s="86">
        <f t="shared" si="3"/>
        <v>13.5</v>
      </c>
      <c r="H13" s="87" t="str">
        <f t="shared" si="0"/>
        <v/>
      </c>
      <c r="I13" s="87" t="str">
        <f t="shared" si="1"/>
        <v/>
      </c>
      <c r="J13" s="88">
        <f t="shared" si="2"/>
        <v>13.5</v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ACUMULADO!$BC$9</f>
        <v>741</v>
      </c>
      <c r="C14" s="61"/>
      <c r="D14" s="80">
        <f>ACUMULADO!$BC$10</f>
        <v>8</v>
      </c>
      <c r="E14" s="61"/>
      <c r="F14" s="98">
        <v>5</v>
      </c>
      <c r="G14" s="86">
        <f t="shared" si="3"/>
        <v>1.1000000000000001</v>
      </c>
      <c r="H14" s="87" t="str">
        <f t="shared" si="0"/>
        <v/>
      </c>
      <c r="I14" s="87" t="str">
        <f t="shared" si="1"/>
        <v/>
      </c>
      <c r="J14" s="88">
        <f t="shared" si="2"/>
        <v>1.1000000000000001</v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ACUMULADO!$BD$9</f>
        <v>760</v>
      </c>
      <c r="C15" s="61"/>
      <c r="D15" s="80">
        <f>ACUMULADO!$BD$10</f>
        <v>81</v>
      </c>
      <c r="E15" s="61"/>
      <c r="F15" s="98">
        <v>5</v>
      </c>
      <c r="G15" s="86">
        <f t="shared" si="3"/>
        <v>10.7</v>
      </c>
      <c r="H15" s="87" t="str">
        <f t="shared" si="0"/>
        <v/>
      </c>
      <c r="I15" s="87" t="str">
        <f t="shared" si="1"/>
        <v/>
      </c>
      <c r="J15" s="88">
        <f t="shared" si="2"/>
        <v>10.7</v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ACUMULADO!$BE$9</f>
        <v>1193</v>
      </c>
      <c r="C16" s="61"/>
      <c r="D16" s="80">
        <f>ACUMULADO!$BE$10</f>
        <v>39</v>
      </c>
      <c r="E16" s="61"/>
      <c r="F16" s="98">
        <v>5</v>
      </c>
      <c r="G16" s="86">
        <f t="shared" si="3"/>
        <v>3.3</v>
      </c>
      <c r="H16" s="87" t="str">
        <f t="shared" si="0"/>
        <v/>
      </c>
      <c r="I16" s="87" t="str">
        <f t="shared" si="1"/>
        <v/>
      </c>
      <c r="J16" s="88">
        <f t="shared" si="2"/>
        <v>3.3</v>
      </c>
      <c r="T16" s="8"/>
      <c r="V16" s="52"/>
      <c r="W16" s="60"/>
    </row>
    <row r="17" spans="1:527" ht="18" customHeight="1" x14ac:dyDescent="0.25">
      <c r="C17"/>
      <c r="D17" s="5"/>
      <c r="E17"/>
      <c r="F17"/>
      <c r="G17"/>
      <c r="H17"/>
      <c r="I17"/>
      <c r="J17"/>
      <c r="T17" s="8"/>
      <c r="U17" s="8"/>
    </row>
    <row r="18" spans="1:527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527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527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527" s="8" customFormat="1" ht="18" customHeight="1" x14ac:dyDescent="0.25">
      <c r="A21" s="4"/>
      <c r="B21"/>
      <c r="C21" s="63"/>
      <c r="D21" s="64"/>
      <c r="E21" s="64"/>
      <c r="F21" s="65"/>
      <c r="G21"/>
      <c r="H21"/>
      <c r="I21"/>
      <c r="J21"/>
      <c r="K21" s="9"/>
      <c r="L21"/>
      <c r="M21"/>
      <c r="N21"/>
      <c r="O21"/>
      <c r="P21"/>
      <c r="Q21"/>
      <c r="R21"/>
      <c r="S21"/>
      <c r="U21" s="58"/>
      <c r="V21" s="78"/>
      <c r="W21" s="60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</row>
    <row r="22" spans="1:527" s="8" customFormat="1" ht="18" customHeight="1" x14ac:dyDescent="0.25">
      <c r="A22" s="66" t="s">
        <v>522</v>
      </c>
      <c r="B22"/>
      <c r="C22" s="63"/>
      <c r="D22" s="64"/>
      <c r="E22" s="64"/>
      <c r="F22" s="65"/>
      <c r="G22"/>
      <c r="H22"/>
      <c r="I22"/>
      <c r="J22"/>
      <c r="K22"/>
      <c r="L22"/>
      <c r="M22"/>
      <c r="N22"/>
      <c r="O22"/>
      <c r="P22"/>
      <c r="Q22"/>
      <c r="R22"/>
      <c r="S22"/>
      <c r="U22" s="58"/>
      <c r="V22" s="59" t="str">
        <f>A22</f>
        <v>PORCENTAJE DE SINTOMATICOS RESPIRATORIOS IDENTIFICADOS/META  EN &gt;15 AÑOS X 100.</v>
      </c>
      <c r="W22" s="60"/>
      <c r="Y22" s="24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</row>
    <row r="23" spans="1:527" s="8" customFormat="1" ht="48" customHeight="1" x14ac:dyDescent="0.25">
      <c r="A23" s="68" t="s">
        <v>2</v>
      </c>
      <c r="B23" s="69" t="s">
        <v>87</v>
      </c>
      <c r="C23" s="70" t="s">
        <v>69</v>
      </c>
      <c r="D23" s="271" t="s">
        <v>511</v>
      </c>
      <c r="E23" s="69" t="s">
        <v>1</v>
      </c>
      <c r="F23" s="71"/>
      <c r="G23" s="72" t="s">
        <v>9</v>
      </c>
      <c r="H23" s="73" t="str">
        <f>"DEFICIENTE &lt;= "&amp;$E$3</f>
        <v>DEFICIENTE &lt;= 15</v>
      </c>
      <c r="I23" s="73" t="str">
        <f>"PROCESO &gt; "&amp;$E$3&amp;"  -  &lt; "&amp;$F$3</f>
        <v>PROCESO &gt; 15  -  &lt; 16.7</v>
      </c>
      <c r="J23" s="73" t="str">
        <f>"OPTIMO &gt;= "&amp;$F$3</f>
        <v>OPTIMO &gt;= 16.7</v>
      </c>
      <c r="K23"/>
      <c r="L23"/>
      <c r="M23"/>
      <c r="N23"/>
      <c r="O23"/>
      <c r="P23"/>
      <c r="Q23"/>
      <c r="R23"/>
      <c r="S23"/>
      <c r="U23" s="58"/>
      <c r="V23" s="89" t="str">
        <f>$V$1&amp;"  "&amp;V22&amp;"  "&amp;$V$3&amp;"  "&amp;$V$2</f>
        <v>RED. MOYOBAMBA:  PORCENTAJE DE SINTOMATICOS RESPIRATORIOS IDENTIFICADOS/META  EN &gt;15 AÑOS X 100.  - POR MICROREDES :   ENERO - FEBRERO 2024</v>
      </c>
      <c r="W23" s="60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</row>
    <row r="24" spans="1:527" s="8" customFormat="1" ht="18" customHeight="1" thickBot="1" x14ac:dyDescent="0.3">
      <c r="A24" s="74" t="str">
        <f>Config!$B$15</f>
        <v>RED</v>
      </c>
      <c r="B24" s="75">
        <f>SUM(B25:B33)</f>
        <v>5309.55</v>
      </c>
      <c r="C24" s="75">
        <f>SUM(C25:C33)</f>
        <v>889</v>
      </c>
      <c r="D24" s="75">
        <f>SUM(D25:D33)</f>
        <v>865</v>
      </c>
      <c r="E24" s="75">
        <f>Config!$C$9</f>
        <v>16.666666666666668</v>
      </c>
      <c r="F24" s="76"/>
      <c r="G24" s="75">
        <f>IFERROR(ROUND(D24*100/B24,1),0)</f>
        <v>16.3</v>
      </c>
      <c r="H24" s="77" t="str">
        <f>IF(G24&lt;=$E$3,G24,"")</f>
        <v/>
      </c>
      <c r="I24" s="77">
        <f>IF(G24&gt;$E$3,IF(G24&lt;$F$3,G24,""),"")</f>
        <v>16.3</v>
      </c>
      <c r="J24" s="75" t="str">
        <f>IF(G24&gt;=$F$3,G24,"")</f>
        <v/>
      </c>
      <c r="K24"/>
      <c r="L24"/>
      <c r="M24"/>
      <c r="N24"/>
      <c r="O24"/>
      <c r="P24"/>
      <c r="Q24"/>
      <c r="R24"/>
      <c r="S24"/>
      <c r="U24" s="58"/>
      <c r="V24" s="59"/>
      <c r="W24" s="60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</row>
    <row r="25" spans="1:527" s="8" customFormat="1" ht="18" customHeight="1" x14ac:dyDescent="0.25">
      <c r="A25" s="79" t="str">
        <f>Config!$B$16</f>
        <v>HOSP</v>
      </c>
      <c r="B25" s="80">
        <f>METAS!$AW$8</f>
        <v>560</v>
      </c>
      <c r="C25" s="80">
        <f>ROUNDUP((B25/12)*Config!$C$6,0)</f>
        <v>94</v>
      </c>
      <c r="D25" s="80">
        <f>ACUMULADO!$AV$10</f>
        <v>102</v>
      </c>
      <c r="E25" s="81">
        <f>E24</f>
        <v>16.666666666666668</v>
      </c>
      <c r="F25" s="81"/>
      <c r="G25" s="82">
        <f>IFERROR(ROUND(D25*100/B25,1),0)</f>
        <v>18.2</v>
      </c>
      <c r="H25" s="83" t="str">
        <f>IF(G25&lt;=$E$3,G25,"")</f>
        <v/>
      </c>
      <c r="I25" s="83" t="str">
        <f>IF(G25&gt;$E$3,IF(G25&lt;$F$3,G25,""),"")</f>
        <v/>
      </c>
      <c r="J25" s="84">
        <f>IF(G25&gt;=$F$3,G25,"")</f>
        <v>18.2</v>
      </c>
      <c r="K25"/>
      <c r="L25"/>
      <c r="M25"/>
      <c r="N25"/>
      <c r="O25"/>
      <c r="P25"/>
      <c r="Q25"/>
      <c r="R25"/>
      <c r="S25"/>
      <c r="U25" s="58"/>
      <c r="V25" s="59"/>
      <c r="W25" s="60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</row>
    <row r="26" spans="1:527" s="8" customFormat="1" ht="18" customHeight="1" x14ac:dyDescent="0.25">
      <c r="A26" s="85" t="str">
        <f>Config!$B$17</f>
        <v>LLUI</v>
      </c>
      <c r="B26" s="80">
        <f>METAS!$AY$8</f>
        <v>2098.4</v>
      </c>
      <c r="C26" s="61">
        <f>ROUNDUP((B26/12)*Config!$C$6,0)</f>
        <v>350</v>
      </c>
      <c r="D26" s="80">
        <f>ACUMULADO!$AX$10</f>
        <v>42</v>
      </c>
      <c r="E26" s="81">
        <f t="shared" ref="E26:E33" si="4">E25</f>
        <v>16.666666666666668</v>
      </c>
      <c r="F26" s="90"/>
      <c r="G26" s="86">
        <f>IFERROR(ROUND(D26*100/B26,1),0)</f>
        <v>2</v>
      </c>
      <c r="H26" s="83">
        <f>IF(G26&lt;=$E$3,G26,"")</f>
        <v>2</v>
      </c>
      <c r="I26" s="83" t="str">
        <f t="shared" ref="I26:I33" si="5">IF(G26&gt;$E$3,IF(G26&lt;$F$3,G26,""),"")</f>
        <v/>
      </c>
      <c r="J26" s="84" t="str">
        <f t="shared" ref="J26:J33" si="6">IF(G26&gt;=$F$3,G26,"")</f>
        <v/>
      </c>
      <c r="K26"/>
      <c r="L26"/>
      <c r="M26"/>
      <c r="N26"/>
      <c r="O26"/>
      <c r="P26"/>
      <c r="Q26"/>
      <c r="R26"/>
      <c r="S26"/>
      <c r="U26" s="58"/>
      <c r="V26" s="59"/>
      <c r="W26" s="60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</row>
    <row r="27" spans="1:527" s="8" customFormat="1" ht="18" customHeight="1" x14ac:dyDescent="0.25">
      <c r="A27" s="85" t="str">
        <f>Config!$B$18</f>
        <v>JERI</v>
      </c>
      <c r="B27" s="80">
        <f>METAS!$AZ$8</f>
        <v>176.55</v>
      </c>
      <c r="C27" s="61">
        <f>ROUNDUP((B27/12)*Config!$C$6,0)</f>
        <v>30</v>
      </c>
      <c r="D27" s="80">
        <f>ACUMULADO!$AY$10</f>
        <v>113</v>
      </c>
      <c r="E27" s="81">
        <f t="shared" si="4"/>
        <v>16.666666666666668</v>
      </c>
      <c r="F27" s="90"/>
      <c r="G27" s="86">
        <f>IFERROR(ROUND(D27*100/B27,1),0)</f>
        <v>64</v>
      </c>
      <c r="H27" s="83" t="str">
        <f>IF(G27&lt;=$E$3,G27,"")</f>
        <v/>
      </c>
      <c r="I27" s="83" t="str">
        <f t="shared" si="5"/>
        <v/>
      </c>
      <c r="J27" s="84">
        <f t="shared" si="6"/>
        <v>64</v>
      </c>
      <c r="K27"/>
      <c r="L27"/>
      <c r="M27"/>
      <c r="N27"/>
      <c r="O27"/>
      <c r="P27"/>
      <c r="Q27"/>
      <c r="R27"/>
      <c r="S27"/>
      <c r="U27" s="58"/>
      <c r="V27" s="9"/>
      <c r="W27" s="60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</row>
    <row r="28" spans="1:527" s="8" customFormat="1" ht="18" customHeight="1" x14ac:dyDescent="0.25">
      <c r="A28" s="85" t="str">
        <f>Config!$B$19</f>
        <v>YANT</v>
      </c>
      <c r="B28" s="80">
        <f>METAS!$BA$8</f>
        <v>363.8</v>
      </c>
      <c r="C28" s="61">
        <f>ROUNDUP((B28/12)*Config!$C$6,0)</f>
        <v>61</v>
      </c>
      <c r="D28" s="80">
        <f>ACUMULADO!$AZ$10</f>
        <v>141</v>
      </c>
      <c r="E28" s="81">
        <f t="shared" si="4"/>
        <v>16.666666666666668</v>
      </c>
      <c r="F28" s="90"/>
      <c r="G28" s="86">
        <f>IFERROR(ROUND(D28*100/B28,1),0)</f>
        <v>38.799999999999997</v>
      </c>
      <c r="H28" s="83" t="str">
        <f>IF(G28&lt;=$E$3,G28,"")</f>
        <v/>
      </c>
      <c r="I28" s="83" t="str">
        <f t="shared" si="5"/>
        <v/>
      </c>
      <c r="J28" s="84">
        <f t="shared" si="6"/>
        <v>38.799999999999997</v>
      </c>
      <c r="K28"/>
      <c r="L28"/>
      <c r="M28"/>
      <c r="N28"/>
      <c r="O28"/>
      <c r="P28"/>
      <c r="Q28"/>
      <c r="R28"/>
      <c r="S28"/>
      <c r="U28" s="58"/>
      <c r="V28" s="9"/>
      <c r="W28" s="60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</row>
    <row r="29" spans="1:527" s="8" customFormat="1" ht="18" customHeight="1" x14ac:dyDescent="0.25">
      <c r="A29" s="85" t="str">
        <f>Config!$B$20</f>
        <v>SORI</v>
      </c>
      <c r="B29" s="80">
        <f>METAS!$BB$8</f>
        <v>874.85000000000014</v>
      </c>
      <c r="C29" s="61">
        <f>ROUNDUP((B29/12)*Config!$C$6,0)</f>
        <v>146</v>
      </c>
      <c r="D29" s="80">
        <f>ACUMULADO!$BA$10</f>
        <v>155</v>
      </c>
      <c r="E29" s="81">
        <f t="shared" si="4"/>
        <v>16.666666666666668</v>
      </c>
      <c r="F29" s="90"/>
      <c r="G29" s="86">
        <f t="shared" ref="G29:G33" si="7">IFERROR(ROUND(D29*100/B29,1),0)</f>
        <v>17.7</v>
      </c>
      <c r="H29" s="83" t="str">
        <f t="shared" ref="H29:H33" si="8">IF(G29&lt;=$E$3,G29,"")</f>
        <v/>
      </c>
      <c r="I29" s="83" t="str">
        <f t="shared" si="5"/>
        <v/>
      </c>
      <c r="J29" s="84">
        <f t="shared" si="6"/>
        <v>17.7</v>
      </c>
      <c r="K29"/>
      <c r="L29"/>
      <c r="M29"/>
      <c r="N29"/>
      <c r="O29"/>
      <c r="P29"/>
      <c r="Q29"/>
      <c r="R29"/>
      <c r="S29"/>
      <c r="V29" s="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</row>
    <row r="30" spans="1:527" s="8" customFormat="1" ht="18" customHeight="1" x14ac:dyDescent="0.25">
      <c r="A30" s="85" t="str">
        <f>Config!$B$21</f>
        <v>JEPE</v>
      </c>
      <c r="B30" s="80">
        <f>METAS!$BC$8</f>
        <v>342.65000000000003</v>
      </c>
      <c r="C30" s="61">
        <f>ROUNDUP((B30/12)*Config!$C$6,0)</f>
        <v>58</v>
      </c>
      <c r="D30" s="80">
        <f>ACUMULADO!$BB$10</f>
        <v>184</v>
      </c>
      <c r="E30" s="81">
        <f t="shared" si="4"/>
        <v>16.666666666666668</v>
      </c>
      <c r="F30" s="90"/>
      <c r="G30" s="86">
        <f t="shared" si="7"/>
        <v>53.7</v>
      </c>
      <c r="H30" s="83" t="str">
        <f t="shared" si="8"/>
        <v/>
      </c>
      <c r="I30" s="83" t="str">
        <f t="shared" si="5"/>
        <v/>
      </c>
      <c r="J30" s="84">
        <f t="shared" si="6"/>
        <v>53.7</v>
      </c>
      <c r="K30"/>
      <c r="L30"/>
      <c r="M30"/>
      <c r="N30"/>
      <c r="O30"/>
      <c r="P30"/>
      <c r="Q30"/>
      <c r="R30"/>
      <c r="S30"/>
      <c r="U30" s="58"/>
      <c r="V30" s="9"/>
      <c r="W30" s="6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</row>
    <row r="31" spans="1:527" s="8" customFormat="1" ht="18" customHeight="1" x14ac:dyDescent="0.25">
      <c r="A31" s="85" t="str">
        <f>Config!$B$22</f>
        <v>ROQU</v>
      </c>
      <c r="B31" s="80">
        <f>METAS!$BD$8</f>
        <v>301.60000000000002</v>
      </c>
      <c r="C31" s="61">
        <f>ROUNDUP((B31/12)*Config!$C$6,0)</f>
        <v>51</v>
      </c>
      <c r="D31" s="80">
        <f>ACUMULADO!$BC$10</f>
        <v>8</v>
      </c>
      <c r="E31" s="81">
        <f t="shared" si="4"/>
        <v>16.666666666666668</v>
      </c>
      <c r="F31" s="90"/>
      <c r="G31" s="86">
        <f t="shared" si="7"/>
        <v>2.7</v>
      </c>
      <c r="H31" s="83">
        <f t="shared" si="8"/>
        <v>2.7</v>
      </c>
      <c r="I31" s="83" t="str">
        <f t="shared" si="5"/>
        <v/>
      </c>
      <c r="J31" s="84" t="str">
        <f t="shared" si="6"/>
        <v/>
      </c>
      <c r="K31"/>
      <c r="L31"/>
      <c r="M31"/>
      <c r="N31"/>
      <c r="O31"/>
      <c r="P31"/>
      <c r="Q31"/>
      <c r="R31"/>
      <c r="S31"/>
      <c r="U31" s="58"/>
      <c r="V31" s="9"/>
      <c r="W31" s="60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</row>
    <row r="32" spans="1:527" s="8" customFormat="1" ht="18" customHeight="1" x14ac:dyDescent="0.25">
      <c r="A32" s="85" t="str">
        <f>Config!$B$23</f>
        <v>CALZ</v>
      </c>
      <c r="B32" s="80">
        <f>METAS!$BE$8</f>
        <v>257.75</v>
      </c>
      <c r="C32" s="61">
        <f>ROUNDUP((B32/12)*Config!$C$6,0)</f>
        <v>43</v>
      </c>
      <c r="D32" s="80">
        <f>ACUMULADO!$BD$10</f>
        <v>81</v>
      </c>
      <c r="E32" s="81">
        <f t="shared" si="4"/>
        <v>16.666666666666668</v>
      </c>
      <c r="F32" s="90"/>
      <c r="G32" s="86">
        <f t="shared" si="7"/>
        <v>31.4</v>
      </c>
      <c r="H32" s="83" t="str">
        <f t="shared" si="8"/>
        <v/>
      </c>
      <c r="I32" s="83" t="str">
        <f t="shared" si="5"/>
        <v/>
      </c>
      <c r="J32" s="84">
        <f t="shared" si="6"/>
        <v>31.4</v>
      </c>
      <c r="K32"/>
      <c r="L32"/>
      <c r="M32"/>
      <c r="N32"/>
      <c r="O32"/>
      <c r="P32"/>
      <c r="Q32"/>
      <c r="R32"/>
      <c r="S32"/>
      <c r="V32" s="78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</row>
    <row r="33" spans="1:527" s="8" customFormat="1" ht="18" customHeight="1" x14ac:dyDescent="0.25">
      <c r="A33" s="85" t="str">
        <f>Config!$B$24</f>
        <v>PUEB</v>
      </c>
      <c r="B33" s="80">
        <f>METAS!$BF$8</f>
        <v>333.95000000000005</v>
      </c>
      <c r="C33" s="61">
        <f>ROUNDUP((B33/12)*Config!$C$6,0)</f>
        <v>56</v>
      </c>
      <c r="D33" s="80">
        <f>ACUMULADO!$BE$10</f>
        <v>39</v>
      </c>
      <c r="E33" s="81">
        <f t="shared" si="4"/>
        <v>16.666666666666668</v>
      </c>
      <c r="F33" s="90"/>
      <c r="G33" s="86">
        <f t="shared" si="7"/>
        <v>11.7</v>
      </c>
      <c r="H33" s="83">
        <f t="shared" si="8"/>
        <v>11.7</v>
      </c>
      <c r="I33" s="83" t="str">
        <f t="shared" si="5"/>
        <v/>
      </c>
      <c r="J33" s="84" t="str">
        <f t="shared" si="6"/>
        <v/>
      </c>
      <c r="K33"/>
      <c r="L33"/>
      <c r="M33"/>
      <c r="N33"/>
      <c r="O33"/>
      <c r="P33"/>
      <c r="Q33"/>
      <c r="R33"/>
      <c r="S33"/>
      <c r="U33" s="58"/>
      <c r="V33" s="78"/>
      <c r="W33" s="60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</row>
    <row r="34" spans="1:527" s="8" customFormat="1" ht="18" customHeight="1" x14ac:dyDescent="0.25">
      <c r="A34" s="4"/>
      <c r="B34"/>
      <c r="C34"/>
      <c r="D34" s="63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V34" s="78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</row>
    <row r="35" spans="1:527" s="8" customFormat="1" ht="18" customHeight="1" x14ac:dyDescent="0.25">
      <c r="A35" s="4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V35" s="78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</row>
    <row r="36" spans="1:527" s="8" customFormat="1" ht="18" customHeight="1" x14ac:dyDescent="0.25">
      <c r="A36" s="4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V36" s="78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</row>
    <row r="37" spans="1:527" s="8" customFormat="1" ht="18" customHeight="1" x14ac:dyDescent="0.25">
      <c r="A37" s="91"/>
      <c r="B37" s="65"/>
      <c r="C37" s="63"/>
      <c r="D37" s="65"/>
      <c r="E37" s="65"/>
      <c r="F37" s="65"/>
      <c r="G37"/>
      <c r="H37" s="65"/>
      <c r="I37" s="65"/>
      <c r="J37" s="65"/>
      <c r="K37"/>
      <c r="L37"/>
      <c r="M37"/>
      <c r="N37"/>
      <c r="O37"/>
      <c r="P37"/>
      <c r="Q37"/>
      <c r="R37"/>
      <c r="S37"/>
      <c r="U37" s="58"/>
      <c r="V37" s="78"/>
      <c r="W37" s="60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</row>
    <row r="38" spans="1:527" s="8" customFormat="1" ht="18" customHeight="1" x14ac:dyDescent="0.25">
      <c r="A38" s="91"/>
      <c r="B38" s="65"/>
      <c r="C38" s="63"/>
      <c r="D38" s="65"/>
      <c r="E38" s="65"/>
      <c r="F38" s="65"/>
      <c r="G38"/>
      <c r="H38" s="65"/>
      <c r="I38" s="65"/>
      <c r="J38" s="65"/>
      <c r="K38"/>
      <c r="L38"/>
      <c r="M38"/>
      <c r="N38"/>
      <c r="O38"/>
      <c r="P38"/>
      <c r="Q38"/>
      <c r="R38"/>
      <c r="S38"/>
      <c r="U38" s="58"/>
      <c r="V38" s="78"/>
      <c r="W38" s="60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</row>
    <row r="39" spans="1:527" s="8" customFormat="1" ht="18" customHeight="1" x14ac:dyDescent="0.25">
      <c r="A39" s="91"/>
      <c r="B39" s="65"/>
      <c r="C39" s="63"/>
      <c r="D39" s="65"/>
      <c r="E39" s="65"/>
      <c r="F39" s="65"/>
      <c r="G39"/>
      <c r="H39" s="65"/>
      <c r="I39" s="65"/>
      <c r="J39" s="65"/>
      <c r="K39"/>
      <c r="L39"/>
      <c r="M39"/>
      <c r="N39"/>
      <c r="O39"/>
      <c r="P39"/>
      <c r="Q39"/>
      <c r="R39"/>
      <c r="S39"/>
      <c r="U39" s="58"/>
      <c r="V39" s="78"/>
      <c r="W39" s="60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</row>
    <row r="40" spans="1:527" s="8" customFormat="1" ht="18" customHeight="1" x14ac:dyDescent="0.25">
      <c r="A40" s="91"/>
      <c r="B40" s="65"/>
      <c r="C40" s="63"/>
      <c r="D40" s="65"/>
      <c r="E40" s="65"/>
      <c r="F40" s="65"/>
      <c r="G40"/>
      <c r="H40" s="65"/>
      <c r="I40" s="65"/>
      <c r="J40" s="65"/>
      <c r="K40"/>
      <c r="L40"/>
      <c r="M40"/>
      <c r="N40"/>
      <c r="O40"/>
      <c r="P40"/>
      <c r="Q40"/>
      <c r="R40"/>
      <c r="S40"/>
      <c r="U40" s="58"/>
      <c r="V40" s="78"/>
      <c r="W40" s="6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</row>
    <row r="41" spans="1:527" s="8" customFormat="1" ht="18" customHeight="1" x14ac:dyDescent="0.25">
      <c r="A41" s="91"/>
      <c r="B41" s="65"/>
      <c r="C41" s="63"/>
      <c r="D41" s="65"/>
      <c r="E41" s="65"/>
      <c r="F41" s="65"/>
      <c r="G41"/>
      <c r="H41" s="65"/>
      <c r="I41" s="65"/>
      <c r="J41" s="65"/>
      <c r="K41"/>
      <c r="L41"/>
      <c r="M41"/>
      <c r="N41"/>
      <c r="O41"/>
      <c r="P41"/>
      <c r="Q41"/>
      <c r="R41"/>
      <c r="S41"/>
      <c r="U41" s="58"/>
      <c r="V41" s="78"/>
      <c r="W41" s="60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</row>
    <row r="42" spans="1:527" s="8" customFormat="1" ht="18" customHeight="1" x14ac:dyDescent="0.25">
      <c r="A42" s="4"/>
      <c r="B42"/>
      <c r="C42" s="63"/>
      <c r="D42" s="64"/>
      <c r="E42" s="64"/>
      <c r="F42" s="65"/>
      <c r="G42"/>
      <c r="H42"/>
      <c r="I42"/>
      <c r="J42"/>
      <c r="K42" s="9"/>
      <c r="L42"/>
      <c r="M42"/>
      <c r="N42"/>
      <c r="O42"/>
      <c r="P42"/>
      <c r="Q42"/>
      <c r="R42"/>
      <c r="S42"/>
      <c r="U42" s="58"/>
      <c r="V42" s="78"/>
      <c r="W42" s="60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</row>
    <row r="43" spans="1:527" s="8" customFormat="1" ht="18" customHeight="1" x14ac:dyDescent="0.25">
      <c r="A43" s="66" t="str">
        <f>METAS!B9</f>
        <v>PORCENTAJE DE CONTACTOS EXAMINADOS DE TBC/CONTACTOS CENSADOS</v>
      </c>
      <c r="B43"/>
      <c r="C43" s="63"/>
      <c r="D43" s="64"/>
      <c r="E43" s="64"/>
      <c r="F43" s="65"/>
      <c r="G43"/>
      <c r="H43"/>
      <c r="I43"/>
      <c r="J43"/>
      <c r="K43"/>
      <c r="L43"/>
      <c r="M43"/>
      <c r="N43"/>
      <c r="O43"/>
      <c r="P43"/>
      <c r="Q43"/>
      <c r="R43"/>
      <c r="S43"/>
      <c r="U43" s="58"/>
      <c r="V43" s="59" t="str">
        <f>A43</f>
        <v>PORCENTAJE DE CONTACTOS EXAMINADOS DE TBC/CONTACTOS CENSADOS</v>
      </c>
      <c r="W43" s="60"/>
      <c r="Y43" s="24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</row>
    <row r="44" spans="1:527" s="8" customFormat="1" ht="48" customHeight="1" x14ac:dyDescent="0.25">
      <c r="A44" s="68" t="s">
        <v>2</v>
      </c>
      <c r="B44" s="69" t="s">
        <v>523</v>
      </c>
      <c r="C44" s="70"/>
      <c r="D44" s="69" t="s">
        <v>524</v>
      </c>
      <c r="E44" s="69" t="s">
        <v>1</v>
      </c>
      <c r="F44" s="71"/>
      <c r="G44" s="72" t="s">
        <v>9</v>
      </c>
      <c r="H44" s="73" t="str">
        <f>"DEFICIENTE &lt;= "&amp;$H$3</f>
        <v>DEFICIENTE &lt;= 90</v>
      </c>
      <c r="I44" s="73" t="str">
        <f>"PROCESO &gt; "&amp;$H$3&amp;"  -  &lt; "&amp;$I$3</f>
        <v>PROCESO &gt; 90  -  &lt; 100</v>
      </c>
      <c r="J44" s="73" t="str">
        <f>"OPTIMO &gt;= "&amp;$I$3</f>
        <v>OPTIMO &gt;= 100</v>
      </c>
      <c r="K44"/>
      <c r="L44"/>
      <c r="M44"/>
      <c r="N44"/>
      <c r="O44"/>
      <c r="P44"/>
      <c r="Q44"/>
      <c r="R44"/>
      <c r="S44"/>
      <c r="U44" s="58"/>
      <c r="V44" s="89" t="str">
        <f>$V$1&amp;"  "&amp;V43&amp;"  "&amp;$V$3&amp;"  "&amp;$V$2</f>
        <v>RED. MOYOBAMBA:  PORCENTAJE DE CONTACTOS EXAMINADOS DE TBC/CONTACTOS CENSADOS  - POR MICROREDES :   ENERO - FEBRERO 2024</v>
      </c>
      <c r="W44" s="60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</row>
    <row r="45" spans="1:527" s="8" customFormat="1" ht="18" customHeight="1" thickBot="1" x14ac:dyDescent="0.3">
      <c r="A45" s="74" t="str">
        <f>Config!$B$15</f>
        <v>RED</v>
      </c>
      <c r="B45" s="75">
        <f>SUM(B46:B54)</f>
        <v>32</v>
      </c>
      <c r="C45" s="75"/>
      <c r="D45" s="75">
        <f>SUM(D46:D54)</f>
        <v>15</v>
      </c>
      <c r="E45" s="75">
        <f>Config!$D$9</f>
        <v>100</v>
      </c>
      <c r="F45" s="76"/>
      <c r="G45" s="75">
        <f t="shared" ref="G45:G54" si="9">IFERROR(ROUND(D45*100/B45,2),0)</f>
        <v>46.88</v>
      </c>
      <c r="H45" s="77">
        <f>IF(G45&lt;=$H$3,G45,"")</f>
        <v>46.88</v>
      </c>
      <c r="I45" s="77" t="str">
        <f>IF(G45&gt;$H$3,IF(G45&lt;$I$3,G45,""),"")</f>
        <v/>
      </c>
      <c r="J45" s="75" t="str">
        <f>IF(G45&gt;=$I$3,G45,"")</f>
        <v/>
      </c>
      <c r="K45"/>
      <c r="L45"/>
      <c r="M45"/>
      <c r="N45"/>
      <c r="O45"/>
      <c r="P45"/>
      <c r="Q45"/>
      <c r="R45"/>
      <c r="S45"/>
      <c r="U45" s="58"/>
      <c r="V45" s="59"/>
      <c r="W45" s="60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</row>
    <row r="46" spans="1:527" s="8" customFormat="1" ht="18" customHeight="1" x14ac:dyDescent="0.25">
      <c r="A46" s="79" t="str">
        <f>Config!$B$16</f>
        <v>HOSP</v>
      </c>
      <c r="B46" s="80">
        <f>$E$89*4</f>
        <v>12</v>
      </c>
      <c r="C46" s="80"/>
      <c r="D46" s="80">
        <f>ACUMULADO!$AV$11</f>
        <v>0</v>
      </c>
      <c r="E46" s="81">
        <f>E45</f>
        <v>100</v>
      </c>
      <c r="F46" s="81"/>
      <c r="G46" s="82">
        <f>IFERROR(ROUND(D46*100/B46,2),0)</f>
        <v>0</v>
      </c>
      <c r="H46" s="83">
        <f>IF(G46&lt;=$H$3,G46,"")</f>
        <v>0</v>
      </c>
      <c r="I46" s="83" t="str">
        <f>IF(G46&gt;$H$3,IF(G46&lt;$I$3,G46,""),"")</f>
        <v/>
      </c>
      <c r="J46" s="84" t="str">
        <f>IF(G46&gt;=$I$3,G46,"")</f>
        <v/>
      </c>
      <c r="K46"/>
      <c r="L46"/>
      <c r="M46"/>
      <c r="N46"/>
      <c r="O46"/>
      <c r="P46"/>
      <c r="Q46"/>
      <c r="R46"/>
      <c r="S46"/>
      <c r="U46" s="58"/>
      <c r="V46" s="59"/>
      <c r="W46" s="60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</row>
    <row r="47" spans="1:527" s="8" customFormat="1" ht="18" customHeight="1" x14ac:dyDescent="0.25">
      <c r="A47" s="85" t="str">
        <f>Config!$B$17</f>
        <v>LLUI</v>
      </c>
      <c r="B47" s="80">
        <f>$E$90*4</f>
        <v>12</v>
      </c>
      <c r="C47" s="61"/>
      <c r="D47" s="80">
        <f>ACUMULADO!$AX$11</f>
        <v>7</v>
      </c>
      <c r="E47" s="81">
        <f t="shared" ref="E47:E54" si="10">E46</f>
        <v>100</v>
      </c>
      <c r="F47" s="90"/>
      <c r="G47" s="86">
        <f t="shared" si="9"/>
        <v>58.33</v>
      </c>
      <c r="H47" s="83">
        <f t="shared" ref="H47:H54" si="11">IF(G47&lt;=$H$3,G47,"")</f>
        <v>58.33</v>
      </c>
      <c r="I47" s="83" t="str">
        <f t="shared" ref="I47:I54" si="12">IF(G47&gt;$H$3,IF(G47&lt;$I$3,G47,""),"")</f>
        <v/>
      </c>
      <c r="J47" s="84" t="str">
        <f t="shared" ref="J47:J54" si="13">IF(G47&gt;=$I$3,G47,"")</f>
        <v/>
      </c>
      <c r="K47"/>
      <c r="L47"/>
      <c r="M47"/>
      <c r="N47"/>
      <c r="O47"/>
      <c r="P47"/>
      <c r="Q47"/>
      <c r="R47"/>
      <c r="S47"/>
      <c r="U47" s="58"/>
      <c r="V47" s="59"/>
      <c r="W47" s="60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</row>
    <row r="48" spans="1:527" s="8" customFormat="1" ht="18" customHeight="1" x14ac:dyDescent="0.25">
      <c r="A48" s="85" t="str">
        <f>Config!$B$18</f>
        <v>JERI</v>
      </c>
      <c r="B48" s="80">
        <f>$E$91*4</f>
        <v>0</v>
      </c>
      <c r="C48" s="61"/>
      <c r="D48" s="80">
        <f>ACUMULADO!$AY$11</f>
        <v>0</v>
      </c>
      <c r="E48" s="81">
        <f t="shared" si="10"/>
        <v>100</v>
      </c>
      <c r="F48" s="90"/>
      <c r="G48" s="86">
        <f t="shared" si="9"/>
        <v>0</v>
      </c>
      <c r="H48" s="83">
        <f t="shared" si="11"/>
        <v>0</v>
      </c>
      <c r="I48" s="83" t="str">
        <f t="shared" si="12"/>
        <v/>
      </c>
      <c r="J48" s="84" t="str">
        <f t="shared" si="13"/>
        <v/>
      </c>
      <c r="K48"/>
      <c r="L48"/>
      <c r="M48"/>
      <c r="N48"/>
      <c r="O48"/>
      <c r="P48"/>
      <c r="Q48"/>
      <c r="R48"/>
      <c r="S48"/>
      <c r="U48" s="58"/>
      <c r="V48" s="9"/>
      <c r="W48" s="60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</row>
    <row r="49" spans="1:527" s="8" customFormat="1" ht="18" customHeight="1" x14ac:dyDescent="0.25">
      <c r="A49" s="85" t="str">
        <f>Config!$B$19</f>
        <v>YANT</v>
      </c>
      <c r="B49" s="80">
        <f>$E$92*4</f>
        <v>0</v>
      </c>
      <c r="C49" s="61"/>
      <c r="D49" s="80">
        <f>ACUMULADO!$AZ$11</f>
        <v>0</v>
      </c>
      <c r="E49" s="81">
        <f t="shared" si="10"/>
        <v>100</v>
      </c>
      <c r="F49" s="90"/>
      <c r="G49" s="86">
        <f t="shared" si="9"/>
        <v>0</v>
      </c>
      <c r="H49" s="83">
        <f t="shared" si="11"/>
        <v>0</v>
      </c>
      <c r="I49" s="83" t="str">
        <f t="shared" si="12"/>
        <v/>
      </c>
      <c r="J49" s="84" t="str">
        <f t="shared" si="13"/>
        <v/>
      </c>
      <c r="K49"/>
      <c r="L49"/>
      <c r="M49"/>
      <c r="N49"/>
      <c r="O49"/>
      <c r="P49"/>
      <c r="Q49"/>
      <c r="R49"/>
      <c r="S49"/>
      <c r="U49" s="58"/>
      <c r="V49" s="9"/>
      <c r="W49" s="60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</row>
    <row r="50" spans="1:527" s="8" customFormat="1" ht="18" customHeight="1" x14ac:dyDescent="0.25">
      <c r="A50" s="85" t="str">
        <f>Config!$B$20</f>
        <v>SORI</v>
      </c>
      <c r="B50" s="80">
        <f>$E$93*4</f>
        <v>8</v>
      </c>
      <c r="C50" s="61"/>
      <c r="D50" s="80">
        <f>ACUMULADO!$BA$11</f>
        <v>8</v>
      </c>
      <c r="E50" s="81">
        <f t="shared" si="10"/>
        <v>100</v>
      </c>
      <c r="F50" s="90"/>
      <c r="G50" s="86">
        <f t="shared" si="9"/>
        <v>100</v>
      </c>
      <c r="H50" s="83" t="str">
        <f t="shared" si="11"/>
        <v/>
      </c>
      <c r="I50" s="83" t="str">
        <f t="shared" si="12"/>
        <v/>
      </c>
      <c r="J50" s="84">
        <f t="shared" si="13"/>
        <v>100</v>
      </c>
      <c r="K50"/>
      <c r="L50"/>
      <c r="M50"/>
      <c r="N50"/>
      <c r="O50"/>
      <c r="P50"/>
      <c r="Q50"/>
      <c r="R50"/>
      <c r="S50"/>
      <c r="V50" s="9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</row>
    <row r="51" spans="1:527" s="8" customFormat="1" ht="18" customHeight="1" x14ac:dyDescent="0.25">
      <c r="A51" s="85" t="str">
        <f>Config!$B$21</f>
        <v>JEPE</v>
      </c>
      <c r="B51" s="80">
        <f>$E$94*4</f>
        <v>0</v>
      </c>
      <c r="C51" s="61"/>
      <c r="D51" s="80">
        <f>ACUMULADO!$BB$11</f>
        <v>0</v>
      </c>
      <c r="E51" s="81">
        <f t="shared" si="10"/>
        <v>100</v>
      </c>
      <c r="F51" s="90"/>
      <c r="G51" s="86">
        <f>IFERROR(ROUND(D51*100/B51,2),0)</f>
        <v>0</v>
      </c>
      <c r="H51" s="83">
        <f t="shared" si="11"/>
        <v>0</v>
      </c>
      <c r="I51" s="83" t="str">
        <f t="shared" si="12"/>
        <v/>
      </c>
      <c r="J51" s="84" t="str">
        <f t="shared" si="13"/>
        <v/>
      </c>
      <c r="K51"/>
      <c r="L51"/>
      <c r="M51"/>
      <c r="N51"/>
      <c r="O51"/>
      <c r="P51"/>
      <c r="Q51"/>
      <c r="R51"/>
      <c r="S51"/>
      <c r="U51" s="58"/>
      <c r="V51" s="9"/>
      <c r="W51" s="60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</row>
    <row r="52" spans="1:527" s="8" customFormat="1" ht="18" customHeight="1" x14ac:dyDescent="0.25">
      <c r="A52" s="85" t="str">
        <f>Config!$B$22</f>
        <v>ROQU</v>
      </c>
      <c r="B52" s="80">
        <f>$E$95*4</f>
        <v>0</v>
      </c>
      <c r="C52" s="61"/>
      <c r="D52" s="80">
        <f>ACUMULADO!$BC$11</f>
        <v>0</v>
      </c>
      <c r="E52" s="81">
        <f t="shared" si="10"/>
        <v>100</v>
      </c>
      <c r="F52" s="90"/>
      <c r="G52" s="86">
        <f>IFERROR(ROUND(D52*100/B52,2),0)</f>
        <v>0</v>
      </c>
      <c r="H52" s="83">
        <f t="shared" si="11"/>
        <v>0</v>
      </c>
      <c r="I52" s="83" t="str">
        <f t="shared" si="12"/>
        <v/>
      </c>
      <c r="J52" s="84" t="str">
        <f t="shared" si="13"/>
        <v/>
      </c>
      <c r="K52"/>
      <c r="L52"/>
      <c r="M52"/>
      <c r="N52"/>
      <c r="O52"/>
      <c r="P52"/>
      <c r="Q52"/>
      <c r="R52"/>
      <c r="S52"/>
      <c r="U52" s="58"/>
      <c r="V52" s="9"/>
      <c r="W52" s="60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</row>
    <row r="53" spans="1:527" s="8" customFormat="1" ht="18" customHeight="1" x14ac:dyDescent="0.25">
      <c r="A53" s="85" t="str">
        <f>Config!$B$23</f>
        <v>CALZ</v>
      </c>
      <c r="B53" s="80">
        <f>$E$96*4</f>
        <v>0</v>
      </c>
      <c r="C53" s="61"/>
      <c r="D53" s="80">
        <f>ACUMULADO!$BD$11</f>
        <v>0</v>
      </c>
      <c r="E53" s="81">
        <f t="shared" si="10"/>
        <v>100</v>
      </c>
      <c r="F53" s="90"/>
      <c r="G53" s="86">
        <f t="shared" si="9"/>
        <v>0</v>
      </c>
      <c r="H53" s="83">
        <f t="shared" si="11"/>
        <v>0</v>
      </c>
      <c r="I53" s="83" t="str">
        <f t="shared" si="12"/>
        <v/>
      </c>
      <c r="J53" s="84" t="str">
        <f t="shared" si="13"/>
        <v/>
      </c>
      <c r="K53"/>
      <c r="L53"/>
      <c r="M53"/>
      <c r="N53"/>
      <c r="O53"/>
      <c r="P53"/>
      <c r="Q53"/>
      <c r="R53"/>
      <c r="S53"/>
      <c r="V53" s="78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</row>
    <row r="54" spans="1:527" s="8" customFormat="1" ht="18" customHeight="1" x14ac:dyDescent="0.25">
      <c r="A54" s="85" t="str">
        <f>Config!$B$24</f>
        <v>PUEB</v>
      </c>
      <c r="B54" s="80">
        <f>$E$97*4</f>
        <v>0</v>
      </c>
      <c r="C54" s="61"/>
      <c r="D54" s="80">
        <f>ACUMULADO!$BE$11</f>
        <v>0</v>
      </c>
      <c r="E54" s="81">
        <f t="shared" si="10"/>
        <v>100</v>
      </c>
      <c r="F54" s="90"/>
      <c r="G54" s="86">
        <f t="shared" si="9"/>
        <v>0</v>
      </c>
      <c r="H54" s="83">
        <f t="shared" si="11"/>
        <v>0</v>
      </c>
      <c r="I54" s="83" t="str">
        <f t="shared" si="12"/>
        <v/>
      </c>
      <c r="J54" s="84" t="str">
        <f t="shared" si="13"/>
        <v/>
      </c>
      <c r="K54"/>
      <c r="L54"/>
      <c r="M54"/>
      <c r="N54"/>
      <c r="O54"/>
      <c r="P54"/>
      <c r="Q54"/>
      <c r="R54"/>
      <c r="S54"/>
      <c r="U54" s="58"/>
      <c r="V54" s="78"/>
      <c r="W54" s="60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</row>
    <row r="55" spans="1:527" s="8" customFormat="1" ht="18" customHeight="1" x14ac:dyDescent="0.25">
      <c r="A55" s="4"/>
      <c r="B55"/>
      <c r="C55"/>
      <c r="D55" s="63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V55" s="78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</row>
    <row r="56" spans="1:527" s="8" customFormat="1" ht="18" customHeight="1" x14ac:dyDescent="0.25">
      <c r="A56" s="4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V56" s="78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</row>
    <row r="57" spans="1:527" s="8" customFormat="1" ht="18" customHeight="1" x14ac:dyDescent="0.25">
      <c r="A57" s="4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V57" s="78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</row>
    <row r="58" spans="1:527" s="8" customFormat="1" ht="18" customHeight="1" x14ac:dyDescent="0.25">
      <c r="A58" s="91"/>
      <c r="B58" s="65"/>
      <c r="C58" s="63"/>
      <c r="D58" s="65"/>
      <c r="E58" s="65"/>
      <c r="F58" s="65"/>
      <c r="G58" s="65"/>
      <c r="H58" s="65"/>
      <c r="I58" s="65"/>
      <c r="J58" s="65"/>
      <c r="K58"/>
      <c r="L58"/>
      <c r="M58"/>
      <c r="N58"/>
      <c r="O58"/>
      <c r="P58"/>
      <c r="Q58"/>
      <c r="R58"/>
      <c r="S58"/>
      <c r="U58" s="58"/>
      <c r="V58" s="78"/>
      <c r="W58" s="60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</row>
    <row r="59" spans="1:527" s="8" customFormat="1" ht="18" customHeight="1" x14ac:dyDescent="0.25">
      <c r="A59" s="91"/>
      <c r="B59" s="65"/>
      <c r="C59" s="63"/>
      <c r="D59" s="65"/>
      <c r="E59" s="65"/>
      <c r="F59" s="65"/>
      <c r="G59" s="65"/>
      <c r="H59" s="65"/>
      <c r="I59" s="65"/>
      <c r="J59" s="65"/>
      <c r="K59"/>
      <c r="L59"/>
      <c r="M59"/>
      <c r="N59"/>
      <c r="O59"/>
      <c r="P59"/>
      <c r="Q59"/>
      <c r="R59"/>
      <c r="S59"/>
      <c r="U59" s="58"/>
      <c r="V59" s="78"/>
      <c r="W59" s="60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</row>
    <row r="60" spans="1:527" s="8" customFormat="1" ht="18" customHeight="1" x14ac:dyDescent="0.25">
      <c r="A60" s="91"/>
      <c r="B60" s="65"/>
      <c r="C60" s="63"/>
      <c r="D60" s="65"/>
      <c r="E60" s="65"/>
      <c r="F60" s="65"/>
      <c r="G60" s="65"/>
      <c r="H60" s="65"/>
      <c r="I60" s="65"/>
      <c r="J60" s="65"/>
      <c r="K60"/>
      <c r="L60"/>
      <c r="M60"/>
      <c r="N60"/>
      <c r="O60"/>
      <c r="P60"/>
      <c r="Q60"/>
      <c r="R60"/>
      <c r="S60"/>
      <c r="U60" s="58"/>
      <c r="V60" s="78"/>
      <c r="W60" s="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</row>
    <row r="61" spans="1:527" s="8" customFormat="1" ht="18" customHeight="1" x14ac:dyDescent="0.25">
      <c r="A61" s="91"/>
      <c r="B61" s="65"/>
      <c r="C61" s="63"/>
      <c r="D61" s="65"/>
      <c r="E61" s="65"/>
      <c r="F61" s="65"/>
      <c r="G61" s="65"/>
      <c r="H61" s="65"/>
      <c r="I61" s="65"/>
      <c r="J61" s="65"/>
      <c r="K61"/>
      <c r="L61"/>
      <c r="M61"/>
      <c r="N61"/>
      <c r="O61"/>
      <c r="P61"/>
      <c r="Q61"/>
      <c r="R61"/>
      <c r="S61"/>
      <c r="U61" s="58"/>
      <c r="V61" s="78"/>
      <c r="W61" s="60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</row>
    <row r="62" spans="1:527" s="8" customFormat="1" ht="18" customHeight="1" x14ac:dyDescent="0.25">
      <c r="A62" s="91"/>
      <c r="B62" s="65"/>
      <c r="C62" s="63"/>
      <c r="D62" s="65"/>
      <c r="E62" s="65"/>
      <c r="F62" s="65"/>
      <c r="G62" s="65"/>
      <c r="H62" s="65"/>
      <c r="I62" s="65"/>
      <c r="J62" s="65"/>
      <c r="K62"/>
      <c r="L62"/>
      <c r="M62"/>
      <c r="N62"/>
      <c r="O62"/>
      <c r="P62"/>
      <c r="Q62"/>
      <c r="R62"/>
      <c r="S62"/>
      <c r="U62" s="58"/>
      <c r="V62" s="78"/>
      <c r="W62" s="60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</row>
    <row r="63" spans="1:527" s="8" customFormat="1" ht="18" customHeight="1" x14ac:dyDescent="0.25">
      <c r="A63" s="92"/>
      <c r="B63" s="65"/>
      <c r="C63" s="63"/>
      <c r="D63" s="65"/>
      <c r="E63" s="65"/>
      <c r="F63" s="65"/>
      <c r="G63" s="65"/>
      <c r="H63" s="65"/>
      <c r="I63" s="65"/>
      <c r="J63" s="65"/>
      <c r="K63"/>
      <c r="L63"/>
      <c r="M63"/>
      <c r="N63"/>
      <c r="O63"/>
      <c r="P63"/>
      <c r="Q63"/>
      <c r="R63"/>
      <c r="S63"/>
      <c r="U63" s="58"/>
      <c r="V63" s="78"/>
      <c r="W63" s="60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</row>
    <row r="64" spans="1:527" s="8" customFormat="1" ht="18" customHeight="1" x14ac:dyDescent="0.25">
      <c r="A64" s="93" t="str">
        <f>METAS!B10</f>
        <v>PORCENTAJE DE CASOS DE TBC TAMIZADOS PARA VIH</v>
      </c>
      <c r="B64" s="65"/>
      <c r="C64" s="63"/>
      <c r="D64" s="65"/>
      <c r="E64" s="65"/>
      <c r="F64" s="65"/>
      <c r="G64" s="65"/>
      <c r="H64" s="65"/>
      <c r="I64" s="65"/>
      <c r="J64" s="65"/>
      <c r="K64"/>
      <c r="L64"/>
      <c r="M64"/>
      <c r="N64"/>
      <c r="O64"/>
      <c r="P64"/>
      <c r="Q64"/>
      <c r="R64"/>
      <c r="S64"/>
      <c r="U64" s="58"/>
      <c r="V64" s="59" t="str">
        <f>A64</f>
        <v>PORCENTAJE DE CASOS DE TBC TAMIZADOS PARA VIH</v>
      </c>
      <c r="W64" s="60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</row>
    <row r="65" spans="1:527" s="8" customFormat="1" ht="48" customHeight="1" x14ac:dyDescent="0.25">
      <c r="A65" s="68" t="s">
        <v>2</v>
      </c>
      <c r="B65" s="69" t="s">
        <v>519</v>
      </c>
      <c r="C65" s="70"/>
      <c r="D65" s="69" t="s">
        <v>526</v>
      </c>
      <c r="E65" s="69" t="s">
        <v>1</v>
      </c>
      <c r="F65" s="71"/>
      <c r="G65" s="72" t="s">
        <v>9</v>
      </c>
      <c r="H65" s="73" t="str">
        <f>"DEFICIENTE &lt;= "&amp;$H$3</f>
        <v>DEFICIENTE &lt;= 90</v>
      </c>
      <c r="I65" s="73" t="str">
        <f>"PROCESO &gt; "&amp;$H$3&amp;"  -  &lt; "&amp;$I$3</f>
        <v>PROCESO &gt; 90  -  &lt; 100</v>
      </c>
      <c r="J65" s="73" t="str">
        <f>"OPTIMO &gt;= "&amp;$I$3</f>
        <v>OPTIMO &gt;= 100</v>
      </c>
      <c r="K65"/>
      <c r="L65"/>
      <c r="M65"/>
      <c r="N65"/>
      <c r="O65"/>
      <c r="P65"/>
      <c r="Q65"/>
      <c r="R65"/>
      <c r="S65"/>
      <c r="U65" s="58"/>
      <c r="V65" s="89" t="str">
        <f>V$1&amp;"  "&amp;V64&amp;"  "&amp;$V$3&amp;"  "&amp;$V$2</f>
        <v>RED. MOYOBAMBA:  PORCENTAJE DE CASOS DE TBC TAMIZADOS PARA VIH  - POR MICROREDES :   ENERO - FEBRERO 2024</v>
      </c>
      <c r="W65" s="60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</row>
    <row r="66" spans="1:527" s="8" customFormat="1" ht="18" customHeight="1" thickBot="1" x14ac:dyDescent="0.3">
      <c r="A66" s="74" t="str">
        <f>Config!$B$15</f>
        <v>RED</v>
      </c>
      <c r="B66" s="75">
        <f>SUM(B67:B75)</f>
        <v>8</v>
      </c>
      <c r="C66" s="75"/>
      <c r="D66" s="75">
        <f>SUM(D67:D75)</f>
        <v>3</v>
      </c>
      <c r="E66" s="75">
        <f>Config!$D$9</f>
        <v>100</v>
      </c>
      <c r="F66" s="76"/>
      <c r="G66" s="75">
        <f t="shared" ref="G66:G75" si="14">IFERROR(ROUND(D66*100/B66,2),0)</f>
        <v>37.5</v>
      </c>
      <c r="H66" s="77">
        <f>IF(G66&lt;=$H$3,G66,"")</f>
        <v>37.5</v>
      </c>
      <c r="I66" s="77" t="str">
        <f>IF(G66&gt;$H$3,IF(G66&lt;$I$3,G66,""),"")</f>
        <v/>
      </c>
      <c r="J66" s="75" t="str">
        <f>IF(G66&gt;=$I$3,G66,"")</f>
        <v/>
      </c>
      <c r="K66"/>
      <c r="L66"/>
      <c r="M66"/>
      <c r="N66"/>
      <c r="O66"/>
      <c r="P66"/>
      <c r="Q66"/>
      <c r="R66"/>
      <c r="S66"/>
      <c r="U66" s="58"/>
      <c r="V66" s="59"/>
      <c r="W66" s="60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</row>
    <row r="67" spans="1:527" s="8" customFormat="1" x14ac:dyDescent="0.25">
      <c r="A67" s="79" t="str">
        <f>Config!$B$16</f>
        <v>HOSP</v>
      </c>
      <c r="B67" s="80">
        <f>$E$89</f>
        <v>3</v>
      </c>
      <c r="C67" s="80"/>
      <c r="D67" s="80">
        <f>ACUMULADO!$AV$13</f>
        <v>1</v>
      </c>
      <c r="E67" s="81">
        <f>E66</f>
        <v>100</v>
      </c>
      <c r="F67" s="81"/>
      <c r="G67" s="82">
        <f t="shared" si="14"/>
        <v>33.33</v>
      </c>
      <c r="H67" s="83">
        <f>IF(G67&lt;=$H$3,G67,"")</f>
        <v>33.33</v>
      </c>
      <c r="I67" s="83" t="str">
        <f>IF(G67&gt;$H$3,IF(G67&lt;$I$3,G67,""),"")</f>
        <v/>
      </c>
      <c r="J67" s="84" t="str">
        <f>IF(G67&gt;=$I$3,G67,"")</f>
        <v/>
      </c>
      <c r="K67"/>
      <c r="L67"/>
      <c r="M67"/>
      <c r="N67"/>
      <c r="O67"/>
      <c r="P67"/>
      <c r="Q67"/>
      <c r="R67"/>
      <c r="S67"/>
      <c r="U67" s="58"/>
      <c r="V67" s="59"/>
      <c r="W67" s="60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</row>
    <row r="68" spans="1:527" s="8" customFormat="1" ht="18" customHeight="1" x14ac:dyDescent="0.25">
      <c r="A68" s="85" t="str">
        <f>Config!$B$17</f>
        <v>LLUI</v>
      </c>
      <c r="B68" s="80">
        <f>$E$90</f>
        <v>3</v>
      </c>
      <c r="C68" s="61"/>
      <c r="D68" s="80">
        <f>ACUMULADO!$AX$13</f>
        <v>0</v>
      </c>
      <c r="E68" s="81">
        <f t="shared" ref="E68:E75" si="15">E67</f>
        <v>100</v>
      </c>
      <c r="F68" s="81"/>
      <c r="G68" s="82">
        <f t="shared" si="14"/>
        <v>0</v>
      </c>
      <c r="H68" s="83">
        <f t="shared" ref="H68:H75" si="16">IF(G68&lt;=$H$3,G68,"")</f>
        <v>0</v>
      </c>
      <c r="I68" s="83" t="str">
        <f t="shared" ref="I68:I75" si="17">IF(G68&gt;$H$3,IF(G68&lt;$I$3,G68,""),"")</f>
        <v/>
      </c>
      <c r="J68" s="84" t="str">
        <f t="shared" ref="J68:J75" si="18">IF(G68&gt;=$I$3,G68,"")</f>
        <v/>
      </c>
      <c r="K68"/>
      <c r="L68"/>
      <c r="M68"/>
      <c r="N68"/>
      <c r="O68"/>
      <c r="P68"/>
      <c r="Q68"/>
      <c r="R68"/>
      <c r="S68"/>
      <c r="U68" s="58"/>
      <c r="V68" s="59"/>
      <c r="W68" s="60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</row>
    <row r="69" spans="1:527" s="8" customFormat="1" ht="18" customHeight="1" x14ac:dyDescent="0.25">
      <c r="A69" s="85" t="str">
        <f>Config!$B$18</f>
        <v>JERI</v>
      </c>
      <c r="B69" s="80">
        <f>$E$91</f>
        <v>0</v>
      </c>
      <c r="C69" s="61"/>
      <c r="D69" s="80">
        <f>ACUMULADO!$AY$13</f>
        <v>0</v>
      </c>
      <c r="E69" s="81">
        <f t="shared" si="15"/>
        <v>100</v>
      </c>
      <c r="F69" s="81"/>
      <c r="G69" s="82">
        <f t="shared" si="14"/>
        <v>0</v>
      </c>
      <c r="H69" s="83">
        <f t="shared" si="16"/>
        <v>0</v>
      </c>
      <c r="I69" s="83" t="str">
        <f t="shared" si="17"/>
        <v/>
      </c>
      <c r="J69" s="84" t="str">
        <f t="shared" si="18"/>
        <v/>
      </c>
      <c r="K69"/>
      <c r="L69"/>
      <c r="M69"/>
      <c r="N69"/>
      <c r="O69"/>
      <c r="P69"/>
      <c r="Q69"/>
      <c r="R69"/>
      <c r="S69"/>
      <c r="U69" s="58"/>
      <c r="V69" s="9"/>
      <c r="W69" s="60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</row>
    <row r="70" spans="1:527" s="8" customFormat="1" ht="18" customHeight="1" x14ac:dyDescent="0.25">
      <c r="A70" s="85" t="str">
        <f>Config!$B$19</f>
        <v>YANT</v>
      </c>
      <c r="B70" s="80">
        <f>$E$92</f>
        <v>0</v>
      </c>
      <c r="C70" s="61"/>
      <c r="D70" s="80">
        <f>ACUMULADO!$AZ$13</f>
        <v>0</v>
      </c>
      <c r="E70" s="81">
        <f t="shared" si="15"/>
        <v>100</v>
      </c>
      <c r="F70" s="81"/>
      <c r="G70" s="82">
        <f t="shared" si="14"/>
        <v>0</v>
      </c>
      <c r="H70" s="83">
        <f t="shared" si="16"/>
        <v>0</v>
      </c>
      <c r="I70" s="83" t="str">
        <f t="shared" si="17"/>
        <v/>
      </c>
      <c r="J70" s="84" t="str">
        <f t="shared" si="18"/>
        <v/>
      </c>
      <c r="K70"/>
      <c r="L70"/>
      <c r="M70"/>
      <c r="N70"/>
      <c r="O70"/>
      <c r="P70"/>
      <c r="Q70"/>
      <c r="R70"/>
      <c r="S70"/>
      <c r="U70" s="58"/>
      <c r="V70" s="9"/>
      <c r="W70" s="6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</row>
    <row r="71" spans="1:527" s="8" customFormat="1" ht="18" customHeight="1" x14ac:dyDescent="0.25">
      <c r="A71" s="85" t="str">
        <f>Config!$B$20</f>
        <v>SORI</v>
      </c>
      <c r="B71" s="80">
        <f>$E$93</f>
        <v>2</v>
      </c>
      <c r="C71" s="61"/>
      <c r="D71" s="80">
        <f>ACUMULADO!$BA$13</f>
        <v>2</v>
      </c>
      <c r="E71" s="81">
        <f t="shared" si="15"/>
        <v>100</v>
      </c>
      <c r="F71" s="81"/>
      <c r="G71" s="82">
        <f t="shared" si="14"/>
        <v>100</v>
      </c>
      <c r="H71" s="83" t="str">
        <f t="shared" si="16"/>
        <v/>
      </c>
      <c r="I71" s="83" t="str">
        <f t="shared" si="17"/>
        <v/>
      </c>
      <c r="J71" s="84">
        <f t="shared" si="18"/>
        <v>100</v>
      </c>
      <c r="K71"/>
      <c r="L71"/>
      <c r="M71"/>
      <c r="N71"/>
      <c r="O71"/>
      <c r="P71"/>
      <c r="Q71"/>
      <c r="R71"/>
      <c r="S71"/>
      <c r="U71" s="58"/>
      <c r="V71" s="9"/>
      <c r="W71" s="60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</row>
    <row r="72" spans="1:527" s="8" customFormat="1" ht="18" customHeight="1" x14ac:dyDescent="0.25">
      <c r="A72" s="85" t="str">
        <f>Config!$B$21</f>
        <v>JEPE</v>
      </c>
      <c r="B72" s="80">
        <f>$E$94</f>
        <v>0</v>
      </c>
      <c r="C72" s="61"/>
      <c r="D72" s="80">
        <f>ACUMULADO!$BB$13</f>
        <v>0</v>
      </c>
      <c r="E72" s="81">
        <f t="shared" si="15"/>
        <v>100</v>
      </c>
      <c r="F72" s="81"/>
      <c r="G72" s="82">
        <f t="shared" si="14"/>
        <v>0</v>
      </c>
      <c r="H72" s="83">
        <f t="shared" si="16"/>
        <v>0</v>
      </c>
      <c r="I72" s="83" t="str">
        <f t="shared" si="17"/>
        <v/>
      </c>
      <c r="J72" s="84" t="str">
        <f t="shared" si="18"/>
        <v/>
      </c>
      <c r="K72"/>
      <c r="L72"/>
      <c r="M72"/>
      <c r="N72"/>
      <c r="O72"/>
      <c r="P72"/>
      <c r="Q72"/>
      <c r="R72"/>
      <c r="S72"/>
      <c r="U72" s="58"/>
      <c r="V72" s="9"/>
      <c r="W72" s="60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</row>
    <row r="73" spans="1:527" s="8" customFormat="1" ht="18" customHeight="1" x14ac:dyDescent="0.25">
      <c r="A73" s="85" t="str">
        <f>Config!$B$22</f>
        <v>ROQU</v>
      </c>
      <c r="B73" s="80">
        <f>$E$95</f>
        <v>0</v>
      </c>
      <c r="C73" s="61"/>
      <c r="D73" s="80">
        <f>ACUMULADO!$BC$13</f>
        <v>0</v>
      </c>
      <c r="E73" s="81">
        <f t="shared" si="15"/>
        <v>100</v>
      </c>
      <c r="F73" s="81"/>
      <c r="G73" s="82">
        <f t="shared" si="14"/>
        <v>0</v>
      </c>
      <c r="H73" s="83">
        <f t="shared" si="16"/>
        <v>0</v>
      </c>
      <c r="I73" s="83" t="str">
        <f t="shared" si="17"/>
        <v/>
      </c>
      <c r="J73" s="84" t="str">
        <f t="shared" si="18"/>
        <v/>
      </c>
      <c r="K73"/>
      <c r="L73"/>
      <c r="M73"/>
      <c r="N73"/>
      <c r="O73"/>
      <c r="P73"/>
      <c r="Q73"/>
      <c r="R73"/>
      <c r="S73"/>
      <c r="U73" s="58"/>
      <c r="V73" s="9"/>
      <c r="W73" s="60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</row>
    <row r="74" spans="1:527" s="8" customFormat="1" ht="18" customHeight="1" x14ac:dyDescent="0.25">
      <c r="A74" s="85" t="str">
        <f>Config!$B$23</f>
        <v>CALZ</v>
      </c>
      <c r="B74" s="80">
        <f>$E$96</f>
        <v>0</v>
      </c>
      <c r="C74" s="61"/>
      <c r="D74" s="80">
        <f>ACUMULADO!$BD$13</f>
        <v>0</v>
      </c>
      <c r="E74" s="81">
        <f t="shared" si="15"/>
        <v>100</v>
      </c>
      <c r="F74" s="81"/>
      <c r="G74" s="82">
        <f t="shared" si="14"/>
        <v>0</v>
      </c>
      <c r="H74" s="83">
        <f t="shared" si="16"/>
        <v>0</v>
      </c>
      <c r="I74" s="83" t="str">
        <f t="shared" si="17"/>
        <v/>
      </c>
      <c r="J74" s="84" t="str">
        <f t="shared" si="18"/>
        <v/>
      </c>
      <c r="K74"/>
      <c r="L74"/>
      <c r="M74"/>
      <c r="N74"/>
      <c r="O74"/>
      <c r="P74"/>
      <c r="Q74"/>
      <c r="R74"/>
      <c r="S74"/>
      <c r="U74" s="58"/>
      <c r="V74" s="9"/>
      <c r="W74" s="60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</row>
    <row r="75" spans="1:527" s="8" customFormat="1" ht="18" customHeight="1" x14ac:dyDescent="0.25">
      <c r="A75" s="85" t="str">
        <f>Config!$B$24</f>
        <v>PUEB</v>
      </c>
      <c r="B75" s="80">
        <f>$E$97</f>
        <v>0</v>
      </c>
      <c r="C75" s="61"/>
      <c r="D75" s="80">
        <f>ACUMULADO!$BE$13</f>
        <v>0</v>
      </c>
      <c r="E75" s="81">
        <f t="shared" si="15"/>
        <v>100</v>
      </c>
      <c r="F75" s="81"/>
      <c r="G75" s="82">
        <f t="shared" si="14"/>
        <v>0</v>
      </c>
      <c r="H75" s="83">
        <f t="shared" si="16"/>
        <v>0</v>
      </c>
      <c r="I75" s="83" t="str">
        <f t="shared" si="17"/>
        <v/>
      </c>
      <c r="J75" s="84" t="str">
        <f t="shared" si="18"/>
        <v/>
      </c>
      <c r="K75"/>
      <c r="L75"/>
      <c r="M75"/>
      <c r="N75"/>
      <c r="O75"/>
      <c r="P75"/>
      <c r="Q75"/>
      <c r="R75"/>
      <c r="S75"/>
      <c r="U75" s="58"/>
      <c r="V75" s="9"/>
      <c r="W75" s="60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</row>
    <row r="76" spans="1:527" s="8" customFormat="1" ht="18" customHeight="1" x14ac:dyDescent="0.25">
      <c r="A76" s="4"/>
      <c r="B76"/>
      <c r="C76" s="63"/>
      <c r="D76" s="63"/>
      <c r="E76" s="64"/>
      <c r="F76" s="65"/>
      <c r="G76" s="65"/>
      <c r="H76" s="65"/>
      <c r="I76"/>
      <c r="J76"/>
      <c r="K76"/>
      <c r="L76"/>
      <c r="M76"/>
      <c r="N76"/>
      <c r="O76"/>
      <c r="P76"/>
      <c r="Q76"/>
      <c r="R76"/>
      <c r="S76"/>
      <c r="U76" s="58"/>
      <c r="V76" s="78"/>
      <c r="W76" s="60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</row>
    <row r="77" spans="1:527" s="8" customFormat="1" ht="18" customHeight="1" x14ac:dyDescent="0.25">
      <c r="A77" s="4"/>
      <c r="B77"/>
      <c r="C77" s="63"/>
      <c r="D77" s="64"/>
      <c r="E77" s="64"/>
      <c r="F77" s="65"/>
      <c r="G77" s="65"/>
      <c r="H77" s="65"/>
      <c r="I77"/>
      <c r="J77"/>
      <c r="K77"/>
      <c r="L77"/>
      <c r="M77"/>
      <c r="N77"/>
      <c r="O77"/>
      <c r="P77"/>
      <c r="Q77"/>
      <c r="R77"/>
      <c r="S77"/>
      <c r="U77" s="58"/>
      <c r="V77" s="78"/>
      <c r="W77" s="60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</row>
    <row r="78" spans="1:527" s="8" customFormat="1" ht="18" customHeight="1" x14ac:dyDescent="0.25">
      <c r="A78" s="4"/>
      <c r="B78"/>
      <c r="C78" s="63"/>
      <c r="D78" s="64"/>
      <c r="E78" s="64"/>
      <c r="F78" s="65"/>
      <c r="G78" s="65"/>
      <c r="H78" s="65"/>
      <c r="I78"/>
      <c r="J78"/>
      <c r="K78"/>
      <c r="L78"/>
      <c r="M78"/>
      <c r="N78"/>
      <c r="O78"/>
      <c r="P78"/>
      <c r="Q78"/>
      <c r="R78"/>
      <c r="S78"/>
      <c r="U78" s="58"/>
      <c r="V78" s="78"/>
      <c r="W78" s="60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</row>
    <row r="79" spans="1:527" s="8" customFormat="1" ht="18" customHeight="1" x14ac:dyDescent="0.25">
      <c r="A79" s="91"/>
      <c r="B79" s="65"/>
      <c r="C79" s="63"/>
      <c r="D79" s="65"/>
      <c r="E79" s="65"/>
      <c r="F79" s="65"/>
      <c r="G79" s="65"/>
      <c r="H79" s="65"/>
      <c r="I79" s="65"/>
      <c r="J79" s="65"/>
      <c r="K79"/>
      <c r="L79"/>
      <c r="M79"/>
      <c r="N79"/>
      <c r="O79"/>
      <c r="P79"/>
      <c r="Q79"/>
      <c r="R79"/>
      <c r="S79"/>
      <c r="U79" s="58"/>
      <c r="V79" s="78"/>
      <c r="W79" s="60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</row>
    <row r="80" spans="1:527" s="8" customFormat="1" ht="18" customHeight="1" x14ac:dyDescent="0.25">
      <c r="A80" s="91"/>
      <c r="B80" s="65"/>
      <c r="C80" s="63"/>
      <c r="D80" s="65"/>
      <c r="E80" s="65"/>
      <c r="F80" s="65"/>
      <c r="G80" s="65"/>
      <c r="H80" s="65"/>
      <c r="I80" s="65"/>
      <c r="J80" s="65"/>
      <c r="K80"/>
      <c r="L80"/>
      <c r="M80"/>
      <c r="N80"/>
      <c r="O80"/>
      <c r="P80"/>
      <c r="Q80"/>
      <c r="R80"/>
      <c r="S80"/>
      <c r="U80" s="58"/>
      <c r="V80" s="78"/>
      <c r="W80" s="6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</row>
    <row r="81" spans="1:527" s="8" customFormat="1" ht="18" customHeight="1" x14ac:dyDescent="0.25">
      <c r="A81" s="91"/>
      <c r="B81" s="65"/>
      <c r="C81" s="63"/>
      <c r="D81" s="65"/>
      <c r="E81" s="65"/>
      <c r="F81" s="65"/>
      <c r="G81" s="65"/>
      <c r="H81" s="65"/>
      <c r="I81" s="65"/>
      <c r="J81" s="65"/>
      <c r="K81"/>
      <c r="L81"/>
      <c r="M81"/>
      <c r="N81"/>
      <c r="O81"/>
      <c r="P81"/>
      <c r="Q81"/>
      <c r="R81"/>
      <c r="S81"/>
      <c r="U81" s="58"/>
      <c r="V81" s="78"/>
      <c r="W81" s="60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</row>
    <row r="82" spans="1:527" s="8" customFormat="1" ht="18" customHeight="1" x14ac:dyDescent="0.25">
      <c r="A82" s="91"/>
      <c r="B82" s="65"/>
      <c r="C82" s="63"/>
      <c r="D82" s="65"/>
      <c r="E82" s="65"/>
      <c r="F82" s="65"/>
      <c r="G82" s="65"/>
      <c r="H82" s="65"/>
      <c r="I82" s="65"/>
      <c r="J82" s="65"/>
      <c r="K82"/>
      <c r="L82"/>
      <c r="M82"/>
      <c r="N82"/>
      <c r="O82"/>
      <c r="P82"/>
      <c r="Q82"/>
      <c r="R82"/>
      <c r="S82"/>
      <c r="U82" s="58"/>
      <c r="V82" s="78"/>
      <c r="W82" s="60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</row>
    <row r="83" spans="1:527" ht="18" customHeight="1" x14ac:dyDescent="0.25">
      <c r="C83"/>
      <c r="D83"/>
      <c r="E83"/>
      <c r="F83"/>
      <c r="G83"/>
      <c r="H83"/>
      <c r="I83"/>
      <c r="J83"/>
      <c r="T83" s="8"/>
      <c r="U83" s="8"/>
    </row>
    <row r="84" spans="1:527" ht="18" customHeight="1" x14ac:dyDescent="0.25">
      <c r="A84"/>
      <c r="C84"/>
      <c r="D84"/>
      <c r="E84"/>
      <c r="F84"/>
      <c r="G84"/>
      <c r="H84"/>
      <c r="I84"/>
      <c r="J84"/>
      <c r="T84" s="8"/>
      <c r="V84" s="9"/>
      <c r="W84" s="60"/>
    </row>
    <row r="85" spans="1:527" ht="18" customHeight="1" x14ac:dyDescent="0.25">
      <c r="A85"/>
      <c r="C85"/>
      <c r="D85"/>
      <c r="E85"/>
      <c r="F85"/>
      <c r="G85"/>
      <c r="H85"/>
      <c r="I85"/>
      <c r="J85"/>
      <c r="T85" s="8"/>
      <c r="V85" s="59" t="str">
        <f>A86</f>
        <v>TASA DE MORBILIDAD DE TUBERCULOSIS</v>
      </c>
      <c r="W85" s="60"/>
    </row>
    <row r="86" spans="1:527" s="8" customFormat="1" ht="18" customHeight="1" x14ac:dyDescent="0.25">
      <c r="A86" s="66" t="str">
        <f>METAS!B11</f>
        <v>TASA DE MORBILIDAD DE TUBERCULOSIS</v>
      </c>
      <c r="B86"/>
      <c r="C86" s="63"/>
      <c r="D86" s="64"/>
      <c r="E86" s="64"/>
      <c r="F86" s="65"/>
      <c r="G86"/>
      <c r="H86"/>
      <c r="I86"/>
      <c r="J86"/>
      <c r="K86" s="9"/>
      <c r="L86"/>
      <c r="M86"/>
      <c r="N86"/>
      <c r="O86"/>
      <c r="P86"/>
      <c r="Q86"/>
      <c r="R86"/>
      <c r="S86"/>
      <c r="U86" s="58"/>
      <c r="V86" s="89" t="str">
        <f>$V$1&amp;"  "&amp;V85&amp;"  "&amp;$V$3&amp;"  "&amp;$V$2</f>
        <v>RED. MOYOBAMBA:  TASA DE MORBILIDAD DE TUBERCULOSIS  - POR MICROREDES :   ENERO - FEBRERO 2024</v>
      </c>
      <c r="W86" s="60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</row>
    <row r="87" spans="1:527" s="8" customFormat="1" ht="48" customHeight="1" x14ac:dyDescent="0.25">
      <c r="A87" s="68" t="s">
        <v>2</v>
      </c>
      <c r="B87" s="69" t="s">
        <v>517</v>
      </c>
      <c r="C87" s="70" t="s">
        <v>69</v>
      </c>
      <c r="D87" s="69"/>
      <c r="E87" s="69" t="s">
        <v>519</v>
      </c>
      <c r="F87" s="71"/>
      <c r="G87" s="72" t="s">
        <v>520</v>
      </c>
      <c r="H87" s="73"/>
      <c r="I87" s="73" t="s">
        <v>518</v>
      </c>
      <c r="J87" s="73"/>
      <c r="K87"/>
      <c r="L87"/>
      <c r="M87"/>
      <c r="N87"/>
      <c r="O87"/>
      <c r="P87"/>
      <c r="Q87"/>
      <c r="R87"/>
      <c r="S87"/>
      <c r="U87" s="58"/>
      <c r="V87" s="9"/>
      <c r="W87" s="60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</row>
    <row r="88" spans="1:527" s="8" customFormat="1" ht="18" customHeight="1" thickBot="1" x14ac:dyDescent="0.3">
      <c r="A88" s="74" t="str">
        <f>Config!$B$15</f>
        <v>RED</v>
      </c>
      <c r="B88" s="75">
        <f>SUM(B89:B97)</f>
        <v>134568</v>
      </c>
      <c r="C88" s="75">
        <f>SUM(C89:C97)</f>
        <v>0</v>
      </c>
      <c r="D88" s="75"/>
      <c r="E88" s="75">
        <f>SUM(E89:E97)</f>
        <v>8</v>
      </c>
      <c r="F88" s="76"/>
      <c r="G88" s="75">
        <v>100000</v>
      </c>
      <c r="H88" s="77"/>
      <c r="I88" s="75">
        <f>IFERROR(ROUND(E88*G88/B88,0),0)</f>
        <v>6</v>
      </c>
      <c r="J88" s="77"/>
      <c r="K88"/>
      <c r="L88"/>
      <c r="M88"/>
      <c r="N88"/>
      <c r="O88"/>
      <c r="P88"/>
      <c r="Q88"/>
      <c r="R88"/>
      <c r="S88"/>
      <c r="U88" s="58"/>
      <c r="V88" s="9"/>
      <c r="W88" s="60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</row>
    <row r="89" spans="1:527" s="8" customFormat="1" ht="18" customHeight="1" x14ac:dyDescent="0.25">
      <c r="A89" s="79" t="str">
        <f>Config!$B$16</f>
        <v>HOSP</v>
      </c>
      <c r="B89" s="80">
        <f>METAS!$AW$48</f>
        <v>0</v>
      </c>
      <c r="C89" s="80"/>
      <c r="D89" s="80"/>
      <c r="E89" s="80">
        <f>ACUMULADO!$AV$14</f>
        <v>3</v>
      </c>
      <c r="F89" s="81"/>
      <c r="G89" s="288">
        <f>G88</f>
        <v>100000</v>
      </c>
      <c r="H89" s="87"/>
      <c r="I89" s="88">
        <f>IFERROR(ROUND(E89*G89/B89,0),0)</f>
        <v>0</v>
      </c>
      <c r="J89" s="87"/>
      <c r="K89"/>
      <c r="L89"/>
      <c r="M89"/>
      <c r="N89"/>
      <c r="O89"/>
      <c r="P89"/>
      <c r="Q89"/>
      <c r="R89"/>
      <c r="S89"/>
      <c r="U89" s="58"/>
      <c r="V89" s="9"/>
      <c r="W89" s="60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</row>
    <row r="90" spans="1:527" s="8" customFormat="1" ht="18" customHeight="1" x14ac:dyDescent="0.25">
      <c r="A90" s="85" t="str">
        <f>Config!$B$17</f>
        <v>LLUI</v>
      </c>
      <c r="B90" s="80">
        <f>METAS!$AY$48</f>
        <v>59054</v>
      </c>
      <c r="C90" s="61"/>
      <c r="D90" s="80"/>
      <c r="E90" s="80">
        <f>ACUMULADO!$AX$14</f>
        <v>3</v>
      </c>
      <c r="F90" s="90"/>
      <c r="G90" s="289">
        <f>G89</f>
        <v>100000</v>
      </c>
      <c r="H90" s="87"/>
      <c r="I90" s="88">
        <f>IFERROR(ROUND(E90*G90/B90,0),0)</f>
        <v>5</v>
      </c>
      <c r="J90" s="87"/>
      <c r="K90"/>
      <c r="L90"/>
      <c r="M90"/>
      <c r="N90"/>
      <c r="O90"/>
      <c r="P90"/>
      <c r="Q90"/>
      <c r="R90"/>
      <c r="S90"/>
      <c r="U90" s="58"/>
      <c r="V90" s="9"/>
      <c r="W90" s="6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</row>
    <row r="91" spans="1:527" s="8" customFormat="1" ht="18" customHeight="1" x14ac:dyDescent="0.25">
      <c r="A91" s="85" t="str">
        <f>Config!$B$18</f>
        <v>JERI</v>
      </c>
      <c r="B91" s="80">
        <f>METAS!$AZ$48</f>
        <v>5113</v>
      </c>
      <c r="C91" s="61"/>
      <c r="D91" s="80"/>
      <c r="E91" s="80">
        <f>ACUMULADO!$AY$14</f>
        <v>0</v>
      </c>
      <c r="F91" s="90"/>
      <c r="G91" s="289">
        <f t="shared" ref="G91:G97" si="19">G90</f>
        <v>100000</v>
      </c>
      <c r="H91" s="87"/>
      <c r="I91" s="88">
        <f>IFERROR(ROUND(E91*G91/B91,0),0)</f>
        <v>0</v>
      </c>
      <c r="J91" s="87"/>
      <c r="K91"/>
      <c r="L91"/>
      <c r="M91"/>
      <c r="N91"/>
      <c r="O91"/>
      <c r="P91"/>
      <c r="Q91"/>
      <c r="R91"/>
      <c r="S91"/>
      <c r="U91" s="58"/>
      <c r="V91" s="9"/>
      <c r="W91" s="60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</row>
    <row r="92" spans="1:527" s="8" customFormat="1" ht="18" customHeight="1" x14ac:dyDescent="0.25">
      <c r="A92" s="85" t="str">
        <f>Config!$B$19</f>
        <v>YANT</v>
      </c>
      <c r="B92" s="80">
        <f>METAS!$BA$48</f>
        <v>10162</v>
      </c>
      <c r="C92" s="61"/>
      <c r="D92" s="80"/>
      <c r="E92" s="80">
        <f>ACUMULADO!$AZ$14</f>
        <v>0</v>
      </c>
      <c r="F92" s="90"/>
      <c r="G92" s="289">
        <f t="shared" si="19"/>
        <v>100000</v>
      </c>
      <c r="H92" s="87"/>
      <c r="I92" s="88">
        <f t="shared" ref="I92:I97" si="20">IFERROR(ROUND(E92*G92/B92,0),0)</f>
        <v>0</v>
      </c>
      <c r="J92" s="87"/>
      <c r="K92"/>
      <c r="L92"/>
      <c r="M92"/>
      <c r="N92"/>
      <c r="O92"/>
      <c r="P92"/>
      <c r="Q92"/>
      <c r="R92"/>
      <c r="S92"/>
      <c r="U92" s="58"/>
      <c r="V92" s="9"/>
      <c r="W92" s="60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</row>
    <row r="93" spans="1:527" s="8" customFormat="1" ht="18" customHeight="1" x14ac:dyDescent="0.25">
      <c r="A93" s="85" t="str">
        <f>Config!$B$20</f>
        <v>SORI</v>
      </c>
      <c r="B93" s="80">
        <f>METAS!$BB$48</f>
        <v>25023</v>
      </c>
      <c r="C93" s="61"/>
      <c r="D93" s="80"/>
      <c r="E93" s="80">
        <f>ACUMULADO!$BA$14</f>
        <v>2</v>
      </c>
      <c r="F93" s="90"/>
      <c r="G93" s="289">
        <f t="shared" si="19"/>
        <v>100000</v>
      </c>
      <c r="H93" s="87"/>
      <c r="I93" s="88">
        <f t="shared" si="20"/>
        <v>8</v>
      </c>
      <c r="J93" s="87"/>
      <c r="K93"/>
      <c r="L93"/>
      <c r="M93"/>
      <c r="N93"/>
      <c r="O93"/>
      <c r="P93"/>
      <c r="Q93"/>
      <c r="R93"/>
      <c r="S93"/>
      <c r="U93" s="58"/>
      <c r="V93" s="9"/>
      <c r="W93" s="60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</row>
    <row r="94" spans="1:527" s="8" customFormat="1" ht="18" customHeight="1" x14ac:dyDescent="0.25">
      <c r="A94" s="85" t="str">
        <f>Config!$B$21</f>
        <v>JEPE</v>
      </c>
      <c r="B94" s="80">
        <f>METAS!$BC$48</f>
        <v>9916</v>
      </c>
      <c r="C94" s="61"/>
      <c r="D94" s="80"/>
      <c r="E94" s="80">
        <f>ACUMULADO!$BB$14</f>
        <v>0</v>
      </c>
      <c r="F94" s="90"/>
      <c r="G94" s="289">
        <f t="shared" si="19"/>
        <v>100000</v>
      </c>
      <c r="H94" s="87"/>
      <c r="I94" s="88">
        <f t="shared" si="20"/>
        <v>0</v>
      </c>
      <c r="J94" s="87"/>
      <c r="K94"/>
      <c r="L94"/>
      <c r="M94"/>
      <c r="N94"/>
      <c r="O94"/>
      <c r="P94"/>
      <c r="Q94"/>
      <c r="R94"/>
      <c r="S94"/>
      <c r="U94" s="58"/>
      <c r="V94" s="78"/>
      <c r="W94" s="60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</row>
    <row r="95" spans="1:527" s="8" customFormat="1" ht="18" customHeight="1" x14ac:dyDescent="0.25">
      <c r="A95" s="85" t="str">
        <f>Config!$B$22</f>
        <v>ROQU</v>
      </c>
      <c r="B95" s="80">
        <f>METAS!$BD$48</f>
        <v>8713</v>
      </c>
      <c r="C95" s="61"/>
      <c r="D95" s="80"/>
      <c r="E95" s="80">
        <f>ACUMULADO!$BC$14</f>
        <v>0</v>
      </c>
      <c r="F95" s="90"/>
      <c r="G95" s="289">
        <f t="shared" si="19"/>
        <v>100000</v>
      </c>
      <c r="H95" s="87"/>
      <c r="I95" s="88">
        <f>IFERROR(ROUND(E95*G95/B95,0),0)</f>
        <v>0</v>
      </c>
      <c r="J95" s="87"/>
      <c r="K95"/>
      <c r="L95"/>
      <c r="M95"/>
      <c r="N95"/>
      <c r="O95"/>
      <c r="P95"/>
      <c r="Q95"/>
      <c r="R95"/>
      <c r="S95"/>
      <c r="U95" s="58"/>
      <c r="V95" s="78"/>
      <c r="W95" s="60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</row>
    <row r="96" spans="1:527" s="8" customFormat="1" ht="18" customHeight="1" x14ac:dyDescent="0.25">
      <c r="A96" s="85" t="str">
        <f>Config!$B$23</f>
        <v>CALZ</v>
      </c>
      <c r="B96" s="80">
        <f>METAS!$BE$48</f>
        <v>7197</v>
      </c>
      <c r="C96" s="61"/>
      <c r="D96" s="80"/>
      <c r="E96" s="80">
        <f>ACUMULADO!$BD$14</f>
        <v>0</v>
      </c>
      <c r="F96" s="90"/>
      <c r="G96" s="289">
        <f t="shared" si="19"/>
        <v>100000</v>
      </c>
      <c r="H96" s="87"/>
      <c r="I96" s="88">
        <f t="shared" si="20"/>
        <v>0</v>
      </c>
      <c r="J96" s="87"/>
      <c r="K96"/>
      <c r="L96"/>
      <c r="M96"/>
      <c r="N96"/>
      <c r="O96"/>
      <c r="P96"/>
      <c r="Q96"/>
      <c r="R96"/>
      <c r="S96"/>
      <c r="V96" s="78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</row>
    <row r="97" spans="1:527" s="8" customFormat="1" ht="18" customHeight="1" x14ac:dyDescent="0.25">
      <c r="A97" s="85" t="str">
        <f>Config!$B$24</f>
        <v>PUEB</v>
      </c>
      <c r="B97" s="80">
        <f>METAS!$BF$48</f>
        <v>9390</v>
      </c>
      <c r="C97" s="61"/>
      <c r="D97" s="80"/>
      <c r="E97" s="80">
        <f>ACUMULADO!$BE$14</f>
        <v>0</v>
      </c>
      <c r="F97" s="90"/>
      <c r="G97" s="289">
        <f t="shared" si="19"/>
        <v>100000</v>
      </c>
      <c r="H97" s="87"/>
      <c r="I97" s="88">
        <f t="shared" si="20"/>
        <v>0</v>
      </c>
      <c r="J97" s="87"/>
      <c r="K97"/>
      <c r="L97"/>
      <c r="M97"/>
      <c r="N97"/>
      <c r="O97"/>
      <c r="P97"/>
      <c r="Q97"/>
      <c r="R97"/>
      <c r="S97"/>
      <c r="U97" s="58"/>
      <c r="V97" s="52"/>
      <c r="W97" s="60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</row>
    <row r="98" spans="1:527" s="8" customFormat="1" ht="18" customHeight="1" x14ac:dyDescent="0.25">
      <c r="A98" s="4"/>
      <c r="B98"/>
      <c r="C98"/>
      <c r="D98" s="5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V98" s="7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</row>
    <row r="99" spans="1:527" s="8" customFormat="1" ht="18" customHeight="1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</row>
    <row r="100" spans="1:527" s="8" customFormat="1" ht="18" customHeight="1" x14ac:dyDescent="0.25">
      <c r="A100" s="4"/>
      <c r="B100"/>
      <c r="C100" s="63"/>
      <c r="D100" s="64"/>
      <c r="E100" s="64"/>
      <c r="F100" s="65"/>
      <c r="G100"/>
      <c r="H100"/>
      <c r="I100"/>
      <c r="J100"/>
      <c r="K100"/>
      <c r="L100"/>
      <c r="M100"/>
      <c r="N100"/>
      <c r="O100"/>
      <c r="P100"/>
      <c r="Q100"/>
      <c r="R100"/>
      <c r="S100"/>
      <c r="V100" s="59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</row>
    <row r="101" spans="1:527" s="8" customFormat="1" ht="18" customHeight="1" x14ac:dyDescent="0.25">
      <c r="A101" s="4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V101" s="78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</row>
    <row r="102" spans="1:527" s="8" customFormat="1" ht="18" customHeight="1" x14ac:dyDescent="0.25">
      <c r="A102" s="4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V102" s="78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</row>
    <row r="103" spans="1:527" s="8" customFormat="1" ht="18" customHeight="1" x14ac:dyDescent="0.25">
      <c r="A103" s="4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V103" s="78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</row>
  </sheetData>
  <sheetProtection selectLockedCells="1"/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7030A0"/>
  </sheetPr>
  <dimension ref="A1:TG83"/>
  <sheetViews>
    <sheetView showGridLines="0" zoomScale="80" zoomScaleNormal="80" zoomScaleSheetLayoutView="85" workbookViewId="0">
      <selection activeCell="W76" sqref="W76"/>
    </sheetView>
  </sheetViews>
  <sheetFormatPr baseColWidth="10" defaultRowHeight="15" x14ac:dyDescent="0.25"/>
  <cols>
    <col min="1" max="1" width="17" style="4" customWidth="1"/>
    <col min="2" max="2" width="11.42578125" customWidth="1"/>
    <col min="3" max="3" width="8" style="63" customWidth="1"/>
    <col min="4" max="4" width="9.1406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FEBRERO 2024</v>
      </c>
      <c r="W2" s="60"/>
    </row>
    <row r="3" spans="1:23" ht="18" customHeight="1" x14ac:dyDescent="0.25">
      <c r="B3" s="62">
        <v>3</v>
      </c>
      <c r="C3" s="62">
        <v>5</v>
      </c>
      <c r="E3" s="62">
        <f>Config!$G$3</f>
        <v>15</v>
      </c>
      <c r="F3" s="62">
        <f>Config!$I$3</f>
        <v>16.7</v>
      </c>
      <c r="H3" s="62">
        <f>Config!$K$3</f>
        <v>90</v>
      </c>
      <c r="I3" s="62">
        <f>Config!$M$3</f>
        <v>100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METAS!B12</f>
        <v>PORCENTAJE DE ADULTOS Y JOVENES  QUE RECIBEN  CONSEJERIA  EN PREVENCION PARA TAMIZAJE  DE ITS Y VIH/SIDA</v>
      </c>
      <c r="G5"/>
      <c r="H5"/>
      <c r="I5"/>
      <c r="J5"/>
      <c r="K5" s="9" t="s">
        <v>508</v>
      </c>
      <c r="T5" s="8"/>
      <c r="V5" s="67"/>
      <c r="W5" s="60"/>
    </row>
    <row r="6" spans="1:23" ht="48" customHeight="1" x14ac:dyDescent="0.25">
      <c r="A6" s="68" t="s">
        <v>2</v>
      </c>
      <c r="B6" s="69" t="s">
        <v>87</v>
      </c>
      <c r="C6" s="70" t="s">
        <v>69</v>
      </c>
      <c r="D6" s="69" t="s">
        <v>528</v>
      </c>
      <c r="E6" s="69" t="s">
        <v>1</v>
      </c>
      <c r="F6" s="71"/>
      <c r="G6" s="72" t="s">
        <v>9</v>
      </c>
      <c r="H6" s="73" t="str">
        <f>"DEFICIENTE &lt;= "&amp;$E$3</f>
        <v>DEFICIENTE &lt;= 15</v>
      </c>
      <c r="I6" s="73" t="str">
        <f>"PROCESO &gt; "&amp;$E$3&amp;"  -  &lt; "&amp;$F$3</f>
        <v>PROCESO &gt; 15  -  &lt; 16.7</v>
      </c>
      <c r="J6" s="73" t="str">
        <f>"OPTIMO &gt;= "&amp;$F$3</f>
        <v>OPTIMO &gt;= 16.7</v>
      </c>
      <c r="T6" s="8"/>
      <c r="V6" s="59" t="str">
        <f>A5</f>
        <v>PORCENTAJE DE ADULTOS Y JOVENES  QUE RECIBEN  CONSEJERIA  EN PREVENCION PARA TAMIZAJE  DE ITS Y VIH/SIDA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5957.1</v>
      </c>
      <c r="C7" s="75">
        <f>SUM(C8:C16)</f>
        <v>996</v>
      </c>
      <c r="D7" s="75">
        <f>SUM(D8:D16)</f>
        <v>758</v>
      </c>
      <c r="E7" s="75">
        <f>Config!$C$9</f>
        <v>16.666666666666668</v>
      </c>
      <c r="F7" s="76"/>
      <c r="G7" s="75">
        <f t="shared" ref="G7:G16" si="0">IFERROR(ROUND(D7*100/B7,2),0)</f>
        <v>12.72</v>
      </c>
      <c r="H7" s="77">
        <f>IF(G7&lt;=$E$3,G7,"")</f>
        <v>12.72</v>
      </c>
      <c r="I7" s="77" t="str">
        <f>IF(G7&gt;$E$3,IF(G7&lt;$F$3,G7,""),"")</f>
        <v/>
      </c>
      <c r="J7" s="75" t="str">
        <f>IF(G7&gt;=$F$3,G7,"")</f>
        <v/>
      </c>
      <c r="T7" s="8"/>
      <c r="V7" s="78" t="str">
        <f>$V$1&amp;"  "&amp;V6&amp;"  "&amp;$V$3&amp;"  "&amp;$V$2</f>
        <v>RED. MOYOBAMBA:  PORCENTAJE DE ADULTOS Y JOVENES  QUE RECIBEN  CONSEJERIA  EN PREVENCION PARA TAMIZAJE  DE ITS Y VIH/SIDA  - POR MICROREDES :   ENERO - FEBRERO 2024</v>
      </c>
      <c r="W7" s="60"/>
    </row>
    <row r="8" spans="1:23" x14ac:dyDescent="0.25">
      <c r="A8" s="79" t="str">
        <f>Config!$B$16</f>
        <v>HOSP</v>
      </c>
      <c r="B8" s="80">
        <f>METAS!$AW$12</f>
        <v>0</v>
      </c>
      <c r="C8" s="80">
        <f>ROUNDUP((B8/12)*Config!$C$6,0)</f>
        <v>0</v>
      </c>
      <c r="D8" s="80">
        <f>ACUMULADO!$AV$15</f>
        <v>129</v>
      </c>
      <c r="E8" s="81">
        <f>E7</f>
        <v>16.666666666666668</v>
      </c>
      <c r="F8" s="81"/>
      <c r="G8" s="82">
        <f t="shared" si="0"/>
        <v>0</v>
      </c>
      <c r="H8" s="83">
        <f>IF(G8&lt;=$E$3,G8,"")</f>
        <v>0</v>
      </c>
      <c r="I8" s="83" t="str">
        <f>IF(G8&gt;$E$3,IF(G8&lt;$F$3,G8,""),"")</f>
        <v/>
      </c>
      <c r="J8" s="84" t="str">
        <f>IF(G8&gt;=$F$3,G8,"")</f>
        <v/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METAS!$AY$12</f>
        <v>2314.8000000000002</v>
      </c>
      <c r="C9" s="61">
        <f>ROUNDUP((B9/12)*Config!$C$6,0)</f>
        <v>386</v>
      </c>
      <c r="D9" s="80">
        <f>ACUMULADO!$AX$15</f>
        <v>319</v>
      </c>
      <c r="E9" s="81">
        <f t="shared" ref="E9:E16" si="1">E8</f>
        <v>16.666666666666668</v>
      </c>
      <c r="F9" s="81"/>
      <c r="G9" s="82">
        <f t="shared" si="0"/>
        <v>13.78</v>
      </c>
      <c r="H9" s="83">
        <f t="shared" ref="H9:H16" si="2">IF(G9&lt;=$E$3,G9,"")</f>
        <v>13.78</v>
      </c>
      <c r="I9" s="83" t="str">
        <f t="shared" ref="I9:I16" si="3">IF(G9&gt;$E$3,IF(G9&lt;$F$3,G9,""),"")</f>
        <v/>
      </c>
      <c r="J9" s="84" t="str">
        <f t="shared" ref="J9:J16" si="4">IF(G9&gt;=$F$3,G9,"")</f>
        <v/>
      </c>
      <c r="T9" s="8"/>
      <c r="V9" s="59" t="str">
        <f>IF(G7&lt;=$E$3,"DEFICIENTE",IF(G7&gt;$E$3,IF(G7&lt;$F$3,"en PROCESO",IF(G7&gt;=$F$3,"OPTIMO",""))))</f>
        <v>DEFICIENTE</v>
      </c>
      <c r="W9" s="60"/>
    </row>
    <row r="10" spans="1:23" ht="18" customHeight="1" x14ac:dyDescent="0.25">
      <c r="A10" s="85" t="str">
        <f>Config!$B$18</f>
        <v>JERI</v>
      </c>
      <c r="B10" s="80">
        <f>METAS!$AZ$12</f>
        <v>361</v>
      </c>
      <c r="C10" s="61">
        <f>ROUNDUP((B10/12)*Config!$C$6,0)</f>
        <v>61</v>
      </c>
      <c r="D10" s="80">
        <f>ACUMULADO!$AY$15</f>
        <v>66</v>
      </c>
      <c r="E10" s="81">
        <f t="shared" si="1"/>
        <v>16.666666666666668</v>
      </c>
      <c r="F10" s="81"/>
      <c r="G10" s="82">
        <f t="shared" si="0"/>
        <v>18.28</v>
      </c>
      <c r="H10" s="83" t="str">
        <f t="shared" si="2"/>
        <v/>
      </c>
      <c r="I10" s="83" t="str">
        <f t="shared" si="3"/>
        <v/>
      </c>
      <c r="J10" s="84">
        <f t="shared" si="4"/>
        <v>18.28</v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METAS!$BA$12</f>
        <v>301.5</v>
      </c>
      <c r="C11" s="61">
        <f>ROUNDUP((B11/12)*Config!$C$6,0)</f>
        <v>51</v>
      </c>
      <c r="D11" s="80">
        <f>ACUMULADO!$AZ$15</f>
        <v>36</v>
      </c>
      <c r="E11" s="81">
        <f t="shared" si="1"/>
        <v>16.666666666666668</v>
      </c>
      <c r="F11" s="81"/>
      <c r="G11" s="82">
        <f t="shared" si="0"/>
        <v>11.94</v>
      </c>
      <c r="H11" s="83">
        <f t="shared" si="2"/>
        <v>11.94</v>
      </c>
      <c r="I11" s="83" t="str">
        <f t="shared" si="3"/>
        <v/>
      </c>
      <c r="J11" s="84" t="str">
        <f t="shared" si="4"/>
        <v/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METAS!$BB$12</f>
        <v>1223.4999999999998</v>
      </c>
      <c r="C12" s="61">
        <f>ROUNDUP((B12/12)*Config!$C$6,0)</f>
        <v>204</v>
      </c>
      <c r="D12" s="80">
        <f>ACUMULADO!$BA$15</f>
        <v>18</v>
      </c>
      <c r="E12" s="81">
        <f t="shared" si="1"/>
        <v>16.666666666666668</v>
      </c>
      <c r="F12" s="81"/>
      <c r="G12" s="82">
        <f t="shared" si="0"/>
        <v>1.47</v>
      </c>
      <c r="H12" s="83">
        <f t="shared" si="2"/>
        <v>1.47</v>
      </c>
      <c r="I12" s="83" t="str">
        <f t="shared" si="3"/>
        <v/>
      </c>
      <c r="J12" s="84" t="str">
        <f t="shared" si="4"/>
        <v/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METAS!$BC$12</f>
        <v>810</v>
      </c>
      <c r="C13" s="61">
        <f>ROUNDUP((B13/12)*Config!$C$6,0)</f>
        <v>135</v>
      </c>
      <c r="D13" s="80">
        <f>ACUMULADO!$BB$15</f>
        <v>105</v>
      </c>
      <c r="E13" s="81">
        <f t="shared" si="1"/>
        <v>16.666666666666668</v>
      </c>
      <c r="F13" s="81"/>
      <c r="G13" s="82">
        <f t="shared" si="0"/>
        <v>12.96</v>
      </c>
      <c r="H13" s="83">
        <f t="shared" si="2"/>
        <v>12.96</v>
      </c>
      <c r="I13" s="83" t="str">
        <f t="shared" si="3"/>
        <v/>
      </c>
      <c r="J13" s="84" t="str">
        <f t="shared" si="4"/>
        <v/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METAS!$BD$12</f>
        <v>392.3</v>
      </c>
      <c r="C14" s="61">
        <f>ROUNDUP((B14/12)*Config!$C$6,0)</f>
        <v>66</v>
      </c>
      <c r="D14" s="80">
        <f>ACUMULADO!$BC$15</f>
        <v>40</v>
      </c>
      <c r="E14" s="81">
        <f t="shared" si="1"/>
        <v>16.666666666666668</v>
      </c>
      <c r="F14" s="81"/>
      <c r="G14" s="82">
        <f t="shared" si="0"/>
        <v>10.199999999999999</v>
      </c>
      <c r="H14" s="83">
        <f t="shared" si="2"/>
        <v>10.199999999999999</v>
      </c>
      <c r="I14" s="83" t="str">
        <f t="shared" si="3"/>
        <v/>
      </c>
      <c r="J14" s="84" t="str">
        <f t="shared" si="4"/>
        <v/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METAS!$BE$12</f>
        <v>345</v>
      </c>
      <c r="C15" s="61">
        <f>ROUNDUP((B15/12)*Config!$C$6,0)</f>
        <v>58</v>
      </c>
      <c r="D15" s="80">
        <f>ACUMULADO!$BD$15</f>
        <v>30</v>
      </c>
      <c r="E15" s="81">
        <f t="shared" si="1"/>
        <v>16.666666666666668</v>
      </c>
      <c r="F15" s="81"/>
      <c r="G15" s="82">
        <f t="shared" si="0"/>
        <v>8.6999999999999993</v>
      </c>
      <c r="H15" s="83">
        <f t="shared" si="2"/>
        <v>8.6999999999999993</v>
      </c>
      <c r="I15" s="83" t="str">
        <f t="shared" si="3"/>
        <v/>
      </c>
      <c r="J15" s="84" t="str">
        <f t="shared" si="4"/>
        <v/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METAS!$BF$12</f>
        <v>209</v>
      </c>
      <c r="C16" s="61">
        <f>ROUNDUP((B16/12)*Config!$C$6,0)</f>
        <v>35</v>
      </c>
      <c r="D16" s="80">
        <f>ACUMULADO!$BE$15</f>
        <v>15</v>
      </c>
      <c r="E16" s="81">
        <f t="shared" si="1"/>
        <v>16.666666666666668</v>
      </c>
      <c r="F16" s="81"/>
      <c r="G16" s="82">
        <f t="shared" si="0"/>
        <v>7.18</v>
      </c>
      <c r="H16" s="83">
        <f t="shared" si="2"/>
        <v>7.18</v>
      </c>
      <c r="I16" s="83" t="str">
        <f t="shared" si="3"/>
        <v/>
      </c>
      <c r="J16" s="84" t="str">
        <f t="shared" si="4"/>
        <v/>
      </c>
      <c r="T16" s="8"/>
      <c r="V16" s="52"/>
      <c r="W16" s="60"/>
    </row>
    <row r="17" spans="1:527" ht="18" customHeight="1" x14ac:dyDescent="0.25">
      <c r="C17"/>
      <c r="D17" s="5"/>
      <c r="E17"/>
      <c r="F17"/>
      <c r="G17"/>
      <c r="H17"/>
      <c r="I17"/>
      <c r="J17"/>
      <c r="T17" s="8"/>
      <c r="U17" s="8"/>
    </row>
    <row r="18" spans="1:527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527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527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527" s="8" customFormat="1" ht="18" customHeight="1" x14ac:dyDescent="0.25">
      <c r="A21" s="4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V21" s="78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</row>
    <row r="22" spans="1:527" s="8" customFormat="1" ht="18" customHeight="1" x14ac:dyDescent="0.25">
      <c r="A22" s="91"/>
      <c r="B22" s="65"/>
      <c r="C22" s="63"/>
      <c r="D22" s="65"/>
      <c r="E22" s="65"/>
      <c r="F22" s="65"/>
      <c r="G22" s="65"/>
      <c r="H22" s="65"/>
      <c r="I22" s="65"/>
      <c r="J22" s="65"/>
      <c r="K22"/>
      <c r="L22"/>
      <c r="M22"/>
      <c r="N22"/>
      <c r="O22"/>
      <c r="P22"/>
      <c r="Q22"/>
      <c r="R22"/>
      <c r="S22"/>
      <c r="U22" s="58"/>
      <c r="V22" s="78"/>
      <c r="W22" s="60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</row>
    <row r="23" spans="1:527" s="8" customFormat="1" ht="18" customHeight="1" x14ac:dyDescent="0.25">
      <c r="A23" s="92"/>
      <c r="B23" s="65"/>
      <c r="C23" s="63"/>
      <c r="D23" s="65"/>
      <c r="E23" s="65"/>
      <c r="F23" s="65"/>
      <c r="G23" s="65"/>
      <c r="H23" s="65"/>
      <c r="I23" s="65"/>
      <c r="J23" s="65"/>
      <c r="K23"/>
      <c r="L23"/>
      <c r="M23"/>
      <c r="N23"/>
      <c r="O23"/>
      <c r="P23"/>
      <c r="Q23"/>
      <c r="R23"/>
      <c r="S23"/>
      <c r="U23" s="58"/>
      <c r="V23" s="78"/>
      <c r="W23" s="60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</row>
    <row r="24" spans="1:527" s="8" customFormat="1" ht="18" customHeight="1" x14ac:dyDescent="0.25">
      <c r="A24" s="93" t="str">
        <f>METAS!B13</f>
        <v>PORCENTAJE DE ADULTOS Y JOVENES QUE RECIBEN TAMIZAJE  DE ITS Y VIH/SIDA</v>
      </c>
      <c r="B24" s="65"/>
      <c r="C24" s="63"/>
      <c r="D24" s="65"/>
      <c r="E24" s="65"/>
      <c r="F24" s="65"/>
      <c r="G24" s="65"/>
      <c r="H24" s="65"/>
      <c r="I24" s="65"/>
      <c r="J24" s="65"/>
      <c r="K24"/>
      <c r="L24"/>
      <c r="M24"/>
      <c r="N24"/>
      <c r="O24"/>
      <c r="P24"/>
      <c r="Q24"/>
      <c r="R24"/>
      <c r="S24"/>
      <c r="U24" s="58"/>
      <c r="V24" s="59" t="str">
        <f>A24</f>
        <v>PORCENTAJE DE ADULTOS Y JOVENES QUE RECIBEN TAMIZAJE  DE ITS Y VIH/SIDA</v>
      </c>
      <c r="W24" s="60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</row>
    <row r="25" spans="1:527" s="8" customFormat="1" ht="48" customHeight="1" x14ac:dyDescent="0.25">
      <c r="A25" s="68" t="s">
        <v>2</v>
      </c>
      <c r="B25" s="69" t="s">
        <v>87</v>
      </c>
      <c r="C25" s="70" t="s">
        <v>69</v>
      </c>
      <c r="D25" s="69" t="s">
        <v>535</v>
      </c>
      <c r="E25" s="69" t="s">
        <v>1</v>
      </c>
      <c r="F25" s="71"/>
      <c r="G25" s="72" t="s">
        <v>9</v>
      </c>
      <c r="H25" s="73" t="str">
        <f>"DEFICIENTE &lt;= "&amp;$E$3</f>
        <v>DEFICIENTE &lt;= 15</v>
      </c>
      <c r="I25" s="73" t="str">
        <f>"PROCESO &gt; "&amp;$E$3&amp;"  -  &lt; "&amp;$F$3</f>
        <v>PROCESO &gt; 15  -  &lt; 16.7</v>
      </c>
      <c r="J25" s="73" t="str">
        <f>"OPTIMO &gt;= "&amp;$F$3</f>
        <v>OPTIMO &gt;= 16.7</v>
      </c>
      <c r="K25"/>
      <c r="L25"/>
      <c r="M25"/>
      <c r="N25"/>
      <c r="O25"/>
      <c r="P25"/>
      <c r="Q25"/>
      <c r="R25"/>
      <c r="S25"/>
      <c r="U25" s="58"/>
      <c r="V25" s="89" t="str">
        <f>V$1&amp;"  "&amp;V24&amp;"  "&amp;$V$3&amp;"  "&amp;$V$2</f>
        <v>RED. MOYOBAMBA:  PORCENTAJE DE ADULTOS Y JOVENES QUE RECIBEN TAMIZAJE  DE ITS Y VIH/SIDA  - POR MICROREDES :   ENERO - FEBRERO 2024</v>
      </c>
      <c r="W25" s="60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</row>
    <row r="26" spans="1:527" s="8" customFormat="1" ht="18" customHeight="1" thickBot="1" x14ac:dyDescent="0.3">
      <c r="A26" s="74" t="str">
        <f>Config!$B$15</f>
        <v>RED</v>
      </c>
      <c r="B26" s="75">
        <f>SUM(B27:B35)</f>
        <v>5957.1</v>
      </c>
      <c r="C26" s="75">
        <f>SUM(C27:C35)</f>
        <v>996</v>
      </c>
      <c r="D26" s="75">
        <f>SUM(D27:D35)</f>
        <v>703</v>
      </c>
      <c r="E26" s="75">
        <f>Config!$C$9</f>
        <v>16.666666666666668</v>
      </c>
      <c r="F26" s="76"/>
      <c r="G26" s="75">
        <f t="shared" ref="G26:G35" si="5">IFERROR(ROUND(D26*100/B26,2),0)</f>
        <v>11.8</v>
      </c>
      <c r="H26" s="77">
        <f>IF(G26&lt;=$E$3,G26,"")</f>
        <v>11.8</v>
      </c>
      <c r="I26" s="77" t="str">
        <f>IF(G26&gt;$E$3,IF(G26&lt;$F$3,G26,""),"")</f>
        <v/>
      </c>
      <c r="J26" s="75" t="str">
        <f>IF(G26&gt;=$F$3,G26,"")</f>
        <v/>
      </c>
      <c r="K26"/>
      <c r="L26"/>
      <c r="M26"/>
      <c r="N26"/>
      <c r="O26"/>
      <c r="P26"/>
      <c r="Q26"/>
      <c r="R26"/>
      <c r="S26"/>
      <c r="U26" s="58"/>
      <c r="V26" s="59"/>
      <c r="W26" s="60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</row>
    <row r="27" spans="1:527" s="8" customFormat="1" x14ac:dyDescent="0.25">
      <c r="A27" s="79" t="str">
        <f>Config!$B$16</f>
        <v>HOSP</v>
      </c>
      <c r="B27" s="80">
        <f>METAS!$AW$13</f>
        <v>0</v>
      </c>
      <c r="C27" s="80">
        <f>ROUNDUP((B27/12)*Config!$C$6,0)</f>
        <v>0</v>
      </c>
      <c r="D27" s="80">
        <f>ACUMULADO!$AV$16</f>
        <v>124</v>
      </c>
      <c r="E27" s="81">
        <f>E26</f>
        <v>16.666666666666668</v>
      </c>
      <c r="F27" s="81"/>
      <c r="G27" s="82">
        <f t="shared" si="5"/>
        <v>0</v>
      </c>
      <c r="H27" s="83">
        <f>IF(G27&lt;=$E$3,G27,"")</f>
        <v>0</v>
      </c>
      <c r="I27" s="83" t="str">
        <f>IF(G27&gt;$E$3,IF(G27&lt;$F$3,G27,""),"")</f>
        <v/>
      </c>
      <c r="J27" s="84" t="str">
        <f>IF(G27&gt;=$F$3,G27,"")</f>
        <v/>
      </c>
      <c r="K27"/>
      <c r="L27"/>
      <c r="M27"/>
      <c r="N27"/>
      <c r="O27"/>
      <c r="P27"/>
      <c r="Q27"/>
      <c r="R27"/>
      <c r="S27"/>
      <c r="U27" s="58"/>
      <c r="V27" s="59"/>
      <c r="W27" s="60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</row>
    <row r="28" spans="1:527" s="8" customFormat="1" ht="18" customHeight="1" x14ac:dyDescent="0.25">
      <c r="A28" s="85" t="str">
        <f>Config!$B$17</f>
        <v>LLUI</v>
      </c>
      <c r="B28" s="80">
        <f>METAS!$AY$13</f>
        <v>2314.8000000000002</v>
      </c>
      <c r="C28" s="61">
        <f>ROUNDUP((B28/12)*Config!$C$6,0)</f>
        <v>386</v>
      </c>
      <c r="D28" s="80">
        <f>ACUMULADO!$AX$16</f>
        <v>296</v>
      </c>
      <c r="E28" s="81">
        <f t="shared" ref="E28:E35" si="6">E27</f>
        <v>16.666666666666668</v>
      </c>
      <c r="F28" s="81"/>
      <c r="G28" s="82">
        <f>IFERROR(ROUND(D28*100/B28,2),0)</f>
        <v>12.79</v>
      </c>
      <c r="H28" s="83">
        <f t="shared" ref="H28:H35" si="7">IF(G28&lt;=$E$3,G28,"")</f>
        <v>12.79</v>
      </c>
      <c r="I28" s="83" t="str">
        <f t="shared" ref="I28:I35" si="8">IF(G28&gt;$E$3,IF(G28&lt;$F$3,G28,""),"")</f>
        <v/>
      </c>
      <c r="J28" s="84" t="str">
        <f t="shared" ref="J28:J35" si="9">IF(G28&gt;=$F$3,G28,"")</f>
        <v/>
      </c>
      <c r="K28"/>
      <c r="L28"/>
      <c r="M28"/>
      <c r="N28"/>
      <c r="O28"/>
      <c r="P28"/>
      <c r="Q28"/>
      <c r="R28"/>
      <c r="S28"/>
      <c r="U28" s="58"/>
      <c r="V28" s="59"/>
      <c r="W28" s="60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</row>
    <row r="29" spans="1:527" s="8" customFormat="1" ht="18" customHeight="1" x14ac:dyDescent="0.25">
      <c r="A29" s="85" t="str">
        <f>Config!$B$18</f>
        <v>JERI</v>
      </c>
      <c r="B29" s="80">
        <f>METAS!$AZ$13</f>
        <v>361</v>
      </c>
      <c r="C29" s="61">
        <f>ROUNDUP((B29/12)*Config!$C$6,0)</f>
        <v>61</v>
      </c>
      <c r="D29" s="80">
        <f>ACUMULADO!$AY$16</f>
        <v>65</v>
      </c>
      <c r="E29" s="81">
        <f t="shared" si="6"/>
        <v>16.666666666666668</v>
      </c>
      <c r="F29" s="81"/>
      <c r="G29" s="82">
        <f t="shared" si="5"/>
        <v>18.010000000000002</v>
      </c>
      <c r="H29" s="83" t="str">
        <f t="shared" si="7"/>
        <v/>
      </c>
      <c r="I29" s="83" t="str">
        <f t="shared" si="8"/>
        <v/>
      </c>
      <c r="J29" s="84">
        <f t="shared" si="9"/>
        <v>18.010000000000002</v>
      </c>
      <c r="K29"/>
      <c r="L29"/>
      <c r="M29"/>
      <c r="N29"/>
      <c r="O29"/>
      <c r="P29"/>
      <c r="Q29"/>
      <c r="R29"/>
      <c r="S29"/>
      <c r="U29" s="58"/>
      <c r="V29" s="9"/>
      <c r="W29" s="60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</row>
    <row r="30" spans="1:527" s="8" customFormat="1" ht="18" customHeight="1" x14ac:dyDescent="0.25">
      <c r="A30" s="85" t="str">
        <f>Config!$B$19</f>
        <v>YANT</v>
      </c>
      <c r="B30" s="80">
        <f>METAS!$BA$13</f>
        <v>301.5</v>
      </c>
      <c r="C30" s="61">
        <f>ROUNDUP((B30/12)*Config!$C$6,0)</f>
        <v>51</v>
      </c>
      <c r="D30" s="80">
        <f>ACUMULADO!$AZ$16</f>
        <v>21</v>
      </c>
      <c r="E30" s="81">
        <f t="shared" si="6"/>
        <v>16.666666666666668</v>
      </c>
      <c r="F30" s="81"/>
      <c r="G30" s="82">
        <f t="shared" si="5"/>
        <v>6.97</v>
      </c>
      <c r="H30" s="83">
        <f t="shared" si="7"/>
        <v>6.97</v>
      </c>
      <c r="I30" s="83" t="str">
        <f t="shared" si="8"/>
        <v/>
      </c>
      <c r="J30" s="84" t="str">
        <f t="shared" si="9"/>
        <v/>
      </c>
      <c r="K30"/>
      <c r="L30"/>
      <c r="M30"/>
      <c r="N30"/>
      <c r="O30"/>
      <c r="P30"/>
      <c r="Q30"/>
      <c r="R30"/>
      <c r="S30"/>
      <c r="U30" s="58"/>
      <c r="V30" s="9"/>
      <c r="W30" s="6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</row>
    <row r="31" spans="1:527" s="8" customFormat="1" ht="18" customHeight="1" x14ac:dyDescent="0.25">
      <c r="A31" s="85" t="str">
        <f>Config!$B$20</f>
        <v>SORI</v>
      </c>
      <c r="B31" s="80">
        <f>METAS!$BB$13</f>
        <v>1223.4999999999998</v>
      </c>
      <c r="C31" s="61">
        <f>ROUNDUP((B31/12)*Config!$C$6,0)</f>
        <v>204</v>
      </c>
      <c r="D31" s="80">
        <f>ACUMULADO!$BA$16</f>
        <v>19</v>
      </c>
      <c r="E31" s="81">
        <f t="shared" si="6"/>
        <v>16.666666666666668</v>
      </c>
      <c r="F31" s="81"/>
      <c r="G31" s="82">
        <f t="shared" si="5"/>
        <v>1.55</v>
      </c>
      <c r="H31" s="83">
        <f t="shared" si="7"/>
        <v>1.55</v>
      </c>
      <c r="I31" s="83" t="str">
        <f t="shared" si="8"/>
        <v/>
      </c>
      <c r="J31" s="84" t="str">
        <f t="shared" si="9"/>
        <v/>
      </c>
      <c r="K31"/>
      <c r="L31"/>
      <c r="M31"/>
      <c r="N31"/>
      <c r="O31"/>
      <c r="P31"/>
      <c r="Q31"/>
      <c r="R31"/>
      <c r="S31"/>
      <c r="U31" s="58"/>
      <c r="V31" s="9"/>
      <c r="W31" s="60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</row>
    <row r="32" spans="1:527" s="8" customFormat="1" ht="18" customHeight="1" x14ac:dyDescent="0.25">
      <c r="A32" s="85" t="str">
        <f>Config!$B$21</f>
        <v>JEPE</v>
      </c>
      <c r="B32" s="80">
        <f>METAS!$BC$13</f>
        <v>810</v>
      </c>
      <c r="C32" s="61">
        <f>ROUNDUP((B32/12)*Config!$C$6,0)</f>
        <v>135</v>
      </c>
      <c r="D32" s="80">
        <f>ACUMULADO!$BB$16</f>
        <v>104</v>
      </c>
      <c r="E32" s="81">
        <f t="shared" si="6"/>
        <v>16.666666666666668</v>
      </c>
      <c r="F32" s="81"/>
      <c r="G32" s="82">
        <f t="shared" si="5"/>
        <v>12.84</v>
      </c>
      <c r="H32" s="83">
        <f t="shared" si="7"/>
        <v>12.84</v>
      </c>
      <c r="I32" s="83" t="str">
        <f t="shared" si="8"/>
        <v/>
      </c>
      <c r="J32" s="84" t="str">
        <f t="shared" si="9"/>
        <v/>
      </c>
      <c r="K32"/>
      <c r="L32"/>
      <c r="M32"/>
      <c r="N32"/>
      <c r="O32"/>
      <c r="P32"/>
      <c r="Q32"/>
      <c r="R32"/>
      <c r="S32"/>
      <c r="U32" s="58"/>
      <c r="V32" s="9"/>
      <c r="W32" s="60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</row>
    <row r="33" spans="1:527" s="8" customFormat="1" ht="18" customHeight="1" x14ac:dyDescent="0.25">
      <c r="A33" s="85" t="str">
        <f>Config!$B$22</f>
        <v>ROQU</v>
      </c>
      <c r="B33" s="80">
        <f>METAS!$BD$13</f>
        <v>392.3</v>
      </c>
      <c r="C33" s="61">
        <f>ROUNDUP((B33/12)*Config!$C$6,0)</f>
        <v>66</v>
      </c>
      <c r="D33" s="80">
        <f>ACUMULADO!$BC$16</f>
        <v>40</v>
      </c>
      <c r="E33" s="81">
        <f t="shared" si="6"/>
        <v>16.666666666666668</v>
      </c>
      <c r="F33" s="81"/>
      <c r="G33" s="82">
        <f t="shared" si="5"/>
        <v>10.199999999999999</v>
      </c>
      <c r="H33" s="83">
        <f t="shared" si="7"/>
        <v>10.199999999999999</v>
      </c>
      <c r="I33" s="83" t="str">
        <f t="shared" si="8"/>
        <v/>
      </c>
      <c r="J33" s="84" t="str">
        <f t="shared" si="9"/>
        <v/>
      </c>
      <c r="K33"/>
      <c r="L33"/>
      <c r="M33"/>
      <c r="N33"/>
      <c r="O33"/>
      <c r="P33"/>
      <c r="Q33"/>
      <c r="R33"/>
      <c r="S33"/>
      <c r="U33" s="58"/>
      <c r="V33" s="9"/>
      <c r="W33" s="60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</row>
    <row r="34" spans="1:527" s="8" customFormat="1" ht="18" customHeight="1" x14ac:dyDescent="0.25">
      <c r="A34" s="85" t="str">
        <f>Config!$B$23</f>
        <v>CALZ</v>
      </c>
      <c r="B34" s="80">
        <f>METAS!$BE$13</f>
        <v>345</v>
      </c>
      <c r="C34" s="61">
        <f>ROUNDUP((B34/12)*Config!$C$6,0)</f>
        <v>58</v>
      </c>
      <c r="D34" s="80">
        <f>ACUMULADO!$BD$16</f>
        <v>19</v>
      </c>
      <c r="E34" s="81">
        <f t="shared" si="6"/>
        <v>16.666666666666668</v>
      </c>
      <c r="F34" s="81"/>
      <c r="G34" s="82">
        <f t="shared" si="5"/>
        <v>5.51</v>
      </c>
      <c r="H34" s="83">
        <f t="shared" si="7"/>
        <v>5.51</v>
      </c>
      <c r="I34" s="83" t="str">
        <f t="shared" si="8"/>
        <v/>
      </c>
      <c r="J34" s="84" t="str">
        <f t="shared" si="9"/>
        <v/>
      </c>
      <c r="K34"/>
      <c r="L34"/>
      <c r="M34"/>
      <c r="N34"/>
      <c r="O34"/>
      <c r="P34"/>
      <c r="Q34"/>
      <c r="R34"/>
      <c r="S34"/>
      <c r="U34" s="58"/>
      <c r="V34" s="9"/>
      <c r="W34" s="60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</row>
    <row r="35" spans="1:527" s="8" customFormat="1" ht="18" customHeight="1" x14ac:dyDescent="0.25">
      <c r="A35" s="85" t="str">
        <f>Config!$B$24</f>
        <v>PUEB</v>
      </c>
      <c r="B35" s="80">
        <f>METAS!$BF$13</f>
        <v>209</v>
      </c>
      <c r="C35" s="61">
        <f>ROUNDUP((B35/12)*Config!$C$6,0)</f>
        <v>35</v>
      </c>
      <c r="D35" s="80">
        <f>ACUMULADO!$BE$16</f>
        <v>15</v>
      </c>
      <c r="E35" s="81">
        <f t="shared" si="6"/>
        <v>16.666666666666668</v>
      </c>
      <c r="F35" s="81"/>
      <c r="G35" s="82">
        <f t="shared" si="5"/>
        <v>7.18</v>
      </c>
      <c r="H35" s="83">
        <f t="shared" si="7"/>
        <v>7.18</v>
      </c>
      <c r="I35" s="83" t="str">
        <f t="shared" si="8"/>
        <v/>
      </c>
      <c r="J35" s="84" t="str">
        <f t="shared" si="9"/>
        <v/>
      </c>
      <c r="K35"/>
      <c r="L35"/>
      <c r="M35"/>
      <c r="N35"/>
      <c r="O35"/>
      <c r="P35"/>
      <c r="Q35"/>
      <c r="R35"/>
      <c r="S35"/>
      <c r="U35" s="58"/>
      <c r="V35" s="9"/>
      <c r="W35" s="60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</row>
    <row r="36" spans="1:527" s="8" customFormat="1" ht="18" customHeight="1" x14ac:dyDescent="0.25">
      <c r="A36" s="4"/>
      <c r="B36" s="4"/>
      <c r="C36" s="63"/>
      <c r="D36" s="63"/>
      <c r="E36" s="64"/>
      <c r="F36" s="65"/>
      <c r="G36" s="65"/>
      <c r="H36" s="65"/>
      <c r="I36"/>
      <c r="J36"/>
      <c r="K36"/>
      <c r="L36"/>
      <c r="M36"/>
      <c r="N36"/>
      <c r="O36"/>
      <c r="P36"/>
      <c r="Q36"/>
      <c r="R36"/>
      <c r="S36"/>
      <c r="U36" s="58"/>
      <c r="V36" s="78"/>
      <c r="W36" s="60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</row>
    <row r="37" spans="1:527" s="8" customFormat="1" ht="18" customHeight="1" x14ac:dyDescent="0.25">
      <c r="A37" s="4"/>
      <c r="B37"/>
      <c r="C37" s="63"/>
      <c r="D37" s="64"/>
      <c r="E37" s="64"/>
      <c r="F37" s="65"/>
      <c r="G37" s="65"/>
      <c r="H37" s="65"/>
      <c r="I37"/>
      <c r="J37"/>
      <c r="K37"/>
      <c r="L37"/>
      <c r="M37"/>
      <c r="N37"/>
      <c r="O37"/>
      <c r="P37"/>
      <c r="Q37"/>
      <c r="R37"/>
      <c r="S37"/>
      <c r="U37" s="58"/>
      <c r="V37" s="78"/>
      <c r="W37" s="60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</row>
    <row r="38" spans="1:527" s="8" customFormat="1" ht="18" customHeight="1" x14ac:dyDescent="0.25">
      <c r="A38" s="4"/>
      <c r="B38"/>
      <c r="C38" s="63"/>
      <c r="D38" s="64"/>
      <c r="E38" s="64"/>
      <c r="F38" s="65"/>
      <c r="G38" s="65"/>
      <c r="H38" s="65"/>
      <c r="I38"/>
      <c r="J38"/>
      <c r="K38"/>
      <c r="L38"/>
      <c r="M38"/>
      <c r="N38"/>
      <c r="O38"/>
      <c r="P38"/>
      <c r="Q38"/>
      <c r="R38"/>
      <c r="S38"/>
      <c r="U38" s="58"/>
      <c r="V38" s="78"/>
      <c r="W38" s="60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</row>
    <row r="39" spans="1:527" s="8" customFormat="1" ht="18" customHeight="1" x14ac:dyDescent="0.25">
      <c r="A39" s="91"/>
      <c r="B39" s="65"/>
      <c r="C39" s="63"/>
      <c r="D39" s="65"/>
      <c r="E39" s="65"/>
      <c r="F39" s="65"/>
      <c r="G39" s="65"/>
      <c r="H39" s="65"/>
      <c r="I39" s="65"/>
      <c r="J39" s="65"/>
      <c r="K39"/>
      <c r="L39"/>
      <c r="M39"/>
      <c r="N39"/>
      <c r="O39"/>
      <c r="P39"/>
      <c r="Q39"/>
      <c r="R39"/>
      <c r="S39"/>
      <c r="U39" s="58"/>
      <c r="V39" s="78"/>
      <c r="W39" s="60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</row>
    <row r="40" spans="1:527" s="8" customFormat="1" ht="18" customHeight="1" x14ac:dyDescent="0.25">
      <c r="A40" s="91"/>
      <c r="B40" s="65"/>
      <c r="C40" s="63"/>
      <c r="D40" s="65"/>
      <c r="E40" s="65"/>
      <c r="F40" s="65"/>
      <c r="G40" s="65"/>
      <c r="H40" s="65"/>
      <c r="I40" s="65"/>
      <c r="J40" s="65"/>
      <c r="K40"/>
      <c r="L40"/>
      <c r="M40"/>
      <c r="N40"/>
      <c r="O40"/>
      <c r="P40"/>
      <c r="Q40"/>
      <c r="R40"/>
      <c r="S40"/>
      <c r="U40" s="58"/>
      <c r="V40" s="78"/>
      <c r="W40" s="6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</row>
    <row r="41" spans="1:527" s="8" customFormat="1" ht="18" customHeight="1" x14ac:dyDescent="0.25">
      <c r="A41" s="91"/>
      <c r="B41" s="65"/>
      <c r="C41" s="63"/>
      <c r="D41" s="65"/>
      <c r="E41" s="65"/>
      <c r="F41" s="65"/>
      <c r="G41" s="65"/>
      <c r="H41" s="65"/>
      <c r="I41" s="65"/>
      <c r="J41" s="65"/>
      <c r="K41"/>
      <c r="L41"/>
      <c r="M41"/>
      <c r="N41"/>
      <c r="O41"/>
      <c r="P41"/>
      <c r="Q41"/>
      <c r="R41"/>
      <c r="S41"/>
      <c r="U41" s="58"/>
      <c r="V41" s="78"/>
      <c r="W41" s="60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</row>
    <row r="42" spans="1:527" s="8" customFormat="1" ht="18" customHeight="1" x14ac:dyDescent="0.25">
      <c r="A42" s="91"/>
      <c r="B42" s="65"/>
      <c r="C42" s="63"/>
      <c r="D42" s="65"/>
      <c r="E42" s="65"/>
      <c r="F42" s="65"/>
      <c r="G42" s="65"/>
      <c r="H42" s="65"/>
      <c r="I42" s="65"/>
      <c r="J42" s="65"/>
      <c r="K42"/>
      <c r="L42"/>
      <c r="M42"/>
      <c r="N42"/>
      <c r="O42"/>
      <c r="P42"/>
      <c r="Q42"/>
      <c r="R42"/>
      <c r="S42"/>
      <c r="U42" s="58"/>
      <c r="V42" s="78"/>
      <c r="W42" s="60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</row>
    <row r="43" spans="1:527" s="8" customFormat="1" ht="18" customHeight="1" x14ac:dyDescent="0.25">
      <c r="A43" s="4"/>
      <c r="B43" s="65"/>
      <c r="C43" s="63"/>
      <c r="D43" s="65"/>
      <c r="E43" s="65"/>
      <c r="F43" s="65"/>
      <c r="G43" s="65"/>
      <c r="H43" s="65"/>
      <c r="I43" s="65"/>
      <c r="J43" s="65"/>
      <c r="K43"/>
      <c r="L43"/>
      <c r="M43"/>
      <c r="N43"/>
      <c r="O43"/>
      <c r="P43"/>
      <c r="Q43"/>
      <c r="R43"/>
      <c r="S43"/>
      <c r="U43" s="58"/>
      <c r="V43" s="78"/>
      <c r="W43" s="60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</row>
    <row r="44" spans="1:527" s="8" customFormat="1" ht="18" customHeight="1" x14ac:dyDescent="0.25">
      <c r="A44" s="4"/>
      <c r="B44"/>
      <c r="C44" s="63"/>
      <c r="D44" s="64"/>
      <c r="E44" s="64"/>
      <c r="F44" s="65"/>
      <c r="G44" s="65"/>
      <c r="H44" s="65"/>
      <c r="I44" s="65"/>
      <c r="J44" s="65"/>
      <c r="K44"/>
      <c r="L44"/>
      <c r="M44"/>
      <c r="N44"/>
      <c r="O44"/>
      <c r="P44"/>
      <c r="Q44"/>
      <c r="R44"/>
      <c r="S44"/>
      <c r="U44" s="58"/>
      <c r="V44" s="59" t="str">
        <f>A45</f>
        <v>PORCENTAJE  DE GESTANTES REACTIVAS  A SIFILIS RECIBEN TRATAMIENTO COMPLETO</v>
      </c>
      <c r="W44" s="60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</row>
    <row r="45" spans="1:527" s="8" customFormat="1" ht="18" customHeight="1" x14ac:dyDescent="0.25">
      <c r="A45" s="66" t="str">
        <f>METAS!B14</f>
        <v>PORCENTAJE  DE GESTANTES REACTIVAS  A SIFILIS RECIBEN TRATAMIENTO COMPLETO</v>
      </c>
      <c r="B45"/>
      <c r="C45" s="63"/>
      <c r="D45" s="64"/>
      <c r="E45" s="64"/>
      <c r="F45" s="65"/>
      <c r="G45" s="65"/>
      <c r="H45" s="65"/>
      <c r="I45" s="65"/>
      <c r="J45" s="65"/>
      <c r="K45"/>
      <c r="L45"/>
      <c r="M45"/>
      <c r="N45"/>
      <c r="O45"/>
      <c r="P45"/>
      <c r="Q45"/>
      <c r="R45"/>
      <c r="S45"/>
      <c r="U45" s="58"/>
      <c r="V45" s="89" t="str">
        <f>$V$1&amp;"  "&amp;V44&amp;"  "&amp;$V$3&amp;"  "&amp;$V$2</f>
        <v>RED. MOYOBAMBA:  PORCENTAJE  DE GESTANTES REACTIVAS  A SIFILIS RECIBEN TRATAMIENTO COMPLETO  - POR MICROREDES :   ENERO - FEBRERO 2024</v>
      </c>
      <c r="W45" s="60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</row>
    <row r="46" spans="1:527" s="8" customFormat="1" ht="48" customHeight="1" x14ac:dyDescent="0.25">
      <c r="A46" s="68" t="s">
        <v>2</v>
      </c>
      <c r="B46" s="69" t="s">
        <v>537</v>
      </c>
      <c r="C46" s="70"/>
      <c r="D46" s="69" t="s">
        <v>536</v>
      </c>
      <c r="E46" s="69" t="s">
        <v>1</v>
      </c>
      <c r="F46" s="71"/>
      <c r="G46" s="72" t="s">
        <v>9</v>
      </c>
      <c r="H46" s="73" t="str">
        <f>"DEFICIENTE &lt;= "&amp;$E$3</f>
        <v>DEFICIENTE &lt;= 15</v>
      </c>
      <c r="I46" s="73" t="str">
        <f>"PROCESO &gt; "&amp;$E$3&amp;"  -  &lt; "&amp;$F$3</f>
        <v>PROCESO &gt; 15  -  &lt; 16.7</v>
      </c>
      <c r="J46" s="73" t="str">
        <f>"OPTIMO &gt;= "&amp;$F$3</f>
        <v>OPTIMO &gt;= 16.7</v>
      </c>
      <c r="K46"/>
      <c r="L46"/>
      <c r="M46"/>
      <c r="N46"/>
      <c r="O46"/>
      <c r="P46"/>
      <c r="Q46"/>
      <c r="R46"/>
      <c r="S46"/>
      <c r="U46" s="58"/>
      <c r="V46" s="59"/>
      <c r="W46" s="60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</row>
    <row r="47" spans="1:527" s="8" customFormat="1" ht="18" customHeight="1" thickBot="1" x14ac:dyDescent="0.3">
      <c r="A47" s="74" t="str">
        <f>Config!$B$15</f>
        <v>RED</v>
      </c>
      <c r="B47" s="75">
        <f>SUM(B48:B56)</f>
        <v>3</v>
      </c>
      <c r="C47" s="75"/>
      <c r="D47" s="75">
        <f>SUM(D48:D56)</f>
        <v>1</v>
      </c>
      <c r="E47" s="75">
        <f>Config!$D$9</f>
        <v>100</v>
      </c>
      <c r="F47" s="76"/>
      <c r="G47" s="75">
        <f t="shared" ref="G47:G52" si="10">IFERROR(ROUND(D47*100/B47,2),0)</f>
        <v>33.33</v>
      </c>
      <c r="H47" s="77" t="str">
        <f t="shared" ref="H47:H56" si="11">IF(G47&lt;=$E$3,G47,"")</f>
        <v/>
      </c>
      <c r="I47" s="77" t="str">
        <f t="shared" ref="I47:I56" si="12">IF(G47&gt;$E$3,IF(G47&lt;$F$3,G47,""),"")</f>
        <v/>
      </c>
      <c r="J47" s="75">
        <f t="shared" ref="J47:J56" si="13">IF(G47&gt;=$F$3,G47,"")</f>
        <v>33.33</v>
      </c>
      <c r="K47"/>
      <c r="L47"/>
      <c r="M47"/>
      <c r="N47"/>
      <c r="O47"/>
      <c r="P47"/>
      <c r="Q47"/>
      <c r="R47"/>
      <c r="S47"/>
      <c r="U47" s="58"/>
      <c r="V47" s="59"/>
      <c r="W47" s="60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</row>
    <row r="48" spans="1:527" s="8" customFormat="1" ht="18" customHeight="1" x14ac:dyDescent="0.25">
      <c r="A48" s="79" t="str">
        <f>Config!$B$16</f>
        <v>HOSP</v>
      </c>
      <c r="B48" s="80">
        <f>ACUMULADO!$AV$17</f>
        <v>0</v>
      </c>
      <c r="C48" s="80"/>
      <c r="D48" s="80">
        <f>ACUMULADO!$AV$18</f>
        <v>0</v>
      </c>
      <c r="E48" s="81">
        <f>E47</f>
        <v>100</v>
      </c>
      <c r="F48" s="81"/>
      <c r="G48" s="82">
        <f>IFERROR(ROUND(D48*100/B48,2),0)</f>
        <v>0</v>
      </c>
      <c r="H48" s="83">
        <f>IF(G48&lt;=$E$3,G48,"")</f>
        <v>0</v>
      </c>
      <c r="I48" s="83" t="str">
        <f t="shared" si="12"/>
        <v/>
      </c>
      <c r="J48" s="84" t="str">
        <f t="shared" si="13"/>
        <v/>
      </c>
      <c r="K48"/>
      <c r="L48"/>
      <c r="M48"/>
      <c r="N48"/>
      <c r="O48"/>
      <c r="P48"/>
      <c r="Q48"/>
      <c r="R48"/>
      <c r="S48"/>
      <c r="U48" s="58"/>
      <c r="V48" s="59"/>
      <c r="W48" s="60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</row>
    <row r="49" spans="1:527" s="8" customFormat="1" ht="18" customHeight="1" x14ac:dyDescent="0.25">
      <c r="A49" s="85" t="str">
        <f>Config!$B$17</f>
        <v>LLUI</v>
      </c>
      <c r="B49" s="80">
        <f>ACUMULADO!$AX$17</f>
        <v>0</v>
      </c>
      <c r="C49" s="61"/>
      <c r="D49" s="80">
        <f>ACUMULADO!$AX$18</f>
        <v>0</v>
      </c>
      <c r="E49" s="81">
        <f t="shared" ref="E49:E56" si="14">E48</f>
        <v>100</v>
      </c>
      <c r="F49" s="90"/>
      <c r="G49" s="86">
        <f t="shared" si="10"/>
        <v>0</v>
      </c>
      <c r="H49" s="87">
        <f t="shared" si="11"/>
        <v>0</v>
      </c>
      <c r="I49" s="87" t="str">
        <f t="shared" si="12"/>
        <v/>
      </c>
      <c r="J49" s="88" t="str">
        <f t="shared" si="13"/>
        <v/>
      </c>
      <c r="K49"/>
      <c r="L49"/>
      <c r="M49"/>
      <c r="N49"/>
      <c r="O49"/>
      <c r="P49"/>
      <c r="Q49"/>
      <c r="R49"/>
      <c r="S49"/>
      <c r="U49" s="58"/>
      <c r="V49" s="59"/>
      <c r="W49" s="60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</row>
    <row r="50" spans="1:527" s="8" customFormat="1" ht="18" customHeight="1" x14ac:dyDescent="0.25">
      <c r="A50" s="85" t="str">
        <f>Config!$B$18</f>
        <v>JERI</v>
      </c>
      <c r="B50" s="80">
        <f>ACUMULADO!$AY$17</f>
        <v>0</v>
      </c>
      <c r="C50" s="61"/>
      <c r="D50" s="80">
        <f>ACUMULADO!$AY$18</f>
        <v>0</v>
      </c>
      <c r="E50" s="81">
        <f t="shared" si="14"/>
        <v>100</v>
      </c>
      <c r="F50" s="90"/>
      <c r="G50" s="86">
        <f t="shared" si="10"/>
        <v>0</v>
      </c>
      <c r="H50" s="87">
        <f t="shared" si="11"/>
        <v>0</v>
      </c>
      <c r="I50" s="87" t="str">
        <f t="shared" si="12"/>
        <v/>
      </c>
      <c r="J50" s="88" t="str">
        <f t="shared" si="13"/>
        <v/>
      </c>
      <c r="K50"/>
      <c r="L50"/>
      <c r="M50"/>
      <c r="N50"/>
      <c r="O50"/>
      <c r="P50"/>
      <c r="Q50"/>
      <c r="R50"/>
      <c r="S50"/>
      <c r="U50" s="58"/>
      <c r="V50" s="9"/>
      <c r="W50" s="6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</row>
    <row r="51" spans="1:527" s="8" customFormat="1" ht="18" customHeight="1" x14ac:dyDescent="0.25">
      <c r="A51" s="85" t="str">
        <f>Config!$B$19</f>
        <v>YANT</v>
      </c>
      <c r="B51" s="80">
        <f>ACUMULADO!$AZ$17</f>
        <v>0</v>
      </c>
      <c r="C51" s="61"/>
      <c r="D51" s="80">
        <f>ACUMULADO!$AZ$18</f>
        <v>0</v>
      </c>
      <c r="E51" s="81">
        <f t="shared" si="14"/>
        <v>100</v>
      </c>
      <c r="F51" s="90"/>
      <c r="G51" s="86">
        <f t="shared" si="10"/>
        <v>0</v>
      </c>
      <c r="H51" s="87">
        <f t="shared" si="11"/>
        <v>0</v>
      </c>
      <c r="I51" s="87" t="str">
        <f t="shared" si="12"/>
        <v/>
      </c>
      <c r="J51" s="88" t="str">
        <f t="shared" si="13"/>
        <v/>
      </c>
      <c r="K51"/>
      <c r="L51"/>
      <c r="M51"/>
      <c r="N51"/>
      <c r="O51"/>
      <c r="P51"/>
      <c r="Q51"/>
      <c r="R51"/>
      <c r="S51"/>
      <c r="U51" s="58"/>
      <c r="V51" s="9"/>
      <c r="W51" s="60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</row>
    <row r="52" spans="1:527" s="8" customFormat="1" ht="18" customHeight="1" x14ac:dyDescent="0.25">
      <c r="A52" s="85" t="str">
        <f>Config!$B$20</f>
        <v>SORI</v>
      </c>
      <c r="B52" s="80">
        <f>ACUMULADO!$BA$17</f>
        <v>2</v>
      </c>
      <c r="C52" s="61"/>
      <c r="D52" s="80">
        <f>ACUMULADO!$BA$18</f>
        <v>1</v>
      </c>
      <c r="E52" s="81">
        <f t="shared" si="14"/>
        <v>100</v>
      </c>
      <c r="F52" s="90"/>
      <c r="G52" s="86">
        <f t="shared" si="10"/>
        <v>50</v>
      </c>
      <c r="H52" s="87" t="str">
        <f t="shared" si="11"/>
        <v/>
      </c>
      <c r="I52" s="87" t="str">
        <f t="shared" si="12"/>
        <v/>
      </c>
      <c r="J52" s="88">
        <f t="shared" si="13"/>
        <v>50</v>
      </c>
      <c r="K52"/>
      <c r="L52"/>
      <c r="M52"/>
      <c r="N52"/>
      <c r="O52"/>
      <c r="P52"/>
      <c r="Q52"/>
      <c r="R52"/>
      <c r="S52"/>
      <c r="U52" s="58"/>
      <c r="V52" s="9"/>
      <c r="W52" s="60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</row>
    <row r="53" spans="1:527" s="8" customFormat="1" ht="18" customHeight="1" x14ac:dyDescent="0.25">
      <c r="A53" s="85" t="str">
        <f>Config!$B$21</f>
        <v>JEPE</v>
      </c>
      <c r="B53" s="80">
        <f>ACUMULADO!$BB$17</f>
        <v>0</v>
      </c>
      <c r="C53" s="61"/>
      <c r="D53" s="80">
        <f>ACUMULADO!$BB$18</f>
        <v>0</v>
      </c>
      <c r="E53" s="81">
        <f t="shared" si="14"/>
        <v>100</v>
      </c>
      <c r="F53" s="90"/>
      <c r="G53" s="86">
        <f>IFERROR(ROUND(D53*100/B53,2),0)</f>
        <v>0</v>
      </c>
      <c r="H53" s="87">
        <f t="shared" si="11"/>
        <v>0</v>
      </c>
      <c r="I53" s="87" t="str">
        <f t="shared" si="12"/>
        <v/>
      </c>
      <c r="J53" s="88" t="str">
        <f t="shared" si="13"/>
        <v/>
      </c>
      <c r="K53"/>
      <c r="L53"/>
      <c r="M53"/>
      <c r="N53"/>
      <c r="O53"/>
      <c r="P53"/>
      <c r="Q53"/>
      <c r="R53"/>
      <c r="S53"/>
      <c r="U53" s="58"/>
      <c r="V53" s="9"/>
      <c r="W53" s="60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</row>
    <row r="54" spans="1:527" s="8" customFormat="1" ht="18" customHeight="1" x14ac:dyDescent="0.25">
      <c r="A54" s="85" t="str">
        <f>Config!$B$22</f>
        <v>ROQU</v>
      </c>
      <c r="B54" s="80">
        <f>ACUMULADO!$BC$17</f>
        <v>0</v>
      </c>
      <c r="C54" s="61"/>
      <c r="D54" s="80">
        <f>ACUMULADO!$BC$18</f>
        <v>0</v>
      </c>
      <c r="E54" s="81">
        <f t="shared" si="14"/>
        <v>100</v>
      </c>
      <c r="F54" s="90"/>
      <c r="G54" s="86">
        <f>IFERROR(ROUND(D54*100/B54,2),0)</f>
        <v>0</v>
      </c>
      <c r="H54" s="87">
        <f t="shared" si="11"/>
        <v>0</v>
      </c>
      <c r="I54" s="87" t="str">
        <f t="shared" si="12"/>
        <v/>
      </c>
      <c r="J54" s="88" t="str">
        <f t="shared" si="13"/>
        <v/>
      </c>
      <c r="K54"/>
      <c r="L54"/>
      <c r="M54"/>
      <c r="N54"/>
      <c r="O54"/>
      <c r="P54"/>
      <c r="Q54"/>
      <c r="R54"/>
      <c r="S54"/>
      <c r="U54" s="58"/>
      <c r="V54" s="78"/>
      <c r="W54" s="60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</row>
    <row r="55" spans="1:527" s="8" customFormat="1" ht="18" customHeight="1" x14ac:dyDescent="0.25">
      <c r="A55" s="85" t="str">
        <f>Config!$B$23</f>
        <v>CALZ</v>
      </c>
      <c r="B55" s="80">
        <f>ACUMULADO!$BD$17</f>
        <v>1</v>
      </c>
      <c r="C55" s="61"/>
      <c r="D55" s="80">
        <f>ACUMULADO!$BD$18</f>
        <v>0</v>
      </c>
      <c r="E55" s="81">
        <f t="shared" si="14"/>
        <v>100</v>
      </c>
      <c r="F55" s="90"/>
      <c r="G55" s="86">
        <f t="shared" ref="G55:G56" si="15">IFERROR(ROUND(D55*100/B55,2),0)</f>
        <v>0</v>
      </c>
      <c r="H55" s="87">
        <f t="shared" si="11"/>
        <v>0</v>
      </c>
      <c r="I55" s="87" t="str">
        <f t="shared" si="12"/>
        <v/>
      </c>
      <c r="J55" s="88" t="str">
        <f t="shared" si="13"/>
        <v/>
      </c>
      <c r="K55"/>
      <c r="L55"/>
      <c r="M55"/>
      <c r="N55"/>
      <c r="O55"/>
      <c r="P55"/>
      <c r="Q55"/>
      <c r="R55"/>
      <c r="S55"/>
      <c r="U55" s="58"/>
      <c r="V55" s="78"/>
      <c r="W55" s="60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</row>
    <row r="56" spans="1:527" s="8" customFormat="1" ht="18" customHeight="1" x14ac:dyDescent="0.25">
      <c r="A56" s="85" t="str">
        <f>Config!$B$24</f>
        <v>PUEB</v>
      </c>
      <c r="B56" s="80">
        <f>ACUMULADO!$BE$17</f>
        <v>0</v>
      </c>
      <c r="C56" s="61"/>
      <c r="D56" s="80">
        <f>ACUMULADO!$BE$18</f>
        <v>0</v>
      </c>
      <c r="E56" s="81">
        <f t="shared" si="14"/>
        <v>100</v>
      </c>
      <c r="F56" s="90"/>
      <c r="G56" s="86">
        <f t="shared" si="15"/>
        <v>0</v>
      </c>
      <c r="H56" s="87">
        <f t="shared" si="11"/>
        <v>0</v>
      </c>
      <c r="I56" s="87" t="str">
        <f t="shared" si="12"/>
        <v/>
      </c>
      <c r="J56" s="88" t="str">
        <f t="shared" si="13"/>
        <v/>
      </c>
      <c r="K56"/>
      <c r="L56"/>
      <c r="M56"/>
      <c r="N56"/>
      <c r="O56"/>
      <c r="P56"/>
      <c r="Q56"/>
      <c r="R56"/>
      <c r="S56"/>
      <c r="U56" s="58"/>
      <c r="V56" s="78"/>
      <c r="W56" s="60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</row>
    <row r="57" spans="1:527" ht="18" customHeight="1" x14ac:dyDescent="0.25">
      <c r="A57" s="91"/>
      <c r="B57" s="65"/>
      <c r="D57" s="63"/>
      <c r="E57" s="65"/>
      <c r="I57" s="65"/>
      <c r="J57" s="65"/>
      <c r="T57" s="8"/>
      <c r="W57" s="60"/>
    </row>
    <row r="58" spans="1:527" ht="18" customHeight="1" x14ac:dyDescent="0.25">
      <c r="A58" s="91"/>
      <c r="B58" s="65"/>
      <c r="D58" s="65"/>
      <c r="E58" s="65"/>
      <c r="I58" s="65"/>
      <c r="J58" s="65"/>
      <c r="T58" s="8"/>
      <c r="W58" s="60"/>
    </row>
    <row r="59" spans="1:527" ht="18" customHeight="1" x14ac:dyDescent="0.25">
      <c r="A59" s="91"/>
      <c r="B59" s="65"/>
      <c r="D59" s="65"/>
      <c r="E59" s="65"/>
      <c r="I59" s="65"/>
      <c r="J59" s="65"/>
      <c r="T59" s="8"/>
      <c r="W59" s="60"/>
    </row>
    <row r="60" spans="1:527" ht="18" customHeight="1" x14ac:dyDescent="0.25">
      <c r="A60" s="91"/>
      <c r="B60" s="65"/>
      <c r="D60" s="65"/>
      <c r="E60" s="65"/>
      <c r="I60" s="65"/>
      <c r="J60" s="65"/>
      <c r="T60" s="8"/>
      <c r="W60" s="60"/>
    </row>
    <row r="61" spans="1:527" ht="18" customHeight="1" x14ac:dyDescent="0.25">
      <c r="A61" s="91"/>
      <c r="B61" s="65"/>
      <c r="D61" s="65"/>
      <c r="E61" s="65"/>
      <c r="I61" s="65"/>
      <c r="J61" s="65"/>
      <c r="T61" s="8"/>
      <c r="W61" s="60"/>
    </row>
    <row r="62" spans="1:527" ht="18" customHeight="1" x14ac:dyDescent="0.25">
      <c r="A62" s="94"/>
      <c r="B62" s="65"/>
      <c r="D62" s="65"/>
      <c r="E62" s="65"/>
      <c r="I62" s="65"/>
      <c r="J62" s="65"/>
      <c r="T62" s="8"/>
      <c r="W62" s="60"/>
      <c r="PN62">
        <v>0</v>
      </c>
      <c r="PO62">
        <v>0</v>
      </c>
      <c r="PP62">
        <v>0</v>
      </c>
      <c r="PQ62">
        <v>0</v>
      </c>
      <c r="PR62">
        <v>0</v>
      </c>
      <c r="PS62">
        <v>0</v>
      </c>
      <c r="PT62">
        <v>0</v>
      </c>
      <c r="PU62">
        <v>0</v>
      </c>
      <c r="PV62">
        <v>0</v>
      </c>
      <c r="PW62">
        <v>0</v>
      </c>
      <c r="PX62">
        <v>0</v>
      </c>
      <c r="PY62">
        <v>0</v>
      </c>
      <c r="PZ62">
        <v>0</v>
      </c>
      <c r="QA62">
        <v>0</v>
      </c>
      <c r="QB62">
        <v>0</v>
      </c>
      <c r="QC62">
        <v>0</v>
      </c>
      <c r="QD62">
        <v>0</v>
      </c>
      <c r="QE62">
        <v>0</v>
      </c>
      <c r="QF62">
        <v>0</v>
      </c>
      <c r="QG62">
        <v>0</v>
      </c>
      <c r="QH62">
        <v>0</v>
      </c>
      <c r="QI62">
        <v>0</v>
      </c>
      <c r="QJ62">
        <v>0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</v>
      </c>
      <c r="QS62">
        <v>0</v>
      </c>
      <c r="QT62">
        <v>0</v>
      </c>
      <c r="QU62">
        <v>0</v>
      </c>
      <c r="QV62">
        <v>0</v>
      </c>
      <c r="QW62">
        <v>0</v>
      </c>
      <c r="QX62">
        <v>0</v>
      </c>
      <c r="QY62">
        <v>0</v>
      </c>
      <c r="QZ62">
        <v>0</v>
      </c>
      <c r="RA62">
        <v>0</v>
      </c>
      <c r="RB62">
        <v>0</v>
      </c>
      <c r="RC62">
        <v>0</v>
      </c>
      <c r="RD62">
        <v>0</v>
      </c>
      <c r="RE62">
        <v>0</v>
      </c>
      <c r="RF62">
        <v>0</v>
      </c>
      <c r="RG62">
        <v>0</v>
      </c>
      <c r="RH62">
        <v>0</v>
      </c>
      <c r="RI62">
        <v>0</v>
      </c>
      <c r="RJ62">
        <v>0</v>
      </c>
      <c r="RK62">
        <v>0</v>
      </c>
      <c r="RL62">
        <v>0</v>
      </c>
      <c r="RM62">
        <v>0</v>
      </c>
      <c r="RN62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0</v>
      </c>
      <c r="SA62">
        <v>0</v>
      </c>
      <c r="SB62">
        <v>0</v>
      </c>
      <c r="SC62">
        <v>0</v>
      </c>
      <c r="SD62">
        <v>0</v>
      </c>
      <c r="SE62">
        <v>0</v>
      </c>
      <c r="SF62">
        <v>0</v>
      </c>
      <c r="SG62">
        <v>0</v>
      </c>
      <c r="SH62">
        <v>0</v>
      </c>
      <c r="SI62">
        <v>0</v>
      </c>
      <c r="SJ62">
        <v>0</v>
      </c>
      <c r="SK62">
        <v>0</v>
      </c>
      <c r="SL62">
        <v>0</v>
      </c>
      <c r="SM62">
        <v>0</v>
      </c>
      <c r="SN62">
        <v>0</v>
      </c>
      <c r="SO62">
        <v>0</v>
      </c>
      <c r="SP62">
        <v>0</v>
      </c>
      <c r="SQ62">
        <v>0</v>
      </c>
      <c r="SR62">
        <v>0</v>
      </c>
      <c r="SS62">
        <v>0</v>
      </c>
      <c r="ST62">
        <v>0</v>
      </c>
      <c r="SU62">
        <v>0</v>
      </c>
      <c r="SV62">
        <v>0</v>
      </c>
      <c r="SW62">
        <v>0</v>
      </c>
      <c r="SX62">
        <v>0</v>
      </c>
      <c r="SY62">
        <v>0</v>
      </c>
      <c r="SZ62">
        <v>0</v>
      </c>
      <c r="TA62">
        <v>0</v>
      </c>
      <c r="TB62">
        <v>0</v>
      </c>
      <c r="TC62">
        <v>0</v>
      </c>
      <c r="TD62">
        <v>0</v>
      </c>
      <c r="TE62">
        <v>0</v>
      </c>
      <c r="TF62">
        <v>0</v>
      </c>
      <c r="TG62">
        <v>0</v>
      </c>
    </row>
    <row r="63" spans="1:527" ht="18" customHeight="1" x14ac:dyDescent="0.25">
      <c r="A63" s="94"/>
      <c r="B63" s="65"/>
      <c r="D63" s="65"/>
      <c r="E63" s="65"/>
      <c r="I63" s="65"/>
      <c r="J63" s="65"/>
      <c r="T63" s="8"/>
      <c r="W63" s="60"/>
    </row>
    <row r="64" spans="1:527" ht="18" customHeight="1" x14ac:dyDescent="0.25">
      <c r="A64" s="92"/>
      <c r="B64" s="65"/>
      <c r="D64" s="65"/>
      <c r="E64" s="65"/>
      <c r="I64" s="65"/>
      <c r="J64" s="65"/>
      <c r="T64" s="8"/>
      <c r="W64" s="60"/>
    </row>
    <row r="65" spans="1:527" ht="18" customHeight="1" x14ac:dyDescent="0.25">
      <c r="A65" s="93" t="str">
        <f>METAS!B15</f>
        <v>TASA DE INCIDENCIA CASOS  DE VIH-SIDA CONFIRMADOS</v>
      </c>
      <c r="B65" s="65"/>
      <c r="D65" s="65"/>
      <c r="E65" s="65"/>
      <c r="I65" s="65"/>
      <c r="J65" s="65"/>
      <c r="K65" t="s">
        <v>89</v>
      </c>
      <c r="T65" s="8"/>
      <c r="V65" s="59" t="str">
        <f>A65</f>
        <v>TASA DE INCIDENCIA CASOS  DE VIH-SIDA CONFIRMADOS</v>
      </c>
      <c r="W65" s="60"/>
    </row>
    <row r="66" spans="1:527" ht="48" customHeight="1" x14ac:dyDescent="0.25">
      <c r="A66" s="68" t="s">
        <v>2</v>
      </c>
      <c r="B66" s="69" t="s">
        <v>538</v>
      </c>
      <c r="C66" s="70"/>
      <c r="D66" s="69" t="s">
        <v>539</v>
      </c>
      <c r="E66" s="69"/>
      <c r="F66" s="71"/>
      <c r="G66" s="72" t="s">
        <v>540</v>
      </c>
      <c r="H66" s="73"/>
      <c r="I66" s="73" t="s">
        <v>541</v>
      </c>
      <c r="J66" s="73"/>
      <c r="T66" s="8"/>
      <c r="V66" s="89" t="str">
        <f>V$1&amp;"  "&amp;V65&amp;"  "&amp;$V$3&amp;"  "&amp;$V$2</f>
        <v>RED. MOYOBAMBA:  TASA DE INCIDENCIA CASOS  DE VIH-SIDA CONFIRMADOS  - POR MICROREDES :   ENERO - FEBRERO 2024</v>
      </c>
      <c r="W66" s="60"/>
    </row>
    <row r="67" spans="1:527" ht="18" customHeight="1" thickBot="1" x14ac:dyDescent="0.3">
      <c r="A67" s="74" t="str">
        <f>Config!$B$15</f>
        <v>RED</v>
      </c>
      <c r="B67" s="75">
        <f>SUM(B68:B76)</f>
        <v>134568</v>
      </c>
      <c r="C67" s="75"/>
      <c r="D67" s="75">
        <f>SUM(D68:D76)</f>
        <v>22</v>
      </c>
      <c r="E67" s="75"/>
      <c r="F67" s="76"/>
      <c r="G67" s="75">
        <v>100000</v>
      </c>
      <c r="H67" s="77"/>
      <c r="I67" s="77">
        <f>IFERROR(ROUND(D67*G67/B67,0),0)</f>
        <v>16</v>
      </c>
      <c r="J67" s="75"/>
      <c r="T67" s="8"/>
      <c r="V67" s="59"/>
      <c r="W67" s="60"/>
    </row>
    <row r="68" spans="1:527" ht="18" customHeight="1" x14ac:dyDescent="0.25">
      <c r="A68" s="79" t="str">
        <f>Config!$B$16</f>
        <v>HOSP</v>
      </c>
      <c r="B68" s="80">
        <f>METAS!$AW$48</f>
        <v>0</v>
      </c>
      <c r="C68" s="80"/>
      <c r="D68" s="80">
        <f>ACUMULADO!$AV$19</f>
        <v>22</v>
      </c>
      <c r="E68" s="81"/>
      <c r="F68" s="81"/>
      <c r="G68" s="288">
        <f>G67</f>
        <v>100000</v>
      </c>
      <c r="H68" s="83"/>
      <c r="I68" s="83">
        <f>IFERROR(ROUND(D68*G68/B68,0),0)</f>
        <v>0</v>
      </c>
      <c r="J68" s="84"/>
      <c r="T68" s="8"/>
      <c r="V68" s="59"/>
      <c r="W68" s="60"/>
    </row>
    <row r="69" spans="1:527" ht="18" customHeight="1" x14ac:dyDescent="0.25">
      <c r="A69" s="85" t="str">
        <f>Config!$B$17</f>
        <v>LLUI</v>
      </c>
      <c r="B69" s="80">
        <f>METAS!$AY$48</f>
        <v>59054</v>
      </c>
      <c r="C69" s="61"/>
      <c r="D69" s="80">
        <f>ACUMULADO!$AX$19</f>
        <v>0</v>
      </c>
      <c r="E69" s="81"/>
      <c r="F69" s="90"/>
      <c r="G69" s="289">
        <f>G68</f>
        <v>100000</v>
      </c>
      <c r="H69" s="87"/>
      <c r="I69" s="83">
        <f>IFERROR(ROUND(D69*10000/B69,0),0)</f>
        <v>0</v>
      </c>
      <c r="J69" s="88"/>
      <c r="T69" s="8"/>
      <c r="V69" s="59"/>
      <c r="W69" s="60"/>
    </row>
    <row r="70" spans="1:527" ht="18" customHeight="1" x14ac:dyDescent="0.25">
      <c r="A70" s="85" t="str">
        <f>Config!$B$18</f>
        <v>JERI</v>
      </c>
      <c r="B70" s="80">
        <f>METAS!$AZ$48</f>
        <v>5113</v>
      </c>
      <c r="C70" s="61"/>
      <c r="D70" s="80">
        <f>ACUMULADO!$AY$19</f>
        <v>0</v>
      </c>
      <c r="E70" s="81"/>
      <c r="F70" s="90"/>
      <c r="G70" s="289">
        <f t="shared" ref="G70:G76" si="16">G69</f>
        <v>100000</v>
      </c>
      <c r="H70" s="87"/>
      <c r="I70" s="83">
        <f>IFERROR(ROUND(D70*10000/B70,0),0)</f>
        <v>0</v>
      </c>
      <c r="J70" s="88"/>
      <c r="T70" s="8"/>
      <c r="V70" s="9"/>
      <c r="W70" s="60"/>
    </row>
    <row r="71" spans="1:527" ht="18" customHeight="1" x14ac:dyDescent="0.25">
      <c r="A71" s="85" t="str">
        <f>Config!$B$19</f>
        <v>YANT</v>
      </c>
      <c r="B71" s="80">
        <f>METAS!$BA$48</f>
        <v>10162</v>
      </c>
      <c r="C71" s="61"/>
      <c r="D71" s="80">
        <f>ACUMULADO!$AZ$19</f>
        <v>0</v>
      </c>
      <c r="E71" s="81"/>
      <c r="F71" s="90"/>
      <c r="G71" s="289">
        <f t="shared" si="16"/>
        <v>100000</v>
      </c>
      <c r="H71" s="87"/>
      <c r="I71" s="83">
        <f t="shared" ref="I71:I76" si="17">IFERROR(ROUND(D71*10000/B71,0),0)</f>
        <v>0</v>
      </c>
      <c r="J71" s="88"/>
      <c r="T71" s="8"/>
      <c r="V71" s="9"/>
      <c r="W71" s="60"/>
    </row>
    <row r="72" spans="1:527" ht="18" customHeight="1" x14ac:dyDescent="0.25">
      <c r="A72" s="85" t="str">
        <f>Config!$B$20</f>
        <v>SORI</v>
      </c>
      <c r="B72" s="80">
        <f>METAS!$BB$48</f>
        <v>25023</v>
      </c>
      <c r="C72" s="61"/>
      <c r="D72" s="80">
        <f>ACUMULADO!$BA$19</f>
        <v>0</v>
      </c>
      <c r="E72" s="81"/>
      <c r="F72" s="90"/>
      <c r="G72" s="289">
        <f t="shared" si="16"/>
        <v>100000</v>
      </c>
      <c r="H72" s="87"/>
      <c r="I72" s="83">
        <f t="shared" si="17"/>
        <v>0</v>
      </c>
      <c r="J72" s="88"/>
      <c r="T72" s="8"/>
      <c r="V72" s="9"/>
      <c r="W72" s="60"/>
    </row>
    <row r="73" spans="1:527" s="8" customFormat="1" ht="18" customHeight="1" x14ac:dyDescent="0.25">
      <c r="A73" s="85" t="str">
        <f>Config!$B$21</f>
        <v>JEPE</v>
      </c>
      <c r="B73" s="80">
        <f>METAS!$BC$48</f>
        <v>9916</v>
      </c>
      <c r="C73" s="61"/>
      <c r="D73" s="80">
        <f>ACUMULADO!$BB$19</f>
        <v>0</v>
      </c>
      <c r="E73" s="81"/>
      <c r="F73" s="90"/>
      <c r="G73" s="289">
        <f t="shared" si="16"/>
        <v>100000</v>
      </c>
      <c r="H73" s="87"/>
      <c r="I73" s="83">
        <f t="shared" si="17"/>
        <v>0</v>
      </c>
      <c r="J73" s="88"/>
      <c r="K73"/>
      <c r="L73"/>
      <c r="M73"/>
      <c r="N73"/>
      <c r="O73"/>
      <c r="P73"/>
      <c r="Q73"/>
      <c r="R73"/>
      <c r="S73"/>
      <c r="U73" s="58"/>
      <c r="V73" s="9"/>
      <c r="W73" s="60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</row>
    <row r="74" spans="1:527" s="8" customFormat="1" ht="18" customHeight="1" x14ac:dyDescent="0.25">
      <c r="A74" s="85" t="str">
        <f>Config!$B$22</f>
        <v>ROQU</v>
      </c>
      <c r="B74" s="80">
        <f>METAS!$BD$48</f>
        <v>8713</v>
      </c>
      <c r="C74" s="61"/>
      <c r="D74" s="80">
        <f>ACUMULADO!$BC$19</f>
        <v>0</v>
      </c>
      <c r="E74" s="81"/>
      <c r="F74" s="90"/>
      <c r="G74" s="289">
        <f t="shared" si="16"/>
        <v>100000</v>
      </c>
      <c r="H74" s="87"/>
      <c r="I74" s="83">
        <f t="shared" si="17"/>
        <v>0</v>
      </c>
      <c r="J74" s="88"/>
      <c r="K74"/>
      <c r="L74"/>
      <c r="M74"/>
      <c r="N74"/>
      <c r="O74"/>
      <c r="P74"/>
      <c r="Q74"/>
      <c r="R74"/>
      <c r="S74"/>
      <c r="U74" s="58"/>
      <c r="V74" s="78"/>
      <c r="W74" s="60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</row>
    <row r="75" spans="1:527" s="8" customFormat="1" ht="18" customHeight="1" x14ac:dyDescent="0.25">
      <c r="A75" s="85" t="str">
        <f>Config!$B$23</f>
        <v>CALZ</v>
      </c>
      <c r="B75" s="80">
        <f>METAS!$BE$48</f>
        <v>7197</v>
      </c>
      <c r="C75" s="61"/>
      <c r="D75" s="80">
        <f>ACUMULADO!$BD$19</f>
        <v>0</v>
      </c>
      <c r="E75" s="81"/>
      <c r="F75" s="90"/>
      <c r="G75" s="289">
        <f t="shared" si="16"/>
        <v>100000</v>
      </c>
      <c r="H75" s="87"/>
      <c r="I75" s="83">
        <f>IFERROR(ROUND(D75*10000/B75,0),0)</f>
        <v>0</v>
      </c>
      <c r="J75" s="88"/>
      <c r="K75"/>
      <c r="L75"/>
      <c r="M75"/>
      <c r="N75"/>
      <c r="O75"/>
      <c r="P75"/>
      <c r="Q75"/>
      <c r="R75"/>
      <c r="S75"/>
      <c r="U75" s="58"/>
      <c r="V75" s="78"/>
      <c r="W75" s="60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</row>
    <row r="76" spans="1:527" s="8" customFormat="1" ht="18" customHeight="1" x14ac:dyDescent="0.25">
      <c r="A76" s="85" t="str">
        <f>Config!$B$24</f>
        <v>PUEB</v>
      </c>
      <c r="B76" s="80">
        <f>METAS!$BF$48</f>
        <v>9390</v>
      </c>
      <c r="C76" s="61"/>
      <c r="D76" s="80">
        <f>ACUMULADO!$BE$19</f>
        <v>0</v>
      </c>
      <c r="E76" s="81"/>
      <c r="F76" s="90"/>
      <c r="G76" s="289">
        <f t="shared" si="16"/>
        <v>100000</v>
      </c>
      <c r="H76" s="87"/>
      <c r="I76" s="83">
        <f t="shared" si="17"/>
        <v>0</v>
      </c>
      <c r="J76" s="88"/>
      <c r="K76"/>
      <c r="L76"/>
      <c r="M76"/>
      <c r="N76"/>
      <c r="O76"/>
      <c r="P76"/>
      <c r="Q76"/>
      <c r="R76"/>
      <c r="S76"/>
      <c r="U76" s="58"/>
      <c r="V76" s="78"/>
      <c r="W76" s="60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</row>
    <row r="77" spans="1:527" s="8" customFormat="1" ht="18" customHeight="1" x14ac:dyDescent="0.25">
      <c r="A77" s="4"/>
      <c r="B77"/>
      <c r="C77" s="63"/>
      <c r="D77" s="63"/>
      <c r="E77" s="64"/>
      <c r="F77" s="65"/>
      <c r="G77" s="65"/>
      <c r="H77" s="65"/>
      <c r="I77"/>
      <c r="J77"/>
      <c r="K77"/>
      <c r="L77"/>
      <c r="M77"/>
      <c r="N77"/>
      <c r="O77"/>
      <c r="P77"/>
      <c r="Q77"/>
      <c r="R77"/>
      <c r="S77"/>
      <c r="U77" s="58"/>
      <c r="V77" s="78"/>
      <c r="W77" s="60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</row>
    <row r="78" spans="1:527" s="8" customFormat="1" ht="18" customHeight="1" x14ac:dyDescent="0.25">
      <c r="A78" s="4"/>
      <c r="B78"/>
      <c r="C78" s="63"/>
      <c r="D78" s="64"/>
      <c r="E78" s="64"/>
      <c r="F78" s="65"/>
      <c r="G78" s="65"/>
      <c r="H78" s="65"/>
      <c r="I78"/>
      <c r="J78"/>
      <c r="K78"/>
      <c r="L78"/>
      <c r="M78"/>
      <c r="N78"/>
      <c r="O78"/>
      <c r="P78"/>
      <c r="Q78"/>
      <c r="R78"/>
      <c r="S78"/>
      <c r="U78" s="58"/>
      <c r="V78" s="78"/>
      <c r="W78" s="60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</row>
    <row r="79" spans="1:527" s="8" customFormat="1" ht="18" customHeight="1" x14ac:dyDescent="0.25">
      <c r="A79" s="4"/>
      <c r="B79"/>
      <c r="C79" s="63"/>
      <c r="D79" s="64"/>
      <c r="E79" s="64"/>
      <c r="F79" s="65"/>
      <c r="G79" s="65"/>
      <c r="H79" s="65"/>
      <c r="I79"/>
      <c r="J79"/>
      <c r="K79"/>
      <c r="L79"/>
      <c r="M79"/>
      <c r="N79"/>
      <c r="O79"/>
      <c r="P79"/>
      <c r="Q79"/>
      <c r="R79"/>
      <c r="S79"/>
      <c r="U79" s="58"/>
      <c r="V79" s="78"/>
      <c r="W79" s="60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</row>
    <row r="80" spans="1:527" s="8" customFormat="1" ht="18" customHeight="1" x14ac:dyDescent="0.25">
      <c r="A80" s="91"/>
      <c r="B80" s="65"/>
      <c r="C80" s="63"/>
      <c r="D80" s="65"/>
      <c r="E80" s="65"/>
      <c r="F80" s="65"/>
      <c r="G80" s="65"/>
      <c r="H80" s="65"/>
      <c r="I80" s="65"/>
      <c r="J80" s="65"/>
      <c r="K80"/>
      <c r="L80"/>
      <c r="M80"/>
      <c r="N80"/>
      <c r="O80"/>
      <c r="P80"/>
      <c r="Q80"/>
      <c r="R80"/>
      <c r="S80"/>
      <c r="U80" s="58"/>
      <c r="V80" s="78"/>
      <c r="W80" s="6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</row>
    <row r="81" spans="1:527" s="8" customFormat="1" ht="18" customHeight="1" x14ac:dyDescent="0.25">
      <c r="A81" s="91"/>
      <c r="B81" s="65"/>
      <c r="C81" s="63"/>
      <c r="D81" s="65"/>
      <c r="E81" s="65"/>
      <c r="F81" s="65"/>
      <c r="G81" s="65"/>
      <c r="H81" s="65"/>
      <c r="I81" s="65"/>
      <c r="J81" s="65"/>
      <c r="K81"/>
      <c r="L81"/>
      <c r="M81"/>
      <c r="N81"/>
      <c r="O81"/>
      <c r="P81"/>
      <c r="Q81"/>
      <c r="R81"/>
      <c r="S81"/>
      <c r="U81" s="58"/>
      <c r="V81" s="78"/>
      <c r="W81" s="60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</row>
    <row r="82" spans="1:527" s="8" customFormat="1" ht="18" customHeight="1" x14ac:dyDescent="0.25">
      <c r="A82" s="91"/>
      <c r="B82" s="65"/>
      <c r="C82" s="63"/>
      <c r="D82" s="65"/>
      <c r="E82" s="65"/>
      <c r="F82" s="65"/>
      <c r="G82" s="65"/>
      <c r="H82" s="65"/>
      <c r="I82" s="65"/>
      <c r="J82" s="65"/>
      <c r="K82"/>
      <c r="L82"/>
      <c r="M82"/>
      <c r="N82"/>
      <c r="O82"/>
      <c r="P82"/>
      <c r="Q82"/>
      <c r="R82"/>
      <c r="S82"/>
      <c r="U82" s="58"/>
      <c r="V82" s="78"/>
      <c r="W82" s="60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</row>
    <row r="83" spans="1:527" s="8" customFormat="1" ht="18" customHeight="1" x14ac:dyDescent="0.25">
      <c r="A83" s="91"/>
      <c r="B83" s="65"/>
      <c r="C83" s="63"/>
      <c r="D83" s="65"/>
      <c r="E83" s="65"/>
      <c r="F83" s="65"/>
      <c r="G83" s="65"/>
      <c r="H83" s="65"/>
      <c r="I83" s="65"/>
      <c r="J83" s="65"/>
      <c r="K83"/>
      <c r="L83"/>
      <c r="M83"/>
      <c r="N83"/>
      <c r="O83"/>
      <c r="P83"/>
      <c r="Q83"/>
      <c r="R83"/>
      <c r="S83"/>
      <c r="U83" s="58"/>
      <c r="V83" s="78"/>
      <c r="W83" s="60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</row>
  </sheetData>
  <sheetProtection selectLockedCells="1"/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S142"/>
  <sheetViews>
    <sheetView showGridLines="0" zoomScale="80" zoomScaleNormal="80" workbookViewId="0">
      <pane xSplit="3" ySplit="3" topLeftCell="AJ6" activePane="bottomRight" state="frozen"/>
      <selection activeCell="B7" sqref="B7"/>
      <selection pane="topRight" activeCell="B7" sqref="B7"/>
      <selection pane="bottomLeft" activeCell="B7" sqref="B7"/>
      <selection pane="bottomRight" activeCell="A22" sqref="A22:XFD22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1.140625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9" width="15.5703125" customWidth="1"/>
    <col min="50" max="55" width="10.7109375" customWidth="1"/>
    <col min="56" max="56" width="13" customWidth="1"/>
    <col min="57" max="57" width="15.85546875" customWidth="1"/>
    <col min="58" max="58" width="13.85546875" customWidth="1"/>
    <col min="59" max="59" width="13" customWidth="1"/>
    <col min="60" max="60" width="13.7109375" style="30" customWidth="1"/>
    <col min="61" max="61" width="9.42578125" style="31" customWidth="1"/>
    <col min="62" max="62" width="10.28515625" customWidth="1"/>
    <col min="63" max="63" width="9.5703125" customWidth="1"/>
    <col min="64" max="64" width="9.28515625" customWidth="1"/>
    <col min="65" max="65" width="9.140625" customWidth="1"/>
    <col min="66" max="66" width="8.140625" customWidth="1"/>
    <col min="67" max="68" width="11.42578125" customWidth="1"/>
    <col min="69" max="78" width="7.42578125" customWidth="1"/>
  </cols>
  <sheetData>
    <row r="1" spans="1:71" ht="17.25" customHeight="1" x14ac:dyDescent="0.25">
      <c r="B1" s="57"/>
      <c r="H1" s="28"/>
      <c r="I1" s="28"/>
      <c r="L1" s="29"/>
      <c r="M1" s="1"/>
      <c r="N1" s="1"/>
      <c r="O1" s="1"/>
      <c r="P1" s="1"/>
    </row>
    <row r="2" spans="1:71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3"/>
      <c r="BI2" s="34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pans="1:71" s="1" customFormat="1" ht="51.75" thickBot="1" x14ac:dyDescent="0.3">
      <c r="A3" s="45" t="s">
        <v>6</v>
      </c>
      <c r="B3" s="403" t="s">
        <v>58</v>
      </c>
      <c r="C3" s="42" t="s">
        <v>0</v>
      </c>
      <c r="D3" s="41" t="s">
        <v>18</v>
      </c>
      <c r="E3" s="41" t="s">
        <v>90</v>
      </c>
      <c r="F3" s="41" t="s">
        <v>736</v>
      </c>
      <c r="G3" s="41" t="s">
        <v>19</v>
      </c>
      <c r="H3" s="41" t="s">
        <v>20</v>
      </c>
      <c r="I3" s="41" t="s">
        <v>21</v>
      </c>
      <c r="J3" s="41" t="s">
        <v>22</v>
      </c>
      <c r="K3" s="41" t="s">
        <v>23</v>
      </c>
      <c r="L3" s="41" t="s">
        <v>24</v>
      </c>
      <c r="M3" s="41" t="s">
        <v>25</v>
      </c>
      <c r="N3" s="41" t="s">
        <v>26</v>
      </c>
      <c r="O3" s="41" t="s">
        <v>72</v>
      </c>
      <c r="P3" s="41" t="s">
        <v>91</v>
      </c>
      <c r="Q3" s="41" t="s">
        <v>31</v>
      </c>
      <c r="R3" s="41" t="s">
        <v>32</v>
      </c>
      <c r="S3" s="41" t="s">
        <v>33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44</v>
      </c>
      <c r="AB3" s="41" t="s">
        <v>45</v>
      </c>
      <c r="AC3" s="41" t="s">
        <v>46</v>
      </c>
      <c r="AD3" s="41" t="s">
        <v>47</v>
      </c>
      <c r="AE3" s="41" t="s">
        <v>48</v>
      </c>
      <c r="AF3" s="41" t="s">
        <v>49</v>
      </c>
      <c r="AG3" s="41" t="s">
        <v>50</v>
      </c>
      <c r="AH3" s="41" t="s">
        <v>51</v>
      </c>
      <c r="AI3" s="41" t="s">
        <v>770</v>
      </c>
      <c r="AJ3" s="41" t="s">
        <v>34</v>
      </c>
      <c r="AK3" s="41" t="s">
        <v>35</v>
      </c>
      <c r="AL3" s="41" t="s">
        <v>36</v>
      </c>
      <c r="AM3" s="41" t="s">
        <v>27</v>
      </c>
      <c r="AN3" s="41" t="s">
        <v>28</v>
      </c>
      <c r="AO3" s="41" t="s">
        <v>29</v>
      </c>
      <c r="AP3" s="41" t="s">
        <v>30</v>
      </c>
      <c r="AQ3" s="41" t="s">
        <v>3</v>
      </c>
      <c r="AR3" s="41" t="s">
        <v>4</v>
      </c>
      <c r="AS3" s="41" t="s">
        <v>5</v>
      </c>
      <c r="AT3" s="41" t="s">
        <v>17</v>
      </c>
      <c r="AU3"/>
      <c r="AV3" s="39" t="str">
        <f>Config!D16</f>
        <v>HOSPITAL</v>
      </c>
      <c r="AW3" s="39" t="s">
        <v>581</v>
      </c>
      <c r="AX3" s="39" t="str">
        <f>Config!D17</f>
        <v>LLUILLUCUCHA</v>
      </c>
      <c r="AY3" s="39" t="str">
        <f>Config!D18</f>
        <v>JERILLO</v>
      </c>
      <c r="AZ3" s="39" t="str">
        <f>Config!D19</f>
        <v>YANTALO</v>
      </c>
      <c r="BA3" s="39" t="str">
        <f>Config!D20</f>
        <v>SORITOR</v>
      </c>
      <c r="BB3" s="39" t="str">
        <f>Config!D21</f>
        <v>JEPELACIO</v>
      </c>
      <c r="BC3" s="39" t="str">
        <f>Config!D22</f>
        <v>ROQUE</v>
      </c>
      <c r="BD3" s="39" t="str">
        <f>Config!D23</f>
        <v>CALZADA</v>
      </c>
      <c r="BE3" s="39" t="str">
        <f>Config!D24</f>
        <v>PUEBLO LIBRE</v>
      </c>
      <c r="BF3" s="40" t="str">
        <f>Config!D15</f>
        <v>RED MOYOBAMBA</v>
      </c>
      <c r="BH3" s="25" t="s">
        <v>59</v>
      </c>
      <c r="BI3" s="26" t="s">
        <v>60</v>
      </c>
      <c r="BJ3" s="27" t="s">
        <v>61</v>
      </c>
      <c r="BK3" s="27" t="s">
        <v>62</v>
      </c>
      <c r="BL3" s="27" t="s">
        <v>63</v>
      </c>
      <c r="BM3" s="27" t="s">
        <v>64</v>
      </c>
      <c r="BN3" s="27" t="s">
        <v>65</v>
      </c>
    </row>
    <row r="4" spans="1:71" x14ac:dyDescent="0.25">
      <c r="A4" s="401">
        <v>1</v>
      </c>
      <c r="B4" s="427" t="s">
        <v>501</v>
      </c>
      <c r="C4" s="428" t="s">
        <v>146</v>
      </c>
      <c r="D4" s="429">
        <v>0</v>
      </c>
      <c r="E4" s="429">
        <v>0</v>
      </c>
      <c r="F4" s="429">
        <v>0</v>
      </c>
      <c r="G4" s="429">
        <v>1</v>
      </c>
      <c r="H4" s="429">
        <v>0</v>
      </c>
      <c r="I4" s="429">
        <v>0</v>
      </c>
      <c r="J4" s="429">
        <v>0</v>
      </c>
      <c r="K4" s="429">
        <v>0</v>
      </c>
      <c r="L4" s="429">
        <v>0</v>
      </c>
      <c r="M4" s="429">
        <v>0</v>
      </c>
      <c r="N4" s="429">
        <v>0</v>
      </c>
      <c r="O4" s="429">
        <v>0</v>
      </c>
      <c r="P4" s="429">
        <v>0</v>
      </c>
      <c r="Q4" s="429">
        <v>0</v>
      </c>
      <c r="R4" s="429">
        <v>0</v>
      </c>
      <c r="S4" s="429">
        <v>0</v>
      </c>
      <c r="T4" s="429">
        <v>0</v>
      </c>
      <c r="U4" s="429">
        <v>0</v>
      </c>
      <c r="V4" s="429">
        <v>0</v>
      </c>
      <c r="W4" s="429">
        <v>0</v>
      </c>
      <c r="X4" s="429">
        <v>0</v>
      </c>
      <c r="Y4" s="429">
        <v>0</v>
      </c>
      <c r="Z4" s="429">
        <v>0</v>
      </c>
      <c r="AA4" s="429">
        <v>0</v>
      </c>
      <c r="AB4" s="429">
        <v>0</v>
      </c>
      <c r="AC4" s="429">
        <v>0</v>
      </c>
      <c r="AD4" s="429">
        <v>0</v>
      </c>
      <c r="AE4" s="429">
        <v>0</v>
      </c>
      <c r="AF4" s="429">
        <v>0</v>
      </c>
      <c r="AG4" s="429">
        <v>0</v>
      </c>
      <c r="AH4" s="429">
        <v>0</v>
      </c>
      <c r="AI4" s="429">
        <v>0</v>
      </c>
      <c r="AJ4" s="429">
        <v>0</v>
      </c>
      <c r="AK4" s="429">
        <v>0</v>
      </c>
      <c r="AL4" s="429">
        <v>0</v>
      </c>
      <c r="AM4" s="429">
        <v>0</v>
      </c>
      <c r="AN4" s="429">
        <v>0</v>
      </c>
      <c r="AO4" s="429">
        <v>0</v>
      </c>
      <c r="AP4" s="429">
        <v>0</v>
      </c>
      <c r="AQ4" s="429">
        <v>0</v>
      </c>
      <c r="AR4" s="429">
        <v>0</v>
      </c>
      <c r="AS4" s="429">
        <v>0</v>
      </c>
      <c r="AT4" s="429">
        <v>0</v>
      </c>
      <c r="AV4" s="37">
        <f>SUM(D4)</f>
        <v>0</v>
      </c>
      <c r="AW4" s="37">
        <f>+E4</f>
        <v>0</v>
      </c>
      <c r="AX4" s="37">
        <f>+SUM(G4:P4)</f>
        <v>1</v>
      </c>
      <c r="AY4" s="37">
        <f>+SUM(Q4:S4)</f>
        <v>0</v>
      </c>
      <c r="AZ4" s="37">
        <f t="shared" ref="AZ4" si="0">+SUM(T4:W4)</f>
        <v>0</v>
      </c>
      <c r="BA4" s="37">
        <f t="shared" ref="BA4" si="1">+SUM(X4:AC4)</f>
        <v>0</v>
      </c>
      <c r="BB4" s="37">
        <f t="shared" ref="BB4" si="2">+SUM(AD4:AH4)</f>
        <v>0</v>
      </c>
      <c r="BC4" s="37">
        <f t="shared" ref="BC4" si="3">+SUM(AJ4:AL4)</f>
        <v>0</v>
      </c>
      <c r="BD4" s="38">
        <f t="shared" ref="BD4" si="4">+SUM(AM4:AP4)</f>
        <v>0</v>
      </c>
      <c r="BE4" s="37">
        <f>SUM(AV4:BD4)</f>
        <v>1</v>
      </c>
      <c r="BF4" s="54">
        <f>SUM(AV4:BE4)</f>
        <v>2</v>
      </c>
    </row>
    <row r="5" spans="1:71" x14ac:dyDescent="0.25">
      <c r="A5" s="401">
        <v>2</v>
      </c>
      <c r="B5" s="427" t="s">
        <v>502</v>
      </c>
      <c r="C5" s="428" t="s">
        <v>146</v>
      </c>
      <c r="D5" s="429">
        <v>0</v>
      </c>
      <c r="E5" s="429">
        <v>0</v>
      </c>
      <c r="F5" s="429">
        <v>0</v>
      </c>
      <c r="G5" s="429">
        <v>0</v>
      </c>
      <c r="H5" s="429">
        <v>0</v>
      </c>
      <c r="I5" s="429">
        <v>0</v>
      </c>
      <c r="J5" s="429">
        <v>0</v>
      </c>
      <c r="K5" s="429">
        <v>0</v>
      </c>
      <c r="L5" s="429">
        <v>0</v>
      </c>
      <c r="M5" s="429">
        <v>0</v>
      </c>
      <c r="N5" s="429">
        <v>0</v>
      </c>
      <c r="O5" s="429">
        <v>0</v>
      </c>
      <c r="P5" s="429">
        <v>0</v>
      </c>
      <c r="Q5" s="429">
        <v>0</v>
      </c>
      <c r="R5" s="429">
        <v>0</v>
      </c>
      <c r="S5" s="429">
        <v>0</v>
      </c>
      <c r="T5" s="429">
        <v>0</v>
      </c>
      <c r="U5" s="429">
        <v>0</v>
      </c>
      <c r="V5" s="429">
        <v>0</v>
      </c>
      <c r="W5" s="429">
        <v>0</v>
      </c>
      <c r="X5" s="429">
        <v>0</v>
      </c>
      <c r="Y5" s="429">
        <v>0</v>
      </c>
      <c r="Z5" s="429">
        <v>0</v>
      </c>
      <c r="AA5" s="429">
        <v>0</v>
      </c>
      <c r="AB5" s="429">
        <v>0</v>
      </c>
      <c r="AC5" s="429">
        <v>0</v>
      </c>
      <c r="AD5" s="429">
        <v>0</v>
      </c>
      <c r="AE5" s="429">
        <v>0</v>
      </c>
      <c r="AF5" s="429">
        <v>0</v>
      </c>
      <c r="AG5" s="429">
        <v>0</v>
      </c>
      <c r="AH5" s="429">
        <v>0</v>
      </c>
      <c r="AI5" s="429">
        <v>0</v>
      </c>
      <c r="AJ5" s="429">
        <v>0</v>
      </c>
      <c r="AK5" s="429">
        <v>0</v>
      </c>
      <c r="AL5" s="429">
        <v>0</v>
      </c>
      <c r="AM5" s="429">
        <v>0</v>
      </c>
      <c r="AN5" s="429">
        <v>0</v>
      </c>
      <c r="AO5" s="429">
        <v>0</v>
      </c>
      <c r="AP5" s="429">
        <v>0</v>
      </c>
      <c r="AQ5" s="429">
        <v>0</v>
      </c>
      <c r="AR5" s="429">
        <v>0</v>
      </c>
      <c r="AS5" s="429">
        <v>0</v>
      </c>
      <c r="AT5" s="429">
        <v>0</v>
      </c>
      <c r="AV5" s="37">
        <f t="shared" ref="AV5:AV31" si="5">SUM(D5)</f>
        <v>0</v>
      </c>
      <c r="AW5" s="37">
        <f t="shared" ref="AW5:AW31" si="6">+E5</f>
        <v>0</v>
      </c>
      <c r="AX5" s="37">
        <f t="shared" ref="AX5:AX31" si="7">+SUM(G5:P5)</f>
        <v>0</v>
      </c>
      <c r="AY5" s="37">
        <f t="shared" ref="AY5:AY31" si="8">+SUM(Q5:S5)</f>
        <v>0</v>
      </c>
      <c r="AZ5" s="37">
        <f t="shared" ref="AZ5:AZ31" si="9">+SUM(T5:W5)</f>
        <v>0</v>
      </c>
      <c r="BA5" s="37">
        <f t="shared" ref="BA5:BA31" si="10">+SUM(X5:AC5)</f>
        <v>0</v>
      </c>
      <c r="BB5" s="37">
        <f t="shared" ref="BB5:BB31" si="11">+SUM(AD5:AH5)</f>
        <v>0</v>
      </c>
      <c r="BC5" s="37">
        <f t="shared" ref="BC5:BC31" si="12">+SUM(AJ5:AL5)</f>
        <v>0</v>
      </c>
      <c r="BD5" s="38">
        <f t="shared" ref="BD5:BD31" si="13">+SUM(AM5:AP5)</f>
        <v>0</v>
      </c>
      <c r="BE5" s="37">
        <f t="shared" ref="BE5:BE31" si="14">SUM(AV5:BD5)</f>
        <v>0</v>
      </c>
      <c r="BF5" s="54">
        <f t="shared" ref="BF5:BF28" si="15">SUM(AV5:BE5)</f>
        <v>0</v>
      </c>
    </row>
    <row r="6" spans="1:71" ht="30" x14ac:dyDescent="0.25">
      <c r="A6" s="401">
        <v>3</v>
      </c>
      <c r="B6" s="427" t="s">
        <v>505</v>
      </c>
      <c r="C6" s="428" t="s">
        <v>146</v>
      </c>
      <c r="D6" s="429">
        <v>0</v>
      </c>
      <c r="E6" s="429">
        <v>0</v>
      </c>
      <c r="F6" s="429">
        <v>0</v>
      </c>
      <c r="G6" s="429">
        <v>377</v>
      </c>
      <c r="H6" s="429">
        <v>116</v>
      </c>
      <c r="I6" s="429">
        <v>0</v>
      </c>
      <c r="J6" s="429">
        <v>0</v>
      </c>
      <c r="K6" s="429">
        <v>0</v>
      </c>
      <c r="L6" s="429">
        <v>0</v>
      </c>
      <c r="M6" s="429">
        <v>0</v>
      </c>
      <c r="N6" s="429">
        <v>0</v>
      </c>
      <c r="O6" s="429">
        <v>0</v>
      </c>
      <c r="P6" s="429">
        <v>0</v>
      </c>
      <c r="Q6" s="429">
        <v>0</v>
      </c>
      <c r="R6" s="429">
        <v>0</v>
      </c>
      <c r="S6" s="429">
        <v>0</v>
      </c>
      <c r="T6" s="429">
        <v>253</v>
      </c>
      <c r="U6" s="429">
        <v>0</v>
      </c>
      <c r="V6" s="429">
        <v>0</v>
      </c>
      <c r="W6" s="429">
        <v>0</v>
      </c>
      <c r="X6" s="429">
        <v>167</v>
      </c>
      <c r="Y6" s="429">
        <v>369</v>
      </c>
      <c r="Z6" s="429">
        <v>0</v>
      </c>
      <c r="AA6" s="429">
        <v>0</v>
      </c>
      <c r="AB6" s="429">
        <v>0</v>
      </c>
      <c r="AC6" s="429">
        <v>0</v>
      </c>
      <c r="AD6" s="429">
        <v>438</v>
      </c>
      <c r="AE6" s="429">
        <v>0</v>
      </c>
      <c r="AF6" s="429">
        <v>0</v>
      </c>
      <c r="AG6" s="429">
        <v>0</v>
      </c>
      <c r="AH6" s="429">
        <v>0</v>
      </c>
      <c r="AI6" s="429">
        <v>0</v>
      </c>
      <c r="AJ6" s="429">
        <v>287</v>
      </c>
      <c r="AK6" s="429">
        <v>0</v>
      </c>
      <c r="AL6" s="429">
        <v>0</v>
      </c>
      <c r="AM6" s="429">
        <v>290</v>
      </c>
      <c r="AN6" s="429">
        <v>0</v>
      </c>
      <c r="AO6" s="429">
        <v>0</v>
      </c>
      <c r="AP6" s="429">
        <v>0</v>
      </c>
      <c r="AQ6" s="429">
        <v>603</v>
      </c>
      <c r="AR6" s="429">
        <v>0</v>
      </c>
      <c r="AS6" s="429">
        <v>0</v>
      </c>
      <c r="AT6" s="429">
        <v>0</v>
      </c>
      <c r="AV6" s="37">
        <f t="shared" si="5"/>
        <v>0</v>
      </c>
      <c r="AW6" s="37">
        <f t="shared" si="6"/>
        <v>0</v>
      </c>
      <c r="AX6" s="37">
        <f t="shared" si="7"/>
        <v>493</v>
      </c>
      <c r="AY6" s="37">
        <f t="shared" si="8"/>
        <v>0</v>
      </c>
      <c r="AZ6" s="37">
        <f t="shared" si="9"/>
        <v>253</v>
      </c>
      <c r="BA6" s="37">
        <f t="shared" si="10"/>
        <v>536</v>
      </c>
      <c r="BB6" s="37">
        <f t="shared" si="11"/>
        <v>438</v>
      </c>
      <c r="BC6" s="37">
        <f t="shared" si="12"/>
        <v>287</v>
      </c>
      <c r="BD6" s="38">
        <f t="shared" si="13"/>
        <v>290</v>
      </c>
      <c r="BE6" s="37">
        <f t="shared" si="14"/>
        <v>2297</v>
      </c>
      <c r="BF6" s="54">
        <f t="shared" si="15"/>
        <v>4594</v>
      </c>
    </row>
    <row r="7" spans="1:71" x14ac:dyDescent="0.25">
      <c r="A7" s="401">
        <v>4</v>
      </c>
      <c r="B7" s="427" t="s">
        <v>507</v>
      </c>
      <c r="C7" s="428" t="s">
        <v>146</v>
      </c>
      <c r="D7" s="429">
        <v>0</v>
      </c>
      <c r="E7" s="429">
        <v>0</v>
      </c>
      <c r="F7" s="429">
        <v>0</v>
      </c>
      <c r="G7" s="429">
        <v>0</v>
      </c>
      <c r="H7" s="429">
        <v>0</v>
      </c>
      <c r="I7" s="429">
        <v>0</v>
      </c>
      <c r="J7" s="429">
        <v>0</v>
      </c>
      <c r="K7" s="429">
        <v>0</v>
      </c>
      <c r="L7" s="429">
        <v>0</v>
      </c>
      <c r="M7" s="429">
        <v>0</v>
      </c>
      <c r="N7" s="429">
        <v>0</v>
      </c>
      <c r="O7" s="429">
        <v>0</v>
      </c>
      <c r="P7" s="429">
        <v>0</v>
      </c>
      <c r="Q7" s="429">
        <v>0</v>
      </c>
      <c r="R7" s="429">
        <v>0</v>
      </c>
      <c r="S7" s="429">
        <v>0</v>
      </c>
      <c r="T7" s="429">
        <v>0</v>
      </c>
      <c r="U7" s="429">
        <v>0</v>
      </c>
      <c r="V7" s="429">
        <v>0</v>
      </c>
      <c r="W7" s="429">
        <v>0</v>
      </c>
      <c r="X7" s="429">
        <v>75</v>
      </c>
      <c r="Y7" s="429">
        <v>1291</v>
      </c>
      <c r="Z7" s="429">
        <v>0</v>
      </c>
      <c r="AA7" s="429">
        <v>0</v>
      </c>
      <c r="AB7" s="429">
        <v>0</v>
      </c>
      <c r="AC7" s="429">
        <v>101</v>
      </c>
      <c r="AD7" s="429">
        <v>0</v>
      </c>
      <c r="AE7" s="429">
        <v>0</v>
      </c>
      <c r="AF7" s="429">
        <v>0</v>
      </c>
      <c r="AG7" s="429">
        <v>0</v>
      </c>
      <c r="AH7" s="429">
        <v>0</v>
      </c>
      <c r="AI7" s="429">
        <v>0</v>
      </c>
      <c r="AJ7" s="429">
        <v>0</v>
      </c>
      <c r="AK7" s="429">
        <v>0</v>
      </c>
      <c r="AL7" s="429">
        <v>0</v>
      </c>
      <c r="AM7" s="429">
        <v>0</v>
      </c>
      <c r="AN7" s="429">
        <v>0</v>
      </c>
      <c r="AO7" s="429">
        <v>0</v>
      </c>
      <c r="AP7" s="429">
        <v>0</v>
      </c>
      <c r="AQ7" s="429">
        <v>0</v>
      </c>
      <c r="AR7" s="429">
        <v>0</v>
      </c>
      <c r="AS7" s="429">
        <v>0</v>
      </c>
      <c r="AT7" s="429">
        <v>0</v>
      </c>
      <c r="AV7" s="37">
        <f t="shared" si="5"/>
        <v>0</v>
      </c>
      <c r="AW7" s="37">
        <f t="shared" si="6"/>
        <v>0</v>
      </c>
      <c r="AX7" s="37">
        <f t="shared" si="7"/>
        <v>0</v>
      </c>
      <c r="AY7" s="37">
        <f t="shared" si="8"/>
        <v>0</v>
      </c>
      <c r="AZ7" s="37">
        <f t="shared" si="9"/>
        <v>0</v>
      </c>
      <c r="BA7" s="37">
        <f t="shared" si="10"/>
        <v>1467</v>
      </c>
      <c r="BB7" s="37">
        <f t="shared" si="11"/>
        <v>0</v>
      </c>
      <c r="BC7" s="37">
        <f t="shared" si="12"/>
        <v>0</v>
      </c>
      <c r="BD7" s="38">
        <f t="shared" si="13"/>
        <v>0</v>
      </c>
      <c r="BE7" s="37">
        <f t="shared" si="14"/>
        <v>1467</v>
      </c>
      <c r="BF7" s="54">
        <f t="shared" si="15"/>
        <v>2934</v>
      </c>
    </row>
    <row r="8" spans="1:71" x14ac:dyDescent="0.25">
      <c r="A8" s="401">
        <v>5</v>
      </c>
      <c r="B8" s="427" t="s">
        <v>776</v>
      </c>
      <c r="C8" s="428"/>
      <c r="D8" s="429">
        <v>0</v>
      </c>
      <c r="E8" s="429">
        <v>0</v>
      </c>
      <c r="F8" s="429">
        <v>0</v>
      </c>
      <c r="G8" s="429">
        <v>0</v>
      </c>
      <c r="H8" s="429">
        <v>0</v>
      </c>
      <c r="I8" s="429">
        <v>0</v>
      </c>
      <c r="J8" s="429">
        <v>0</v>
      </c>
      <c r="K8" s="429">
        <v>0</v>
      </c>
      <c r="L8" s="429">
        <v>0</v>
      </c>
      <c r="M8" s="429">
        <v>0</v>
      </c>
      <c r="N8" s="429">
        <v>0</v>
      </c>
      <c r="O8" s="429">
        <v>0</v>
      </c>
      <c r="P8" s="429">
        <v>0</v>
      </c>
      <c r="Q8" s="429">
        <v>0</v>
      </c>
      <c r="R8" s="429">
        <v>0</v>
      </c>
      <c r="S8" s="429">
        <v>0</v>
      </c>
      <c r="T8" s="429">
        <v>0</v>
      </c>
      <c r="U8" s="429">
        <v>0</v>
      </c>
      <c r="V8" s="429">
        <v>0</v>
      </c>
      <c r="W8" s="429">
        <v>0</v>
      </c>
      <c r="X8" s="429">
        <v>2</v>
      </c>
      <c r="Y8" s="429">
        <v>10</v>
      </c>
      <c r="Z8" s="429">
        <v>2</v>
      </c>
      <c r="AA8" s="429">
        <v>2</v>
      </c>
      <c r="AB8" s="429">
        <v>3</v>
      </c>
      <c r="AC8" s="429">
        <v>5</v>
      </c>
      <c r="AD8" s="429">
        <v>0</v>
      </c>
      <c r="AE8" s="429">
        <v>0</v>
      </c>
      <c r="AF8" s="429">
        <v>0</v>
      </c>
      <c r="AG8" s="429">
        <v>0</v>
      </c>
      <c r="AH8" s="429">
        <v>0</v>
      </c>
      <c r="AI8" s="429">
        <v>0</v>
      </c>
      <c r="AJ8" s="429">
        <v>0</v>
      </c>
      <c r="AK8" s="429">
        <v>0</v>
      </c>
      <c r="AL8" s="429">
        <v>0</v>
      </c>
      <c r="AM8" s="429">
        <v>0</v>
      </c>
      <c r="AN8" s="429">
        <v>0</v>
      </c>
      <c r="AO8" s="429">
        <v>0</v>
      </c>
      <c r="AP8" s="429">
        <v>0</v>
      </c>
      <c r="AQ8" s="429">
        <v>0</v>
      </c>
      <c r="AR8" s="429">
        <v>0</v>
      </c>
      <c r="AS8" s="429">
        <v>0</v>
      </c>
      <c r="AT8" s="429">
        <v>0</v>
      </c>
      <c r="AV8" s="37"/>
      <c r="AW8" s="37"/>
      <c r="AX8" s="37"/>
      <c r="AY8" s="37"/>
      <c r="AZ8" s="37"/>
      <c r="BA8" s="37"/>
      <c r="BB8" s="37"/>
      <c r="BC8" s="37"/>
      <c r="BD8" s="38"/>
      <c r="BE8" s="37"/>
      <c r="BF8" s="54"/>
    </row>
    <row r="9" spans="1:71" x14ac:dyDescent="0.25">
      <c r="A9" s="401">
        <v>6</v>
      </c>
      <c r="B9" s="427" t="s">
        <v>509</v>
      </c>
      <c r="C9" s="428" t="s">
        <v>506</v>
      </c>
      <c r="D9" s="429">
        <v>1029</v>
      </c>
      <c r="E9" s="429">
        <v>133</v>
      </c>
      <c r="F9" s="429">
        <v>2</v>
      </c>
      <c r="G9" s="429">
        <v>2272</v>
      </c>
      <c r="H9" s="429">
        <v>116</v>
      </c>
      <c r="I9" s="429">
        <v>34</v>
      </c>
      <c r="J9" s="429">
        <v>63</v>
      </c>
      <c r="K9" s="429">
        <v>112</v>
      </c>
      <c r="L9" s="429">
        <v>22</v>
      </c>
      <c r="M9" s="429">
        <v>89</v>
      </c>
      <c r="N9" s="429">
        <v>76</v>
      </c>
      <c r="O9" s="429">
        <v>58</v>
      </c>
      <c r="P9" s="429">
        <v>286</v>
      </c>
      <c r="Q9" s="429">
        <v>306</v>
      </c>
      <c r="R9" s="429">
        <v>75</v>
      </c>
      <c r="S9" s="429">
        <v>115</v>
      </c>
      <c r="T9" s="429">
        <v>251</v>
      </c>
      <c r="U9" s="429">
        <v>30</v>
      </c>
      <c r="V9" s="429">
        <v>12</v>
      </c>
      <c r="W9" s="429">
        <v>78</v>
      </c>
      <c r="X9" s="429">
        <v>152</v>
      </c>
      <c r="Y9" s="429">
        <v>846</v>
      </c>
      <c r="Z9" s="429">
        <v>26</v>
      </c>
      <c r="AA9" s="429">
        <v>124</v>
      </c>
      <c r="AB9" s="429">
        <v>41</v>
      </c>
      <c r="AC9" s="429">
        <v>71</v>
      </c>
      <c r="AD9" s="429">
        <v>405</v>
      </c>
      <c r="AE9" s="429">
        <v>38</v>
      </c>
      <c r="AF9" s="429">
        <v>209</v>
      </c>
      <c r="AG9" s="429">
        <v>96</v>
      </c>
      <c r="AH9" s="429">
        <v>74</v>
      </c>
      <c r="AI9" s="429">
        <v>0</v>
      </c>
      <c r="AJ9" s="429">
        <v>318</v>
      </c>
      <c r="AK9" s="429">
        <v>14</v>
      </c>
      <c r="AL9" s="429">
        <v>15</v>
      </c>
      <c r="AM9" s="429">
        <v>376</v>
      </c>
      <c r="AN9" s="429">
        <v>45</v>
      </c>
      <c r="AO9" s="429">
        <v>48</v>
      </c>
      <c r="AP9" s="429">
        <v>29</v>
      </c>
      <c r="AQ9" s="429">
        <v>575</v>
      </c>
      <c r="AR9" s="429">
        <v>9</v>
      </c>
      <c r="AS9" s="429">
        <v>28</v>
      </c>
      <c r="AT9" s="429">
        <v>67</v>
      </c>
      <c r="AV9" s="37">
        <f t="shared" si="5"/>
        <v>1029</v>
      </c>
      <c r="AW9" s="37">
        <f t="shared" si="6"/>
        <v>133</v>
      </c>
      <c r="AX9" s="37">
        <f t="shared" si="7"/>
        <v>3128</v>
      </c>
      <c r="AY9" s="37">
        <f t="shared" si="8"/>
        <v>496</v>
      </c>
      <c r="AZ9" s="37">
        <f t="shared" si="9"/>
        <v>371</v>
      </c>
      <c r="BA9" s="37">
        <f t="shared" si="10"/>
        <v>1260</v>
      </c>
      <c r="BB9" s="37">
        <f t="shared" si="11"/>
        <v>822</v>
      </c>
      <c r="BC9" s="37">
        <f t="shared" si="12"/>
        <v>347</v>
      </c>
      <c r="BD9" s="38">
        <f t="shared" si="13"/>
        <v>498</v>
      </c>
      <c r="BE9" s="37">
        <f t="shared" si="14"/>
        <v>8084</v>
      </c>
      <c r="BF9" s="54">
        <f t="shared" si="15"/>
        <v>16168</v>
      </c>
    </row>
    <row r="10" spans="1:71" x14ac:dyDescent="0.25">
      <c r="A10" s="401">
        <v>7</v>
      </c>
      <c r="B10" s="427" t="s">
        <v>510</v>
      </c>
      <c r="C10" s="428" t="s">
        <v>506</v>
      </c>
      <c r="D10" s="429">
        <v>31</v>
      </c>
      <c r="E10" s="429">
        <v>0</v>
      </c>
      <c r="F10" s="429">
        <v>0</v>
      </c>
      <c r="G10" s="429">
        <v>0</v>
      </c>
      <c r="H10" s="429">
        <v>0</v>
      </c>
      <c r="I10" s="429">
        <v>0</v>
      </c>
      <c r="J10" s="429">
        <v>0</v>
      </c>
      <c r="K10" s="429">
        <v>0</v>
      </c>
      <c r="L10" s="429">
        <v>0</v>
      </c>
      <c r="M10" s="429">
        <v>0</v>
      </c>
      <c r="N10" s="429">
        <v>0</v>
      </c>
      <c r="O10" s="429">
        <v>0</v>
      </c>
      <c r="P10" s="429">
        <v>0</v>
      </c>
      <c r="Q10" s="429">
        <v>12</v>
      </c>
      <c r="R10" s="429">
        <v>9</v>
      </c>
      <c r="S10" s="429">
        <v>20</v>
      </c>
      <c r="T10" s="429">
        <v>36</v>
      </c>
      <c r="U10" s="429">
        <v>0</v>
      </c>
      <c r="V10" s="429">
        <v>0</v>
      </c>
      <c r="W10" s="429">
        <v>15</v>
      </c>
      <c r="X10" s="429">
        <v>16</v>
      </c>
      <c r="Y10" s="429">
        <v>21</v>
      </c>
      <c r="Z10" s="429">
        <v>0</v>
      </c>
      <c r="AA10" s="429">
        <v>12</v>
      </c>
      <c r="AB10" s="429">
        <v>8</v>
      </c>
      <c r="AC10" s="429">
        <v>5</v>
      </c>
      <c r="AD10" s="429">
        <v>74</v>
      </c>
      <c r="AE10" s="429">
        <v>12</v>
      </c>
      <c r="AF10" s="429">
        <v>30</v>
      </c>
      <c r="AG10" s="429">
        <v>0</v>
      </c>
      <c r="AH10" s="429">
        <v>0</v>
      </c>
      <c r="AI10" s="429">
        <v>0</v>
      </c>
      <c r="AJ10" s="429">
        <v>8</v>
      </c>
      <c r="AK10" s="429">
        <v>0</v>
      </c>
      <c r="AL10" s="429">
        <v>0</v>
      </c>
      <c r="AM10" s="429">
        <v>45</v>
      </c>
      <c r="AN10" s="429">
        <v>0</v>
      </c>
      <c r="AO10" s="429">
        <v>0</v>
      </c>
      <c r="AP10" s="429">
        <v>0</v>
      </c>
      <c r="AQ10" s="429">
        <v>18</v>
      </c>
      <c r="AR10" s="429">
        <v>10</v>
      </c>
      <c r="AS10" s="429">
        <v>4</v>
      </c>
      <c r="AT10" s="429">
        <v>0</v>
      </c>
      <c r="AV10" s="37">
        <f t="shared" si="5"/>
        <v>31</v>
      </c>
      <c r="AW10" s="37">
        <f t="shared" si="6"/>
        <v>0</v>
      </c>
      <c r="AX10" s="37">
        <f t="shared" si="7"/>
        <v>0</v>
      </c>
      <c r="AY10" s="37">
        <f t="shared" si="8"/>
        <v>41</v>
      </c>
      <c r="AZ10" s="37">
        <f t="shared" si="9"/>
        <v>51</v>
      </c>
      <c r="BA10" s="37">
        <f t="shared" si="10"/>
        <v>62</v>
      </c>
      <c r="BB10" s="37">
        <f t="shared" si="11"/>
        <v>116</v>
      </c>
      <c r="BC10" s="37">
        <f t="shared" si="12"/>
        <v>8</v>
      </c>
      <c r="BD10" s="38">
        <f t="shared" si="13"/>
        <v>45</v>
      </c>
      <c r="BE10" s="37">
        <f t="shared" si="14"/>
        <v>354</v>
      </c>
      <c r="BF10" s="54">
        <f t="shared" si="15"/>
        <v>708</v>
      </c>
    </row>
    <row r="11" spans="1:71" x14ac:dyDescent="0.25">
      <c r="A11" s="401">
        <v>8</v>
      </c>
      <c r="B11" s="427" t="s">
        <v>525</v>
      </c>
      <c r="C11" s="428" t="s">
        <v>506</v>
      </c>
      <c r="D11" s="429">
        <v>0</v>
      </c>
      <c r="E11" s="429">
        <v>0</v>
      </c>
      <c r="F11" s="429">
        <v>0</v>
      </c>
      <c r="G11" s="429">
        <v>0</v>
      </c>
      <c r="H11" s="429">
        <v>0</v>
      </c>
      <c r="I11" s="429">
        <v>0</v>
      </c>
      <c r="J11" s="429">
        <v>0</v>
      </c>
      <c r="K11" s="429">
        <v>0</v>
      </c>
      <c r="L11" s="429">
        <v>0</v>
      </c>
      <c r="M11" s="429">
        <v>0</v>
      </c>
      <c r="N11" s="429">
        <v>0</v>
      </c>
      <c r="O11" s="429">
        <v>0</v>
      </c>
      <c r="P11" s="429">
        <v>0</v>
      </c>
      <c r="Q11" s="429">
        <v>0</v>
      </c>
      <c r="R11" s="429">
        <v>0</v>
      </c>
      <c r="S11" s="429">
        <v>0</v>
      </c>
      <c r="T11" s="429">
        <v>0</v>
      </c>
      <c r="U11" s="429">
        <v>0</v>
      </c>
      <c r="V11" s="429">
        <v>0</v>
      </c>
      <c r="W11" s="429">
        <v>0</v>
      </c>
      <c r="X11" s="429">
        <v>0</v>
      </c>
      <c r="Y11" s="429">
        <v>4</v>
      </c>
      <c r="Z11" s="429">
        <v>0</v>
      </c>
      <c r="AA11" s="429">
        <v>0</v>
      </c>
      <c r="AB11" s="429">
        <v>0</v>
      </c>
      <c r="AC11" s="429">
        <v>0</v>
      </c>
      <c r="AD11" s="429">
        <v>0</v>
      </c>
      <c r="AE11" s="429">
        <v>0</v>
      </c>
      <c r="AF11" s="429">
        <v>0</v>
      </c>
      <c r="AG11" s="429">
        <v>0</v>
      </c>
      <c r="AH11" s="429">
        <v>0</v>
      </c>
      <c r="AI11" s="429">
        <v>0</v>
      </c>
      <c r="AJ11" s="429">
        <v>0</v>
      </c>
      <c r="AK11" s="429">
        <v>0</v>
      </c>
      <c r="AL11" s="429">
        <v>0</v>
      </c>
      <c r="AM11" s="429">
        <v>0</v>
      </c>
      <c r="AN11" s="429">
        <v>0</v>
      </c>
      <c r="AO11" s="429">
        <v>0</v>
      </c>
      <c r="AP11" s="429">
        <v>0</v>
      </c>
      <c r="AQ11" s="429">
        <v>0</v>
      </c>
      <c r="AR11" s="429">
        <v>0</v>
      </c>
      <c r="AS11" s="429">
        <v>0</v>
      </c>
      <c r="AT11" s="429">
        <v>0</v>
      </c>
      <c r="AV11" s="37">
        <f t="shared" si="5"/>
        <v>0</v>
      </c>
      <c r="AW11" s="37">
        <f t="shared" si="6"/>
        <v>0</v>
      </c>
      <c r="AX11" s="37">
        <f t="shared" si="7"/>
        <v>0</v>
      </c>
      <c r="AY11" s="37">
        <f t="shared" si="8"/>
        <v>0</v>
      </c>
      <c r="AZ11" s="37">
        <f t="shared" si="9"/>
        <v>0</v>
      </c>
      <c r="BA11" s="37">
        <f t="shared" si="10"/>
        <v>4</v>
      </c>
      <c r="BB11" s="37">
        <f t="shared" si="11"/>
        <v>0</v>
      </c>
      <c r="BC11" s="37">
        <f t="shared" si="12"/>
        <v>0</v>
      </c>
      <c r="BD11" s="38">
        <f t="shared" si="13"/>
        <v>0</v>
      </c>
      <c r="BE11" s="37">
        <f t="shared" si="14"/>
        <v>4</v>
      </c>
      <c r="BF11" s="54">
        <f t="shared" si="15"/>
        <v>8</v>
      </c>
    </row>
    <row r="12" spans="1:71" x14ac:dyDescent="0.25">
      <c r="A12" s="401">
        <v>9</v>
      </c>
      <c r="B12" s="427" t="s">
        <v>514</v>
      </c>
      <c r="C12" s="428" t="s">
        <v>506</v>
      </c>
      <c r="D12" s="429">
        <v>0</v>
      </c>
      <c r="E12" s="429">
        <v>0</v>
      </c>
      <c r="F12" s="429">
        <v>0</v>
      </c>
      <c r="G12" s="429">
        <v>0</v>
      </c>
      <c r="H12" s="429">
        <v>0</v>
      </c>
      <c r="I12" s="429">
        <v>0</v>
      </c>
      <c r="J12" s="429">
        <v>0</v>
      </c>
      <c r="K12" s="429">
        <v>0</v>
      </c>
      <c r="L12" s="429">
        <v>0</v>
      </c>
      <c r="M12" s="429">
        <v>0</v>
      </c>
      <c r="N12" s="429">
        <v>0</v>
      </c>
      <c r="O12" s="429">
        <v>0</v>
      </c>
      <c r="P12" s="429">
        <v>0</v>
      </c>
      <c r="Q12" s="429">
        <v>0</v>
      </c>
      <c r="R12" s="429">
        <v>0</v>
      </c>
      <c r="S12" s="429">
        <v>0</v>
      </c>
      <c r="T12" s="429">
        <v>0</v>
      </c>
      <c r="U12" s="429">
        <v>0</v>
      </c>
      <c r="V12" s="429">
        <v>0</v>
      </c>
      <c r="W12" s="429">
        <v>0</v>
      </c>
      <c r="X12" s="429">
        <v>0</v>
      </c>
      <c r="Y12" s="429">
        <v>4</v>
      </c>
      <c r="Z12" s="429">
        <v>0</v>
      </c>
      <c r="AA12" s="429">
        <v>0</v>
      </c>
      <c r="AB12" s="429">
        <v>0</v>
      </c>
      <c r="AC12" s="429">
        <v>0</v>
      </c>
      <c r="AD12" s="429">
        <v>0</v>
      </c>
      <c r="AE12" s="429">
        <v>0</v>
      </c>
      <c r="AF12" s="429">
        <v>0</v>
      </c>
      <c r="AG12" s="429">
        <v>0</v>
      </c>
      <c r="AH12" s="429">
        <v>0</v>
      </c>
      <c r="AI12" s="429">
        <v>0</v>
      </c>
      <c r="AJ12" s="429">
        <v>0</v>
      </c>
      <c r="AK12" s="429">
        <v>0</v>
      </c>
      <c r="AL12" s="429">
        <v>0</v>
      </c>
      <c r="AM12" s="429">
        <v>0</v>
      </c>
      <c r="AN12" s="429">
        <v>0</v>
      </c>
      <c r="AO12" s="429">
        <v>0</v>
      </c>
      <c r="AP12" s="429">
        <v>0</v>
      </c>
      <c r="AQ12" s="429">
        <v>0</v>
      </c>
      <c r="AR12" s="429">
        <v>0</v>
      </c>
      <c r="AS12" s="429">
        <v>0</v>
      </c>
      <c r="AT12" s="429">
        <v>0</v>
      </c>
      <c r="AV12" s="37">
        <f t="shared" si="5"/>
        <v>0</v>
      </c>
      <c r="AW12" s="37">
        <f t="shared" si="6"/>
        <v>0</v>
      </c>
      <c r="AX12" s="37">
        <f t="shared" si="7"/>
        <v>0</v>
      </c>
      <c r="AY12" s="37">
        <f t="shared" si="8"/>
        <v>0</v>
      </c>
      <c r="AZ12" s="37">
        <f t="shared" si="9"/>
        <v>0</v>
      </c>
      <c r="BA12" s="37">
        <f t="shared" si="10"/>
        <v>4</v>
      </c>
      <c r="BB12" s="37">
        <f t="shared" si="11"/>
        <v>0</v>
      </c>
      <c r="BC12" s="37">
        <f t="shared" si="12"/>
        <v>0</v>
      </c>
      <c r="BD12" s="38">
        <f t="shared" si="13"/>
        <v>0</v>
      </c>
      <c r="BE12" s="37">
        <f t="shared" si="14"/>
        <v>4</v>
      </c>
      <c r="BF12" s="54">
        <f t="shared" si="15"/>
        <v>8</v>
      </c>
    </row>
    <row r="13" spans="1:71" x14ac:dyDescent="0.25">
      <c r="A13" s="401">
        <v>10</v>
      </c>
      <c r="B13" s="427" t="s">
        <v>513</v>
      </c>
      <c r="C13" s="428" t="s">
        <v>506</v>
      </c>
      <c r="D13" s="429">
        <v>1</v>
      </c>
      <c r="E13" s="429">
        <v>0</v>
      </c>
      <c r="F13" s="429">
        <v>0</v>
      </c>
      <c r="G13" s="429">
        <v>0</v>
      </c>
      <c r="H13" s="429">
        <v>0</v>
      </c>
      <c r="I13" s="429">
        <v>0</v>
      </c>
      <c r="J13" s="429">
        <v>0</v>
      </c>
      <c r="K13" s="429">
        <v>0</v>
      </c>
      <c r="L13" s="429">
        <v>0</v>
      </c>
      <c r="M13" s="429">
        <v>0</v>
      </c>
      <c r="N13" s="429">
        <v>0</v>
      </c>
      <c r="O13" s="429">
        <v>0</v>
      </c>
      <c r="P13" s="429">
        <v>0</v>
      </c>
      <c r="Q13" s="429">
        <v>0</v>
      </c>
      <c r="R13" s="429">
        <v>0</v>
      </c>
      <c r="S13" s="429">
        <v>0</v>
      </c>
      <c r="T13" s="429">
        <v>0</v>
      </c>
      <c r="U13" s="429">
        <v>0</v>
      </c>
      <c r="V13" s="429">
        <v>0</v>
      </c>
      <c r="W13" s="429">
        <v>0</v>
      </c>
      <c r="X13" s="429">
        <v>0</v>
      </c>
      <c r="Y13" s="429">
        <v>1</v>
      </c>
      <c r="Z13" s="429">
        <v>0</v>
      </c>
      <c r="AA13" s="429">
        <v>0</v>
      </c>
      <c r="AB13" s="429">
        <v>0</v>
      </c>
      <c r="AC13" s="429">
        <v>0</v>
      </c>
      <c r="AD13" s="429">
        <v>0</v>
      </c>
      <c r="AE13" s="429">
        <v>0</v>
      </c>
      <c r="AF13" s="429">
        <v>0</v>
      </c>
      <c r="AG13" s="429">
        <v>0</v>
      </c>
      <c r="AH13" s="429">
        <v>0</v>
      </c>
      <c r="AI13" s="429">
        <v>0</v>
      </c>
      <c r="AJ13" s="429">
        <v>0</v>
      </c>
      <c r="AK13" s="429">
        <v>0</v>
      </c>
      <c r="AL13" s="429">
        <v>0</v>
      </c>
      <c r="AM13" s="429">
        <v>0</v>
      </c>
      <c r="AN13" s="429">
        <v>0</v>
      </c>
      <c r="AO13" s="429">
        <v>0</v>
      </c>
      <c r="AP13" s="429">
        <v>0</v>
      </c>
      <c r="AQ13" s="429">
        <v>0</v>
      </c>
      <c r="AR13" s="429">
        <v>0</v>
      </c>
      <c r="AS13" s="429">
        <v>0</v>
      </c>
      <c r="AT13" s="429">
        <v>0</v>
      </c>
      <c r="AV13" s="37">
        <f t="shared" si="5"/>
        <v>1</v>
      </c>
      <c r="AW13" s="37">
        <f t="shared" si="6"/>
        <v>0</v>
      </c>
      <c r="AX13" s="37">
        <f t="shared" si="7"/>
        <v>0</v>
      </c>
      <c r="AY13" s="37">
        <f t="shared" si="8"/>
        <v>0</v>
      </c>
      <c r="AZ13" s="37">
        <f t="shared" si="9"/>
        <v>0</v>
      </c>
      <c r="BA13" s="37">
        <f t="shared" si="10"/>
        <v>1</v>
      </c>
      <c r="BB13" s="37">
        <f t="shared" si="11"/>
        <v>0</v>
      </c>
      <c r="BC13" s="37">
        <f t="shared" si="12"/>
        <v>0</v>
      </c>
      <c r="BD13" s="38">
        <f t="shared" si="13"/>
        <v>0</v>
      </c>
      <c r="BE13" s="37">
        <f t="shared" si="14"/>
        <v>2</v>
      </c>
      <c r="BF13" s="54">
        <f t="shared" si="15"/>
        <v>4</v>
      </c>
    </row>
    <row r="14" spans="1:71" x14ac:dyDescent="0.25">
      <c r="A14" s="401">
        <v>11</v>
      </c>
      <c r="B14" s="427" t="s">
        <v>515</v>
      </c>
      <c r="C14" s="428" t="s">
        <v>506</v>
      </c>
      <c r="D14" s="429">
        <v>1</v>
      </c>
      <c r="E14" s="429">
        <v>0</v>
      </c>
      <c r="F14" s="429">
        <v>0</v>
      </c>
      <c r="G14" s="429">
        <v>1</v>
      </c>
      <c r="H14" s="429">
        <v>0</v>
      </c>
      <c r="I14" s="429">
        <v>0</v>
      </c>
      <c r="J14" s="429">
        <v>0</v>
      </c>
      <c r="K14" s="429">
        <v>0</v>
      </c>
      <c r="L14" s="429">
        <v>0</v>
      </c>
      <c r="M14" s="429">
        <v>0</v>
      </c>
      <c r="N14" s="429">
        <v>0</v>
      </c>
      <c r="O14" s="429">
        <v>0</v>
      </c>
      <c r="P14" s="429">
        <v>0</v>
      </c>
      <c r="Q14" s="429">
        <v>0</v>
      </c>
      <c r="R14" s="429">
        <v>0</v>
      </c>
      <c r="S14" s="429">
        <v>0</v>
      </c>
      <c r="T14" s="429">
        <v>0</v>
      </c>
      <c r="U14" s="429">
        <v>0</v>
      </c>
      <c r="V14" s="429">
        <v>0</v>
      </c>
      <c r="W14" s="429">
        <v>0</v>
      </c>
      <c r="X14" s="429">
        <v>0</v>
      </c>
      <c r="Y14" s="429">
        <v>1</v>
      </c>
      <c r="Z14" s="429">
        <v>0</v>
      </c>
      <c r="AA14" s="429">
        <v>0</v>
      </c>
      <c r="AB14" s="429">
        <v>0</v>
      </c>
      <c r="AC14" s="429">
        <v>0</v>
      </c>
      <c r="AD14" s="429">
        <v>0</v>
      </c>
      <c r="AE14" s="429">
        <v>0</v>
      </c>
      <c r="AF14" s="429">
        <v>0</v>
      </c>
      <c r="AG14" s="429">
        <v>0</v>
      </c>
      <c r="AH14" s="429">
        <v>0</v>
      </c>
      <c r="AI14" s="429">
        <v>0</v>
      </c>
      <c r="AJ14" s="429">
        <v>0</v>
      </c>
      <c r="AK14" s="429">
        <v>0</v>
      </c>
      <c r="AL14" s="429">
        <v>0</v>
      </c>
      <c r="AM14" s="429">
        <v>0</v>
      </c>
      <c r="AN14" s="429">
        <v>0</v>
      </c>
      <c r="AO14" s="429">
        <v>0</v>
      </c>
      <c r="AP14" s="429">
        <v>0</v>
      </c>
      <c r="AQ14" s="429">
        <v>0</v>
      </c>
      <c r="AR14" s="429">
        <v>0</v>
      </c>
      <c r="AS14" s="429">
        <v>0</v>
      </c>
      <c r="AT14" s="429">
        <v>0</v>
      </c>
      <c r="AV14" s="37">
        <f t="shared" si="5"/>
        <v>1</v>
      </c>
      <c r="AW14" s="37">
        <f t="shared" si="6"/>
        <v>0</v>
      </c>
      <c r="AX14" s="37">
        <f t="shared" si="7"/>
        <v>1</v>
      </c>
      <c r="AY14" s="37">
        <f t="shared" si="8"/>
        <v>0</v>
      </c>
      <c r="AZ14" s="37">
        <f t="shared" si="9"/>
        <v>0</v>
      </c>
      <c r="BA14" s="37">
        <f t="shared" si="10"/>
        <v>1</v>
      </c>
      <c r="BB14" s="37">
        <f t="shared" si="11"/>
        <v>0</v>
      </c>
      <c r="BC14" s="37">
        <f t="shared" si="12"/>
        <v>0</v>
      </c>
      <c r="BD14" s="38">
        <f t="shared" si="13"/>
        <v>0</v>
      </c>
      <c r="BE14" s="37">
        <f t="shared" si="14"/>
        <v>3</v>
      </c>
      <c r="BF14" s="54">
        <f t="shared" si="15"/>
        <v>6</v>
      </c>
    </row>
    <row r="15" spans="1:71" x14ac:dyDescent="0.25">
      <c r="A15" s="401">
        <v>12</v>
      </c>
      <c r="B15" s="427" t="s">
        <v>530</v>
      </c>
      <c r="C15" s="428" t="s">
        <v>144</v>
      </c>
      <c r="D15" s="429">
        <v>72</v>
      </c>
      <c r="E15" s="429">
        <v>0</v>
      </c>
      <c r="F15" s="429">
        <v>0</v>
      </c>
      <c r="G15" s="429">
        <v>1</v>
      </c>
      <c r="H15" s="429">
        <v>12</v>
      </c>
      <c r="I15" s="429">
        <v>0</v>
      </c>
      <c r="J15" s="429">
        <v>1</v>
      </c>
      <c r="K15" s="429">
        <v>8</v>
      </c>
      <c r="L15" s="429">
        <v>0</v>
      </c>
      <c r="M15" s="429">
        <v>6</v>
      </c>
      <c r="N15" s="429">
        <v>0</v>
      </c>
      <c r="O15" s="429">
        <v>1</v>
      </c>
      <c r="P15" s="429">
        <v>1</v>
      </c>
      <c r="Q15" s="429">
        <v>20</v>
      </c>
      <c r="R15" s="429">
        <v>0</v>
      </c>
      <c r="S15" s="429">
        <v>10</v>
      </c>
      <c r="T15" s="429">
        <v>9</v>
      </c>
      <c r="U15" s="429">
        <v>0</v>
      </c>
      <c r="V15" s="429">
        <v>0</v>
      </c>
      <c r="W15" s="429">
        <v>0</v>
      </c>
      <c r="X15" s="429">
        <v>0</v>
      </c>
      <c r="Y15" s="429">
        <v>7</v>
      </c>
      <c r="Z15" s="429">
        <v>0</v>
      </c>
      <c r="AA15" s="429">
        <v>0</v>
      </c>
      <c r="AB15" s="429">
        <v>0</v>
      </c>
      <c r="AC15" s="429">
        <v>0</v>
      </c>
      <c r="AD15" s="429">
        <v>0</v>
      </c>
      <c r="AE15" s="429">
        <v>2</v>
      </c>
      <c r="AF15" s="429">
        <v>27</v>
      </c>
      <c r="AG15" s="429">
        <v>5</v>
      </c>
      <c r="AH15" s="429">
        <v>6</v>
      </c>
      <c r="AI15" s="429">
        <v>0</v>
      </c>
      <c r="AJ15" s="429">
        <v>25</v>
      </c>
      <c r="AK15" s="429">
        <v>0</v>
      </c>
      <c r="AL15" s="429">
        <v>0</v>
      </c>
      <c r="AM15" s="429">
        <v>0</v>
      </c>
      <c r="AN15" s="429">
        <v>0</v>
      </c>
      <c r="AO15" s="429">
        <v>0</v>
      </c>
      <c r="AP15" s="429">
        <v>4</v>
      </c>
      <c r="AQ15" s="429">
        <v>0</v>
      </c>
      <c r="AR15" s="429">
        <v>0</v>
      </c>
      <c r="AS15" s="429">
        <v>0</v>
      </c>
      <c r="AT15" s="429">
        <v>0</v>
      </c>
      <c r="AV15" s="37">
        <f t="shared" si="5"/>
        <v>72</v>
      </c>
      <c r="AW15" s="37">
        <f t="shared" si="6"/>
        <v>0</v>
      </c>
      <c r="AX15" s="37">
        <f t="shared" si="7"/>
        <v>30</v>
      </c>
      <c r="AY15" s="37">
        <f t="shared" si="8"/>
        <v>30</v>
      </c>
      <c r="AZ15" s="37">
        <f t="shared" si="9"/>
        <v>9</v>
      </c>
      <c r="BA15" s="37">
        <f t="shared" si="10"/>
        <v>7</v>
      </c>
      <c r="BB15" s="37">
        <f t="shared" si="11"/>
        <v>40</v>
      </c>
      <c r="BC15" s="37">
        <f t="shared" si="12"/>
        <v>25</v>
      </c>
      <c r="BD15" s="38">
        <f t="shared" si="13"/>
        <v>4</v>
      </c>
      <c r="BE15" s="37">
        <f t="shared" si="14"/>
        <v>217</v>
      </c>
      <c r="BF15" s="54">
        <f t="shared" si="15"/>
        <v>434</v>
      </c>
    </row>
    <row r="16" spans="1:71" x14ac:dyDescent="0.25">
      <c r="A16" s="401">
        <v>13</v>
      </c>
      <c r="B16" s="427" t="s">
        <v>531</v>
      </c>
      <c r="C16" s="428" t="s">
        <v>144</v>
      </c>
      <c r="D16" s="429">
        <v>72</v>
      </c>
      <c r="E16" s="429">
        <v>0</v>
      </c>
      <c r="F16" s="429">
        <v>0</v>
      </c>
      <c r="G16" s="429">
        <v>0</v>
      </c>
      <c r="H16" s="429">
        <v>12</v>
      </c>
      <c r="I16" s="429">
        <v>0</v>
      </c>
      <c r="J16" s="429">
        <v>0</v>
      </c>
      <c r="K16" s="429">
        <v>0</v>
      </c>
      <c r="L16" s="429">
        <v>0</v>
      </c>
      <c r="M16" s="429">
        <v>6</v>
      </c>
      <c r="N16" s="429">
        <v>0</v>
      </c>
      <c r="O16" s="429">
        <v>1</v>
      </c>
      <c r="P16" s="429">
        <v>1</v>
      </c>
      <c r="Q16" s="429">
        <v>19</v>
      </c>
      <c r="R16" s="429">
        <v>0</v>
      </c>
      <c r="S16" s="429">
        <v>10</v>
      </c>
      <c r="T16" s="429">
        <v>0</v>
      </c>
      <c r="U16" s="429">
        <v>0</v>
      </c>
      <c r="V16" s="429">
        <v>0</v>
      </c>
      <c r="W16" s="429">
        <v>0</v>
      </c>
      <c r="X16" s="429">
        <v>0</v>
      </c>
      <c r="Y16" s="429">
        <v>7</v>
      </c>
      <c r="Z16" s="429">
        <v>0</v>
      </c>
      <c r="AA16" s="429">
        <v>0</v>
      </c>
      <c r="AB16" s="429">
        <v>0</v>
      </c>
      <c r="AC16" s="429">
        <v>0</v>
      </c>
      <c r="AD16" s="429">
        <v>0</v>
      </c>
      <c r="AE16" s="429">
        <v>2</v>
      </c>
      <c r="AF16" s="429">
        <v>27</v>
      </c>
      <c r="AG16" s="429">
        <v>5</v>
      </c>
      <c r="AH16" s="429">
        <v>6</v>
      </c>
      <c r="AI16" s="429">
        <v>0</v>
      </c>
      <c r="AJ16" s="429">
        <v>25</v>
      </c>
      <c r="AK16" s="429">
        <v>0</v>
      </c>
      <c r="AL16" s="429">
        <v>0</v>
      </c>
      <c r="AM16" s="429">
        <v>0</v>
      </c>
      <c r="AN16" s="429">
        <v>0</v>
      </c>
      <c r="AO16" s="429">
        <v>0</v>
      </c>
      <c r="AP16" s="429">
        <v>1</v>
      </c>
      <c r="AQ16" s="429">
        <v>0</v>
      </c>
      <c r="AR16" s="429">
        <v>0</v>
      </c>
      <c r="AS16" s="429">
        <v>0</v>
      </c>
      <c r="AT16" s="429">
        <v>0</v>
      </c>
      <c r="AV16" s="37">
        <f t="shared" si="5"/>
        <v>72</v>
      </c>
      <c r="AW16" s="37">
        <f t="shared" si="6"/>
        <v>0</v>
      </c>
      <c r="AX16" s="37">
        <f t="shared" si="7"/>
        <v>20</v>
      </c>
      <c r="AY16" s="37">
        <f t="shared" si="8"/>
        <v>29</v>
      </c>
      <c r="AZ16" s="37">
        <f t="shared" si="9"/>
        <v>0</v>
      </c>
      <c r="BA16" s="37">
        <f t="shared" si="10"/>
        <v>7</v>
      </c>
      <c r="BB16" s="37">
        <f t="shared" si="11"/>
        <v>40</v>
      </c>
      <c r="BC16" s="37">
        <f t="shared" si="12"/>
        <v>25</v>
      </c>
      <c r="BD16" s="38">
        <f t="shared" si="13"/>
        <v>1</v>
      </c>
      <c r="BE16" s="37">
        <f t="shared" si="14"/>
        <v>194</v>
      </c>
      <c r="BF16" s="54">
        <f t="shared" si="15"/>
        <v>388</v>
      </c>
    </row>
    <row r="17" spans="1:58" x14ac:dyDescent="0.25">
      <c r="A17" s="401">
        <v>14</v>
      </c>
      <c r="B17" s="427" t="s">
        <v>529</v>
      </c>
      <c r="C17" s="428" t="s">
        <v>144</v>
      </c>
      <c r="D17" s="429">
        <v>0</v>
      </c>
      <c r="E17" s="429">
        <v>0</v>
      </c>
      <c r="F17" s="429">
        <v>0</v>
      </c>
      <c r="G17" s="429">
        <v>0</v>
      </c>
      <c r="H17" s="429">
        <v>0</v>
      </c>
      <c r="I17" s="429">
        <v>0</v>
      </c>
      <c r="J17" s="429">
        <v>0</v>
      </c>
      <c r="K17" s="429">
        <v>0</v>
      </c>
      <c r="L17" s="429">
        <v>0</v>
      </c>
      <c r="M17" s="429">
        <v>0</v>
      </c>
      <c r="N17" s="429">
        <v>0</v>
      </c>
      <c r="O17" s="429">
        <v>0</v>
      </c>
      <c r="P17" s="429">
        <v>0</v>
      </c>
      <c r="Q17" s="429">
        <v>0</v>
      </c>
      <c r="R17" s="429">
        <v>0</v>
      </c>
      <c r="S17" s="429">
        <v>0</v>
      </c>
      <c r="T17" s="429">
        <v>0</v>
      </c>
      <c r="U17" s="429">
        <v>0</v>
      </c>
      <c r="V17" s="429">
        <v>0</v>
      </c>
      <c r="W17" s="429">
        <v>0</v>
      </c>
      <c r="X17" s="429">
        <v>0</v>
      </c>
      <c r="Y17" s="429">
        <v>0</v>
      </c>
      <c r="Z17" s="429">
        <v>0</v>
      </c>
      <c r="AA17" s="429">
        <v>0</v>
      </c>
      <c r="AB17" s="429">
        <v>0</v>
      </c>
      <c r="AC17" s="429">
        <v>0</v>
      </c>
      <c r="AD17" s="429">
        <v>0</v>
      </c>
      <c r="AE17" s="429">
        <v>0</v>
      </c>
      <c r="AF17" s="429">
        <v>0</v>
      </c>
      <c r="AG17" s="429">
        <v>0</v>
      </c>
      <c r="AH17" s="429">
        <v>0</v>
      </c>
      <c r="AI17" s="429">
        <v>0</v>
      </c>
      <c r="AJ17" s="429">
        <v>0</v>
      </c>
      <c r="AK17" s="429">
        <v>0</v>
      </c>
      <c r="AL17" s="429">
        <v>0</v>
      </c>
      <c r="AM17" s="429">
        <v>0</v>
      </c>
      <c r="AN17" s="429">
        <v>0</v>
      </c>
      <c r="AO17" s="429">
        <v>0</v>
      </c>
      <c r="AP17" s="429">
        <v>0</v>
      </c>
      <c r="AQ17" s="429">
        <v>0</v>
      </c>
      <c r="AR17" s="429">
        <v>0</v>
      </c>
      <c r="AS17" s="429">
        <v>0</v>
      </c>
      <c r="AT17" s="429">
        <v>0</v>
      </c>
      <c r="AV17" s="37">
        <f t="shared" si="5"/>
        <v>0</v>
      </c>
      <c r="AW17" s="37">
        <f t="shared" si="6"/>
        <v>0</v>
      </c>
      <c r="AX17" s="37">
        <f t="shared" si="7"/>
        <v>0</v>
      </c>
      <c r="AY17" s="37">
        <f t="shared" si="8"/>
        <v>0</v>
      </c>
      <c r="AZ17" s="37">
        <f t="shared" si="9"/>
        <v>0</v>
      </c>
      <c r="BA17" s="37">
        <f t="shared" si="10"/>
        <v>0</v>
      </c>
      <c r="BB17" s="37">
        <f t="shared" si="11"/>
        <v>0</v>
      </c>
      <c r="BC17" s="37">
        <f t="shared" si="12"/>
        <v>0</v>
      </c>
      <c r="BD17" s="38">
        <f t="shared" si="13"/>
        <v>0</v>
      </c>
      <c r="BE17" s="37">
        <f t="shared" si="14"/>
        <v>0</v>
      </c>
      <c r="BF17" s="54">
        <f t="shared" si="15"/>
        <v>0</v>
      </c>
    </row>
    <row r="18" spans="1:58" x14ac:dyDescent="0.25">
      <c r="A18" s="401">
        <v>15</v>
      </c>
      <c r="B18" s="427" t="s">
        <v>532</v>
      </c>
      <c r="C18" s="428" t="s">
        <v>144</v>
      </c>
      <c r="D18" s="429">
        <v>0</v>
      </c>
      <c r="E18" s="429">
        <v>0</v>
      </c>
      <c r="F18" s="429">
        <v>0</v>
      </c>
      <c r="G18" s="429">
        <v>0</v>
      </c>
      <c r="H18" s="429">
        <v>0</v>
      </c>
      <c r="I18" s="429">
        <v>0</v>
      </c>
      <c r="J18" s="429">
        <v>0</v>
      </c>
      <c r="K18" s="429">
        <v>0</v>
      </c>
      <c r="L18" s="429">
        <v>0</v>
      </c>
      <c r="M18" s="429">
        <v>0</v>
      </c>
      <c r="N18" s="429">
        <v>0</v>
      </c>
      <c r="O18" s="429">
        <v>0</v>
      </c>
      <c r="P18" s="429">
        <v>0</v>
      </c>
      <c r="Q18" s="429">
        <v>0</v>
      </c>
      <c r="R18" s="429">
        <v>0</v>
      </c>
      <c r="S18" s="429">
        <v>0</v>
      </c>
      <c r="T18" s="429">
        <v>0</v>
      </c>
      <c r="U18" s="429">
        <v>0</v>
      </c>
      <c r="V18" s="429">
        <v>0</v>
      </c>
      <c r="W18" s="429">
        <v>0</v>
      </c>
      <c r="X18" s="429">
        <v>0</v>
      </c>
      <c r="Y18" s="429">
        <v>0</v>
      </c>
      <c r="Z18" s="429">
        <v>0</v>
      </c>
      <c r="AA18" s="429">
        <v>0</v>
      </c>
      <c r="AB18" s="429">
        <v>0</v>
      </c>
      <c r="AC18" s="429">
        <v>0</v>
      </c>
      <c r="AD18" s="429">
        <v>0</v>
      </c>
      <c r="AE18" s="429">
        <v>0</v>
      </c>
      <c r="AF18" s="429">
        <v>0</v>
      </c>
      <c r="AG18" s="429">
        <v>0</v>
      </c>
      <c r="AH18" s="429">
        <v>0</v>
      </c>
      <c r="AI18" s="429">
        <v>0</v>
      </c>
      <c r="AJ18" s="429">
        <v>0</v>
      </c>
      <c r="AK18" s="429">
        <v>0</v>
      </c>
      <c r="AL18" s="429">
        <v>0</v>
      </c>
      <c r="AM18" s="429">
        <v>0</v>
      </c>
      <c r="AN18" s="429">
        <v>0</v>
      </c>
      <c r="AO18" s="429">
        <v>0</v>
      </c>
      <c r="AP18" s="429">
        <v>0</v>
      </c>
      <c r="AQ18" s="429">
        <v>0</v>
      </c>
      <c r="AR18" s="429">
        <v>0</v>
      </c>
      <c r="AS18" s="429">
        <v>0</v>
      </c>
      <c r="AT18" s="429">
        <v>0</v>
      </c>
      <c r="AV18" s="37">
        <f t="shared" si="5"/>
        <v>0</v>
      </c>
      <c r="AW18" s="37">
        <f t="shared" si="6"/>
        <v>0</v>
      </c>
      <c r="AX18" s="37">
        <f t="shared" si="7"/>
        <v>0</v>
      </c>
      <c r="AY18" s="37">
        <f t="shared" si="8"/>
        <v>0</v>
      </c>
      <c r="AZ18" s="37">
        <f t="shared" si="9"/>
        <v>0</v>
      </c>
      <c r="BA18" s="37">
        <f t="shared" si="10"/>
        <v>0</v>
      </c>
      <c r="BB18" s="37">
        <f t="shared" si="11"/>
        <v>0</v>
      </c>
      <c r="BC18" s="37">
        <f t="shared" si="12"/>
        <v>0</v>
      </c>
      <c r="BD18" s="38">
        <f t="shared" si="13"/>
        <v>0</v>
      </c>
      <c r="BE18" s="37">
        <f t="shared" si="14"/>
        <v>0</v>
      </c>
      <c r="BF18" s="54">
        <f t="shared" si="15"/>
        <v>0</v>
      </c>
    </row>
    <row r="19" spans="1:58" x14ac:dyDescent="0.25">
      <c r="A19" s="401">
        <v>16</v>
      </c>
      <c r="B19" s="427" t="s">
        <v>480</v>
      </c>
      <c r="C19" s="428" t="s">
        <v>144</v>
      </c>
      <c r="D19" s="429">
        <v>0</v>
      </c>
      <c r="E19" s="429">
        <v>0</v>
      </c>
      <c r="F19" s="429">
        <v>0</v>
      </c>
      <c r="G19" s="429">
        <v>0</v>
      </c>
      <c r="H19" s="429">
        <v>0</v>
      </c>
      <c r="I19" s="429">
        <v>0</v>
      </c>
      <c r="J19" s="429">
        <v>0</v>
      </c>
      <c r="K19" s="429">
        <v>0</v>
      </c>
      <c r="L19" s="429">
        <v>0</v>
      </c>
      <c r="M19" s="429">
        <v>0</v>
      </c>
      <c r="N19" s="429">
        <v>0</v>
      </c>
      <c r="O19" s="429">
        <v>0</v>
      </c>
      <c r="P19" s="429">
        <v>0</v>
      </c>
      <c r="Q19" s="429">
        <v>0</v>
      </c>
      <c r="R19" s="429">
        <v>0</v>
      </c>
      <c r="S19" s="429">
        <v>0</v>
      </c>
      <c r="T19" s="429">
        <v>0</v>
      </c>
      <c r="U19" s="429">
        <v>0</v>
      </c>
      <c r="V19" s="429">
        <v>0</v>
      </c>
      <c r="W19" s="429">
        <v>0</v>
      </c>
      <c r="X19" s="429">
        <v>0</v>
      </c>
      <c r="Y19" s="429">
        <v>0</v>
      </c>
      <c r="Z19" s="429">
        <v>0</v>
      </c>
      <c r="AA19" s="429">
        <v>0</v>
      </c>
      <c r="AB19" s="429">
        <v>0</v>
      </c>
      <c r="AC19" s="429">
        <v>0</v>
      </c>
      <c r="AD19" s="429">
        <v>0</v>
      </c>
      <c r="AE19" s="429">
        <v>0</v>
      </c>
      <c r="AF19" s="429">
        <v>0</v>
      </c>
      <c r="AG19" s="429">
        <v>0</v>
      </c>
      <c r="AH19" s="429">
        <v>0</v>
      </c>
      <c r="AI19" s="429">
        <v>0</v>
      </c>
      <c r="AJ19" s="429">
        <v>0</v>
      </c>
      <c r="AK19" s="429">
        <v>0</v>
      </c>
      <c r="AL19" s="429">
        <v>0</v>
      </c>
      <c r="AM19" s="429">
        <v>0</v>
      </c>
      <c r="AN19" s="429">
        <v>0</v>
      </c>
      <c r="AO19" s="429">
        <v>0</v>
      </c>
      <c r="AP19" s="429">
        <v>0</v>
      </c>
      <c r="AQ19" s="429">
        <v>0</v>
      </c>
      <c r="AR19" s="429">
        <v>0</v>
      </c>
      <c r="AS19" s="429">
        <v>0</v>
      </c>
      <c r="AT19" s="429">
        <v>0</v>
      </c>
      <c r="AV19" s="37">
        <f t="shared" si="5"/>
        <v>0</v>
      </c>
      <c r="AW19" s="37">
        <f t="shared" si="6"/>
        <v>0</v>
      </c>
      <c r="AX19" s="37">
        <f t="shared" si="7"/>
        <v>0</v>
      </c>
      <c r="AY19" s="37">
        <f t="shared" si="8"/>
        <v>0</v>
      </c>
      <c r="AZ19" s="37">
        <f t="shared" si="9"/>
        <v>0</v>
      </c>
      <c r="BA19" s="37">
        <f t="shared" si="10"/>
        <v>0</v>
      </c>
      <c r="BB19" s="37">
        <f t="shared" si="11"/>
        <v>0</v>
      </c>
      <c r="BC19" s="37">
        <f t="shared" si="12"/>
        <v>0</v>
      </c>
      <c r="BD19" s="38">
        <f t="shared" si="13"/>
        <v>0</v>
      </c>
      <c r="BE19" s="37">
        <f t="shared" si="14"/>
        <v>0</v>
      </c>
      <c r="BF19" s="54">
        <f t="shared" si="15"/>
        <v>0</v>
      </c>
    </row>
    <row r="20" spans="1:58" ht="45" x14ac:dyDescent="0.25">
      <c r="A20" s="401">
        <v>17</v>
      </c>
      <c r="B20" s="427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428" t="s">
        <v>145</v>
      </c>
      <c r="D20" s="429">
        <v>0</v>
      </c>
      <c r="E20" s="429">
        <v>0</v>
      </c>
      <c r="F20" s="429">
        <v>0</v>
      </c>
      <c r="G20" s="429">
        <v>42</v>
      </c>
      <c r="H20" s="429">
        <v>1</v>
      </c>
      <c r="I20" s="429">
        <v>1</v>
      </c>
      <c r="J20" s="429">
        <v>1</v>
      </c>
      <c r="K20" s="429">
        <v>1</v>
      </c>
      <c r="L20" s="429">
        <v>0</v>
      </c>
      <c r="M20" s="429">
        <v>0</v>
      </c>
      <c r="N20" s="429">
        <v>0</v>
      </c>
      <c r="O20" s="429">
        <v>4</v>
      </c>
      <c r="P20" s="429">
        <v>16</v>
      </c>
      <c r="Q20" s="429">
        <v>1</v>
      </c>
      <c r="R20" s="429">
        <v>0</v>
      </c>
      <c r="S20" s="429">
        <v>2</v>
      </c>
      <c r="T20" s="429">
        <v>5</v>
      </c>
      <c r="U20" s="429">
        <v>0</v>
      </c>
      <c r="V20" s="429">
        <v>0</v>
      </c>
      <c r="W20" s="429">
        <v>0</v>
      </c>
      <c r="X20" s="429">
        <v>0</v>
      </c>
      <c r="Y20" s="429">
        <v>5</v>
      </c>
      <c r="Z20" s="429">
        <v>0</v>
      </c>
      <c r="AA20" s="429">
        <v>0</v>
      </c>
      <c r="AB20" s="429">
        <v>0</v>
      </c>
      <c r="AC20" s="429">
        <v>0</v>
      </c>
      <c r="AD20" s="429">
        <v>0</v>
      </c>
      <c r="AE20" s="429">
        <v>1</v>
      </c>
      <c r="AF20" s="429">
        <v>0</v>
      </c>
      <c r="AG20" s="429">
        <v>0</v>
      </c>
      <c r="AH20" s="429">
        <v>0</v>
      </c>
      <c r="AI20" s="429">
        <v>0</v>
      </c>
      <c r="AJ20" s="429">
        <v>0</v>
      </c>
      <c r="AK20" s="429">
        <v>0</v>
      </c>
      <c r="AL20" s="429">
        <v>0</v>
      </c>
      <c r="AM20" s="429">
        <v>1</v>
      </c>
      <c r="AN20" s="429">
        <v>1</v>
      </c>
      <c r="AO20" s="429">
        <v>0</v>
      </c>
      <c r="AP20" s="429">
        <v>0</v>
      </c>
      <c r="AQ20" s="429">
        <v>0</v>
      </c>
      <c r="AR20" s="429">
        <v>0</v>
      </c>
      <c r="AS20" s="429">
        <v>0</v>
      </c>
      <c r="AT20" s="429">
        <v>0</v>
      </c>
      <c r="AV20" s="37">
        <f t="shared" si="5"/>
        <v>0</v>
      </c>
      <c r="AW20" s="37">
        <f t="shared" si="6"/>
        <v>0</v>
      </c>
      <c r="AX20" s="37">
        <f t="shared" si="7"/>
        <v>66</v>
      </c>
      <c r="AY20" s="37">
        <f t="shared" si="8"/>
        <v>3</v>
      </c>
      <c r="AZ20" s="37">
        <f t="shared" si="9"/>
        <v>5</v>
      </c>
      <c r="BA20" s="37">
        <f t="shared" si="10"/>
        <v>5</v>
      </c>
      <c r="BB20" s="37">
        <f t="shared" si="11"/>
        <v>1</v>
      </c>
      <c r="BC20" s="37">
        <f t="shared" si="12"/>
        <v>0</v>
      </c>
      <c r="BD20" s="38">
        <f t="shared" si="13"/>
        <v>2</v>
      </c>
      <c r="BE20" s="37">
        <f t="shared" si="14"/>
        <v>82</v>
      </c>
      <c r="BF20" s="54">
        <f t="shared" si="15"/>
        <v>164</v>
      </c>
    </row>
    <row r="21" spans="1:58" ht="30" x14ac:dyDescent="0.25">
      <c r="A21" s="401">
        <v>18</v>
      </c>
      <c r="B21" s="427" t="str">
        <f>ACUMULADO!B21</f>
        <v xml:space="preserve">AGENTES COMUNITARIOS DE SALUD CAPACITADOS REALIZAN ORIENTACIÓN A FAMILIAS DE GESTANTES Y PUERPERAS EN PRÁCTICAS SALUDABLES EN SALUD SEXUAL Y REPRODUCTIVA. </v>
      </c>
      <c r="C21" s="428" t="s">
        <v>145</v>
      </c>
      <c r="D21" s="429">
        <v>0</v>
      </c>
      <c r="E21" s="429">
        <v>0</v>
      </c>
      <c r="F21" s="429">
        <v>0</v>
      </c>
      <c r="G21" s="429">
        <v>0</v>
      </c>
      <c r="H21" s="429">
        <v>0</v>
      </c>
      <c r="I21" s="429">
        <v>0</v>
      </c>
      <c r="J21" s="429">
        <v>0</v>
      </c>
      <c r="K21" s="429">
        <v>0</v>
      </c>
      <c r="L21" s="429">
        <v>0</v>
      </c>
      <c r="M21" s="429">
        <v>0</v>
      </c>
      <c r="N21" s="429">
        <v>0</v>
      </c>
      <c r="O21" s="429">
        <v>0</v>
      </c>
      <c r="P21" s="429">
        <v>0</v>
      </c>
      <c r="Q21" s="429">
        <v>3</v>
      </c>
      <c r="R21" s="429">
        <v>0</v>
      </c>
      <c r="S21" s="429">
        <v>0</v>
      </c>
      <c r="T21" s="429">
        <v>0</v>
      </c>
      <c r="U21" s="429">
        <v>0</v>
      </c>
      <c r="V21" s="429">
        <v>0</v>
      </c>
      <c r="W21" s="429">
        <v>0</v>
      </c>
      <c r="X21" s="429">
        <v>0</v>
      </c>
      <c r="Y21" s="429">
        <v>0</v>
      </c>
      <c r="Z21" s="429">
        <v>0</v>
      </c>
      <c r="AA21" s="429">
        <v>0</v>
      </c>
      <c r="AB21" s="429">
        <v>0</v>
      </c>
      <c r="AC21" s="429">
        <v>0</v>
      </c>
      <c r="AD21" s="429">
        <v>0</v>
      </c>
      <c r="AE21" s="429">
        <v>1</v>
      </c>
      <c r="AF21" s="429">
        <v>3</v>
      </c>
      <c r="AG21" s="429">
        <v>0</v>
      </c>
      <c r="AH21" s="429">
        <v>0</v>
      </c>
      <c r="AI21" s="429">
        <v>0</v>
      </c>
      <c r="AJ21" s="429">
        <v>0</v>
      </c>
      <c r="AK21" s="429">
        <v>0</v>
      </c>
      <c r="AL21" s="429">
        <v>0</v>
      </c>
      <c r="AM21" s="429">
        <v>0</v>
      </c>
      <c r="AN21" s="429">
        <v>0</v>
      </c>
      <c r="AO21" s="429">
        <v>0</v>
      </c>
      <c r="AP21" s="429">
        <v>0</v>
      </c>
      <c r="AQ21" s="429">
        <v>0</v>
      </c>
      <c r="AR21" s="429">
        <v>0</v>
      </c>
      <c r="AS21" s="429">
        <v>0</v>
      </c>
      <c r="AT21" s="429">
        <v>0</v>
      </c>
      <c r="AV21" s="37">
        <f t="shared" si="5"/>
        <v>0</v>
      </c>
      <c r="AW21" s="37">
        <f t="shared" si="6"/>
        <v>0</v>
      </c>
      <c r="AX21" s="37">
        <f t="shared" si="7"/>
        <v>0</v>
      </c>
      <c r="AY21" s="37">
        <f t="shared" si="8"/>
        <v>3</v>
      </c>
      <c r="AZ21" s="37">
        <f t="shared" si="9"/>
        <v>0</v>
      </c>
      <c r="BA21" s="37">
        <f t="shared" si="10"/>
        <v>0</v>
      </c>
      <c r="BB21" s="37">
        <f t="shared" si="11"/>
        <v>4</v>
      </c>
      <c r="BC21" s="37">
        <f t="shared" si="12"/>
        <v>0</v>
      </c>
      <c r="BD21" s="38">
        <f t="shared" si="13"/>
        <v>0</v>
      </c>
      <c r="BE21" s="37">
        <f t="shared" si="14"/>
        <v>7</v>
      </c>
      <c r="BF21" s="54">
        <f t="shared" si="15"/>
        <v>14</v>
      </c>
    </row>
    <row r="22" spans="1:58" ht="30" x14ac:dyDescent="0.25">
      <c r="A22" s="401">
        <v>19</v>
      </c>
      <c r="B22" s="427" t="str">
        <f>ACUMULADO!B22</f>
        <v xml:space="preserve">FAMILIAS DE ADOLESCENTES QUE RECIBEN SESIONES EDUCATIVAS Y DEMOSTRATIVAS PARA PROMOVER PRÁCTICAS SALUDABLES EN SALUD SEXUAL INTEGRAL </v>
      </c>
      <c r="C22" s="428" t="s">
        <v>145</v>
      </c>
      <c r="D22" s="429">
        <v>0</v>
      </c>
      <c r="E22" s="429">
        <v>0</v>
      </c>
      <c r="F22" s="429">
        <v>0</v>
      </c>
      <c r="G22" s="429">
        <v>0</v>
      </c>
      <c r="H22" s="429">
        <v>0</v>
      </c>
      <c r="I22" s="429">
        <v>0</v>
      </c>
      <c r="J22" s="429">
        <v>0</v>
      </c>
      <c r="K22" s="429">
        <v>0</v>
      </c>
      <c r="L22" s="429">
        <v>0</v>
      </c>
      <c r="M22" s="429">
        <v>0</v>
      </c>
      <c r="N22" s="429">
        <v>0</v>
      </c>
      <c r="O22" s="429">
        <v>0</v>
      </c>
      <c r="P22" s="429">
        <v>0</v>
      </c>
      <c r="Q22" s="429">
        <v>0</v>
      </c>
      <c r="R22" s="429">
        <v>0</v>
      </c>
      <c r="S22" s="429">
        <v>0</v>
      </c>
      <c r="T22" s="429">
        <v>0</v>
      </c>
      <c r="U22" s="429">
        <v>0</v>
      </c>
      <c r="V22" s="429">
        <v>0</v>
      </c>
      <c r="W22" s="429">
        <v>0</v>
      </c>
      <c r="X22" s="429">
        <v>0</v>
      </c>
      <c r="Y22" s="429">
        <v>0</v>
      </c>
      <c r="Z22" s="429">
        <v>0</v>
      </c>
      <c r="AA22" s="429">
        <v>0</v>
      </c>
      <c r="AB22" s="429">
        <v>0</v>
      </c>
      <c r="AC22" s="429">
        <v>0</v>
      </c>
      <c r="AD22" s="429">
        <v>0</v>
      </c>
      <c r="AE22" s="429">
        <v>0</v>
      </c>
      <c r="AF22" s="429">
        <v>0</v>
      </c>
      <c r="AG22" s="429">
        <v>0</v>
      </c>
      <c r="AH22" s="429">
        <v>0</v>
      </c>
      <c r="AI22" s="429">
        <v>0</v>
      </c>
      <c r="AJ22" s="429">
        <v>0</v>
      </c>
      <c r="AK22" s="429">
        <v>0</v>
      </c>
      <c r="AL22" s="429">
        <v>0</v>
      </c>
      <c r="AM22" s="429">
        <v>0</v>
      </c>
      <c r="AN22" s="429">
        <v>0</v>
      </c>
      <c r="AO22" s="429">
        <v>0</v>
      </c>
      <c r="AP22" s="429">
        <v>0</v>
      </c>
      <c r="AQ22" s="429">
        <v>0</v>
      </c>
      <c r="AR22" s="429">
        <v>0</v>
      </c>
      <c r="AS22" s="429">
        <v>0</v>
      </c>
      <c r="AT22" s="429">
        <v>0</v>
      </c>
      <c r="AV22" s="37">
        <f t="shared" si="5"/>
        <v>0</v>
      </c>
      <c r="AW22" s="37">
        <f t="shared" si="6"/>
        <v>0</v>
      </c>
      <c r="AX22" s="37">
        <f t="shared" si="7"/>
        <v>0</v>
      </c>
      <c r="AY22" s="37">
        <f t="shared" si="8"/>
        <v>0</v>
      </c>
      <c r="AZ22" s="37">
        <f t="shared" si="9"/>
        <v>0</v>
      </c>
      <c r="BA22" s="37">
        <f t="shared" si="10"/>
        <v>0</v>
      </c>
      <c r="BB22" s="37">
        <f t="shared" si="11"/>
        <v>0</v>
      </c>
      <c r="BC22" s="37">
        <f t="shared" si="12"/>
        <v>0</v>
      </c>
      <c r="BD22" s="38">
        <f t="shared" si="13"/>
        <v>0</v>
      </c>
      <c r="BE22" s="37">
        <f t="shared" si="14"/>
        <v>0</v>
      </c>
      <c r="BF22" s="54">
        <f t="shared" si="15"/>
        <v>0</v>
      </c>
    </row>
    <row r="23" spans="1:58" x14ac:dyDescent="0.25">
      <c r="A23" s="401">
        <v>20</v>
      </c>
      <c r="B23" s="427" t="str">
        <f>ACUMULADO!B23</f>
        <v xml:space="preserve">DOCENTES CAPACITADOS REALIZAN EDUCACIÓN SEXUAL INTEGRAL DESDE LA INSTITUCIÓN EDUCATIVA. </v>
      </c>
      <c r="C23" s="428" t="s">
        <v>145</v>
      </c>
      <c r="D23" s="429">
        <v>0</v>
      </c>
      <c r="E23" s="429">
        <v>0</v>
      </c>
      <c r="F23" s="429">
        <v>0</v>
      </c>
      <c r="G23" s="429">
        <v>0</v>
      </c>
      <c r="H23" s="429">
        <v>0</v>
      </c>
      <c r="I23" s="429">
        <v>0</v>
      </c>
      <c r="J23" s="429">
        <v>0</v>
      </c>
      <c r="K23" s="429">
        <v>0</v>
      </c>
      <c r="L23" s="429">
        <v>0</v>
      </c>
      <c r="M23" s="429">
        <v>0</v>
      </c>
      <c r="N23" s="429">
        <v>0</v>
      </c>
      <c r="O23" s="429">
        <v>0</v>
      </c>
      <c r="P23" s="429">
        <v>0</v>
      </c>
      <c r="Q23" s="429">
        <v>0</v>
      </c>
      <c r="R23" s="429">
        <v>0</v>
      </c>
      <c r="S23" s="429">
        <v>0</v>
      </c>
      <c r="T23" s="429">
        <v>0</v>
      </c>
      <c r="U23" s="429">
        <v>0</v>
      </c>
      <c r="V23" s="429">
        <v>0</v>
      </c>
      <c r="W23" s="429">
        <v>0</v>
      </c>
      <c r="X23" s="429">
        <v>0</v>
      </c>
      <c r="Y23" s="429">
        <v>0</v>
      </c>
      <c r="Z23" s="429">
        <v>0</v>
      </c>
      <c r="AA23" s="429">
        <v>0</v>
      </c>
      <c r="AB23" s="429">
        <v>0</v>
      </c>
      <c r="AC23" s="429">
        <v>0</v>
      </c>
      <c r="AD23" s="429">
        <v>0</v>
      </c>
      <c r="AE23" s="429">
        <v>0</v>
      </c>
      <c r="AF23" s="429">
        <v>0</v>
      </c>
      <c r="AG23" s="429">
        <v>0</v>
      </c>
      <c r="AH23" s="429">
        <v>0</v>
      </c>
      <c r="AI23" s="429">
        <v>0</v>
      </c>
      <c r="AJ23" s="429">
        <v>0</v>
      </c>
      <c r="AK23" s="429">
        <v>0</v>
      </c>
      <c r="AL23" s="429">
        <v>0</v>
      </c>
      <c r="AM23" s="429">
        <v>0</v>
      </c>
      <c r="AN23" s="429">
        <v>0</v>
      </c>
      <c r="AO23" s="429">
        <v>0</v>
      </c>
      <c r="AP23" s="429">
        <v>0</v>
      </c>
      <c r="AQ23" s="429">
        <v>0</v>
      </c>
      <c r="AR23" s="429">
        <v>0</v>
      </c>
      <c r="AS23" s="429">
        <v>0</v>
      </c>
      <c r="AT23" s="429">
        <v>0</v>
      </c>
      <c r="AV23" s="37">
        <f t="shared" si="5"/>
        <v>0</v>
      </c>
      <c r="AW23" s="37">
        <f t="shared" si="6"/>
        <v>0</v>
      </c>
      <c r="AX23" s="37">
        <f t="shared" si="7"/>
        <v>0</v>
      </c>
      <c r="AY23" s="37">
        <f t="shared" si="8"/>
        <v>0</v>
      </c>
      <c r="AZ23" s="37">
        <f t="shared" si="9"/>
        <v>0</v>
      </c>
      <c r="BA23" s="37">
        <f t="shared" si="10"/>
        <v>0</v>
      </c>
      <c r="BB23" s="37">
        <f t="shared" si="11"/>
        <v>0</v>
      </c>
      <c r="BC23" s="37">
        <f t="shared" si="12"/>
        <v>0</v>
      </c>
      <c r="BD23" s="38">
        <f t="shared" si="13"/>
        <v>0</v>
      </c>
      <c r="BE23" s="37">
        <f t="shared" si="14"/>
        <v>0</v>
      </c>
      <c r="BF23" s="54">
        <f t="shared" si="15"/>
        <v>0</v>
      </c>
    </row>
    <row r="24" spans="1:58" ht="30" x14ac:dyDescent="0.25">
      <c r="A24" s="401">
        <v>21</v>
      </c>
      <c r="B24" s="427" t="str">
        <f>ACUMULADO!B24</f>
        <v>FUNCIONARIOS MUNICIPALES CAPACITADOS GESTIONAN ESPACIOS EDUCATIVOS PARA PROMOVER LA SALUD SEXUAL Y REPRODUCTIVA.</v>
      </c>
      <c r="C24" s="428" t="s">
        <v>145</v>
      </c>
      <c r="D24" s="429">
        <v>0</v>
      </c>
      <c r="E24" s="429">
        <v>0</v>
      </c>
      <c r="F24" s="429">
        <v>0</v>
      </c>
      <c r="G24" s="429">
        <v>0</v>
      </c>
      <c r="H24" s="429">
        <v>0</v>
      </c>
      <c r="I24" s="429">
        <v>0</v>
      </c>
      <c r="J24" s="429">
        <v>0</v>
      </c>
      <c r="K24" s="429">
        <v>0</v>
      </c>
      <c r="L24" s="429">
        <v>0</v>
      </c>
      <c r="M24" s="429">
        <v>0</v>
      </c>
      <c r="N24" s="429">
        <v>0</v>
      </c>
      <c r="O24" s="429">
        <v>0</v>
      </c>
      <c r="P24" s="429">
        <v>0</v>
      </c>
      <c r="Q24" s="429">
        <v>0</v>
      </c>
      <c r="R24" s="429">
        <v>0</v>
      </c>
      <c r="S24" s="429">
        <v>0</v>
      </c>
      <c r="T24" s="429">
        <v>0</v>
      </c>
      <c r="U24" s="429">
        <v>0</v>
      </c>
      <c r="V24" s="429">
        <v>0</v>
      </c>
      <c r="W24" s="429">
        <v>0</v>
      </c>
      <c r="X24" s="429">
        <v>0</v>
      </c>
      <c r="Y24" s="429">
        <v>0</v>
      </c>
      <c r="Z24" s="429">
        <v>0</v>
      </c>
      <c r="AA24" s="429">
        <v>0</v>
      </c>
      <c r="AB24" s="429">
        <v>0</v>
      </c>
      <c r="AC24" s="429">
        <v>0</v>
      </c>
      <c r="AD24" s="429">
        <v>0</v>
      </c>
      <c r="AE24" s="429">
        <v>0</v>
      </c>
      <c r="AF24" s="429">
        <v>0</v>
      </c>
      <c r="AG24" s="429">
        <v>0</v>
      </c>
      <c r="AH24" s="429">
        <v>0</v>
      </c>
      <c r="AI24" s="429">
        <v>0</v>
      </c>
      <c r="AJ24" s="429">
        <v>0</v>
      </c>
      <c r="AK24" s="429">
        <v>0</v>
      </c>
      <c r="AL24" s="429">
        <v>0</v>
      </c>
      <c r="AM24" s="429">
        <v>0</v>
      </c>
      <c r="AN24" s="429">
        <v>0</v>
      </c>
      <c r="AO24" s="429">
        <v>0</v>
      </c>
      <c r="AP24" s="429">
        <v>0</v>
      </c>
      <c r="AQ24" s="429">
        <v>0</v>
      </c>
      <c r="AR24" s="429">
        <v>0</v>
      </c>
      <c r="AS24" s="429">
        <v>0</v>
      </c>
      <c r="AT24" s="429">
        <v>0</v>
      </c>
      <c r="AV24" s="37">
        <f t="shared" si="5"/>
        <v>0</v>
      </c>
      <c r="AW24" s="37">
        <f t="shared" si="6"/>
        <v>0</v>
      </c>
      <c r="AX24" s="37">
        <f t="shared" si="7"/>
        <v>0</v>
      </c>
      <c r="AY24" s="37">
        <f t="shared" si="8"/>
        <v>0</v>
      </c>
      <c r="AZ24" s="37">
        <f t="shared" si="9"/>
        <v>0</v>
      </c>
      <c r="BA24" s="37">
        <f t="shared" si="10"/>
        <v>0</v>
      </c>
      <c r="BB24" s="37">
        <f t="shared" si="11"/>
        <v>0</v>
      </c>
      <c r="BC24" s="37">
        <f t="shared" si="12"/>
        <v>0</v>
      </c>
      <c r="BD24" s="38">
        <f t="shared" si="13"/>
        <v>0</v>
      </c>
      <c r="BE24" s="37">
        <f t="shared" si="14"/>
        <v>0</v>
      </c>
      <c r="BF24" s="54">
        <f t="shared" si="15"/>
        <v>0</v>
      </c>
    </row>
    <row r="25" spans="1:58" ht="30" x14ac:dyDescent="0.25">
      <c r="A25" s="401">
        <v>22</v>
      </c>
      <c r="B25" s="427" t="str">
        <f>ACUMULADO!B25</f>
        <v>FAMILIAS CON NIÑO(AS) MENORES DE 12 MESES Y GESTANTES RECIBEN ACOMPAÑAMIENTO A TRAVÉS DE SESIONES DEMOSTRATIVAS EN PREPARACIÓN DE ALIMENTOS</v>
      </c>
      <c r="C25" s="428" t="s">
        <v>145</v>
      </c>
      <c r="D25" s="429">
        <v>0</v>
      </c>
      <c r="E25" s="429">
        <v>0</v>
      </c>
      <c r="F25" s="429">
        <v>0</v>
      </c>
      <c r="G25" s="429">
        <v>99</v>
      </c>
      <c r="H25" s="429">
        <v>18</v>
      </c>
      <c r="I25" s="429">
        <v>8</v>
      </c>
      <c r="J25" s="429">
        <v>0</v>
      </c>
      <c r="K25" s="429">
        <v>12</v>
      </c>
      <c r="L25" s="429">
        <v>2</v>
      </c>
      <c r="M25" s="429">
        <v>24</v>
      </c>
      <c r="N25" s="429">
        <v>11</v>
      </c>
      <c r="O25" s="429">
        <v>0</v>
      </c>
      <c r="P25" s="429">
        <v>0</v>
      </c>
      <c r="Q25" s="429">
        <v>4</v>
      </c>
      <c r="R25" s="429">
        <v>0</v>
      </c>
      <c r="S25" s="429">
        <v>0</v>
      </c>
      <c r="T25" s="429">
        <v>17</v>
      </c>
      <c r="U25" s="429">
        <v>0</v>
      </c>
      <c r="V25" s="429">
        <v>7</v>
      </c>
      <c r="W25" s="429">
        <v>2</v>
      </c>
      <c r="X25" s="429">
        <v>0</v>
      </c>
      <c r="Y25" s="429">
        <v>12</v>
      </c>
      <c r="Z25" s="429">
        <v>10</v>
      </c>
      <c r="AA25" s="429">
        <v>0</v>
      </c>
      <c r="AB25" s="429">
        <v>0</v>
      </c>
      <c r="AC25" s="429">
        <v>0</v>
      </c>
      <c r="AD25" s="429">
        <v>3</v>
      </c>
      <c r="AE25" s="429">
        <v>0</v>
      </c>
      <c r="AF25" s="429">
        <v>11</v>
      </c>
      <c r="AG25" s="429">
        <v>0</v>
      </c>
      <c r="AH25" s="429">
        <v>11</v>
      </c>
      <c r="AI25" s="429">
        <v>0</v>
      </c>
      <c r="AJ25" s="429">
        <v>20</v>
      </c>
      <c r="AK25" s="429">
        <v>0</v>
      </c>
      <c r="AL25" s="429">
        <v>0</v>
      </c>
      <c r="AM25" s="429">
        <v>12</v>
      </c>
      <c r="AN25" s="429">
        <v>0</v>
      </c>
      <c r="AO25" s="429">
        <v>9</v>
      </c>
      <c r="AP25" s="429">
        <v>2</v>
      </c>
      <c r="AQ25" s="429">
        <v>17</v>
      </c>
      <c r="AR25" s="429">
        <v>0</v>
      </c>
      <c r="AS25" s="429">
        <v>0</v>
      </c>
      <c r="AT25" s="429">
        <v>0</v>
      </c>
      <c r="AV25" s="37">
        <f t="shared" si="5"/>
        <v>0</v>
      </c>
      <c r="AW25" s="37">
        <f t="shared" si="6"/>
        <v>0</v>
      </c>
      <c r="AX25" s="37">
        <f t="shared" si="7"/>
        <v>174</v>
      </c>
      <c r="AY25" s="37">
        <f t="shared" si="8"/>
        <v>4</v>
      </c>
      <c r="AZ25" s="37">
        <f t="shared" si="9"/>
        <v>26</v>
      </c>
      <c r="BA25" s="37">
        <f t="shared" si="10"/>
        <v>22</v>
      </c>
      <c r="BB25" s="37">
        <f t="shared" si="11"/>
        <v>25</v>
      </c>
      <c r="BC25" s="37">
        <f t="shared" si="12"/>
        <v>20</v>
      </c>
      <c r="BD25" s="38">
        <f t="shared" si="13"/>
        <v>23</v>
      </c>
      <c r="BE25" s="37">
        <f t="shared" si="14"/>
        <v>294</v>
      </c>
      <c r="BF25" s="54">
        <f t="shared" si="15"/>
        <v>588</v>
      </c>
    </row>
    <row r="26" spans="1:58" x14ac:dyDescent="0.25">
      <c r="A26" s="401">
        <v>23</v>
      </c>
      <c r="B26" s="427" t="str">
        <f>ACUMULADO!B26</f>
        <v xml:space="preserve">FAMILIAS CON NIÑOS MENORES DE 12 MESES RECIBEN ACOMPAÑAMIENTO A  TRAVÉS DE LA CONSEJERIA </v>
      </c>
      <c r="C26" s="428" t="s">
        <v>145</v>
      </c>
      <c r="D26" s="429">
        <v>0</v>
      </c>
      <c r="E26" s="429">
        <v>0</v>
      </c>
      <c r="F26" s="429">
        <v>0</v>
      </c>
      <c r="G26" s="429">
        <v>0</v>
      </c>
      <c r="H26" s="429">
        <v>0</v>
      </c>
      <c r="I26" s="429">
        <v>0</v>
      </c>
      <c r="J26" s="429">
        <v>0</v>
      </c>
      <c r="K26" s="429">
        <v>0</v>
      </c>
      <c r="L26" s="429">
        <v>0</v>
      </c>
      <c r="M26" s="429">
        <v>0</v>
      </c>
      <c r="N26" s="429">
        <v>0</v>
      </c>
      <c r="O26" s="429">
        <v>0</v>
      </c>
      <c r="P26" s="429">
        <v>0</v>
      </c>
      <c r="Q26" s="429">
        <v>0</v>
      </c>
      <c r="R26" s="429">
        <v>0</v>
      </c>
      <c r="S26" s="429">
        <v>0</v>
      </c>
      <c r="T26" s="429">
        <v>0</v>
      </c>
      <c r="U26" s="429">
        <v>0</v>
      </c>
      <c r="V26" s="429">
        <v>0</v>
      </c>
      <c r="W26" s="429">
        <v>0</v>
      </c>
      <c r="X26" s="429">
        <v>0</v>
      </c>
      <c r="Y26" s="429">
        <v>0</v>
      </c>
      <c r="Z26" s="429">
        <v>0</v>
      </c>
      <c r="AA26" s="429">
        <v>0</v>
      </c>
      <c r="AB26" s="429">
        <v>0</v>
      </c>
      <c r="AC26" s="429">
        <v>0</v>
      </c>
      <c r="AD26" s="429">
        <v>0</v>
      </c>
      <c r="AE26" s="429">
        <v>0</v>
      </c>
      <c r="AF26" s="429">
        <v>0</v>
      </c>
      <c r="AG26" s="429">
        <v>0</v>
      </c>
      <c r="AH26" s="429">
        <v>0</v>
      </c>
      <c r="AI26" s="429">
        <v>0</v>
      </c>
      <c r="AJ26" s="429">
        <v>0</v>
      </c>
      <c r="AK26" s="429">
        <v>0</v>
      </c>
      <c r="AL26" s="429">
        <v>0</v>
      </c>
      <c r="AM26" s="429">
        <v>0</v>
      </c>
      <c r="AN26" s="429">
        <v>0</v>
      </c>
      <c r="AO26" s="429">
        <v>0</v>
      </c>
      <c r="AP26" s="429">
        <v>0</v>
      </c>
      <c r="AQ26" s="429">
        <v>0</v>
      </c>
      <c r="AR26" s="429">
        <v>0</v>
      </c>
      <c r="AS26" s="429">
        <v>0</v>
      </c>
      <c r="AT26" s="429">
        <v>0</v>
      </c>
      <c r="AV26" s="37">
        <f t="shared" si="5"/>
        <v>0</v>
      </c>
      <c r="AW26" s="37">
        <f t="shared" si="6"/>
        <v>0</v>
      </c>
      <c r="AX26" s="37">
        <f t="shared" si="7"/>
        <v>0</v>
      </c>
      <c r="AY26" s="37">
        <f t="shared" si="8"/>
        <v>0</v>
      </c>
      <c r="AZ26" s="37">
        <f t="shared" si="9"/>
        <v>0</v>
      </c>
      <c r="BA26" s="37">
        <f t="shared" si="10"/>
        <v>0</v>
      </c>
      <c r="BB26" s="37">
        <f t="shared" si="11"/>
        <v>0</v>
      </c>
      <c r="BC26" s="37">
        <f t="shared" si="12"/>
        <v>0</v>
      </c>
      <c r="BD26" s="38">
        <f t="shared" si="13"/>
        <v>0</v>
      </c>
      <c r="BE26" s="37">
        <f t="shared" si="14"/>
        <v>0</v>
      </c>
      <c r="BF26" s="54">
        <f t="shared" si="15"/>
        <v>0</v>
      </c>
    </row>
    <row r="27" spans="1:58" ht="30" x14ac:dyDescent="0.25">
      <c r="A27" s="401">
        <v>24</v>
      </c>
      <c r="B27" s="427" t="str">
        <f>ACUMULADO!B27</f>
        <v xml:space="preserve">FAMILIAS CON NIÑOS (AS) MENORES DE 12 MESES Y GESTANTES RECIBEN ACOMPAÑAMIENTO A TRAVÉS DE GRUPOS DE APOYO COMUNAL </v>
      </c>
      <c r="C27" s="428" t="s">
        <v>145</v>
      </c>
      <c r="D27" s="429">
        <v>0</v>
      </c>
      <c r="E27" s="429">
        <v>0</v>
      </c>
      <c r="F27" s="429">
        <v>0</v>
      </c>
      <c r="G27" s="429">
        <v>0</v>
      </c>
      <c r="H27" s="429">
        <v>0</v>
      </c>
      <c r="I27" s="429">
        <v>0</v>
      </c>
      <c r="J27" s="429">
        <v>0</v>
      </c>
      <c r="K27" s="429">
        <v>0</v>
      </c>
      <c r="L27" s="429">
        <v>0</v>
      </c>
      <c r="M27" s="429">
        <v>0</v>
      </c>
      <c r="N27" s="429">
        <v>0</v>
      </c>
      <c r="O27" s="429">
        <v>0</v>
      </c>
      <c r="P27" s="429">
        <v>0</v>
      </c>
      <c r="Q27" s="429">
        <v>0</v>
      </c>
      <c r="R27" s="429">
        <v>0</v>
      </c>
      <c r="S27" s="429">
        <v>0</v>
      </c>
      <c r="T27" s="429">
        <v>0</v>
      </c>
      <c r="U27" s="429">
        <v>0</v>
      </c>
      <c r="V27" s="429">
        <v>0</v>
      </c>
      <c r="W27" s="429">
        <v>0</v>
      </c>
      <c r="X27" s="429">
        <v>0</v>
      </c>
      <c r="Y27" s="429">
        <v>0</v>
      </c>
      <c r="Z27" s="429">
        <v>0</v>
      </c>
      <c r="AA27" s="429">
        <v>0</v>
      </c>
      <c r="AB27" s="429">
        <v>0</v>
      </c>
      <c r="AC27" s="429">
        <v>0</v>
      </c>
      <c r="AD27" s="429">
        <v>0</v>
      </c>
      <c r="AE27" s="429">
        <v>0</v>
      </c>
      <c r="AF27" s="429">
        <v>0</v>
      </c>
      <c r="AG27" s="429">
        <v>0</v>
      </c>
      <c r="AH27" s="429">
        <v>0</v>
      </c>
      <c r="AI27" s="429">
        <v>0</v>
      </c>
      <c r="AJ27" s="429">
        <v>0</v>
      </c>
      <c r="AK27" s="429">
        <v>0</v>
      </c>
      <c r="AL27" s="429">
        <v>0</v>
      </c>
      <c r="AM27" s="429">
        <v>0</v>
      </c>
      <c r="AN27" s="429">
        <v>0</v>
      </c>
      <c r="AO27" s="429">
        <v>0</v>
      </c>
      <c r="AP27" s="429">
        <v>0</v>
      </c>
      <c r="AQ27" s="429">
        <v>0</v>
      </c>
      <c r="AR27" s="429">
        <v>0</v>
      </c>
      <c r="AS27" s="429">
        <v>0</v>
      </c>
      <c r="AT27" s="429">
        <v>0</v>
      </c>
      <c r="AV27" s="37">
        <f t="shared" si="5"/>
        <v>0</v>
      </c>
      <c r="AW27" s="37">
        <f t="shared" si="6"/>
        <v>0</v>
      </c>
      <c r="AX27" s="37">
        <f t="shared" si="7"/>
        <v>0</v>
      </c>
      <c r="AY27" s="37">
        <f t="shared" si="8"/>
        <v>0</v>
      </c>
      <c r="AZ27" s="37">
        <f t="shared" si="9"/>
        <v>0</v>
      </c>
      <c r="BA27" s="37">
        <f t="shared" si="10"/>
        <v>0</v>
      </c>
      <c r="BB27" s="37">
        <f t="shared" si="11"/>
        <v>0</v>
      </c>
      <c r="BC27" s="37">
        <f t="shared" si="12"/>
        <v>0</v>
      </c>
      <c r="BD27" s="38">
        <f t="shared" si="13"/>
        <v>0</v>
      </c>
      <c r="BE27" s="37">
        <f t="shared" si="14"/>
        <v>0</v>
      </c>
      <c r="BF27" s="54">
        <f t="shared" si="15"/>
        <v>0</v>
      </c>
    </row>
    <row r="28" spans="1:58" ht="45" x14ac:dyDescent="0.25">
      <c r="A28" s="401">
        <v>25</v>
      </c>
      <c r="B28" s="427" t="str">
        <f>ACUMULADO!B28</f>
        <v>COMITÉS MULTISECTORIALES CAPACITADOS PARA LA PROMOCIÓN DEL CUIDADO INFANTIL, LACTANCIA  MATERNA EXCLUSIVA Y LA ADECUADA ALIMENTACIÓN Y PROTECCIÓN DEL MENOR DE 36 MESES EN SU DISTRITO.</v>
      </c>
      <c r="C28" s="428" t="s">
        <v>145</v>
      </c>
      <c r="D28" s="429">
        <v>0</v>
      </c>
      <c r="E28" s="429">
        <v>0</v>
      </c>
      <c r="F28" s="429">
        <v>0</v>
      </c>
      <c r="G28" s="429">
        <v>0</v>
      </c>
      <c r="H28" s="429">
        <v>0</v>
      </c>
      <c r="I28" s="429">
        <v>0</v>
      </c>
      <c r="J28" s="429">
        <v>0</v>
      </c>
      <c r="K28" s="429">
        <v>0</v>
      </c>
      <c r="L28" s="429">
        <v>0</v>
      </c>
      <c r="M28" s="429">
        <v>0</v>
      </c>
      <c r="N28" s="429">
        <v>0</v>
      </c>
      <c r="O28" s="429">
        <v>0</v>
      </c>
      <c r="P28" s="429">
        <v>0</v>
      </c>
      <c r="Q28" s="429">
        <v>0</v>
      </c>
      <c r="R28" s="429">
        <v>0</v>
      </c>
      <c r="S28" s="429">
        <v>0</v>
      </c>
      <c r="T28" s="429">
        <v>0</v>
      </c>
      <c r="U28" s="429">
        <v>0</v>
      </c>
      <c r="V28" s="429">
        <v>0</v>
      </c>
      <c r="W28" s="429">
        <v>0</v>
      </c>
      <c r="X28" s="429">
        <v>0</v>
      </c>
      <c r="Y28" s="429">
        <v>0</v>
      </c>
      <c r="Z28" s="429">
        <v>0</v>
      </c>
      <c r="AA28" s="429">
        <v>0</v>
      </c>
      <c r="AB28" s="429">
        <v>0</v>
      </c>
      <c r="AC28" s="429">
        <v>0</v>
      </c>
      <c r="AD28" s="429">
        <v>0</v>
      </c>
      <c r="AE28" s="429">
        <v>0</v>
      </c>
      <c r="AF28" s="429">
        <v>0</v>
      </c>
      <c r="AG28" s="429">
        <v>0</v>
      </c>
      <c r="AH28" s="429">
        <v>0</v>
      </c>
      <c r="AI28" s="429">
        <v>0</v>
      </c>
      <c r="AJ28" s="429">
        <v>0</v>
      </c>
      <c r="AK28" s="429">
        <v>0</v>
      </c>
      <c r="AL28" s="429">
        <v>0</v>
      </c>
      <c r="AM28" s="429">
        <v>0</v>
      </c>
      <c r="AN28" s="429">
        <v>0</v>
      </c>
      <c r="AO28" s="429">
        <v>0</v>
      </c>
      <c r="AP28" s="429">
        <v>0</v>
      </c>
      <c r="AQ28" s="429">
        <v>0</v>
      </c>
      <c r="AR28" s="429">
        <v>0</v>
      </c>
      <c r="AS28" s="429">
        <v>0</v>
      </c>
      <c r="AT28" s="429">
        <v>0</v>
      </c>
      <c r="AV28" s="37">
        <f t="shared" si="5"/>
        <v>0</v>
      </c>
      <c r="AW28" s="37">
        <f t="shared" si="6"/>
        <v>0</v>
      </c>
      <c r="AX28" s="37">
        <f t="shared" si="7"/>
        <v>0</v>
      </c>
      <c r="AY28" s="37">
        <f t="shared" si="8"/>
        <v>0</v>
      </c>
      <c r="AZ28" s="37">
        <f t="shared" si="9"/>
        <v>0</v>
      </c>
      <c r="BA28" s="37">
        <f t="shared" si="10"/>
        <v>0</v>
      </c>
      <c r="BB28" s="37">
        <f t="shared" si="11"/>
        <v>0</v>
      </c>
      <c r="BC28" s="37">
        <f t="shared" si="12"/>
        <v>0</v>
      </c>
      <c r="BD28" s="38">
        <f t="shared" si="13"/>
        <v>0</v>
      </c>
      <c r="BE28" s="37">
        <f t="shared" si="14"/>
        <v>0</v>
      </c>
      <c r="BF28" s="54">
        <f t="shared" si="15"/>
        <v>0</v>
      </c>
    </row>
    <row r="29" spans="1:58" ht="30" x14ac:dyDescent="0.25">
      <c r="A29" s="401">
        <v>26</v>
      </c>
      <c r="B29" s="427" t="str">
        <f>ACUMULADO!B29</f>
        <v>ACTORES SOCIALES CAPACITADOS PARA LA PROMOCIÓN DEL CUIDADO INFANTIL, LACTANCIA MATERNA EXCLUSIVA Y LA ADECUADA ALIMENTACIÓN Y PROTECCIÓN DEL MENOR DE 36 MESES DEL DISTRITO</v>
      </c>
      <c r="C29" s="428" t="s">
        <v>145</v>
      </c>
      <c r="D29" s="429">
        <v>0</v>
      </c>
      <c r="E29" s="429">
        <v>0</v>
      </c>
      <c r="F29" s="429">
        <v>0</v>
      </c>
      <c r="G29" s="429">
        <v>0</v>
      </c>
      <c r="H29" s="429">
        <v>0</v>
      </c>
      <c r="I29" s="429">
        <v>0</v>
      </c>
      <c r="J29" s="429">
        <v>0</v>
      </c>
      <c r="K29" s="429">
        <v>5</v>
      </c>
      <c r="L29" s="429">
        <v>0</v>
      </c>
      <c r="M29" s="429">
        <v>0</v>
      </c>
      <c r="N29" s="429">
        <v>0</v>
      </c>
      <c r="O29" s="429">
        <v>0</v>
      </c>
      <c r="P29" s="429">
        <v>0</v>
      </c>
      <c r="Q29" s="429">
        <v>0</v>
      </c>
      <c r="R29" s="429">
        <v>0</v>
      </c>
      <c r="S29" s="429">
        <v>0</v>
      </c>
      <c r="T29" s="429">
        <v>0</v>
      </c>
      <c r="U29" s="429">
        <v>0</v>
      </c>
      <c r="V29" s="429">
        <v>0</v>
      </c>
      <c r="W29" s="429">
        <v>0</v>
      </c>
      <c r="X29" s="429">
        <v>0</v>
      </c>
      <c r="Y29" s="429">
        <v>0</v>
      </c>
      <c r="Z29" s="429">
        <v>0</v>
      </c>
      <c r="AA29" s="429">
        <v>0</v>
      </c>
      <c r="AB29" s="429">
        <v>0</v>
      </c>
      <c r="AC29" s="429">
        <v>0</v>
      </c>
      <c r="AD29" s="429">
        <v>0</v>
      </c>
      <c r="AE29" s="429">
        <v>0</v>
      </c>
      <c r="AF29" s="429">
        <v>0</v>
      </c>
      <c r="AG29" s="429">
        <v>0</v>
      </c>
      <c r="AH29" s="429">
        <v>0</v>
      </c>
      <c r="AI29" s="429">
        <v>0</v>
      </c>
      <c r="AJ29" s="429">
        <v>0</v>
      </c>
      <c r="AK29" s="429">
        <v>0</v>
      </c>
      <c r="AL29" s="429">
        <v>0</v>
      </c>
      <c r="AM29" s="429">
        <v>0</v>
      </c>
      <c r="AN29" s="429">
        <v>0</v>
      </c>
      <c r="AO29" s="429">
        <v>0</v>
      </c>
      <c r="AP29" s="429">
        <v>0</v>
      </c>
      <c r="AQ29" s="429">
        <v>0</v>
      </c>
      <c r="AR29" s="429">
        <v>0</v>
      </c>
      <c r="AS29" s="429">
        <v>0</v>
      </c>
      <c r="AT29" s="429">
        <v>0</v>
      </c>
      <c r="AV29" s="37">
        <f t="shared" si="5"/>
        <v>0</v>
      </c>
      <c r="AW29" s="37">
        <f t="shared" si="6"/>
        <v>0</v>
      </c>
      <c r="AX29" s="37">
        <f t="shared" si="7"/>
        <v>5</v>
      </c>
      <c r="AY29" s="37">
        <f t="shared" si="8"/>
        <v>0</v>
      </c>
      <c r="AZ29" s="37">
        <f t="shared" si="9"/>
        <v>0</v>
      </c>
      <c r="BA29" s="37">
        <f t="shared" si="10"/>
        <v>0</v>
      </c>
      <c r="BB29" s="37">
        <f t="shared" si="11"/>
        <v>0</v>
      </c>
      <c r="BC29" s="37">
        <f t="shared" si="12"/>
        <v>0</v>
      </c>
      <c r="BD29" s="38">
        <f t="shared" si="13"/>
        <v>0</v>
      </c>
      <c r="BE29" s="37">
        <f t="shared" si="14"/>
        <v>5</v>
      </c>
      <c r="BF29" s="54">
        <f t="shared" ref="BF29:BF31" si="16">SUM(AV29:BE29)</f>
        <v>10</v>
      </c>
    </row>
    <row r="30" spans="1:58" ht="45" x14ac:dyDescent="0.25">
      <c r="A30" s="401">
        <v>27</v>
      </c>
      <c r="B30" s="427" t="str">
        <f>ACUMULADO!B30</f>
        <v>PROMOTORES EDUCATIVOS CAPACITADOS PARA LA PROMOCIÓN DEL CUIDADO INFANTIL, LACTANCIA MATERNA EXCLUSIVA Y LA ADECUADA ALIMENTACIÓN Y PROTECCIÓN DEL MENOR DE 36 MESES A FAMILIAS DEL PRONOEI</v>
      </c>
      <c r="C30" s="428" t="s">
        <v>145</v>
      </c>
      <c r="D30" s="429">
        <v>0</v>
      </c>
      <c r="E30" s="429">
        <v>0</v>
      </c>
      <c r="F30" s="429">
        <v>0</v>
      </c>
      <c r="G30" s="429">
        <v>0</v>
      </c>
      <c r="H30" s="429">
        <v>0</v>
      </c>
      <c r="I30" s="429">
        <v>0</v>
      </c>
      <c r="J30" s="429">
        <v>0</v>
      </c>
      <c r="K30" s="429">
        <v>0</v>
      </c>
      <c r="L30" s="429">
        <v>0</v>
      </c>
      <c r="M30" s="429">
        <v>0</v>
      </c>
      <c r="N30" s="429">
        <v>0</v>
      </c>
      <c r="O30" s="429">
        <v>0</v>
      </c>
      <c r="P30" s="429">
        <v>0</v>
      </c>
      <c r="Q30" s="429">
        <v>0</v>
      </c>
      <c r="R30" s="429">
        <v>0</v>
      </c>
      <c r="S30" s="429">
        <v>0</v>
      </c>
      <c r="T30" s="429">
        <v>0</v>
      </c>
      <c r="U30" s="429">
        <v>0</v>
      </c>
      <c r="V30" s="429">
        <v>0</v>
      </c>
      <c r="W30" s="429">
        <v>0</v>
      </c>
      <c r="X30" s="429">
        <v>0</v>
      </c>
      <c r="Y30" s="429">
        <v>0</v>
      </c>
      <c r="Z30" s="429">
        <v>0</v>
      </c>
      <c r="AA30" s="429">
        <v>0</v>
      </c>
      <c r="AB30" s="429">
        <v>0</v>
      </c>
      <c r="AC30" s="429">
        <v>0</v>
      </c>
      <c r="AD30" s="429">
        <v>0</v>
      </c>
      <c r="AE30" s="429">
        <v>0</v>
      </c>
      <c r="AF30" s="429">
        <v>0</v>
      </c>
      <c r="AG30" s="429">
        <v>0</v>
      </c>
      <c r="AH30" s="429">
        <v>0</v>
      </c>
      <c r="AI30" s="429">
        <v>0</v>
      </c>
      <c r="AJ30" s="429">
        <v>0</v>
      </c>
      <c r="AK30" s="429">
        <v>0</v>
      </c>
      <c r="AL30" s="429">
        <v>0</v>
      </c>
      <c r="AM30" s="429">
        <v>0</v>
      </c>
      <c r="AN30" s="429">
        <v>0</v>
      </c>
      <c r="AO30" s="429">
        <v>0</v>
      </c>
      <c r="AP30" s="429">
        <v>0</v>
      </c>
      <c r="AQ30" s="429">
        <v>0</v>
      </c>
      <c r="AR30" s="429">
        <v>0</v>
      </c>
      <c r="AS30" s="429">
        <v>0</v>
      </c>
      <c r="AT30" s="429">
        <v>0</v>
      </c>
      <c r="AV30" s="37">
        <f t="shared" si="5"/>
        <v>0</v>
      </c>
      <c r="AW30" s="37">
        <f t="shared" si="6"/>
        <v>0</v>
      </c>
      <c r="AX30" s="37">
        <f t="shared" si="7"/>
        <v>0</v>
      </c>
      <c r="AY30" s="37">
        <f t="shared" si="8"/>
        <v>0</v>
      </c>
      <c r="AZ30" s="37">
        <f t="shared" si="9"/>
        <v>0</v>
      </c>
      <c r="BA30" s="37">
        <f t="shared" si="10"/>
        <v>0</v>
      </c>
      <c r="BB30" s="37">
        <f t="shared" si="11"/>
        <v>0</v>
      </c>
      <c r="BC30" s="37">
        <f t="shared" si="12"/>
        <v>0</v>
      </c>
      <c r="BD30" s="38">
        <f t="shared" si="13"/>
        <v>0</v>
      </c>
      <c r="BE30" s="37">
        <f t="shared" si="14"/>
        <v>0</v>
      </c>
      <c r="BF30" s="54">
        <f t="shared" si="16"/>
        <v>0</v>
      </c>
    </row>
    <row r="31" spans="1:58" ht="30" x14ac:dyDescent="0.25">
      <c r="A31" s="401">
        <v>28</v>
      </c>
      <c r="B31" s="427" t="str">
        <f>ACUMULADO!B31</f>
        <v>FAMILIAS QUE RECIBEN CONSEJERÍA A TRAVÉS DE LA VISITA DOMICILIARIA PARA PROMOVER PRÁCTICAS Y ENTORNOS SALUDABLES PARA CONTRIBUIR A LA DISMINUCIÓN DE LA TUBERCULOSIS, VIH/SIDA</v>
      </c>
      <c r="C31" s="428" t="s">
        <v>145</v>
      </c>
      <c r="D31" s="429">
        <v>0</v>
      </c>
      <c r="E31" s="429">
        <v>0</v>
      </c>
      <c r="F31" s="429">
        <v>0</v>
      </c>
      <c r="G31" s="429">
        <v>0</v>
      </c>
      <c r="H31" s="429">
        <v>0</v>
      </c>
      <c r="I31" s="429">
        <v>0</v>
      </c>
      <c r="J31" s="429">
        <v>0</v>
      </c>
      <c r="K31" s="429">
        <v>0</v>
      </c>
      <c r="L31" s="429">
        <v>0</v>
      </c>
      <c r="M31" s="429">
        <v>0</v>
      </c>
      <c r="N31" s="429">
        <v>0</v>
      </c>
      <c r="O31" s="429">
        <v>0</v>
      </c>
      <c r="P31" s="429">
        <v>0</v>
      </c>
      <c r="Q31" s="429">
        <v>0</v>
      </c>
      <c r="R31" s="429">
        <v>0</v>
      </c>
      <c r="S31" s="429">
        <v>0</v>
      </c>
      <c r="T31" s="429">
        <v>0</v>
      </c>
      <c r="U31" s="429">
        <v>0</v>
      </c>
      <c r="V31" s="429">
        <v>0</v>
      </c>
      <c r="W31" s="429">
        <v>0</v>
      </c>
      <c r="X31" s="429">
        <v>0</v>
      </c>
      <c r="Y31" s="429">
        <v>63</v>
      </c>
      <c r="Z31" s="429">
        <v>0</v>
      </c>
      <c r="AA31" s="429">
        <v>0</v>
      </c>
      <c r="AB31" s="429">
        <v>0</v>
      </c>
      <c r="AC31" s="429">
        <v>0</v>
      </c>
      <c r="AD31" s="429">
        <v>0</v>
      </c>
      <c r="AE31" s="429">
        <v>0</v>
      </c>
      <c r="AF31" s="429">
        <v>0</v>
      </c>
      <c r="AG31" s="429">
        <v>0</v>
      </c>
      <c r="AH31" s="429">
        <v>0</v>
      </c>
      <c r="AI31" s="429">
        <v>0</v>
      </c>
      <c r="AJ31" s="429">
        <v>0</v>
      </c>
      <c r="AK31" s="429">
        <v>0</v>
      </c>
      <c r="AL31" s="429">
        <v>0</v>
      </c>
      <c r="AM31" s="429">
        <v>0</v>
      </c>
      <c r="AN31" s="429">
        <v>0</v>
      </c>
      <c r="AO31" s="429">
        <v>0</v>
      </c>
      <c r="AP31" s="429">
        <v>0</v>
      </c>
      <c r="AQ31" s="429">
        <v>0</v>
      </c>
      <c r="AR31" s="429">
        <v>0</v>
      </c>
      <c r="AS31" s="429">
        <v>0</v>
      </c>
      <c r="AT31" s="429">
        <v>0</v>
      </c>
      <c r="AV31" s="37">
        <f t="shared" si="5"/>
        <v>0</v>
      </c>
      <c r="AW31" s="37">
        <f t="shared" si="6"/>
        <v>0</v>
      </c>
      <c r="AX31" s="37">
        <f t="shared" si="7"/>
        <v>0</v>
      </c>
      <c r="AY31" s="37">
        <f t="shared" si="8"/>
        <v>0</v>
      </c>
      <c r="AZ31" s="37">
        <f t="shared" si="9"/>
        <v>0</v>
      </c>
      <c r="BA31" s="37">
        <f t="shared" si="10"/>
        <v>63</v>
      </c>
      <c r="BB31" s="37">
        <f t="shared" si="11"/>
        <v>0</v>
      </c>
      <c r="BC31" s="37">
        <f t="shared" si="12"/>
        <v>0</v>
      </c>
      <c r="BD31" s="38">
        <f t="shared" si="13"/>
        <v>0</v>
      </c>
      <c r="BE31" s="37">
        <f t="shared" si="14"/>
        <v>63</v>
      </c>
      <c r="BF31" s="54">
        <f t="shared" si="16"/>
        <v>126</v>
      </c>
    </row>
    <row r="32" spans="1:58" ht="30" x14ac:dyDescent="0.25">
      <c r="A32" s="401">
        <v>29</v>
      </c>
      <c r="B32" s="427" t="str">
        <f>ACUMULADO!B32</f>
        <v>FAMILIAS QUE RECIBEN SESIÓN EDUCATIVA Y DEMOSTRATIVA PARA PROMOVER PRÁCTICAS Y GENERAR ENTORNOS SALUDABLES PARA CONTRIBUIR A LA DISMINUCIÓN DE LA TUBERCULOSIS , VIH/SIDA</v>
      </c>
      <c r="C32" s="428" t="s">
        <v>145</v>
      </c>
      <c r="D32" s="429">
        <v>0</v>
      </c>
      <c r="E32" s="429">
        <v>0</v>
      </c>
      <c r="F32" s="429">
        <v>0</v>
      </c>
      <c r="G32" s="429">
        <v>0</v>
      </c>
      <c r="H32" s="429">
        <v>0</v>
      </c>
      <c r="I32" s="429">
        <v>0</v>
      </c>
      <c r="J32" s="429">
        <v>0</v>
      </c>
      <c r="K32" s="429">
        <v>0</v>
      </c>
      <c r="L32" s="429">
        <v>0</v>
      </c>
      <c r="M32" s="429">
        <v>0</v>
      </c>
      <c r="N32" s="429">
        <v>0</v>
      </c>
      <c r="O32" s="429">
        <v>0</v>
      </c>
      <c r="P32" s="429">
        <v>0</v>
      </c>
      <c r="Q32" s="429">
        <v>0</v>
      </c>
      <c r="R32" s="429">
        <v>0</v>
      </c>
      <c r="S32" s="429">
        <v>0</v>
      </c>
      <c r="T32" s="429">
        <v>0</v>
      </c>
      <c r="U32" s="429">
        <v>0</v>
      </c>
      <c r="V32" s="429">
        <v>0</v>
      </c>
      <c r="W32" s="429">
        <v>0</v>
      </c>
      <c r="X32" s="429">
        <v>0</v>
      </c>
      <c r="Y32" s="429">
        <v>0</v>
      </c>
      <c r="Z32" s="429">
        <v>0</v>
      </c>
      <c r="AA32" s="429">
        <v>0</v>
      </c>
      <c r="AB32" s="429">
        <v>0</v>
      </c>
      <c r="AC32" s="429">
        <v>0</v>
      </c>
      <c r="AD32" s="429">
        <v>0</v>
      </c>
      <c r="AE32" s="429">
        <v>0</v>
      </c>
      <c r="AF32" s="429">
        <v>0</v>
      </c>
      <c r="AG32" s="429">
        <v>0</v>
      </c>
      <c r="AH32" s="429">
        <v>0</v>
      </c>
      <c r="AI32" s="429">
        <v>0</v>
      </c>
      <c r="AJ32" s="429">
        <v>0</v>
      </c>
      <c r="AK32" s="429">
        <v>0</v>
      </c>
      <c r="AL32" s="429">
        <v>0</v>
      </c>
      <c r="AM32" s="429">
        <v>0</v>
      </c>
      <c r="AN32" s="429">
        <v>0</v>
      </c>
      <c r="AO32" s="429">
        <v>0</v>
      </c>
      <c r="AP32" s="429">
        <v>0</v>
      </c>
      <c r="AQ32" s="429">
        <v>0</v>
      </c>
      <c r="AR32" s="429">
        <v>0</v>
      </c>
      <c r="AS32" s="429">
        <v>0</v>
      </c>
      <c r="AT32" s="429">
        <v>0</v>
      </c>
      <c r="AV32" s="37">
        <f t="shared" ref="AV32:AV51" si="17">SUM(D32)</f>
        <v>0</v>
      </c>
      <c r="AW32" s="37">
        <f t="shared" ref="AW32:AW51" si="18">+E32</f>
        <v>0</v>
      </c>
      <c r="AX32" s="37">
        <f t="shared" ref="AX32:AX51" si="19">+SUM(G32:P32)</f>
        <v>0</v>
      </c>
      <c r="AY32" s="37">
        <f t="shared" ref="AY32:AY51" si="20">+SUM(Q32:S32)</f>
        <v>0</v>
      </c>
      <c r="AZ32" s="37">
        <f t="shared" ref="AZ32:AZ51" si="21">+SUM(T32:W32)</f>
        <v>0</v>
      </c>
      <c r="BA32" s="37">
        <f t="shared" ref="BA32:BA51" si="22">+SUM(X32:AC32)</f>
        <v>0</v>
      </c>
      <c r="BB32" s="37">
        <f t="shared" ref="BB32:BB51" si="23">+SUM(AD32:AH32)</f>
        <v>0</v>
      </c>
      <c r="BC32" s="37">
        <f t="shared" ref="BC32:BC51" si="24">+SUM(AJ32:AL32)</f>
        <v>0</v>
      </c>
      <c r="BD32" s="38">
        <f t="shared" ref="BD32:BD51" si="25">+SUM(AM32:AP32)</f>
        <v>0</v>
      </c>
      <c r="BE32" s="37">
        <f t="shared" ref="BE32:BE51" si="26">SUM(AV32:BD32)</f>
        <v>0</v>
      </c>
      <c r="BF32" s="54"/>
    </row>
    <row r="33" spans="1:58" ht="30" x14ac:dyDescent="0.25">
      <c r="A33" s="401">
        <v>30</v>
      </c>
      <c r="B33" s="427" t="str">
        <f>ACUMULADO!B33</f>
        <v>DOCENTES CAPACITADOS DESARROLLAN ACCIONES PARA LA PROMOCIÓN DE PRÁCTICAS SALUDABLES Y LA PREVENCIÓN DE LA TUBERCULOSIS,  VIH/SIDA</v>
      </c>
      <c r="C33" s="428" t="s">
        <v>145</v>
      </c>
      <c r="D33" s="429">
        <v>0</v>
      </c>
      <c r="E33" s="429">
        <v>0</v>
      </c>
      <c r="F33" s="429">
        <v>0</v>
      </c>
      <c r="G33" s="429">
        <v>0</v>
      </c>
      <c r="H33" s="429">
        <v>0</v>
      </c>
      <c r="I33" s="429">
        <v>0</v>
      </c>
      <c r="J33" s="429">
        <v>0</v>
      </c>
      <c r="K33" s="429">
        <v>0</v>
      </c>
      <c r="L33" s="429">
        <v>0</v>
      </c>
      <c r="M33" s="429">
        <v>0</v>
      </c>
      <c r="N33" s="429">
        <v>0</v>
      </c>
      <c r="O33" s="429">
        <v>0</v>
      </c>
      <c r="P33" s="429">
        <v>0</v>
      </c>
      <c r="Q33" s="429">
        <v>0</v>
      </c>
      <c r="R33" s="429">
        <v>0</v>
      </c>
      <c r="S33" s="429">
        <v>0</v>
      </c>
      <c r="T33" s="429">
        <v>0</v>
      </c>
      <c r="U33" s="429">
        <v>0</v>
      </c>
      <c r="V33" s="429">
        <v>0</v>
      </c>
      <c r="W33" s="429">
        <v>0</v>
      </c>
      <c r="X33" s="429">
        <v>0</v>
      </c>
      <c r="Y33" s="429">
        <v>0</v>
      </c>
      <c r="Z33" s="429">
        <v>0</v>
      </c>
      <c r="AA33" s="429">
        <v>0</v>
      </c>
      <c r="AB33" s="429">
        <v>0</v>
      </c>
      <c r="AC33" s="429">
        <v>0</v>
      </c>
      <c r="AD33" s="429">
        <v>0</v>
      </c>
      <c r="AE33" s="429">
        <v>0</v>
      </c>
      <c r="AF33" s="429">
        <v>0</v>
      </c>
      <c r="AG33" s="429">
        <v>0</v>
      </c>
      <c r="AH33" s="429">
        <v>0</v>
      </c>
      <c r="AI33" s="429">
        <v>0</v>
      </c>
      <c r="AJ33" s="429">
        <v>0</v>
      </c>
      <c r="AK33" s="429">
        <v>0</v>
      </c>
      <c r="AL33" s="429">
        <v>0</v>
      </c>
      <c r="AM33" s="429">
        <v>0</v>
      </c>
      <c r="AN33" s="429">
        <v>0</v>
      </c>
      <c r="AO33" s="429">
        <v>0</v>
      </c>
      <c r="AP33" s="429">
        <v>0</v>
      </c>
      <c r="AQ33" s="429">
        <v>0</v>
      </c>
      <c r="AR33" s="429">
        <v>0</v>
      </c>
      <c r="AS33" s="429">
        <v>0</v>
      </c>
      <c r="AT33" s="429">
        <v>0</v>
      </c>
      <c r="AV33" s="37">
        <f t="shared" si="17"/>
        <v>0</v>
      </c>
      <c r="AW33" s="37">
        <f t="shared" si="18"/>
        <v>0</v>
      </c>
      <c r="AX33" s="37">
        <f t="shared" si="19"/>
        <v>0</v>
      </c>
      <c r="AY33" s="37">
        <f t="shared" si="20"/>
        <v>0</v>
      </c>
      <c r="AZ33" s="37">
        <f t="shared" si="21"/>
        <v>0</v>
      </c>
      <c r="BA33" s="37">
        <f t="shared" si="22"/>
        <v>0</v>
      </c>
      <c r="BB33" s="37">
        <f t="shared" si="23"/>
        <v>0</v>
      </c>
      <c r="BC33" s="37">
        <f t="shared" si="24"/>
        <v>0</v>
      </c>
      <c r="BD33" s="38">
        <f t="shared" si="25"/>
        <v>0</v>
      </c>
      <c r="BE33" s="37">
        <f t="shared" si="26"/>
        <v>0</v>
      </c>
      <c r="BF33" s="54"/>
    </row>
    <row r="34" spans="1:58" ht="30" x14ac:dyDescent="0.25">
      <c r="A34" s="401">
        <v>31</v>
      </c>
      <c r="B34" s="427" t="str">
        <f>ACUMULADO!B34</f>
        <v>COMUNIDADES CON LIDERES CAPACITADOS DESARROLLAN VIGILANCIA COMUNITARIA EN FAVOR DE ENTORNOS Y PRÁCTICAS SALUDABLES Y LA PREVENCIÓN DE LA TUBERCULOSIS, VIH/SIDA</v>
      </c>
      <c r="C34" s="428" t="s">
        <v>145</v>
      </c>
      <c r="D34" s="429">
        <v>0</v>
      </c>
      <c r="E34" s="429">
        <v>0</v>
      </c>
      <c r="F34" s="429">
        <v>0</v>
      </c>
      <c r="G34" s="429">
        <v>0</v>
      </c>
      <c r="H34" s="429">
        <v>0</v>
      </c>
      <c r="I34" s="429">
        <v>0</v>
      </c>
      <c r="J34" s="429">
        <v>0</v>
      </c>
      <c r="K34" s="429">
        <v>0</v>
      </c>
      <c r="L34" s="429">
        <v>0</v>
      </c>
      <c r="M34" s="429">
        <v>0</v>
      </c>
      <c r="N34" s="429">
        <v>0</v>
      </c>
      <c r="O34" s="429">
        <v>0</v>
      </c>
      <c r="P34" s="429">
        <v>0</v>
      </c>
      <c r="Q34" s="429">
        <v>0</v>
      </c>
      <c r="R34" s="429">
        <v>0</v>
      </c>
      <c r="S34" s="429">
        <v>0</v>
      </c>
      <c r="T34" s="429">
        <v>0</v>
      </c>
      <c r="U34" s="429">
        <v>0</v>
      </c>
      <c r="V34" s="429">
        <v>0</v>
      </c>
      <c r="W34" s="429">
        <v>0</v>
      </c>
      <c r="X34" s="429">
        <v>0</v>
      </c>
      <c r="Y34" s="429">
        <v>0</v>
      </c>
      <c r="Z34" s="429">
        <v>0</v>
      </c>
      <c r="AA34" s="429">
        <v>0</v>
      </c>
      <c r="AB34" s="429">
        <v>0</v>
      </c>
      <c r="AC34" s="429">
        <v>0</v>
      </c>
      <c r="AD34" s="429">
        <v>0</v>
      </c>
      <c r="AE34" s="429">
        <v>0</v>
      </c>
      <c r="AF34" s="429">
        <v>0</v>
      </c>
      <c r="AG34" s="429">
        <v>0</v>
      </c>
      <c r="AH34" s="429">
        <v>0</v>
      </c>
      <c r="AI34" s="429">
        <v>0</v>
      </c>
      <c r="AJ34" s="429">
        <v>0</v>
      </c>
      <c r="AK34" s="429">
        <v>0</v>
      </c>
      <c r="AL34" s="429">
        <v>0</v>
      </c>
      <c r="AM34" s="429">
        <v>0</v>
      </c>
      <c r="AN34" s="429">
        <v>0</v>
      </c>
      <c r="AO34" s="429">
        <v>0</v>
      </c>
      <c r="AP34" s="429">
        <v>0</v>
      </c>
      <c r="AQ34" s="429">
        <v>0</v>
      </c>
      <c r="AR34" s="429">
        <v>0</v>
      </c>
      <c r="AS34" s="429">
        <v>0</v>
      </c>
      <c r="AT34" s="429">
        <v>0</v>
      </c>
      <c r="AV34" s="37">
        <f t="shared" si="17"/>
        <v>0</v>
      </c>
      <c r="AW34" s="37">
        <f t="shared" si="18"/>
        <v>0</v>
      </c>
      <c r="AX34" s="37">
        <f t="shared" si="19"/>
        <v>0</v>
      </c>
      <c r="AY34" s="37">
        <f t="shared" si="20"/>
        <v>0</v>
      </c>
      <c r="AZ34" s="37">
        <f t="shared" si="21"/>
        <v>0</v>
      </c>
      <c r="BA34" s="37">
        <f t="shared" si="22"/>
        <v>0</v>
      </c>
      <c r="BB34" s="37">
        <f t="shared" si="23"/>
        <v>0</v>
      </c>
      <c r="BC34" s="37">
        <f t="shared" si="24"/>
        <v>0</v>
      </c>
      <c r="BD34" s="38">
        <f t="shared" si="25"/>
        <v>0</v>
      </c>
      <c r="BE34" s="37">
        <f t="shared" si="26"/>
        <v>0</v>
      </c>
      <c r="BF34" s="54"/>
    </row>
    <row r="35" spans="1:58" ht="30" x14ac:dyDescent="0.25">
      <c r="A35" s="401">
        <v>32</v>
      </c>
      <c r="B35" s="427" t="str">
        <f>ACUMULADO!B35</f>
        <v>MUNICIPIOS QUE IMPLEMENTAN ACCIONES PARA MEJORAR O MITIGAR LAS CONDICIONES QUE GENERAN RIESGO PARA ENFERMAR DE TUBERCULOSIS Y VIH/SIDA SEGÚN DISTRITOS/ PROVINCIAS PRIORIZADOS.</v>
      </c>
      <c r="C35" s="428" t="s">
        <v>145</v>
      </c>
      <c r="D35" s="429">
        <v>0</v>
      </c>
      <c r="E35" s="429">
        <v>0</v>
      </c>
      <c r="F35" s="429">
        <v>0</v>
      </c>
      <c r="G35" s="429">
        <v>0</v>
      </c>
      <c r="H35" s="429">
        <v>0</v>
      </c>
      <c r="I35" s="429">
        <v>0</v>
      </c>
      <c r="J35" s="429">
        <v>0</v>
      </c>
      <c r="K35" s="429">
        <v>0</v>
      </c>
      <c r="L35" s="429">
        <v>0</v>
      </c>
      <c r="M35" s="429">
        <v>0</v>
      </c>
      <c r="N35" s="429">
        <v>0</v>
      </c>
      <c r="O35" s="429">
        <v>0</v>
      </c>
      <c r="P35" s="429">
        <v>0</v>
      </c>
      <c r="Q35" s="429">
        <v>0</v>
      </c>
      <c r="R35" s="429">
        <v>0</v>
      </c>
      <c r="S35" s="429">
        <v>0</v>
      </c>
      <c r="T35" s="429">
        <v>0</v>
      </c>
      <c r="U35" s="429">
        <v>0</v>
      </c>
      <c r="V35" s="429">
        <v>0</v>
      </c>
      <c r="W35" s="429">
        <v>0</v>
      </c>
      <c r="X35" s="429">
        <v>0</v>
      </c>
      <c r="Y35" s="429">
        <v>0</v>
      </c>
      <c r="Z35" s="429">
        <v>0</v>
      </c>
      <c r="AA35" s="429">
        <v>0</v>
      </c>
      <c r="AB35" s="429">
        <v>0</v>
      </c>
      <c r="AC35" s="429">
        <v>0</v>
      </c>
      <c r="AD35" s="429">
        <v>0</v>
      </c>
      <c r="AE35" s="429">
        <v>0</v>
      </c>
      <c r="AF35" s="429">
        <v>0</v>
      </c>
      <c r="AG35" s="429">
        <v>0</v>
      </c>
      <c r="AH35" s="429">
        <v>0</v>
      </c>
      <c r="AI35" s="429">
        <v>0</v>
      </c>
      <c r="AJ35" s="429">
        <v>0</v>
      </c>
      <c r="AK35" s="429">
        <v>0</v>
      </c>
      <c r="AL35" s="429">
        <v>0</v>
      </c>
      <c r="AM35" s="429">
        <v>0</v>
      </c>
      <c r="AN35" s="429">
        <v>0</v>
      </c>
      <c r="AO35" s="429">
        <v>0</v>
      </c>
      <c r="AP35" s="429">
        <v>0</v>
      </c>
      <c r="AQ35" s="429">
        <v>0</v>
      </c>
      <c r="AR35" s="429">
        <v>0</v>
      </c>
      <c r="AS35" s="429">
        <v>0</v>
      </c>
      <c r="AT35" s="429">
        <v>0</v>
      </c>
      <c r="AV35" s="37">
        <f t="shared" si="17"/>
        <v>0</v>
      </c>
      <c r="AW35" s="37">
        <f t="shared" si="18"/>
        <v>0</v>
      </c>
      <c r="AX35" s="37">
        <f t="shared" si="19"/>
        <v>0</v>
      </c>
      <c r="AY35" s="37">
        <f t="shared" si="20"/>
        <v>0</v>
      </c>
      <c r="AZ35" s="37">
        <f t="shared" si="21"/>
        <v>0</v>
      </c>
      <c r="BA35" s="37">
        <f t="shared" si="22"/>
        <v>0</v>
      </c>
      <c r="BB35" s="37">
        <f t="shared" si="23"/>
        <v>0</v>
      </c>
      <c r="BC35" s="37">
        <f t="shared" si="24"/>
        <v>0</v>
      </c>
      <c r="BD35" s="38">
        <f t="shared" si="25"/>
        <v>0</v>
      </c>
      <c r="BE35" s="37">
        <f t="shared" si="26"/>
        <v>0</v>
      </c>
      <c r="BF35" s="54"/>
    </row>
    <row r="36" spans="1:58" ht="30" x14ac:dyDescent="0.25">
      <c r="A36" s="401">
        <v>33</v>
      </c>
      <c r="B36" s="427" t="str">
        <f>ACUMULADO!B36</f>
        <v xml:space="preserve">FAMILIAS QUE RECIBEN SESIONES DEMOSTRATIVAS PARA LA PREVENCION Y CONTROL DE ENFERMEDADES METAXENICAS </v>
      </c>
      <c r="C36" s="428" t="s">
        <v>145</v>
      </c>
      <c r="D36" s="429">
        <v>0</v>
      </c>
      <c r="E36" s="429">
        <v>0</v>
      </c>
      <c r="F36" s="429">
        <v>0</v>
      </c>
      <c r="G36" s="429">
        <v>0</v>
      </c>
      <c r="H36" s="429">
        <v>0</v>
      </c>
      <c r="I36" s="429">
        <v>0</v>
      </c>
      <c r="J36" s="429">
        <v>0</v>
      </c>
      <c r="K36" s="429">
        <v>0</v>
      </c>
      <c r="L36" s="429">
        <v>0</v>
      </c>
      <c r="M36" s="429">
        <v>0</v>
      </c>
      <c r="N36" s="429">
        <v>0</v>
      </c>
      <c r="O36" s="429">
        <v>0</v>
      </c>
      <c r="P36" s="429">
        <v>0</v>
      </c>
      <c r="Q36" s="429">
        <v>0</v>
      </c>
      <c r="R36" s="429">
        <v>0</v>
      </c>
      <c r="S36" s="429">
        <v>0</v>
      </c>
      <c r="T36" s="429">
        <v>0</v>
      </c>
      <c r="U36" s="429">
        <v>0</v>
      </c>
      <c r="V36" s="429">
        <v>0</v>
      </c>
      <c r="W36" s="429">
        <v>18</v>
      </c>
      <c r="X36" s="429">
        <v>0</v>
      </c>
      <c r="Y36" s="429">
        <v>6</v>
      </c>
      <c r="Z36" s="429">
        <v>0</v>
      </c>
      <c r="AA36" s="429">
        <v>0</v>
      </c>
      <c r="AB36" s="429">
        <v>0</v>
      </c>
      <c r="AC36" s="429">
        <v>0</v>
      </c>
      <c r="AD36" s="429">
        <v>24</v>
      </c>
      <c r="AE36" s="429">
        <v>0</v>
      </c>
      <c r="AF36" s="429">
        <v>0</v>
      </c>
      <c r="AG36" s="429">
        <v>12</v>
      </c>
      <c r="AH36" s="429">
        <v>0</v>
      </c>
      <c r="AI36" s="429">
        <v>0</v>
      </c>
      <c r="AJ36" s="429">
        <v>0</v>
      </c>
      <c r="AK36" s="429">
        <v>0</v>
      </c>
      <c r="AL36" s="429">
        <v>0</v>
      </c>
      <c r="AM36" s="429">
        <v>1</v>
      </c>
      <c r="AN36" s="429">
        <v>0</v>
      </c>
      <c r="AO36" s="429">
        <v>0</v>
      </c>
      <c r="AP36" s="429">
        <v>0</v>
      </c>
      <c r="AQ36" s="429">
        <v>0</v>
      </c>
      <c r="AR36" s="429">
        <v>0</v>
      </c>
      <c r="AS36" s="429">
        <v>0</v>
      </c>
      <c r="AT36" s="429">
        <v>0</v>
      </c>
      <c r="AV36" s="37">
        <f t="shared" si="17"/>
        <v>0</v>
      </c>
      <c r="AW36" s="37">
        <f t="shared" si="18"/>
        <v>0</v>
      </c>
      <c r="AX36" s="37">
        <f t="shared" si="19"/>
        <v>0</v>
      </c>
      <c r="AY36" s="37">
        <f t="shared" si="20"/>
        <v>0</v>
      </c>
      <c r="AZ36" s="37">
        <f t="shared" si="21"/>
        <v>18</v>
      </c>
      <c r="BA36" s="37">
        <f t="shared" si="22"/>
        <v>6</v>
      </c>
      <c r="BB36" s="37">
        <f t="shared" si="23"/>
        <v>36</v>
      </c>
      <c r="BC36" s="37">
        <f t="shared" si="24"/>
        <v>0</v>
      </c>
      <c r="BD36" s="38">
        <f t="shared" si="25"/>
        <v>1</v>
      </c>
      <c r="BE36" s="37">
        <f t="shared" si="26"/>
        <v>61</v>
      </c>
      <c r="BF36" s="54"/>
    </row>
    <row r="37" spans="1:58" ht="30" x14ac:dyDescent="0.25">
      <c r="A37" s="401">
        <v>34</v>
      </c>
      <c r="B37" s="427" t="str">
        <f>ACUMULADO!B37</f>
        <v>FAMILIAS QUE RECIBEN SESIONES EDUCATIVAS  PARA LA PREVENCION Y CONTROL DE ENFERMEDADES  ZOONOTICAS.</v>
      </c>
      <c r="C37" s="428" t="s">
        <v>145</v>
      </c>
      <c r="D37" s="429">
        <v>0</v>
      </c>
      <c r="E37" s="429">
        <v>0</v>
      </c>
      <c r="F37" s="429">
        <v>0</v>
      </c>
      <c r="G37" s="429">
        <v>0</v>
      </c>
      <c r="H37" s="429">
        <v>0</v>
      </c>
      <c r="I37" s="429">
        <v>0</v>
      </c>
      <c r="J37" s="429">
        <v>0</v>
      </c>
      <c r="K37" s="429">
        <v>0</v>
      </c>
      <c r="L37" s="429">
        <v>0</v>
      </c>
      <c r="M37" s="429">
        <v>0</v>
      </c>
      <c r="N37" s="429">
        <v>0</v>
      </c>
      <c r="O37" s="429">
        <v>0</v>
      </c>
      <c r="P37" s="429">
        <v>0</v>
      </c>
      <c r="Q37" s="429">
        <v>0</v>
      </c>
      <c r="R37" s="429">
        <v>0</v>
      </c>
      <c r="S37" s="429">
        <v>0</v>
      </c>
      <c r="T37" s="429">
        <v>0</v>
      </c>
      <c r="U37" s="429">
        <v>0</v>
      </c>
      <c r="V37" s="429">
        <v>0</v>
      </c>
      <c r="W37" s="429">
        <v>0</v>
      </c>
      <c r="X37" s="429">
        <v>0</v>
      </c>
      <c r="Y37" s="429">
        <v>0</v>
      </c>
      <c r="Z37" s="429">
        <v>0</v>
      </c>
      <c r="AA37" s="429">
        <v>0</v>
      </c>
      <c r="AB37" s="429">
        <v>0</v>
      </c>
      <c r="AC37" s="429">
        <v>0</v>
      </c>
      <c r="AD37" s="429">
        <v>0</v>
      </c>
      <c r="AE37" s="429">
        <v>0</v>
      </c>
      <c r="AF37" s="429">
        <v>0</v>
      </c>
      <c r="AG37" s="429">
        <v>0</v>
      </c>
      <c r="AH37" s="429">
        <v>0</v>
      </c>
      <c r="AI37" s="429">
        <v>0</v>
      </c>
      <c r="AJ37" s="429">
        <v>0</v>
      </c>
      <c r="AK37" s="429">
        <v>0</v>
      </c>
      <c r="AL37" s="429">
        <v>0</v>
      </c>
      <c r="AM37" s="429">
        <v>0</v>
      </c>
      <c r="AN37" s="429">
        <v>0</v>
      </c>
      <c r="AO37" s="429">
        <v>0</v>
      </c>
      <c r="AP37" s="429">
        <v>0</v>
      </c>
      <c r="AQ37" s="429">
        <v>0</v>
      </c>
      <c r="AR37" s="429">
        <v>0</v>
      </c>
      <c r="AS37" s="429">
        <v>0</v>
      </c>
      <c r="AT37" s="429">
        <v>0</v>
      </c>
      <c r="AV37" s="37">
        <f t="shared" si="17"/>
        <v>0</v>
      </c>
      <c r="AW37" s="37">
        <f t="shared" si="18"/>
        <v>0</v>
      </c>
      <c r="AX37" s="37">
        <f t="shared" si="19"/>
        <v>0</v>
      </c>
      <c r="AY37" s="37">
        <f t="shared" si="20"/>
        <v>0</v>
      </c>
      <c r="AZ37" s="37">
        <f t="shared" si="21"/>
        <v>0</v>
      </c>
      <c r="BA37" s="37">
        <f t="shared" si="22"/>
        <v>0</v>
      </c>
      <c r="BB37" s="37">
        <f t="shared" si="23"/>
        <v>0</v>
      </c>
      <c r="BC37" s="37">
        <f t="shared" si="24"/>
        <v>0</v>
      </c>
      <c r="BD37" s="38">
        <f t="shared" si="25"/>
        <v>0</v>
      </c>
      <c r="BE37" s="37">
        <f t="shared" si="26"/>
        <v>0</v>
      </c>
      <c r="BF37" s="54"/>
    </row>
    <row r="38" spans="1:58" ht="30" x14ac:dyDescent="0.25">
      <c r="A38" s="401">
        <v>35</v>
      </c>
      <c r="B38" s="427" t="str">
        <f>ACUMULADO!B38</f>
        <v>COMUNIDADES PRIORIZADAS EN EL DISTRITO QUE  ESTAN IMPLEMENTANDO LA VIGILANCIA COMUNITARIA ASOCIADA A ENFERMEDADES METAXÉNICAS Y ZOONOTICAS.</v>
      </c>
      <c r="C38" s="428" t="s">
        <v>145</v>
      </c>
      <c r="D38" s="429">
        <v>0</v>
      </c>
      <c r="E38" s="429">
        <v>0</v>
      </c>
      <c r="F38" s="429">
        <v>0</v>
      </c>
      <c r="G38" s="429">
        <v>0</v>
      </c>
      <c r="H38" s="429">
        <v>0</v>
      </c>
      <c r="I38" s="429">
        <v>0</v>
      </c>
      <c r="J38" s="429">
        <v>0</v>
      </c>
      <c r="K38" s="429">
        <v>0</v>
      </c>
      <c r="L38" s="429">
        <v>0</v>
      </c>
      <c r="M38" s="429">
        <v>0</v>
      </c>
      <c r="N38" s="429">
        <v>0</v>
      </c>
      <c r="O38" s="429">
        <v>0</v>
      </c>
      <c r="P38" s="429">
        <v>0</v>
      </c>
      <c r="Q38" s="429">
        <v>0</v>
      </c>
      <c r="R38" s="429">
        <v>0</v>
      </c>
      <c r="S38" s="429">
        <v>0</v>
      </c>
      <c r="T38" s="429">
        <v>0</v>
      </c>
      <c r="U38" s="429">
        <v>0</v>
      </c>
      <c r="V38" s="429">
        <v>0</v>
      </c>
      <c r="W38" s="429">
        <v>0</v>
      </c>
      <c r="X38" s="429">
        <v>0</v>
      </c>
      <c r="Y38" s="429">
        <v>0</v>
      </c>
      <c r="Z38" s="429">
        <v>0</v>
      </c>
      <c r="AA38" s="429">
        <v>0</v>
      </c>
      <c r="AB38" s="429">
        <v>0</v>
      </c>
      <c r="AC38" s="429">
        <v>0</v>
      </c>
      <c r="AD38" s="429">
        <v>0</v>
      </c>
      <c r="AE38" s="429">
        <v>0</v>
      </c>
      <c r="AF38" s="429">
        <v>0</v>
      </c>
      <c r="AG38" s="429">
        <v>0</v>
      </c>
      <c r="AH38" s="429">
        <v>0</v>
      </c>
      <c r="AI38" s="429">
        <v>0</v>
      </c>
      <c r="AJ38" s="429">
        <v>0</v>
      </c>
      <c r="AK38" s="429">
        <v>0</v>
      </c>
      <c r="AL38" s="429">
        <v>0</v>
      </c>
      <c r="AM38" s="429">
        <v>0</v>
      </c>
      <c r="AN38" s="429">
        <v>0</v>
      </c>
      <c r="AO38" s="429">
        <v>0</v>
      </c>
      <c r="AP38" s="429">
        <v>0</v>
      </c>
      <c r="AQ38" s="429">
        <v>0</v>
      </c>
      <c r="AR38" s="429">
        <v>0</v>
      </c>
      <c r="AS38" s="429">
        <v>0</v>
      </c>
      <c r="AT38" s="429">
        <v>0</v>
      </c>
      <c r="AV38" s="37">
        <f t="shared" si="17"/>
        <v>0</v>
      </c>
      <c r="AW38" s="37">
        <f t="shared" si="18"/>
        <v>0</v>
      </c>
      <c r="AX38" s="37">
        <f t="shared" si="19"/>
        <v>0</v>
      </c>
      <c r="AY38" s="37">
        <f t="shared" si="20"/>
        <v>0</v>
      </c>
      <c r="AZ38" s="37">
        <f t="shared" si="21"/>
        <v>0</v>
      </c>
      <c r="BA38" s="37">
        <f t="shared" si="22"/>
        <v>0</v>
      </c>
      <c r="BB38" s="37">
        <f t="shared" si="23"/>
        <v>0</v>
      </c>
      <c r="BC38" s="37">
        <f t="shared" si="24"/>
        <v>0</v>
      </c>
      <c r="BD38" s="38">
        <f t="shared" si="25"/>
        <v>0</v>
      </c>
      <c r="BE38" s="37">
        <f t="shared" si="26"/>
        <v>0</v>
      </c>
      <c r="BF38" s="54"/>
    </row>
    <row r="39" spans="1:58" ht="30" x14ac:dyDescent="0.25">
      <c r="A39" s="401">
        <v>36</v>
      </c>
      <c r="B39" s="427" t="str">
        <f>ACUMULADO!B39</f>
        <v>MUNICIPIOS QUE IMPLEMENTAN ACCIONES PARA MEJORAR O MITIGAR LAS CONDICIONES QUE GENERAN RIESGO PARA ENFERMAR DE ENFERMEDADES METAXÉNICAS Y ZOONOTICAS</v>
      </c>
      <c r="C39" s="428" t="s">
        <v>145</v>
      </c>
      <c r="D39" s="429">
        <v>0</v>
      </c>
      <c r="E39" s="429">
        <v>0</v>
      </c>
      <c r="F39" s="429">
        <v>0</v>
      </c>
      <c r="G39" s="429">
        <v>0</v>
      </c>
      <c r="H39" s="429">
        <v>0</v>
      </c>
      <c r="I39" s="429">
        <v>0</v>
      </c>
      <c r="J39" s="429">
        <v>0</v>
      </c>
      <c r="K39" s="429">
        <v>0</v>
      </c>
      <c r="L39" s="429">
        <v>0</v>
      </c>
      <c r="M39" s="429">
        <v>0</v>
      </c>
      <c r="N39" s="429">
        <v>0</v>
      </c>
      <c r="O39" s="429">
        <v>0</v>
      </c>
      <c r="P39" s="429">
        <v>0</v>
      </c>
      <c r="Q39" s="429">
        <v>0</v>
      </c>
      <c r="R39" s="429">
        <v>0</v>
      </c>
      <c r="S39" s="429">
        <v>0</v>
      </c>
      <c r="T39" s="429">
        <v>0</v>
      </c>
      <c r="U39" s="429">
        <v>0</v>
      </c>
      <c r="V39" s="429">
        <v>0</v>
      </c>
      <c r="W39" s="429">
        <v>0</v>
      </c>
      <c r="X39" s="429">
        <v>0</v>
      </c>
      <c r="Y39" s="429">
        <v>0</v>
      </c>
      <c r="Z39" s="429">
        <v>0</v>
      </c>
      <c r="AA39" s="429">
        <v>0</v>
      </c>
      <c r="AB39" s="429">
        <v>0</v>
      </c>
      <c r="AC39" s="429">
        <v>0</v>
      </c>
      <c r="AD39" s="429">
        <v>0</v>
      </c>
      <c r="AE39" s="429">
        <v>0</v>
      </c>
      <c r="AF39" s="429">
        <v>0</v>
      </c>
      <c r="AG39" s="429">
        <v>0</v>
      </c>
      <c r="AH39" s="429">
        <v>0</v>
      </c>
      <c r="AI39" s="429">
        <v>0</v>
      </c>
      <c r="AJ39" s="429">
        <v>0</v>
      </c>
      <c r="AK39" s="429">
        <v>0</v>
      </c>
      <c r="AL39" s="429">
        <v>0</v>
      </c>
      <c r="AM39" s="429">
        <v>0</v>
      </c>
      <c r="AN39" s="429">
        <v>0</v>
      </c>
      <c r="AO39" s="429">
        <v>0</v>
      </c>
      <c r="AP39" s="429">
        <v>0</v>
      </c>
      <c r="AQ39" s="429">
        <v>0</v>
      </c>
      <c r="AR39" s="429">
        <v>0</v>
      </c>
      <c r="AS39" s="429">
        <v>0</v>
      </c>
      <c r="AT39" s="429">
        <v>0</v>
      </c>
      <c r="AV39" s="37">
        <f t="shared" si="17"/>
        <v>0</v>
      </c>
      <c r="AW39" s="37">
        <f t="shared" si="18"/>
        <v>0</v>
      </c>
      <c r="AX39" s="37">
        <f t="shared" si="19"/>
        <v>0</v>
      </c>
      <c r="AY39" s="37">
        <f t="shared" si="20"/>
        <v>0</v>
      </c>
      <c r="AZ39" s="37">
        <f t="shared" si="21"/>
        <v>0</v>
      </c>
      <c r="BA39" s="37">
        <f t="shared" si="22"/>
        <v>0</v>
      </c>
      <c r="BB39" s="37">
        <f t="shared" si="23"/>
        <v>0</v>
      </c>
      <c r="BC39" s="37">
        <f t="shared" si="24"/>
        <v>0</v>
      </c>
      <c r="BD39" s="38">
        <f t="shared" si="25"/>
        <v>0</v>
      </c>
      <c r="BE39" s="37">
        <f t="shared" si="26"/>
        <v>0</v>
      </c>
      <c r="BF39" s="54"/>
    </row>
    <row r="40" spans="1:58" ht="30" x14ac:dyDescent="0.25">
      <c r="A40" s="401">
        <v>37</v>
      </c>
      <c r="B40" s="427" t="str">
        <f>ACUMULADO!B40</f>
        <v>DOCENTES  CAPACITADOS Y COMPROMETIDOS A DESARROLLAR ACCIONES PARA LA PROMOCION DE PRACTICAS SALUDABLES PARA LA PREVENCIÓN DE LAS ENFERMEDADES METAXENICAS Y ZOONOTICAS</v>
      </c>
      <c r="C40" s="428" t="s">
        <v>145</v>
      </c>
      <c r="D40" s="429">
        <v>0</v>
      </c>
      <c r="E40" s="429">
        <v>0</v>
      </c>
      <c r="F40" s="429">
        <v>0</v>
      </c>
      <c r="G40" s="429">
        <v>0</v>
      </c>
      <c r="H40" s="429">
        <v>0</v>
      </c>
      <c r="I40" s="429">
        <v>0</v>
      </c>
      <c r="J40" s="429">
        <v>0</v>
      </c>
      <c r="K40" s="429">
        <v>0</v>
      </c>
      <c r="L40" s="429">
        <v>0</v>
      </c>
      <c r="M40" s="429">
        <v>0</v>
      </c>
      <c r="N40" s="429">
        <v>0</v>
      </c>
      <c r="O40" s="429">
        <v>0</v>
      </c>
      <c r="P40" s="429">
        <v>0</v>
      </c>
      <c r="Q40" s="429">
        <v>0</v>
      </c>
      <c r="R40" s="429">
        <v>0</v>
      </c>
      <c r="S40" s="429">
        <v>0</v>
      </c>
      <c r="T40" s="429">
        <v>0</v>
      </c>
      <c r="U40" s="429">
        <v>0</v>
      </c>
      <c r="V40" s="429">
        <v>0</v>
      </c>
      <c r="W40" s="429">
        <v>0</v>
      </c>
      <c r="X40" s="429">
        <v>0</v>
      </c>
      <c r="Y40" s="429">
        <v>0</v>
      </c>
      <c r="Z40" s="429">
        <v>0</v>
      </c>
      <c r="AA40" s="429">
        <v>0</v>
      </c>
      <c r="AB40" s="429">
        <v>0</v>
      </c>
      <c r="AC40" s="429">
        <v>0</v>
      </c>
      <c r="AD40" s="429">
        <v>0</v>
      </c>
      <c r="AE40" s="429">
        <v>0</v>
      </c>
      <c r="AF40" s="429">
        <v>0</v>
      </c>
      <c r="AG40" s="429">
        <v>0</v>
      </c>
      <c r="AH40" s="429">
        <v>0</v>
      </c>
      <c r="AI40" s="429">
        <v>0</v>
      </c>
      <c r="AJ40" s="429">
        <v>0</v>
      </c>
      <c r="AK40" s="429">
        <v>0</v>
      </c>
      <c r="AL40" s="429">
        <v>0</v>
      </c>
      <c r="AM40" s="429">
        <v>0</v>
      </c>
      <c r="AN40" s="429">
        <v>0</v>
      </c>
      <c r="AO40" s="429">
        <v>0</v>
      </c>
      <c r="AP40" s="429">
        <v>0</v>
      </c>
      <c r="AQ40" s="429">
        <v>0</v>
      </c>
      <c r="AR40" s="429">
        <v>0</v>
      </c>
      <c r="AS40" s="429">
        <v>0</v>
      </c>
      <c r="AT40" s="429">
        <v>0</v>
      </c>
      <c r="AV40" s="37">
        <f t="shared" si="17"/>
        <v>0</v>
      </c>
      <c r="AW40" s="37">
        <f t="shared" si="18"/>
        <v>0</v>
      </c>
      <c r="AX40" s="37">
        <f t="shared" si="19"/>
        <v>0</v>
      </c>
      <c r="AY40" s="37">
        <f t="shared" si="20"/>
        <v>0</v>
      </c>
      <c r="AZ40" s="37">
        <f t="shared" si="21"/>
        <v>0</v>
      </c>
      <c r="BA40" s="37">
        <f t="shared" si="22"/>
        <v>0</v>
      </c>
      <c r="BB40" s="37">
        <f t="shared" si="23"/>
        <v>0</v>
      </c>
      <c r="BC40" s="37">
        <f t="shared" si="24"/>
        <v>0</v>
      </c>
      <c r="BD40" s="38">
        <f t="shared" si="25"/>
        <v>0</v>
      </c>
      <c r="BE40" s="37">
        <f t="shared" si="26"/>
        <v>0</v>
      </c>
      <c r="BF40" s="54"/>
    </row>
    <row r="41" spans="1:58" ht="30" x14ac:dyDescent="0.25">
      <c r="A41" s="401">
        <v>38</v>
      </c>
      <c r="B41" s="427" t="str">
        <f>ACUMULADO!B41</f>
        <v>FAMILIAS QUE RECIBEN SESIONES EDUCATIVAS Y DEMOSTRATIVAS EN PRÁCTICAS SALUDABLES FRENTE A LAS ENFERMEDADES NO TRASMISIBLES</v>
      </c>
      <c r="C41" s="428" t="s">
        <v>145</v>
      </c>
      <c r="D41" s="429">
        <v>0</v>
      </c>
      <c r="E41" s="429">
        <v>0</v>
      </c>
      <c r="F41" s="429">
        <v>0</v>
      </c>
      <c r="G41" s="429">
        <v>0</v>
      </c>
      <c r="H41" s="429">
        <v>0</v>
      </c>
      <c r="I41" s="429">
        <v>0</v>
      </c>
      <c r="J41" s="429">
        <v>0</v>
      </c>
      <c r="K41" s="429">
        <v>0</v>
      </c>
      <c r="L41" s="429">
        <v>0</v>
      </c>
      <c r="M41" s="429">
        <v>0</v>
      </c>
      <c r="N41" s="429">
        <v>0</v>
      </c>
      <c r="O41" s="429">
        <v>0</v>
      </c>
      <c r="P41" s="429">
        <v>0</v>
      </c>
      <c r="Q41" s="429">
        <v>0</v>
      </c>
      <c r="R41" s="429">
        <v>0</v>
      </c>
      <c r="S41" s="429">
        <v>0</v>
      </c>
      <c r="T41" s="429">
        <v>0</v>
      </c>
      <c r="U41" s="429">
        <v>0</v>
      </c>
      <c r="V41" s="429">
        <v>0</v>
      </c>
      <c r="W41" s="429">
        <v>0</v>
      </c>
      <c r="X41" s="429">
        <v>0</v>
      </c>
      <c r="Y41" s="429">
        <v>0</v>
      </c>
      <c r="Z41" s="429">
        <v>0</v>
      </c>
      <c r="AA41" s="429">
        <v>0</v>
      </c>
      <c r="AB41" s="429">
        <v>0</v>
      </c>
      <c r="AC41" s="429">
        <v>0</v>
      </c>
      <c r="AD41" s="429">
        <v>0</v>
      </c>
      <c r="AE41" s="429">
        <v>0</v>
      </c>
      <c r="AF41" s="429">
        <v>0</v>
      </c>
      <c r="AG41" s="429">
        <v>0</v>
      </c>
      <c r="AH41" s="429">
        <v>0</v>
      </c>
      <c r="AI41" s="429">
        <v>0</v>
      </c>
      <c r="AJ41" s="429">
        <v>0</v>
      </c>
      <c r="AK41" s="429">
        <v>0</v>
      </c>
      <c r="AL41" s="429">
        <v>0</v>
      </c>
      <c r="AM41" s="429">
        <v>0</v>
      </c>
      <c r="AN41" s="429">
        <v>0</v>
      </c>
      <c r="AO41" s="429">
        <v>0</v>
      </c>
      <c r="AP41" s="429">
        <v>0</v>
      </c>
      <c r="AQ41" s="429">
        <v>0</v>
      </c>
      <c r="AR41" s="429">
        <v>0</v>
      </c>
      <c r="AS41" s="429">
        <v>0</v>
      </c>
      <c r="AT41" s="429">
        <v>0</v>
      </c>
      <c r="AV41" s="37">
        <f t="shared" si="17"/>
        <v>0</v>
      </c>
      <c r="AW41" s="37">
        <f t="shared" si="18"/>
        <v>0</v>
      </c>
      <c r="AX41" s="37">
        <f t="shared" si="19"/>
        <v>0</v>
      </c>
      <c r="AY41" s="37">
        <f t="shared" si="20"/>
        <v>0</v>
      </c>
      <c r="AZ41" s="37">
        <f t="shared" si="21"/>
        <v>0</v>
      </c>
      <c r="BA41" s="37">
        <f t="shared" si="22"/>
        <v>0</v>
      </c>
      <c r="BB41" s="37">
        <f t="shared" si="23"/>
        <v>0</v>
      </c>
      <c r="BC41" s="37">
        <f t="shared" si="24"/>
        <v>0</v>
      </c>
      <c r="BD41" s="38">
        <f t="shared" si="25"/>
        <v>0</v>
      </c>
      <c r="BE41" s="37">
        <f t="shared" si="26"/>
        <v>0</v>
      </c>
      <c r="BF41" s="54"/>
    </row>
    <row r="42" spans="1:58" ht="30" x14ac:dyDescent="0.25">
      <c r="A42" s="401">
        <v>39</v>
      </c>
      <c r="B42" s="427" t="str">
        <f>ACUMULADO!B42</f>
        <v>4398802FUNCIONARIOS MUNICIPALES CAPACITADOS PARA LA GENERACIÓN DE ENTORNOS SALUDABLES FRENTE A LAS ENFERMEDADES NO TRASMISIBLES.</v>
      </c>
      <c r="C42" s="428" t="s">
        <v>145</v>
      </c>
      <c r="D42" s="429">
        <v>0</v>
      </c>
      <c r="E42" s="429">
        <v>0</v>
      </c>
      <c r="F42" s="429">
        <v>0</v>
      </c>
      <c r="G42" s="429">
        <v>0</v>
      </c>
      <c r="H42" s="429">
        <v>0</v>
      </c>
      <c r="I42" s="429">
        <v>0</v>
      </c>
      <c r="J42" s="429">
        <v>0</v>
      </c>
      <c r="K42" s="429">
        <v>0</v>
      </c>
      <c r="L42" s="429">
        <v>0</v>
      </c>
      <c r="M42" s="429">
        <v>0</v>
      </c>
      <c r="N42" s="429">
        <v>0</v>
      </c>
      <c r="O42" s="429">
        <v>0</v>
      </c>
      <c r="P42" s="429">
        <v>0</v>
      </c>
      <c r="Q42" s="429">
        <v>0</v>
      </c>
      <c r="R42" s="429">
        <v>0</v>
      </c>
      <c r="S42" s="429">
        <v>0</v>
      </c>
      <c r="T42" s="429">
        <v>0</v>
      </c>
      <c r="U42" s="429">
        <v>0</v>
      </c>
      <c r="V42" s="429">
        <v>0</v>
      </c>
      <c r="W42" s="429">
        <v>0</v>
      </c>
      <c r="X42" s="429">
        <v>0</v>
      </c>
      <c r="Y42" s="429">
        <v>0</v>
      </c>
      <c r="Z42" s="429">
        <v>0</v>
      </c>
      <c r="AA42" s="429">
        <v>0</v>
      </c>
      <c r="AB42" s="429">
        <v>0</v>
      </c>
      <c r="AC42" s="429">
        <v>0</v>
      </c>
      <c r="AD42" s="429">
        <v>0</v>
      </c>
      <c r="AE42" s="429">
        <v>0</v>
      </c>
      <c r="AF42" s="429">
        <v>0</v>
      </c>
      <c r="AG42" s="429">
        <v>0</v>
      </c>
      <c r="AH42" s="429">
        <v>0</v>
      </c>
      <c r="AI42" s="429">
        <v>0</v>
      </c>
      <c r="AJ42" s="429">
        <v>0</v>
      </c>
      <c r="AK42" s="429">
        <v>0</v>
      </c>
      <c r="AL42" s="429">
        <v>0</v>
      </c>
      <c r="AM42" s="429">
        <v>0</v>
      </c>
      <c r="AN42" s="429">
        <v>0</v>
      </c>
      <c r="AO42" s="429">
        <v>0</v>
      </c>
      <c r="AP42" s="429">
        <v>0</v>
      </c>
      <c r="AQ42" s="429">
        <v>0</v>
      </c>
      <c r="AR42" s="429">
        <v>0</v>
      </c>
      <c r="AS42" s="429">
        <v>0</v>
      </c>
      <c r="AT42" s="429">
        <v>0</v>
      </c>
      <c r="AV42" s="37">
        <f t="shared" si="17"/>
        <v>0</v>
      </c>
      <c r="AW42" s="37">
        <f t="shared" si="18"/>
        <v>0</v>
      </c>
      <c r="AX42" s="37">
        <f t="shared" si="19"/>
        <v>0</v>
      </c>
      <c r="AY42" s="37">
        <f t="shared" si="20"/>
        <v>0</v>
      </c>
      <c r="AZ42" s="37">
        <f t="shared" si="21"/>
        <v>0</v>
      </c>
      <c r="BA42" s="37">
        <f t="shared" si="22"/>
        <v>0</v>
      </c>
      <c r="BB42" s="37">
        <f t="shared" si="23"/>
        <v>0</v>
      </c>
      <c r="BC42" s="37">
        <f t="shared" si="24"/>
        <v>0</v>
      </c>
      <c r="BD42" s="38">
        <f t="shared" si="25"/>
        <v>0</v>
      </c>
      <c r="BE42" s="37">
        <f t="shared" si="26"/>
        <v>0</v>
      </c>
      <c r="BF42" s="54"/>
    </row>
    <row r="43" spans="1:58" ht="30" x14ac:dyDescent="0.25">
      <c r="A43" s="401">
        <v>40</v>
      </c>
      <c r="B43" s="427" t="str">
        <f>ACUMULADO!B43</f>
        <v>DOCENTES COMPROMETIDOS QUE DESARROLLAN ACCIONES PARA LA PROMOCIÓN DE LA ALIMENTACIÓN SALUDABLE, ACTIVIDAD FISICA, SALUD OCULAR Y SALUD BUCAL</v>
      </c>
      <c r="C43" s="428" t="s">
        <v>145</v>
      </c>
      <c r="D43" s="429">
        <v>0</v>
      </c>
      <c r="E43" s="429">
        <v>0</v>
      </c>
      <c r="F43" s="429">
        <v>0</v>
      </c>
      <c r="G43" s="429">
        <v>0</v>
      </c>
      <c r="H43" s="429">
        <v>0</v>
      </c>
      <c r="I43" s="429">
        <v>0</v>
      </c>
      <c r="J43" s="429">
        <v>0</v>
      </c>
      <c r="K43" s="429">
        <v>0</v>
      </c>
      <c r="L43" s="429">
        <v>0</v>
      </c>
      <c r="M43" s="429">
        <v>0</v>
      </c>
      <c r="N43" s="429">
        <v>0</v>
      </c>
      <c r="O43" s="429">
        <v>0</v>
      </c>
      <c r="P43" s="429">
        <v>0</v>
      </c>
      <c r="Q43" s="429">
        <v>0</v>
      </c>
      <c r="R43" s="429">
        <v>0</v>
      </c>
      <c r="S43" s="429">
        <v>0</v>
      </c>
      <c r="T43" s="429">
        <v>0</v>
      </c>
      <c r="U43" s="429">
        <v>0</v>
      </c>
      <c r="V43" s="429">
        <v>0</v>
      </c>
      <c r="W43" s="429">
        <v>0</v>
      </c>
      <c r="X43" s="429">
        <v>0</v>
      </c>
      <c r="Y43" s="429">
        <v>0</v>
      </c>
      <c r="Z43" s="429">
        <v>0</v>
      </c>
      <c r="AA43" s="429">
        <v>0</v>
      </c>
      <c r="AB43" s="429">
        <v>0</v>
      </c>
      <c r="AC43" s="429">
        <v>0</v>
      </c>
      <c r="AD43" s="429">
        <v>0</v>
      </c>
      <c r="AE43" s="429">
        <v>0</v>
      </c>
      <c r="AF43" s="429">
        <v>0</v>
      </c>
      <c r="AG43" s="429">
        <v>0</v>
      </c>
      <c r="AH43" s="429">
        <v>0</v>
      </c>
      <c r="AI43" s="429">
        <v>0</v>
      </c>
      <c r="AJ43" s="429">
        <v>0</v>
      </c>
      <c r="AK43" s="429">
        <v>0</v>
      </c>
      <c r="AL43" s="429">
        <v>0</v>
      </c>
      <c r="AM43" s="429">
        <v>0</v>
      </c>
      <c r="AN43" s="429">
        <v>0</v>
      </c>
      <c r="AO43" s="429">
        <v>0</v>
      </c>
      <c r="AP43" s="429">
        <v>0</v>
      </c>
      <c r="AQ43" s="429">
        <v>0</v>
      </c>
      <c r="AR43" s="429">
        <v>0</v>
      </c>
      <c r="AS43" s="429">
        <v>0</v>
      </c>
      <c r="AT43" s="429">
        <v>0</v>
      </c>
      <c r="AV43" s="37">
        <f t="shared" si="17"/>
        <v>0</v>
      </c>
      <c r="AW43" s="37">
        <f t="shared" si="18"/>
        <v>0</v>
      </c>
      <c r="AX43" s="37">
        <f t="shared" si="19"/>
        <v>0</v>
      </c>
      <c r="AY43" s="37">
        <f t="shared" si="20"/>
        <v>0</v>
      </c>
      <c r="AZ43" s="37">
        <f t="shared" si="21"/>
        <v>0</v>
      </c>
      <c r="BA43" s="37">
        <f t="shared" si="22"/>
        <v>0</v>
      </c>
      <c r="BB43" s="37">
        <f t="shared" si="23"/>
        <v>0</v>
      </c>
      <c r="BC43" s="37">
        <f t="shared" si="24"/>
        <v>0</v>
      </c>
      <c r="BD43" s="38">
        <f t="shared" si="25"/>
        <v>0</v>
      </c>
      <c r="BE43" s="37">
        <f t="shared" si="26"/>
        <v>0</v>
      </c>
      <c r="BF43" s="54"/>
    </row>
    <row r="44" spans="1:58" ht="30" x14ac:dyDescent="0.25">
      <c r="A44" s="401">
        <v>41</v>
      </c>
      <c r="B44" s="427" t="str">
        <f>ACUMULADO!B44</f>
        <v>LIDERES COMUNITARIOS CAPACITADOS REALIZAN VIGILANCIA CIUDADANA PARA LA REDUCCIÓN DE LA CONTAMINACIÓN POR METALES PESADOS, SUSTANCIAS QUÍMICAS E HIDROCARBUROS</v>
      </c>
      <c r="C44" s="428" t="s">
        <v>145</v>
      </c>
      <c r="D44" s="429">
        <v>0</v>
      </c>
      <c r="E44" s="429">
        <v>0</v>
      </c>
      <c r="F44" s="429">
        <v>0</v>
      </c>
      <c r="G44" s="429">
        <v>0</v>
      </c>
      <c r="H44" s="429">
        <v>0</v>
      </c>
      <c r="I44" s="429">
        <v>0</v>
      </c>
      <c r="J44" s="429">
        <v>0</v>
      </c>
      <c r="K44" s="429">
        <v>0</v>
      </c>
      <c r="L44" s="429">
        <v>0</v>
      </c>
      <c r="M44" s="429">
        <v>0</v>
      </c>
      <c r="N44" s="429">
        <v>0</v>
      </c>
      <c r="O44" s="429">
        <v>0</v>
      </c>
      <c r="P44" s="429">
        <v>0</v>
      </c>
      <c r="Q44" s="429">
        <v>0</v>
      </c>
      <c r="R44" s="429">
        <v>0</v>
      </c>
      <c r="S44" s="429">
        <v>0</v>
      </c>
      <c r="T44" s="429">
        <v>0</v>
      </c>
      <c r="U44" s="429">
        <v>0</v>
      </c>
      <c r="V44" s="429">
        <v>0</v>
      </c>
      <c r="W44" s="429">
        <v>0</v>
      </c>
      <c r="X44" s="429">
        <v>0</v>
      </c>
      <c r="Y44" s="429">
        <v>0</v>
      </c>
      <c r="Z44" s="429">
        <v>0</v>
      </c>
      <c r="AA44" s="429">
        <v>0</v>
      </c>
      <c r="AB44" s="429">
        <v>0</v>
      </c>
      <c r="AC44" s="429">
        <v>0</v>
      </c>
      <c r="AD44" s="429">
        <v>0</v>
      </c>
      <c r="AE44" s="429">
        <v>0</v>
      </c>
      <c r="AF44" s="429">
        <v>0</v>
      </c>
      <c r="AG44" s="429">
        <v>0</v>
      </c>
      <c r="AH44" s="429">
        <v>0</v>
      </c>
      <c r="AI44" s="429">
        <v>0</v>
      </c>
      <c r="AJ44" s="429">
        <v>0</v>
      </c>
      <c r="AK44" s="429">
        <v>0</v>
      </c>
      <c r="AL44" s="429">
        <v>0</v>
      </c>
      <c r="AM44" s="429">
        <v>0</v>
      </c>
      <c r="AN44" s="429">
        <v>0</v>
      </c>
      <c r="AO44" s="429">
        <v>0</v>
      </c>
      <c r="AP44" s="429">
        <v>0</v>
      </c>
      <c r="AQ44" s="429">
        <v>0</v>
      </c>
      <c r="AR44" s="429">
        <v>0</v>
      </c>
      <c r="AS44" s="429">
        <v>0</v>
      </c>
      <c r="AT44" s="429">
        <v>0</v>
      </c>
      <c r="AV44" s="37">
        <f t="shared" si="17"/>
        <v>0</v>
      </c>
      <c r="AW44" s="37">
        <f t="shared" si="18"/>
        <v>0</v>
      </c>
      <c r="AX44" s="37">
        <f t="shared" si="19"/>
        <v>0</v>
      </c>
      <c r="AY44" s="37">
        <f t="shared" si="20"/>
        <v>0</v>
      </c>
      <c r="AZ44" s="37">
        <f t="shared" si="21"/>
        <v>0</v>
      </c>
      <c r="BA44" s="37">
        <f t="shared" si="22"/>
        <v>0</v>
      </c>
      <c r="BB44" s="37">
        <f t="shared" si="23"/>
        <v>0</v>
      </c>
      <c r="BC44" s="37">
        <f t="shared" si="24"/>
        <v>0</v>
      </c>
      <c r="BD44" s="38">
        <f t="shared" si="25"/>
        <v>0</v>
      </c>
      <c r="BE44" s="37">
        <f t="shared" si="26"/>
        <v>0</v>
      </c>
      <c r="BF44" s="54"/>
    </row>
    <row r="45" spans="1:58" ht="30" x14ac:dyDescent="0.25">
      <c r="A45" s="401">
        <v>42</v>
      </c>
      <c r="B45" s="427" t="str">
        <f>ACUMULADO!B45</f>
        <v>FUNCIONARIOS MUNICIPALES SENSIBILIZADOS PARA LA PROMOCIÓN DE PRACTICAS Y ENTORNOS SALUDABLES PARA LA PREVENCIÓN DEL CÁNCER</v>
      </c>
      <c r="C45" s="428" t="s">
        <v>145</v>
      </c>
      <c r="D45" s="429">
        <v>0</v>
      </c>
      <c r="E45" s="429">
        <v>0</v>
      </c>
      <c r="F45" s="429">
        <v>0</v>
      </c>
      <c r="G45" s="429">
        <v>0</v>
      </c>
      <c r="H45" s="429">
        <v>0</v>
      </c>
      <c r="I45" s="429">
        <v>0</v>
      </c>
      <c r="J45" s="429">
        <v>0</v>
      </c>
      <c r="K45" s="429">
        <v>0</v>
      </c>
      <c r="L45" s="429">
        <v>0</v>
      </c>
      <c r="M45" s="429">
        <v>0</v>
      </c>
      <c r="N45" s="429">
        <v>0</v>
      </c>
      <c r="O45" s="429">
        <v>0</v>
      </c>
      <c r="P45" s="429">
        <v>0</v>
      </c>
      <c r="Q45" s="429">
        <v>0</v>
      </c>
      <c r="R45" s="429">
        <v>0</v>
      </c>
      <c r="S45" s="429">
        <v>0</v>
      </c>
      <c r="T45" s="429">
        <v>0</v>
      </c>
      <c r="U45" s="429">
        <v>0</v>
      </c>
      <c r="V45" s="429">
        <v>0</v>
      </c>
      <c r="W45" s="429">
        <v>0</v>
      </c>
      <c r="X45" s="429">
        <v>0</v>
      </c>
      <c r="Y45" s="429">
        <v>0</v>
      </c>
      <c r="Z45" s="429">
        <v>0</v>
      </c>
      <c r="AA45" s="429">
        <v>0</v>
      </c>
      <c r="AB45" s="429">
        <v>0</v>
      </c>
      <c r="AC45" s="429">
        <v>0</v>
      </c>
      <c r="AD45" s="429">
        <v>0</v>
      </c>
      <c r="AE45" s="429">
        <v>0</v>
      </c>
      <c r="AF45" s="429">
        <v>0</v>
      </c>
      <c r="AG45" s="429">
        <v>0</v>
      </c>
      <c r="AH45" s="429">
        <v>0</v>
      </c>
      <c r="AI45" s="429">
        <v>0</v>
      </c>
      <c r="AJ45" s="429">
        <v>0</v>
      </c>
      <c r="AK45" s="429">
        <v>0</v>
      </c>
      <c r="AL45" s="429">
        <v>0</v>
      </c>
      <c r="AM45" s="429">
        <v>0</v>
      </c>
      <c r="AN45" s="429">
        <v>0</v>
      </c>
      <c r="AO45" s="429">
        <v>0</v>
      </c>
      <c r="AP45" s="429">
        <v>0</v>
      </c>
      <c r="AQ45" s="429">
        <v>0</v>
      </c>
      <c r="AR45" s="429">
        <v>0</v>
      </c>
      <c r="AS45" s="429">
        <v>0</v>
      </c>
      <c r="AT45" s="429">
        <v>0</v>
      </c>
      <c r="AV45" s="37">
        <f t="shared" si="17"/>
        <v>0</v>
      </c>
      <c r="AW45" s="37">
        <f t="shared" si="18"/>
        <v>0</v>
      </c>
      <c r="AX45" s="37">
        <f t="shared" si="19"/>
        <v>0</v>
      </c>
      <c r="AY45" s="37">
        <f t="shared" si="20"/>
        <v>0</v>
      </c>
      <c r="AZ45" s="37">
        <f t="shared" si="21"/>
        <v>0</v>
      </c>
      <c r="BA45" s="37">
        <f t="shared" si="22"/>
        <v>0</v>
      </c>
      <c r="BB45" s="37">
        <f t="shared" si="23"/>
        <v>0</v>
      </c>
      <c r="BC45" s="37">
        <f t="shared" si="24"/>
        <v>0</v>
      </c>
      <c r="BD45" s="38">
        <f t="shared" si="25"/>
        <v>0</v>
      </c>
      <c r="BE45" s="37">
        <f t="shared" si="26"/>
        <v>0</v>
      </c>
      <c r="BF45" s="54"/>
    </row>
    <row r="46" spans="1:58" ht="30" x14ac:dyDescent="0.25">
      <c r="A46" s="401">
        <v>43</v>
      </c>
      <c r="B46" s="427" t="str">
        <f>ACUMULADO!B46</f>
        <v xml:space="preserve">DOCENTES  CAPACITADOS PARA LA PROMOCIÓN DE PRACTICAS Y ENTORNOS SALUDABLES PARA LA PREVENCIÓN DEL CÁNCER . </v>
      </c>
      <c r="C46" s="428" t="s">
        <v>145</v>
      </c>
      <c r="D46" s="429">
        <v>0</v>
      </c>
      <c r="E46" s="429">
        <v>0</v>
      </c>
      <c r="F46" s="429">
        <v>0</v>
      </c>
      <c r="G46" s="429">
        <v>0</v>
      </c>
      <c r="H46" s="429">
        <v>0</v>
      </c>
      <c r="I46" s="429">
        <v>0</v>
      </c>
      <c r="J46" s="429">
        <v>0</v>
      </c>
      <c r="K46" s="429">
        <v>0</v>
      </c>
      <c r="L46" s="429">
        <v>0</v>
      </c>
      <c r="M46" s="429">
        <v>0</v>
      </c>
      <c r="N46" s="429">
        <v>0</v>
      </c>
      <c r="O46" s="429">
        <v>0</v>
      </c>
      <c r="P46" s="429">
        <v>0</v>
      </c>
      <c r="Q46" s="429">
        <v>0</v>
      </c>
      <c r="R46" s="429">
        <v>0</v>
      </c>
      <c r="S46" s="429">
        <v>0</v>
      </c>
      <c r="T46" s="429">
        <v>0</v>
      </c>
      <c r="U46" s="429">
        <v>0</v>
      </c>
      <c r="V46" s="429">
        <v>0</v>
      </c>
      <c r="W46" s="429">
        <v>0</v>
      </c>
      <c r="X46" s="429">
        <v>0</v>
      </c>
      <c r="Y46" s="429">
        <v>0</v>
      </c>
      <c r="Z46" s="429">
        <v>0</v>
      </c>
      <c r="AA46" s="429">
        <v>0</v>
      </c>
      <c r="AB46" s="429">
        <v>0</v>
      </c>
      <c r="AC46" s="429">
        <v>0</v>
      </c>
      <c r="AD46" s="429">
        <v>0</v>
      </c>
      <c r="AE46" s="429">
        <v>0</v>
      </c>
      <c r="AF46" s="429">
        <v>0</v>
      </c>
      <c r="AG46" s="429">
        <v>0</v>
      </c>
      <c r="AH46" s="429">
        <v>0</v>
      </c>
      <c r="AI46" s="429">
        <v>0</v>
      </c>
      <c r="AJ46" s="429">
        <v>0</v>
      </c>
      <c r="AK46" s="429">
        <v>0</v>
      </c>
      <c r="AL46" s="429">
        <v>0</v>
      </c>
      <c r="AM46" s="429">
        <v>0</v>
      </c>
      <c r="AN46" s="429">
        <v>0</v>
      </c>
      <c r="AO46" s="429">
        <v>0</v>
      </c>
      <c r="AP46" s="429">
        <v>0</v>
      </c>
      <c r="AQ46" s="429">
        <v>0</v>
      </c>
      <c r="AR46" s="429">
        <v>0</v>
      </c>
      <c r="AS46" s="429">
        <v>0</v>
      </c>
      <c r="AT46" s="429">
        <v>0</v>
      </c>
      <c r="AV46" s="37">
        <f t="shared" si="17"/>
        <v>0</v>
      </c>
      <c r="AW46" s="37">
        <f t="shared" si="18"/>
        <v>0</v>
      </c>
      <c r="AX46" s="37">
        <f t="shared" si="19"/>
        <v>0</v>
      </c>
      <c r="AY46" s="37">
        <f t="shared" si="20"/>
        <v>0</v>
      </c>
      <c r="AZ46" s="37">
        <f t="shared" si="21"/>
        <v>0</v>
      </c>
      <c r="BA46" s="37">
        <f t="shared" si="22"/>
        <v>0</v>
      </c>
      <c r="BB46" s="37">
        <f t="shared" si="23"/>
        <v>0</v>
      </c>
      <c r="BC46" s="37">
        <f t="shared" si="24"/>
        <v>0</v>
      </c>
      <c r="BD46" s="38">
        <f t="shared" si="25"/>
        <v>0</v>
      </c>
      <c r="BE46" s="37">
        <f t="shared" si="26"/>
        <v>0</v>
      </c>
      <c r="BF46" s="54"/>
    </row>
    <row r="47" spans="1:58" ht="30" x14ac:dyDescent="0.25">
      <c r="A47" s="401">
        <v>44</v>
      </c>
      <c r="B47" s="427" t="str">
        <f>ACUMULADO!B47</f>
        <v>FAMILIAS SENSIBILIZADAS PARA LA PROMOCIÓN DE PRÁCTICAS Y ENTORNOS SALUDABLES PARA LA PREVENCIÓN DEL CÁNCER</v>
      </c>
      <c r="C47" s="428" t="s">
        <v>145</v>
      </c>
      <c r="D47" s="429">
        <v>0</v>
      </c>
      <c r="E47" s="429">
        <v>0</v>
      </c>
      <c r="F47" s="429">
        <v>0</v>
      </c>
      <c r="G47" s="429">
        <v>0</v>
      </c>
      <c r="H47" s="429">
        <v>0</v>
      </c>
      <c r="I47" s="429">
        <v>0</v>
      </c>
      <c r="J47" s="429">
        <v>0</v>
      </c>
      <c r="K47" s="429">
        <v>0</v>
      </c>
      <c r="L47" s="429">
        <v>0</v>
      </c>
      <c r="M47" s="429">
        <v>0</v>
      </c>
      <c r="N47" s="429">
        <v>0</v>
      </c>
      <c r="O47" s="429">
        <v>0</v>
      </c>
      <c r="P47" s="429">
        <v>0</v>
      </c>
      <c r="Q47" s="429">
        <v>0</v>
      </c>
      <c r="R47" s="429">
        <v>0</v>
      </c>
      <c r="S47" s="429">
        <v>0</v>
      </c>
      <c r="T47" s="429">
        <v>0</v>
      </c>
      <c r="U47" s="429">
        <v>0</v>
      </c>
      <c r="V47" s="429">
        <v>0</v>
      </c>
      <c r="W47" s="429">
        <v>0</v>
      </c>
      <c r="X47" s="429">
        <v>0</v>
      </c>
      <c r="Y47" s="429">
        <v>0</v>
      </c>
      <c r="Z47" s="429">
        <v>0</v>
      </c>
      <c r="AA47" s="429">
        <v>0</v>
      </c>
      <c r="AB47" s="429">
        <v>0</v>
      </c>
      <c r="AC47" s="429">
        <v>0</v>
      </c>
      <c r="AD47" s="429">
        <v>0</v>
      </c>
      <c r="AE47" s="429">
        <v>0</v>
      </c>
      <c r="AF47" s="429">
        <v>0</v>
      </c>
      <c r="AG47" s="429">
        <v>0</v>
      </c>
      <c r="AH47" s="429">
        <v>0</v>
      </c>
      <c r="AI47" s="429">
        <v>0</v>
      </c>
      <c r="AJ47" s="429">
        <v>0</v>
      </c>
      <c r="AK47" s="429">
        <v>0</v>
      </c>
      <c r="AL47" s="429">
        <v>0</v>
      </c>
      <c r="AM47" s="429">
        <v>0</v>
      </c>
      <c r="AN47" s="429">
        <v>0</v>
      </c>
      <c r="AO47" s="429">
        <v>0</v>
      </c>
      <c r="AP47" s="429">
        <v>0</v>
      </c>
      <c r="AQ47" s="429">
        <v>0</v>
      </c>
      <c r="AR47" s="429">
        <v>0</v>
      </c>
      <c r="AS47" s="429">
        <v>0</v>
      </c>
      <c r="AT47" s="429">
        <v>0</v>
      </c>
      <c r="AV47" s="37">
        <f t="shared" si="17"/>
        <v>0</v>
      </c>
      <c r="AW47" s="37">
        <f t="shared" si="18"/>
        <v>0</v>
      </c>
      <c r="AX47" s="37">
        <f t="shared" si="19"/>
        <v>0</v>
      </c>
      <c r="AY47" s="37">
        <f t="shared" si="20"/>
        <v>0</v>
      </c>
      <c r="AZ47" s="37">
        <f t="shared" si="21"/>
        <v>0</v>
      </c>
      <c r="BA47" s="37">
        <f t="shared" si="22"/>
        <v>0</v>
      </c>
      <c r="BB47" s="37">
        <f t="shared" si="23"/>
        <v>0</v>
      </c>
      <c r="BC47" s="37">
        <f t="shared" si="24"/>
        <v>0</v>
      </c>
      <c r="BD47" s="38">
        <f t="shared" si="25"/>
        <v>0</v>
      </c>
      <c r="BE47" s="37">
        <f t="shared" si="26"/>
        <v>0</v>
      </c>
      <c r="BF47" s="54"/>
    </row>
    <row r="48" spans="1:58" ht="30" x14ac:dyDescent="0.25">
      <c r="A48" s="401">
        <v>45</v>
      </c>
      <c r="B48" s="427" t="str">
        <f>ACUMULADO!B48</f>
        <v>MADRES, PADRES Y CUIDADORES/AS CON APOYO EN ESTRATEGIAS DE CRIANZA Y CONOCIMIENTOS SOBRE EL DESARROLLO INFANTIL</v>
      </c>
      <c r="C48" s="428" t="s">
        <v>145</v>
      </c>
      <c r="D48" s="429">
        <v>0</v>
      </c>
      <c r="E48" s="429">
        <v>0</v>
      </c>
      <c r="F48" s="429">
        <v>0</v>
      </c>
      <c r="G48" s="429">
        <v>0</v>
      </c>
      <c r="H48" s="429">
        <v>0</v>
      </c>
      <c r="I48" s="429">
        <v>0</v>
      </c>
      <c r="J48" s="429">
        <v>0</v>
      </c>
      <c r="K48" s="429">
        <v>0</v>
      </c>
      <c r="L48" s="429">
        <v>0</v>
      </c>
      <c r="M48" s="429">
        <v>0</v>
      </c>
      <c r="N48" s="429">
        <v>0</v>
      </c>
      <c r="O48" s="429">
        <v>0</v>
      </c>
      <c r="P48" s="429">
        <v>0</v>
      </c>
      <c r="Q48" s="429">
        <v>0</v>
      </c>
      <c r="R48" s="429">
        <v>0</v>
      </c>
      <c r="S48" s="429">
        <v>0</v>
      </c>
      <c r="T48" s="429">
        <v>0</v>
      </c>
      <c r="U48" s="429">
        <v>0</v>
      </c>
      <c r="V48" s="429">
        <v>0</v>
      </c>
      <c r="W48" s="429">
        <v>0</v>
      </c>
      <c r="X48" s="429">
        <v>0</v>
      </c>
      <c r="Y48" s="429">
        <v>0</v>
      </c>
      <c r="Z48" s="429">
        <v>0</v>
      </c>
      <c r="AA48" s="429">
        <v>0</v>
      </c>
      <c r="AB48" s="429">
        <v>0</v>
      </c>
      <c r="AC48" s="429">
        <v>0</v>
      </c>
      <c r="AD48" s="429">
        <v>0</v>
      </c>
      <c r="AE48" s="429">
        <v>0</v>
      </c>
      <c r="AF48" s="429">
        <v>0</v>
      </c>
      <c r="AG48" s="429">
        <v>0</v>
      </c>
      <c r="AH48" s="429">
        <v>0</v>
      </c>
      <c r="AI48" s="429">
        <v>0</v>
      </c>
      <c r="AJ48" s="429">
        <v>0</v>
      </c>
      <c r="AK48" s="429">
        <v>0</v>
      </c>
      <c r="AL48" s="429">
        <v>0</v>
      </c>
      <c r="AM48" s="429">
        <v>5</v>
      </c>
      <c r="AN48" s="429">
        <v>0</v>
      </c>
      <c r="AO48" s="429">
        <v>0</v>
      </c>
      <c r="AP48" s="429">
        <v>0</v>
      </c>
      <c r="AQ48" s="429">
        <v>0</v>
      </c>
      <c r="AR48" s="429">
        <v>0</v>
      </c>
      <c r="AS48" s="429">
        <v>0</v>
      </c>
      <c r="AT48" s="429">
        <v>0</v>
      </c>
      <c r="AV48" s="37">
        <f t="shared" si="17"/>
        <v>0</v>
      </c>
      <c r="AW48" s="37">
        <f t="shared" si="18"/>
        <v>0</v>
      </c>
      <c r="AX48" s="37">
        <f t="shared" si="19"/>
        <v>0</v>
      </c>
      <c r="AY48" s="37">
        <f t="shared" si="20"/>
        <v>0</v>
      </c>
      <c r="AZ48" s="37">
        <f t="shared" si="21"/>
        <v>0</v>
      </c>
      <c r="BA48" s="37">
        <f t="shared" si="22"/>
        <v>0</v>
      </c>
      <c r="BB48" s="37">
        <f t="shared" si="23"/>
        <v>0</v>
      </c>
      <c r="BC48" s="37">
        <f t="shared" si="24"/>
        <v>0</v>
      </c>
      <c r="BD48" s="38">
        <f t="shared" si="25"/>
        <v>5</v>
      </c>
      <c r="BE48" s="37">
        <f t="shared" si="26"/>
        <v>5</v>
      </c>
      <c r="BF48" s="54"/>
    </row>
    <row r="49" spans="1:58" x14ac:dyDescent="0.25">
      <c r="A49" s="401">
        <v>46</v>
      </c>
      <c r="B49" s="427" t="str">
        <f>ACUMULADO!B49</f>
        <v>PAREJAS CON CONSEJERÍA EN LA PROMOCIÓN DE UNA CONVIVENCIA SALUDABLE</v>
      </c>
      <c r="C49" s="428" t="s">
        <v>145</v>
      </c>
      <c r="D49" s="429">
        <v>0</v>
      </c>
      <c r="E49" s="429">
        <v>0</v>
      </c>
      <c r="F49" s="429">
        <v>0</v>
      </c>
      <c r="G49" s="429">
        <v>0</v>
      </c>
      <c r="H49" s="429">
        <v>0</v>
      </c>
      <c r="I49" s="429">
        <v>0</v>
      </c>
      <c r="J49" s="429">
        <v>0</v>
      </c>
      <c r="K49" s="429">
        <v>0</v>
      </c>
      <c r="L49" s="429">
        <v>0</v>
      </c>
      <c r="M49" s="429">
        <v>0</v>
      </c>
      <c r="N49" s="429">
        <v>0</v>
      </c>
      <c r="O49" s="429">
        <v>0</v>
      </c>
      <c r="P49" s="429">
        <v>0</v>
      </c>
      <c r="Q49" s="429">
        <v>0</v>
      </c>
      <c r="R49" s="429">
        <v>0</v>
      </c>
      <c r="S49" s="429">
        <v>0</v>
      </c>
      <c r="T49" s="429">
        <v>0</v>
      </c>
      <c r="U49" s="429">
        <v>0</v>
      </c>
      <c r="V49" s="429">
        <v>0</v>
      </c>
      <c r="W49" s="429">
        <v>0</v>
      </c>
      <c r="X49" s="429">
        <v>0</v>
      </c>
      <c r="Y49" s="429">
        <v>0</v>
      </c>
      <c r="Z49" s="429">
        <v>0</v>
      </c>
      <c r="AA49" s="429">
        <v>0</v>
      </c>
      <c r="AB49" s="429">
        <v>0</v>
      </c>
      <c r="AC49" s="429">
        <v>0</v>
      </c>
      <c r="AD49" s="429">
        <v>0</v>
      </c>
      <c r="AE49" s="429">
        <v>0</v>
      </c>
      <c r="AF49" s="429">
        <v>0</v>
      </c>
      <c r="AG49" s="429">
        <v>0</v>
      </c>
      <c r="AH49" s="429">
        <v>0</v>
      </c>
      <c r="AI49" s="429">
        <v>0</v>
      </c>
      <c r="AJ49" s="429">
        <v>0</v>
      </c>
      <c r="AK49" s="429">
        <v>0</v>
      </c>
      <c r="AL49" s="429">
        <v>0</v>
      </c>
      <c r="AM49" s="429">
        <v>0</v>
      </c>
      <c r="AN49" s="429">
        <v>0</v>
      </c>
      <c r="AO49" s="429">
        <v>0</v>
      </c>
      <c r="AP49" s="429">
        <v>0</v>
      </c>
      <c r="AQ49" s="429">
        <v>0</v>
      </c>
      <c r="AR49" s="429">
        <v>0</v>
      </c>
      <c r="AS49" s="429">
        <v>0</v>
      </c>
      <c r="AT49" s="429">
        <v>0</v>
      </c>
      <c r="AV49" s="37">
        <f t="shared" si="17"/>
        <v>0</v>
      </c>
      <c r="AW49" s="37">
        <f t="shared" si="18"/>
        <v>0</v>
      </c>
      <c r="AX49" s="37">
        <f t="shared" si="19"/>
        <v>0</v>
      </c>
      <c r="AY49" s="37">
        <f t="shared" si="20"/>
        <v>0</v>
      </c>
      <c r="AZ49" s="37">
        <f t="shared" si="21"/>
        <v>0</v>
      </c>
      <c r="BA49" s="37">
        <f t="shared" si="22"/>
        <v>0</v>
      </c>
      <c r="BB49" s="37">
        <f t="shared" si="23"/>
        <v>0</v>
      </c>
      <c r="BC49" s="37">
        <f t="shared" si="24"/>
        <v>0</v>
      </c>
      <c r="BD49" s="38">
        <f t="shared" si="25"/>
        <v>0</v>
      </c>
      <c r="BE49" s="37">
        <f t="shared" si="26"/>
        <v>0</v>
      </c>
      <c r="BF49" s="54"/>
    </row>
    <row r="50" spans="1:58" x14ac:dyDescent="0.25">
      <c r="A50" s="401">
        <v>47</v>
      </c>
      <c r="B50" s="427" t="str">
        <f>ACUMULADO!B50</f>
        <v>LÍDERES ADOLESCENTES PROMUEVEN LA SALUD MENTAL EN SU COMUNIDAD</v>
      </c>
      <c r="C50" s="428" t="s">
        <v>145</v>
      </c>
      <c r="D50" s="429">
        <v>0</v>
      </c>
      <c r="E50" s="429">
        <v>0</v>
      </c>
      <c r="F50" s="429">
        <v>0</v>
      </c>
      <c r="G50" s="429">
        <v>0</v>
      </c>
      <c r="H50" s="429">
        <v>0</v>
      </c>
      <c r="I50" s="429">
        <v>0</v>
      </c>
      <c r="J50" s="429">
        <v>0</v>
      </c>
      <c r="K50" s="429">
        <v>0</v>
      </c>
      <c r="L50" s="429">
        <v>0</v>
      </c>
      <c r="M50" s="429">
        <v>0</v>
      </c>
      <c r="N50" s="429">
        <v>0</v>
      </c>
      <c r="O50" s="429">
        <v>0</v>
      </c>
      <c r="P50" s="429">
        <v>0</v>
      </c>
      <c r="Q50" s="429">
        <v>0</v>
      </c>
      <c r="R50" s="429">
        <v>0</v>
      </c>
      <c r="S50" s="429">
        <v>0</v>
      </c>
      <c r="T50" s="429">
        <v>0</v>
      </c>
      <c r="U50" s="429">
        <v>0</v>
      </c>
      <c r="V50" s="429">
        <v>0</v>
      </c>
      <c r="W50" s="429">
        <v>0</v>
      </c>
      <c r="X50" s="429">
        <v>0</v>
      </c>
      <c r="Y50" s="429">
        <v>0</v>
      </c>
      <c r="Z50" s="429">
        <v>0</v>
      </c>
      <c r="AA50" s="429">
        <v>0</v>
      </c>
      <c r="AB50" s="429">
        <v>0</v>
      </c>
      <c r="AC50" s="429">
        <v>0</v>
      </c>
      <c r="AD50" s="429">
        <v>0</v>
      </c>
      <c r="AE50" s="429">
        <v>0</v>
      </c>
      <c r="AF50" s="429">
        <v>0</v>
      </c>
      <c r="AG50" s="429">
        <v>0</v>
      </c>
      <c r="AH50" s="429">
        <v>0</v>
      </c>
      <c r="AI50" s="429">
        <v>0</v>
      </c>
      <c r="AJ50" s="429">
        <v>0</v>
      </c>
      <c r="AK50" s="429">
        <v>0</v>
      </c>
      <c r="AL50" s="429">
        <v>0</v>
      </c>
      <c r="AM50" s="429">
        <v>0</v>
      </c>
      <c r="AN50" s="429">
        <v>0</v>
      </c>
      <c r="AO50" s="429">
        <v>0</v>
      </c>
      <c r="AP50" s="429">
        <v>0</v>
      </c>
      <c r="AQ50" s="429">
        <v>0</v>
      </c>
      <c r="AR50" s="429">
        <v>0</v>
      </c>
      <c r="AS50" s="429">
        <v>0</v>
      </c>
      <c r="AT50" s="429">
        <v>0</v>
      </c>
      <c r="AV50" s="37">
        <f t="shared" si="17"/>
        <v>0</v>
      </c>
      <c r="AW50" s="37">
        <f t="shared" si="18"/>
        <v>0</v>
      </c>
      <c r="AX50" s="37">
        <f t="shared" si="19"/>
        <v>0</v>
      </c>
      <c r="AY50" s="37">
        <f t="shared" si="20"/>
        <v>0</v>
      </c>
      <c r="AZ50" s="37">
        <f t="shared" si="21"/>
        <v>0</v>
      </c>
      <c r="BA50" s="37">
        <f t="shared" si="22"/>
        <v>0</v>
      </c>
      <c r="BB50" s="37">
        <f t="shared" si="23"/>
        <v>0</v>
      </c>
      <c r="BC50" s="37">
        <f t="shared" si="24"/>
        <v>0</v>
      </c>
      <c r="BD50" s="38">
        <f t="shared" si="25"/>
        <v>0</v>
      </c>
      <c r="BE50" s="37">
        <f t="shared" si="26"/>
        <v>0</v>
      </c>
      <c r="BF50" s="54"/>
    </row>
    <row r="51" spans="1:58" ht="30" x14ac:dyDescent="0.25">
      <c r="A51" s="401">
        <v>48</v>
      </c>
      <c r="B51" s="427" t="str">
        <f>ACUMULADO!B51</f>
        <v>AGENTES COMUNITARIOS DE SALUD REALIZAN VIGILANCIA CIUDADANA PARA REDUCIR LA VIOLENCIA FÍSICA CAUSADA POR LA PAREJA</v>
      </c>
      <c r="C51" s="428" t="s">
        <v>145</v>
      </c>
      <c r="D51" s="429">
        <v>0</v>
      </c>
      <c r="E51" s="429">
        <v>0</v>
      </c>
      <c r="F51" s="429">
        <v>0</v>
      </c>
      <c r="G51" s="429">
        <v>0</v>
      </c>
      <c r="H51" s="429">
        <v>0</v>
      </c>
      <c r="I51" s="429">
        <v>0</v>
      </c>
      <c r="J51" s="429">
        <v>0</v>
      </c>
      <c r="K51" s="429">
        <v>0</v>
      </c>
      <c r="L51" s="429">
        <v>0</v>
      </c>
      <c r="M51" s="429">
        <v>0</v>
      </c>
      <c r="N51" s="429">
        <v>0</v>
      </c>
      <c r="O51" s="429">
        <v>0</v>
      </c>
      <c r="P51" s="429">
        <v>0</v>
      </c>
      <c r="Q51" s="429">
        <v>0</v>
      </c>
      <c r="R51" s="429">
        <v>0</v>
      </c>
      <c r="S51" s="429">
        <v>0</v>
      </c>
      <c r="T51" s="429">
        <v>0</v>
      </c>
      <c r="U51" s="429">
        <v>0</v>
      </c>
      <c r="V51" s="429">
        <v>0</v>
      </c>
      <c r="W51" s="429">
        <v>0</v>
      </c>
      <c r="X51" s="429">
        <v>0</v>
      </c>
      <c r="Y51" s="429">
        <v>0</v>
      </c>
      <c r="Z51" s="429">
        <v>0</v>
      </c>
      <c r="AA51" s="429">
        <v>0</v>
      </c>
      <c r="AB51" s="429">
        <v>0</v>
      </c>
      <c r="AC51" s="429">
        <v>0</v>
      </c>
      <c r="AD51" s="429">
        <v>0</v>
      </c>
      <c r="AE51" s="429">
        <v>0</v>
      </c>
      <c r="AF51" s="429">
        <v>0</v>
      </c>
      <c r="AG51" s="429">
        <v>0</v>
      </c>
      <c r="AH51" s="429">
        <v>0</v>
      </c>
      <c r="AI51" s="429">
        <v>0</v>
      </c>
      <c r="AJ51" s="429">
        <v>0</v>
      </c>
      <c r="AK51" s="429">
        <v>0</v>
      </c>
      <c r="AL51" s="429">
        <v>0</v>
      </c>
      <c r="AM51" s="429">
        <v>0</v>
      </c>
      <c r="AN51" s="429">
        <v>0</v>
      </c>
      <c r="AO51" s="429">
        <v>0</v>
      </c>
      <c r="AP51" s="429">
        <v>0</v>
      </c>
      <c r="AQ51" s="429">
        <v>0</v>
      </c>
      <c r="AR51" s="429">
        <v>0</v>
      </c>
      <c r="AS51" s="429">
        <v>0</v>
      </c>
      <c r="AT51" s="429">
        <v>0</v>
      </c>
      <c r="AV51" s="37">
        <f t="shared" si="17"/>
        <v>0</v>
      </c>
      <c r="AW51" s="37">
        <f t="shared" si="18"/>
        <v>0</v>
      </c>
      <c r="AX51" s="37">
        <f t="shared" si="19"/>
        <v>0</v>
      </c>
      <c r="AY51" s="37">
        <f t="shared" si="20"/>
        <v>0</v>
      </c>
      <c r="AZ51" s="37">
        <f t="shared" si="21"/>
        <v>0</v>
      </c>
      <c r="BA51" s="37">
        <f t="shared" si="22"/>
        <v>0</v>
      </c>
      <c r="BB51" s="37">
        <f t="shared" si="23"/>
        <v>0</v>
      </c>
      <c r="BC51" s="37">
        <f t="shared" si="24"/>
        <v>0</v>
      </c>
      <c r="BD51" s="38">
        <f t="shared" si="25"/>
        <v>0</v>
      </c>
      <c r="BE51" s="37">
        <f t="shared" si="26"/>
        <v>0</v>
      </c>
      <c r="BF51" s="54"/>
    </row>
    <row r="52" spans="1:58" ht="31.5" x14ac:dyDescent="0.25">
      <c r="A52" s="401">
        <v>49</v>
      </c>
      <c r="B52" s="424" t="s">
        <v>468</v>
      </c>
      <c r="C52" s="423" t="s">
        <v>471</v>
      </c>
      <c r="D52" s="425"/>
      <c r="E52" s="426"/>
      <c r="F52" s="426"/>
      <c r="G52" s="426"/>
      <c r="H52" s="426"/>
      <c r="I52" s="426"/>
      <c r="J52" s="426"/>
      <c r="K52" s="426"/>
      <c r="L52" s="426"/>
      <c r="M52" s="426"/>
      <c r="N52" s="426"/>
      <c r="O52" s="426"/>
      <c r="P52" s="426"/>
      <c r="Q52" s="426"/>
      <c r="R52" s="426"/>
      <c r="S52" s="426"/>
      <c r="T52" s="426"/>
      <c r="U52" s="426"/>
      <c r="V52" s="426"/>
      <c r="W52" s="426"/>
      <c r="X52" s="426"/>
      <c r="Y52" s="426"/>
      <c r="Z52" s="426"/>
      <c r="AA52" s="426"/>
      <c r="AB52" s="426"/>
      <c r="AC52" s="426"/>
      <c r="AD52" s="426"/>
      <c r="AE52" s="426"/>
      <c r="AF52" s="426"/>
      <c r="AG52" s="426"/>
      <c r="AH52" s="426"/>
      <c r="AI52" s="426"/>
      <c r="AJ52" s="426"/>
      <c r="AK52" s="426"/>
      <c r="AL52" s="426"/>
      <c r="AM52" s="426"/>
      <c r="AN52" s="426"/>
      <c r="AO52" s="426"/>
      <c r="AP52" s="426"/>
      <c r="AQ52" s="426"/>
      <c r="AR52" s="426"/>
      <c r="AS52" s="426"/>
      <c r="AT52" s="426"/>
      <c r="AV52" s="37">
        <f t="shared" ref="AV52:AV70" si="27">SUM(D52)</f>
        <v>0</v>
      </c>
      <c r="AW52" s="37">
        <f t="shared" ref="AW52:AW70" si="28">+E52</f>
        <v>0</v>
      </c>
      <c r="AX52" s="37">
        <f t="shared" ref="AX52:AX70" si="29">+SUM(G52:P52)</f>
        <v>0</v>
      </c>
      <c r="AY52" s="37">
        <f t="shared" ref="AY52:AY70" si="30">+SUM(Q52:S52)</f>
        <v>0</v>
      </c>
      <c r="AZ52" s="37">
        <f t="shared" ref="AZ52:AZ70" si="31">+SUM(T52:W52)</f>
        <v>0</v>
      </c>
      <c r="BA52" s="37">
        <f t="shared" ref="BA52:BA70" si="32">+SUM(X52:AC52)</f>
        <v>0</v>
      </c>
      <c r="BB52" s="37">
        <f t="shared" ref="BB52:BB70" si="33">+SUM(AD52:AH52)</f>
        <v>0</v>
      </c>
      <c r="BC52" s="37">
        <f t="shared" ref="BC52:BC70" si="34">+SUM(AJ52:AL52)</f>
        <v>0</v>
      </c>
      <c r="BD52" s="38">
        <f t="shared" ref="BD52:BD70" si="35">+SUM(AM52:AP52)</f>
        <v>0</v>
      </c>
      <c r="BE52" s="37">
        <f t="shared" ref="BE52:BE70" si="36">+SUM(AQ52:AT52)</f>
        <v>0</v>
      </c>
      <c r="BF52" s="54">
        <f t="shared" ref="BF52:BF70" si="37">SUM(AV52:BE52)</f>
        <v>0</v>
      </c>
    </row>
    <row r="53" spans="1:58" ht="31.5" x14ac:dyDescent="0.25">
      <c r="A53" s="401">
        <v>50</v>
      </c>
      <c r="B53" s="414" t="s">
        <v>472</v>
      </c>
      <c r="C53" s="407" t="s">
        <v>471</v>
      </c>
      <c r="D53" s="402"/>
      <c r="E53" s="330"/>
      <c r="F53" s="330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330"/>
      <c r="AE53" s="330"/>
      <c r="AF53" s="330"/>
      <c r="AG53" s="330"/>
      <c r="AH53" s="330"/>
      <c r="AI53" s="330"/>
      <c r="AJ53" s="330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V53" s="37">
        <f t="shared" si="27"/>
        <v>0</v>
      </c>
      <c r="AW53" s="37">
        <f t="shared" si="28"/>
        <v>0</v>
      </c>
      <c r="AX53" s="37">
        <f t="shared" si="29"/>
        <v>0</v>
      </c>
      <c r="AY53" s="37">
        <f t="shared" si="30"/>
        <v>0</v>
      </c>
      <c r="AZ53" s="37">
        <f t="shared" si="31"/>
        <v>0</v>
      </c>
      <c r="BA53" s="37">
        <f t="shared" si="32"/>
        <v>0</v>
      </c>
      <c r="BB53" s="37">
        <f t="shared" si="33"/>
        <v>0</v>
      </c>
      <c r="BC53" s="37">
        <f t="shared" si="34"/>
        <v>0</v>
      </c>
      <c r="BD53" s="38">
        <f t="shared" si="35"/>
        <v>0</v>
      </c>
      <c r="BE53" s="37">
        <f t="shared" si="36"/>
        <v>0</v>
      </c>
      <c r="BF53" s="54">
        <f t="shared" si="37"/>
        <v>0</v>
      </c>
    </row>
    <row r="54" spans="1:58" ht="31.5" x14ac:dyDescent="0.25">
      <c r="A54" s="401">
        <v>51</v>
      </c>
      <c r="B54" s="414" t="s">
        <v>474</v>
      </c>
      <c r="C54" s="407" t="s">
        <v>471</v>
      </c>
      <c r="D54" s="402"/>
      <c r="E54" s="330"/>
      <c r="F54" s="330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  <c r="AF54" s="330"/>
      <c r="AG54" s="330"/>
      <c r="AH54" s="330"/>
      <c r="AI54" s="330"/>
      <c r="AJ54" s="330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V54" s="37">
        <f t="shared" si="27"/>
        <v>0</v>
      </c>
      <c r="AW54" s="37">
        <f t="shared" si="28"/>
        <v>0</v>
      </c>
      <c r="AX54" s="37">
        <f t="shared" si="29"/>
        <v>0</v>
      </c>
      <c r="AY54" s="37">
        <f t="shared" si="30"/>
        <v>0</v>
      </c>
      <c r="AZ54" s="37">
        <f t="shared" si="31"/>
        <v>0</v>
      </c>
      <c r="BA54" s="37">
        <f t="shared" si="32"/>
        <v>0</v>
      </c>
      <c r="BB54" s="37">
        <f t="shared" si="33"/>
        <v>0</v>
      </c>
      <c r="BC54" s="37">
        <f t="shared" si="34"/>
        <v>0</v>
      </c>
      <c r="BD54" s="38">
        <f t="shared" si="35"/>
        <v>0</v>
      </c>
      <c r="BE54" s="37">
        <f t="shared" si="36"/>
        <v>0</v>
      </c>
      <c r="BF54" s="54">
        <f t="shared" si="37"/>
        <v>0</v>
      </c>
    </row>
    <row r="55" spans="1:58" ht="15.75" x14ac:dyDescent="0.25">
      <c r="A55" s="401">
        <v>52</v>
      </c>
      <c r="B55" s="323" t="s">
        <v>699</v>
      </c>
      <c r="C55" s="407" t="s">
        <v>471</v>
      </c>
      <c r="D55" s="402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330"/>
      <c r="AD55" s="330"/>
      <c r="AE55" s="330"/>
      <c r="AF55" s="330"/>
      <c r="AG55" s="330"/>
      <c r="AH55" s="330"/>
      <c r="AI55" s="330"/>
      <c r="AJ55" s="330"/>
      <c r="AK55" s="330"/>
      <c r="AL55" s="330"/>
      <c r="AM55" s="330"/>
      <c r="AN55" s="330"/>
      <c r="AO55" s="330"/>
      <c r="AP55" s="330"/>
      <c r="AQ55" s="330"/>
      <c r="AR55" s="330"/>
      <c r="AS55" s="330"/>
      <c r="AT55" s="330"/>
      <c r="AV55" s="37">
        <f t="shared" ref="AV55:AV58" si="38">SUM(D55)</f>
        <v>0</v>
      </c>
      <c r="AW55" s="37">
        <f t="shared" ref="AW55:AW58" si="39">+E55</f>
        <v>0</v>
      </c>
      <c r="AX55" s="37">
        <f t="shared" ref="AX55:AX58" si="40">+SUM(G55:P55)</f>
        <v>0</v>
      </c>
      <c r="AY55" s="37">
        <f t="shared" ref="AY55:AY58" si="41">+SUM(Q55:S55)</f>
        <v>0</v>
      </c>
      <c r="AZ55" s="37">
        <f t="shared" ref="AZ55:AZ58" si="42">+SUM(T55:W55)</f>
        <v>0</v>
      </c>
      <c r="BA55" s="37">
        <f t="shared" ref="BA55:BA58" si="43">+SUM(X55:AC55)</f>
        <v>0</v>
      </c>
      <c r="BB55" s="37">
        <f t="shared" ref="BB55:BB58" si="44">+SUM(AD55:AH55)</f>
        <v>0</v>
      </c>
      <c r="BC55" s="37">
        <f t="shared" ref="BC55:BC58" si="45">+SUM(AJ55:AL55)</f>
        <v>0</v>
      </c>
      <c r="BD55" s="38">
        <f t="shared" ref="BD55:BD58" si="46">+SUM(AM55:AP55)</f>
        <v>0</v>
      </c>
      <c r="BE55" s="37">
        <f>+SUM(AQ55:AT55)</f>
        <v>0</v>
      </c>
      <c r="BF55" s="54">
        <f t="shared" ref="BF55:BF58" si="47">SUM(AV55:BE55)</f>
        <v>0</v>
      </c>
    </row>
    <row r="56" spans="1:58" ht="15.75" x14ac:dyDescent="0.25">
      <c r="A56" s="401">
        <v>53</v>
      </c>
      <c r="B56" s="323" t="s">
        <v>700</v>
      </c>
      <c r="C56" s="407" t="s">
        <v>471</v>
      </c>
      <c r="D56" s="402"/>
      <c r="E56" s="330"/>
      <c r="F56" s="330"/>
      <c r="G56" s="330"/>
      <c r="H56" s="330"/>
      <c r="I56" s="330"/>
      <c r="J56" s="330"/>
      <c r="K56" s="330"/>
      <c r="L56" s="330"/>
      <c r="M56" s="330"/>
      <c r="N56" s="330"/>
      <c r="O56" s="330"/>
      <c r="P56" s="330"/>
      <c r="Q56" s="330"/>
      <c r="R56" s="330"/>
      <c r="S56" s="330"/>
      <c r="T56" s="330"/>
      <c r="U56" s="330"/>
      <c r="V56" s="330"/>
      <c r="W56" s="330"/>
      <c r="X56" s="330"/>
      <c r="Y56" s="330"/>
      <c r="Z56" s="330"/>
      <c r="AA56" s="330"/>
      <c r="AB56" s="330"/>
      <c r="AC56" s="330"/>
      <c r="AD56" s="330"/>
      <c r="AE56" s="330"/>
      <c r="AF56" s="330"/>
      <c r="AG56" s="330"/>
      <c r="AH56" s="330"/>
      <c r="AI56" s="330"/>
      <c r="AJ56" s="330"/>
      <c r="AK56" s="330"/>
      <c r="AL56" s="330"/>
      <c r="AM56" s="330"/>
      <c r="AN56" s="330"/>
      <c r="AO56" s="330"/>
      <c r="AP56" s="330"/>
      <c r="AQ56" s="330"/>
      <c r="AR56" s="330"/>
      <c r="AS56" s="330"/>
      <c r="AT56" s="330"/>
      <c r="AV56" s="37">
        <f t="shared" si="38"/>
        <v>0</v>
      </c>
      <c r="AW56" s="37">
        <f t="shared" si="39"/>
        <v>0</v>
      </c>
      <c r="AX56" s="37">
        <f t="shared" si="40"/>
        <v>0</v>
      </c>
      <c r="AY56" s="37">
        <f t="shared" si="41"/>
        <v>0</v>
      </c>
      <c r="AZ56" s="37">
        <f t="shared" si="42"/>
        <v>0</v>
      </c>
      <c r="BA56" s="37">
        <f t="shared" si="43"/>
        <v>0</v>
      </c>
      <c r="BB56" s="37">
        <f t="shared" si="44"/>
        <v>0</v>
      </c>
      <c r="BC56" s="37">
        <f t="shared" si="45"/>
        <v>0</v>
      </c>
      <c r="BD56" s="38">
        <f t="shared" si="46"/>
        <v>0</v>
      </c>
      <c r="BE56" s="37">
        <f t="shared" ref="BE56:BE58" si="48">+SUM(AQ56:AT56)</f>
        <v>0</v>
      </c>
      <c r="BF56" s="54">
        <f t="shared" si="47"/>
        <v>0</v>
      </c>
    </row>
    <row r="57" spans="1:58" ht="15.75" x14ac:dyDescent="0.25">
      <c r="A57" s="401">
        <v>54</v>
      </c>
      <c r="B57" s="323" t="s">
        <v>701</v>
      </c>
      <c r="C57" s="407" t="s">
        <v>471</v>
      </c>
      <c r="D57" s="402"/>
      <c r="E57" s="330"/>
      <c r="F57" s="330"/>
      <c r="G57" s="330"/>
      <c r="H57" s="330"/>
      <c r="I57" s="330"/>
      <c r="J57" s="330"/>
      <c r="K57" s="330"/>
      <c r="L57" s="330"/>
      <c r="M57" s="330"/>
      <c r="N57" s="330"/>
      <c r="O57" s="330"/>
      <c r="P57" s="330"/>
      <c r="Q57" s="330"/>
      <c r="R57" s="330"/>
      <c r="S57" s="330"/>
      <c r="T57" s="330"/>
      <c r="U57" s="330"/>
      <c r="V57" s="330"/>
      <c r="W57" s="330"/>
      <c r="X57" s="330"/>
      <c r="Y57" s="330"/>
      <c r="Z57" s="330"/>
      <c r="AA57" s="330"/>
      <c r="AB57" s="330"/>
      <c r="AC57" s="330"/>
      <c r="AD57" s="330"/>
      <c r="AE57" s="330"/>
      <c r="AF57" s="330"/>
      <c r="AG57" s="330"/>
      <c r="AH57" s="330"/>
      <c r="AI57" s="330"/>
      <c r="AJ57" s="330"/>
      <c r="AK57" s="330"/>
      <c r="AL57" s="330"/>
      <c r="AM57" s="330"/>
      <c r="AN57" s="330"/>
      <c r="AO57" s="330"/>
      <c r="AP57" s="330"/>
      <c r="AQ57" s="330"/>
      <c r="AR57" s="330"/>
      <c r="AS57" s="330"/>
      <c r="AT57" s="330"/>
      <c r="AV57" s="37">
        <f t="shared" si="38"/>
        <v>0</v>
      </c>
      <c r="AW57" s="37">
        <f t="shared" si="39"/>
        <v>0</v>
      </c>
      <c r="AX57" s="37">
        <f t="shared" si="40"/>
        <v>0</v>
      </c>
      <c r="AY57" s="37">
        <f t="shared" si="41"/>
        <v>0</v>
      </c>
      <c r="AZ57" s="37">
        <f t="shared" si="42"/>
        <v>0</v>
      </c>
      <c r="BA57" s="37">
        <f t="shared" si="43"/>
        <v>0</v>
      </c>
      <c r="BB57" s="37">
        <f t="shared" si="44"/>
        <v>0</v>
      </c>
      <c r="BC57" s="37">
        <f t="shared" si="45"/>
        <v>0</v>
      </c>
      <c r="BD57" s="38">
        <f t="shared" si="46"/>
        <v>0</v>
      </c>
      <c r="BE57" s="37">
        <f t="shared" si="48"/>
        <v>0</v>
      </c>
      <c r="BF57" s="54">
        <f t="shared" si="47"/>
        <v>0</v>
      </c>
    </row>
    <row r="58" spans="1:58" x14ac:dyDescent="0.25">
      <c r="A58" s="401">
        <v>55</v>
      </c>
      <c r="B58" s="415" t="s">
        <v>262</v>
      </c>
      <c r="C58" s="407" t="s">
        <v>265</v>
      </c>
      <c r="D58" s="402"/>
      <c r="E58" s="330"/>
      <c r="F58" s="330"/>
      <c r="G58" s="330"/>
      <c r="H58" s="330"/>
      <c r="I58" s="330"/>
      <c r="J58" s="330"/>
      <c r="K58" s="330"/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0"/>
      <c r="Y58" s="330"/>
      <c r="Z58" s="330"/>
      <c r="AA58" s="330"/>
      <c r="AB58" s="330"/>
      <c r="AC58" s="330"/>
      <c r="AD58" s="330"/>
      <c r="AE58" s="330"/>
      <c r="AF58" s="330"/>
      <c r="AG58" s="330"/>
      <c r="AH58" s="330"/>
      <c r="AI58" s="330"/>
      <c r="AJ58" s="330"/>
      <c r="AK58" s="330"/>
      <c r="AL58" s="330"/>
      <c r="AM58" s="330"/>
      <c r="AN58" s="330"/>
      <c r="AO58" s="330"/>
      <c r="AP58" s="330"/>
      <c r="AQ58" s="330"/>
      <c r="AR58" s="330"/>
      <c r="AS58" s="330"/>
      <c r="AT58" s="330"/>
      <c r="AV58" s="37">
        <f t="shared" si="38"/>
        <v>0</v>
      </c>
      <c r="AW58" s="37">
        <f t="shared" si="39"/>
        <v>0</v>
      </c>
      <c r="AX58" s="37">
        <f t="shared" si="40"/>
        <v>0</v>
      </c>
      <c r="AY58" s="37">
        <f t="shared" si="41"/>
        <v>0</v>
      </c>
      <c r="AZ58" s="37">
        <f t="shared" si="42"/>
        <v>0</v>
      </c>
      <c r="BA58" s="37">
        <f t="shared" si="43"/>
        <v>0</v>
      </c>
      <c r="BB58" s="37">
        <f t="shared" si="44"/>
        <v>0</v>
      </c>
      <c r="BC58" s="37">
        <f t="shared" si="45"/>
        <v>0</v>
      </c>
      <c r="BD58" s="38">
        <f t="shared" si="46"/>
        <v>0</v>
      </c>
      <c r="BE58" s="37">
        <f t="shared" si="48"/>
        <v>0</v>
      </c>
      <c r="BF58" s="54">
        <f t="shared" si="47"/>
        <v>0</v>
      </c>
    </row>
    <row r="59" spans="1:58" ht="15.75" x14ac:dyDescent="0.25">
      <c r="A59" s="401">
        <v>56</v>
      </c>
      <c r="B59" s="416" t="s">
        <v>442</v>
      </c>
      <c r="C59" s="410" t="s">
        <v>564</v>
      </c>
      <c r="D59" s="402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0"/>
      <c r="U59" s="330"/>
      <c r="V59" s="330"/>
      <c r="W59" s="330"/>
      <c r="X59" s="330"/>
      <c r="Y59" s="330"/>
      <c r="Z59" s="330"/>
      <c r="AA59" s="330"/>
      <c r="AB59" s="330"/>
      <c r="AC59" s="330"/>
      <c r="AD59" s="330"/>
      <c r="AE59" s="330"/>
      <c r="AF59" s="330"/>
      <c r="AG59" s="330"/>
      <c r="AH59" s="330"/>
      <c r="AI59" s="330"/>
      <c r="AJ59" s="330"/>
      <c r="AK59" s="330"/>
      <c r="AL59" s="330"/>
      <c r="AM59" s="330"/>
      <c r="AN59" s="330"/>
      <c r="AO59" s="330"/>
      <c r="AP59" s="330"/>
      <c r="AQ59" s="330"/>
      <c r="AR59" s="330"/>
      <c r="AS59" s="330"/>
      <c r="AT59" s="330"/>
      <c r="AV59" s="37">
        <f t="shared" si="27"/>
        <v>0</v>
      </c>
      <c r="AW59" s="37">
        <f t="shared" si="28"/>
        <v>0</v>
      </c>
      <c r="AX59" s="37">
        <f t="shared" si="29"/>
        <v>0</v>
      </c>
      <c r="AY59" s="37">
        <f t="shared" si="30"/>
        <v>0</v>
      </c>
      <c r="AZ59" s="37">
        <f t="shared" si="31"/>
        <v>0</v>
      </c>
      <c r="BA59" s="37">
        <f t="shared" si="32"/>
        <v>0</v>
      </c>
      <c r="BB59" s="37">
        <f t="shared" si="33"/>
        <v>0</v>
      </c>
      <c r="BC59" s="37">
        <f t="shared" si="34"/>
        <v>0</v>
      </c>
      <c r="BD59" s="38">
        <f t="shared" si="35"/>
        <v>0</v>
      </c>
      <c r="BE59" s="37">
        <f t="shared" si="36"/>
        <v>0</v>
      </c>
      <c r="BF59" s="54">
        <f t="shared" si="37"/>
        <v>0</v>
      </c>
    </row>
    <row r="60" spans="1:58" x14ac:dyDescent="0.25">
      <c r="A60" s="401">
        <v>57</v>
      </c>
      <c r="B60" s="417" t="s">
        <v>585</v>
      </c>
      <c r="C60" s="410" t="s">
        <v>565</v>
      </c>
      <c r="D60" s="402"/>
      <c r="E60" s="330"/>
      <c r="F60" s="330"/>
      <c r="G60" s="330"/>
      <c r="H60" s="330"/>
      <c r="I60" s="330"/>
      <c r="J60" s="330"/>
      <c r="K60" s="330"/>
      <c r="L60" s="330"/>
      <c r="M60" s="330"/>
      <c r="N60" s="330"/>
      <c r="O60" s="330"/>
      <c r="P60" s="330"/>
      <c r="Q60" s="330"/>
      <c r="R60" s="330"/>
      <c r="S60" s="330"/>
      <c r="T60" s="330"/>
      <c r="U60" s="330"/>
      <c r="V60" s="330"/>
      <c r="W60" s="330"/>
      <c r="X60" s="330"/>
      <c r="Y60" s="330"/>
      <c r="Z60" s="330"/>
      <c r="AA60" s="330"/>
      <c r="AB60" s="330"/>
      <c r="AC60" s="330"/>
      <c r="AD60" s="330"/>
      <c r="AE60" s="330"/>
      <c r="AF60" s="330"/>
      <c r="AG60" s="330"/>
      <c r="AH60" s="330"/>
      <c r="AI60" s="330"/>
      <c r="AJ60" s="330"/>
      <c r="AK60" s="330"/>
      <c r="AL60" s="330"/>
      <c r="AM60" s="330"/>
      <c r="AN60" s="330"/>
      <c r="AO60" s="330"/>
      <c r="AP60" s="330"/>
      <c r="AQ60" s="330"/>
      <c r="AR60" s="330"/>
      <c r="AS60" s="330"/>
      <c r="AT60" s="330"/>
      <c r="AV60" s="37">
        <f t="shared" si="27"/>
        <v>0</v>
      </c>
      <c r="AW60" s="37">
        <f t="shared" si="28"/>
        <v>0</v>
      </c>
      <c r="AX60" s="37">
        <f t="shared" si="29"/>
        <v>0</v>
      </c>
      <c r="AY60" s="37">
        <f t="shared" si="30"/>
        <v>0</v>
      </c>
      <c r="AZ60" s="37">
        <f t="shared" si="31"/>
        <v>0</v>
      </c>
      <c r="BA60" s="37">
        <f t="shared" si="32"/>
        <v>0</v>
      </c>
      <c r="BB60" s="37">
        <f t="shared" si="33"/>
        <v>0</v>
      </c>
      <c r="BC60" s="37">
        <f t="shared" si="34"/>
        <v>0</v>
      </c>
      <c r="BD60" s="38">
        <f t="shared" si="35"/>
        <v>0</v>
      </c>
      <c r="BE60" s="37">
        <f t="shared" si="36"/>
        <v>0</v>
      </c>
      <c r="BF60" s="54">
        <f>SUM(AV60:BE60)</f>
        <v>0</v>
      </c>
    </row>
    <row r="61" spans="1:58" x14ac:dyDescent="0.25">
      <c r="A61" s="401">
        <v>58</v>
      </c>
      <c r="B61" s="411" t="s">
        <v>429</v>
      </c>
      <c r="C61" s="410" t="s">
        <v>565</v>
      </c>
      <c r="D61" s="402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E61" s="330"/>
      <c r="AF61" s="330"/>
      <c r="AG61" s="330"/>
      <c r="AH61" s="330"/>
      <c r="AI61" s="330"/>
      <c r="AJ61" s="330"/>
      <c r="AK61" s="330"/>
      <c r="AL61" s="330"/>
      <c r="AM61" s="330"/>
      <c r="AN61" s="330"/>
      <c r="AO61" s="330"/>
      <c r="AP61" s="330"/>
      <c r="AQ61" s="330"/>
      <c r="AR61" s="330"/>
      <c r="AS61" s="330"/>
      <c r="AT61" s="330"/>
      <c r="AV61" s="37">
        <f t="shared" si="27"/>
        <v>0</v>
      </c>
      <c r="AW61" s="37">
        <f t="shared" si="28"/>
        <v>0</v>
      </c>
      <c r="AX61" s="37">
        <f t="shared" si="29"/>
        <v>0</v>
      </c>
      <c r="AY61" s="37">
        <f t="shared" si="30"/>
        <v>0</v>
      </c>
      <c r="AZ61" s="37">
        <f t="shared" si="31"/>
        <v>0</v>
      </c>
      <c r="BA61" s="37">
        <f t="shared" si="32"/>
        <v>0</v>
      </c>
      <c r="BB61" s="37">
        <f t="shared" si="33"/>
        <v>0</v>
      </c>
      <c r="BC61" s="37">
        <f t="shared" si="34"/>
        <v>0</v>
      </c>
      <c r="BD61" s="38">
        <f t="shared" si="35"/>
        <v>0</v>
      </c>
      <c r="BE61" s="37">
        <f t="shared" si="36"/>
        <v>0</v>
      </c>
      <c r="BF61" s="54">
        <f t="shared" si="37"/>
        <v>0</v>
      </c>
    </row>
    <row r="62" spans="1:58" x14ac:dyDescent="0.25">
      <c r="A62" s="401">
        <v>59</v>
      </c>
      <c r="B62" s="411" t="s">
        <v>636</v>
      </c>
      <c r="C62" s="410" t="s">
        <v>565</v>
      </c>
      <c r="D62" s="402"/>
      <c r="E62" s="330"/>
      <c r="F62" s="330"/>
      <c r="G62" s="330"/>
      <c r="H62" s="330"/>
      <c r="I62" s="330"/>
      <c r="J62" s="330"/>
      <c r="K62" s="330"/>
      <c r="L62" s="330"/>
      <c r="M62" s="330"/>
      <c r="N62" s="330"/>
      <c r="O62" s="330"/>
      <c r="P62" s="330"/>
      <c r="Q62" s="330"/>
      <c r="R62" s="330"/>
      <c r="S62" s="330"/>
      <c r="T62" s="330"/>
      <c r="U62" s="330"/>
      <c r="V62" s="330"/>
      <c r="W62" s="330"/>
      <c r="X62" s="330"/>
      <c r="Y62" s="330"/>
      <c r="Z62" s="330"/>
      <c r="AA62" s="330"/>
      <c r="AB62" s="330"/>
      <c r="AC62" s="330"/>
      <c r="AD62" s="330"/>
      <c r="AE62" s="330"/>
      <c r="AF62" s="330"/>
      <c r="AG62" s="330"/>
      <c r="AH62" s="330"/>
      <c r="AI62" s="330"/>
      <c r="AJ62" s="330"/>
      <c r="AK62" s="330"/>
      <c r="AL62" s="330"/>
      <c r="AM62" s="330"/>
      <c r="AN62" s="330"/>
      <c r="AO62" s="330"/>
      <c r="AP62" s="330"/>
      <c r="AQ62" s="330"/>
      <c r="AR62" s="330"/>
      <c r="AS62" s="330"/>
      <c r="AT62" s="330"/>
      <c r="AV62" s="37">
        <f t="shared" si="27"/>
        <v>0</v>
      </c>
      <c r="AW62" s="37">
        <f t="shared" si="28"/>
        <v>0</v>
      </c>
      <c r="AX62" s="37">
        <f t="shared" si="29"/>
        <v>0</v>
      </c>
      <c r="AY62" s="37">
        <f t="shared" si="30"/>
        <v>0</v>
      </c>
      <c r="AZ62" s="37">
        <f t="shared" si="31"/>
        <v>0</v>
      </c>
      <c r="BA62" s="37">
        <f t="shared" si="32"/>
        <v>0</v>
      </c>
      <c r="BB62" s="37">
        <f t="shared" si="33"/>
        <v>0</v>
      </c>
      <c r="BC62" s="37">
        <f t="shared" si="34"/>
        <v>0</v>
      </c>
      <c r="BD62" s="38">
        <f t="shared" si="35"/>
        <v>0</v>
      </c>
      <c r="BE62" s="37">
        <f t="shared" si="36"/>
        <v>0</v>
      </c>
      <c r="BF62" s="54">
        <f t="shared" si="37"/>
        <v>0</v>
      </c>
    </row>
    <row r="63" spans="1:58" x14ac:dyDescent="0.25">
      <c r="A63" s="401">
        <v>60</v>
      </c>
      <c r="B63" s="418" t="s">
        <v>440</v>
      </c>
      <c r="C63" s="410" t="s">
        <v>565</v>
      </c>
      <c r="D63" s="402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0"/>
      <c r="U63" s="330"/>
      <c r="V63" s="330"/>
      <c r="W63" s="330"/>
      <c r="X63" s="330"/>
      <c r="Y63" s="330"/>
      <c r="Z63" s="330"/>
      <c r="AA63" s="330"/>
      <c r="AB63" s="330"/>
      <c r="AC63" s="330"/>
      <c r="AD63" s="330"/>
      <c r="AE63" s="330"/>
      <c r="AF63" s="330"/>
      <c r="AG63" s="330"/>
      <c r="AH63" s="330"/>
      <c r="AI63" s="330"/>
      <c r="AJ63" s="330"/>
      <c r="AK63" s="330"/>
      <c r="AL63" s="330"/>
      <c r="AM63" s="330"/>
      <c r="AN63" s="330"/>
      <c r="AO63" s="330"/>
      <c r="AP63" s="330"/>
      <c r="AQ63" s="330"/>
      <c r="AR63" s="330"/>
      <c r="AS63" s="330"/>
      <c r="AT63" s="330"/>
      <c r="AV63" s="37">
        <f t="shared" si="27"/>
        <v>0</v>
      </c>
      <c r="AW63" s="37">
        <f t="shared" si="28"/>
        <v>0</v>
      </c>
      <c r="AX63" s="37">
        <f t="shared" si="29"/>
        <v>0</v>
      </c>
      <c r="AY63" s="37">
        <f t="shared" si="30"/>
        <v>0</v>
      </c>
      <c r="AZ63" s="37">
        <f t="shared" si="31"/>
        <v>0</v>
      </c>
      <c r="BA63" s="37">
        <f t="shared" si="32"/>
        <v>0</v>
      </c>
      <c r="BB63" s="37">
        <f t="shared" si="33"/>
        <v>0</v>
      </c>
      <c r="BC63" s="37">
        <f t="shared" si="34"/>
        <v>0</v>
      </c>
      <c r="BD63" s="38">
        <f t="shared" si="35"/>
        <v>0</v>
      </c>
      <c r="BE63" s="37">
        <f t="shared" si="36"/>
        <v>0</v>
      </c>
      <c r="BF63" s="54">
        <f t="shared" si="37"/>
        <v>0</v>
      </c>
    </row>
    <row r="64" spans="1:58" x14ac:dyDescent="0.25">
      <c r="A64" s="401">
        <v>61</v>
      </c>
      <c r="B64" s="419" t="s">
        <v>438</v>
      </c>
      <c r="C64" s="410" t="s">
        <v>565</v>
      </c>
      <c r="D64" s="402"/>
      <c r="E64" s="330"/>
      <c r="F64" s="330"/>
      <c r="G64" s="330"/>
      <c r="H64" s="330"/>
      <c r="I64" s="330"/>
      <c r="J64" s="330"/>
      <c r="K64" s="330"/>
      <c r="L64" s="330"/>
      <c r="M64" s="330"/>
      <c r="N64" s="330"/>
      <c r="O64" s="330"/>
      <c r="P64" s="330"/>
      <c r="Q64" s="330"/>
      <c r="R64" s="330"/>
      <c r="S64" s="330"/>
      <c r="T64" s="330"/>
      <c r="U64" s="330"/>
      <c r="V64" s="330"/>
      <c r="W64" s="330"/>
      <c r="X64" s="330"/>
      <c r="Y64" s="330"/>
      <c r="Z64" s="330"/>
      <c r="AA64" s="330"/>
      <c r="AB64" s="330"/>
      <c r="AC64" s="330"/>
      <c r="AD64" s="330"/>
      <c r="AE64" s="330"/>
      <c r="AF64" s="330"/>
      <c r="AG64" s="330"/>
      <c r="AH64" s="330"/>
      <c r="AI64" s="330"/>
      <c r="AJ64" s="330"/>
      <c r="AK64" s="330"/>
      <c r="AL64" s="330"/>
      <c r="AM64" s="330"/>
      <c r="AN64" s="330"/>
      <c r="AO64" s="330"/>
      <c r="AP64" s="330"/>
      <c r="AQ64" s="330"/>
      <c r="AR64" s="330"/>
      <c r="AS64" s="330"/>
      <c r="AT64" s="330"/>
      <c r="AV64" s="37">
        <f t="shared" si="27"/>
        <v>0</v>
      </c>
      <c r="AW64" s="37">
        <f t="shared" si="28"/>
        <v>0</v>
      </c>
      <c r="AX64" s="37">
        <f t="shared" si="29"/>
        <v>0</v>
      </c>
      <c r="AY64" s="37">
        <f t="shared" si="30"/>
        <v>0</v>
      </c>
      <c r="AZ64" s="37">
        <f t="shared" si="31"/>
        <v>0</v>
      </c>
      <c r="BA64" s="37">
        <f t="shared" si="32"/>
        <v>0</v>
      </c>
      <c r="BB64" s="37">
        <f t="shared" si="33"/>
        <v>0</v>
      </c>
      <c r="BC64" s="37">
        <f t="shared" si="34"/>
        <v>0</v>
      </c>
      <c r="BD64" s="38">
        <f t="shared" si="35"/>
        <v>0</v>
      </c>
      <c r="BE64" s="37">
        <f t="shared" si="36"/>
        <v>0</v>
      </c>
      <c r="BF64" s="54">
        <f t="shared" si="37"/>
        <v>0</v>
      </c>
    </row>
    <row r="65" spans="1:58" ht="15.75" x14ac:dyDescent="0.25">
      <c r="A65" s="401">
        <v>62</v>
      </c>
      <c r="B65" s="420" t="s">
        <v>447</v>
      </c>
      <c r="C65" s="410" t="s">
        <v>566</v>
      </c>
      <c r="D65" s="402"/>
      <c r="E65" s="330"/>
      <c r="F65" s="330"/>
      <c r="G65" s="330"/>
      <c r="H65" s="330"/>
      <c r="I65" s="330"/>
      <c r="J65" s="330"/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0"/>
      <c r="AD65" s="330"/>
      <c r="AE65" s="330"/>
      <c r="AF65" s="330"/>
      <c r="AG65" s="330"/>
      <c r="AH65" s="330"/>
      <c r="AI65" s="330"/>
      <c r="AJ65" s="330"/>
      <c r="AK65" s="330"/>
      <c r="AL65" s="330"/>
      <c r="AM65" s="330"/>
      <c r="AN65" s="330"/>
      <c r="AO65" s="330"/>
      <c r="AP65" s="330"/>
      <c r="AQ65" s="330"/>
      <c r="AR65" s="330"/>
      <c r="AS65" s="330"/>
      <c r="AT65" s="330"/>
      <c r="AV65" s="37">
        <f t="shared" si="27"/>
        <v>0</v>
      </c>
      <c r="AW65" s="37">
        <f t="shared" si="28"/>
        <v>0</v>
      </c>
      <c r="AX65" s="37">
        <f t="shared" si="29"/>
        <v>0</v>
      </c>
      <c r="AY65" s="37">
        <f t="shared" si="30"/>
        <v>0</v>
      </c>
      <c r="AZ65" s="37">
        <f t="shared" si="31"/>
        <v>0</v>
      </c>
      <c r="BA65" s="37">
        <f t="shared" si="32"/>
        <v>0</v>
      </c>
      <c r="BB65" s="37">
        <f t="shared" si="33"/>
        <v>0</v>
      </c>
      <c r="BC65" s="37">
        <f t="shared" si="34"/>
        <v>0</v>
      </c>
      <c r="BD65" s="38">
        <f t="shared" si="35"/>
        <v>0</v>
      </c>
      <c r="BE65" s="37">
        <f t="shared" si="36"/>
        <v>0</v>
      </c>
      <c r="BF65" s="54">
        <f t="shared" si="37"/>
        <v>0</v>
      </c>
    </row>
    <row r="66" spans="1:58" ht="15.75" x14ac:dyDescent="0.25">
      <c r="A66" s="401">
        <v>63</v>
      </c>
      <c r="B66" s="420" t="s">
        <v>452</v>
      </c>
      <c r="C66" s="410" t="s">
        <v>566</v>
      </c>
      <c r="D66" s="402"/>
      <c r="E66" s="330"/>
      <c r="F66" s="330"/>
      <c r="G66" s="330"/>
      <c r="H66" s="330"/>
      <c r="I66" s="330"/>
      <c r="J66" s="330"/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0"/>
      <c r="AD66" s="330"/>
      <c r="AE66" s="330"/>
      <c r="AF66" s="330"/>
      <c r="AG66" s="330"/>
      <c r="AH66" s="330"/>
      <c r="AI66" s="330"/>
      <c r="AJ66" s="330"/>
      <c r="AK66" s="330"/>
      <c r="AL66" s="330"/>
      <c r="AM66" s="330"/>
      <c r="AN66" s="330"/>
      <c r="AO66" s="330"/>
      <c r="AP66" s="330"/>
      <c r="AQ66" s="330"/>
      <c r="AR66" s="330"/>
      <c r="AS66" s="330"/>
      <c r="AT66" s="330"/>
      <c r="AV66" s="37">
        <f t="shared" si="27"/>
        <v>0</v>
      </c>
      <c r="AW66" s="37">
        <f t="shared" si="28"/>
        <v>0</v>
      </c>
      <c r="AX66" s="37">
        <f t="shared" si="29"/>
        <v>0</v>
      </c>
      <c r="AY66" s="37">
        <f t="shared" si="30"/>
        <v>0</v>
      </c>
      <c r="AZ66" s="37">
        <f t="shared" si="31"/>
        <v>0</v>
      </c>
      <c r="BA66" s="37">
        <f t="shared" si="32"/>
        <v>0</v>
      </c>
      <c r="BB66" s="37">
        <f t="shared" si="33"/>
        <v>0</v>
      </c>
      <c r="BC66" s="37">
        <f t="shared" si="34"/>
        <v>0</v>
      </c>
      <c r="BD66" s="38">
        <f t="shared" si="35"/>
        <v>0</v>
      </c>
      <c r="BE66" s="37">
        <f t="shared" si="36"/>
        <v>0</v>
      </c>
      <c r="BF66" s="54">
        <f t="shared" si="37"/>
        <v>0</v>
      </c>
    </row>
    <row r="67" spans="1:58" x14ac:dyDescent="0.25">
      <c r="A67" s="401">
        <v>64</v>
      </c>
      <c r="B67" s="421" t="s">
        <v>208</v>
      </c>
      <c r="C67" s="410" t="s">
        <v>567</v>
      </c>
      <c r="D67" s="402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0"/>
      <c r="AD67" s="330"/>
      <c r="AE67" s="330"/>
      <c r="AF67" s="330"/>
      <c r="AG67" s="330"/>
      <c r="AH67" s="330"/>
      <c r="AI67" s="330"/>
      <c r="AJ67" s="330"/>
      <c r="AK67" s="330"/>
      <c r="AL67" s="330"/>
      <c r="AM67" s="330"/>
      <c r="AN67" s="330"/>
      <c r="AO67" s="330"/>
      <c r="AP67" s="330"/>
      <c r="AQ67" s="330"/>
      <c r="AR67" s="330"/>
      <c r="AS67" s="330"/>
      <c r="AT67" s="330"/>
      <c r="AV67" s="37">
        <f t="shared" si="27"/>
        <v>0</v>
      </c>
      <c r="AW67" s="37">
        <f t="shared" si="28"/>
        <v>0</v>
      </c>
      <c r="AX67" s="37">
        <f t="shared" si="29"/>
        <v>0</v>
      </c>
      <c r="AY67" s="37">
        <f t="shared" si="30"/>
        <v>0</v>
      </c>
      <c r="AZ67" s="37">
        <f t="shared" si="31"/>
        <v>0</v>
      </c>
      <c r="BA67" s="37">
        <f t="shared" si="32"/>
        <v>0</v>
      </c>
      <c r="BB67" s="37">
        <f t="shared" si="33"/>
        <v>0</v>
      </c>
      <c r="BC67" s="37">
        <f t="shared" si="34"/>
        <v>0</v>
      </c>
      <c r="BD67" s="38">
        <f t="shared" si="35"/>
        <v>0</v>
      </c>
      <c r="BE67" s="37">
        <f t="shared" si="36"/>
        <v>0</v>
      </c>
      <c r="BF67" s="54">
        <f t="shared" si="37"/>
        <v>0</v>
      </c>
    </row>
    <row r="68" spans="1:58" x14ac:dyDescent="0.25">
      <c r="A68" s="401">
        <v>65</v>
      </c>
      <c r="B68" s="421" t="s">
        <v>199</v>
      </c>
      <c r="C68" s="410" t="s">
        <v>567</v>
      </c>
      <c r="D68" s="402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  <c r="AF68" s="330"/>
      <c r="AG68" s="330"/>
      <c r="AH68" s="330"/>
      <c r="AI68" s="330"/>
      <c r="AJ68" s="330"/>
      <c r="AK68" s="330"/>
      <c r="AL68" s="330"/>
      <c r="AM68" s="330"/>
      <c r="AN68" s="330"/>
      <c r="AO68" s="330"/>
      <c r="AP68" s="330"/>
      <c r="AQ68" s="330"/>
      <c r="AR68" s="330"/>
      <c r="AS68" s="330"/>
      <c r="AT68" s="330"/>
      <c r="AU68">
        <v>0</v>
      </c>
      <c r="AV68" s="37">
        <f t="shared" si="27"/>
        <v>0</v>
      </c>
      <c r="AW68" s="37">
        <f t="shared" si="28"/>
        <v>0</v>
      </c>
      <c r="AX68" s="37">
        <f t="shared" si="29"/>
        <v>0</v>
      </c>
      <c r="AY68" s="37">
        <f t="shared" si="30"/>
        <v>0</v>
      </c>
      <c r="AZ68" s="37">
        <f t="shared" si="31"/>
        <v>0</v>
      </c>
      <c r="BA68" s="37">
        <f t="shared" si="32"/>
        <v>0</v>
      </c>
      <c r="BB68" s="37">
        <f t="shared" si="33"/>
        <v>0</v>
      </c>
      <c r="BC68" s="37">
        <f t="shared" si="34"/>
        <v>0</v>
      </c>
      <c r="BD68" s="38">
        <f t="shared" si="35"/>
        <v>0</v>
      </c>
      <c r="BE68" s="37">
        <f t="shared" si="36"/>
        <v>0</v>
      </c>
      <c r="BF68" s="54">
        <f t="shared" si="37"/>
        <v>0</v>
      </c>
    </row>
    <row r="69" spans="1:58" x14ac:dyDescent="0.25">
      <c r="A69" s="401">
        <v>66</v>
      </c>
      <c r="B69" s="421" t="s">
        <v>204</v>
      </c>
      <c r="C69" s="410" t="s">
        <v>567</v>
      </c>
      <c r="D69" s="402"/>
      <c r="E69" s="330"/>
      <c r="F69" s="330"/>
      <c r="G69" s="330"/>
      <c r="H69" s="330"/>
      <c r="I69" s="330"/>
      <c r="J69" s="330"/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0"/>
      <c r="AD69" s="330"/>
      <c r="AE69" s="330"/>
      <c r="AF69" s="330"/>
      <c r="AG69" s="330"/>
      <c r="AH69" s="330"/>
      <c r="AI69" s="330"/>
      <c r="AJ69" s="330"/>
      <c r="AK69" s="330"/>
      <c r="AL69" s="330"/>
      <c r="AM69" s="330"/>
      <c r="AN69" s="330"/>
      <c r="AO69" s="330"/>
      <c r="AP69" s="330"/>
      <c r="AQ69" s="330"/>
      <c r="AR69" s="330"/>
      <c r="AS69" s="330"/>
      <c r="AT69" s="330"/>
      <c r="AU69">
        <v>0</v>
      </c>
      <c r="AV69" s="37">
        <f t="shared" si="27"/>
        <v>0</v>
      </c>
      <c r="AW69" s="37">
        <f t="shared" si="28"/>
        <v>0</v>
      </c>
      <c r="AX69" s="37">
        <f t="shared" si="29"/>
        <v>0</v>
      </c>
      <c r="AY69" s="37">
        <f t="shared" si="30"/>
        <v>0</v>
      </c>
      <c r="AZ69" s="37">
        <f t="shared" si="31"/>
        <v>0</v>
      </c>
      <c r="BA69" s="37">
        <f t="shared" si="32"/>
        <v>0</v>
      </c>
      <c r="BB69" s="37">
        <f t="shared" si="33"/>
        <v>0</v>
      </c>
      <c r="BC69" s="37">
        <f t="shared" si="34"/>
        <v>0</v>
      </c>
      <c r="BD69" s="38">
        <f t="shared" si="35"/>
        <v>0</v>
      </c>
      <c r="BE69" s="37">
        <f t="shared" si="36"/>
        <v>0</v>
      </c>
      <c r="BF69" s="54">
        <f t="shared" si="37"/>
        <v>0</v>
      </c>
    </row>
    <row r="70" spans="1:58" x14ac:dyDescent="0.25">
      <c r="A70" s="401">
        <v>67</v>
      </c>
      <c r="B70" s="404" t="s">
        <v>545</v>
      </c>
      <c r="C70" s="405" t="s">
        <v>166</v>
      </c>
      <c r="D70" s="386"/>
      <c r="E70" s="386"/>
      <c r="F70" s="386"/>
      <c r="G70" s="386"/>
      <c r="H70" s="386"/>
      <c r="I70" s="386"/>
      <c r="J70" s="386"/>
      <c r="K70" s="386"/>
      <c r="L70" s="386"/>
      <c r="M70" s="386"/>
      <c r="N70" s="386"/>
      <c r="O70" s="386"/>
      <c r="P70" s="386"/>
      <c r="Q70" s="386"/>
      <c r="R70" s="386"/>
      <c r="S70" s="386"/>
      <c r="T70" s="386"/>
      <c r="U70" s="386"/>
      <c r="V70" s="386"/>
      <c r="W70" s="386"/>
      <c r="X70" s="386"/>
      <c r="Y70" s="386"/>
      <c r="Z70" s="386"/>
      <c r="AA70" s="386"/>
      <c r="AB70" s="386"/>
      <c r="AC70" s="386"/>
      <c r="AD70" s="386"/>
      <c r="AE70" s="386"/>
      <c r="AF70" s="386"/>
      <c r="AG70" s="386"/>
      <c r="AH70" s="386"/>
      <c r="AI70" s="386"/>
      <c r="AJ70" s="386"/>
      <c r="AK70" s="386"/>
      <c r="AL70" s="386"/>
      <c r="AM70" s="386"/>
      <c r="AN70" s="386"/>
      <c r="AO70" s="386"/>
      <c r="AP70" s="386"/>
      <c r="AQ70" s="386"/>
      <c r="AR70" s="386"/>
      <c r="AS70" s="386"/>
      <c r="AT70" s="386"/>
      <c r="AV70" s="384">
        <f t="shared" si="27"/>
        <v>0</v>
      </c>
      <c r="AW70" s="384">
        <f t="shared" si="28"/>
        <v>0</v>
      </c>
      <c r="AX70" s="384">
        <f t="shared" si="29"/>
        <v>0</v>
      </c>
      <c r="AY70" s="384">
        <f t="shared" si="30"/>
        <v>0</v>
      </c>
      <c r="AZ70" s="384">
        <f t="shared" si="31"/>
        <v>0</v>
      </c>
      <c r="BA70" s="384">
        <f t="shared" si="32"/>
        <v>0</v>
      </c>
      <c r="BB70" s="384">
        <f t="shared" si="33"/>
        <v>0</v>
      </c>
      <c r="BC70" s="384">
        <f t="shared" si="34"/>
        <v>0</v>
      </c>
      <c r="BD70" s="385">
        <f t="shared" si="35"/>
        <v>0</v>
      </c>
      <c r="BE70" s="384">
        <f t="shared" si="36"/>
        <v>0</v>
      </c>
      <c r="BF70" s="54">
        <f t="shared" si="37"/>
        <v>0</v>
      </c>
    </row>
    <row r="71" spans="1:58" x14ac:dyDescent="0.25">
      <c r="A71" s="401">
        <v>68</v>
      </c>
      <c r="B71" s="300" t="s">
        <v>546</v>
      </c>
      <c r="C71" s="301" t="s">
        <v>166</v>
      </c>
      <c r="D71" s="386"/>
      <c r="E71" s="386"/>
      <c r="F71" s="386"/>
      <c r="G71" s="386"/>
      <c r="H71" s="386"/>
      <c r="I71" s="386"/>
      <c r="J71" s="386"/>
      <c r="K71" s="386"/>
      <c r="L71" s="386"/>
      <c r="M71" s="386"/>
      <c r="N71" s="386"/>
      <c r="O71" s="386"/>
      <c r="P71" s="386"/>
      <c r="Q71" s="386"/>
      <c r="R71" s="386"/>
      <c r="S71" s="386"/>
      <c r="T71" s="386"/>
      <c r="U71" s="386"/>
      <c r="V71" s="386"/>
      <c r="W71" s="386"/>
      <c r="X71" s="386"/>
      <c r="Y71" s="386"/>
      <c r="Z71" s="386"/>
      <c r="AA71" s="386"/>
      <c r="AB71" s="386"/>
      <c r="AC71" s="386"/>
      <c r="AD71" s="386"/>
      <c r="AE71" s="386"/>
      <c r="AF71" s="386"/>
      <c r="AG71" s="386"/>
      <c r="AH71" s="386"/>
      <c r="AI71" s="386"/>
      <c r="AJ71" s="386"/>
      <c r="AK71" s="386"/>
      <c r="AL71" s="386"/>
      <c r="AM71" s="386"/>
      <c r="AN71" s="386"/>
      <c r="AO71" s="386"/>
      <c r="AP71" s="386"/>
      <c r="AQ71" s="386"/>
      <c r="AR71" s="386"/>
      <c r="AS71" s="386"/>
      <c r="AT71" s="386"/>
      <c r="AV71" s="384">
        <f t="shared" ref="AV71:AV88" si="49">SUM(D71)</f>
        <v>0</v>
      </c>
      <c r="AW71" s="384">
        <f t="shared" ref="AW71:AW88" si="50">+E71</f>
        <v>0</v>
      </c>
      <c r="AX71" s="384">
        <f t="shared" ref="AX71:AX88" si="51">+SUM(G71:P71)</f>
        <v>0</v>
      </c>
      <c r="AY71" s="384">
        <f t="shared" ref="AY71:AY88" si="52">+SUM(Q71:S71)</f>
        <v>0</v>
      </c>
      <c r="AZ71" s="384">
        <f t="shared" ref="AZ71:AZ88" si="53">+SUM(T71:W71)</f>
        <v>0</v>
      </c>
      <c r="BA71" s="384">
        <f t="shared" ref="BA71:BA88" si="54">+SUM(X71:AC71)</f>
        <v>0</v>
      </c>
      <c r="BB71" s="384">
        <f t="shared" ref="BB71:BB88" si="55">+SUM(AD71:AH71)</f>
        <v>0</v>
      </c>
      <c r="BC71" s="384">
        <f t="shared" ref="BC71:BC88" si="56">+SUM(AJ71:AL71)</f>
        <v>0</v>
      </c>
      <c r="BD71" s="385">
        <f t="shared" ref="BD71:BD88" si="57">+SUM(AM71:AP71)</f>
        <v>0</v>
      </c>
      <c r="BE71" s="384">
        <f t="shared" ref="BE71:BE88" si="58">+SUM(AQ71:AT71)</f>
        <v>0</v>
      </c>
      <c r="BF71" s="54">
        <f t="shared" ref="BF71:BF88" si="59">SUM(AV71:BE71)</f>
        <v>0</v>
      </c>
    </row>
    <row r="72" spans="1:58" x14ac:dyDescent="0.25">
      <c r="A72" s="401">
        <v>69</v>
      </c>
      <c r="B72" s="300" t="s">
        <v>547</v>
      </c>
      <c r="C72" s="301" t="s">
        <v>166</v>
      </c>
      <c r="D72" s="386"/>
      <c r="E72" s="386"/>
      <c r="F72" s="386"/>
      <c r="G72" s="386"/>
      <c r="H72" s="386"/>
      <c r="I72" s="386"/>
      <c r="J72" s="386"/>
      <c r="K72" s="386"/>
      <c r="L72" s="386"/>
      <c r="M72" s="386"/>
      <c r="N72" s="386"/>
      <c r="O72" s="386"/>
      <c r="P72" s="386"/>
      <c r="Q72" s="386"/>
      <c r="R72" s="386"/>
      <c r="S72" s="386"/>
      <c r="T72" s="386"/>
      <c r="U72" s="386"/>
      <c r="V72" s="386"/>
      <c r="W72" s="386"/>
      <c r="X72" s="386"/>
      <c r="Y72" s="386"/>
      <c r="Z72" s="386"/>
      <c r="AA72" s="386"/>
      <c r="AB72" s="386"/>
      <c r="AC72" s="386"/>
      <c r="AD72" s="386"/>
      <c r="AE72" s="386"/>
      <c r="AF72" s="386"/>
      <c r="AG72" s="386"/>
      <c r="AH72" s="386"/>
      <c r="AI72" s="386"/>
      <c r="AJ72" s="386"/>
      <c r="AK72" s="386"/>
      <c r="AL72" s="386"/>
      <c r="AM72" s="386"/>
      <c r="AN72" s="386"/>
      <c r="AO72" s="386"/>
      <c r="AP72" s="386"/>
      <c r="AQ72" s="386"/>
      <c r="AR72" s="386"/>
      <c r="AS72" s="386"/>
      <c r="AT72" s="386"/>
      <c r="AV72" s="384">
        <f t="shared" si="49"/>
        <v>0</v>
      </c>
      <c r="AW72" s="384">
        <f t="shared" si="50"/>
        <v>0</v>
      </c>
      <c r="AX72" s="384">
        <f t="shared" si="51"/>
        <v>0</v>
      </c>
      <c r="AY72" s="384">
        <f t="shared" si="52"/>
        <v>0</v>
      </c>
      <c r="AZ72" s="384">
        <f t="shared" si="53"/>
        <v>0</v>
      </c>
      <c r="BA72" s="384">
        <f t="shared" si="54"/>
        <v>0</v>
      </c>
      <c r="BB72" s="384">
        <f t="shared" si="55"/>
        <v>0</v>
      </c>
      <c r="BC72" s="384">
        <f t="shared" si="56"/>
        <v>0</v>
      </c>
      <c r="BD72" s="385">
        <f t="shared" si="57"/>
        <v>0</v>
      </c>
      <c r="BE72" s="384">
        <f t="shared" si="58"/>
        <v>0</v>
      </c>
      <c r="BF72" s="54">
        <f t="shared" si="59"/>
        <v>0</v>
      </c>
    </row>
    <row r="73" spans="1:58" x14ac:dyDescent="0.25">
      <c r="A73" s="401">
        <v>70</v>
      </c>
      <c r="B73" s="300" t="s">
        <v>548</v>
      </c>
      <c r="C73" s="301" t="s">
        <v>166</v>
      </c>
      <c r="D73" s="386"/>
      <c r="E73" s="386"/>
      <c r="F73" s="386"/>
      <c r="G73" s="386"/>
      <c r="H73" s="386"/>
      <c r="I73" s="386"/>
      <c r="J73" s="386"/>
      <c r="K73" s="386"/>
      <c r="L73" s="386"/>
      <c r="M73" s="386"/>
      <c r="N73" s="386"/>
      <c r="O73" s="386"/>
      <c r="P73" s="386"/>
      <c r="Q73" s="386"/>
      <c r="R73" s="386"/>
      <c r="S73" s="386"/>
      <c r="T73" s="386"/>
      <c r="U73" s="386"/>
      <c r="V73" s="386"/>
      <c r="W73" s="386"/>
      <c r="X73" s="386"/>
      <c r="Y73" s="386"/>
      <c r="Z73" s="386"/>
      <c r="AA73" s="386"/>
      <c r="AB73" s="386"/>
      <c r="AC73" s="386"/>
      <c r="AD73" s="386"/>
      <c r="AE73" s="386"/>
      <c r="AF73" s="386"/>
      <c r="AG73" s="386"/>
      <c r="AH73" s="386"/>
      <c r="AI73" s="386"/>
      <c r="AJ73" s="386"/>
      <c r="AK73" s="386"/>
      <c r="AL73" s="386"/>
      <c r="AM73" s="386"/>
      <c r="AN73" s="386"/>
      <c r="AO73" s="386"/>
      <c r="AP73" s="386"/>
      <c r="AQ73" s="386"/>
      <c r="AR73" s="386"/>
      <c r="AS73" s="386"/>
      <c r="AT73" s="386"/>
      <c r="AV73" s="384">
        <f t="shared" si="49"/>
        <v>0</v>
      </c>
      <c r="AW73" s="384">
        <f t="shared" si="50"/>
        <v>0</v>
      </c>
      <c r="AX73" s="384">
        <f t="shared" si="51"/>
        <v>0</v>
      </c>
      <c r="AY73" s="384">
        <f t="shared" si="52"/>
        <v>0</v>
      </c>
      <c r="AZ73" s="384">
        <f t="shared" si="53"/>
        <v>0</v>
      </c>
      <c r="BA73" s="384">
        <f t="shared" si="54"/>
        <v>0</v>
      </c>
      <c r="BB73" s="384">
        <f t="shared" si="55"/>
        <v>0</v>
      </c>
      <c r="BC73" s="384">
        <f t="shared" si="56"/>
        <v>0</v>
      </c>
      <c r="BD73" s="385">
        <f t="shared" si="57"/>
        <v>0</v>
      </c>
      <c r="BE73" s="384">
        <f t="shared" si="58"/>
        <v>0</v>
      </c>
      <c r="BF73" s="54">
        <f t="shared" si="59"/>
        <v>0</v>
      </c>
    </row>
    <row r="74" spans="1:58" x14ac:dyDescent="0.25">
      <c r="A74" s="401">
        <v>71</v>
      </c>
      <c r="B74" s="300" t="s">
        <v>549</v>
      </c>
      <c r="C74" s="301" t="s">
        <v>166</v>
      </c>
      <c r="D74" s="386"/>
      <c r="E74" s="386"/>
      <c r="F74" s="386"/>
      <c r="G74" s="386"/>
      <c r="H74" s="386"/>
      <c r="I74" s="386"/>
      <c r="J74" s="386"/>
      <c r="K74" s="386"/>
      <c r="L74" s="386"/>
      <c r="M74" s="386"/>
      <c r="N74" s="386"/>
      <c r="O74" s="386"/>
      <c r="P74" s="386"/>
      <c r="Q74" s="386"/>
      <c r="R74" s="386"/>
      <c r="S74" s="386"/>
      <c r="T74" s="386"/>
      <c r="U74" s="386"/>
      <c r="V74" s="386"/>
      <c r="W74" s="386"/>
      <c r="X74" s="386"/>
      <c r="Y74" s="386"/>
      <c r="Z74" s="386"/>
      <c r="AA74" s="386"/>
      <c r="AB74" s="386"/>
      <c r="AC74" s="386"/>
      <c r="AD74" s="386"/>
      <c r="AE74" s="386"/>
      <c r="AF74" s="386"/>
      <c r="AG74" s="386"/>
      <c r="AH74" s="386"/>
      <c r="AI74" s="386"/>
      <c r="AJ74" s="386"/>
      <c r="AK74" s="386"/>
      <c r="AL74" s="386"/>
      <c r="AM74" s="386"/>
      <c r="AN74" s="386"/>
      <c r="AO74" s="386"/>
      <c r="AP74" s="386"/>
      <c r="AQ74" s="386"/>
      <c r="AR74" s="386"/>
      <c r="AS74" s="386"/>
      <c r="AT74" s="386"/>
      <c r="AV74" s="384">
        <f t="shared" si="49"/>
        <v>0</v>
      </c>
      <c r="AW74" s="384">
        <f t="shared" si="50"/>
        <v>0</v>
      </c>
      <c r="AX74" s="384">
        <f t="shared" si="51"/>
        <v>0</v>
      </c>
      <c r="AY74" s="384">
        <f t="shared" si="52"/>
        <v>0</v>
      </c>
      <c r="AZ74" s="384">
        <f t="shared" si="53"/>
        <v>0</v>
      </c>
      <c r="BA74" s="384">
        <f t="shared" si="54"/>
        <v>0</v>
      </c>
      <c r="BB74" s="384">
        <f t="shared" si="55"/>
        <v>0</v>
      </c>
      <c r="BC74" s="384">
        <f t="shared" si="56"/>
        <v>0</v>
      </c>
      <c r="BD74" s="385">
        <f t="shared" si="57"/>
        <v>0</v>
      </c>
      <c r="BE74" s="384">
        <f t="shared" si="58"/>
        <v>0</v>
      </c>
      <c r="BF74" s="54">
        <f t="shared" si="59"/>
        <v>0</v>
      </c>
    </row>
    <row r="75" spans="1:58" x14ac:dyDescent="0.25">
      <c r="A75" s="401">
        <v>72</v>
      </c>
      <c r="B75" s="300" t="s">
        <v>550</v>
      </c>
      <c r="C75" s="301" t="s">
        <v>166</v>
      </c>
      <c r="D75" s="386"/>
      <c r="E75" s="386"/>
      <c r="F75" s="386"/>
      <c r="G75" s="386"/>
      <c r="H75" s="386"/>
      <c r="I75" s="386"/>
      <c r="J75" s="386"/>
      <c r="K75" s="386"/>
      <c r="L75" s="386"/>
      <c r="M75" s="386"/>
      <c r="N75" s="386"/>
      <c r="O75" s="386"/>
      <c r="P75" s="386"/>
      <c r="Q75" s="386"/>
      <c r="R75" s="386"/>
      <c r="S75" s="386"/>
      <c r="T75" s="386"/>
      <c r="U75" s="386"/>
      <c r="V75" s="386"/>
      <c r="W75" s="386"/>
      <c r="X75" s="386"/>
      <c r="Y75" s="386"/>
      <c r="Z75" s="386"/>
      <c r="AA75" s="386"/>
      <c r="AB75" s="386"/>
      <c r="AC75" s="386"/>
      <c r="AD75" s="386"/>
      <c r="AE75" s="386"/>
      <c r="AF75" s="386"/>
      <c r="AG75" s="386"/>
      <c r="AH75" s="386"/>
      <c r="AI75" s="386"/>
      <c r="AJ75" s="386"/>
      <c r="AK75" s="386"/>
      <c r="AL75" s="386"/>
      <c r="AM75" s="386"/>
      <c r="AN75" s="386"/>
      <c r="AO75" s="386"/>
      <c r="AP75" s="386"/>
      <c r="AQ75" s="386"/>
      <c r="AR75" s="386"/>
      <c r="AS75" s="386"/>
      <c r="AT75" s="386"/>
      <c r="AV75" s="384">
        <f t="shared" si="49"/>
        <v>0</v>
      </c>
      <c r="AW75" s="384">
        <f t="shared" si="50"/>
        <v>0</v>
      </c>
      <c r="AX75" s="384">
        <f t="shared" si="51"/>
        <v>0</v>
      </c>
      <c r="AY75" s="384">
        <f t="shared" si="52"/>
        <v>0</v>
      </c>
      <c r="AZ75" s="384">
        <f t="shared" si="53"/>
        <v>0</v>
      </c>
      <c r="BA75" s="384">
        <f t="shared" si="54"/>
        <v>0</v>
      </c>
      <c r="BB75" s="384">
        <f t="shared" si="55"/>
        <v>0</v>
      </c>
      <c r="BC75" s="384">
        <f t="shared" si="56"/>
        <v>0</v>
      </c>
      <c r="BD75" s="385">
        <f t="shared" si="57"/>
        <v>0</v>
      </c>
      <c r="BE75" s="384">
        <f t="shared" si="58"/>
        <v>0</v>
      </c>
      <c r="BF75" s="54">
        <f t="shared" si="59"/>
        <v>0</v>
      </c>
    </row>
    <row r="76" spans="1:58" x14ac:dyDescent="0.25">
      <c r="A76" s="401">
        <v>73</v>
      </c>
      <c r="B76" s="300" t="s">
        <v>551</v>
      </c>
      <c r="C76" s="301" t="s">
        <v>166</v>
      </c>
      <c r="D76" s="386"/>
      <c r="E76" s="386"/>
      <c r="F76" s="386"/>
      <c r="G76" s="386"/>
      <c r="H76" s="386"/>
      <c r="I76" s="386"/>
      <c r="J76" s="386"/>
      <c r="K76" s="386"/>
      <c r="L76" s="386"/>
      <c r="M76" s="386"/>
      <c r="N76" s="386"/>
      <c r="O76" s="386"/>
      <c r="P76" s="386"/>
      <c r="Q76" s="386"/>
      <c r="R76" s="386"/>
      <c r="S76" s="386"/>
      <c r="T76" s="386"/>
      <c r="U76" s="386"/>
      <c r="V76" s="386"/>
      <c r="W76" s="386"/>
      <c r="X76" s="386"/>
      <c r="Y76" s="386"/>
      <c r="Z76" s="386"/>
      <c r="AA76" s="386"/>
      <c r="AB76" s="386"/>
      <c r="AC76" s="386"/>
      <c r="AD76" s="386"/>
      <c r="AE76" s="386"/>
      <c r="AF76" s="386"/>
      <c r="AG76" s="386"/>
      <c r="AH76" s="386"/>
      <c r="AI76" s="386"/>
      <c r="AJ76" s="386"/>
      <c r="AK76" s="386"/>
      <c r="AL76" s="386"/>
      <c r="AM76" s="386"/>
      <c r="AN76" s="386"/>
      <c r="AO76" s="386"/>
      <c r="AP76" s="386"/>
      <c r="AQ76" s="386"/>
      <c r="AR76" s="386"/>
      <c r="AS76" s="386"/>
      <c r="AT76" s="386"/>
      <c r="AV76" s="384">
        <f t="shared" si="49"/>
        <v>0</v>
      </c>
      <c r="AW76" s="384">
        <f t="shared" si="50"/>
        <v>0</v>
      </c>
      <c r="AX76" s="384">
        <f t="shared" si="51"/>
        <v>0</v>
      </c>
      <c r="AY76" s="384">
        <f t="shared" si="52"/>
        <v>0</v>
      </c>
      <c r="AZ76" s="384">
        <f t="shared" si="53"/>
        <v>0</v>
      </c>
      <c r="BA76" s="384">
        <f t="shared" si="54"/>
        <v>0</v>
      </c>
      <c r="BB76" s="384">
        <f t="shared" si="55"/>
        <v>0</v>
      </c>
      <c r="BC76" s="384">
        <f t="shared" si="56"/>
        <v>0</v>
      </c>
      <c r="BD76" s="385">
        <f t="shared" si="57"/>
        <v>0</v>
      </c>
      <c r="BE76" s="384">
        <f t="shared" si="58"/>
        <v>0</v>
      </c>
      <c r="BF76" s="54">
        <f t="shared" si="59"/>
        <v>0</v>
      </c>
    </row>
    <row r="77" spans="1:58" x14ac:dyDescent="0.25">
      <c r="A77" s="401">
        <v>74</v>
      </c>
      <c r="B77" s="300" t="s">
        <v>552</v>
      </c>
      <c r="C77" s="301" t="s">
        <v>166</v>
      </c>
      <c r="D77" s="386"/>
      <c r="E77" s="386"/>
      <c r="F77" s="386"/>
      <c r="G77" s="386"/>
      <c r="H77" s="386"/>
      <c r="I77" s="386"/>
      <c r="J77" s="386"/>
      <c r="K77" s="386"/>
      <c r="L77" s="386"/>
      <c r="M77" s="386"/>
      <c r="N77" s="386"/>
      <c r="O77" s="386"/>
      <c r="P77" s="386"/>
      <c r="Q77" s="386"/>
      <c r="R77" s="386"/>
      <c r="S77" s="386"/>
      <c r="T77" s="386"/>
      <c r="U77" s="386"/>
      <c r="V77" s="386"/>
      <c r="W77" s="386"/>
      <c r="X77" s="386"/>
      <c r="Y77" s="386"/>
      <c r="Z77" s="386"/>
      <c r="AA77" s="386"/>
      <c r="AB77" s="386"/>
      <c r="AC77" s="386"/>
      <c r="AD77" s="386"/>
      <c r="AE77" s="386"/>
      <c r="AF77" s="386"/>
      <c r="AG77" s="386"/>
      <c r="AH77" s="386"/>
      <c r="AI77" s="386"/>
      <c r="AJ77" s="386"/>
      <c r="AK77" s="386"/>
      <c r="AL77" s="386"/>
      <c r="AM77" s="386"/>
      <c r="AN77" s="386"/>
      <c r="AO77" s="386"/>
      <c r="AP77" s="386"/>
      <c r="AQ77" s="386"/>
      <c r="AR77" s="386"/>
      <c r="AS77" s="386"/>
      <c r="AT77" s="386"/>
      <c r="AV77" s="384">
        <f t="shared" si="49"/>
        <v>0</v>
      </c>
      <c r="AW77" s="384">
        <f t="shared" si="50"/>
        <v>0</v>
      </c>
      <c r="AX77" s="384">
        <f t="shared" si="51"/>
        <v>0</v>
      </c>
      <c r="AY77" s="384">
        <f t="shared" si="52"/>
        <v>0</v>
      </c>
      <c r="AZ77" s="384">
        <f t="shared" si="53"/>
        <v>0</v>
      </c>
      <c r="BA77" s="384">
        <f t="shared" si="54"/>
        <v>0</v>
      </c>
      <c r="BB77" s="384">
        <f t="shared" si="55"/>
        <v>0</v>
      </c>
      <c r="BC77" s="384">
        <f t="shared" si="56"/>
        <v>0</v>
      </c>
      <c r="BD77" s="385">
        <f t="shared" si="57"/>
        <v>0</v>
      </c>
      <c r="BE77" s="384">
        <f t="shared" si="58"/>
        <v>0</v>
      </c>
      <c r="BF77" s="54">
        <f t="shared" si="59"/>
        <v>0</v>
      </c>
    </row>
    <row r="78" spans="1:58" x14ac:dyDescent="0.25">
      <c r="A78" s="401">
        <v>75</v>
      </c>
      <c r="B78" s="300" t="s">
        <v>553</v>
      </c>
      <c r="C78" s="301" t="s">
        <v>166</v>
      </c>
      <c r="D78" s="386"/>
      <c r="E78" s="386"/>
      <c r="F78" s="386"/>
      <c r="G78" s="386"/>
      <c r="H78" s="386"/>
      <c r="I78" s="386"/>
      <c r="J78" s="386"/>
      <c r="K78" s="386"/>
      <c r="L78" s="386"/>
      <c r="M78" s="386"/>
      <c r="N78" s="386"/>
      <c r="O78" s="386"/>
      <c r="P78" s="386"/>
      <c r="Q78" s="386"/>
      <c r="R78" s="386"/>
      <c r="S78" s="386"/>
      <c r="T78" s="386"/>
      <c r="U78" s="386"/>
      <c r="V78" s="386"/>
      <c r="W78" s="386"/>
      <c r="X78" s="386"/>
      <c r="Y78" s="386"/>
      <c r="Z78" s="386"/>
      <c r="AA78" s="386"/>
      <c r="AB78" s="386"/>
      <c r="AC78" s="386"/>
      <c r="AD78" s="386"/>
      <c r="AE78" s="386"/>
      <c r="AF78" s="386"/>
      <c r="AG78" s="386"/>
      <c r="AH78" s="386"/>
      <c r="AI78" s="386"/>
      <c r="AJ78" s="386"/>
      <c r="AK78" s="386"/>
      <c r="AL78" s="386"/>
      <c r="AM78" s="386"/>
      <c r="AN78" s="386"/>
      <c r="AO78" s="386"/>
      <c r="AP78" s="386"/>
      <c r="AQ78" s="386"/>
      <c r="AR78" s="386"/>
      <c r="AS78" s="386"/>
      <c r="AT78" s="386"/>
      <c r="AV78" s="384">
        <f t="shared" si="49"/>
        <v>0</v>
      </c>
      <c r="AW78" s="384">
        <f t="shared" si="50"/>
        <v>0</v>
      </c>
      <c r="AX78" s="384">
        <f t="shared" si="51"/>
        <v>0</v>
      </c>
      <c r="AY78" s="384">
        <f t="shared" si="52"/>
        <v>0</v>
      </c>
      <c r="AZ78" s="384">
        <f t="shared" si="53"/>
        <v>0</v>
      </c>
      <c r="BA78" s="384">
        <f t="shared" si="54"/>
        <v>0</v>
      </c>
      <c r="BB78" s="384">
        <f t="shared" si="55"/>
        <v>0</v>
      </c>
      <c r="BC78" s="384">
        <f t="shared" si="56"/>
        <v>0</v>
      </c>
      <c r="BD78" s="385">
        <f t="shared" si="57"/>
        <v>0</v>
      </c>
      <c r="BE78" s="384">
        <f t="shared" si="58"/>
        <v>0</v>
      </c>
      <c r="BF78" s="54">
        <f t="shared" si="59"/>
        <v>0</v>
      </c>
    </row>
    <row r="79" spans="1:58" x14ac:dyDescent="0.25">
      <c r="A79" s="401">
        <v>76</v>
      </c>
      <c r="B79" s="300" t="s">
        <v>554</v>
      </c>
      <c r="C79" s="302" t="s">
        <v>562</v>
      </c>
      <c r="D79" s="386"/>
      <c r="E79" s="386"/>
      <c r="F79" s="386"/>
      <c r="G79" s="386"/>
      <c r="H79" s="386"/>
      <c r="I79" s="386"/>
      <c r="J79" s="386"/>
      <c r="K79" s="386"/>
      <c r="L79" s="386"/>
      <c r="M79" s="386"/>
      <c r="N79" s="386"/>
      <c r="O79" s="386"/>
      <c r="P79" s="386"/>
      <c r="Q79" s="386"/>
      <c r="R79" s="386"/>
      <c r="S79" s="386"/>
      <c r="T79" s="386"/>
      <c r="U79" s="386"/>
      <c r="V79" s="386"/>
      <c r="W79" s="386"/>
      <c r="X79" s="386"/>
      <c r="Y79" s="386"/>
      <c r="Z79" s="386"/>
      <c r="AA79" s="386"/>
      <c r="AB79" s="386"/>
      <c r="AC79" s="386"/>
      <c r="AD79" s="386"/>
      <c r="AE79" s="386"/>
      <c r="AF79" s="386"/>
      <c r="AG79" s="386"/>
      <c r="AH79" s="386"/>
      <c r="AI79" s="386"/>
      <c r="AJ79" s="386"/>
      <c r="AK79" s="386"/>
      <c r="AL79" s="386"/>
      <c r="AM79" s="386"/>
      <c r="AN79" s="386"/>
      <c r="AO79" s="386"/>
      <c r="AP79" s="386"/>
      <c r="AQ79" s="386"/>
      <c r="AR79" s="386"/>
      <c r="AS79" s="386"/>
      <c r="AT79" s="386"/>
      <c r="AV79" s="384">
        <f t="shared" si="49"/>
        <v>0</v>
      </c>
      <c r="AW79" s="384">
        <f t="shared" si="50"/>
        <v>0</v>
      </c>
      <c r="AX79" s="384">
        <f t="shared" si="51"/>
        <v>0</v>
      </c>
      <c r="AY79" s="384">
        <f t="shared" si="52"/>
        <v>0</v>
      </c>
      <c r="AZ79" s="384">
        <f t="shared" si="53"/>
        <v>0</v>
      </c>
      <c r="BA79" s="384">
        <f t="shared" si="54"/>
        <v>0</v>
      </c>
      <c r="BB79" s="384">
        <f t="shared" si="55"/>
        <v>0</v>
      </c>
      <c r="BC79" s="384">
        <f t="shared" si="56"/>
        <v>0</v>
      </c>
      <c r="BD79" s="385">
        <f t="shared" si="57"/>
        <v>0</v>
      </c>
      <c r="BE79" s="384">
        <f t="shared" si="58"/>
        <v>0</v>
      </c>
      <c r="BF79" s="54">
        <f t="shared" si="59"/>
        <v>0</v>
      </c>
    </row>
    <row r="80" spans="1:58" x14ac:dyDescent="0.25">
      <c r="A80" s="401">
        <v>77</v>
      </c>
      <c r="B80" s="300" t="s">
        <v>555</v>
      </c>
      <c r="C80" s="301" t="s">
        <v>561</v>
      </c>
      <c r="D80" s="386"/>
      <c r="E80" s="386"/>
      <c r="F80" s="386"/>
      <c r="G80" s="386"/>
      <c r="H80" s="386"/>
      <c r="I80" s="386"/>
      <c r="J80" s="386"/>
      <c r="K80" s="386"/>
      <c r="L80" s="386"/>
      <c r="M80" s="386"/>
      <c r="N80" s="386"/>
      <c r="O80" s="386"/>
      <c r="P80" s="386"/>
      <c r="Q80" s="386"/>
      <c r="R80" s="386"/>
      <c r="S80" s="386"/>
      <c r="T80" s="386"/>
      <c r="U80" s="386"/>
      <c r="V80" s="386"/>
      <c r="W80" s="386"/>
      <c r="X80" s="386"/>
      <c r="Y80" s="386"/>
      <c r="Z80" s="386"/>
      <c r="AA80" s="386"/>
      <c r="AB80" s="386"/>
      <c r="AC80" s="386"/>
      <c r="AD80" s="386"/>
      <c r="AE80" s="386"/>
      <c r="AF80" s="386"/>
      <c r="AG80" s="386"/>
      <c r="AH80" s="386"/>
      <c r="AI80" s="386"/>
      <c r="AJ80" s="386"/>
      <c r="AK80" s="386"/>
      <c r="AL80" s="386"/>
      <c r="AM80" s="386"/>
      <c r="AN80" s="386"/>
      <c r="AO80" s="386"/>
      <c r="AP80" s="386"/>
      <c r="AQ80" s="386"/>
      <c r="AR80" s="386"/>
      <c r="AS80" s="386"/>
      <c r="AT80" s="386"/>
      <c r="AV80" s="384">
        <f t="shared" si="49"/>
        <v>0</v>
      </c>
      <c r="AW80" s="384">
        <f t="shared" si="50"/>
        <v>0</v>
      </c>
      <c r="AX80" s="384">
        <f t="shared" si="51"/>
        <v>0</v>
      </c>
      <c r="AY80" s="384">
        <f t="shared" si="52"/>
        <v>0</v>
      </c>
      <c r="AZ80" s="384">
        <f t="shared" si="53"/>
        <v>0</v>
      </c>
      <c r="BA80" s="384">
        <f t="shared" si="54"/>
        <v>0</v>
      </c>
      <c r="BB80" s="384">
        <f t="shared" si="55"/>
        <v>0</v>
      </c>
      <c r="BC80" s="384">
        <f t="shared" si="56"/>
        <v>0</v>
      </c>
      <c r="BD80" s="385">
        <f t="shared" si="57"/>
        <v>0</v>
      </c>
      <c r="BE80" s="384">
        <f t="shared" si="58"/>
        <v>0</v>
      </c>
      <c r="BF80" s="54">
        <f t="shared" si="59"/>
        <v>0</v>
      </c>
    </row>
    <row r="81" spans="1:58" x14ac:dyDescent="0.25">
      <c r="A81" s="401">
        <v>78</v>
      </c>
      <c r="B81" s="300" t="s">
        <v>556</v>
      </c>
      <c r="C81" s="301" t="s">
        <v>255</v>
      </c>
      <c r="D81" s="386"/>
      <c r="E81" s="386"/>
      <c r="F81" s="386"/>
      <c r="G81" s="386"/>
      <c r="H81" s="386"/>
      <c r="I81" s="386"/>
      <c r="J81" s="386"/>
      <c r="K81" s="386"/>
      <c r="L81" s="386"/>
      <c r="M81" s="386"/>
      <c r="N81" s="386"/>
      <c r="O81" s="386"/>
      <c r="P81" s="386"/>
      <c r="Q81" s="386"/>
      <c r="R81" s="386"/>
      <c r="S81" s="386"/>
      <c r="T81" s="386"/>
      <c r="U81" s="386"/>
      <c r="V81" s="386"/>
      <c r="W81" s="386"/>
      <c r="X81" s="386"/>
      <c r="Y81" s="386"/>
      <c r="Z81" s="386"/>
      <c r="AA81" s="386"/>
      <c r="AB81" s="386"/>
      <c r="AC81" s="386"/>
      <c r="AD81" s="386"/>
      <c r="AE81" s="386"/>
      <c r="AF81" s="386"/>
      <c r="AG81" s="386"/>
      <c r="AH81" s="386"/>
      <c r="AI81" s="386"/>
      <c r="AJ81" s="386"/>
      <c r="AK81" s="386"/>
      <c r="AL81" s="386"/>
      <c r="AM81" s="386"/>
      <c r="AN81" s="386"/>
      <c r="AO81" s="386"/>
      <c r="AP81" s="386"/>
      <c r="AQ81" s="386"/>
      <c r="AR81" s="386"/>
      <c r="AS81" s="386"/>
      <c r="AT81" s="386"/>
      <c r="AV81" s="384">
        <f t="shared" si="49"/>
        <v>0</v>
      </c>
      <c r="AW81" s="384">
        <f t="shared" si="50"/>
        <v>0</v>
      </c>
      <c r="AX81" s="384">
        <f t="shared" si="51"/>
        <v>0</v>
      </c>
      <c r="AY81" s="384">
        <f t="shared" si="52"/>
        <v>0</v>
      </c>
      <c r="AZ81" s="384">
        <f t="shared" si="53"/>
        <v>0</v>
      </c>
      <c r="BA81" s="384">
        <f t="shared" si="54"/>
        <v>0</v>
      </c>
      <c r="BB81" s="384">
        <f t="shared" si="55"/>
        <v>0</v>
      </c>
      <c r="BC81" s="384">
        <f t="shared" si="56"/>
        <v>0</v>
      </c>
      <c r="BD81" s="385">
        <f t="shared" si="57"/>
        <v>0</v>
      </c>
      <c r="BE81" s="384">
        <f t="shared" si="58"/>
        <v>0</v>
      </c>
      <c r="BF81" s="54">
        <f t="shared" si="59"/>
        <v>0</v>
      </c>
    </row>
    <row r="82" spans="1:58" x14ac:dyDescent="0.25">
      <c r="A82" s="401">
        <v>79</v>
      </c>
      <c r="B82" s="300" t="s">
        <v>557</v>
      </c>
      <c r="C82" s="301" t="s">
        <v>255</v>
      </c>
      <c r="D82" s="386"/>
      <c r="E82" s="386"/>
      <c r="F82" s="386"/>
      <c r="G82" s="386"/>
      <c r="H82" s="386"/>
      <c r="I82" s="386"/>
      <c r="J82" s="386"/>
      <c r="K82" s="386"/>
      <c r="L82" s="386"/>
      <c r="M82" s="386"/>
      <c r="N82" s="386"/>
      <c r="O82" s="386"/>
      <c r="P82" s="386"/>
      <c r="Q82" s="386"/>
      <c r="R82" s="386"/>
      <c r="S82" s="386"/>
      <c r="T82" s="386"/>
      <c r="U82" s="386"/>
      <c r="V82" s="386"/>
      <c r="W82" s="386"/>
      <c r="X82" s="386"/>
      <c r="Y82" s="386"/>
      <c r="Z82" s="386"/>
      <c r="AA82" s="386"/>
      <c r="AB82" s="386"/>
      <c r="AC82" s="386"/>
      <c r="AD82" s="386"/>
      <c r="AE82" s="386"/>
      <c r="AF82" s="386"/>
      <c r="AG82" s="386"/>
      <c r="AH82" s="386"/>
      <c r="AI82" s="386"/>
      <c r="AJ82" s="386"/>
      <c r="AK82" s="386"/>
      <c r="AL82" s="386"/>
      <c r="AM82" s="386"/>
      <c r="AN82" s="386"/>
      <c r="AO82" s="386"/>
      <c r="AP82" s="386"/>
      <c r="AQ82" s="386"/>
      <c r="AR82" s="386"/>
      <c r="AS82" s="386"/>
      <c r="AT82" s="386"/>
      <c r="AV82" s="384">
        <f t="shared" si="49"/>
        <v>0</v>
      </c>
      <c r="AW82" s="384">
        <f t="shared" si="50"/>
        <v>0</v>
      </c>
      <c r="AX82" s="384">
        <f t="shared" si="51"/>
        <v>0</v>
      </c>
      <c r="AY82" s="384">
        <f t="shared" si="52"/>
        <v>0</v>
      </c>
      <c r="AZ82" s="384">
        <f t="shared" si="53"/>
        <v>0</v>
      </c>
      <c r="BA82" s="384">
        <f t="shared" si="54"/>
        <v>0</v>
      </c>
      <c r="BB82" s="384">
        <f t="shared" si="55"/>
        <v>0</v>
      </c>
      <c r="BC82" s="384">
        <f t="shared" si="56"/>
        <v>0</v>
      </c>
      <c r="BD82" s="385">
        <f t="shared" si="57"/>
        <v>0</v>
      </c>
      <c r="BE82" s="384">
        <f t="shared" si="58"/>
        <v>0</v>
      </c>
      <c r="BF82" s="54">
        <f t="shared" si="59"/>
        <v>0</v>
      </c>
    </row>
    <row r="83" spans="1:58" x14ac:dyDescent="0.25">
      <c r="A83" s="401">
        <v>80</v>
      </c>
      <c r="B83" s="300" t="s">
        <v>558</v>
      </c>
      <c r="C83" s="301" t="s">
        <v>255</v>
      </c>
      <c r="D83" s="386"/>
      <c r="E83" s="386"/>
      <c r="F83" s="386"/>
      <c r="G83" s="386"/>
      <c r="H83" s="386"/>
      <c r="I83" s="386"/>
      <c r="J83" s="386"/>
      <c r="K83" s="386"/>
      <c r="L83" s="386"/>
      <c r="M83" s="386"/>
      <c r="N83" s="386"/>
      <c r="O83" s="386"/>
      <c r="P83" s="386"/>
      <c r="Q83" s="386"/>
      <c r="R83" s="386"/>
      <c r="S83" s="386"/>
      <c r="T83" s="386"/>
      <c r="U83" s="386"/>
      <c r="V83" s="386"/>
      <c r="W83" s="386"/>
      <c r="X83" s="386"/>
      <c r="Y83" s="386"/>
      <c r="Z83" s="386"/>
      <c r="AA83" s="386"/>
      <c r="AB83" s="386"/>
      <c r="AC83" s="386"/>
      <c r="AD83" s="386"/>
      <c r="AE83" s="386"/>
      <c r="AF83" s="386"/>
      <c r="AG83" s="386"/>
      <c r="AH83" s="386"/>
      <c r="AI83" s="386"/>
      <c r="AJ83" s="386"/>
      <c r="AK83" s="386"/>
      <c r="AL83" s="386"/>
      <c r="AM83" s="386"/>
      <c r="AN83" s="386"/>
      <c r="AO83" s="386"/>
      <c r="AP83" s="386"/>
      <c r="AQ83" s="386"/>
      <c r="AR83" s="386"/>
      <c r="AS83" s="386"/>
      <c r="AT83" s="386"/>
      <c r="AV83" s="384">
        <f t="shared" si="49"/>
        <v>0</v>
      </c>
      <c r="AW83" s="384">
        <f t="shared" si="50"/>
        <v>0</v>
      </c>
      <c r="AX83" s="384">
        <f t="shared" si="51"/>
        <v>0</v>
      </c>
      <c r="AY83" s="384">
        <f t="shared" si="52"/>
        <v>0</v>
      </c>
      <c r="AZ83" s="384">
        <f t="shared" si="53"/>
        <v>0</v>
      </c>
      <c r="BA83" s="384">
        <f t="shared" si="54"/>
        <v>0</v>
      </c>
      <c r="BB83" s="384">
        <f t="shared" si="55"/>
        <v>0</v>
      </c>
      <c r="BC83" s="384">
        <f t="shared" si="56"/>
        <v>0</v>
      </c>
      <c r="BD83" s="385">
        <f t="shared" si="57"/>
        <v>0</v>
      </c>
      <c r="BE83" s="384">
        <f t="shared" si="58"/>
        <v>0</v>
      </c>
      <c r="BF83" s="54">
        <f t="shared" si="59"/>
        <v>0</v>
      </c>
    </row>
    <row r="84" spans="1:58" x14ac:dyDescent="0.25">
      <c r="A84" s="401">
        <v>81</v>
      </c>
      <c r="B84" s="300" t="s">
        <v>559</v>
      </c>
      <c r="C84" s="301" t="s">
        <v>265</v>
      </c>
      <c r="D84" s="386"/>
      <c r="E84" s="386"/>
      <c r="F84" s="386"/>
      <c r="G84" s="386"/>
      <c r="H84" s="386"/>
      <c r="I84" s="386"/>
      <c r="J84" s="386"/>
      <c r="K84" s="386"/>
      <c r="L84" s="386"/>
      <c r="M84" s="386"/>
      <c r="N84" s="386"/>
      <c r="O84" s="386"/>
      <c r="P84" s="386"/>
      <c r="Q84" s="386"/>
      <c r="R84" s="386"/>
      <c r="S84" s="386"/>
      <c r="T84" s="386"/>
      <c r="U84" s="386"/>
      <c r="V84" s="386"/>
      <c r="W84" s="386"/>
      <c r="X84" s="386"/>
      <c r="Y84" s="386"/>
      <c r="Z84" s="386"/>
      <c r="AA84" s="386"/>
      <c r="AB84" s="386"/>
      <c r="AC84" s="386"/>
      <c r="AD84" s="386"/>
      <c r="AE84" s="386"/>
      <c r="AF84" s="386"/>
      <c r="AG84" s="386"/>
      <c r="AH84" s="386"/>
      <c r="AI84" s="386"/>
      <c r="AJ84" s="386"/>
      <c r="AK84" s="386"/>
      <c r="AL84" s="386"/>
      <c r="AM84" s="386"/>
      <c r="AN84" s="386"/>
      <c r="AO84" s="386"/>
      <c r="AP84" s="386"/>
      <c r="AQ84" s="386"/>
      <c r="AR84" s="386"/>
      <c r="AS84" s="386"/>
      <c r="AT84" s="386"/>
      <c r="AV84" s="384">
        <f t="shared" si="49"/>
        <v>0</v>
      </c>
      <c r="AW84" s="384">
        <f t="shared" si="50"/>
        <v>0</v>
      </c>
      <c r="AX84" s="384">
        <f t="shared" si="51"/>
        <v>0</v>
      </c>
      <c r="AY84" s="384">
        <f t="shared" si="52"/>
        <v>0</v>
      </c>
      <c r="AZ84" s="384">
        <f t="shared" si="53"/>
        <v>0</v>
      </c>
      <c r="BA84" s="384">
        <f t="shared" si="54"/>
        <v>0</v>
      </c>
      <c r="BB84" s="384">
        <f t="shared" si="55"/>
        <v>0</v>
      </c>
      <c r="BC84" s="384">
        <f t="shared" si="56"/>
        <v>0</v>
      </c>
      <c r="BD84" s="385">
        <f t="shared" si="57"/>
        <v>0</v>
      </c>
      <c r="BE84" s="384">
        <f t="shared" si="58"/>
        <v>0</v>
      </c>
      <c r="BF84" s="54">
        <f t="shared" si="59"/>
        <v>0</v>
      </c>
    </row>
    <row r="85" spans="1:58" x14ac:dyDescent="0.25">
      <c r="A85" s="401">
        <v>82</v>
      </c>
      <c r="B85" s="300" t="s">
        <v>560</v>
      </c>
      <c r="C85" s="301" t="s">
        <v>563</v>
      </c>
      <c r="D85" s="386"/>
      <c r="E85" s="386"/>
      <c r="F85" s="386"/>
      <c r="G85" s="386"/>
      <c r="H85" s="386"/>
      <c r="I85" s="386"/>
      <c r="J85" s="386"/>
      <c r="K85" s="386"/>
      <c r="L85" s="386"/>
      <c r="M85" s="386"/>
      <c r="N85" s="386"/>
      <c r="O85" s="386"/>
      <c r="P85" s="386"/>
      <c r="Q85" s="386"/>
      <c r="R85" s="386"/>
      <c r="S85" s="386"/>
      <c r="T85" s="386"/>
      <c r="U85" s="386"/>
      <c r="V85" s="386"/>
      <c r="W85" s="386"/>
      <c r="X85" s="386"/>
      <c r="Y85" s="386"/>
      <c r="Z85" s="386"/>
      <c r="AA85" s="386"/>
      <c r="AB85" s="386"/>
      <c r="AC85" s="386"/>
      <c r="AD85" s="386"/>
      <c r="AE85" s="386"/>
      <c r="AF85" s="386"/>
      <c r="AG85" s="386"/>
      <c r="AH85" s="386"/>
      <c r="AI85" s="386"/>
      <c r="AJ85" s="386"/>
      <c r="AK85" s="386"/>
      <c r="AL85" s="386"/>
      <c r="AM85" s="386"/>
      <c r="AN85" s="386"/>
      <c r="AO85" s="386"/>
      <c r="AP85" s="386"/>
      <c r="AQ85" s="386"/>
      <c r="AR85" s="386"/>
      <c r="AS85" s="386"/>
      <c r="AT85" s="386"/>
      <c r="AV85" s="384">
        <f t="shared" si="49"/>
        <v>0</v>
      </c>
      <c r="AW85" s="384">
        <f t="shared" si="50"/>
        <v>0</v>
      </c>
      <c r="AX85" s="384">
        <f t="shared" si="51"/>
        <v>0</v>
      </c>
      <c r="AY85" s="384">
        <f t="shared" si="52"/>
        <v>0</v>
      </c>
      <c r="AZ85" s="384">
        <f t="shared" si="53"/>
        <v>0</v>
      </c>
      <c r="BA85" s="384">
        <f t="shared" si="54"/>
        <v>0</v>
      </c>
      <c r="BB85" s="384">
        <f t="shared" si="55"/>
        <v>0</v>
      </c>
      <c r="BC85" s="384">
        <f t="shared" si="56"/>
        <v>0</v>
      </c>
      <c r="BD85" s="385">
        <f t="shared" si="57"/>
        <v>0</v>
      </c>
      <c r="BE85" s="384">
        <f t="shared" si="58"/>
        <v>0</v>
      </c>
      <c r="BF85" s="54">
        <f t="shared" si="59"/>
        <v>0</v>
      </c>
    </row>
    <row r="86" spans="1:58" x14ac:dyDescent="0.25">
      <c r="A86" s="401">
        <v>83</v>
      </c>
      <c r="B86" s="300" t="s">
        <v>639</v>
      </c>
      <c r="C86" s="301" t="s">
        <v>563</v>
      </c>
      <c r="D86" s="386"/>
      <c r="E86" s="386"/>
      <c r="F86" s="386"/>
      <c r="G86" s="386"/>
      <c r="H86" s="386"/>
      <c r="I86" s="386"/>
      <c r="J86" s="386"/>
      <c r="K86" s="386"/>
      <c r="L86" s="386"/>
      <c r="M86" s="386"/>
      <c r="N86" s="386"/>
      <c r="O86" s="386"/>
      <c r="P86" s="386"/>
      <c r="Q86" s="386"/>
      <c r="R86" s="386"/>
      <c r="S86" s="386"/>
      <c r="T86" s="386"/>
      <c r="U86" s="386"/>
      <c r="V86" s="386"/>
      <c r="W86" s="386"/>
      <c r="X86" s="386"/>
      <c r="Y86" s="386"/>
      <c r="Z86" s="386"/>
      <c r="AA86" s="386"/>
      <c r="AB86" s="386"/>
      <c r="AC86" s="386"/>
      <c r="AD86" s="386"/>
      <c r="AE86" s="386"/>
      <c r="AF86" s="386"/>
      <c r="AG86" s="386"/>
      <c r="AH86" s="386"/>
      <c r="AI86" s="386"/>
      <c r="AJ86" s="386"/>
      <c r="AK86" s="386"/>
      <c r="AL86" s="386"/>
      <c r="AM86" s="386"/>
      <c r="AN86" s="386"/>
      <c r="AO86" s="386"/>
      <c r="AP86" s="386"/>
      <c r="AQ86" s="386"/>
      <c r="AR86" s="386"/>
      <c r="AS86" s="386"/>
      <c r="AT86" s="386"/>
      <c r="AV86" s="384">
        <f t="shared" si="49"/>
        <v>0</v>
      </c>
      <c r="AW86" s="384">
        <f t="shared" si="50"/>
        <v>0</v>
      </c>
      <c r="AX86" s="384">
        <f t="shared" si="51"/>
        <v>0</v>
      </c>
      <c r="AY86" s="384">
        <f t="shared" si="52"/>
        <v>0</v>
      </c>
      <c r="AZ86" s="384">
        <f t="shared" si="53"/>
        <v>0</v>
      </c>
      <c r="BA86" s="384">
        <f t="shared" si="54"/>
        <v>0</v>
      </c>
      <c r="BB86" s="384">
        <f t="shared" si="55"/>
        <v>0</v>
      </c>
      <c r="BC86" s="384">
        <f t="shared" si="56"/>
        <v>0</v>
      </c>
      <c r="BD86" s="385">
        <f t="shared" si="57"/>
        <v>0</v>
      </c>
      <c r="BE86" s="384">
        <f t="shared" si="58"/>
        <v>0</v>
      </c>
      <c r="BF86" s="54">
        <f t="shared" si="59"/>
        <v>0</v>
      </c>
    </row>
    <row r="87" spans="1:58" x14ac:dyDescent="0.25">
      <c r="A87" s="401">
        <v>84</v>
      </c>
      <c r="B87" s="300" t="s">
        <v>640</v>
      </c>
      <c r="C87" s="301" t="s">
        <v>563</v>
      </c>
      <c r="D87" s="386"/>
      <c r="E87" s="386"/>
      <c r="F87" s="386"/>
      <c r="G87" s="386"/>
      <c r="H87" s="386"/>
      <c r="I87" s="386"/>
      <c r="J87" s="386"/>
      <c r="K87" s="386"/>
      <c r="L87" s="386"/>
      <c r="M87" s="386"/>
      <c r="N87" s="386"/>
      <c r="O87" s="386"/>
      <c r="P87" s="386"/>
      <c r="Q87" s="386"/>
      <c r="R87" s="386"/>
      <c r="S87" s="386"/>
      <c r="T87" s="386"/>
      <c r="U87" s="386"/>
      <c r="V87" s="386"/>
      <c r="W87" s="386"/>
      <c r="X87" s="386"/>
      <c r="Y87" s="386"/>
      <c r="Z87" s="386"/>
      <c r="AA87" s="386"/>
      <c r="AB87" s="386"/>
      <c r="AC87" s="386"/>
      <c r="AD87" s="386"/>
      <c r="AE87" s="386"/>
      <c r="AF87" s="386"/>
      <c r="AG87" s="386"/>
      <c r="AH87" s="386"/>
      <c r="AI87" s="386"/>
      <c r="AJ87" s="386"/>
      <c r="AK87" s="386"/>
      <c r="AL87" s="386"/>
      <c r="AM87" s="386"/>
      <c r="AN87" s="386"/>
      <c r="AO87" s="386"/>
      <c r="AP87" s="386"/>
      <c r="AQ87" s="386"/>
      <c r="AR87" s="386"/>
      <c r="AS87" s="386"/>
      <c r="AT87" s="386"/>
      <c r="AV87" s="384">
        <f t="shared" si="49"/>
        <v>0</v>
      </c>
      <c r="AW87" s="384">
        <f t="shared" si="50"/>
        <v>0</v>
      </c>
      <c r="AX87" s="384">
        <f t="shared" si="51"/>
        <v>0</v>
      </c>
      <c r="AY87" s="384">
        <f t="shared" si="52"/>
        <v>0</v>
      </c>
      <c r="AZ87" s="384">
        <f t="shared" si="53"/>
        <v>0</v>
      </c>
      <c r="BA87" s="384">
        <f t="shared" si="54"/>
        <v>0</v>
      </c>
      <c r="BB87" s="384">
        <f t="shared" si="55"/>
        <v>0</v>
      </c>
      <c r="BC87" s="384">
        <f t="shared" si="56"/>
        <v>0</v>
      </c>
      <c r="BD87" s="385">
        <f t="shared" si="57"/>
        <v>0</v>
      </c>
      <c r="BE87" s="384">
        <f t="shared" si="58"/>
        <v>0</v>
      </c>
      <c r="BF87" s="54">
        <f t="shared" si="59"/>
        <v>0</v>
      </c>
    </row>
    <row r="88" spans="1:58" x14ac:dyDescent="0.25">
      <c r="A88" s="401">
        <v>85</v>
      </c>
      <c r="B88" s="300" t="s">
        <v>641</v>
      </c>
      <c r="C88" s="301" t="s">
        <v>563</v>
      </c>
      <c r="D88" s="386"/>
      <c r="E88" s="386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386"/>
      <c r="S88" s="386"/>
      <c r="T88" s="386"/>
      <c r="U88" s="386"/>
      <c r="V88" s="386"/>
      <c r="W88" s="386"/>
      <c r="X88" s="386"/>
      <c r="Y88" s="386"/>
      <c r="Z88" s="386"/>
      <c r="AA88" s="386"/>
      <c r="AB88" s="386"/>
      <c r="AC88" s="386"/>
      <c r="AD88" s="386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386"/>
      <c r="AQ88" s="386"/>
      <c r="AR88" s="386"/>
      <c r="AS88" s="386"/>
      <c r="AT88" s="386"/>
      <c r="AV88" s="384">
        <f t="shared" si="49"/>
        <v>0</v>
      </c>
      <c r="AW88" s="384">
        <f t="shared" si="50"/>
        <v>0</v>
      </c>
      <c r="AX88" s="384">
        <f t="shared" si="51"/>
        <v>0</v>
      </c>
      <c r="AY88" s="384">
        <f t="shared" si="52"/>
        <v>0</v>
      </c>
      <c r="AZ88" s="384">
        <f t="shared" si="53"/>
        <v>0</v>
      </c>
      <c r="BA88" s="384">
        <f t="shared" si="54"/>
        <v>0</v>
      </c>
      <c r="BB88" s="384">
        <f t="shared" si="55"/>
        <v>0</v>
      </c>
      <c r="BC88" s="384">
        <f t="shared" si="56"/>
        <v>0</v>
      </c>
      <c r="BD88" s="385">
        <f t="shared" si="57"/>
        <v>0</v>
      </c>
      <c r="BE88" s="384">
        <f t="shared" si="58"/>
        <v>0</v>
      </c>
      <c r="BF88" s="54">
        <f t="shared" si="59"/>
        <v>0</v>
      </c>
    </row>
    <row r="89" spans="1:58" x14ac:dyDescent="0.25">
      <c r="A89" s="401">
        <v>86</v>
      </c>
      <c r="B89" s="392" t="str">
        <f>METAS!B85</f>
        <v>PORCENTAJE DE RECIEN NACIDOS CON BAJO PESO AL NACER</v>
      </c>
      <c r="C89" s="387" t="str">
        <f>METAS!D85</f>
        <v>DIT</v>
      </c>
      <c r="D89" s="393"/>
      <c r="E89" s="393"/>
      <c r="F89" s="393"/>
      <c r="G89" s="393"/>
      <c r="H89" s="393"/>
      <c r="I89" s="393"/>
      <c r="J89" s="393"/>
      <c r="K89" s="393"/>
      <c r="L89" s="393"/>
      <c r="M89" s="393"/>
      <c r="N89" s="393"/>
      <c r="O89" s="393"/>
      <c r="P89" s="393"/>
      <c r="Q89" s="393"/>
      <c r="R89" s="393"/>
      <c r="S89" s="393"/>
      <c r="T89" s="393"/>
      <c r="U89" s="393"/>
      <c r="V89" s="393"/>
      <c r="W89" s="393"/>
      <c r="X89" s="393"/>
      <c r="Y89" s="393"/>
      <c r="Z89" s="393"/>
      <c r="AA89" s="393"/>
      <c r="AB89" s="393"/>
      <c r="AC89" s="393"/>
      <c r="AD89" s="393"/>
      <c r="AE89" s="393"/>
      <c r="AF89" s="393"/>
      <c r="AG89" s="393"/>
      <c r="AH89" s="393"/>
      <c r="AI89" s="393"/>
      <c r="AJ89" s="393"/>
      <c r="AK89" s="393"/>
      <c r="AL89" s="393"/>
      <c r="AM89" s="393"/>
      <c r="AN89" s="393"/>
      <c r="AO89" s="393"/>
      <c r="AP89" s="393"/>
      <c r="AQ89" s="393"/>
      <c r="AR89" s="393"/>
      <c r="AS89" s="393"/>
      <c r="AT89" s="393"/>
      <c r="AV89" s="37">
        <f t="shared" ref="AV89:AV111" si="60">SUM(D89)</f>
        <v>0</v>
      </c>
      <c r="AW89" s="37">
        <f t="shared" ref="AW89:AW111" si="61">+E89</f>
        <v>0</v>
      </c>
      <c r="AX89" s="37">
        <f t="shared" ref="AX89:AX111" si="62">+SUM(G89:P89)</f>
        <v>0</v>
      </c>
      <c r="AY89" s="37">
        <f t="shared" ref="AY89:AY111" si="63">+SUM(Q89:S89)</f>
        <v>0</v>
      </c>
      <c r="AZ89" s="37">
        <f t="shared" ref="AZ89:AZ111" si="64">+SUM(T89:W89)</f>
        <v>0</v>
      </c>
      <c r="BA89" s="37">
        <f t="shared" ref="BA89:BA111" si="65">+SUM(X89:AC89)</f>
        <v>0</v>
      </c>
      <c r="BB89" s="37">
        <f t="shared" ref="BB89:BB111" si="66">+SUM(AD89:AH89)</f>
        <v>0</v>
      </c>
      <c r="BC89" s="37">
        <f t="shared" ref="BC89:BC111" si="67">+SUM(AJ89:AL89)</f>
        <v>0</v>
      </c>
      <c r="BD89" s="38">
        <f t="shared" ref="BD89:BD111" si="68">+SUM(AM89:AP89)</f>
        <v>0</v>
      </c>
      <c r="BE89" s="37">
        <f t="shared" ref="BE89:BE111" si="69">+SUM(AQ89:AT89)</f>
        <v>0</v>
      </c>
      <c r="BF89" s="54">
        <f t="shared" ref="BF89:BF127" si="70">SUM(AV89:BE89)</f>
        <v>0</v>
      </c>
    </row>
    <row r="90" spans="1:58" x14ac:dyDescent="0.25">
      <c r="A90" s="401">
        <v>87</v>
      </c>
      <c r="B90" s="392" t="str">
        <f>METAS!B86</f>
        <v>PORCENTAJE DE RECIEN NACIDOS CON PREMATURIDAD</v>
      </c>
      <c r="C90" s="387" t="str">
        <f>METAS!D86</f>
        <v>DIT</v>
      </c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  <c r="AR90" s="393"/>
      <c r="AS90" s="393"/>
      <c r="AT90" s="393"/>
      <c r="AV90" s="37">
        <f t="shared" ref="AV90:AV110" si="71">SUM(D90)</f>
        <v>0</v>
      </c>
      <c r="AW90" s="37">
        <f t="shared" ref="AW90:AW110" si="72">+E90</f>
        <v>0</v>
      </c>
      <c r="AX90" s="37">
        <f t="shared" ref="AX90:AX110" si="73">+SUM(G90:P90)</f>
        <v>0</v>
      </c>
      <c r="AY90" s="37">
        <f t="shared" ref="AY90:AY110" si="74">+SUM(Q90:S90)</f>
        <v>0</v>
      </c>
      <c r="AZ90" s="37">
        <f t="shared" ref="AZ90:AZ110" si="75">+SUM(T90:W90)</f>
        <v>0</v>
      </c>
      <c r="BA90" s="37">
        <f t="shared" ref="BA90:BA110" si="76">+SUM(X90:AC90)</f>
        <v>0</v>
      </c>
      <c r="BB90" s="37">
        <f t="shared" ref="BB90:BB110" si="77">+SUM(AD90:AH90)</f>
        <v>0</v>
      </c>
      <c r="BC90" s="37">
        <f t="shared" ref="BC90:BC110" si="78">+SUM(AJ90:AL90)</f>
        <v>0</v>
      </c>
      <c r="BD90" s="38">
        <f t="shared" ref="BD90:BD110" si="79">+SUM(AM90:AP90)</f>
        <v>0</v>
      </c>
      <c r="BE90" s="37">
        <f t="shared" ref="BE90:BE110" si="80">+SUM(AQ90:AT90)</f>
        <v>0</v>
      </c>
      <c r="BF90" s="54">
        <f t="shared" si="70"/>
        <v>0</v>
      </c>
    </row>
    <row r="91" spans="1:58" x14ac:dyDescent="0.25">
      <c r="A91" s="401">
        <v>88</v>
      </c>
      <c r="B91" s="392" t="str">
        <f>METAS!B87</f>
        <v>PORCENTAJE RECIÉN NACIDO CON CONTROLES CRED COMPLETO</v>
      </c>
      <c r="C91" s="387" t="str">
        <f>METAS!D87</f>
        <v>DIT</v>
      </c>
      <c r="D91" s="393"/>
      <c r="E91" s="393"/>
      <c r="F91" s="393"/>
      <c r="G91" s="393"/>
      <c r="H91" s="393"/>
      <c r="I91" s="393"/>
      <c r="J91" s="393"/>
      <c r="K91" s="393"/>
      <c r="L91" s="393"/>
      <c r="M91" s="393"/>
      <c r="N91" s="393"/>
      <c r="O91" s="393"/>
      <c r="P91" s="393"/>
      <c r="Q91" s="393"/>
      <c r="R91" s="393"/>
      <c r="S91" s="393"/>
      <c r="T91" s="393"/>
      <c r="U91" s="393"/>
      <c r="V91" s="393"/>
      <c r="W91" s="393"/>
      <c r="X91" s="393"/>
      <c r="Y91" s="393"/>
      <c r="Z91" s="393"/>
      <c r="AA91" s="393"/>
      <c r="AB91" s="393"/>
      <c r="AC91" s="393"/>
      <c r="AD91" s="393"/>
      <c r="AE91" s="393"/>
      <c r="AF91" s="393"/>
      <c r="AG91" s="393"/>
      <c r="AH91" s="393"/>
      <c r="AI91" s="393"/>
      <c r="AJ91" s="393"/>
      <c r="AK91" s="393"/>
      <c r="AL91" s="393"/>
      <c r="AM91" s="393"/>
      <c r="AN91" s="393"/>
      <c r="AO91" s="393"/>
      <c r="AP91" s="393"/>
      <c r="AQ91" s="393"/>
      <c r="AR91" s="393"/>
      <c r="AS91" s="393"/>
      <c r="AT91" s="393"/>
      <c r="AV91" s="37">
        <f t="shared" si="71"/>
        <v>0</v>
      </c>
      <c r="AW91" s="37">
        <f t="shared" si="72"/>
        <v>0</v>
      </c>
      <c r="AX91" s="37">
        <f t="shared" si="73"/>
        <v>0</v>
      </c>
      <c r="AY91" s="37">
        <f t="shared" si="74"/>
        <v>0</v>
      </c>
      <c r="AZ91" s="37">
        <f t="shared" si="75"/>
        <v>0</v>
      </c>
      <c r="BA91" s="37">
        <f t="shared" si="76"/>
        <v>0</v>
      </c>
      <c r="BB91" s="37">
        <f t="shared" si="77"/>
        <v>0</v>
      </c>
      <c r="BC91" s="37">
        <f t="shared" si="78"/>
        <v>0</v>
      </c>
      <c r="BD91" s="38">
        <f t="shared" si="79"/>
        <v>0</v>
      </c>
      <c r="BE91" s="37">
        <f t="shared" si="80"/>
        <v>0</v>
      </c>
      <c r="BF91" s="54">
        <f t="shared" si="70"/>
        <v>0</v>
      </c>
    </row>
    <row r="92" spans="1:58" x14ac:dyDescent="0.25">
      <c r="A92" s="401">
        <v>89</v>
      </c>
      <c r="B92" s="392" t="str">
        <f>METAS!B88</f>
        <v>PORCENTAJE NIÑO  &lt; 1 AÑO CON CRED    COMPLETO PARA SU EDAD</v>
      </c>
      <c r="C92" s="387" t="str">
        <f>METAS!D88</f>
        <v>DIT</v>
      </c>
      <c r="D92" s="393"/>
      <c r="E92" s="393"/>
      <c r="F92" s="393"/>
      <c r="G92" s="393"/>
      <c r="H92" s="393"/>
      <c r="I92" s="393"/>
      <c r="J92" s="393"/>
      <c r="K92" s="393"/>
      <c r="L92" s="393"/>
      <c r="M92" s="393"/>
      <c r="N92" s="393"/>
      <c r="O92" s="393"/>
      <c r="P92" s="393"/>
      <c r="Q92" s="393"/>
      <c r="R92" s="393"/>
      <c r="S92" s="393"/>
      <c r="T92" s="393"/>
      <c r="U92" s="393"/>
      <c r="V92" s="393"/>
      <c r="W92" s="393"/>
      <c r="X92" s="393"/>
      <c r="Y92" s="393"/>
      <c r="Z92" s="393"/>
      <c r="AA92" s="393"/>
      <c r="AB92" s="393"/>
      <c r="AC92" s="393"/>
      <c r="AD92" s="393"/>
      <c r="AE92" s="393"/>
      <c r="AF92" s="393"/>
      <c r="AG92" s="393"/>
      <c r="AH92" s="393"/>
      <c r="AI92" s="393"/>
      <c r="AJ92" s="393"/>
      <c r="AK92" s="393"/>
      <c r="AL92" s="393"/>
      <c r="AM92" s="393"/>
      <c r="AN92" s="393"/>
      <c r="AO92" s="393"/>
      <c r="AP92" s="393"/>
      <c r="AQ92" s="393"/>
      <c r="AR92" s="393"/>
      <c r="AS92" s="393"/>
      <c r="AT92" s="393"/>
      <c r="AV92" s="37">
        <f t="shared" si="71"/>
        <v>0</v>
      </c>
      <c r="AW92" s="37">
        <f t="shared" si="72"/>
        <v>0</v>
      </c>
      <c r="AX92" s="37">
        <f t="shared" si="73"/>
        <v>0</v>
      </c>
      <c r="AY92" s="37">
        <f t="shared" si="74"/>
        <v>0</v>
      </c>
      <c r="AZ92" s="37">
        <f t="shared" si="75"/>
        <v>0</v>
      </c>
      <c r="BA92" s="37">
        <f t="shared" si="76"/>
        <v>0</v>
      </c>
      <c r="BB92" s="37">
        <f t="shared" si="77"/>
        <v>0</v>
      </c>
      <c r="BC92" s="37">
        <f t="shared" si="78"/>
        <v>0</v>
      </c>
      <c r="BD92" s="38">
        <f t="shared" si="79"/>
        <v>0</v>
      </c>
      <c r="BE92" s="37">
        <f t="shared" si="80"/>
        <v>0</v>
      </c>
      <c r="BF92" s="54">
        <f t="shared" si="70"/>
        <v>0</v>
      </c>
    </row>
    <row r="93" spans="1:58" x14ac:dyDescent="0.25">
      <c r="A93" s="401">
        <v>90</v>
      </c>
      <c r="B93" s="392" t="str">
        <f>METAS!B89</f>
        <v>PORCENTAJE NIÑOS MENORES DE 36 MESES CON CONTROLES CRED COMPLETO  PARA SU EDAD</v>
      </c>
      <c r="C93" s="387" t="str">
        <f>METAS!D89</f>
        <v>DIT</v>
      </c>
      <c r="D93" s="393"/>
      <c r="E93" s="393"/>
      <c r="F93" s="393"/>
      <c r="G93" s="393"/>
      <c r="H93" s="393"/>
      <c r="I93" s="393"/>
      <c r="J93" s="393"/>
      <c r="K93" s="393"/>
      <c r="L93" s="393"/>
      <c r="M93" s="393"/>
      <c r="N93" s="393"/>
      <c r="O93" s="393"/>
      <c r="P93" s="393"/>
      <c r="Q93" s="393"/>
      <c r="R93" s="393"/>
      <c r="S93" s="393"/>
      <c r="T93" s="393"/>
      <c r="U93" s="393"/>
      <c r="V93" s="393"/>
      <c r="W93" s="393"/>
      <c r="X93" s="393"/>
      <c r="Y93" s="393"/>
      <c r="Z93" s="393"/>
      <c r="AA93" s="393"/>
      <c r="AB93" s="393"/>
      <c r="AC93" s="393"/>
      <c r="AD93" s="393"/>
      <c r="AE93" s="393"/>
      <c r="AF93" s="393"/>
      <c r="AG93" s="393"/>
      <c r="AH93" s="393"/>
      <c r="AI93" s="393"/>
      <c r="AJ93" s="393"/>
      <c r="AK93" s="393"/>
      <c r="AL93" s="393"/>
      <c r="AM93" s="393"/>
      <c r="AN93" s="393"/>
      <c r="AO93" s="393"/>
      <c r="AP93" s="393"/>
      <c r="AQ93" s="393"/>
      <c r="AR93" s="393"/>
      <c r="AS93" s="393"/>
      <c r="AT93" s="393"/>
      <c r="AV93" s="37">
        <f t="shared" si="71"/>
        <v>0</v>
      </c>
      <c r="AW93" s="37">
        <f t="shared" si="72"/>
        <v>0</v>
      </c>
      <c r="AX93" s="37">
        <f t="shared" si="73"/>
        <v>0</v>
      </c>
      <c r="AY93" s="37">
        <f t="shared" si="74"/>
        <v>0</v>
      </c>
      <c r="AZ93" s="37">
        <f t="shared" si="75"/>
        <v>0</v>
      </c>
      <c r="BA93" s="37">
        <f t="shared" si="76"/>
        <v>0</v>
      </c>
      <c r="BB93" s="37">
        <f t="shared" si="77"/>
        <v>0</v>
      </c>
      <c r="BC93" s="37">
        <f t="shared" si="78"/>
        <v>0</v>
      </c>
      <c r="BD93" s="38">
        <f t="shared" si="79"/>
        <v>0</v>
      </c>
      <c r="BE93" s="37">
        <f t="shared" si="80"/>
        <v>0</v>
      </c>
      <c r="BF93" s="54">
        <f t="shared" si="70"/>
        <v>0</v>
      </c>
    </row>
    <row r="94" spans="1:58" x14ac:dyDescent="0.25">
      <c r="A94" s="401">
        <v>91</v>
      </c>
      <c r="B94" s="392" t="str">
        <f>METAS!B90</f>
        <v>PORCENTAJE NIÑOS DE 1 Y 2 AÑOS CON TEST DE GRAHAM Y EXAMEN SERIADO</v>
      </c>
      <c r="C94" s="387" t="str">
        <f>METAS!D90</f>
        <v>DIT</v>
      </c>
      <c r="D94" s="393"/>
      <c r="E94" s="393"/>
      <c r="F94" s="393"/>
      <c r="G94" s="393"/>
      <c r="H94" s="393"/>
      <c r="I94" s="393"/>
      <c r="J94" s="393"/>
      <c r="K94" s="393"/>
      <c r="L94" s="393"/>
      <c r="M94" s="393"/>
      <c r="N94" s="393"/>
      <c r="O94" s="393"/>
      <c r="P94" s="393"/>
      <c r="Q94" s="393"/>
      <c r="R94" s="393"/>
      <c r="S94" s="393"/>
      <c r="T94" s="393"/>
      <c r="U94" s="393"/>
      <c r="V94" s="393"/>
      <c r="W94" s="393"/>
      <c r="X94" s="393"/>
      <c r="Y94" s="393"/>
      <c r="Z94" s="393"/>
      <c r="AA94" s="393"/>
      <c r="AB94" s="393"/>
      <c r="AC94" s="393"/>
      <c r="AD94" s="393"/>
      <c r="AE94" s="393"/>
      <c r="AF94" s="393"/>
      <c r="AG94" s="393"/>
      <c r="AH94" s="393"/>
      <c r="AI94" s="393"/>
      <c r="AJ94" s="393"/>
      <c r="AK94" s="393"/>
      <c r="AL94" s="393"/>
      <c r="AM94" s="393"/>
      <c r="AN94" s="393"/>
      <c r="AO94" s="393"/>
      <c r="AP94" s="393"/>
      <c r="AQ94" s="393"/>
      <c r="AR94" s="393"/>
      <c r="AS94" s="393"/>
      <c r="AT94" s="393"/>
      <c r="AV94" s="37">
        <f t="shared" si="71"/>
        <v>0</v>
      </c>
      <c r="AW94" s="37">
        <f t="shared" si="72"/>
        <v>0</v>
      </c>
      <c r="AX94" s="37">
        <f t="shared" si="73"/>
        <v>0</v>
      </c>
      <c r="AY94" s="37">
        <f t="shared" si="74"/>
        <v>0</v>
      </c>
      <c r="AZ94" s="37">
        <f t="shared" si="75"/>
        <v>0</v>
      </c>
      <c r="BA94" s="37">
        <f t="shared" si="76"/>
        <v>0</v>
      </c>
      <c r="BB94" s="37">
        <f t="shared" si="77"/>
        <v>0</v>
      </c>
      <c r="BC94" s="37">
        <f t="shared" si="78"/>
        <v>0</v>
      </c>
      <c r="BD94" s="38">
        <f t="shared" si="79"/>
        <v>0</v>
      </c>
      <c r="BE94" s="37">
        <f t="shared" si="80"/>
        <v>0</v>
      </c>
      <c r="BF94" s="54">
        <f t="shared" si="70"/>
        <v>0</v>
      </c>
    </row>
    <row r="95" spans="1:58" x14ac:dyDescent="0.25">
      <c r="A95" s="401">
        <v>92</v>
      </c>
      <c r="B95" s="392" t="str">
        <f>METAS!B91</f>
        <v>PORCENTAJE DE NIÑAS Y NIÑOS RN DE PARTO INSTITUCIONAL VACUNADOS CON BCG Y ANTI HEPATITIS B (HVB) ANTES DEL ALTA</v>
      </c>
      <c r="C95" s="387" t="str">
        <f>METAS!D91</f>
        <v>DIT</v>
      </c>
      <c r="D95" s="393"/>
      <c r="E95" s="393"/>
      <c r="F95" s="393"/>
      <c r="G95" s="393"/>
      <c r="H95" s="393"/>
      <c r="I95" s="393"/>
      <c r="J95" s="393"/>
      <c r="K95" s="393"/>
      <c r="L95" s="393"/>
      <c r="M95" s="393"/>
      <c r="N95" s="393"/>
      <c r="O95" s="393"/>
      <c r="P95" s="393"/>
      <c r="Q95" s="393"/>
      <c r="R95" s="393"/>
      <c r="S95" s="393"/>
      <c r="T95" s="393"/>
      <c r="U95" s="393"/>
      <c r="V95" s="393"/>
      <c r="W95" s="393"/>
      <c r="X95" s="393"/>
      <c r="Y95" s="393"/>
      <c r="Z95" s="393"/>
      <c r="AA95" s="393"/>
      <c r="AB95" s="393"/>
      <c r="AC95" s="393"/>
      <c r="AD95" s="393"/>
      <c r="AE95" s="393"/>
      <c r="AF95" s="393"/>
      <c r="AG95" s="393"/>
      <c r="AH95" s="393"/>
      <c r="AI95" s="393"/>
      <c r="AJ95" s="393"/>
      <c r="AK95" s="393"/>
      <c r="AL95" s="393"/>
      <c r="AM95" s="393"/>
      <c r="AN95" s="393"/>
      <c r="AO95" s="393"/>
      <c r="AP95" s="393"/>
      <c r="AQ95" s="393"/>
      <c r="AR95" s="393"/>
      <c r="AS95" s="393"/>
      <c r="AT95" s="393"/>
      <c r="AV95" s="37">
        <f t="shared" si="71"/>
        <v>0</v>
      </c>
      <c r="AW95" s="37">
        <f t="shared" si="72"/>
        <v>0</v>
      </c>
      <c r="AX95" s="37">
        <f t="shared" si="73"/>
        <v>0</v>
      </c>
      <c r="AY95" s="37">
        <f t="shared" si="74"/>
        <v>0</v>
      </c>
      <c r="AZ95" s="37">
        <f t="shared" si="75"/>
        <v>0</v>
      </c>
      <c r="BA95" s="37">
        <f t="shared" si="76"/>
        <v>0</v>
      </c>
      <c r="BB95" s="37">
        <f t="shared" si="77"/>
        <v>0</v>
      </c>
      <c r="BC95" s="37">
        <f t="shared" si="78"/>
        <v>0</v>
      </c>
      <c r="BD95" s="38">
        <f t="shared" si="79"/>
        <v>0</v>
      </c>
      <c r="BE95" s="37">
        <f t="shared" si="80"/>
        <v>0</v>
      </c>
      <c r="BF95" s="54">
        <f t="shared" si="70"/>
        <v>0</v>
      </c>
    </row>
    <row r="96" spans="1:58" x14ac:dyDescent="0.25">
      <c r="A96" s="401">
        <v>93</v>
      </c>
      <c r="B96" s="392" t="str">
        <f>METAS!B92</f>
        <v>PORCENTAJE NIÑO &lt; 1 AÑO PROTEGIDOS CON VACUNA PENTAVALENTE</v>
      </c>
      <c r="C96" s="387" t="str">
        <f>METAS!D92</f>
        <v>DIT</v>
      </c>
      <c r="D96" s="393"/>
      <c r="E96" s="393"/>
      <c r="F96" s="393"/>
      <c r="G96" s="393"/>
      <c r="H96" s="393"/>
      <c r="I96" s="393"/>
      <c r="J96" s="393"/>
      <c r="K96" s="393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3"/>
      <c r="W96" s="393"/>
      <c r="X96" s="393"/>
      <c r="Y96" s="393"/>
      <c r="Z96" s="393"/>
      <c r="AA96" s="393"/>
      <c r="AB96" s="393"/>
      <c r="AC96" s="393"/>
      <c r="AD96" s="393"/>
      <c r="AE96" s="393"/>
      <c r="AF96" s="393"/>
      <c r="AG96" s="393"/>
      <c r="AH96" s="393"/>
      <c r="AI96" s="393"/>
      <c r="AJ96" s="393"/>
      <c r="AK96" s="393"/>
      <c r="AL96" s="393"/>
      <c r="AM96" s="393"/>
      <c r="AN96" s="393"/>
      <c r="AO96" s="393"/>
      <c r="AP96" s="393"/>
      <c r="AQ96" s="393"/>
      <c r="AR96" s="393"/>
      <c r="AS96" s="393"/>
      <c r="AT96" s="393"/>
      <c r="AV96" s="37">
        <f t="shared" si="71"/>
        <v>0</v>
      </c>
      <c r="AW96" s="37">
        <f t="shared" si="72"/>
        <v>0</v>
      </c>
      <c r="AX96" s="37">
        <f t="shared" si="73"/>
        <v>0</v>
      </c>
      <c r="AY96" s="37">
        <f t="shared" si="74"/>
        <v>0</v>
      </c>
      <c r="AZ96" s="37">
        <f t="shared" si="75"/>
        <v>0</v>
      </c>
      <c r="BA96" s="37">
        <f t="shared" si="76"/>
        <v>0</v>
      </c>
      <c r="BB96" s="37">
        <f t="shared" si="77"/>
        <v>0</v>
      </c>
      <c r="BC96" s="37">
        <f t="shared" si="78"/>
        <v>0</v>
      </c>
      <c r="BD96" s="38">
        <f t="shared" si="79"/>
        <v>0</v>
      </c>
      <c r="BE96" s="37">
        <f t="shared" si="80"/>
        <v>0</v>
      </c>
      <c r="BF96" s="54">
        <f t="shared" si="70"/>
        <v>0</v>
      </c>
    </row>
    <row r="97" spans="1:58" x14ac:dyDescent="0.25">
      <c r="A97" s="401">
        <v>94</v>
      </c>
      <c r="B97" s="392" t="str">
        <f>METAS!B93</f>
        <v>PORCENTAJE DE NIÑOS &lt; 1 AÑOS  PROTEGIDOS CON VACUNA ANTIPOLIO INYECTABLE (IPV)</v>
      </c>
      <c r="C97" s="387" t="str">
        <f>METAS!D93</f>
        <v>DIT</v>
      </c>
      <c r="D97" s="393"/>
      <c r="E97" s="393"/>
      <c r="F97" s="393"/>
      <c r="G97" s="393"/>
      <c r="H97" s="393"/>
      <c r="I97" s="393"/>
      <c r="J97" s="393"/>
      <c r="K97" s="393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3"/>
      <c r="W97" s="393"/>
      <c r="X97" s="393"/>
      <c r="Y97" s="393"/>
      <c r="Z97" s="393"/>
      <c r="AA97" s="393"/>
      <c r="AB97" s="393"/>
      <c r="AC97" s="393"/>
      <c r="AD97" s="393"/>
      <c r="AE97" s="393"/>
      <c r="AF97" s="393"/>
      <c r="AG97" s="393"/>
      <c r="AH97" s="393"/>
      <c r="AI97" s="393"/>
      <c r="AJ97" s="393"/>
      <c r="AK97" s="393"/>
      <c r="AL97" s="393"/>
      <c r="AM97" s="393"/>
      <c r="AN97" s="393"/>
      <c r="AO97" s="393"/>
      <c r="AP97" s="393"/>
      <c r="AQ97" s="393"/>
      <c r="AR97" s="393"/>
      <c r="AS97" s="393"/>
      <c r="AT97" s="393"/>
      <c r="AV97" s="37">
        <f t="shared" si="71"/>
        <v>0</v>
      </c>
      <c r="AW97" s="37">
        <f t="shared" si="72"/>
        <v>0</v>
      </c>
      <c r="AX97" s="37">
        <f t="shared" si="73"/>
        <v>0</v>
      </c>
      <c r="AY97" s="37">
        <f t="shared" si="74"/>
        <v>0</v>
      </c>
      <c r="AZ97" s="37">
        <f t="shared" si="75"/>
        <v>0</v>
      </c>
      <c r="BA97" s="37">
        <f t="shared" si="76"/>
        <v>0</v>
      </c>
      <c r="BB97" s="37">
        <f t="shared" si="77"/>
        <v>0</v>
      </c>
      <c r="BC97" s="37">
        <f t="shared" si="78"/>
        <v>0</v>
      </c>
      <c r="BD97" s="38">
        <f t="shared" si="79"/>
        <v>0</v>
      </c>
      <c r="BE97" s="37">
        <f t="shared" si="80"/>
        <v>0</v>
      </c>
      <c r="BF97" s="54">
        <f t="shared" si="70"/>
        <v>0</v>
      </c>
    </row>
    <row r="98" spans="1:58" x14ac:dyDescent="0.25">
      <c r="A98" s="401">
        <v>95</v>
      </c>
      <c r="B98" s="392" t="str">
        <f>METAS!B94</f>
        <v>PORCENTAJE DE NIÑOS &lt; 1 AÑO  PROTEGIDOS CON VACUNA CONTRA EL ROTAVIRUS</v>
      </c>
      <c r="C98" s="387" t="str">
        <f>METAS!D94</f>
        <v>DIT</v>
      </c>
      <c r="D98" s="393"/>
      <c r="E98" s="393"/>
      <c r="F98" s="393"/>
      <c r="G98" s="393"/>
      <c r="H98" s="393"/>
      <c r="I98" s="393"/>
      <c r="J98" s="393"/>
      <c r="K98" s="393"/>
      <c r="L98" s="393"/>
      <c r="M98" s="393"/>
      <c r="N98" s="393"/>
      <c r="O98" s="393"/>
      <c r="P98" s="393"/>
      <c r="Q98" s="393"/>
      <c r="R98" s="393"/>
      <c r="S98" s="393"/>
      <c r="T98" s="393"/>
      <c r="U98" s="393"/>
      <c r="V98" s="393"/>
      <c r="W98" s="393"/>
      <c r="X98" s="393"/>
      <c r="Y98" s="393"/>
      <c r="Z98" s="393"/>
      <c r="AA98" s="393"/>
      <c r="AB98" s="393"/>
      <c r="AC98" s="393"/>
      <c r="AD98" s="393"/>
      <c r="AE98" s="393"/>
      <c r="AF98" s="393"/>
      <c r="AG98" s="393"/>
      <c r="AH98" s="393"/>
      <c r="AI98" s="393"/>
      <c r="AJ98" s="393"/>
      <c r="AK98" s="393"/>
      <c r="AL98" s="393"/>
      <c r="AM98" s="393"/>
      <c r="AN98" s="393"/>
      <c r="AO98" s="393"/>
      <c r="AP98" s="393"/>
      <c r="AQ98" s="393"/>
      <c r="AR98" s="393"/>
      <c r="AS98" s="393"/>
      <c r="AT98" s="393"/>
      <c r="AV98" s="37">
        <f t="shared" si="71"/>
        <v>0</v>
      </c>
      <c r="AW98" s="37">
        <f t="shared" si="72"/>
        <v>0</v>
      </c>
      <c r="AX98" s="37">
        <f t="shared" si="73"/>
        <v>0</v>
      </c>
      <c r="AY98" s="37">
        <f t="shared" si="74"/>
        <v>0</v>
      </c>
      <c r="AZ98" s="37">
        <f t="shared" si="75"/>
        <v>0</v>
      </c>
      <c r="BA98" s="37">
        <f t="shared" si="76"/>
        <v>0</v>
      </c>
      <c r="BB98" s="37">
        <f t="shared" si="77"/>
        <v>0</v>
      </c>
      <c r="BC98" s="37">
        <f t="shared" si="78"/>
        <v>0</v>
      </c>
      <c r="BD98" s="38">
        <f t="shared" si="79"/>
        <v>0</v>
      </c>
      <c r="BE98" s="37">
        <f t="shared" si="80"/>
        <v>0</v>
      </c>
      <c r="BF98" s="54">
        <f t="shared" si="70"/>
        <v>0</v>
      </c>
    </row>
    <row r="99" spans="1:58" x14ac:dyDescent="0.25">
      <c r="A99" s="401">
        <v>96</v>
      </c>
      <c r="B99" s="392" t="str">
        <f>METAS!B95</f>
        <v>PORCENTAJE DE  NIÑOS &lt; 1 AÑO VACUNADOS CON VACUNA ANTINEUMOCÓCICA</v>
      </c>
      <c r="C99" s="387" t="str">
        <f>METAS!D95</f>
        <v>DIT</v>
      </c>
      <c r="D99" s="393"/>
      <c r="E99" s="393"/>
      <c r="F99" s="393"/>
      <c r="G99" s="393"/>
      <c r="H99" s="393"/>
      <c r="I99" s="393"/>
      <c r="J99" s="393"/>
      <c r="K99" s="393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3"/>
      <c r="W99" s="393"/>
      <c r="X99" s="393"/>
      <c r="Y99" s="393"/>
      <c r="Z99" s="393"/>
      <c r="AA99" s="393"/>
      <c r="AB99" s="393"/>
      <c r="AC99" s="393"/>
      <c r="AD99" s="393"/>
      <c r="AE99" s="393"/>
      <c r="AF99" s="393"/>
      <c r="AG99" s="393"/>
      <c r="AH99" s="393"/>
      <c r="AI99" s="393"/>
      <c r="AJ99" s="393"/>
      <c r="AK99" s="393"/>
      <c r="AL99" s="393"/>
      <c r="AM99" s="393"/>
      <c r="AN99" s="393"/>
      <c r="AO99" s="393"/>
      <c r="AP99" s="393"/>
      <c r="AQ99" s="393"/>
      <c r="AR99" s="393"/>
      <c r="AS99" s="393"/>
      <c r="AT99" s="393"/>
      <c r="AV99" s="37">
        <f t="shared" si="71"/>
        <v>0</v>
      </c>
      <c r="AW99" s="37">
        <f t="shared" si="72"/>
        <v>0</v>
      </c>
      <c r="AX99" s="37">
        <f t="shared" si="73"/>
        <v>0</v>
      </c>
      <c r="AY99" s="37">
        <f t="shared" si="74"/>
        <v>0</v>
      </c>
      <c r="AZ99" s="37">
        <f t="shared" si="75"/>
        <v>0</v>
      </c>
      <c r="BA99" s="37">
        <f t="shared" si="76"/>
        <v>0</v>
      </c>
      <c r="BB99" s="37">
        <f t="shared" si="77"/>
        <v>0</v>
      </c>
      <c r="BC99" s="37">
        <f t="shared" si="78"/>
        <v>0</v>
      </c>
      <c r="BD99" s="38">
        <f t="shared" si="79"/>
        <v>0</v>
      </c>
      <c r="BE99" s="37">
        <f t="shared" si="80"/>
        <v>0</v>
      </c>
      <c r="BF99" s="54">
        <f t="shared" si="70"/>
        <v>0</v>
      </c>
    </row>
    <row r="100" spans="1:58" x14ac:dyDescent="0.25">
      <c r="A100" s="401">
        <v>97</v>
      </c>
      <c r="B100" s="392" t="str">
        <f>METAS!B96</f>
        <v>PORCENTAJE NIÑOS 1 AÑO  PROTEGIDOS CON 3 DOSIS DE VACUNA ANTINEUMOCÓCICA</v>
      </c>
      <c r="C100" s="387" t="str">
        <f>METAS!D96</f>
        <v>DIT</v>
      </c>
      <c r="D100" s="393"/>
      <c r="E100" s="393"/>
      <c r="F100" s="393"/>
      <c r="G100" s="393"/>
      <c r="H100" s="393"/>
      <c r="I100" s="393"/>
      <c r="J100" s="393"/>
      <c r="K100" s="393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3"/>
      <c r="W100" s="393"/>
      <c r="X100" s="393"/>
      <c r="Y100" s="393"/>
      <c r="Z100" s="393"/>
      <c r="AA100" s="393"/>
      <c r="AB100" s="393"/>
      <c r="AC100" s="393"/>
      <c r="AD100" s="393"/>
      <c r="AE100" s="393"/>
      <c r="AF100" s="393"/>
      <c r="AG100" s="393"/>
      <c r="AH100" s="393"/>
      <c r="AI100" s="393"/>
      <c r="AJ100" s="393"/>
      <c r="AK100" s="393"/>
      <c r="AL100" s="393"/>
      <c r="AM100" s="393"/>
      <c r="AN100" s="393"/>
      <c r="AO100" s="393"/>
      <c r="AP100" s="393"/>
      <c r="AQ100" s="393"/>
      <c r="AR100" s="393"/>
      <c r="AS100" s="393"/>
      <c r="AT100" s="393"/>
      <c r="AV100" s="37">
        <f t="shared" si="71"/>
        <v>0</v>
      </c>
      <c r="AW100" s="37">
        <f t="shared" si="72"/>
        <v>0</v>
      </c>
      <c r="AX100" s="37">
        <f t="shared" si="73"/>
        <v>0</v>
      </c>
      <c r="AY100" s="37">
        <f t="shared" si="74"/>
        <v>0</v>
      </c>
      <c r="AZ100" s="37">
        <f t="shared" si="75"/>
        <v>0</v>
      </c>
      <c r="BA100" s="37">
        <f t="shared" si="76"/>
        <v>0</v>
      </c>
      <c r="BB100" s="37">
        <f t="shared" si="77"/>
        <v>0</v>
      </c>
      <c r="BC100" s="37">
        <f t="shared" si="78"/>
        <v>0</v>
      </c>
      <c r="BD100" s="38">
        <f t="shared" si="79"/>
        <v>0</v>
      </c>
      <c r="BE100" s="37">
        <f t="shared" si="80"/>
        <v>0</v>
      </c>
      <c r="BF100" s="54">
        <f t="shared" si="70"/>
        <v>0</v>
      </c>
    </row>
    <row r="101" spans="1:58" x14ac:dyDescent="0.25">
      <c r="A101" s="401">
        <v>98</v>
      </c>
      <c r="B101" s="392" t="str">
        <f>METAS!B97</f>
        <v>PORCENTAJE DE NIÑOS 1 AÑO VACUNADOS CON 1 DOSIS DE VACUNA SPR</v>
      </c>
      <c r="C101" s="387" t="str">
        <f>METAS!D97</f>
        <v>DIT</v>
      </c>
      <c r="D101" s="393"/>
      <c r="E101" s="393"/>
      <c r="F101" s="393"/>
      <c r="G101" s="393"/>
      <c r="H101" s="393"/>
      <c r="I101" s="393"/>
      <c r="J101" s="393"/>
      <c r="K101" s="393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3"/>
      <c r="W101" s="393"/>
      <c r="X101" s="393"/>
      <c r="Y101" s="393"/>
      <c r="Z101" s="393"/>
      <c r="AA101" s="393"/>
      <c r="AB101" s="393"/>
      <c r="AC101" s="393"/>
      <c r="AD101" s="393"/>
      <c r="AE101" s="393"/>
      <c r="AF101" s="393"/>
      <c r="AG101" s="393"/>
      <c r="AH101" s="393"/>
      <c r="AI101" s="393"/>
      <c r="AJ101" s="393"/>
      <c r="AK101" s="393"/>
      <c r="AL101" s="393"/>
      <c r="AM101" s="393"/>
      <c r="AN101" s="393"/>
      <c r="AO101" s="393"/>
      <c r="AP101" s="393"/>
      <c r="AQ101" s="393"/>
      <c r="AR101" s="393"/>
      <c r="AS101" s="393"/>
      <c r="AT101" s="393"/>
      <c r="AV101" s="37">
        <f t="shared" si="71"/>
        <v>0</v>
      </c>
      <c r="AW101" s="37">
        <f t="shared" si="72"/>
        <v>0</v>
      </c>
      <c r="AX101" s="37">
        <f t="shared" si="73"/>
        <v>0</v>
      </c>
      <c r="AY101" s="37">
        <f t="shared" si="74"/>
        <v>0</v>
      </c>
      <c r="AZ101" s="37">
        <f t="shared" si="75"/>
        <v>0</v>
      </c>
      <c r="BA101" s="37">
        <f t="shared" si="76"/>
        <v>0</v>
      </c>
      <c r="BB101" s="37">
        <f t="shared" si="77"/>
        <v>0</v>
      </c>
      <c r="BC101" s="37">
        <f t="shared" si="78"/>
        <v>0</v>
      </c>
      <c r="BD101" s="38">
        <f t="shared" si="79"/>
        <v>0</v>
      </c>
      <c r="BE101" s="37">
        <f t="shared" si="80"/>
        <v>0</v>
      </c>
      <c r="BF101" s="54">
        <f t="shared" si="70"/>
        <v>0</v>
      </c>
    </row>
    <row r="102" spans="1:58" x14ac:dyDescent="0.25">
      <c r="A102" s="401">
        <v>99</v>
      </c>
      <c r="B102" s="392" t="str">
        <f>METAS!B98</f>
        <v xml:space="preserve">PORCENTAJE DE NIÑOS 1 AÑO VACUNADOS CON 2 DOSIS DE VACUNA SPR </v>
      </c>
      <c r="C102" s="387" t="str">
        <f>METAS!D98</f>
        <v>DIT</v>
      </c>
      <c r="D102" s="393"/>
      <c r="E102" s="393"/>
      <c r="F102" s="393"/>
      <c r="G102" s="393"/>
      <c r="H102" s="393"/>
      <c r="I102" s="393"/>
      <c r="J102" s="393"/>
      <c r="K102" s="393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3"/>
      <c r="W102" s="393"/>
      <c r="X102" s="393"/>
      <c r="Y102" s="393"/>
      <c r="Z102" s="393"/>
      <c r="AA102" s="393"/>
      <c r="AB102" s="393"/>
      <c r="AC102" s="393"/>
      <c r="AD102" s="393"/>
      <c r="AE102" s="393"/>
      <c r="AF102" s="393"/>
      <c r="AG102" s="393"/>
      <c r="AH102" s="393"/>
      <c r="AI102" s="393"/>
      <c r="AJ102" s="393"/>
      <c r="AK102" s="393"/>
      <c r="AL102" s="393"/>
      <c r="AM102" s="393"/>
      <c r="AN102" s="393"/>
      <c r="AO102" s="393"/>
      <c r="AP102" s="393"/>
      <c r="AQ102" s="393"/>
      <c r="AR102" s="393"/>
      <c r="AS102" s="393"/>
      <c r="AT102" s="393"/>
      <c r="AV102" s="37">
        <f t="shared" si="71"/>
        <v>0</v>
      </c>
      <c r="AW102" s="37">
        <f t="shared" si="72"/>
        <v>0</v>
      </c>
      <c r="AX102" s="37">
        <f t="shared" si="73"/>
        <v>0</v>
      </c>
      <c r="AY102" s="37">
        <f t="shared" si="74"/>
        <v>0</v>
      </c>
      <c r="AZ102" s="37">
        <f t="shared" si="75"/>
        <v>0</v>
      </c>
      <c r="BA102" s="37">
        <f t="shared" si="76"/>
        <v>0</v>
      </c>
      <c r="BB102" s="37">
        <f t="shared" si="77"/>
        <v>0</v>
      </c>
      <c r="BC102" s="37">
        <f t="shared" si="78"/>
        <v>0</v>
      </c>
      <c r="BD102" s="38">
        <f t="shared" si="79"/>
        <v>0</v>
      </c>
      <c r="BE102" s="37">
        <f t="shared" si="80"/>
        <v>0</v>
      </c>
      <c r="BF102" s="54">
        <f t="shared" si="70"/>
        <v>0</v>
      </c>
    </row>
    <row r="103" spans="1:58" x14ac:dyDescent="0.25">
      <c r="A103" s="401">
        <v>100</v>
      </c>
      <c r="B103" s="392" t="str">
        <f>METAS!B99</f>
        <v>PORCENTAJE DE NIÑOS 1 AÑO  VACUNADOS CON EL 1ER REFUERZO CON VACUNA ANTIPOLIO ORAL (APO)</v>
      </c>
      <c r="C103" s="387" t="str">
        <f>METAS!D99</f>
        <v>DIT</v>
      </c>
      <c r="D103" s="393"/>
      <c r="E103" s="393"/>
      <c r="F103" s="393"/>
      <c r="G103" s="393"/>
      <c r="H103" s="393"/>
      <c r="I103" s="393"/>
      <c r="J103" s="393"/>
      <c r="K103" s="393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3"/>
      <c r="W103" s="393"/>
      <c r="X103" s="393"/>
      <c r="Y103" s="393"/>
      <c r="Z103" s="393"/>
      <c r="AA103" s="393"/>
      <c r="AB103" s="393"/>
      <c r="AC103" s="393"/>
      <c r="AD103" s="393"/>
      <c r="AE103" s="393"/>
      <c r="AF103" s="393"/>
      <c r="AG103" s="393"/>
      <c r="AH103" s="393"/>
      <c r="AI103" s="393"/>
      <c r="AJ103" s="393"/>
      <c r="AK103" s="393"/>
      <c r="AL103" s="393"/>
      <c r="AM103" s="393"/>
      <c r="AN103" s="393"/>
      <c r="AO103" s="393"/>
      <c r="AP103" s="393"/>
      <c r="AQ103" s="393"/>
      <c r="AR103" s="393"/>
      <c r="AS103" s="393"/>
      <c r="AT103" s="393"/>
      <c r="AV103" s="37">
        <f t="shared" si="71"/>
        <v>0</v>
      </c>
      <c r="AW103" s="37">
        <f t="shared" si="72"/>
        <v>0</v>
      </c>
      <c r="AX103" s="37">
        <f t="shared" si="73"/>
        <v>0</v>
      </c>
      <c r="AY103" s="37">
        <f t="shared" si="74"/>
        <v>0</v>
      </c>
      <c r="AZ103" s="37">
        <f t="shared" si="75"/>
        <v>0</v>
      </c>
      <c r="BA103" s="37">
        <f t="shared" si="76"/>
        <v>0</v>
      </c>
      <c r="BB103" s="37">
        <f t="shared" si="77"/>
        <v>0</v>
      </c>
      <c r="BC103" s="37">
        <f t="shared" si="78"/>
        <v>0</v>
      </c>
      <c r="BD103" s="38">
        <f t="shared" si="79"/>
        <v>0</v>
      </c>
      <c r="BE103" s="37">
        <f t="shared" si="80"/>
        <v>0</v>
      </c>
      <c r="BF103" s="54">
        <f t="shared" si="70"/>
        <v>0</v>
      </c>
    </row>
    <row r="104" spans="1:58" x14ac:dyDescent="0.25">
      <c r="A104" s="401">
        <v>101</v>
      </c>
      <c r="B104" s="392" t="str">
        <f>METAS!B100</f>
        <v>PORCENTAJE DE NIÑOS 1 AÑO VACUNADOS CON EL 1ER REFUERZO CON VACUNA DPT</v>
      </c>
      <c r="C104" s="387" t="str">
        <f>METAS!D100</f>
        <v>DIT</v>
      </c>
      <c r="D104" s="393"/>
      <c r="E104" s="393"/>
      <c r="F104" s="393"/>
      <c r="G104" s="393"/>
      <c r="H104" s="393"/>
      <c r="I104" s="393"/>
      <c r="J104" s="393"/>
      <c r="K104" s="393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3"/>
      <c r="W104" s="393"/>
      <c r="X104" s="393"/>
      <c r="Y104" s="393"/>
      <c r="Z104" s="393"/>
      <c r="AA104" s="393"/>
      <c r="AB104" s="393"/>
      <c r="AC104" s="393"/>
      <c r="AD104" s="393"/>
      <c r="AE104" s="393"/>
      <c r="AF104" s="393"/>
      <c r="AG104" s="393"/>
      <c r="AH104" s="393"/>
      <c r="AI104" s="393"/>
      <c r="AJ104" s="393"/>
      <c r="AK104" s="393"/>
      <c r="AL104" s="393"/>
      <c r="AM104" s="393"/>
      <c r="AN104" s="393"/>
      <c r="AO104" s="393"/>
      <c r="AP104" s="393"/>
      <c r="AQ104" s="393"/>
      <c r="AR104" s="393"/>
      <c r="AS104" s="393"/>
      <c r="AT104" s="393"/>
      <c r="AV104" s="37">
        <f t="shared" si="71"/>
        <v>0</v>
      </c>
      <c r="AW104" s="37">
        <f t="shared" si="72"/>
        <v>0</v>
      </c>
      <c r="AX104" s="37">
        <f t="shared" si="73"/>
        <v>0</v>
      </c>
      <c r="AY104" s="37">
        <f t="shared" si="74"/>
        <v>0</v>
      </c>
      <c r="AZ104" s="37">
        <f t="shared" si="75"/>
        <v>0</v>
      </c>
      <c r="BA104" s="37">
        <f t="shared" si="76"/>
        <v>0</v>
      </c>
      <c r="BB104" s="37">
        <f t="shared" si="77"/>
        <v>0</v>
      </c>
      <c r="BC104" s="37">
        <f t="shared" si="78"/>
        <v>0</v>
      </c>
      <c r="BD104" s="38">
        <f t="shared" si="79"/>
        <v>0</v>
      </c>
      <c r="BE104" s="37">
        <f t="shared" si="80"/>
        <v>0</v>
      </c>
      <c r="BF104" s="54">
        <f t="shared" si="70"/>
        <v>0</v>
      </c>
    </row>
    <row r="105" spans="1:58" x14ac:dyDescent="0.25">
      <c r="A105" s="401">
        <v>102</v>
      </c>
      <c r="B105" s="392" t="str">
        <f>METAS!B101</f>
        <v>PORCENTAJE DE NIÑOS 4 AÑOS VACUNADOS CON EL 2DO REFUERZO CON VACUNA ANTIPOLIO ORAL (APO)</v>
      </c>
      <c r="C105" s="387" t="str">
        <f>METAS!D101</f>
        <v>DIT</v>
      </c>
      <c r="D105" s="393"/>
      <c r="E105" s="393"/>
      <c r="F105" s="393"/>
      <c r="G105" s="393"/>
      <c r="H105" s="393"/>
      <c r="I105" s="393"/>
      <c r="J105" s="393"/>
      <c r="K105" s="393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3"/>
      <c r="W105" s="393"/>
      <c r="X105" s="393"/>
      <c r="Y105" s="393"/>
      <c r="Z105" s="393"/>
      <c r="AA105" s="393"/>
      <c r="AB105" s="393"/>
      <c r="AC105" s="393"/>
      <c r="AD105" s="393"/>
      <c r="AE105" s="393"/>
      <c r="AF105" s="393"/>
      <c r="AG105" s="393"/>
      <c r="AH105" s="393"/>
      <c r="AI105" s="393"/>
      <c r="AJ105" s="393"/>
      <c r="AK105" s="393"/>
      <c r="AL105" s="393"/>
      <c r="AM105" s="393"/>
      <c r="AN105" s="393"/>
      <c r="AO105" s="393"/>
      <c r="AP105" s="393"/>
      <c r="AQ105" s="393"/>
      <c r="AR105" s="393"/>
      <c r="AS105" s="393"/>
      <c r="AT105" s="393"/>
      <c r="AV105" s="37">
        <f t="shared" si="71"/>
        <v>0</v>
      </c>
      <c r="AW105" s="37">
        <f t="shared" si="72"/>
        <v>0</v>
      </c>
      <c r="AX105" s="37">
        <f t="shared" si="73"/>
        <v>0</v>
      </c>
      <c r="AY105" s="37">
        <f t="shared" si="74"/>
        <v>0</v>
      </c>
      <c r="AZ105" s="37">
        <f t="shared" si="75"/>
        <v>0</v>
      </c>
      <c r="BA105" s="37">
        <f t="shared" si="76"/>
        <v>0</v>
      </c>
      <c r="BB105" s="37">
        <f t="shared" si="77"/>
        <v>0</v>
      </c>
      <c r="BC105" s="37">
        <f t="shared" si="78"/>
        <v>0</v>
      </c>
      <c r="BD105" s="38">
        <f t="shared" si="79"/>
        <v>0</v>
      </c>
      <c r="BE105" s="37">
        <f t="shared" si="80"/>
        <v>0</v>
      </c>
      <c r="BF105" s="54">
        <f t="shared" si="70"/>
        <v>0</v>
      </c>
    </row>
    <row r="106" spans="1:58" x14ac:dyDescent="0.25">
      <c r="A106" s="401">
        <v>103</v>
      </c>
      <c r="B106" s="392" t="str">
        <f>METAS!B102</f>
        <v>PORCENTAJE DE NIÑOS 4 AÑOS VACUNADOS CON EL 2DO REFUERZO CON VACUNA DPT</v>
      </c>
      <c r="C106" s="387" t="str">
        <f>METAS!D102</f>
        <v>DIT</v>
      </c>
      <c r="D106" s="393"/>
      <c r="E106" s="393"/>
      <c r="F106" s="393"/>
      <c r="G106" s="393"/>
      <c r="H106" s="393"/>
      <c r="I106" s="393"/>
      <c r="J106" s="393"/>
      <c r="K106" s="393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3"/>
      <c r="W106" s="393"/>
      <c r="X106" s="393"/>
      <c r="Y106" s="393"/>
      <c r="Z106" s="393"/>
      <c r="AA106" s="393"/>
      <c r="AB106" s="393"/>
      <c r="AC106" s="393"/>
      <c r="AD106" s="393"/>
      <c r="AE106" s="393"/>
      <c r="AF106" s="393"/>
      <c r="AG106" s="393"/>
      <c r="AH106" s="393"/>
      <c r="AI106" s="393"/>
      <c r="AJ106" s="393"/>
      <c r="AK106" s="393"/>
      <c r="AL106" s="393"/>
      <c r="AM106" s="393"/>
      <c r="AN106" s="393"/>
      <c r="AO106" s="393"/>
      <c r="AP106" s="393"/>
      <c r="AQ106" s="393"/>
      <c r="AR106" s="393"/>
      <c r="AS106" s="393"/>
      <c r="AT106" s="393"/>
      <c r="AV106" s="37">
        <f t="shared" si="71"/>
        <v>0</v>
      </c>
      <c r="AW106" s="37">
        <f t="shared" si="72"/>
        <v>0</v>
      </c>
      <c r="AX106" s="37">
        <f t="shared" si="73"/>
        <v>0</v>
      </c>
      <c r="AY106" s="37">
        <f t="shared" si="74"/>
        <v>0</v>
      </c>
      <c r="AZ106" s="37">
        <f t="shared" si="75"/>
        <v>0</v>
      </c>
      <c r="BA106" s="37">
        <f t="shared" si="76"/>
        <v>0</v>
      </c>
      <c r="BB106" s="37">
        <f t="shared" si="77"/>
        <v>0</v>
      </c>
      <c r="BC106" s="37">
        <f t="shared" si="78"/>
        <v>0</v>
      </c>
      <c r="BD106" s="38">
        <f t="shared" si="79"/>
        <v>0</v>
      </c>
      <c r="BE106" s="37">
        <f t="shared" si="80"/>
        <v>0</v>
      </c>
      <c r="BF106" s="54">
        <f t="shared" si="70"/>
        <v>0</v>
      </c>
    </row>
    <row r="107" spans="1:58" x14ac:dyDescent="0.25">
      <c r="A107" s="401">
        <v>104</v>
      </c>
      <c r="B107" s="392" t="str">
        <f>METAS!B103</f>
        <v>PORCENTAJE DE NINOS  VACUNADOS CON 1 DOSIS DE VACUNA CONTRA VPH EN EL 5TO GRADO DE PRIMARIA</v>
      </c>
      <c r="C107" s="387" t="str">
        <f>METAS!D103</f>
        <v>DIT</v>
      </c>
      <c r="D107" s="393"/>
      <c r="E107" s="393"/>
      <c r="F107" s="393"/>
      <c r="G107" s="393"/>
      <c r="H107" s="393"/>
      <c r="I107" s="393"/>
      <c r="J107" s="393"/>
      <c r="K107" s="393"/>
      <c r="L107" s="393"/>
      <c r="M107" s="393"/>
      <c r="N107" s="393"/>
      <c r="O107" s="393"/>
      <c r="P107" s="393"/>
      <c r="Q107" s="393"/>
      <c r="R107" s="393"/>
      <c r="S107" s="393"/>
      <c r="T107" s="393"/>
      <c r="U107" s="393"/>
      <c r="V107" s="393"/>
      <c r="W107" s="393"/>
      <c r="X107" s="393"/>
      <c r="Y107" s="393"/>
      <c r="Z107" s="393"/>
      <c r="AA107" s="393"/>
      <c r="AB107" s="393"/>
      <c r="AC107" s="393"/>
      <c r="AD107" s="393"/>
      <c r="AE107" s="393"/>
      <c r="AF107" s="393"/>
      <c r="AG107" s="393"/>
      <c r="AH107" s="393"/>
      <c r="AI107" s="393"/>
      <c r="AJ107" s="393"/>
      <c r="AK107" s="393"/>
      <c r="AL107" s="393"/>
      <c r="AM107" s="393"/>
      <c r="AN107" s="393"/>
      <c r="AO107" s="393"/>
      <c r="AP107" s="393"/>
      <c r="AQ107" s="393"/>
      <c r="AR107" s="393"/>
      <c r="AS107" s="393"/>
      <c r="AT107" s="393"/>
      <c r="AV107" s="37">
        <f t="shared" si="71"/>
        <v>0</v>
      </c>
      <c r="AW107" s="37">
        <f t="shared" si="72"/>
        <v>0</v>
      </c>
      <c r="AX107" s="37">
        <f t="shared" si="73"/>
        <v>0</v>
      </c>
      <c r="AY107" s="37">
        <f t="shared" si="74"/>
        <v>0</v>
      </c>
      <c r="AZ107" s="37">
        <f t="shared" si="75"/>
        <v>0</v>
      </c>
      <c r="BA107" s="37">
        <f t="shared" si="76"/>
        <v>0</v>
      </c>
      <c r="BB107" s="37">
        <f t="shared" si="77"/>
        <v>0</v>
      </c>
      <c r="BC107" s="37">
        <f t="shared" si="78"/>
        <v>0</v>
      </c>
      <c r="BD107" s="38">
        <f t="shared" si="79"/>
        <v>0</v>
      </c>
      <c r="BE107" s="37">
        <f t="shared" si="80"/>
        <v>0</v>
      </c>
      <c r="BF107" s="54">
        <f t="shared" si="70"/>
        <v>0</v>
      </c>
    </row>
    <row r="108" spans="1:58" x14ac:dyDescent="0.25">
      <c r="A108" s="401">
        <v>105</v>
      </c>
      <c r="B108" s="392" t="str">
        <f>METAS!B104</f>
        <v>PORCENTAJE  DE GESTANTES VACUNADAS CON 1 DOSIS DE VACUNA DTPA</v>
      </c>
      <c r="C108" s="387" t="str">
        <f>METAS!D104</f>
        <v>DIT</v>
      </c>
      <c r="D108" s="393"/>
      <c r="E108" s="393"/>
      <c r="F108" s="393"/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/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/>
      <c r="AS108" s="393"/>
      <c r="AT108" s="393"/>
      <c r="AV108" s="37">
        <f t="shared" si="71"/>
        <v>0</v>
      </c>
      <c r="AW108" s="37">
        <f t="shared" si="72"/>
        <v>0</v>
      </c>
      <c r="AX108" s="37">
        <f t="shared" si="73"/>
        <v>0</v>
      </c>
      <c r="AY108" s="37">
        <f t="shared" si="74"/>
        <v>0</v>
      </c>
      <c r="AZ108" s="37">
        <f t="shared" si="75"/>
        <v>0</v>
      </c>
      <c r="BA108" s="37">
        <f t="shared" si="76"/>
        <v>0</v>
      </c>
      <c r="BB108" s="37">
        <f t="shared" si="77"/>
        <v>0</v>
      </c>
      <c r="BC108" s="37">
        <f t="shared" si="78"/>
        <v>0</v>
      </c>
      <c r="BD108" s="38">
        <f t="shared" si="79"/>
        <v>0</v>
      </c>
      <c r="BE108" s="37">
        <f t="shared" si="80"/>
        <v>0</v>
      </c>
      <c r="BF108" s="54">
        <f t="shared" si="70"/>
        <v>0</v>
      </c>
    </row>
    <row r="109" spans="1:58" x14ac:dyDescent="0.25">
      <c r="A109" s="401">
        <v>106</v>
      </c>
      <c r="B109" s="392" t="str">
        <f>METAS!B105</f>
        <v>PORCENTAJE DE VACUNADOS CON 1 DOSIS CON VACUNA CONTRA LA INFLUENZA, EN LA POBLACIÓN &gt;= 60 AÑOS</v>
      </c>
      <c r="C109" s="387" t="str">
        <f>METAS!D105</f>
        <v>DIT</v>
      </c>
      <c r="D109" s="393"/>
      <c r="E109" s="393"/>
      <c r="F109" s="393"/>
      <c r="G109" s="393"/>
      <c r="H109" s="393"/>
      <c r="I109" s="393"/>
      <c r="J109" s="393"/>
      <c r="K109" s="393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3"/>
      <c r="W109" s="393"/>
      <c r="X109" s="393"/>
      <c r="Y109" s="393"/>
      <c r="Z109" s="393"/>
      <c r="AA109" s="393"/>
      <c r="AB109" s="393"/>
      <c r="AC109" s="393"/>
      <c r="AD109" s="393"/>
      <c r="AE109" s="393"/>
      <c r="AF109" s="393"/>
      <c r="AG109" s="393"/>
      <c r="AH109" s="393"/>
      <c r="AI109" s="393"/>
      <c r="AJ109" s="393"/>
      <c r="AK109" s="393"/>
      <c r="AL109" s="393"/>
      <c r="AM109" s="393"/>
      <c r="AN109" s="393"/>
      <c r="AO109" s="393"/>
      <c r="AP109" s="393"/>
      <c r="AQ109" s="393"/>
      <c r="AR109" s="393"/>
      <c r="AS109" s="393"/>
      <c r="AT109" s="393"/>
      <c r="AV109" s="37">
        <f t="shared" si="71"/>
        <v>0</v>
      </c>
      <c r="AW109" s="37">
        <f t="shared" si="72"/>
        <v>0</v>
      </c>
      <c r="AX109" s="37">
        <f t="shared" si="73"/>
        <v>0</v>
      </c>
      <c r="AY109" s="37">
        <f t="shared" si="74"/>
        <v>0</v>
      </c>
      <c r="AZ109" s="37">
        <f t="shared" si="75"/>
        <v>0</v>
      </c>
      <c r="BA109" s="37">
        <f t="shared" si="76"/>
        <v>0</v>
      </c>
      <c r="BB109" s="37">
        <f t="shared" si="77"/>
        <v>0</v>
      </c>
      <c r="BC109" s="37">
        <f t="shared" si="78"/>
        <v>0</v>
      </c>
      <c r="BD109" s="38">
        <f t="shared" si="79"/>
        <v>0</v>
      </c>
      <c r="BE109" s="37">
        <f t="shared" si="80"/>
        <v>0</v>
      </c>
      <c r="BF109" s="54">
        <f t="shared" si="70"/>
        <v>0</v>
      </c>
    </row>
    <row r="110" spans="1:58" x14ac:dyDescent="0.25">
      <c r="A110" s="401">
        <v>107</v>
      </c>
      <c r="B110" s="392" t="str">
        <f>METAS!B106</f>
        <v>PORCENTAJE DE VACUNADOS CON 1 DOSIS CON VACUNA CONTRA NEUMOCOCO, EN LA POBLACIÓN &gt;= 60 AÑOS</v>
      </c>
      <c r="C110" s="387" t="str">
        <f>METAS!D106</f>
        <v>DIT</v>
      </c>
      <c r="D110" s="393"/>
      <c r="E110" s="393"/>
      <c r="F110" s="393"/>
      <c r="G110" s="393"/>
      <c r="H110" s="393"/>
      <c r="I110" s="393"/>
      <c r="J110" s="393"/>
      <c r="K110" s="393"/>
      <c r="L110" s="393"/>
      <c r="M110" s="393"/>
      <c r="N110" s="393"/>
      <c r="O110" s="393"/>
      <c r="P110" s="393"/>
      <c r="Q110" s="393"/>
      <c r="R110" s="393"/>
      <c r="S110" s="393"/>
      <c r="T110" s="393"/>
      <c r="U110" s="393"/>
      <c r="V110" s="393"/>
      <c r="W110" s="393"/>
      <c r="X110" s="393"/>
      <c r="Y110" s="393"/>
      <c r="Z110" s="393"/>
      <c r="AA110" s="393"/>
      <c r="AB110" s="393"/>
      <c r="AC110" s="393"/>
      <c r="AD110" s="393"/>
      <c r="AE110" s="393"/>
      <c r="AF110" s="393"/>
      <c r="AG110" s="393"/>
      <c r="AH110" s="393"/>
      <c r="AI110" s="393"/>
      <c r="AJ110" s="393"/>
      <c r="AK110" s="393"/>
      <c r="AL110" s="393"/>
      <c r="AM110" s="393"/>
      <c r="AN110" s="393"/>
      <c r="AO110" s="393"/>
      <c r="AP110" s="393"/>
      <c r="AQ110" s="393"/>
      <c r="AR110" s="393"/>
      <c r="AS110" s="393"/>
      <c r="AT110" s="393"/>
      <c r="AV110" s="37">
        <f t="shared" si="71"/>
        <v>0</v>
      </c>
      <c r="AW110" s="37">
        <f t="shared" si="72"/>
        <v>0</v>
      </c>
      <c r="AX110" s="37">
        <f t="shared" si="73"/>
        <v>0</v>
      </c>
      <c r="AY110" s="37">
        <f t="shared" si="74"/>
        <v>0</v>
      </c>
      <c r="AZ110" s="37">
        <f t="shared" si="75"/>
        <v>0</v>
      </c>
      <c r="BA110" s="37">
        <f t="shared" si="76"/>
        <v>0</v>
      </c>
      <c r="BB110" s="37">
        <f t="shared" si="77"/>
        <v>0</v>
      </c>
      <c r="BC110" s="37">
        <f t="shared" si="78"/>
        <v>0</v>
      </c>
      <c r="BD110" s="38">
        <f t="shared" si="79"/>
        <v>0</v>
      </c>
      <c r="BE110" s="37">
        <f t="shared" si="80"/>
        <v>0</v>
      </c>
      <c r="BF110" s="54">
        <f t="shared" si="70"/>
        <v>0</v>
      </c>
    </row>
    <row r="111" spans="1:58" x14ac:dyDescent="0.25">
      <c r="A111" s="401">
        <v>108</v>
      </c>
      <c r="B111" s="397" t="str">
        <f>METAS!B107</f>
        <v>PORCENTAJE DE NIÑOS  MENORES DE 5 AÑOS  DE EDAD CON DCI (PATRÓN DE  REFERENCIA  OMS).</v>
      </c>
      <c r="C111" s="390" t="str">
        <f>METAS!D107</f>
        <v>NUTRICIÓN</v>
      </c>
      <c r="D111" s="398"/>
      <c r="E111" s="398"/>
      <c r="F111" s="398"/>
      <c r="G111" s="398"/>
      <c r="H111" s="398"/>
      <c r="I111" s="398"/>
      <c r="J111" s="398"/>
      <c r="K111" s="398"/>
      <c r="L111" s="398"/>
      <c r="M111" s="398"/>
      <c r="N111" s="398"/>
      <c r="O111" s="398"/>
      <c r="P111" s="398"/>
      <c r="Q111" s="398"/>
      <c r="R111" s="398"/>
      <c r="S111" s="398"/>
      <c r="T111" s="398"/>
      <c r="U111" s="398"/>
      <c r="V111" s="398"/>
      <c r="W111" s="398"/>
      <c r="X111" s="398"/>
      <c r="Y111" s="398"/>
      <c r="Z111" s="398"/>
      <c r="AA111" s="398"/>
      <c r="AB111" s="398"/>
      <c r="AC111" s="398"/>
      <c r="AD111" s="398"/>
      <c r="AE111" s="398"/>
      <c r="AF111" s="398"/>
      <c r="AG111" s="398"/>
      <c r="AH111" s="398"/>
      <c r="AI111" s="398"/>
      <c r="AJ111" s="398"/>
      <c r="AK111" s="398"/>
      <c r="AL111" s="398"/>
      <c r="AM111" s="398"/>
      <c r="AN111" s="398"/>
      <c r="AO111" s="398"/>
      <c r="AP111" s="398"/>
      <c r="AQ111" s="398"/>
      <c r="AR111" s="398"/>
      <c r="AS111" s="398"/>
      <c r="AT111" s="398"/>
      <c r="AV111" s="395">
        <f t="shared" si="60"/>
        <v>0</v>
      </c>
      <c r="AW111" s="395">
        <f t="shared" si="61"/>
        <v>0</v>
      </c>
      <c r="AX111" s="395">
        <f t="shared" si="62"/>
        <v>0</v>
      </c>
      <c r="AY111" s="395">
        <f t="shared" si="63"/>
        <v>0</v>
      </c>
      <c r="AZ111" s="395">
        <f t="shared" si="64"/>
        <v>0</v>
      </c>
      <c r="BA111" s="395">
        <f t="shared" si="65"/>
        <v>0</v>
      </c>
      <c r="BB111" s="395">
        <f t="shared" si="66"/>
        <v>0</v>
      </c>
      <c r="BC111" s="395">
        <f t="shared" si="67"/>
        <v>0</v>
      </c>
      <c r="BD111" s="396">
        <f t="shared" si="68"/>
        <v>0</v>
      </c>
      <c r="BE111" s="395">
        <f t="shared" si="69"/>
        <v>0</v>
      </c>
      <c r="BF111" s="54">
        <f t="shared" si="70"/>
        <v>0</v>
      </c>
    </row>
    <row r="112" spans="1:58" x14ac:dyDescent="0.25">
      <c r="A112" s="401">
        <v>109</v>
      </c>
      <c r="B112" s="397" t="str">
        <f>METAS!B108</f>
        <v>PORCENTAJE DE NIÑOS DE 6 A 35 MESES  DE EDAD CON AMENIA (PATRÓN DE  REFERENCIA  OMS).</v>
      </c>
      <c r="C112" s="390" t="str">
        <f>METAS!D108</f>
        <v>NUTRICIÓN</v>
      </c>
      <c r="D112" s="398"/>
      <c r="E112" s="398"/>
      <c r="F112" s="398"/>
      <c r="G112" s="398"/>
      <c r="H112" s="398"/>
      <c r="I112" s="398"/>
      <c r="J112" s="398"/>
      <c r="K112" s="398"/>
      <c r="L112" s="398"/>
      <c r="M112" s="398"/>
      <c r="N112" s="398"/>
      <c r="O112" s="398"/>
      <c r="P112" s="398"/>
      <c r="Q112" s="398"/>
      <c r="R112" s="398"/>
      <c r="S112" s="398"/>
      <c r="T112" s="398"/>
      <c r="U112" s="398"/>
      <c r="V112" s="398"/>
      <c r="W112" s="398"/>
      <c r="X112" s="398"/>
      <c r="Y112" s="398"/>
      <c r="Z112" s="398"/>
      <c r="AA112" s="398"/>
      <c r="AB112" s="398"/>
      <c r="AC112" s="398"/>
      <c r="AD112" s="398"/>
      <c r="AE112" s="398"/>
      <c r="AF112" s="398"/>
      <c r="AG112" s="398"/>
      <c r="AH112" s="398"/>
      <c r="AI112" s="398"/>
      <c r="AJ112" s="398"/>
      <c r="AK112" s="398"/>
      <c r="AL112" s="398"/>
      <c r="AM112" s="398"/>
      <c r="AN112" s="398"/>
      <c r="AO112" s="398"/>
      <c r="AP112" s="398"/>
      <c r="AQ112" s="398"/>
      <c r="AR112" s="398"/>
      <c r="AS112" s="398"/>
      <c r="AT112" s="398"/>
      <c r="AV112" s="395">
        <f t="shared" ref="AV112:AV134" si="81">SUM(D112)</f>
        <v>0</v>
      </c>
      <c r="AW112" s="395">
        <f t="shared" ref="AW112:AW134" si="82">+E112</f>
        <v>0</v>
      </c>
      <c r="AX112" s="395">
        <f t="shared" ref="AX112:AX134" si="83">+SUM(G112:P112)</f>
        <v>0</v>
      </c>
      <c r="AY112" s="395">
        <f t="shared" ref="AY112:AY134" si="84">+SUM(Q112:S112)</f>
        <v>0</v>
      </c>
      <c r="AZ112" s="395">
        <f t="shared" ref="AZ112:AZ134" si="85">+SUM(T112:W112)</f>
        <v>0</v>
      </c>
      <c r="BA112" s="395">
        <f t="shared" ref="BA112:BA134" si="86">+SUM(X112:AC112)</f>
        <v>0</v>
      </c>
      <c r="BB112" s="395">
        <f t="shared" ref="BB112:BB134" si="87">+SUM(AD112:AH112)</f>
        <v>0</v>
      </c>
      <c r="BC112" s="395">
        <f t="shared" ref="BC112:BC134" si="88">+SUM(AJ112:AL112)</f>
        <v>0</v>
      </c>
      <c r="BD112" s="396">
        <f t="shared" ref="BD112:BD134" si="89">+SUM(AM112:AP112)</f>
        <v>0</v>
      </c>
      <c r="BE112" s="395">
        <f t="shared" ref="BE112:BE134" si="90">+SUM(AQ112:AT112)</f>
        <v>0</v>
      </c>
      <c r="BF112" s="54">
        <f t="shared" si="70"/>
        <v>0</v>
      </c>
    </row>
    <row r="113" spans="1:58" x14ac:dyDescent="0.25">
      <c r="A113" s="401">
        <v>110</v>
      </c>
      <c r="B113" s="397" t="str">
        <f>METAS!B109</f>
        <v>PORCENTAJE DE NIÑOS DE 4 MESES QUE  INICIAN SUMPLEMENTACIÓN CON HIERRO EN GOTAS</v>
      </c>
      <c r="C113" s="390" t="str">
        <f>METAS!D109</f>
        <v>NUTRICIÓN</v>
      </c>
      <c r="D113" s="398"/>
      <c r="E113" s="398"/>
      <c r="F113" s="398"/>
      <c r="G113" s="398"/>
      <c r="H113" s="398"/>
      <c r="I113" s="398"/>
      <c r="J113" s="398"/>
      <c r="K113" s="398"/>
      <c r="L113" s="398"/>
      <c r="M113" s="398"/>
      <c r="N113" s="398"/>
      <c r="O113" s="398"/>
      <c r="P113" s="398"/>
      <c r="Q113" s="398"/>
      <c r="R113" s="398"/>
      <c r="S113" s="398"/>
      <c r="T113" s="398"/>
      <c r="U113" s="398"/>
      <c r="V113" s="398"/>
      <c r="W113" s="398"/>
      <c r="X113" s="398"/>
      <c r="Y113" s="398"/>
      <c r="Z113" s="398"/>
      <c r="AA113" s="398"/>
      <c r="AB113" s="398"/>
      <c r="AC113" s="398"/>
      <c r="AD113" s="398"/>
      <c r="AE113" s="398"/>
      <c r="AF113" s="398"/>
      <c r="AG113" s="398"/>
      <c r="AH113" s="398"/>
      <c r="AI113" s="398"/>
      <c r="AJ113" s="398"/>
      <c r="AK113" s="398"/>
      <c r="AL113" s="398"/>
      <c r="AM113" s="398"/>
      <c r="AN113" s="398"/>
      <c r="AO113" s="398"/>
      <c r="AP113" s="398"/>
      <c r="AQ113" s="398"/>
      <c r="AR113" s="398"/>
      <c r="AS113" s="398"/>
      <c r="AT113" s="398"/>
      <c r="AV113" s="395">
        <f t="shared" si="81"/>
        <v>0</v>
      </c>
      <c r="AW113" s="395">
        <f t="shared" si="82"/>
        <v>0</v>
      </c>
      <c r="AX113" s="395">
        <f t="shared" si="83"/>
        <v>0</v>
      </c>
      <c r="AY113" s="395">
        <f t="shared" si="84"/>
        <v>0</v>
      </c>
      <c r="AZ113" s="395">
        <f t="shared" si="85"/>
        <v>0</v>
      </c>
      <c r="BA113" s="395">
        <f t="shared" si="86"/>
        <v>0</v>
      </c>
      <c r="BB113" s="395">
        <f t="shared" si="87"/>
        <v>0</v>
      </c>
      <c r="BC113" s="395">
        <f t="shared" si="88"/>
        <v>0</v>
      </c>
      <c r="BD113" s="396">
        <f t="shared" si="89"/>
        <v>0</v>
      </c>
      <c r="BE113" s="395">
        <f t="shared" si="90"/>
        <v>0</v>
      </c>
      <c r="BF113" s="54">
        <f t="shared" si="70"/>
        <v>0</v>
      </c>
    </row>
    <row r="114" spans="1:58" x14ac:dyDescent="0.25">
      <c r="A114" s="401">
        <v>111</v>
      </c>
      <c r="B114" s="397" t="str">
        <f>METAS!B110</f>
        <v>PORCENTAJE DE NIÑAS/NIÑOS DE 12 MESES DE EDAD QUE RECIBIERON  SUPLEMENTACIÓN PREVENTIVA  (TA)</v>
      </c>
      <c r="C114" s="390" t="str">
        <f>METAS!D110</f>
        <v>NUTRICIÓN</v>
      </c>
      <c r="D114" s="398"/>
      <c r="E114" s="398"/>
      <c r="F114" s="398"/>
      <c r="G114" s="398"/>
      <c r="H114" s="398"/>
      <c r="I114" s="398"/>
      <c r="J114" s="398"/>
      <c r="K114" s="398"/>
      <c r="L114" s="398"/>
      <c r="M114" s="398"/>
      <c r="N114" s="398"/>
      <c r="O114" s="398"/>
      <c r="P114" s="398"/>
      <c r="Q114" s="398"/>
      <c r="R114" s="398"/>
      <c r="S114" s="398"/>
      <c r="T114" s="398"/>
      <c r="U114" s="398"/>
      <c r="V114" s="398"/>
      <c r="W114" s="398"/>
      <c r="X114" s="398"/>
      <c r="Y114" s="398"/>
      <c r="Z114" s="398"/>
      <c r="AA114" s="398"/>
      <c r="AB114" s="398"/>
      <c r="AC114" s="398"/>
      <c r="AD114" s="398"/>
      <c r="AE114" s="398"/>
      <c r="AF114" s="398"/>
      <c r="AG114" s="398"/>
      <c r="AH114" s="398"/>
      <c r="AI114" s="398"/>
      <c r="AJ114" s="398"/>
      <c r="AK114" s="398"/>
      <c r="AL114" s="398"/>
      <c r="AM114" s="398"/>
      <c r="AN114" s="398"/>
      <c r="AO114" s="398"/>
      <c r="AP114" s="398"/>
      <c r="AQ114" s="398"/>
      <c r="AR114" s="398"/>
      <c r="AS114" s="398"/>
      <c r="AT114" s="398"/>
      <c r="AV114" s="395">
        <f t="shared" si="81"/>
        <v>0</v>
      </c>
      <c r="AW114" s="395">
        <f t="shared" si="82"/>
        <v>0</v>
      </c>
      <c r="AX114" s="395">
        <f t="shared" si="83"/>
        <v>0</v>
      </c>
      <c r="AY114" s="395">
        <f t="shared" si="84"/>
        <v>0</v>
      </c>
      <c r="AZ114" s="395">
        <f t="shared" si="85"/>
        <v>0</v>
      </c>
      <c r="BA114" s="395">
        <f t="shared" si="86"/>
        <v>0</v>
      </c>
      <c r="BB114" s="395">
        <f t="shared" si="87"/>
        <v>0</v>
      </c>
      <c r="BC114" s="395">
        <f t="shared" si="88"/>
        <v>0</v>
      </c>
      <c r="BD114" s="396">
        <f t="shared" si="89"/>
        <v>0</v>
      </c>
      <c r="BE114" s="395">
        <f t="shared" si="90"/>
        <v>0</v>
      </c>
      <c r="BF114" s="54">
        <f t="shared" si="70"/>
        <v>0</v>
      </c>
    </row>
    <row r="115" spans="1:58" x14ac:dyDescent="0.25">
      <c r="A115" s="401">
        <v>112</v>
      </c>
      <c r="B115" s="397" t="str">
        <f>METAS!B111</f>
        <v>PORCENTAJE DE NIÑAS/NIÑOS  DE 24 MESES DE EDAD  QUE RECIBIERON SUPLEMENTACION PREVENTIVA (TA)</v>
      </c>
      <c r="C115" s="390" t="str">
        <f>METAS!D111</f>
        <v>NUTRICIÓN</v>
      </c>
      <c r="D115" s="398"/>
      <c r="E115" s="398"/>
      <c r="F115" s="398"/>
      <c r="G115" s="398"/>
      <c r="H115" s="398"/>
      <c r="I115" s="398"/>
      <c r="J115" s="398"/>
      <c r="K115" s="398"/>
      <c r="L115" s="398"/>
      <c r="M115" s="398"/>
      <c r="N115" s="398"/>
      <c r="O115" s="398"/>
      <c r="P115" s="398"/>
      <c r="Q115" s="398"/>
      <c r="R115" s="398"/>
      <c r="S115" s="398"/>
      <c r="T115" s="398"/>
      <c r="U115" s="398"/>
      <c r="V115" s="398"/>
      <c r="W115" s="398"/>
      <c r="X115" s="398"/>
      <c r="Y115" s="398"/>
      <c r="Z115" s="398"/>
      <c r="AA115" s="398"/>
      <c r="AB115" s="398"/>
      <c r="AC115" s="398"/>
      <c r="AD115" s="398"/>
      <c r="AE115" s="398"/>
      <c r="AF115" s="398"/>
      <c r="AG115" s="398"/>
      <c r="AH115" s="398"/>
      <c r="AI115" s="398"/>
      <c r="AJ115" s="398"/>
      <c r="AK115" s="398"/>
      <c r="AL115" s="398"/>
      <c r="AM115" s="398"/>
      <c r="AN115" s="398"/>
      <c r="AO115" s="398"/>
      <c r="AP115" s="398"/>
      <c r="AQ115" s="398"/>
      <c r="AR115" s="398"/>
      <c r="AS115" s="398"/>
      <c r="AT115" s="398"/>
      <c r="AV115" s="395">
        <f t="shared" si="81"/>
        <v>0</v>
      </c>
      <c r="AW115" s="395">
        <f t="shared" si="82"/>
        <v>0</v>
      </c>
      <c r="AX115" s="395">
        <f t="shared" si="83"/>
        <v>0</v>
      </c>
      <c r="AY115" s="395">
        <f t="shared" si="84"/>
        <v>0</v>
      </c>
      <c r="AZ115" s="395">
        <f t="shared" si="85"/>
        <v>0</v>
      </c>
      <c r="BA115" s="395">
        <f t="shared" si="86"/>
        <v>0</v>
      </c>
      <c r="BB115" s="395">
        <f t="shared" si="87"/>
        <v>0</v>
      </c>
      <c r="BC115" s="395">
        <f t="shared" si="88"/>
        <v>0</v>
      </c>
      <c r="BD115" s="396">
        <f t="shared" si="89"/>
        <v>0</v>
      </c>
      <c r="BE115" s="395">
        <f t="shared" si="90"/>
        <v>0</v>
      </c>
      <c r="BF115" s="54">
        <f t="shared" si="70"/>
        <v>0</v>
      </c>
    </row>
    <row r="116" spans="1:58" x14ac:dyDescent="0.25">
      <c r="A116" s="401">
        <v>113</v>
      </c>
      <c r="B116" s="397" t="str">
        <f>METAS!B112</f>
        <v>PORCENTAJE DE NIÑOS/NIÑAS MENORES DE 36 MESES CON SUPLEMENTACION PREVENTIVA (TA)</v>
      </c>
      <c r="C116" s="390" t="str">
        <f>METAS!D112</f>
        <v>NUTRICIÓN</v>
      </c>
      <c r="D116" s="398"/>
      <c r="E116" s="398"/>
      <c r="F116" s="398"/>
      <c r="G116" s="398"/>
      <c r="H116" s="398"/>
      <c r="I116" s="398"/>
      <c r="J116" s="398"/>
      <c r="K116" s="398"/>
      <c r="L116" s="398"/>
      <c r="M116" s="398"/>
      <c r="N116" s="398"/>
      <c r="O116" s="398"/>
      <c r="P116" s="398"/>
      <c r="Q116" s="398"/>
      <c r="R116" s="398"/>
      <c r="S116" s="398"/>
      <c r="T116" s="398"/>
      <c r="U116" s="398"/>
      <c r="V116" s="398"/>
      <c r="W116" s="398"/>
      <c r="X116" s="398"/>
      <c r="Y116" s="398"/>
      <c r="Z116" s="398"/>
      <c r="AA116" s="398"/>
      <c r="AB116" s="398"/>
      <c r="AC116" s="398"/>
      <c r="AD116" s="398"/>
      <c r="AE116" s="398"/>
      <c r="AF116" s="398"/>
      <c r="AG116" s="398"/>
      <c r="AH116" s="398"/>
      <c r="AI116" s="398"/>
      <c r="AJ116" s="398"/>
      <c r="AK116" s="398"/>
      <c r="AL116" s="398"/>
      <c r="AM116" s="398"/>
      <c r="AN116" s="398"/>
      <c r="AO116" s="398"/>
      <c r="AP116" s="398"/>
      <c r="AQ116" s="398"/>
      <c r="AR116" s="398"/>
      <c r="AS116" s="398"/>
      <c r="AT116" s="398"/>
      <c r="AV116" s="395">
        <f t="shared" si="81"/>
        <v>0</v>
      </c>
      <c r="AW116" s="395">
        <f t="shared" si="82"/>
        <v>0</v>
      </c>
      <c r="AX116" s="395">
        <f t="shared" si="83"/>
        <v>0</v>
      </c>
      <c r="AY116" s="395">
        <f t="shared" si="84"/>
        <v>0</v>
      </c>
      <c r="AZ116" s="395">
        <f t="shared" si="85"/>
        <v>0</v>
      </c>
      <c r="BA116" s="395">
        <f t="shared" si="86"/>
        <v>0</v>
      </c>
      <c r="BB116" s="395">
        <f t="shared" si="87"/>
        <v>0</v>
      </c>
      <c r="BC116" s="395">
        <f t="shared" si="88"/>
        <v>0</v>
      </c>
      <c r="BD116" s="396">
        <f t="shared" si="89"/>
        <v>0</v>
      </c>
      <c r="BE116" s="395">
        <f t="shared" si="90"/>
        <v>0</v>
      </c>
      <c r="BF116" s="54">
        <f t="shared" si="70"/>
        <v>0</v>
      </c>
    </row>
    <row r="117" spans="1:58" x14ac:dyDescent="0.25">
      <c r="A117" s="401">
        <v>114</v>
      </c>
      <c r="B117" s="397" t="str">
        <f>METAS!B113</f>
        <v>PORCENTAJE DE NIÑOS MENORES DE UN AÑO  ( 6 A 11 MESES) CON  SUPLEMENTO DE VITAMINA A</v>
      </c>
      <c r="C117" s="390" t="str">
        <f>METAS!D113</f>
        <v>NUTRICIÓN</v>
      </c>
      <c r="D117" s="398"/>
      <c r="E117" s="398"/>
      <c r="F117" s="398"/>
      <c r="G117" s="398"/>
      <c r="H117" s="398"/>
      <c r="I117" s="398"/>
      <c r="J117" s="398"/>
      <c r="K117" s="398"/>
      <c r="L117" s="398"/>
      <c r="M117" s="398"/>
      <c r="N117" s="398"/>
      <c r="O117" s="398"/>
      <c r="P117" s="398"/>
      <c r="Q117" s="398"/>
      <c r="R117" s="398"/>
      <c r="S117" s="398"/>
      <c r="T117" s="398"/>
      <c r="U117" s="398"/>
      <c r="V117" s="398"/>
      <c r="W117" s="398"/>
      <c r="X117" s="398"/>
      <c r="Y117" s="398"/>
      <c r="Z117" s="398"/>
      <c r="AA117" s="398"/>
      <c r="AB117" s="398"/>
      <c r="AC117" s="398"/>
      <c r="AD117" s="398"/>
      <c r="AE117" s="398"/>
      <c r="AF117" s="398"/>
      <c r="AG117" s="398"/>
      <c r="AH117" s="398"/>
      <c r="AI117" s="398"/>
      <c r="AJ117" s="398"/>
      <c r="AK117" s="398"/>
      <c r="AL117" s="398"/>
      <c r="AM117" s="398"/>
      <c r="AN117" s="398"/>
      <c r="AO117" s="398"/>
      <c r="AP117" s="398"/>
      <c r="AQ117" s="398"/>
      <c r="AR117" s="398"/>
      <c r="AS117" s="398"/>
      <c r="AT117" s="398"/>
      <c r="AV117" s="395">
        <f t="shared" si="81"/>
        <v>0</v>
      </c>
      <c r="AW117" s="395">
        <f t="shared" si="82"/>
        <v>0</v>
      </c>
      <c r="AX117" s="395">
        <f t="shared" si="83"/>
        <v>0</v>
      </c>
      <c r="AY117" s="395">
        <f t="shared" si="84"/>
        <v>0</v>
      </c>
      <c r="AZ117" s="395">
        <f t="shared" si="85"/>
        <v>0</v>
      </c>
      <c r="BA117" s="395">
        <f t="shared" si="86"/>
        <v>0</v>
      </c>
      <c r="BB117" s="395">
        <f t="shared" si="87"/>
        <v>0</v>
      </c>
      <c r="BC117" s="395">
        <f t="shared" si="88"/>
        <v>0</v>
      </c>
      <c r="BD117" s="396">
        <f t="shared" si="89"/>
        <v>0</v>
      </c>
      <c r="BE117" s="395">
        <f t="shared" si="90"/>
        <v>0</v>
      </c>
      <c r="BF117" s="54">
        <f t="shared" si="70"/>
        <v>0</v>
      </c>
    </row>
    <row r="118" spans="1:58" x14ac:dyDescent="0.25">
      <c r="A118" s="401">
        <v>115</v>
      </c>
      <c r="B118" s="397" t="str">
        <f>METAS!B114</f>
        <v xml:space="preserve">PORCENTAJE DE NIÑOS  DE 12 A 59 MESES CON  SUPLEMENTO DE VITAMINA A  </v>
      </c>
      <c r="C118" s="390" t="str">
        <f>METAS!D114</f>
        <v>NUTRICIÓN</v>
      </c>
      <c r="D118" s="398"/>
      <c r="E118" s="398"/>
      <c r="F118" s="398"/>
      <c r="G118" s="398"/>
      <c r="H118" s="398"/>
      <c r="I118" s="398"/>
      <c r="J118" s="398"/>
      <c r="K118" s="398"/>
      <c r="L118" s="398"/>
      <c r="M118" s="398"/>
      <c r="N118" s="398"/>
      <c r="O118" s="398"/>
      <c r="P118" s="398"/>
      <c r="Q118" s="398"/>
      <c r="R118" s="398"/>
      <c r="S118" s="398"/>
      <c r="T118" s="398"/>
      <c r="U118" s="398"/>
      <c r="V118" s="398"/>
      <c r="W118" s="398"/>
      <c r="X118" s="398"/>
      <c r="Y118" s="398"/>
      <c r="Z118" s="398"/>
      <c r="AA118" s="398"/>
      <c r="AB118" s="398"/>
      <c r="AC118" s="398"/>
      <c r="AD118" s="398"/>
      <c r="AE118" s="398"/>
      <c r="AF118" s="398"/>
      <c r="AG118" s="398"/>
      <c r="AH118" s="398"/>
      <c r="AI118" s="398"/>
      <c r="AJ118" s="398"/>
      <c r="AK118" s="398"/>
      <c r="AL118" s="398"/>
      <c r="AM118" s="398"/>
      <c r="AN118" s="398"/>
      <c r="AO118" s="398"/>
      <c r="AP118" s="398"/>
      <c r="AQ118" s="398"/>
      <c r="AR118" s="398"/>
      <c r="AS118" s="398"/>
      <c r="AT118" s="398"/>
      <c r="AV118" s="395">
        <f t="shared" si="81"/>
        <v>0</v>
      </c>
      <c r="AW118" s="395">
        <f t="shared" si="82"/>
        <v>0</v>
      </c>
      <c r="AX118" s="395">
        <f t="shared" si="83"/>
        <v>0</v>
      </c>
      <c r="AY118" s="395">
        <f t="shared" si="84"/>
        <v>0</v>
      </c>
      <c r="AZ118" s="395">
        <f t="shared" si="85"/>
        <v>0</v>
      </c>
      <c r="BA118" s="395">
        <f t="shared" si="86"/>
        <v>0</v>
      </c>
      <c r="BB118" s="395">
        <f t="shared" si="87"/>
        <v>0</v>
      </c>
      <c r="BC118" s="395">
        <f t="shared" si="88"/>
        <v>0</v>
      </c>
      <c r="BD118" s="396">
        <f t="shared" si="89"/>
        <v>0</v>
      </c>
      <c r="BE118" s="395">
        <f t="shared" si="90"/>
        <v>0</v>
      </c>
      <c r="BF118" s="54">
        <f t="shared" si="70"/>
        <v>0</v>
      </c>
    </row>
    <row r="119" spans="1:58" x14ac:dyDescent="0.25">
      <c r="A119" s="401">
        <v>116</v>
      </c>
      <c r="B119" s="397" t="str">
        <f>METAS!B115</f>
        <v>PORCENTAJE DE NIÑOS &lt; 5 AÑOS CON SUPLEMENTO DE VITAMINA A</v>
      </c>
      <c r="C119" s="390" t="str">
        <f>METAS!D115</f>
        <v>NUTRICIÓN</v>
      </c>
      <c r="D119" s="398"/>
      <c r="E119" s="398"/>
      <c r="F119" s="398"/>
      <c r="G119" s="398"/>
      <c r="H119" s="398"/>
      <c r="I119" s="398"/>
      <c r="J119" s="398"/>
      <c r="K119" s="398"/>
      <c r="L119" s="398"/>
      <c r="M119" s="398"/>
      <c r="N119" s="398"/>
      <c r="O119" s="398"/>
      <c r="P119" s="398"/>
      <c r="Q119" s="398"/>
      <c r="R119" s="398"/>
      <c r="S119" s="398"/>
      <c r="T119" s="398"/>
      <c r="U119" s="398"/>
      <c r="V119" s="398"/>
      <c r="W119" s="398"/>
      <c r="X119" s="398"/>
      <c r="Y119" s="398"/>
      <c r="Z119" s="398"/>
      <c r="AA119" s="398"/>
      <c r="AB119" s="398"/>
      <c r="AC119" s="398"/>
      <c r="AD119" s="398"/>
      <c r="AE119" s="398"/>
      <c r="AF119" s="398"/>
      <c r="AG119" s="398"/>
      <c r="AH119" s="398"/>
      <c r="AI119" s="398"/>
      <c r="AJ119" s="398"/>
      <c r="AK119" s="398"/>
      <c r="AL119" s="398"/>
      <c r="AM119" s="398"/>
      <c r="AN119" s="398"/>
      <c r="AO119" s="398"/>
      <c r="AP119" s="398"/>
      <c r="AQ119" s="398"/>
      <c r="AR119" s="398"/>
      <c r="AS119" s="398"/>
      <c r="AT119" s="398"/>
      <c r="AV119" s="395">
        <f t="shared" si="81"/>
        <v>0</v>
      </c>
      <c r="AW119" s="395">
        <f t="shared" si="82"/>
        <v>0</v>
      </c>
      <c r="AX119" s="395">
        <f t="shared" si="83"/>
        <v>0</v>
      </c>
      <c r="AY119" s="395">
        <f t="shared" si="84"/>
        <v>0</v>
      </c>
      <c r="AZ119" s="395">
        <f t="shared" si="85"/>
        <v>0</v>
      </c>
      <c r="BA119" s="395">
        <f t="shared" si="86"/>
        <v>0</v>
      </c>
      <c r="BB119" s="395">
        <f t="shared" si="87"/>
        <v>0</v>
      </c>
      <c r="BC119" s="395">
        <f t="shared" si="88"/>
        <v>0</v>
      </c>
      <c r="BD119" s="396">
        <f t="shared" si="89"/>
        <v>0</v>
      </c>
      <c r="BE119" s="395">
        <f t="shared" si="90"/>
        <v>0</v>
      </c>
      <c r="BF119" s="54">
        <f t="shared" si="70"/>
        <v>0</v>
      </c>
    </row>
    <row r="120" spans="1:58" x14ac:dyDescent="0.25">
      <c r="A120" s="401">
        <v>117</v>
      </c>
      <c r="B120" s="397" t="str">
        <f>METAS!B116</f>
        <v>PORCENTAJE DE NIÑOS MENORES DE 12 MESES DE EDAD CON DOSAJE DE HEMOGLOBINA</v>
      </c>
      <c r="C120" s="390" t="str">
        <f>METAS!D116</f>
        <v>NUTRICIÓN</v>
      </c>
      <c r="D120" s="398"/>
      <c r="E120" s="398"/>
      <c r="F120" s="398"/>
      <c r="G120" s="398"/>
      <c r="H120" s="398"/>
      <c r="I120" s="398"/>
      <c r="J120" s="398"/>
      <c r="K120" s="398"/>
      <c r="L120" s="398"/>
      <c r="M120" s="398"/>
      <c r="N120" s="398"/>
      <c r="O120" s="398"/>
      <c r="P120" s="398"/>
      <c r="Q120" s="398"/>
      <c r="R120" s="398"/>
      <c r="S120" s="398"/>
      <c r="T120" s="398"/>
      <c r="U120" s="398"/>
      <c r="V120" s="398"/>
      <c r="W120" s="398"/>
      <c r="X120" s="398"/>
      <c r="Y120" s="398"/>
      <c r="Z120" s="398"/>
      <c r="AA120" s="398"/>
      <c r="AB120" s="398"/>
      <c r="AC120" s="398"/>
      <c r="AD120" s="398"/>
      <c r="AE120" s="398"/>
      <c r="AF120" s="398"/>
      <c r="AG120" s="398"/>
      <c r="AH120" s="398"/>
      <c r="AI120" s="398"/>
      <c r="AJ120" s="398"/>
      <c r="AK120" s="398"/>
      <c r="AL120" s="398"/>
      <c r="AM120" s="398"/>
      <c r="AN120" s="398"/>
      <c r="AO120" s="398"/>
      <c r="AP120" s="398"/>
      <c r="AQ120" s="398"/>
      <c r="AR120" s="398"/>
      <c r="AS120" s="398"/>
      <c r="AT120" s="398"/>
      <c r="AV120" s="395">
        <f t="shared" si="81"/>
        <v>0</v>
      </c>
      <c r="AW120" s="395">
        <f t="shared" si="82"/>
        <v>0</v>
      </c>
      <c r="AX120" s="395">
        <f t="shared" si="83"/>
        <v>0</v>
      </c>
      <c r="AY120" s="395">
        <f t="shared" si="84"/>
        <v>0</v>
      </c>
      <c r="AZ120" s="395">
        <f t="shared" si="85"/>
        <v>0</v>
      </c>
      <c r="BA120" s="395">
        <f t="shared" si="86"/>
        <v>0</v>
      </c>
      <c r="BB120" s="395">
        <f t="shared" si="87"/>
        <v>0</v>
      </c>
      <c r="BC120" s="395">
        <f t="shared" si="88"/>
        <v>0</v>
      </c>
      <c r="BD120" s="396">
        <f t="shared" si="89"/>
        <v>0</v>
      </c>
      <c r="BE120" s="395">
        <f t="shared" si="90"/>
        <v>0</v>
      </c>
      <c r="BF120" s="54">
        <f t="shared" si="70"/>
        <v>0</v>
      </c>
    </row>
    <row r="121" spans="1:58" x14ac:dyDescent="0.25">
      <c r="A121" s="401">
        <v>118</v>
      </c>
      <c r="B121" s="397" t="str">
        <f>METAS!B117</f>
        <v>PORCENTAJE DE NIÑOS DE 12 A 23 MESES DE EDAD CON DOSAJE DE HEMOGLOBINA</v>
      </c>
      <c r="C121" s="390" t="str">
        <f>METAS!D117</f>
        <v>NUTRICIÓN</v>
      </c>
      <c r="D121" s="398"/>
      <c r="E121" s="398"/>
      <c r="F121" s="398"/>
      <c r="G121" s="398"/>
      <c r="H121" s="398"/>
      <c r="I121" s="398"/>
      <c r="J121" s="398"/>
      <c r="K121" s="398"/>
      <c r="L121" s="398"/>
      <c r="M121" s="398"/>
      <c r="N121" s="398"/>
      <c r="O121" s="398"/>
      <c r="P121" s="398"/>
      <c r="Q121" s="398"/>
      <c r="R121" s="398"/>
      <c r="S121" s="398"/>
      <c r="T121" s="398"/>
      <c r="U121" s="398"/>
      <c r="V121" s="398"/>
      <c r="W121" s="398"/>
      <c r="X121" s="398"/>
      <c r="Y121" s="398"/>
      <c r="Z121" s="398"/>
      <c r="AA121" s="398"/>
      <c r="AB121" s="398"/>
      <c r="AC121" s="398"/>
      <c r="AD121" s="398"/>
      <c r="AE121" s="398"/>
      <c r="AF121" s="398"/>
      <c r="AG121" s="398"/>
      <c r="AH121" s="398"/>
      <c r="AI121" s="398"/>
      <c r="AJ121" s="398"/>
      <c r="AK121" s="398"/>
      <c r="AL121" s="398"/>
      <c r="AM121" s="398"/>
      <c r="AN121" s="398"/>
      <c r="AO121" s="398"/>
      <c r="AP121" s="398"/>
      <c r="AQ121" s="398"/>
      <c r="AR121" s="398"/>
      <c r="AS121" s="398"/>
      <c r="AT121" s="398"/>
      <c r="AV121" s="395">
        <f t="shared" si="81"/>
        <v>0</v>
      </c>
      <c r="AW121" s="395">
        <f t="shared" si="82"/>
        <v>0</v>
      </c>
      <c r="AX121" s="395">
        <f t="shared" si="83"/>
        <v>0</v>
      </c>
      <c r="AY121" s="395">
        <f t="shared" si="84"/>
        <v>0</v>
      </c>
      <c r="AZ121" s="395">
        <f t="shared" si="85"/>
        <v>0</v>
      </c>
      <c r="BA121" s="395">
        <f t="shared" si="86"/>
        <v>0</v>
      </c>
      <c r="BB121" s="395">
        <f t="shared" si="87"/>
        <v>0</v>
      </c>
      <c r="BC121" s="395">
        <f t="shared" si="88"/>
        <v>0</v>
      </c>
      <c r="BD121" s="396">
        <f t="shared" si="89"/>
        <v>0</v>
      </c>
      <c r="BE121" s="395">
        <f t="shared" si="90"/>
        <v>0</v>
      </c>
      <c r="BF121" s="54">
        <f t="shared" si="70"/>
        <v>0</v>
      </c>
    </row>
    <row r="122" spans="1:58" x14ac:dyDescent="0.25">
      <c r="A122" s="401">
        <v>119</v>
      </c>
      <c r="B122" s="397" t="str">
        <f>METAS!B118</f>
        <v>PORCENTAJE DE NIÑOS DE 24 A 35 MESES DE EDAD CON DOSAJE DE HEMOGLOBINA</v>
      </c>
      <c r="C122" s="390" t="str">
        <f>METAS!D118</f>
        <v>NUTRICIÓN</v>
      </c>
      <c r="D122" s="398"/>
      <c r="E122" s="398"/>
      <c r="F122" s="398"/>
      <c r="G122" s="398"/>
      <c r="H122" s="398"/>
      <c r="I122" s="398"/>
      <c r="J122" s="398"/>
      <c r="K122" s="398"/>
      <c r="L122" s="398"/>
      <c r="M122" s="398"/>
      <c r="N122" s="398"/>
      <c r="O122" s="398"/>
      <c r="P122" s="398"/>
      <c r="Q122" s="398"/>
      <c r="R122" s="398"/>
      <c r="S122" s="398"/>
      <c r="T122" s="398"/>
      <c r="U122" s="398"/>
      <c r="V122" s="398"/>
      <c r="W122" s="398"/>
      <c r="X122" s="398"/>
      <c r="Y122" s="398"/>
      <c r="Z122" s="398"/>
      <c r="AA122" s="398"/>
      <c r="AB122" s="398"/>
      <c r="AC122" s="398"/>
      <c r="AD122" s="398"/>
      <c r="AE122" s="398"/>
      <c r="AF122" s="398"/>
      <c r="AG122" s="398"/>
      <c r="AH122" s="398"/>
      <c r="AI122" s="398"/>
      <c r="AJ122" s="398"/>
      <c r="AK122" s="398"/>
      <c r="AL122" s="398"/>
      <c r="AM122" s="398"/>
      <c r="AN122" s="398"/>
      <c r="AO122" s="398"/>
      <c r="AP122" s="398"/>
      <c r="AQ122" s="398"/>
      <c r="AR122" s="398"/>
      <c r="AS122" s="398"/>
      <c r="AT122" s="398"/>
      <c r="AV122" s="395">
        <f t="shared" si="81"/>
        <v>0</v>
      </c>
      <c r="AW122" s="395">
        <f t="shared" si="82"/>
        <v>0</v>
      </c>
      <c r="AX122" s="395">
        <f t="shared" si="83"/>
        <v>0</v>
      </c>
      <c r="AY122" s="395">
        <f t="shared" si="84"/>
        <v>0</v>
      </c>
      <c r="AZ122" s="395">
        <f t="shared" si="85"/>
        <v>0</v>
      </c>
      <c r="BA122" s="395">
        <f t="shared" si="86"/>
        <v>0</v>
      </c>
      <c r="BB122" s="395">
        <f t="shared" si="87"/>
        <v>0</v>
      </c>
      <c r="BC122" s="395">
        <f t="shared" si="88"/>
        <v>0</v>
      </c>
      <c r="BD122" s="396">
        <f t="shared" si="89"/>
        <v>0</v>
      </c>
      <c r="BE122" s="395">
        <f t="shared" si="90"/>
        <v>0</v>
      </c>
      <c r="BF122" s="54">
        <f t="shared" si="70"/>
        <v>0</v>
      </c>
    </row>
    <row r="123" spans="1:58" x14ac:dyDescent="0.25">
      <c r="A123" s="401">
        <v>120</v>
      </c>
      <c r="B123" s="397" t="str">
        <f>METAS!B119</f>
        <v>PORCENTAJE DE NIÑOS DE 6 A 35 MESES DE EDAD CON DOSAJE DE HEMOGLOBINA</v>
      </c>
      <c r="C123" s="390" t="str">
        <f>METAS!D119</f>
        <v>NUTRICIÓN</v>
      </c>
      <c r="D123" s="398"/>
      <c r="E123" s="398"/>
      <c r="F123" s="398"/>
      <c r="G123" s="398"/>
      <c r="H123" s="398"/>
      <c r="I123" s="398"/>
      <c r="J123" s="398"/>
      <c r="K123" s="398"/>
      <c r="L123" s="398"/>
      <c r="M123" s="398"/>
      <c r="N123" s="398"/>
      <c r="O123" s="398"/>
      <c r="P123" s="398"/>
      <c r="Q123" s="398"/>
      <c r="R123" s="398"/>
      <c r="S123" s="398"/>
      <c r="T123" s="398"/>
      <c r="U123" s="398"/>
      <c r="V123" s="398"/>
      <c r="W123" s="398"/>
      <c r="X123" s="398"/>
      <c r="Y123" s="398"/>
      <c r="Z123" s="398"/>
      <c r="AA123" s="398"/>
      <c r="AB123" s="398"/>
      <c r="AC123" s="398"/>
      <c r="AD123" s="398"/>
      <c r="AE123" s="398"/>
      <c r="AF123" s="398"/>
      <c r="AG123" s="398"/>
      <c r="AH123" s="398"/>
      <c r="AI123" s="398"/>
      <c r="AJ123" s="398"/>
      <c r="AK123" s="398"/>
      <c r="AL123" s="398"/>
      <c r="AM123" s="398"/>
      <c r="AN123" s="398"/>
      <c r="AO123" s="398"/>
      <c r="AP123" s="398"/>
      <c r="AQ123" s="398"/>
      <c r="AR123" s="398"/>
      <c r="AS123" s="398"/>
      <c r="AT123" s="398"/>
      <c r="AV123" s="395">
        <f t="shared" si="81"/>
        <v>0</v>
      </c>
      <c r="AW123" s="395">
        <f t="shared" si="82"/>
        <v>0</v>
      </c>
      <c r="AX123" s="395">
        <f t="shared" si="83"/>
        <v>0</v>
      </c>
      <c r="AY123" s="395">
        <f t="shared" si="84"/>
        <v>0</v>
      </c>
      <c r="AZ123" s="395">
        <f t="shared" si="85"/>
        <v>0</v>
      </c>
      <c r="BA123" s="395">
        <f t="shared" si="86"/>
        <v>0</v>
      </c>
      <c r="BB123" s="395">
        <f t="shared" si="87"/>
        <v>0</v>
      </c>
      <c r="BC123" s="395">
        <f t="shared" si="88"/>
        <v>0</v>
      </c>
      <c r="BD123" s="396">
        <f t="shared" si="89"/>
        <v>0</v>
      </c>
      <c r="BE123" s="395">
        <f t="shared" si="90"/>
        <v>0</v>
      </c>
      <c r="BF123" s="54">
        <f t="shared" si="70"/>
        <v>0</v>
      </c>
    </row>
    <row r="124" spans="1:58" x14ac:dyDescent="0.25">
      <c r="A124" s="401">
        <v>121</v>
      </c>
      <c r="B124" s="397" t="str">
        <f>METAS!B120</f>
        <v>PORCENTAJE DE NIÑOS MENORES DE 12 MESES DE EDAD CON ANEMIA</v>
      </c>
      <c r="C124" s="390" t="str">
        <f>METAS!D120</f>
        <v>NUTRICIÓN</v>
      </c>
      <c r="D124" s="398"/>
      <c r="E124" s="398"/>
      <c r="F124" s="398"/>
      <c r="G124" s="398"/>
      <c r="H124" s="398"/>
      <c r="I124" s="398"/>
      <c r="J124" s="398"/>
      <c r="K124" s="398"/>
      <c r="L124" s="398"/>
      <c r="M124" s="398"/>
      <c r="N124" s="398"/>
      <c r="O124" s="398"/>
      <c r="P124" s="398"/>
      <c r="Q124" s="398"/>
      <c r="R124" s="398"/>
      <c r="S124" s="398"/>
      <c r="T124" s="398"/>
      <c r="U124" s="398"/>
      <c r="V124" s="398"/>
      <c r="W124" s="398"/>
      <c r="X124" s="398"/>
      <c r="Y124" s="398"/>
      <c r="Z124" s="398"/>
      <c r="AA124" s="398"/>
      <c r="AB124" s="398"/>
      <c r="AC124" s="398"/>
      <c r="AD124" s="398"/>
      <c r="AE124" s="398"/>
      <c r="AF124" s="398"/>
      <c r="AG124" s="398"/>
      <c r="AH124" s="398"/>
      <c r="AI124" s="398"/>
      <c r="AJ124" s="398"/>
      <c r="AK124" s="398"/>
      <c r="AL124" s="398"/>
      <c r="AM124" s="398"/>
      <c r="AN124" s="398"/>
      <c r="AO124" s="398"/>
      <c r="AP124" s="398"/>
      <c r="AQ124" s="398"/>
      <c r="AR124" s="398"/>
      <c r="AS124" s="398"/>
      <c r="AT124" s="398"/>
      <c r="AV124" s="395">
        <f t="shared" si="81"/>
        <v>0</v>
      </c>
      <c r="AW124" s="395">
        <f t="shared" si="82"/>
        <v>0</v>
      </c>
      <c r="AX124" s="395">
        <f t="shared" si="83"/>
        <v>0</v>
      </c>
      <c r="AY124" s="395">
        <f t="shared" si="84"/>
        <v>0</v>
      </c>
      <c r="AZ124" s="395">
        <f t="shared" si="85"/>
        <v>0</v>
      </c>
      <c r="BA124" s="395">
        <f t="shared" si="86"/>
        <v>0</v>
      </c>
      <c r="BB124" s="395">
        <f t="shared" si="87"/>
        <v>0</v>
      </c>
      <c r="BC124" s="395">
        <f t="shared" si="88"/>
        <v>0</v>
      </c>
      <c r="BD124" s="396">
        <f t="shared" si="89"/>
        <v>0</v>
      </c>
      <c r="BE124" s="395">
        <f t="shared" si="90"/>
        <v>0</v>
      </c>
      <c r="BF124" s="54">
        <f t="shared" si="70"/>
        <v>0</v>
      </c>
    </row>
    <row r="125" spans="1:58" x14ac:dyDescent="0.25">
      <c r="A125" s="401">
        <v>122</v>
      </c>
      <c r="B125" s="397" t="str">
        <f>METAS!B121</f>
        <v>PORCENTAJE DE NIÑOS DE 1 AÑO CON ANEMIA</v>
      </c>
      <c r="C125" s="390" t="str">
        <f>METAS!D121</f>
        <v>NUTRICIÓN</v>
      </c>
      <c r="D125" s="398"/>
      <c r="E125" s="398"/>
      <c r="F125" s="398"/>
      <c r="G125" s="398"/>
      <c r="H125" s="398"/>
      <c r="I125" s="398"/>
      <c r="J125" s="398"/>
      <c r="K125" s="398"/>
      <c r="L125" s="398"/>
      <c r="M125" s="398"/>
      <c r="N125" s="398"/>
      <c r="O125" s="398"/>
      <c r="P125" s="398"/>
      <c r="Q125" s="398"/>
      <c r="R125" s="398"/>
      <c r="S125" s="398"/>
      <c r="T125" s="398"/>
      <c r="U125" s="398"/>
      <c r="V125" s="398"/>
      <c r="W125" s="398"/>
      <c r="X125" s="398"/>
      <c r="Y125" s="398"/>
      <c r="Z125" s="398"/>
      <c r="AA125" s="398"/>
      <c r="AB125" s="398"/>
      <c r="AC125" s="398"/>
      <c r="AD125" s="398"/>
      <c r="AE125" s="398"/>
      <c r="AF125" s="398"/>
      <c r="AG125" s="398"/>
      <c r="AH125" s="398"/>
      <c r="AI125" s="398"/>
      <c r="AJ125" s="398"/>
      <c r="AK125" s="398"/>
      <c r="AL125" s="398"/>
      <c r="AM125" s="398"/>
      <c r="AN125" s="398"/>
      <c r="AO125" s="398"/>
      <c r="AP125" s="398"/>
      <c r="AQ125" s="398"/>
      <c r="AR125" s="398"/>
      <c r="AS125" s="398"/>
      <c r="AT125" s="398"/>
      <c r="AV125" s="395">
        <f t="shared" si="81"/>
        <v>0</v>
      </c>
      <c r="AW125" s="395">
        <f t="shared" si="82"/>
        <v>0</v>
      </c>
      <c r="AX125" s="395">
        <f t="shared" si="83"/>
        <v>0</v>
      </c>
      <c r="AY125" s="395">
        <f t="shared" si="84"/>
        <v>0</v>
      </c>
      <c r="AZ125" s="395">
        <f t="shared" si="85"/>
        <v>0</v>
      </c>
      <c r="BA125" s="395">
        <f t="shared" si="86"/>
        <v>0</v>
      </c>
      <c r="BB125" s="395">
        <f t="shared" si="87"/>
        <v>0</v>
      </c>
      <c r="BC125" s="395">
        <f t="shared" si="88"/>
        <v>0</v>
      </c>
      <c r="BD125" s="396">
        <f t="shared" si="89"/>
        <v>0</v>
      </c>
      <c r="BE125" s="395">
        <f t="shared" si="90"/>
        <v>0</v>
      </c>
      <c r="BF125" s="54">
        <f t="shared" si="70"/>
        <v>0</v>
      </c>
    </row>
    <row r="126" spans="1:58" x14ac:dyDescent="0.25">
      <c r="A126" s="401">
        <v>123</v>
      </c>
      <c r="B126" s="397" t="str">
        <f>METAS!B122</f>
        <v>PORCENTAJE DE NIÑOS  DE 2 AÑOS CON ANEMIA</v>
      </c>
      <c r="C126" s="390" t="str">
        <f>METAS!D122</f>
        <v>NUTRICIÓN</v>
      </c>
      <c r="D126" s="398"/>
      <c r="E126" s="398"/>
      <c r="F126" s="398"/>
      <c r="G126" s="398"/>
      <c r="H126" s="398"/>
      <c r="I126" s="398"/>
      <c r="J126" s="398"/>
      <c r="K126" s="398"/>
      <c r="L126" s="398"/>
      <c r="M126" s="398"/>
      <c r="N126" s="398"/>
      <c r="O126" s="398"/>
      <c r="P126" s="398"/>
      <c r="Q126" s="398"/>
      <c r="R126" s="398"/>
      <c r="S126" s="398"/>
      <c r="T126" s="398"/>
      <c r="U126" s="398"/>
      <c r="V126" s="398"/>
      <c r="W126" s="398"/>
      <c r="X126" s="398"/>
      <c r="Y126" s="398"/>
      <c r="Z126" s="398"/>
      <c r="AA126" s="398"/>
      <c r="AB126" s="398"/>
      <c r="AC126" s="398"/>
      <c r="AD126" s="398"/>
      <c r="AE126" s="398"/>
      <c r="AF126" s="398"/>
      <c r="AG126" s="398"/>
      <c r="AH126" s="398"/>
      <c r="AI126" s="398"/>
      <c r="AJ126" s="398"/>
      <c r="AK126" s="398"/>
      <c r="AL126" s="398"/>
      <c r="AM126" s="398"/>
      <c r="AN126" s="398"/>
      <c r="AO126" s="398"/>
      <c r="AP126" s="398"/>
      <c r="AQ126" s="398"/>
      <c r="AR126" s="398"/>
      <c r="AS126" s="398"/>
      <c r="AT126" s="398"/>
      <c r="AV126" s="395">
        <f t="shared" si="81"/>
        <v>0</v>
      </c>
      <c r="AW126" s="395">
        <f t="shared" si="82"/>
        <v>0</v>
      </c>
      <c r="AX126" s="395">
        <f t="shared" si="83"/>
        <v>0</v>
      </c>
      <c r="AY126" s="395">
        <f t="shared" si="84"/>
        <v>0</v>
      </c>
      <c r="AZ126" s="395">
        <f t="shared" si="85"/>
        <v>0</v>
      </c>
      <c r="BA126" s="395">
        <f t="shared" si="86"/>
        <v>0</v>
      </c>
      <c r="BB126" s="395">
        <f t="shared" si="87"/>
        <v>0</v>
      </c>
      <c r="BC126" s="395">
        <f t="shared" si="88"/>
        <v>0</v>
      </c>
      <c r="BD126" s="396">
        <f t="shared" si="89"/>
        <v>0</v>
      </c>
      <c r="BE126" s="395">
        <f t="shared" si="90"/>
        <v>0</v>
      </c>
      <c r="BF126" s="54">
        <f t="shared" si="70"/>
        <v>0</v>
      </c>
    </row>
    <row r="127" spans="1:58" x14ac:dyDescent="0.25">
      <c r="A127" s="401">
        <v>124</v>
      </c>
      <c r="B127" s="397" t="str">
        <f>METAS!B123</f>
        <v>PORCENTAJE DE NIÑOS MENORES DE 36 MESES DE EDAD CON ANEMIA</v>
      </c>
      <c r="C127" s="390" t="str">
        <f>METAS!D123</f>
        <v>NUTRICIÓN</v>
      </c>
      <c r="D127" s="398"/>
      <c r="E127" s="398"/>
      <c r="F127" s="398"/>
      <c r="G127" s="398"/>
      <c r="H127" s="398"/>
      <c r="I127" s="398"/>
      <c r="J127" s="398"/>
      <c r="K127" s="398"/>
      <c r="L127" s="398"/>
      <c r="M127" s="398"/>
      <c r="N127" s="398"/>
      <c r="O127" s="398"/>
      <c r="P127" s="398"/>
      <c r="Q127" s="398"/>
      <c r="R127" s="398"/>
      <c r="S127" s="398"/>
      <c r="T127" s="398"/>
      <c r="U127" s="398"/>
      <c r="V127" s="398"/>
      <c r="W127" s="398"/>
      <c r="X127" s="398"/>
      <c r="Y127" s="398"/>
      <c r="Z127" s="398"/>
      <c r="AA127" s="398"/>
      <c r="AB127" s="398"/>
      <c r="AC127" s="398"/>
      <c r="AD127" s="398"/>
      <c r="AE127" s="398"/>
      <c r="AF127" s="398"/>
      <c r="AG127" s="398"/>
      <c r="AH127" s="398"/>
      <c r="AI127" s="398"/>
      <c r="AJ127" s="398"/>
      <c r="AK127" s="398"/>
      <c r="AL127" s="398"/>
      <c r="AM127" s="398"/>
      <c r="AN127" s="398"/>
      <c r="AO127" s="398"/>
      <c r="AP127" s="398"/>
      <c r="AQ127" s="398"/>
      <c r="AR127" s="398"/>
      <c r="AS127" s="398"/>
      <c r="AT127" s="398"/>
      <c r="AV127" s="395">
        <f t="shared" si="81"/>
        <v>0</v>
      </c>
      <c r="AW127" s="395">
        <f t="shared" si="82"/>
        <v>0</v>
      </c>
      <c r="AX127" s="395">
        <f t="shared" si="83"/>
        <v>0</v>
      </c>
      <c r="AY127" s="395">
        <f t="shared" si="84"/>
        <v>0</v>
      </c>
      <c r="AZ127" s="395">
        <f t="shared" si="85"/>
        <v>0</v>
      </c>
      <c r="BA127" s="395">
        <f t="shared" si="86"/>
        <v>0</v>
      </c>
      <c r="BB127" s="395">
        <f t="shared" si="87"/>
        <v>0</v>
      </c>
      <c r="BC127" s="395">
        <f t="shared" si="88"/>
        <v>0</v>
      </c>
      <c r="BD127" s="396">
        <f t="shared" si="89"/>
        <v>0</v>
      </c>
      <c r="BE127" s="395">
        <f t="shared" si="90"/>
        <v>0</v>
      </c>
      <c r="BF127" s="54">
        <f t="shared" si="70"/>
        <v>0</v>
      </c>
    </row>
    <row r="128" spans="1:58" x14ac:dyDescent="0.25">
      <c r="A128" s="401">
        <v>125</v>
      </c>
      <c r="B128" s="397" t="str">
        <f>METAS!B124</f>
        <v>PORCENTAJE DE NIÑOS DE 6  A 11 MESES CON ANEMIA QUE HAN CUMPLIDO ESQUEMA COMPLETO TRATAMIENTO (TA)</v>
      </c>
      <c r="C128" s="390" t="str">
        <f>METAS!D124</f>
        <v>NUTRICIÓN</v>
      </c>
      <c r="D128" s="398"/>
      <c r="E128" s="398"/>
      <c r="F128" s="398"/>
      <c r="G128" s="398"/>
      <c r="H128" s="398"/>
      <c r="I128" s="398"/>
      <c r="J128" s="398"/>
      <c r="K128" s="398"/>
      <c r="L128" s="398"/>
      <c r="M128" s="398"/>
      <c r="N128" s="398"/>
      <c r="O128" s="398"/>
      <c r="P128" s="398"/>
      <c r="Q128" s="398"/>
      <c r="R128" s="398"/>
      <c r="S128" s="398"/>
      <c r="T128" s="398"/>
      <c r="U128" s="398"/>
      <c r="V128" s="398"/>
      <c r="W128" s="398"/>
      <c r="X128" s="398"/>
      <c r="Y128" s="398"/>
      <c r="Z128" s="398"/>
      <c r="AA128" s="398"/>
      <c r="AB128" s="398"/>
      <c r="AC128" s="398"/>
      <c r="AD128" s="398"/>
      <c r="AE128" s="398"/>
      <c r="AF128" s="398"/>
      <c r="AG128" s="398"/>
      <c r="AH128" s="398"/>
      <c r="AI128" s="398"/>
      <c r="AJ128" s="398"/>
      <c r="AK128" s="398"/>
      <c r="AL128" s="398"/>
      <c r="AM128" s="398"/>
      <c r="AN128" s="398"/>
      <c r="AO128" s="398"/>
      <c r="AP128" s="398"/>
      <c r="AQ128" s="398"/>
      <c r="AR128" s="398"/>
      <c r="AS128" s="398"/>
      <c r="AT128" s="398"/>
      <c r="AV128" s="395">
        <f t="shared" si="81"/>
        <v>0</v>
      </c>
      <c r="AW128" s="395">
        <f t="shared" si="82"/>
        <v>0</v>
      </c>
      <c r="AX128" s="395">
        <f t="shared" si="83"/>
        <v>0</v>
      </c>
      <c r="AY128" s="395">
        <f t="shared" si="84"/>
        <v>0</v>
      </c>
      <c r="AZ128" s="395">
        <f t="shared" si="85"/>
        <v>0</v>
      </c>
      <c r="BA128" s="395">
        <f t="shared" si="86"/>
        <v>0</v>
      </c>
      <c r="BB128" s="395">
        <f t="shared" si="87"/>
        <v>0</v>
      </c>
      <c r="BC128" s="395">
        <f t="shared" si="88"/>
        <v>0</v>
      </c>
      <c r="BD128" s="396">
        <f t="shared" si="89"/>
        <v>0</v>
      </c>
      <c r="BE128" s="395">
        <f t="shared" si="90"/>
        <v>0</v>
      </c>
      <c r="BF128" s="54">
        <f t="shared" ref="BF128:BF131" si="91">SUM(AV128:BE128)</f>
        <v>0</v>
      </c>
    </row>
    <row r="129" spans="1:58" x14ac:dyDescent="0.25">
      <c r="A129" s="401">
        <v>126</v>
      </c>
      <c r="B129" s="397" t="str">
        <f>METAS!B125</f>
        <v>PORCENTAJE DE NIÑOS DE 1 AÑO CON ANEMIA QUE HAN CUMPLIDO ESQUEMA COMPLETO DE TRATAMIENTO (TA)</v>
      </c>
      <c r="C129" s="390" t="str">
        <f>METAS!D125</f>
        <v>NUTRICIÓN</v>
      </c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98"/>
      <c r="S129" s="398"/>
      <c r="T129" s="398"/>
      <c r="U129" s="398"/>
      <c r="V129" s="398"/>
      <c r="W129" s="398"/>
      <c r="X129" s="398"/>
      <c r="Y129" s="398"/>
      <c r="Z129" s="398"/>
      <c r="AA129" s="398"/>
      <c r="AB129" s="398"/>
      <c r="AC129" s="398"/>
      <c r="AD129" s="398"/>
      <c r="AE129" s="398"/>
      <c r="AF129" s="398"/>
      <c r="AG129" s="398"/>
      <c r="AH129" s="398"/>
      <c r="AI129" s="398"/>
      <c r="AJ129" s="398"/>
      <c r="AK129" s="398"/>
      <c r="AL129" s="398"/>
      <c r="AM129" s="398"/>
      <c r="AN129" s="398"/>
      <c r="AO129" s="398"/>
      <c r="AP129" s="398"/>
      <c r="AQ129" s="398"/>
      <c r="AR129" s="398"/>
      <c r="AS129" s="398"/>
      <c r="AT129" s="398"/>
      <c r="AV129" s="395">
        <f t="shared" si="81"/>
        <v>0</v>
      </c>
      <c r="AW129" s="395">
        <f t="shared" si="82"/>
        <v>0</v>
      </c>
      <c r="AX129" s="395">
        <f t="shared" si="83"/>
        <v>0</v>
      </c>
      <c r="AY129" s="395">
        <f t="shared" si="84"/>
        <v>0</v>
      </c>
      <c r="AZ129" s="395">
        <f t="shared" si="85"/>
        <v>0</v>
      </c>
      <c r="BA129" s="395">
        <f t="shared" si="86"/>
        <v>0</v>
      </c>
      <c r="BB129" s="395">
        <f t="shared" si="87"/>
        <v>0</v>
      </c>
      <c r="BC129" s="395">
        <f t="shared" si="88"/>
        <v>0</v>
      </c>
      <c r="BD129" s="396">
        <f t="shared" si="89"/>
        <v>0</v>
      </c>
      <c r="BE129" s="395">
        <f t="shared" si="90"/>
        <v>0</v>
      </c>
      <c r="BF129" s="54">
        <f t="shared" si="91"/>
        <v>0</v>
      </c>
    </row>
    <row r="130" spans="1:58" x14ac:dyDescent="0.25">
      <c r="A130" s="401">
        <v>127</v>
      </c>
      <c r="B130" s="397" t="str">
        <f>METAS!B126</f>
        <v>PORCENTAJE DE NIÑOS  DE 2 AÑOS CON ANEMIA QUE HAN CUMPLIDO ESQUEMA COMPLETO DE TRATAMIENTO (TA)</v>
      </c>
      <c r="C130" s="390" t="str">
        <f>METAS!D126</f>
        <v>NUTRICIÓN</v>
      </c>
      <c r="D130" s="398"/>
      <c r="E130" s="398"/>
      <c r="F130" s="398"/>
      <c r="G130" s="398"/>
      <c r="H130" s="398"/>
      <c r="I130" s="398"/>
      <c r="J130" s="398"/>
      <c r="K130" s="398"/>
      <c r="L130" s="398"/>
      <c r="M130" s="398"/>
      <c r="N130" s="398"/>
      <c r="O130" s="398"/>
      <c r="P130" s="398"/>
      <c r="Q130" s="398"/>
      <c r="R130" s="398"/>
      <c r="S130" s="398"/>
      <c r="T130" s="398"/>
      <c r="U130" s="398"/>
      <c r="V130" s="398"/>
      <c r="W130" s="398"/>
      <c r="X130" s="398"/>
      <c r="Y130" s="398"/>
      <c r="Z130" s="398"/>
      <c r="AA130" s="398"/>
      <c r="AB130" s="398"/>
      <c r="AC130" s="398"/>
      <c r="AD130" s="398"/>
      <c r="AE130" s="398"/>
      <c r="AF130" s="398"/>
      <c r="AG130" s="398"/>
      <c r="AH130" s="398"/>
      <c r="AI130" s="398"/>
      <c r="AJ130" s="398"/>
      <c r="AK130" s="398"/>
      <c r="AL130" s="398"/>
      <c r="AM130" s="398"/>
      <c r="AN130" s="398"/>
      <c r="AO130" s="398"/>
      <c r="AP130" s="398"/>
      <c r="AQ130" s="398"/>
      <c r="AR130" s="398"/>
      <c r="AS130" s="398"/>
      <c r="AT130" s="398"/>
      <c r="AV130" s="395">
        <f t="shared" si="81"/>
        <v>0</v>
      </c>
      <c r="AW130" s="395">
        <f t="shared" si="82"/>
        <v>0</v>
      </c>
      <c r="AX130" s="395">
        <f t="shared" si="83"/>
        <v>0</v>
      </c>
      <c r="AY130" s="395">
        <f t="shared" si="84"/>
        <v>0</v>
      </c>
      <c r="AZ130" s="395">
        <f t="shared" si="85"/>
        <v>0</v>
      </c>
      <c r="BA130" s="395">
        <f t="shared" si="86"/>
        <v>0</v>
      </c>
      <c r="BB130" s="395">
        <f t="shared" si="87"/>
        <v>0</v>
      </c>
      <c r="BC130" s="395">
        <f t="shared" si="88"/>
        <v>0</v>
      </c>
      <c r="BD130" s="396">
        <f t="shared" si="89"/>
        <v>0</v>
      </c>
      <c r="BE130" s="395">
        <f t="shared" si="90"/>
        <v>0</v>
      </c>
      <c r="BF130" s="54">
        <f t="shared" si="91"/>
        <v>0</v>
      </c>
    </row>
    <row r="131" spans="1:58" x14ac:dyDescent="0.25">
      <c r="A131" s="401">
        <v>128</v>
      </c>
      <c r="B131" s="397" t="str">
        <f>METAS!B127</f>
        <v>PORCENTAJE DE NIÑOS MENORES DE 36 MESES CON ANEMIA, QUE HAN CUMPLIDO ESQUEMA COMPLETO TRATAMIENTO (TA)</v>
      </c>
      <c r="C131" s="390" t="str">
        <f>METAS!D127</f>
        <v>NUTRICIÓN</v>
      </c>
      <c r="D131" s="398"/>
      <c r="E131" s="398"/>
      <c r="F131" s="398"/>
      <c r="G131" s="398"/>
      <c r="H131" s="398"/>
      <c r="I131" s="398"/>
      <c r="J131" s="398"/>
      <c r="K131" s="398"/>
      <c r="L131" s="398"/>
      <c r="M131" s="398"/>
      <c r="N131" s="398"/>
      <c r="O131" s="398"/>
      <c r="P131" s="398"/>
      <c r="Q131" s="398"/>
      <c r="R131" s="398"/>
      <c r="S131" s="398"/>
      <c r="T131" s="398"/>
      <c r="U131" s="398"/>
      <c r="V131" s="398"/>
      <c r="W131" s="398"/>
      <c r="X131" s="398"/>
      <c r="Y131" s="398"/>
      <c r="Z131" s="398"/>
      <c r="AA131" s="398"/>
      <c r="AB131" s="398"/>
      <c r="AC131" s="398"/>
      <c r="AD131" s="398"/>
      <c r="AE131" s="398"/>
      <c r="AF131" s="398"/>
      <c r="AG131" s="398"/>
      <c r="AH131" s="398"/>
      <c r="AI131" s="398"/>
      <c r="AJ131" s="398"/>
      <c r="AK131" s="398"/>
      <c r="AL131" s="398"/>
      <c r="AM131" s="398"/>
      <c r="AN131" s="398"/>
      <c r="AO131" s="398"/>
      <c r="AP131" s="398"/>
      <c r="AQ131" s="398"/>
      <c r="AR131" s="398"/>
      <c r="AS131" s="398"/>
      <c r="AT131" s="398"/>
      <c r="AV131" s="395">
        <f t="shared" si="81"/>
        <v>0</v>
      </c>
      <c r="AW131" s="395">
        <f t="shared" si="82"/>
        <v>0</v>
      </c>
      <c r="AX131" s="395">
        <f t="shared" si="83"/>
        <v>0</v>
      </c>
      <c r="AY131" s="395">
        <f t="shared" si="84"/>
        <v>0</v>
      </c>
      <c r="AZ131" s="395">
        <f t="shared" si="85"/>
        <v>0</v>
      </c>
      <c r="BA131" s="395">
        <f t="shared" si="86"/>
        <v>0</v>
      </c>
      <c r="BB131" s="395">
        <f t="shared" si="87"/>
        <v>0</v>
      </c>
      <c r="BC131" s="395">
        <f t="shared" si="88"/>
        <v>0</v>
      </c>
      <c r="BD131" s="396">
        <f t="shared" si="89"/>
        <v>0</v>
      </c>
      <c r="BE131" s="395">
        <f t="shared" si="90"/>
        <v>0</v>
      </c>
      <c r="BF131" s="54">
        <f t="shared" si="91"/>
        <v>0</v>
      </c>
    </row>
    <row r="132" spans="1:58" x14ac:dyDescent="0.25">
      <c r="A132" s="401">
        <v>129</v>
      </c>
      <c r="B132" s="397" t="str">
        <f>METAS!B128</f>
        <v>PORCENTAJE DE NIÑOS MENORES DE 12 MESES DE EDAD QUE INICIAN SUPLEMENTO DE HIERRO Y OTROS MICRONUTRIENTES.</v>
      </c>
      <c r="C132" s="390" t="str">
        <f>METAS!D128</f>
        <v>NUTRICIÓN</v>
      </c>
      <c r="D132" s="446"/>
      <c r="E132" s="446"/>
      <c r="F132" s="446"/>
      <c r="G132" s="446"/>
      <c r="H132" s="446"/>
      <c r="I132" s="446"/>
      <c r="J132" s="446"/>
      <c r="K132" s="446"/>
      <c r="L132" s="446"/>
      <c r="M132" s="446"/>
      <c r="N132" s="446"/>
      <c r="O132" s="446"/>
      <c r="P132" s="446"/>
      <c r="Q132" s="446"/>
      <c r="R132" s="446"/>
      <c r="S132" s="446"/>
      <c r="T132" s="446"/>
      <c r="U132" s="446"/>
      <c r="V132" s="446"/>
      <c r="W132" s="446"/>
      <c r="X132" s="446"/>
      <c r="Y132" s="446"/>
      <c r="Z132" s="446"/>
      <c r="AA132" s="446"/>
      <c r="AB132" s="446"/>
      <c r="AC132" s="446"/>
      <c r="AD132" s="446"/>
      <c r="AE132" s="446"/>
      <c r="AF132" s="446"/>
      <c r="AG132" s="446"/>
      <c r="AH132" s="446"/>
      <c r="AI132" s="446"/>
      <c r="AJ132" s="446"/>
      <c r="AK132" s="446"/>
      <c r="AL132" s="446"/>
      <c r="AM132" s="446"/>
      <c r="AN132" s="446"/>
      <c r="AO132" s="446"/>
      <c r="AP132" s="446"/>
      <c r="AQ132" s="446"/>
      <c r="AR132" s="446"/>
      <c r="AS132" s="446"/>
      <c r="AT132" s="446"/>
      <c r="AV132" s="395">
        <f t="shared" si="81"/>
        <v>0</v>
      </c>
      <c r="AW132" s="395">
        <f t="shared" si="82"/>
        <v>0</v>
      </c>
      <c r="AX132" s="395">
        <f t="shared" si="83"/>
        <v>0</v>
      </c>
      <c r="AY132" s="395">
        <f t="shared" si="84"/>
        <v>0</v>
      </c>
      <c r="AZ132" s="395">
        <f t="shared" si="85"/>
        <v>0</v>
      </c>
      <c r="BA132" s="395">
        <f t="shared" si="86"/>
        <v>0</v>
      </c>
      <c r="BB132" s="395">
        <f t="shared" si="87"/>
        <v>0</v>
      </c>
      <c r="BC132" s="395">
        <f t="shared" si="88"/>
        <v>0</v>
      </c>
      <c r="BD132" s="396">
        <f t="shared" si="89"/>
        <v>0</v>
      </c>
      <c r="BE132" s="395">
        <f t="shared" si="90"/>
        <v>0</v>
      </c>
      <c r="BF132" s="54">
        <f t="shared" ref="BF132:BF134" si="92">SUM(AV132:BE132)</f>
        <v>0</v>
      </c>
    </row>
    <row r="133" spans="1:58" x14ac:dyDescent="0.25">
      <c r="A133" s="401">
        <v>130</v>
      </c>
      <c r="B133" s="397" t="str">
        <f>METAS!B129</f>
        <v xml:space="preserve">PORCENTAJE DE NIÑOS MENORES DE 12 MESES DE EDAD CON DOSAJE DE HEMOGLOBINA E INICIAN SUPLEMENTACION PREVENTIVA </v>
      </c>
      <c r="C133" s="390" t="str">
        <f>METAS!D129</f>
        <v>NUTRICIÓN</v>
      </c>
      <c r="D133" s="446"/>
      <c r="E133" s="446"/>
      <c r="F133" s="446"/>
      <c r="G133" s="446"/>
      <c r="H133" s="446"/>
      <c r="I133" s="446"/>
      <c r="J133" s="446"/>
      <c r="K133" s="446"/>
      <c r="L133" s="446"/>
      <c r="M133" s="446"/>
      <c r="N133" s="446"/>
      <c r="O133" s="446"/>
      <c r="P133" s="446"/>
      <c r="Q133" s="446"/>
      <c r="R133" s="446"/>
      <c r="S133" s="446"/>
      <c r="T133" s="446"/>
      <c r="U133" s="446"/>
      <c r="V133" s="446"/>
      <c r="W133" s="446"/>
      <c r="X133" s="446"/>
      <c r="Y133" s="446"/>
      <c r="Z133" s="446"/>
      <c r="AA133" s="446"/>
      <c r="AB133" s="446"/>
      <c r="AC133" s="446"/>
      <c r="AD133" s="446"/>
      <c r="AE133" s="446"/>
      <c r="AF133" s="446"/>
      <c r="AG133" s="446"/>
      <c r="AH133" s="446"/>
      <c r="AI133" s="446"/>
      <c r="AJ133" s="446"/>
      <c r="AK133" s="446"/>
      <c r="AL133" s="446"/>
      <c r="AM133" s="446"/>
      <c r="AN133" s="446"/>
      <c r="AO133" s="446"/>
      <c r="AP133" s="446"/>
      <c r="AQ133" s="446"/>
      <c r="AR133" s="446"/>
      <c r="AS133" s="446"/>
      <c r="AT133" s="446"/>
      <c r="AV133" s="395">
        <f t="shared" si="81"/>
        <v>0</v>
      </c>
      <c r="AW133" s="395">
        <f t="shared" si="82"/>
        <v>0</v>
      </c>
      <c r="AX133" s="395">
        <f t="shared" si="83"/>
        <v>0</v>
      </c>
      <c r="AY133" s="395">
        <f t="shared" si="84"/>
        <v>0</v>
      </c>
      <c r="AZ133" s="395">
        <f t="shared" si="85"/>
        <v>0</v>
      </c>
      <c r="BA133" s="395">
        <f t="shared" si="86"/>
        <v>0</v>
      </c>
      <c r="BB133" s="395">
        <f t="shared" si="87"/>
        <v>0</v>
      </c>
      <c r="BC133" s="395">
        <f t="shared" si="88"/>
        <v>0</v>
      </c>
      <c r="BD133" s="396">
        <f t="shared" si="89"/>
        <v>0</v>
      </c>
      <c r="BE133" s="395">
        <f t="shared" si="90"/>
        <v>0</v>
      </c>
      <c r="BF133" s="54">
        <f t="shared" si="92"/>
        <v>0</v>
      </c>
    </row>
    <row r="134" spans="1:58" x14ac:dyDescent="0.25">
      <c r="A134" s="401">
        <v>131</v>
      </c>
      <c r="B134" s="397" t="str">
        <f>METAS!B130</f>
        <v>PORCENTAJE DE NIÑOS MENORES DE 12 MESES DE EDAD CON ANEMIA  CON DOSAJE DE HEMOGLOBINA E INICIAN TRATAMIENTO</v>
      </c>
      <c r="C134" s="390" t="str">
        <f>METAS!D130</f>
        <v>NUTRICIÓN</v>
      </c>
      <c r="D134" s="446"/>
      <c r="E134" s="446"/>
      <c r="F134" s="446"/>
      <c r="G134" s="446"/>
      <c r="H134" s="446"/>
      <c r="I134" s="446"/>
      <c r="J134" s="446"/>
      <c r="K134" s="446"/>
      <c r="L134" s="446"/>
      <c r="M134" s="446"/>
      <c r="N134" s="446"/>
      <c r="O134" s="446"/>
      <c r="P134" s="446"/>
      <c r="Q134" s="446"/>
      <c r="R134" s="446"/>
      <c r="S134" s="446"/>
      <c r="T134" s="446"/>
      <c r="U134" s="446"/>
      <c r="V134" s="446"/>
      <c r="W134" s="446"/>
      <c r="X134" s="446"/>
      <c r="Y134" s="446"/>
      <c r="Z134" s="446"/>
      <c r="AA134" s="446"/>
      <c r="AB134" s="446"/>
      <c r="AC134" s="446"/>
      <c r="AD134" s="446"/>
      <c r="AE134" s="446"/>
      <c r="AF134" s="446"/>
      <c r="AG134" s="446"/>
      <c r="AH134" s="446"/>
      <c r="AI134" s="446"/>
      <c r="AJ134" s="446"/>
      <c r="AK134" s="446"/>
      <c r="AL134" s="446"/>
      <c r="AM134" s="446"/>
      <c r="AN134" s="446"/>
      <c r="AO134" s="446"/>
      <c r="AP134" s="446"/>
      <c r="AQ134" s="446"/>
      <c r="AR134" s="446"/>
      <c r="AS134" s="446"/>
      <c r="AT134" s="446"/>
      <c r="AV134" s="395">
        <f t="shared" si="81"/>
        <v>0</v>
      </c>
      <c r="AW134" s="395">
        <f t="shared" si="82"/>
        <v>0</v>
      </c>
      <c r="AX134" s="395">
        <f t="shared" si="83"/>
        <v>0</v>
      </c>
      <c r="AY134" s="395">
        <f t="shared" si="84"/>
        <v>0</v>
      </c>
      <c r="AZ134" s="395">
        <f t="shared" si="85"/>
        <v>0</v>
      </c>
      <c r="BA134" s="395">
        <f t="shared" si="86"/>
        <v>0</v>
      </c>
      <c r="BB134" s="395">
        <f t="shared" si="87"/>
        <v>0</v>
      </c>
      <c r="BC134" s="395">
        <f t="shared" si="88"/>
        <v>0</v>
      </c>
      <c r="BD134" s="396">
        <f t="shared" si="89"/>
        <v>0</v>
      </c>
      <c r="BE134" s="395">
        <f t="shared" si="90"/>
        <v>0</v>
      </c>
      <c r="BF134" s="54">
        <f t="shared" si="92"/>
        <v>0</v>
      </c>
    </row>
    <row r="135" spans="1:58" x14ac:dyDescent="0.25">
      <c r="A135" s="401">
        <v>132</v>
      </c>
      <c r="B135" s="285" t="str">
        <f>METAS!B131</f>
        <v>PORCENTAJE DE ATENCION DE PERSONAS MORDIDAS</v>
      </c>
      <c r="C135" s="286" t="str">
        <f>METAS!D131</f>
        <v>ZOONOSIS</v>
      </c>
      <c r="D135" s="435"/>
      <c r="E135" s="435"/>
      <c r="F135" s="5"/>
      <c r="G135" s="436"/>
      <c r="H135" s="436"/>
      <c r="I135" s="436"/>
      <c r="J135" s="436"/>
      <c r="K135" s="436"/>
      <c r="L135" s="436"/>
      <c r="M135" s="436"/>
      <c r="N135" s="436"/>
      <c r="O135" s="436"/>
      <c r="P135" s="436"/>
      <c r="Q135" s="436"/>
      <c r="R135" s="436"/>
      <c r="S135" s="436"/>
      <c r="T135" s="436"/>
      <c r="U135" s="436"/>
      <c r="V135" s="436"/>
      <c r="W135" s="436"/>
      <c r="X135" s="436"/>
      <c r="Y135" s="436"/>
      <c r="Z135" s="436"/>
      <c r="AA135" s="436"/>
      <c r="AB135" s="436"/>
      <c r="AC135" s="436"/>
      <c r="AD135" s="436"/>
      <c r="AE135" s="436"/>
      <c r="AF135" s="436"/>
      <c r="AG135" s="436"/>
      <c r="AH135" s="436"/>
      <c r="AI135" s="436"/>
      <c r="AJ135" s="436"/>
      <c r="AK135" s="436"/>
      <c r="AL135" s="436"/>
      <c r="AM135" s="436"/>
      <c r="AN135" s="436"/>
      <c r="AO135" s="436"/>
      <c r="AP135" s="436"/>
      <c r="AQ135" s="436"/>
      <c r="AR135" s="436"/>
      <c r="AS135" s="436"/>
      <c r="AT135" s="436"/>
      <c r="AV135" s="440">
        <f t="shared" ref="AV135:AV142" si="93">SUM(D135)</f>
        <v>0</v>
      </c>
      <c r="AW135" s="440">
        <f t="shared" ref="AW135:AW142" si="94">+E135</f>
        <v>0</v>
      </c>
      <c r="AX135" s="440">
        <f t="shared" ref="AX135:AX142" si="95">+SUM(G135:P135)</f>
        <v>0</v>
      </c>
      <c r="AY135" s="440">
        <f t="shared" ref="AY135:AY142" si="96">+SUM(Q135:S135)</f>
        <v>0</v>
      </c>
      <c r="AZ135" s="440">
        <f t="shared" ref="AZ135:AZ142" si="97">+SUM(T135:W135)</f>
        <v>0</v>
      </c>
      <c r="BA135" s="440">
        <f t="shared" ref="BA135:BA142" si="98">+SUM(X135:AC135)</f>
        <v>0</v>
      </c>
      <c r="BB135" s="440">
        <f t="shared" ref="BB135:BB142" si="99">+SUM(AD135:AH135)</f>
        <v>0</v>
      </c>
      <c r="BC135" s="440">
        <f t="shared" ref="BC135:BC142" si="100">+SUM(AJ135:AL135)</f>
        <v>0</v>
      </c>
      <c r="BD135" s="441">
        <f t="shared" ref="BD135:BD142" si="101">+SUM(AM135:AP135)</f>
        <v>0</v>
      </c>
      <c r="BE135" s="440">
        <f t="shared" ref="BE135:BE142" si="102">+SUM(AQ135:AT135)</f>
        <v>0</v>
      </c>
      <c r="BF135" s="54">
        <f t="shared" ref="BF135:BF142" si="103">SUM(AV135:BE135)</f>
        <v>0</v>
      </c>
    </row>
    <row r="136" spans="1:58" x14ac:dyDescent="0.25">
      <c r="A136" s="401">
        <v>133</v>
      </c>
      <c r="B136" s="285" t="str">
        <f>METAS!B132</f>
        <v>PORCENTAJE DE PERSONAS MORDIDAS CONTROLADAS</v>
      </c>
      <c r="C136" s="286" t="str">
        <f>METAS!D132</f>
        <v>ZOONOSIS</v>
      </c>
      <c r="D136" s="435"/>
      <c r="E136" s="435"/>
      <c r="F136" s="5"/>
      <c r="G136" s="437"/>
      <c r="H136" s="437"/>
      <c r="I136" s="437"/>
      <c r="J136" s="437"/>
      <c r="K136" s="437"/>
      <c r="L136" s="437"/>
      <c r="M136" s="437"/>
      <c r="N136" s="437"/>
      <c r="O136" s="437"/>
      <c r="P136" s="437"/>
      <c r="Q136" s="437"/>
      <c r="R136" s="437"/>
      <c r="S136" s="437"/>
      <c r="T136" s="437"/>
      <c r="U136" s="437"/>
      <c r="V136" s="437"/>
      <c r="W136" s="437"/>
      <c r="X136" s="437"/>
      <c r="Y136" s="437"/>
      <c r="Z136" s="437"/>
      <c r="AA136" s="437"/>
      <c r="AB136" s="437"/>
      <c r="AC136" s="437"/>
      <c r="AD136" s="437"/>
      <c r="AE136" s="437"/>
      <c r="AF136" s="437"/>
      <c r="AG136" s="437"/>
      <c r="AH136" s="437"/>
      <c r="AI136" s="437"/>
      <c r="AJ136" s="437"/>
      <c r="AK136" s="437"/>
      <c r="AL136" s="437"/>
      <c r="AM136" s="437"/>
      <c r="AN136" s="437"/>
      <c r="AO136" s="437"/>
      <c r="AP136" s="437"/>
      <c r="AQ136" s="437"/>
      <c r="AR136" s="437"/>
      <c r="AS136" s="437"/>
      <c r="AT136" s="437"/>
      <c r="AV136" s="440">
        <f t="shared" si="93"/>
        <v>0</v>
      </c>
      <c r="AW136" s="440">
        <f t="shared" si="94"/>
        <v>0</v>
      </c>
      <c r="AX136" s="440">
        <f t="shared" si="95"/>
        <v>0</v>
      </c>
      <c r="AY136" s="440">
        <f t="shared" si="96"/>
        <v>0</v>
      </c>
      <c r="AZ136" s="440">
        <f t="shared" si="97"/>
        <v>0</v>
      </c>
      <c r="BA136" s="440">
        <f t="shared" si="98"/>
        <v>0</v>
      </c>
      <c r="BB136" s="440">
        <f t="shared" si="99"/>
        <v>0</v>
      </c>
      <c r="BC136" s="440">
        <f t="shared" si="100"/>
        <v>0</v>
      </c>
      <c r="BD136" s="441">
        <f t="shared" si="101"/>
        <v>0</v>
      </c>
      <c r="BE136" s="440">
        <f t="shared" si="102"/>
        <v>0</v>
      </c>
      <c r="BF136" s="54">
        <f t="shared" si="103"/>
        <v>0</v>
      </c>
    </row>
    <row r="137" spans="1:58" x14ac:dyDescent="0.25">
      <c r="A137" s="401">
        <v>134</v>
      </c>
      <c r="B137" s="285" t="str">
        <f>METAS!B133</f>
        <v xml:space="preserve">PORCENTAJE DE PERSONAS MORDIDAS QUE INICIAN TRATAMIENTO CON VACUNA ANTIRRABICA </v>
      </c>
      <c r="C137" s="286" t="str">
        <f>METAS!D133</f>
        <v>ZOONOSIS</v>
      </c>
      <c r="D137" s="435"/>
      <c r="E137" s="435"/>
      <c r="F137" s="5"/>
      <c r="G137" s="437"/>
      <c r="H137" s="437"/>
      <c r="I137" s="437"/>
      <c r="J137" s="437"/>
      <c r="K137" s="437"/>
      <c r="L137" s="437"/>
      <c r="M137" s="437"/>
      <c r="N137" s="437"/>
      <c r="O137" s="437"/>
      <c r="P137" s="437"/>
      <c r="Q137" s="437"/>
      <c r="R137" s="437"/>
      <c r="S137" s="437"/>
      <c r="T137" s="437"/>
      <c r="U137" s="437"/>
      <c r="V137" s="437"/>
      <c r="W137" s="437"/>
      <c r="X137" s="437"/>
      <c r="Y137" s="437"/>
      <c r="Z137" s="437"/>
      <c r="AA137" s="437"/>
      <c r="AB137" s="437"/>
      <c r="AC137" s="437"/>
      <c r="AD137" s="437"/>
      <c r="AE137" s="437"/>
      <c r="AF137" s="437"/>
      <c r="AG137" s="437"/>
      <c r="AH137" s="437"/>
      <c r="AI137" s="437"/>
      <c r="AJ137" s="437"/>
      <c r="AK137" s="437"/>
      <c r="AL137" s="437"/>
      <c r="AM137" s="437"/>
      <c r="AN137" s="437"/>
      <c r="AO137" s="437"/>
      <c r="AP137" s="437"/>
      <c r="AQ137" s="437"/>
      <c r="AR137" s="437"/>
      <c r="AS137" s="437"/>
      <c r="AT137" s="437"/>
      <c r="AV137" s="440">
        <f t="shared" si="93"/>
        <v>0</v>
      </c>
      <c r="AW137" s="440">
        <f t="shared" si="94"/>
        <v>0</v>
      </c>
      <c r="AX137" s="440">
        <f t="shared" si="95"/>
        <v>0</v>
      </c>
      <c r="AY137" s="440">
        <f t="shared" si="96"/>
        <v>0</v>
      </c>
      <c r="AZ137" s="440">
        <f t="shared" si="97"/>
        <v>0</v>
      </c>
      <c r="BA137" s="440">
        <f t="shared" si="98"/>
        <v>0</v>
      </c>
      <c r="BB137" s="440">
        <f t="shared" si="99"/>
        <v>0</v>
      </c>
      <c r="BC137" s="440">
        <f t="shared" si="100"/>
        <v>0</v>
      </c>
      <c r="BD137" s="441">
        <f t="shared" si="101"/>
        <v>0</v>
      </c>
      <c r="BE137" s="440">
        <f t="shared" si="102"/>
        <v>0</v>
      </c>
      <c r="BF137" s="54">
        <f t="shared" si="103"/>
        <v>0</v>
      </c>
    </row>
    <row r="138" spans="1:58" x14ac:dyDescent="0.25">
      <c r="A138" s="401">
        <v>135</v>
      </c>
      <c r="B138" s="285" t="str">
        <f>METAS!B134</f>
        <v>PORCENTAJE DE MUESTRAS CANINAS REMITIDAS AL LABORATORIO</v>
      </c>
      <c r="C138" s="286" t="str">
        <f>METAS!D134</f>
        <v>ZOONOSIS</v>
      </c>
      <c r="D138" s="435"/>
      <c r="E138" s="435"/>
      <c r="F138" s="5"/>
      <c r="G138" s="438"/>
      <c r="H138" s="438"/>
      <c r="I138" s="438"/>
      <c r="J138" s="438"/>
      <c r="K138" s="438"/>
      <c r="L138" s="438"/>
      <c r="M138" s="438"/>
      <c r="N138" s="438"/>
      <c r="O138" s="438"/>
      <c r="P138" s="438"/>
      <c r="Q138" s="438"/>
      <c r="R138" s="438"/>
      <c r="S138" s="438"/>
      <c r="T138" s="438"/>
      <c r="U138" s="438"/>
      <c r="V138" s="438"/>
      <c r="W138" s="438"/>
      <c r="X138" s="438"/>
      <c r="Y138" s="438"/>
      <c r="Z138" s="438"/>
      <c r="AA138" s="438"/>
      <c r="AB138" s="438"/>
      <c r="AC138" s="438"/>
      <c r="AD138" s="438"/>
      <c r="AE138" s="438"/>
      <c r="AF138" s="438"/>
      <c r="AG138" s="438"/>
      <c r="AH138" s="438"/>
      <c r="AI138" s="438"/>
      <c r="AJ138" s="438"/>
      <c r="AK138" s="438"/>
      <c r="AL138" s="438"/>
      <c r="AM138" s="438"/>
      <c r="AN138" s="438"/>
      <c r="AO138" s="438"/>
      <c r="AP138" s="438"/>
      <c r="AQ138" s="438"/>
      <c r="AR138" s="438"/>
      <c r="AS138" s="438"/>
      <c r="AT138" s="438"/>
      <c r="AV138" s="440">
        <f t="shared" si="93"/>
        <v>0</v>
      </c>
      <c r="AW138" s="440">
        <f t="shared" si="94"/>
        <v>0</v>
      </c>
      <c r="AX138" s="440">
        <f t="shared" si="95"/>
        <v>0</v>
      </c>
      <c r="AY138" s="440">
        <f t="shared" si="96"/>
        <v>0</v>
      </c>
      <c r="AZ138" s="440">
        <f t="shared" si="97"/>
        <v>0</v>
      </c>
      <c r="BA138" s="440">
        <f t="shared" si="98"/>
        <v>0</v>
      </c>
      <c r="BB138" s="440">
        <f t="shared" si="99"/>
        <v>0</v>
      </c>
      <c r="BC138" s="440">
        <f t="shared" si="100"/>
        <v>0</v>
      </c>
      <c r="BD138" s="441">
        <f t="shared" si="101"/>
        <v>0</v>
      </c>
      <c r="BE138" s="440">
        <f t="shared" si="102"/>
        <v>0</v>
      </c>
      <c r="BF138" s="54">
        <f t="shared" si="103"/>
        <v>0</v>
      </c>
    </row>
    <row r="139" spans="1:58" x14ac:dyDescent="0.25">
      <c r="A139" s="401">
        <v>136</v>
      </c>
      <c r="B139" s="285" t="str">
        <f>METAS!B135</f>
        <v>PORCENTAJE DE CANES VACUNADOS</v>
      </c>
      <c r="C139" s="286" t="str">
        <f>METAS!D135</f>
        <v>ZOONOSIS</v>
      </c>
      <c r="D139" s="435"/>
      <c r="E139" s="435"/>
      <c r="F139" s="5"/>
      <c r="G139" s="439"/>
      <c r="H139" s="438"/>
      <c r="I139" s="438"/>
      <c r="J139" s="438"/>
      <c r="K139" s="438"/>
      <c r="L139" s="438"/>
      <c r="M139" s="438"/>
      <c r="N139" s="438"/>
      <c r="O139" s="438"/>
      <c r="P139" s="438"/>
      <c r="Q139" s="438"/>
      <c r="R139" s="438"/>
      <c r="S139" s="438"/>
      <c r="T139" s="438"/>
      <c r="U139" s="438"/>
      <c r="V139" s="438"/>
      <c r="W139" s="438"/>
      <c r="X139" s="438"/>
      <c r="Y139" s="438"/>
      <c r="Z139" s="438"/>
      <c r="AA139" s="438"/>
      <c r="AB139" s="438"/>
      <c r="AC139" s="438"/>
      <c r="AD139" s="438"/>
      <c r="AE139" s="438"/>
      <c r="AF139" s="438"/>
      <c r="AG139" s="438"/>
      <c r="AH139" s="438"/>
      <c r="AI139" s="438"/>
      <c r="AJ139" s="438"/>
      <c r="AK139" s="438"/>
      <c r="AL139" s="438"/>
      <c r="AM139" s="438"/>
      <c r="AN139" s="438"/>
      <c r="AO139" s="438"/>
      <c r="AP139" s="438"/>
      <c r="AQ139" s="438"/>
      <c r="AR139" s="438"/>
      <c r="AS139" s="438"/>
      <c r="AT139" s="438"/>
      <c r="AV139" s="440">
        <f t="shared" si="93"/>
        <v>0</v>
      </c>
      <c r="AW139" s="440">
        <f t="shared" si="94"/>
        <v>0</v>
      </c>
      <c r="AX139" s="440">
        <f t="shared" si="95"/>
        <v>0</v>
      </c>
      <c r="AY139" s="440">
        <f t="shared" si="96"/>
        <v>0</v>
      </c>
      <c r="AZ139" s="440">
        <f t="shared" si="97"/>
        <v>0</v>
      </c>
      <c r="BA139" s="440">
        <f t="shared" si="98"/>
        <v>0</v>
      </c>
      <c r="BB139" s="440">
        <f t="shared" si="99"/>
        <v>0</v>
      </c>
      <c r="BC139" s="440">
        <f t="shared" si="100"/>
        <v>0</v>
      </c>
      <c r="BD139" s="441">
        <f t="shared" si="101"/>
        <v>0</v>
      </c>
      <c r="BE139" s="440">
        <f t="shared" si="102"/>
        <v>0</v>
      </c>
      <c r="BF139" s="54">
        <f t="shared" si="103"/>
        <v>0</v>
      </c>
    </row>
    <row r="140" spans="1:58" x14ac:dyDescent="0.25">
      <c r="A140" s="401">
        <v>137</v>
      </c>
      <c r="B140" s="285" t="str">
        <f>METAS!B136</f>
        <v>PORCENTAJE DE MUESTRAS POSITIVAS DE MURCIELAGOS HEMATOFAGOS</v>
      </c>
      <c r="C140" s="286" t="str">
        <f>METAS!D136</f>
        <v>ZOONOSIS</v>
      </c>
      <c r="D140" s="435"/>
      <c r="E140" s="435"/>
      <c r="F140" s="5"/>
      <c r="G140" s="438"/>
      <c r="H140" s="438"/>
      <c r="I140" s="438"/>
      <c r="J140" s="438"/>
      <c r="K140" s="438"/>
      <c r="L140" s="438"/>
      <c r="M140" s="438"/>
      <c r="N140" s="438"/>
      <c r="O140" s="438"/>
      <c r="P140" s="438"/>
      <c r="Q140" s="438"/>
      <c r="R140" s="438"/>
      <c r="S140" s="438"/>
      <c r="T140" s="438"/>
      <c r="U140" s="438"/>
      <c r="V140" s="438"/>
      <c r="W140" s="438"/>
      <c r="X140" s="438"/>
      <c r="Y140" s="438"/>
      <c r="Z140" s="438"/>
      <c r="AA140" s="438"/>
      <c r="AB140" s="438"/>
      <c r="AC140" s="438"/>
      <c r="AD140" s="438"/>
      <c r="AE140" s="438"/>
      <c r="AF140" s="438"/>
      <c r="AG140" s="438"/>
      <c r="AH140" s="438"/>
      <c r="AI140" s="438"/>
      <c r="AJ140" s="438"/>
      <c r="AK140" s="438"/>
      <c r="AL140" s="438"/>
      <c r="AM140" s="438"/>
      <c r="AN140" s="438"/>
      <c r="AO140" s="438"/>
      <c r="AP140" s="438"/>
      <c r="AQ140" s="438"/>
      <c r="AR140" s="438"/>
      <c r="AS140" s="438"/>
      <c r="AT140" s="438"/>
      <c r="AV140" s="440">
        <f t="shared" si="93"/>
        <v>0</v>
      </c>
      <c r="AW140" s="440">
        <f t="shared" si="94"/>
        <v>0</v>
      </c>
      <c r="AX140" s="440">
        <f t="shared" si="95"/>
        <v>0</v>
      </c>
      <c r="AY140" s="440">
        <f t="shared" si="96"/>
        <v>0</v>
      </c>
      <c r="AZ140" s="440">
        <f t="shared" si="97"/>
        <v>0</v>
      </c>
      <c r="BA140" s="440">
        <f t="shared" si="98"/>
        <v>0</v>
      </c>
      <c r="BB140" s="440">
        <f t="shared" si="99"/>
        <v>0</v>
      </c>
      <c r="BC140" s="440">
        <f t="shared" si="100"/>
        <v>0</v>
      </c>
      <c r="BD140" s="441">
        <f t="shared" si="101"/>
        <v>0</v>
      </c>
      <c r="BE140" s="440">
        <f t="shared" si="102"/>
        <v>0</v>
      </c>
      <c r="BF140" s="54">
        <f t="shared" si="103"/>
        <v>0</v>
      </c>
    </row>
    <row r="141" spans="1:58" x14ac:dyDescent="0.25">
      <c r="A141" s="401">
        <v>138</v>
      </c>
      <c r="B141" s="285" t="str">
        <f>METAS!B137</f>
        <v>PORCENTAJE DE ANIMAL MORDEDOR CONTROLADO</v>
      </c>
      <c r="C141" s="286" t="str">
        <f>METAS!D137</f>
        <v>ZOONOSIS</v>
      </c>
      <c r="D141" s="435"/>
      <c r="E141" s="435"/>
      <c r="F141" s="5"/>
      <c r="G141" s="437"/>
      <c r="H141" s="437"/>
      <c r="I141" s="437"/>
      <c r="J141" s="437"/>
      <c r="K141" s="437"/>
      <c r="L141" s="437"/>
      <c r="M141" s="437"/>
      <c r="N141" s="437"/>
      <c r="O141" s="437"/>
      <c r="P141" s="437"/>
      <c r="Q141" s="437"/>
      <c r="R141" s="437"/>
      <c r="S141" s="437"/>
      <c r="T141" s="437"/>
      <c r="U141" s="437"/>
      <c r="V141" s="437"/>
      <c r="W141" s="437"/>
      <c r="X141" s="437"/>
      <c r="Y141" s="437"/>
      <c r="Z141" s="437"/>
      <c r="AA141" s="437"/>
      <c r="AB141" s="437"/>
      <c r="AC141" s="437"/>
      <c r="AD141" s="437"/>
      <c r="AE141" s="437"/>
      <c r="AF141" s="437"/>
      <c r="AG141" s="437"/>
      <c r="AH141" s="437"/>
      <c r="AI141" s="437"/>
      <c r="AJ141" s="437"/>
      <c r="AK141" s="437"/>
      <c r="AL141" s="437"/>
      <c r="AM141" s="437"/>
      <c r="AN141" s="437"/>
      <c r="AO141" s="437"/>
      <c r="AP141" s="437"/>
      <c r="AQ141" s="437"/>
      <c r="AR141" s="437"/>
      <c r="AS141" s="437"/>
      <c r="AT141" s="437"/>
      <c r="AV141" s="440">
        <f t="shared" si="93"/>
        <v>0</v>
      </c>
      <c r="AW141" s="440">
        <f t="shared" si="94"/>
        <v>0</v>
      </c>
      <c r="AX141" s="440">
        <f t="shared" si="95"/>
        <v>0</v>
      </c>
      <c r="AY141" s="440">
        <f t="shared" si="96"/>
        <v>0</v>
      </c>
      <c r="AZ141" s="440">
        <f t="shared" si="97"/>
        <v>0</v>
      </c>
      <c r="BA141" s="440">
        <f t="shared" si="98"/>
        <v>0</v>
      </c>
      <c r="BB141" s="440">
        <f t="shared" si="99"/>
        <v>0</v>
      </c>
      <c r="BC141" s="440">
        <f t="shared" si="100"/>
        <v>0</v>
      </c>
      <c r="BD141" s="441">
        <f t="shared" si="101"/>
        <v>0</v>
      </c>
      <c r="BE141" s="440">
        <f t="shared" si="102"/>
        <v>0</v>
      </c>
      <c r="BF141" s="54">
        <f t="shared" si="103"/>
        <v>0</v>
      </c>
    </row>
    <row r="142" spans="1:58" x14ac:dyDescent="0.25">
      <c r="A142" s="401">
        <v>139</v>
      </c>
      <c r="B142" s="285" t="str">
        <f>METAS!B138</f>
        <v>PORCENTAJE DE CASOS DE RABIA CANINA</v>
      </c>
      <c r="C142" s="286" t="str">
        <f>METAS!D138</f>
        <v>ZOONOSIS</v>
      </c>
      <c r="D142" s="435"/>
      <c r="E142" s="435"/>
      <c r="F142" s="5"/>
      <c r="G142" s="438"/>
      <c r="H142" s="438"/>
      <c r="I142" s="438"/>
      <c r="J142" s="438"/>
      <c r="K142" s="438"/>
      <c r="L142" s="438"/>
      <c r="M142" s="438"/>
      <c r="N142" s="438"/>
      <c r="O142" s="438"/>
      <c r="P142" s="438"/>
      <c r="Q142" s="438"/>
      <c r="R142" s="438"/>
      <c r="S142" s="438"/>
      <c r="T142" s="438"/>
      <c r="U142" s="438"/>
      <c r="V142" s="438"/>
      <c r="W142" s="438"/>
      <c r="X142" s="438"/>
      <c r="Y142" s="438"/>
      <c r="Z142" s="438"/>
      <c r="AA142" s="438"/>
      <c r="AB142" s="438"/>
      <c r="AC142" s="438"/>
      <c r="AD142" s="438"/>
      <c r="AE142" s="438"/>
      <c r="AF142" s="438"/>
      <c r="AG142" s="438"/>
      <c r="AH142" s="438"/>
      <c r="AI142" s="438"/>
      <c r="AJ142" s="438"/>
      <c r="AK142" s="438"/>
      <c r="AL142" s="438"/>
      <c r="AM142" s="438"/>
      <c r="AN142" s="438"/>
      <c r="AO142" s="438"/>
      <c r="AP142" s="438"/>
      <c r="AQ142" s="438"/>
      <c r="AR142" s="438"/>
      <c r="AS142" s="438"/>
      <c r="AT142" s="438"/>
      <c r="AV142" s="440">
        <f t="shared" si="93"/>
        <v>0</v>
      </c>
      <c r="AW142" s="440">
        <f t="shared" si="94"/>
        <v>0</v>
      </c>
      <c r="AX142" s="440">
        <f t="shared" si="95"/>
        <v>0</v>
      </c>
      <c r="AY142" s="440">
        <f t="shared" si="96"/>
        <v>0</v>
      </c>
      <c r="AZ142" s="440">
        <f t="shared" si="97"/>
        <v>0</v>
      </c>
      <c r="BA142" s="440">
        <f t="shared" si="98"/>
        <v>0</v>
      </c>
      <c r="BB142" s="440">
        <f t="shared" si="99"/>
        <v>0</v>
      </c>
      <c r="BC142" s="440">
        <f t="shared" si="100"/>
        <v>0</v>
      </c>
      <c r="BD142" s="441">
        <f t="shared" si="101"/>
        <v>0</v>
      </c>
      <c r="BE142" s="440">
        <f t="shared" si="102"/>
        <v>0</v>
      </c>
      <c r="BF142" s="54">
        <f t="shared" si="103"/>
        <v>0</v>
      </c>
    </row>
  </sheetData>
  <sheetProtection selectLockedCells="1"/>
  <autoFilter ref="A3:AT142" xr:uid="{00000000-0009-0000-0000-000002000000}"/>
  <conditionalFormatting sqref="A3:AT3">
    <cfRule type="expression" dxfId="13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8A3E"/>
  </sheetPr>
  <dimension ref="A1:TG658"/>
  <sheetViews>
    <sheetView showGridLines="0" topLeftCell="A508" zoomScale="80" zoomScaleNormal="80" zoomScaleSheetLayoutView="85" workbookViewId="0">
      <selection activeCell="B32" sqref="B32"/>
    </sheetView>
  </sheetViews>
  <sheetFormatPr baseColWidth="10" defaultRowHeight="15" x14ac:dyDescent="0.25"/>
  <cols>
    <col min="1" max="1" width="17" style="4" customWidth="1"/>
    <col min="2" max="2" width="11.42578125" customWidth="1"/>
    <col min="3" max="3" width="8" style="63" customWidth="1"/>
    <col min="4" max="4" width="9.140625" style="64" customWidth="1"/>
    <col min="5" max="5" width="7.85546875" style="64" customWidth="1"/>
    <col min="6" max="7" width="8.140625" style="65" customWidth="1"/>
    <col min="8" max="8" width="8.5703125" style="65" customWidth="1"/>
    <col min="9" max="9" width="8.5703125" style="99" customWidth="1"/>
    <col min="10" max="10" width="7.85546875" style="99" customWidth="1"/>
    <col min="11" max="11" width="2.28515625" customWidth="1"/>
    <col min="12" max="12" width="1.5703125" customWidth="1"/>
    <col min="13" max="13" width="12.28515625" customWidth="1"/>
    <col min="14" max="14" width="13.42578125" customWidth="1"/>
    <col min="15" max="15" width="16.28515625" customWidth="1"/>
    <col min="16" max="16" width="24" customWidth="1"/>
    <col min="17" max="17" width="15.140625" customWidth="1"/>
    <col min="18" max="18" width="12.42578125" customWidth="1"/>
    <col min="19" max="19" width="2.140625" customWidth="1"/>
    <col min="20" max="20" width="2.7109375" customWidth="1"/>
    <col min="21" max="21" width="3.7109375" style="58" customWidth="1"/>
    <col min="22" max="22" width="11.42578125" style="78"/>
    <col min="23" max="26" width="11.42578125" style="8"/>
  </cols>
  <sheetData>
    <row r="1" spans="1:23" ht="18" customHeight="1" x14ac:dyDescent="0.25">
      <c r="B1" s="102" t="s">
        <v>88</v>
      </c>
      <c r="C1" s="102"/>
      <c r="E1" s="102" t="s">
        <v>14</v>
      </c>
      <c r="F1" s="102"/>
      <c r="H1" s="5" t="s">
        <v>15</v>
      </c>
      <c r="I1" s="5"/>
      <c r="J1"/>
      <c r="T1" s="8"/>
      <c r="V1" s="59" t="str">
        <f>Config!$B$2</f>
        <v>RED. MOYOBAMBA:</v>
      </c>
      <c r="W1" s="60"/>
    </row>
    <row r="2" spans="1:23" ht="18" customHeight="1" x14ac:dyDescent="0.25">
      <c r="B2" s="61" t="s">
        <v>13</v>
      </c>
      <c r="C2" s="61" t="s">
        <v>11</v>
      </c>
      <c r="E2" s="61" t="s">
        <v>13</v>
      </c>
      <c r="F2" s="61" t="s">
        <v>11</v>
      </c>
      <c r="G2"/>
      <c r="H2" s="61" t="s">
        <v>13</v>
      </c>
      <c r="I2" s="61" t="s">
        <v>11</v>
      </c>
      <c r="J2"/>
      <c r="T2" s="8"/>
      <c r="V2" s="59" t="str">
        <f>Config!$C$12&amp;" - " &amp; Config!$D$12  &amp;" "&amp;Config!$E$12</f>
        <v>ENERO - FEBRERO 2024</v>
      </c>
      <c r="W2" s="60"/>
    </row>
    <row r="3" spans="1:23" ht="18" customHeight="1" x14ac:dyDescent="0.25">
      <c r="B3" s="62">
        <v>40</v>
      </c>
      <c r="C3" s="62">
        <v>50</v>
      </c>
      <c r="E3" s="62">
        <f>Config!$G$3</f>
        <v>15</v>
      </c>
      <c r="F3" s="62">
        <f>Config!$I$3</f>
        <v>16.7</v>
      </c>
      <c r="H3" s="62">
        <f>Config!$K$3</f>
        <v>90</v>
      </c>
      <c r="I3" s="62">
        <f>Config!$M$3</f>
        <v>100</v>
      </c>
      <c r="J3"/>
      <c r="T3" s="8"/>
      <c r="U3" s="8"/>
      <c r="V3" s="59" t="str">
        <f>Config!$B$3</f>
        <v xml:space="preserve">- POR MICROREDES : </v>
      </c>
    </row>
    <row r="4" spans="1:23" ht="18" customHeight="1" x14ac:dyDescent="0.25">
      <c r="G4"/>
      <c r="H4"/>
      <c r="I4"/>
      <c r="J4"/>
      <c r="T4" s="8"/>
      <c r="U4" s="8"/>
      <c r="V4" s="59" t="str">
        <f>Config!$B$4</f>
        <v>FUENTE: HISMINSA - Oficina de Gestión de la  Información Red. Moyobamba</v>
      </c>
    </row>
    <row r="5" spans="1:23" ht="18" customHeight="1" x14ac:dyDescent="0.25">
      <c r="A5" s="66" t="str">
        <f>METAS!B16</f>
        <v xml:space="preserve">FAMILIA DE LA GESTANTE Y PUERPERA QUE RECIBEN CONSEJERÍA EN EL HOGAR A TRAVÉS DE LA VISITA DOMICILIARIA PARA PROMOVER PRÁCTICAS SALUDABLES EN SALUD SEXUAL Y REPRODUCTIVA DURANTE LA VISITA DOMICILIARIA </v>
      </c>
      <c r="G5"/>
      <c r="H5"/>
      <c r="I5"/>
      <c r="J5"/>
      <c r="K5" s="9" t="s">
        <v>508</v>
      </c>
      <c r="T5" s="8"/>
      <c r="V5" s="67"/>
      <c r="W5" s="60"/>
    </row>
    <row r="6" spans="1:23" ht="48" customHeight="1" x14ac:dyDescent="0.25">
      <c r="A6" s="68" t="s">
        <v>2</v>
      </c>
      <c r="B6" s="69" t="s">
        <v>87</v>
      </c>
      <c r="C6" s="70" t="s">
        <v>69</v>
      </c>
      <c r="D6" s="69" t="s">
        <v>775</v>
      </c>
      <c r="E6" s="69" t="s">
        <v>1</v>
      </c>
      <c r="F6" s="71"/>
      <c r="G6" s="72" t="s">
        <v>9</v>
      </c>
      <c r="H6" s="73" t="str">
        <f>"DEFICIENTE &lt;= "&amp;$E$3</f>
        <v>DEFICIENTE &lt;= 15</v>
      </c>
      <c r="I6" s="73" t="str">
        <f>"PROCESO &gt; "&amp;$E$3&amp;"  -  &lt; "&amp;$F$3</f>
        <v>PROCESO &gt; 15  -  &lt; 16.7</v>
      </c>
      <c r="J6" s="73" t="str">
        <f>"OPTIMO &gt;= "&amp;$F$3</f>
        <v>OPTIMO &gt;= 16.7</v>
      </c>
      <c r="T6" s="8"/>
      <c r="V6" s="59" t="str">
        <f>A5</f>
        <v xml:space="preserve">FAMILIA DE LA GESTANTE Y PUERPERA QUE RECIBEN CONSEJERÍA EN EL HOGAR A TRAVÉS DE LA VISITA DOMICILIARIA PARA PROMOVER PRÁCTICAS SALUDABLES EN SALUD SEXUAL Y REPRODUCTIVA DURANTE LA VISITA DOMICILIARIA </v>
      </c>
      <c r="W6" s="60"/>
    </row>
    <row r="7" spans="1:23" ht="18" customHeight="1" thickBot="1" x14ac:dyDescent="0.3">
      <c r="A7" s="74" t="str">
        <f>Config!$B$15</f>
        <v>RED</v>
      </c>
      <c r="B7" s="75">
        <f>SUM(B8:B16)</f>
        <v>653.6</v>
      </c>
      <c r="C7" s="75">
        <f>SUM(C8:C16)</f>
        <v>112</v>
      </c>
      <c r="D7" s="75">
        <f>SUM(D8:D16)</f>
        <v>138</v>
      </c>
      <c r="E7" s="75">
        <f>Config!$C$9</f>
        <v>16.666666666666668</v>
      </c>
      <c r="F7" s="76"/>
      <c r="G7" s="75">
        <f t="shared" ref="G7:G16" si="0">IFERROR(ROUND(D7*100/B7,2),0)</f>
        <v>21.11</v>
      </c>
      <c r="H7" s="77" t="str">
        <f>IF(G7&lt;=$E$3,G7,"")</f>
        <v/>
      </c>
      <c r="I7" s="77" t="str">
        <f>IF(G7&gt;$E$3,IF(G7&lt;$F$3,G7,""),"")</f>
        <v/>
      </c>
      <c r="J7" s="75">
        <f>IF(G7&gt;=$F$3,G7,"")</f>
        <v>21.11</v>
      </c>
      <c r="T7" s="8"/>
      <c r="V7" s="78" t="str">
        <f>$V$1&amp;"  "&amp;V6&amp;"  "&amp;$V$3&amp;"  "&amp;$V$2</f>
        <v>RED. MOYOBAMBA:  FAMILIA DE LA GESTANTE Y PUERPERA QUE RECIBEN CONSEJERÍA EN EL HOGAR A TRAVÉS DE LA VISITA DOMICILIARIA PARA PROMOVER PRÁCTICAS SALUDABLES EN SALUD SEXUAL Y REPRODUCTIVA DURANTE LA VISITA DOMICILIARIA   - POR MICROREDES :   ENERO - FEBRERO 2024</v>
      </c>
      <c r="W7" s="60"/>
    </row>
    <row r="8" spans="1:23" x14ac:dyDescent="0.25">
      <c r="A8" s="79" t="str">
        <f>Config!$B$16</f>
        <v>HOSP</v>
      </c>
      <c r="B8" s="80">
        <f>METAS!$AW$16</f>
        <v>0</v>
      </c>
      <c r="C8" s="80">
        <f>ROUNDUP((B8/12)*Config!$C$6,0)</f>
        <v>0</v>
      </c>
      <c r="D8" s="80">
        <f>ACUMULADO!$AV$20</f>
        <v>0</v>
      </c>
      <c r="E8" s="81">
        <f>E7</f>
        <v>16.666666666666668</v>
      </c>
      <c r="F8" s="81"/>
      <c r="G8" s="82">
        <f t="shared" si="0"/>
        <v>0</v>
      </c>
      <c r="H8" s="83">
        <f>IF(G8&lt;=$E$3,G8,"")</f>
        <v>0</v>
      </c>
      <c r="I8" s="83" t="str">
        <f>IF(G8&gt;$E$3,IF(G8&lt;$F$3,G8,""),"")</f>
        <v/>
      </c>
      <c r="J8" s="84" t="str">
        <f>IF(G8&gt;=$F$3,G8,"")</f>
        <v/>
      </c>
      <c r="T8" s="8"/>
      <c r="V8" s="59"/>
      <c r="W8" s="60"/>
    </row>
    <row r="9" spans="1:23" ht="18" customHeight="1" x14ac:dyDescent="0.25">
      <c r="A9" s="85" t="str">
        <f>Config!$B$17</f>
        <v>LLUI</v>
      </c>
      <c r="B9" s="80">
        <f>METAS!$AY$16</f>
        <v>255.8</v>
      </c>
      <c r="C9" s="61">
        <f>ROUNDUP((B9/12)*Config!$C$6,0)</f>
        <v>43</v>
      </c>
      <c r="D9" s="80">
        <f>ACUMULADO!$AX$20</f>
        <v>104</v>
      </c>
      <c r="E9" s="81">
        <f t="shared" ref="E9:E16" si="1">E8</f>
        <v>16.666666666666668</v>
      </c>
      <c r="F9" s="81"/>
      <c r="G9" s="82">
        <f t="shared" si="0"/>
        <v>40.659999999999997</v>
      </c>
      <c r="H9" s="83" t="str">
        <f t="shared" ref="H9:H16" si="2">IF(G9&lt;=$E$3,G9,"")</f>
        <v/>
      </c>
      <c r="I9" s="83" t="str">
        <f t="shared" ref="I9:I16" si="3">IF(G9&gt;$E$3,IF(G9&lt;$F$3,G9,""),"")</f>
        <v/>
      </c>
      <c r="J9" s="84">
        <f t="shared" ref="J9:J16" si="4">IF(G9&gt;=$F$3,G9,"")</f>
        <v>40.659999999999997</v>
      </c>
      <c r="T9" s="8"/>
      <c r="V9" s="59" t="str">
        <f>IF(G7&lt;=$E$3,"DEFICIENTE",IF(G7&gt;$E$3,IF(G7&lt;$F$3,"en PROCESO",IF(G7&gt;=$F$3,"OPTIMO",""))))</f>
        <v>OPTIMO</v>
      </c>
      <c r="W9" s="60"/>
    </row>
    <row r="10" spans="1:23" ht="18" customHeight="1" x14ac:dyDescent="0.25">
      <c r="A10" s="85" t="str">
        <f>Config!$B$18</f>
        <v>JERI</v>
      </c>
      <c r="B10" s="80">
        <f>METAS!$AZ$16</f>
        <v>21.6</v>
      </c>
      <c r="C10" s="61">
        <f>ROUNDUP((B10/12)*Config!$C$6,0)</f>
        <v>4</v>
      </c>
      <c r="D10" s="80">
        <f>ACUMULADO!$AY$20</f>
        <v>5</v>
      </c>
      <c r="E10" s="81">
        <f t="shared" si="1"/>
        <v>16.666666666666668</v>
      </c>
      <c r="F10" s="81"/>
      <c r="G10" s="82">
        <f t="shared" si="0"/>
        <v>23.15</v>
      </c>
      <c r="H10" s="83" t="str">
        <f t="shared" si="2"/>
        <v/>
      </c>
      <c r="I10" s="83" t="str">
        <f t="shared" si="3"/>
        <v/>
      </c>
      <c r="J10" s="84">
        <f t="shared" si="4"/>
        <v>23.15</v>
      </c>
      <c r="T10" s="8"/>
      <c r="V10" s="9"/>
      <c r="W10" s="60"/>
    </row>
    <row r="11" spans="1:23" ht="18" customHeight="1" x14ac:dyDescent="0.25">
      <c r="A11" s="85" t="str">
        <f>Config!$B$19</f>
        <v>YANT</v>
      </c>
      <c r="B11" s="80">
        <f>METAS!$BA$16</f>
        <v>51.199999999999996</v>
      </c>
      <c r="C11" s="61">
        <f>ROUNDUP((B11/12)*Config!$C$6,0)</f>
        <v>9</v>
      </c>
      <c r="D11" s="80">
        <f>ACUMULADO!$AZ$20</f>
        <v>5</v>
      </c>
      <c r="E11" s="81">
        <f t="shared" si="1"/>
        <v>16.666666666666668</v>
      </c>
      <c r="F11" s="81"/>
      <c r="G11" s="82">
        <f t="shared" si="0"/>
        <v>9.77</v>
      </c>
      <c r="H11" s="83">
        <f>IF(G11&lt;=$E$3,G11,"")</f>
        <v>9.77</v>
      </c>
      <c r="I11" s="83" t="str">
        <f t="shared" si="3"/>
        <v/>
      </c>
      <c r="J11" s="84" t="str">
        <f t="shared" si="4"/>
        <v/>
      </c>
      <c r="T11" s="8"/>
      <c r="V11" s="9"/>
      <c r="W11" s="60"/>
    </row>
    <row r="12" spans="1:23" ht="18" customHeight="1" x14ac:dyDescent="0.25">
      <c r="A12" s="85" t="str">
        <f>Config!$B$20</f>
        <v>SORI</v>
      </c>
      <c r="B12" s="80">
        <f>METAS!$BB$16</f>
        <v>136.39999999999998</v>
      </c>
      <c r="C12" s="61">
        <f>ROUNDUP((B12/12)*Config!$C$6,0)</f>
        <v>23</v>
      </c>
      <c r="D12" s="80">
        <f>ACUMULADO!$BA$20</f>
        <v>7</v>
      </c>
      <c r="E12" s="81">
        <f t="shared" si="1"/>
        <v>16.666666666666668</v>
      </c>
      <c r="F12" s="81"/>
      <c r="G12" s="82">
        <f t="shared" si="0"/>
        <v>5.13</v>
      </c>
      <c r="H12" s="83">
        <f t="shared" si="2"/>
        <v>5.13</v>
      </c>
      <c r="I12" s="83" t="str">
        <f t="shared" si="3"/>
        <v/>
      </c>
      <c r="J12" s="84" t="str">
        <f t="shared" si="4"/>
        <v/>
      </c>
      <c r="T12" s="8"/>
      <c r="V12" s="9"/>
      <c r="W12" s="60"/>
    </row>
    <row r="13" spans="1:23" ht="18" customHeight="1" x14ac:dyDescent="0.25">
      <c r="A13" s="85" t="str">
        <f>Config!$B$21</f>
        <v>JEPE</v>
      </c>
      <c r="B13" s="80">
        <f>METAS!$BC$16</f>
        <v>42</v>
      </c>
      <c r="C13" s="61">
        <f>ROUNDUP((B13/12)*Config!$C$6,0)</f>
        <v>7</v>
      </c>
      <c r="D13" s="80">
        <f>ACUMULADO!$BB$20</f>
        <v>9</v>
      </c>
      <c r="E13" s="81">
        <f t="shared" si="1"/>
        <v>16.666666666666668</v>
      </c>
      <c r="F13" s="81"/>
      <c r="G13" s="82">
        <f t="shared" si="0"/>
        <v>21.43</v>
      </c>
      <c r="H13" s="83" t="str">
        <f t="shared" si="2"/>
        <v/>
      </c>
      <c r="I13" s="83" t="str">
        <f t="shared" si="3"/>
        <v/>
      </c>
      <c r="J13" s="84">
        <f t="shared" si="4"/>
        <v>21.43</v>
      </c>
      <c r="T13" s="8"/>
      <c r="W13" s="60"/>
    </row>
    <row r="14" spans="1:23" ht="18" customHeight="1" x14ac:dyDescent="0.25">
      <c r="A14" s="85" t="str">
        <f>Config!$B$22</f>
        <v>ROQU</v>
      </c>
      <c r="B14" s="80">
        <f>METAS!$BD$16</f>
        <v>61.2</v>
      </c>
      <c r="C14" s="61">
        <f>ROUNDUP((B14/12)*Config!$C$6,0)</f>
        <v>11</v>
      </c>
      <c r="D14" s="80">
        <f>ACUMULADO!$BC$20</f>
        <v>1</v>
      </c>
      <c r="E14" s="81">
        <f t="shared" si="1"/>
        <v>16.666666666666668</v>
      </c>
      <c r="F14" s="81"/>
      <c r="G14" s="82">
        <f t="shared" si="0"/>
        <v>1.63</v>
      </c>
      <c r="H14" s="83">
        <f t="shared" si="2"/>
        <v>1.63</v>
      </c>
      <c r="I14" s="83" t="str">
        <f t="shared" si="3"/>
        <v/>
      </c>
      <c r="J14" s="84" t="str">
        <f t="shared" si="4"/>
        <v/>
      </c>
      <c r="T14" s="8"/>
      <c r="W14" s="60"/>
    </row>
    <row r="15" spans="1:23" ht="18" customHeight="1" x14ac:dyDescent="0.25">
      <c r="A15" s="85" t="str">
        <f>Config!$B$23</f>
        <v>CALZ</v>
      </c>
      <c r="B15" s="80">
        <f>METAS!$BE$16</f>
        <v>44.800000000000004</v>
      </c>
      <c r="C15" s="61">
        <f>ROUNDUP((B15/12)*Config!$C$6,0)</f>
        <v>8</v>
      </c>
      <c r="D15" s="80">
        <f>ACUMULADO!$BD$20</f>
        <v>2</v>
      </c>
      <c r="E15" s="81">
        <f t="shared" si="1"/>
        <v>16.666666666666668</v>
      </c>
      <c r="F15" s="81"/>
      <c r="G15" s="82">
        <f t="shared" si="0"/>
        <v>4.46</v>
      </c>
      <c r="H15" s="83">
        <f t="shared" si="2"/>
        <v>4.46</v>
      </c>
      <c r="I15" s="83" t="str">
        <f t="shared" si="3"/>
        <v/>
      </c>
      <c r="J15" s="84" t="str">
        <f t="shared" si="4"/>
        <v/>
      </c>
      <c r="T15" s="8"/>
      <c r="U15" s="8"/>
    </row>
    <row r="16" spans="1:23" ht="18" customHeight="1" x14ac:dyDescent="0.25">
      <c r="A16" s="85" t="str">
        <f>Config!$B$24</f>
        <v>PUEB</v>
      </c>
      <c r="B16" s="80">
        <f>METAS!$BF$16</f>
        <v>40.599999999999994</v>
      </c>
      <c r="C16" s="61">
        <f>ROUNDUP((B16/12)*Config!$C$6,0)</f>
        <v>7</v>
      </c>
      <c r="D16" s="80">
        <f>ACUMULADO!$BE$20</f>
        <v>5</v>
      </c>
      <c r="E16" s="81">
        <f t="shared" si="1"/>
        <v>16.666666666666668</v>
      </c>
      <c r="F16" s="81"/>
      <c r="G16" s="82">
        <f t="shared" si="0"/>
        <v>12.32</v>
      </c>
      <c r="H16" s="83">
        <f t="shared" si="2"/>
        <v>12.32</v>
      </c>
      <c r="I16" s="83" t="str">
        <f t="shared" si="3"/>
        <v/>
      </c>
      <c r="J16" s="84" t="str">
        <f t="shared" si="4"/>
        <v/>
      </c>
      <c r="T16" s="8"/>
      <c r="V16" s="52"/>
      <c r="W16" s="60"/>
    </row>
    <row r="17" spans="1:527" ht="18" customHeight="1" x14ac:dyDescent="0.25">
      <c r="A17" s="299"/>
      <c r="C17"/>
      <c r="D17" s="5"/>
      <c r="E17"/>
      <c r="F17"/>
      <c r="G17"/>
      <c r="H17"/>
      <c r="I17"/>
      <c r="J17"/>
      <c r="T17" s="8"/>
      <c r="U17" s="8"/>
    </row>
    <row r="18" spans="1:527" ht="18" customHeight="1" x14ac:dyDescent="0.25">
      <c r="C18"/>
      <c r="D18"/>
      <c r="E18"/>
      <c r="F18"/>
      <c r="G18"/>
      <c r="H18"/>
      <c r="I18"/>
      <c r="J18"/>
      <c r="T18" s="8"/>
      <c r="U18" s="8"/>
    </row>
    <row r="19" spans="1:527" ht="18" customHeight="1" x14ac:dyDescent="0.25">
      <c r="C19"/>
      <c r="D19"/>
      <c r="E19"/>
      <c r="F19"/>
      <c r="G19"/>
      <c r="H19"/>
      <c r="I19"/>
      <c r="J19"/>
      <c r="T19" s="8"/>
      <c r="U19" s="8"/>
    </row>
    <row r="20" spans="1:527" ht="18" customHeight="1" x14ac:dyDescent="0.25">
      <c r="C20"/>
      <c r="D20"/>
      <c r="E20"/>
      <c r="F20"/>
      <c r="G20"/>
      <c r="H20"/>
      <c r="I20"/>
      <c r="J20"/>
      <c r="T20" s="8"/>
      <c r="U20" s="8"/>
    </row>
    <row r="21" spans="1:527" s="8" customFormat="1" ht="18" customHeight="1" x14ac:dyDescent="0.25">
      <c r="A21" s="4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V21" s="78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</row>
    <row r="22" spans="1:527" s="8" customFormat="1" ht="18" customHeight="1" x14ac:dyDescent="0.25">
      <c r="A22" s="91"/>
      <c r="B22" s="65"/>
      <c r="C22" s="63"/>
      <c r="D22" s="65"/>
      <c r="E22" s="65"/>
      <c r="F22" s="65"/>
      <c r="G22" s="65"/>
      <c r="H22"/>
      <c r="I22"/>
      <c r="J22"/>
      <c r="K22"/>
      <c r="L22"/>
      <c r="M22"/>
      <c r="N22"/>
      <c r="O22"/>
      <c r="P22"/>
      <c r="Q22"/>
      <c r="R22"/>
      <c r="S22"/>
      <c r="U22" s="58"/>
      <c r="V22" s="78"/>
      <c r="W22" s="60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</row>
    <row r="23" spans="1:527" s="8" customFormat="1" ht="18" customHeight="1" x14ac:dyDescent="0.25">
      <c r="A23" s="92"/>
      <c r="B23" s="65"/>
      <c r="C23" s="63"/>
      <c r="D23" s="65"/>
      <c r="E23" s="65"/>
      <c r="F23" s="65"/>
      <c r="G23" s="65"/>
      <c r="H23"/>
      <c r="I23"/>
      <c r="J23"/>
      <c r="K23"/>
      <c r="L23"/>
      <c r="M23"/>
      <c r="N23"/>
      <c r="O23"/>
      <c r="P23"/>
      <c r="Q23"/>
      <c r="R23"/>
      <c r="S23"/>
      <c r="U23" s="58"/>
      <c r="V23" s="78"/>
      <c r="W23" s="60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</row>
    <row r="24" spans="1:527" s="8" customFormat="1" ht="18" customHeight="1" x14ac:dyDescent="0.25">
      <c r="A24" s="93" t="str">
        <f>METAS!B17</f>
        <v xml:space="preserve">AGENTES COMUNITARIOS DE SALUD CAPACITADOS REALIZAN ORIENTACIÓN A FAMILIAS DE GESTANTES Y PUERPERAS EN PRÁCTICAS SALUDABLES EN SALUD SEXUAL Y REPRODUCTIVA. </v>
      </c>
      <c r="B24" s="65"/>
      <c r="C24" s="63"/>
      <c r="D24" s="65"/>
      <c r="E24" s="65"/>
      <c r="F24" s="65"/>
      <c r="G24" s="65"/>
      <c r="H24" s="65"/>
      <c r="I24" s="65"/>
      <c r="J24" s="65"/>
      <c r="K24" t="s">
        <v>544</v>
      </c>
      <c r="L24"/>
      <c r="M24"/>
      <c r="N24"/>
      <c r="O24"/>
      <c r="P24"/>
      <c r="Q24"/>
      <c r="R24"/>
      <c r="S24"/>
      <c r="U24" s="58"/>
      <c r="V24" s="59" t="str">
        <f>A24</f>
        <v xml:space="preserve">AGENTES COMUNITARIOS DE SALUD CAPACITADOS REALIZAN ORIENTACIÓN A FAMILIAS DE GESTANTES Y PUERPERAS EN PRÁCTICAS SALUDABLES EN SALUD SEXUAL Y REPRODUCTIVA. </v>
      </c>
      <c r="W24" s="60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</row>
    <row r="25" spans="1:527" s="8" customFormat="1" ht="48" customHeight="1" x14ac:dyDescent="0.25">
      <c r="A25" s="68" t="s">
        <v>2</v>
      </c>
      <c r="B25" s="69" t="s">
        <v>87</v>
      </c>
      <c r="C25" s="70" t="s">
        <v>69</v>
      </c>
      <c r="D25" s="69" t="s">
        <v>775</v>
      </c>
      <c r="E25" s="69" t="s">
        <v>1</v>
      </c>
      <c r="F25" s="71"/>
      <c r="G25" s="72" t="s">
        <v>9</v>
      </c>
      <c r="H25" s="73" t="str">
        <f>"DEFICIENTE &lt;= "&amp;$E$3</f>
        <v>DEFICIENTE &lt;= 15</v>
      </c>
      <c r="I25" s="73" t="str">
        <f>"PROCESO &gt; "&amp;$E$3&amp;"  -  &lt; "&amp;$F$3</f>
        <v>PROCESO &gt; 15  -  &lt; 16.7</v>
      </c>
      <c r="J25" s="73" t="str">
        <f>"OPTIMO &gt;= "&amp;$F$3</f>
        <v>OPTIMO &gt;= 16.7</v>
      </c>
      <c r="K25"/>
      <c r="L25"/>
      <c r="M25"/>
      <c r="N25"/>
      <c r="O25"/>
      <c r="P25"/>
      <c r="Q25"/>
      <c r="R25"/>
      <c r="S25"/>
      <c r="U25" s="58"/>
      <c r="V25" s="89" t="str">
        <f>V$1&amp;"  "&amp;V24&amp;"  "&amp;$V$3&amp;"  "&amp;$V$2</f>
        <v>RED. MOYOBAMBA:  AGENTES COMUNITARIOS DE SALUD CAPACITADOS REALIZAN ORIENTACIÓN A FAMILIAS DE GESTANTES Y PUERPERAS EN PRÁCTICAS SALUDABLES EN SALUD SEXUAL Y REPRODUCTIVA.   - POR MICROREDES :   ENERO - FEBRERO 2024</v>
      </c>
      <c r="W25" s="60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</row>
    <row r="26" spans="1:527" s="8" customFormat="1" ht="18" customHeight="1" thickBot="1" x14ac:dyDescent="0.3">
      <c r="A26" s="74" t="str">
        <f>Config!$B$15</f>
        <v>RED</v>
      </c>
      <c r="B26" s="75">
        <f>SUM(B27:B35)</f>
        <v>263</v>
      </c>
      <c r="C26" s="75">
        <f>SUM(C27:C35)</f>
        <v>48</v>
      </c>
      <c r="D26" s="75">
        <f>SUM(D27:D35)</f>
        <v>12</v>
      </c>
      <c r="E26" s="75">
        <f>Config!$C$9</f>
        <v>16.666666666666668</v>
      </c>
      <c r="F26" s="76"/>
      <c r="G26" s="75">
        <f t="shared" ref="G26:G35" si="5">IFERROR(ROUND(D26*100/B26,2),0)</f>
        <v>4.5599999999999996</v>
      </c>
      <c r="H26" s="77">
        <f>IF(G26&lt;=$E$3,G26,"")</f>
        <v>4.5599999999999996</v>
      </c>
      <c r="I26" s="77" t="str">
        <f>IF(G26&gt;$E$3,IF(G26&lt;$F$3,G26,""),"")</f>
        <v/>
      </c>
      <c r="J26" s="75" t="str">
        <f>IF(G26&gt;=$F$3,G26,"")</f>
        <v/>
      </c>
      <c r="K26"/>
      <c r="L26"/>
      <c r="M26"/>
      <c r="N26"/>
      <c r="O26"/>
      <c r="P26"/>
      <c r="Q26"/>
      <c r="R26"/>
      <c r="S26"/>
      <c r="U26" s="58"/>
      <c r="V26" s="59"/>
      <c r="W26" s="60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</row>
    <row r="27" spans="1:527" s="8" customFormat="1" x14ac:dyDescent="0.25">
      <c r="A27" s="79" t="str">
        <f>Config!$B$16</f>
        <v>HOSP</v>
      </c>
      <c r="B27" s="80">
        <f>METAS!$AW$17</f>
        <v>0</v>
      </c>
      <c r="C27" s="80">
        <f>ROUNDUP((B27/12)*Config!$C$6,0)</f>
        <v>0</v>
      </c>
      <c r="D27" s="80">
        <f>ACUMULADO!$AV$21</f>
        <v>0</v>
      </c>
      <c r="E27" s="81">
        <f>E26</f>
        <v>16.666666666666668</v>
      </c>
      <c r="F27" s="81"/>
      <c r="G27" s="82">
        <f t="shared" si="5"/>
        <v>0</v>
      </c>
      <c r="H27" s="83">
        <f>IF(G27&lt;=$E$3,G27,"")</f>
        <v>0</v>
      </c>
      <c r="I27" s="83" t="str">
        <f>IF(G27&gt;$E$3,IF(G27&lt;$F$3,G27,""),"")</f>
        <v/>
      </c>
      <c r="J27" s="84" t="str">
        <f>IF(G27&gt;=$F$3,G27,"")</f>
        <v/>
      </c>
      <c r="K27"/>
      <c r="L27"/>
      <c r="M27"/>
      <c r="N27"/>
      <c r="O27"/>
      <c r="P27"/>
      <c r="Q27"/>
      <c r="R27"/>
      <c r="S27"/>
      <c r="U27" s="58"/>
      <c r="V27" s="59"/>
      <c r="W27" s="60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</row>
    <row r="28" spans="1:527" s="8" customFormat="1" ht="18" customHeight="1" x14ac:dyDescent="0.25">
      <c r="A28" s="85" t="str">
        <f>Config!$B$17</f>
        <v>LLUI</v>
      </c>
      <c r="B28" s="80">
        <f>METAS!$AY$17</f>
        <v>106</v>
      </c>
      <c r="C28" s="61">
        <f>ROUNDUP((B28/12)*Config!$C$6,0)</f>
        <v>18</v>
      </c>
      <c r="D28" s="80">
        <f>ACUMULADO!$AX$21</f>
        <v>0</v>
      </c>
      <c r="E28" s="81">
        <f t="shared" ref="E28:E35" si="6">E27</f>
        <v>16.666666666666668</v>
      </c>
      <c r="F28" s="81"/>
      <c r="G28" s="82">
        <f>IFERROR(ROUND(D28*100/B28,2),0)</f>
        <v>0</v>
      </c>
      <c r="H28" s="83">
        <f t="shared" ref="H28:H35" si="7">IF(G28&lt;=$E$3,G28,"")</f>
        <v>0</v>
      </c>
      <c r="I28" s="83" t="str">
        <f t="shared" ref="I28:I35" si="8">IF(G28&gt;$E$3,IF(G28&lt;$F$3,G28,""),"")</f>
        <v/>
      </c>
      <c r="J28" s="84" t="str">
        <f t="shared" ref="J28:J35" si="9">IF(G28&gt;=$F$3,G28,"")</f>
        <v/>
      </c>
      <c r="K28"/>
      <c r="L28"/>
      <c r="M28"/>
      <c r="N28"/>
      <c r="O28"/>
      <c r="P28"/>
      <c r="Q28"/>
      <c r="R28"/>
      <c r="S28"/>
      <c r="U28" s="58"/>
      <c r="V28" s="59"/>
      <c r="W28" s="60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</row>
    <row r="29" spans="1:527" s="8" customFormat="1" ht="18" customHeight="1" x14ac:dyDescent="0.25">
      <c r="A29" s="85" t="str">
        <f>Config!$B$18</f>
        <v>JERI</v>
      </c>
      <c r="B29" s="80">
        <f>METAS!$AZ$17</f>
        <v>10</v>
      </c>
      <c r="C29" s="61">
        <f>ROUNDUP((B29/12)*Config!$C$6,0)</f>
        <v>2</v>
      </c>
      <c r="D29" s="80">
        <f>ACUMULADO!$AY$21</f>
        <v>3</v>
      </c>
      <c r="E29" s="81">
        <f t="shared" si="6"/>
        <v>16.666666666666668</v>
      </c>
      <c r="F29" s="81"/>
      <c r="G29" s="82">
        <f t="shared" si="5"/>
        <v>30</v>
      </c>
      <c r="H29" s="83" t="str">
        <f t="shared" si="7"/>
        <v/>
      </c>
      <c r="I29" s="83" t="str">
        <f t="shared" si="8"/>
        <v/>
      </c>
      <c r="J29" s="84">
        <f t="shared" si="9"/>
        <v>30</v>
      </c>
      <c r="K29"/>
      <c r="L29"/>
      <c r="M29"/>
      <c r="N29"/>
      <c r="O29"/>
      <c r="P29"/>
      <c r="Q29"/>
      <c r="R29"/>
      <c r="S29"/>
      <c r="U29" s="58"/>
      <c r="V29" s="9"/>
      <c r="W29" s="60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</row>
    <row r="30" spans="1:527" s="8" customFormat="1" ht="18" customHeight="1" x14ac:dyDescent="0.25">
      <c r="A30" s="85" t="str">
        <f>Config!$B$19</f>
        <v>YANT</v>
      </c>
      <c r="B30" s="80">
        <f>METAS!$BA$17</f>
        <v>20</v>
      </c>
      <c r="C30" s="61">
        <f>ROUNDUP((B30/12)*Config!$C$6,0)</f>
        <v>4</v>
      </c>
      <c r="D30" s="80">
        <f>ACUMULADO!$AZ$21</f>
        <v>0</v>
      </c>
      <c r="E30" s="81">
        <f t="shared" si="6"/>
        <v>16.666666666666668</v>
      </c>
      <c r="F30" s="81"/>
      <c r="G30" s="82">
        <f t="shared" si="5"/>
        <v>0</v>
      </c>
      <c r="H30" s="83">
        <f t="shared" si="7"/>
        <v>0</v>
      </c>
      <c r="I30" s="83" t="str">
        <f t="shared" si="8"/>
        <v/>
      </c>
      <c r="J30" s="84" t="str">
        <f t="shared" si="9"/>
        <v/>
      </c>
      <c r="K30"/>
      <c r="L30"/>
      <c r="M30"/>
      <c r="N30"/>
      <c r="O30"/>
      <c r="P30"/>
      <c r="Q30"/>
      <c r="R30"/>
      <c r="S30"/>
      <c r="U30" s="58"/>
      <c r="V30" s="9"/>
      <c r="W30" s="6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</row>
    <row r="31" spans="1:527" s="8" customFormat="1" ht="18" customHeight="1" x14ac:dyDescent="0.25">
      <c r="A31" s="85" t="str">
        <f>Config!$B$20</f>
        <v>SORI</v>
      </c>
      <c r="B31" s="80">
        <f>METAS!$BB$17</f>
        <v>54</v>
      </c>
      <c r="C31" s="61">
        <f>ROUNDUP((B31/12)*Config!$C$6,0)</f>
        <v>9</v>
      </c>
      <c r="D31" s="80">
        <f>ACUMULADO!$BA$21</f>
        <v>0</v>
      </c>
      <c r="E31" s="81">
        <f t="shared" si="6"/>
        <v>16.666666666666668</v>
      </c>
      <c r="F31" s="81"/>
      <c r="G31" s="82">
        <f t="shared" si="5"/>
        <v>0</v>
      </c>
      <c r="H31" s="83">
        <f t="shared" si="7"/>
        <v>0</v>
      </c>
      <c r="I31" s="83" t="str">
        <f t="shared" si="8"/>
        <v/>
      </c>
      <c r="J31" s="84" t="str">
        <f t="shared" si="9"/>
        <v/>
      </c>
      <c r="K31"/>
      <c r="L31"/>
      <c r="M31"/>
      <c r="N31"/>
      <c r="O31"/>
      <c r="P31"/>
      <c r="Q31"/>
      <c r="R31"/>
      <c r="S31"/>
      <c r="U31" s="58"/>
      <c r="V31" s="9"/>
      <c r="W31" s="60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</row>
    <row r="32" spans="1:527" s="8" customFormat="1" ht="18" customHeight="1" x14ac:dyDescent="0.25">
      <c r="A32" s="85" t="str">
        <f>Config!$B$21</f>
        <v>JEPE</v>
      </c>
      <c r="B32" s="80">
        <f>METAS!$BC$17</f>
        <v>21</v>
      </c>
      <c r="C32" s="61">
        <f>ROUNDUP((B32/12)*Config!$C$6,0)</f>
        <v>4</v>
      </c>
      <c r="D32" s="80">
        <f>ACUMULADO!$BB$21</f>
        <v>9</v>
      </c>
      <c r="E32" s="81">
        <f t="shared" si="6"/>
        <v>16.666666666666668</v>
      </c>
      <c r="F32" s="81"/>
      <c r="G32" s="82">
        <f t="shared" si="5"/>
        <v>42.86</v>
      </c>
      <c r="H32" s="83" t="str">
        <f t="shared" si="7"/>
        <v/>
      </c>
      <c r="I32" s="83" t="str">
        <f t="shared" si="8"/>
        <v/>
      </c>
      <c r="J32" s="84">
        <f t="shared" si="9"/>
        <v>42.86</v>
      </c>
      <c r="K32"/>
      <c r="L32"/>
      <c r="M32"/>
      <c r="N32"/>
      <c r="O32"/>
      <c r="P32"/>
      <c r="Q32"/>
      <c r="R32"/>
      <c r="S32"/>
      <c r="U32" s="58"/>
      <c r="V32" s="9"/>
      <c r="W32" s="60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</row>
    <row r="33" spans="1:527" s="8" customFormat="1" ht="18" customHeight="1" x14ac:dyDescent="0.25">
      <c r="A33" s="85" t="str">
        <f>Config!$B$22</f>
        <v>ROQU</v>
      </c>
      <c r="B33" s="80">
        <f>METAS!$BD$17</f>
        <v>19</v>
      </c>
      <c r="C33" s="61">
        <f>ROUNDUP((B33/12)*Config!$C$6,0)</f>
        <v>4</v>
      </c>
      <c r="D33" s="80">
        <f>ACUMULADO!$BC$21</f>
        <v>0</v>
      </c>
      <c r="E33" s="81">
        <f t="shared" si="6"/>
        <v>16.666666666666668</v>
      </c>
      <c r="F33" s="81"/>
      <c r="G33" s="82">
        <f t="shared" si="5"/>
        <v>0</v>
      </c>
      <c r="H33" s="83">
        <f t="shared" si="7"/>
        <v>0</v>
      </c>
      <c r="I33" s="83" t="str">
        <f t="shared" si="8"/>
        <v/>
      </c>
      <c r="J33" s="84" t="str">
        <f t="shared" si="9"/>
        <v/>
      </c>
      <c r="K33"/>
      <c r="L33"/>
      <c r="M33"/>
      <c r="N33"/>
      <c r="O33"/>
      <c r="P33"/>
      <c r="Q33"/>
      <c r="R33"/>
      <c r="S33"/>
      <c r="U33" s="58"/>
      <c r="V33" s="9"/>
      <c r="W33" s="60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</row>
    <row r="34" spans="1:527" s="8" customFormat="1" ht="18" customHeight="1" x14ac:dyDescent="0.25">
      <c r="A34" s="85" t="str">
        <f>Config!$B$23</f>
        <v>CALZ</v>
      </c>
      <c r="B34" s="80">
        <f>METAS!$BE$17</f>
        <v>14</v>
      </c>
      <c r="C34" s="61">
        <f>ROUNDUP((B34/12)*Config!$C$6,0)</f>
        <v>3</v>
      </c>
      <c r="D34" s="80">
        <f>ACUMULADO!$BD$21</f>
        <v>0</v>
      </c>
      <c r="E34" s="81">
        <f t="shared" si="6"/>
        <v>16.666666666666668</v>
      </c>
      <c r="F34" s="81"/>
      <c r="G34" s="82">
        <f t="shared" si="5"/>
        <v>0</v>
      </c>
      <c r="H34" s="83">
        <f t="shared" si="7"/>
        <v>0</v>
      </c>
      <c r="I34" s="83" t="str">
        <f t="shared" si="8"/>
        <v/>
      </c>
      <c r="J34" s="84" t="str">
        <f t="shared" si="9"/>
        <v/>
      </c>
      <c r="K34"/>
      <c r="L34"/>
      <c r="M34"/>
      <c r="N34"/>
      <c r="O34"/>
      <c r="P34"/>
      <c r="Q34"/>
      <c r="R34"/>
      <c r="S34"/>
      <c r="U34" s="58"/>
      <c r="V34" s="9"/>
      <c r="W34" s="60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</row>
    <row r="35" spans="1:527" s="8" customFormat="1" ht="18" customHeight="1" x14ac:dyDescent="0.25">
      <c r="A35" s="85" t="str">
        <f>Config!$B$24</f>
        <v>PUEB</v>
      </c>
      <c r="B35" s="80">
        <f>METAS!$BF$17</f>
        <v>19</v>
      </c>
      <c r="C35" s="61">
        <f>ROUNDUP((B35/12)*Config!$C$6,0)</f>
        <v>4</v>
      </c>
      <c r="D35" s="80">
        <f>ACUMULADO!$BE$21</f>
        <v>0</v>
      </c>
      <c r="E35" s="81">
        <f t="shared" si="6"/>
        <v>16.666666666666668</v>
      </c>
      <c r="F35" s="81"/>
      <c r="G35" s="82">
        <f t="shared" si="5"/>
        <v>0</v>
      </c>
      <c r="H35" s="83">
        <f t="shared" si="7"/>
        <v>0</v>
      </c>
      <c r="I35" s="83" t="str">
        <f t="shared" si="8"/>
        <v/>
      </c>
      <c r="J35" s="84" t="str">
        <f t="shared" si="9"/>
        <v/>
      </c>
      <c r="K35"/>
      <c r="L35"/>
      <c r="M35"/>
      <c r="N35"/>
      <c r="O35"/>
      <c r="P35"/>
      <c r="Q35"/>
      <c r="R35"/>
      <c r="S35"/>
      <c r="U35" s="58"/>
      <c r="V35" s="9"/>
      <c r="W35" s="60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</row>
    <row r="36" spans="1:527" s="8" customFormat="1" ht="18" customHeight="1" x14ac:dyDescent="0.25">
      <c r="A36" s="4"/>
      <c r="B36" s="4"/>
      <c r="C36" s="63"/>
      <c r="D36" s="63"/>
      <c r="E36" s="64"/>
      <c r="F36" s="65"/>
      <c r="G36" s="65"/>
      <c r="H36" s="65"/>
      <c r="I36"/>
      <c r="J36"/>
      <c r="K36"/>
      <c r="L36"/>
      <c r="M36"/>
      <c r="N36"/>
      <c r="O36"/>
      <c r="P36"/>
      <c r="Q36"/>
      <c r="R36"/>
      <c r="S36"/>
      <c r="U36" s="58"/>
      <c r="V36" s="78"/>
      <c r="W36" s="60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</row>
    <row r="37" spans="1:527" s="8" customFormat="1" ht="18" customHeight="1" x14ac:dyDescent="0.25">
      <c r="A37" s="4"/>
      <c r="B37"/>
      <c r="C37" s="63"/>
      <c r="D37" s="64"/>
      <c r="E37" s="64"/>
      <c r="F37" s="65"/>
      <c r="G37" s="65"/>
      <c r="H37" s="65"/>
      <c r="I37"/>
      <c r="J37"/>
      <c r="K37"/>
      <c r="L37"/>
      <c r="M37"/>
      <c r="N37"/>
      <c r="O37"/>
      <c r="P37"/>
      <c r="Q37"/>
      <c r="R37"/>
      <c r="S37"/>
      <c r="U37" s="58"/>
      <c r="V37" s="78"/>
      <c r="W37" s="60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</row>
    <row r="38" spans="1:527" s="8" customFormat="1" ht="18" customHeight="1" x14ac:dyDescent="0.25">
      <c r="A38" s="4"/>
      <c r="B38"/>
      <c r="C38" s="63"/>
      <c r="D38" s="64"/>
      <c r="E38" s="64"/>
      <c r="F38" s="65"/>
      <c r="G38" s="65"/>
      <c r="H38" s="65"/>
      <c r="I38"/>
      <c r="J38"/>
      <c r="K38"/>
      <c r="L38"/>
      <c r="M38"/>
      <c r="N38"/>
      <c r="O38"/>
      <c r="P38"/>
      <c r="Q38"/>
      <c r="R38"/>
      <c r="S38"/>
      <c r="U38" s="58"/>
      <c r="V38" s="78"/>
      <c r="W38" s="60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</row>
    <row r="39" spans="1:527" s="8" customFormat="1" ht="18" customHeight="1" x14ac:dyDescent="0.25">
      <c r="A39" s="91"/>
      <c r="B39" s="65"/>
      <c r="C39" s="63"/>
      <c r="D39" s="65"/>
      <c r="E39" s="65"/>
      <c r="F39" s="65"/>
      <c r="G39" s="65"/>
      <c r="H39" s="65"/>
      <c r="I39" s="65"/>
      <c r="J39" s="65"/>
      <c r="K39"/>
      <c r="L39"/>
      <c r="M39"/>
      <c r="N39"/>
      <c r="O39"/>
      <c r="P39"/>
      <c r="Q39"/>
      <c r="R39"/>
      <c r="S39"/>
      <c r="U39" s="58"/>
      <c r="V39" s="78"/>
      <c r="W39" s="60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</row>
    <row r="40" spans="1:527" s="8" customFormat="1" ht="18" customHeight="1" x14ac:dyDescent="0.25">
      <c r="A40" s="91"/>
      <c r="B40" s="65"/>
      <c r="C40" s="63"/>
      <c r="D40" s="65"/>
      <c r="E40" s="65"/>
      <c r="F40" s="65"/>
      <c r="G40" s="65"/>
      <c r="H40" s="65"/>
      <c r="I40" s="65"/>
      <c r="J40" s="65"/>
      <c r="K40"/>
      <c r="L40"/>
      <c r="M40"/>
      <c r="N40"/>
      <c r="O40"/>
      <c r="P40"/>
      <c r="Q40"/>
      <c r="R40"/>
      <c r="S40"/>
      <c r="U40" s="58"/>
      <c r="V40" s="78"/>
      <c r="W40" s="6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</row>
    <row r="41" spans="1:527" s="8" customFormat="1" ht="18" customHeight="1" x14ac:dyDescent="0.25">
      <c r="A41" s="91"/>
      <c r="B41" s="65"/>
      <c r="C41" s="63"/>
      <c r="D41" s="65"/>
      <c r="E41" s="65"/>
      <c r="F41" s="65"/>
      <c r="G41" s="65"/>
      <c r="H41" s="65"/>
      <c r="I41" s="65"/>
      <c r="J41" s="65"/>
      <c r="K41"/>
      <c r="L41"/>
      <c r="M41"/>
      <c r="N41"/>
      <c r="O41"/>
      <c r="P41"/>
      <c r="Q41"/>
      <c r="R41"/>
      <c r="S41"/>
      <c r="U41" s="58"/>
      <c r="V41" s="78"/>
      <c r="W41" s="60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</row>
    <row r="42" spans="1:527" s="8" customFormat="1" ht="18" customHeight="1" x14ac:dyDescent="0.25">
      <c r="A42" s="91"/>
      <c r="B42" s="65"/>
      <c r="C42" s="63"/>
      <c r="D42" s="65"/>
      <c r="E42" s="65"/>
      <c r="F42" s="65"/>
      <c r="G42" s="65"/>
      <c r="H42" s="65"/>
      <c r="I42" s="65"/>
      <c r="J42" s="65"/>
      <c r="K42"/>
      <c r="L42"/>
      <c r="M42"/>
      <c r="N42"/>
      <c r="O42"/>
      <c r="P42"/>
      <c r="Q42"/>
      <c r="R42"/>
      <c r="S42"/>
      <c r="U42" s="58"/>
      <c r="V42" s="78"/>
      <c r="W42" s="60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</row>
    <row r="43" spans="1:527" s="8" customFormat="1" ht="18" customHeight="1" x14ac:dyDescent="0.25">
      <c r="A43" s="4"/>
      <c r="B43" s="65"/>
      <c r="C43" s="63"/>
      <c r="D43" s="65"/>
      <c r="E43" s="65"/>
      <c r="F43" s="65"/>
      <c r="G43" s="65"/>
      <c r="H43" s="65"/>
      <c r="I43" s="65"/>
      <c r="J43" s="65"/>
      <c r="K43"/>
      <c r="L43"/>
      <c r="M43"/>
      <c r="N43"/>
      <c r="O43"/>
      <c r="P43"/>
      <c r="Q43"/>
      <c r="R43"/>
      <c r="S43"/>
      <c r="U43" s="58"/>
      <c r="V43" s="78"/>
      <c r="W43" s="60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</row>
    <row r="44" spans="1:527" s="8" customFormat="1" ht="18" customHeight="1" x14ac:dyDescent="0.25">
      <c r="A44" s="4"/>
      <c r="B44"/>
      <c r="C44" s="63"/>
      <c r="D44" s="64"/>
      <c r="E44" s="64"/>
      <c r="F44" s="65"/>
      <c r="G44" s="65"/>
      <c r="H44" s="65"/>
      <c r="I44" s="65"/>
      <c r="J44" s="65"/>
      <c r="K44"/>
      <c r="L44"/>
      <c r="M44"/>
      <c r="N44"/>
      <c r="O44"/>
      <c r="P44"/>
      <c r="Q44"/>
      <c r="R44"/>
      <c r="S44"/>
      <c r="U44" s="58"/>
      <c r="V44" s="59" t="str">
        <f>A45</f>
        <v xml:space="preserve">FAMILIAS DE ADOLESCENTES QUE RECIBEN SESIONES EDUCATIVAS Y DEMOSTRATIVAS PARA PROMOVER PRÁCTICAS SALUDABLES EN SALUD SEXUAL INTEGRAL </v>
      </c>
      <c r="W44" s="60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</row>
    <row r="45" spans="1:527" s="8" customFormat="1" ht="18" customHeight="1" x14ac:dyDescent="0.25">
      <c r="A45" s="66" t="str">
        <f>METAS!B18</f>
        <v xml:space="preserve">FAMILIAS DE ADOLESCENTES QUE RECIBEN SESIONES EDUCATIVAS Y DEMOSTRATIVAS PARA PROMOVER PRÁCTICAS SALUDABLES EN SALUD SEXUAL INTEGRAL </v>
      </c>
      <c r="B45"/>
      <c r="C45" s="63"/>
      <c r="D45" s="64"/>
      <c r="E45" s="64"/>
      <c r="F45" s="65"/>
      <c r="G45" s="65"/>
      <c r="H45" s="65"/>
      <c r="I45" s="65"/>
      <c r="J45" s="65"/>
      <c r="K45" t="s">
        <v>544</v>
      </c>
      <c r="L45"/>
      <c r="M45"/>
      <c r="N45"/>
      <c r="O45"/>
      <c r="P45"/>
      <c r="Q45"/>
      <c r="R45"/>
      <c r="S45"/>
      <c r="U45" s="58"/>
      <c r="V45" s="89" t="str">
        <f>$V$1&amp;"  "&amp;V44&amp;"  "&amp;$V$3&amp;"  "&amp;$V$2</f>
        <v>RED. MOYOBAMBA:  FAMILIAS DE ADOLESCENTES QUE RECIBEN SESIONES EDUCATIVAS Y DEMOSTRATIVAS PARA PROMOVER PRÁCTICAS SALUDABLES EN SALUD SEXUAL INTEGRAL   - POR MICROREDES :   ENERO - FEBRERO 2024</v>
      </c>
      <c r="W45" s="60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</row>
    <row r="46" spans="1:527" s="8" customFormat="1" ht="48" customHeight="1" x14ac:dyDescent="0.25">
      <c r="A46" s="68" t="s">
        <v>2</v>
      </c>
      <c r="B46" s="69" t="s">
        <v>87</v>
      </c>
      <c r="C46" s="70" t="s">
        <v>69</v>
      </c>
      <c r="D46" s="69" t="s">
        <v>775</v>
      </c>
      <c r="E46" s="69" t="s">
        <v>1</v>
      </c>
      <c r="F46" s="71"/>
      <c r="G46" s="72" t="s">
        <v>9</v>
      </c>
      <c r="H46" s="73" t="str">
        <f>"DEFICIENTE &lt;= "&amp;$E$3</f>
        <v>DEFICIENTE &lt;= 15</v>
      </c>
      <c r="I46" s="73" t="str">
        <f>"PROCESO &gt; "&amp;$E$3&amp;"  -  &lt; "&amp;$F$3</f>
        <v>PROCESO &gt; 15  -  &lt; 16.7</v>
      </c>
      <c r="J46" s="73" t="str">
        <f>"OPTIMO &gt;= "&amp;$F$3</f>
        <v>OPTIMO &gt;= 16.7</v>
      </c>
      <c r="K46"/>
      <c r="L46"/>
      <c r="M46"/>
      <c r="N46"/>
      <c r="O46"/>
      <c r="P46"/>
      <c r="Q46"/>
      <c r="R46"/>
      <c r="S46"/>
      <c r="U46" s="58"/>
      <c r="V46" s="59"/>
      <c r="W46" s="60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</row>
    <row r="47" spans="1:527" s="8" customFormat="1" ht="18" customHeight="1" thickBot="1" x14ac:dyDescent="0.3">
      <c r="A47" s="74" t="str">
        <f>Config!$B$15</f>
        <v>RED</v>
      </c>
      <c r="B47" s="75">
        <f>SUM(B48:B56)</f>
        <v>2482</v>
      </c>
      <c r="C47" s="75">
        <f>SUM(C48:C56)</f>
        <v>417</v>
      </c>
      <c r="D47" s="75">
        <f>SUM(D48:D56)</f>
        <v>72</v>
      </c>
      <c r="E47" s="75">
        <f>Config!$C$9</f>
        <v>16.666666666666668</v>
      </c>
      <c r="F47" s="76"/>
      <c r="G47" s="75">
        <f t="shared" ref="G47:G56" si="10">IFERROR(ROUND(D47*100/B47,2),0)</f>
        <v>2.9</v>
      </c>
      <c r="H47" s="77">
        <f>IF(G47&lt;=$E$3,G47,"")</f>
        <v>2.9</v>
      </c>
      <c r="I47" s="77" t="str">
        <f>IF(G47&gt;$E$3,IF(G47&lt;$F$3,G47,""),"")</f>
        <v/>
      </c>
      <c r="J47" s="75" t="str">
        <f>IF(G47&gt;=$F$3,G47,"")</f>
        <v/>
      </c>
      <c r="K47"/>
      <c r="L47"/>
      <c r="M47"/>
      <c r="N47"/>
      <c r="O47"/>
      <c r="P47"/>
      <c r="Q47"/>
      <c r="R47"/>
      <c r="S47"/>
      <c r="U47" s="58"/>
      <c r="V47" s="59"/>
      <c r="W47" s="60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</row>
    <row r="48" spans="1:527" s="8" customFormat="1" ht="18" customHeight="1" x14ac:dyDescent="0.25">
      <c r="A48" s="79" t="str">
        <f>Config!$B$16</f>
        <v>HOSP</v>
      </c>
      <c r="B48" s="80">
        <f>METAS!$AW$18</f>
        <v>0</v>
      </c>
      <c r="C48" s="80">
        <f>ROUNDUP((B48/12)*Config!$C$6,0)</f>
        <v>0</v>
      </c>
      <c r="D48" s="80">
        <f>ACUMULADO!$AV$22</f>
        <v>0</v>
      </c>
      <c r="E48" s="81">
        <f>E47</f>
        <v>16.666666666666668</v>
      </c>
      <c r="F48" s="81"/>
      <c r="G48" s="82">
        <f t="shared" si="10"/>
        <v>0</v>
      </c>
      <c r="H48" s="83">
        <f>IF(G48&lt;=$E$3,G48,"")</f>
        <v>0</v>
      </c>
      <c r="I48" s="83" t="str">
        <f>IF(G48&gt;$E$3,IF(G48&lt;$F$3,G48,""),"")</f>
        <v/>
      </c>
      <c r="J48" s="84" t="str">
        <f>IF(G48&gt;=$F$3,G48,"")</f>
        <v/>
      </c>
      <c r="K48"/>
      <c r="L48"/>
      <c r="M48"/>
      <c r="N48"/>
      <c r="O48"/>
      <c r="P48"/>
      <c r="Q48"/>
      <c r="R48"/>
      <c r="S48"/>
      <c r="U48" s="58"/>
      <c r="V48" s="59"/>
      <c r="W48" s="60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</row>
    <row r="49" spans="1:527" s="8" customFormat="1" ht="18" customHeight="1" x14ac:dyDescent="0.25">
      <c r="A49" s="85" t="str">
        <f>Config!$B$17</f>
        <v>LLUI</v>
      </c>
      <c r="B49" s="80">
        <f>METAS!$AY$18</f>
        <v>1060</v>
      </c>
      <c r="C49" s="61">
        <f>ROUNDUP((B49/12)*Config!$C$6,0)</f>
        <v>177</v>
      </c>
      <c r="D49" s="80">
        <f>ACUMULADO!$AX$22</f>
        <v>0</v>
      </c>
      <c r="E49" s="81">
        <f t="shared" ref="E49:E56" si="11">E48</f>
        <v>16.666666666666668</v>
      </c>
      <c r="F49" s="90"/>
      <c r="G49" s="82">
        <f t="shared" si="10"/>
        <v>0</v>
      </c>
      <c r="H49" s="83">
        <f t="shared" ref="H49:H50" si="12">IF(G49&lt;=$E$3,G49,"")</f>
        <v>0</v>
      </c>
      <c r="I49" s="83" t="str">
        <f t="shared" ref="I49:I56" si="13">IF(G49&gt;$E$3,IF(G49&lt;$F$3,G49,""),"")</f>
        <v/>
      </c>
      <c r="J49" s="84" t="str">
        <f t="shared" ref="J49:J56" si="14">IF(G49&gt;=$F$3,G49,"")</f>
        <v/>
      </c>
      <c r="K49"/>
      <c r="L49"/>
      <c r="M49"/>
      <c r="N49"/>
      <c r="O49"/>
      <c r="P49"/>
      <c r="Q49"/>
      <c r="R49"/>
      <c r="S49"/>
      <c r="U49" s="58"/>
      <c r="V49" s="59"/>
      <c r="W49" s="60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</row>
    <row r="50" spans="1:527" s="8" customFormat="1" ht="18" customHeight="1" x14ac:dyDescent="0.25">
      <c r="A50" s="85" t="str">
        <f>Config!$B$18</f>
        <v>JERI</v>
      </c>
      <c r="B50" s="80">
        <f>METAS!$AZ$18</f>
        <v>101</v>
      </c>
      <c r="C50" s="61">
        <f>ROUNDUP((B50/12)*Config!$C$6,0)</f>
        <v>17</v>
      </c>
      <c r="D50" s="80">
        <f>ACUMULADO!$AY$22</f>
        <v>0</v>
      </c>
      <c r="E50" s="81">
        <f t="shared" si="11"/>
        <v>16.666666666666668</v>
      </c>
      <c r="F50" s="90"/>
      <c r="G50" s="82">
        <f t="shared" si="10"/>
        <v>0</v>
      </c>
      <c r="H50" s="83">
        <f t="shared" si="12"/>
        <v>0</v>
      </c>
      <c r="I50" s="83" t="str">
        <f t="shared" si="13"/>
        <v/>
      </c>
      <c r="J50" s="84" t="str">
        <f t="shared" si="14"/>
        <v/>
      </c>
      <c r="K50"/>
      <c r="L50"/>
      <c r="M50"/>
      <c r="N50"/>
      <c r="O50"/>
      <c r="P50"/>
      <c r="Q50"/>
      <c r="R50"/>
      <c r="S50"/>
      <c r="U50" s="58"/>
      <c r="V50" s="9"/>
      <c r="W50" s="6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</row>
    <row r="51" spans="1:527" s="8" customFormat="1" ht="18" customHeight="1" x14ac:dyDescent="0.25">
      <c r="A51" s="85" t="str">
        <f>Config!$B$19</f>
        <v>YANT</v>
      </c>
      <c r="B51" s="80">
        <f>METAS!$BA$18</f>
        <v>182</v>
      </c>
      <c r="C51" s="61">
        <f>ROUNDUP((B51/12)*Config!$C$6,0)</f>
        <v>31</v>
      </c>
      <c r="D51" s="80">
        <f>ACUMULADO!$AZ$22</f>
        <v>0</v>
      </c>
      <c r="E51" s="81">
        <f t="shared" si="11"/>
        <v>16.666666666666668</v>
      </c>
      <c r="F51" s="90"/>
      <c r="G51" s="82">
        <f t="shared" si="10"/>
        <v>0</v>
      </c>
      <c r="H51" s="83">
        <f>IF(G51&lt;=$E$3,G51,"")</f>
        <v>0</v>
      </c>
      <c r="I51" s="83" t="str">
        <f t="shared" si="13"/>
        <v/>
      </c>
      <c r="J51" s="84" t="str">
        <f t="shared" si="14"/>
        <v/>
      </c>
      <c r="K51"/>
      <c r="L51"/>
      <c r="M51"/>
      <c r="N51"/>
      <c r="O51"/>
      <c r="P51"/>
      <c r="Q51"/>
      <c r="R51"/>
      <c r="S51"/>
      <c r="U51" s="58"/>
      <c r="V51" s="9"/>
      <c r="W51" s="60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</row>
    <row r="52" spans="1:527" s="8" customFormat="1" ht="18" customHeight="1" x14ac:dyDescent="0.25">
      <c r="A52" s="85" t="str">
        <f>Config!$B$20</f>
        <v>SORI</v>
      </c>
      <c r="B52" s="80">
        <f>METAS!$BB$18</f>
        <v>472</v>
      </c>
      <c r="C52" s="61">
        <f>ROUNDUP((B52/12)*Config!$C$6,0)</f>
        <v>79</v>
      </c>
      <c r="D52" s="80">
        <f>ACUMULADO!$BA$22</f>
        <v>0</v>
      </c>
      <c r="E52" s="81">
        <f t="shared" si="11"/>
        <v>16.666666666666668</v>
      </c>
      <c r="F52" s="90"/>
      <c r="G52" s="82">
        <f t="shared" si="10"/>
        <v>0</v>
      </c>
      <c r="H52" s="83">
        <f t="shared" ref="H52:H56" si="15">IF(G52&lt;=$E$3,G52,"")</f>
        <v>0</v>
      </c>
      <c r="I52" s="83" t="str">
        <f t="shared" si="13"/>
        <v/>
      </c>
      <c r="J52" s="84" t="str">
        <f t="shared" si="14"/>
        <v/>
      </c>
      <c r="K52"/>
      <c r="L52"/>
      <c r="M52"/>
      <c r="N52"/>
      <c r="O52"/>
      <c r="P52"/>
      <c r="Q52"/>
      <c r="R52"/>
      <c r="S52"/>
      <c r="U52" s="58"/>
      <c r="V52" s="9"/>
      <c r="W52" s="60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</row>
    <row r="53" spans="1:527" s="8" customFormat="1" ht="18" customHeight="1" x14ac:dyDescent="0.25">
      <c r="A53" s="85" t="str">
        <f>Config!$B$21</f>
        <v>JEPE</v>
      </c>
      <c r="B53" s="80">
        <f>METAS!$BC$18</f>
        <v>196</v>
      </c>
      <c r="C53" s="61">
        <f>ROUNDUP((B53/12)*Config!$C$6,0)</f>
        <v>33</v>
      </c>
      <c r="D53" s="80">
        <f>ACUMULADO!$BB$22</f>
        <v>60</v>
      </c>
      <c r="E53" s="81">
        <f t="shared" si="11"/>
        <v>16.666666666666668</v>
      </c>
      <c r="F53" s="90"/>
      <c r="G53" s="82">
        <f t="shared" si="10"/>
        <v>30.61</v>
      </c>
      <c r="H53" s="83" t="str">
        <f t="shared" si="15"/>
        <v/>
      </c>
      <c r="I53" s="83" t="str">
        <f t="shared" si="13"/>
        <v/>
      </c>
      <c r="J53" s="84">
        <f t="shared" si="14"/>
        <v>30.61</v>
      </c>
      <c r="K53"/>
      <c r="L53"/>
      <c r="M53"/>
      <c r="N53"/>
      <c r="O53"/>
      <c r="P53"/>
      <c r="Q53"/>
      <c r="R53"/>
      <c r="S53"/>
      <c r="U53" s="58"/>
      <c r="V53" s="9"/>
      <c r="W53" s="60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</row>
    <row r="54" spans="1:527" s="8" customFormat="1" ht="18" customHeight="1" x14ac:dyDescent="0.25">
      <c r="A54" s="85" t="str">
        <f>Config!$B$22</f>
        <v>ROQU</v>
      </c>
      <c r="B54" s="80">
        <f>METAS!$BD$18</f>
        <v>183</v>
      </c>
      <c r="C54" s="61">
        <f>ROUNDUP((B54/12)*Config!$C$6,0)</f>
        <v>31</v>
      </c>
      <c r="D54" s="80">
        <f>ACUMULADO!$BC$22</f>
        <v>12</v>
      </c>
      <c r="E54" s="81">
        <f t="shared" si="11"/>
        <v>16.666666666666668</v>
      </c>
      <c r="F54" s="90"/>
      <c r="G54" s="82">
        <f t="shared" si="10"/>
        <v>6.56</v>
      </c>
      <c r="H54" s="83">
        <f t="shared" si="15"/>
        <v>6.56</v>
      </c>
      <c r="I54" s="83" t="str">
        <f t="shared" si="13"/>
        <v/>
      </c>
      <c r="J54" s="84" t="str">
        <f t="shared" si="14"/>
        <v/>
      </c>
      <c r="K54"/>
      <c r="L54"/>
      <c r="M54"/>
      <c r="N54"/>
      <c r="O54"/>
      <c r="P54"/>
      <c r="Q54"/>
      <c r="R54"/>
      <c r="S54"/>
      <c r="U54" s="58"/>
      <c r="V54" s="78"/>
      <c r="W54" s="60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</row>
    <row r="55" spans="1:527" s="8" customFormat="1" ht="18" customHeight="1" x14ac:dyDescent="0.25">
      <c r="A55" s="85" t="str">
        <f>Config!$B$23</f>
        <v>CALZ</v>
      </c>
      <c r="B55" s="80">
        <f>METAS!$BE$18</f>
        <v>117</v>
      </c>
      <c r="C55" s="61">
        <f>ROUNDUP((B55/12)*Config!$C$6,0)</f>
        <v>20</v>
      </c>
      <c r="D55" s="80">
        <f>ACUMULADO!$BD$22</f>
        <v>0</v>
      </c>
      <c r="E55" s="81">
        <f t="shared" si="11"/>
        <v>16.666666666666668</v>
      </c>
      <c r="F55" s="90"/>
      <c r="G55" s="82">
        <f t="shared" si="10"/>
        <v>0</v>
      </c>
      <c r="H55" s="83">
        <f t="shared" si="15"/>
        <v>0</v>
      </c>
      <c r="I55" s="83" t="str">
        <f t="shared" si="13"/>
        <v/>
      </c>
      <c r="J55" s="84" t="str">
        <f t="shared" si="14"/>
        <v/>
      </c>
      <c r="K55"/>
      <c r="L55"/>
      <c r="M55"/>
      <c r="N55"/>
      <c r="O55"/>
      <c r="P55"/>
      <c r="Q55"/>
      <c r="R55"/>
      <c r="S55"/>
      <c r="U55" s="58"/>
      <c r="V55" s="78"/>
      <c r="W55" s="60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</row>
    <row r="56" spans="1:527" s="8" customFormat="1" ht="18" customHeight="1" x14ac:dyDescent="0.25">
      <c r="A56" s="85" t="str">
        <f>Config!$B$24</f>
        <v>PUEB</v>
      </c>
      <c r="B56" s="80">
        <f>METAS!$BF$18</f>
        <v>171</v>
      </c>
      <c r="C56" s="61">
        <f>ROUNDUP((B56/12)*Config!$C$6,0)</f>
        <v>29</v>
      </c>
      <c r="D56" s="80">
        <f>ACUMULADO!$BE$22</f>
        <v>0</v>
      </c>
      <c r="E56" s="81">
        <f t="shared" si="11"/>
        <v>16.666666666666668</v>
      </c>
      <c r="F56" s="90"/>
      <c r="G56" s="82">
        <f t="shared" si="10"/>
        <v>0</v>
      </c>
      <c r="H56" s="83">
        <f t="shared" si="15"/>
        <v>0</v>
      </c>
      <c r="I56" s="83" t="str">
        <f t="shared" si="13"/>
        <v/>
      </c>
      <c r="J56" s="84" t="str">
        <f t="shared" si="14"/>
        <v/>
      </c>
      <c r="K56"/>
      <c r="L56"/>
      <c r="M56"/>
      <c r="N56"/>
      <c r="O56"/>
      <c r="P56"/>
      <c r="Q56"/>
      <c r="R56"/>
      <c r="S56"/>
      <c r="U56" s="58"/>
      <c r="V56" s="78"/>
      <c r="W56" s="60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</row>
    <row r="57" spans="1:527" ht="18" customHeight="1" x14ac:dyDescent="0.25">
      <c r="A57" s="91"/>
      <c r="B57" s="65"/>
      <c r="D57" s="63"/>
      <c r="E57" s="65"/>
      <c r="I57" s="65"/>
      <c r="J57" s="65"/>
      <c r="T57" s="8"/>
      <c r="W57" s="60"/>
    </row>
    <row r="58" spans="1:527" ht="18" customHeight="1" x14ac:dyDescent="0.25">
      <c r="A58" s="91"/>
      <c r="B58" s="65"/>
      <c r="D58" s="65"/>
      <c r="E58" s="65"/>
      <c r="I58" s="65"/>
      <c r="J58" s="65"/>
      <c r="T58" s="8"/>
      <c r="W58" s="60"/>
    </row>
    <row r="59" spans="1:527" ht="18" customHeight="1" x14ac:dyDescent="0.25">
      <c r="A59" s="91"/>
      <c r="B59" s="65"/>
      <c r="D59" s="65"/>
      <c r="E59" s="65"/>
      <c r="I59" s="65"/>
      <c r="J59" s="65"/>
      <c r="T59" s="8"/>
      <c r="W59" s="60"/>
    </row>
    <row r="60" spans="1:527" ht="18" customHeight="1" x14ac:dyDescent="0.25">
      <c r="A60" s="91"/>
      <c r="B60" s="65"/>
      <c r="D60" s="65"/>
      <c r="E60" s="65"/>
      <c r="I60" s="65"/>
      <c r="J60" s="65"/>
      <c r="T60" s="8"/>
      <c r="W60" s="60"/>
    </row>
    <row r="61" spans="1:527" ht="18" customHeight="1" x14ac:dyDescent="0.25">
      <c r="A61" s="91"/>
      <c r="B61" s="65"/>
      <c r="D61" s="65"/>
      <c r="E61" s="65"/>
      <c r="I61" s="65"/>
      <c r="J61" s="65"/>
      <c r="T61" s="8"/>
      <c r="W61" s="60"/>
    </row>
    <row r="62" spans="1:527" ht="18" customHeight="1" x14ac:dyDescent="0.25">
      <c r="A62" s="94"/>
      <c r="B62" s="65"/>
      <c r="D62" s="65"/>
      <c r="E62" s="65"/>
      <c r="I62" s="65"/>
      <c r="J62" s="65"/>
      <c r="T62" s="8"/>
      <c r="W62" s="60"/>
      <c r="PN62">
        <v>0</v>
      </c>
      <c r="PO62">
        <v>0</v>
      </c>
      <c r="PP62">
        <v>0</v>
      </c>
      <c r="PQ62">
        <v>0</v>
      </c>
      <c r="PR62">
        <v>0</v>
      </c>
      <c r="PS62">
        <v>0</v>
      </c>
      <c r="PT62">
        <v>0</v>
      </c>
      <c r="PU62">
        <v>0</v>
      </c>
      <c r="PV62">
        <v>0</v>
      </c>
      <c r="PW62">
        <v>0</v>
      </c>
      <c r="PX62">
        <v>0</v>
      </c>
      <c r="PY62">
        <v>0</v>
      </c>
      <c r="PZ62">
        <v>0</v>
      </c>
      <c r="QA62">
        <v>0</v>
      </c>
      <c r="QB62">
        <v>0</v>
      </c>
      <c r="QC62">
        <v>0</v>
      </c>
      <c r="QD62">
        <v>0</v>
      </c>
      <c r="QE62">
        <v>0</v>
      </c>
      <c r="QF62">
        <v>0</v>
      </c>
      <c r="QG62">
        <v>0</v>
      </c>
      <c r="QH62">
        <v>0</v>
      </c>
      <c r="QI62">
        <v>0</v>
      </c>
      <c r="QJ62">
        <v>0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</v>
      </c>
      <c r="QS62">
        <v>0</v>
      </c>
      <c r="QT62">
        <v>0</v>
      </c>
      <c r="QU62">
        <v>0</v>
      </c>
      <c r="QV62">
        <v>0</v>
      </c>
      <c r="QW62">
        <v>0</v>
      </c>
      <c r="QX62">
        <v>0</v>
      </c>
      <c r="QY62">
        <v>0</v>
      </c>
      <c r="QZ62">
        <v>0</v>
      </c>
      <c r="RA62">
        <v>0</v>
      </c>
      <c r="RB62">
        <v>0</v>
      </c>
      <c r="RC62">
        <v>0</v>
      </c>
      <c r="RD62">
        <v>0</v>
      </c>
      <c r="RE62">
        <v>0</v>
      </c>
      <c r="RF62">
        <v>0</v>
      </c>
      <c r="RG62">
        <v>0</v>
      </c>
      <c r="RH62">
        <v>0</v>
      </c>
      <c r="RI62">
        <v>0</v>
      </c>
      <c r="RJ62">
        <v>0</v>
      </c>
      <c r="RK62">
        <v>0</v>
      </c>
      <c r="RL62">
        <v>0</v>
      </c>
      <c r="RM62">
        <v>0</v>
      </c>
      <c r="RN62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0</v>
      </c>
      <c r="SA62">
        <v>0</v>
      </c>
      <c r="SB62">
        <v>0</v>
      </c>
      <c r="SC62">
        <v>0</v>
      </c>
      <c r="SD62">
        <v>0</v>
      </c>
      <c r="SE62">
        <v>0</v>
      </c>
      <c r="SF62">
        <v>0</v>
      </c>
      <c r="SG62">
        <v>0</v>
      </c>
      <c r="SH62">
        <v>0</v>
      </c>
      <c r="SI62">
        <v>0</v>
      </c>
      <c r="SJ62">
        <v>0</v>
      </c>
      <c r="SK62">
        <v>0</v>
      </c>
      <c r="SL62">
        <v>0</v>
      </c>
      <c r="SM62">
        <v>0</v>
      </c>
      <c r="SN62">
        <v>0</v>
      </c>
      <c r="SO62">
        <v>0</v>
      </c>
      <c r="SP62">
        <v>0</v>
      </c>
      <c r="SQ62">
        <v>0</v>
      </c>
      <c r="SR62">
        <v>0</v>
      </c>
      <c r="SS62">
        <v>0</v>
      </c>
      <c r="ST62">
        <v>0</v>
      </c>
      <c r="SU62">
        <v>0</v>
      </c>
      <c r="SV62">
        <v>0</v>
      </c>
      <c r="SW62">
        <v>0</v>
      </c>
      <c r="SX62">
        <v>0</v>
      </c>
      <c r="SY62">
        <v>0</v>
      </c>
      <c r="SZ62">
        <v>0</v>
      </c>
      <c r="TA62">
        <v>0</v>
      </c>
      <c r="TB62">
        <v>0</v>
      </c>
      <c r="TC62">
        <v>0</v>
      </c>
      <c r="TD62">
        <v>0</v>
      </c>
      <c r="TE62">
        <v>0</v>
      </c>
      <c r="TF62">
        <v>0</v>
      </c>
      <c r="TG62">
        <v>0</v>
      </c>
    </row>
    <row r="63" spans="1:527" ht="18" customHeight="1" x14ac:dyDescent="0.25">
      <c r="A63" s="94"/>
      <c r="B63" s="65"/>
      <c r="D63" s="65"/>
      <c r="E63" s="65"/>
      <c r="I63" s="65"/>
      <c r="J63" s="65"/>
      <c r="T63" s="8"/>
      <c r="W63" s="60"/>
    </row>
    <row r="64" spans="1:527" ht="18" customHeight="1" x14ac:dyDescent="0.25">
      <c r="A64" s="92"/>
      <c r="B64" s="65"/>
      <c r="D64" s="65"/>
      <c r="E64" s="65"/>
      <c r="I64" s="65"/>
      <c r="J64" s="65"/>
      <c r="T64" s="8"/>
      <c r="W64" s="60"/>
    </row>
    <row r="65" spans="1:527" ht="18" customHeight="1" x14ac:dyDescent="0.25">
      <c r="A65" s="93" t="str">
        <f>METAS!B19</f>
        <v xml:space="preserve">DOCENTES CAPACITADOS REALIZAN EDUCACIÓN SEXUAL INTEGRAL DESDE LA INSTITUCIÓN EDUCATIVA. </v>
      </c>
      <c r="B65" s="65"/>
      <c r="D65" s="65"/>
      <c r="E65" s="65"/>
      <c r="I65" s="65"/>
      <c r="J65" s="65"/>
      <c r="K65" t="s">
        <v>89</v>
      </c>
      <c r="T65" s="8"/>
      <c r="V65" s="59" t="str">
        <f>A65</f>
        <v xml:space="preserve">DOCENTES CAPACITADOS REALIZAN EDUCACIÓN SEXUAL INTEGRAL DESDE LA INSTITUCIÓN EDUCATIVA. </v>
      </c>
      <c r="W65" s="60"/>
    </row>
    <row r="66" spans="1:527" ht="48" customHeight="1" x14ac:dyDescent="0.25">
      <c r="A66" s="68" t="s">
        <v>2</v>
      </c>
      <c r="B66" s="69" t="s">
        <v>87</v>
      </c>
      <c r="C66" s="70" t="s">
        <v>69</v>
      </c>
      <c r="D66" s="69" t="s">
        <v>775</v>
      </c>
      <c r="E66" s="69" t="s">
        <v>1</v>
      </c>
      <c r="F66" s="71"/>
      <c r="G66" s="72" t="s">
        <v>9</v>
      </c>
      <c r="H66" s="73" t="str">
        <f>"DEFICIENTE &lt;= "&amp;$E$3</f>
        <v>DEFICIENTE &lt;= 15</v>
      </c>
      <c r="I66" s="73" t="str">
        <f>"PROCESO &gt; "&amp;$E$3&amp;"  -  &lt; "&amp;$F$3</f>
        <v>PROCESO &gt; 15  -  &lt; 16.7</v>
      </c>
      <c r="J66" s="73" t="str">
        <f>"OPTIMO &gt;= "&amp;$F$3</f>
        <v>OPTIMO &gt;= 16.7</v>
      </c>
      <c r="T66" s="8"/>
      <c r="V66" s="89" t="str">
        <f>V$1&amp;"  "&amp;V65&amp;"  "&amp;$V$3&amp;"  "&amp;$V$2</f>
        <v>RED. MOYOBAMBA:  DOCENTES CAPACITADOS REALIZAN EDUCACIÓN SEXUAL INTEGRAL DESDE LA INSTITUCIÓN EDUCATIVA.   - POR MICROREDES :   ENERO - FEBRERO 2024</v>
      </c>
      <c r="W66" s="60"/>
    </row>
    <row r="67" spans="1:527" ht="18" customHeight="1" thickBot="1" x14ac:dyDescent="0.3">
      <c r="A67" s="74" t="str">
        <f>Config!$B$15</f>
        <v>RED</v>
      </c>
      <c r="B67" s="75">
        <f>SUM(B68:B76)</f>
        <v>205</v>
      </c>
      <c r="C67" s="75">
        <f>SUM(C68:C76)</f>
        <v>38</v>
      </c>
      <c r="D67" s="75">
        <f>SUM(D68:D76)</f>
        <v>0</v>
      </c>
      <c r="E67" s="75">
        <f>Config!$C$9</f>
        <v>16.666666666666668</v>
      </c>
      <c r="F67" s="76"/>
      <c r="G67" s="75">
        <f t="shared" ref="G67:G76" si="16">IFERROR(ROUND(D67*100/B67,2),0)</f>
        <v>0</v>
      </c>
      <c r="H67" s="77">
        <f>IF(G67&lt;=$E$3,G67,"")</f>
        <v>0</v>
      </c>
      <c r="I67" s="77" t="str">
        <f>IF(G67&gt;$E$3,IF(G67&lt;$F$3,G67,""),"")</f>
        <v/>
      </c>
      <c r="J67" s="75" t="str">
        <f>IF(G67&gt;=$F$3,G67,"")</f>
        <v/>
      </c>
      <c r="T67" s="8"/>
      <c r="V67" s="59"/>
      <c r="W67" s="60"/>
    </row>
    <row r="68" spans="1:527" ht="18" customHeight="1" x14ac:dyDescent="0.25">
      <c r="A68" s="79" t="str">
        <f>Config!$B$16</f>
        <v>HOSP</v>
      </c>
      <c r="B68" s="80">
        <f>METAS!$AW$19</f>
        <v>0</v>
      </c>
      <c r="C68" s="80">
        <f>ROUNDUP((B68/12)*Config!$C$6,0)</f>
        <v>0</v>
      </c>
      <c r="D68" s="80">
        <f>ACUMULADO!$AV$23</f>
        <v>0</v>
      </c>
      <c r="E68" s="81">
        <f>E67</f>
        <v>16.666666666666668</v>
      </c>
      <c r="F68" s="81"/>
      <c r="G68" s="82">
        <f t="shared" si="16"/>
        <v>0</v>
      </c>
      <c r="H68" s="83">
        <f>IF(G68&lt;=$E$3,G68,"")</f>
        <v>0</v>
      </c>
      <c r="I68" s="83" t="str">
        <f>IF(G68&gt;$E$3,IF(G68&lt;$F$3,G68,""),"")</f>
        <v/>
      </c>
      <c r="J68" s="84" t="str">
        <f>IF(G68&gt;=$F$3,G68,"")</f>
        <v/>
      </c>
      <c r="T68" s="8"/>
      <c r="V68" s="59"/>
      <c r="W68" s="60"/>
    </row>
    <row r="69" spans="1:527" ht="18" customHeight="1" x14ac:dyDescent="0.25">
      <c r="A69" s="85" t="str">
        <f>Config!$B$17</f>
        <v>LLUI</v>
      </c>
      <c r="B69" s="80">
        <f>METAS!$AY$19</f>
        <v>89</v>
      </c>
      <c r="C69" s="61">
        <f>ROUNDUP((B69/12)*Config!$C$6,0)</f>
        <v>15</v>
      </c>
      <c r="D69" s="80">
        <f>ACUMULADO!$AX$23</f>
        <v>0</v>
      </c>
      <c r="E69" s="81">
        <f t="shared" ref="E69:E76" si="17">E68</f>
        <v>16.666666666666668</v>
      </c>
      <c r="F69" s="90"/>
      <c r="G69" s="82">
        <f t="shared" si="16"/>
        <v>0</v>
      </c>
      <c r="H69" s="83">
        <f t="shared" ref="H69:H70" si="18">IF(G69&lt;=$E$3,G69,"")</f>
        <v>0</v>
      </c>
      <c r="I69" s="83" t="str">
        <f t="shared" ref="I69:I76" si="19">IF(G69&gt;$E$3,IF(G69&lt;$F$3,G69,""),"")</f>
        <v/>
      </c>
      <c r="J69" s="84" t="str">
        <f t="shared" ref="J69:J76" si="20">IF(G69&gt;=$F$3,G69,"")</f>
        <v/>
      </c>
      <c r="T69" s="8"/>
      <c r="V69" s="59"/>
      <c r="W69" s="60"/>
    </row>
    <row r="70" spans="1:527" ht="18" customHeight="1" x14ac:dyDescent="0.25">
      <c r="A70" s="85" t="str">
        <f>Config!$B$18</f>
        <v>JERI</v>
      </c>
      <c r="B70" s="80">
        <f>METAS!$AZ$19</f>
        <v>7</v>
      </c>
      <c r="C70" s="61">
        <f>ROUNDUP((B70/12)*Config!$C$6,0)</f>
        <v>2</v>
      </c>
      <c r="D70" s="80">
        <f>ACUMULADO!$AY$23</f>
        <v>0</v>
      </c>
      <c r="E70" s="81">
        <f t="shared" si="17"/>
        <v>16.666666666666668</v>
      </c>
      <c r="F70" s="90"/>
      <c r="G70" s="82">
        <f t="shared" si="16"/>
        <v>0</v>
      </c>
      <c r="H70" s="83">
        <f t="shared" si="18"/>
        <v>0</v>
      </c>
      <c r="I70" s="83" t="str">
        <f t="shared" si="19"/>
        <v/>
      </c>
      <c r="J70" s="84" t="str">
        <f t="shared" si="20"/>
        <v/>
      </c>
      <c r="T70" s="8"/>
      <c r="V70" s="9"/>
      <c r="W70" s="60"/>
    </row>
    <row r="71" spans="1:527" ht="18" customHeight="1" x14ac:dyDescent="0.25">
      <c r="A71" s="85" t="str">
        <f>Config!$B$19</f>
        <v>YANT</v>
      </c>
      <c r="B71" s="80">
        <f>METAS!$BA$19</f>
        <v>13</v>
      </c>
      <c r="C71" s="61">
        <f>ROUNDUP((B71/12)*Config!$C$6,0)</f>
        <v>3</v>
      </c>
      <c r="D71" s="80">
        <f>ACUMULADO!$AZ$23</f>
        <v>0</v>
      </c>
      <c r="E71" s="81">
        <f t="shared" si="17"/>
        <v>16.666666666666668</v>
      </c>
      <c r="F71" s="90"/>
      <c r="G71" s="82">
        <f t="shared" si="16"/>
        <v>0</v>
      </c>
      <c r="H71" s="83">
        <f>IF(G71&lt;=$E$3,G71,"")</f>
        <v>0</v>
      </c>
      <c r="I71" s="83" t="str">
        <f t="shared" si="19"/>
        <v/>
      </c>
      <c r="J71" s="84" t="str">
        <f t="shared" si="20"/>
        <v/>
      </c>
      <c r="T71" s="8"/>
      <c r="V71" s="9"/>
      <c r="W71" s="60"/>
    </row>
    <row r="72" spans="1:527" ht="18" customHeight="1" x14ac:dyDescent="0.25">
      <c r="A72" s="85" t="str">
        <f>Config!$B$20</f>
        <v>SORI</v>
      </c>
      <c r="B72" s="80">
        <f>METAS!$BB$19</f>
        <v>41</v>
      </c>
      <c r="C72" s="61">
        <f>ROUNDUP((B72/12)*Config!$C$6,0)</f>
        <v>7</v>
      </c>
      <c r="D72" s="80">
        <f>ACUMULADO!$BA$23</f>
        <v>0</v>
      </c>
      <c r="E72" s="81">
        <f t="shared" si="17"/>
        <v>16.666666666666668</v>
      </c>
      <c r="F72" s="90"/>
      <c r="G72" s="82">
        <f t="shared" si="16"/>
        <v>0</v>
      </c>
      <c r="H72" s="83">
        <f t="shared" ref="H72:H76" si="21">IF(G72&lt;=$E$3,G72,"")</f>
        <v>0</v>
      </c>
      <c r="I72" s="83" t="str">
        <f t="shared" si="19"/>
        <v/>
      </c>
      <c r="J72" s="84" t="str">
        <f t="shared" si="20"/>
        <v/>
      </c>
      <c r="T72" s="8"/>
      <c r="V72" s="9"/>
      <c r="W72" s="60"/>
    </row>
    <row r="73" spans="1:527" s="8" customFormat="1" ht="18" customHeight="1" x14ac:dyDescent="0.25">
      <c r="A73" s="85" t="str">
        <f>Config!$B$21</f>
        <v>JEPE</v>
      </c>
      <c r="B73" s="80">
        <f>METAS!$BC$19</f>
        <v>20</v>
      </c>
      <c r="C73" s="61">
        <f>ROUNDUP((B73/12)*Config!$C$6,0)</f>
        <v>4</v>
      </c>
      <c r="D73" s="80">
        <f>ACUMULADO!$BB$23</f>
        <v>0</v>
      </c>
      <c r="E73" s="81">
        <f t="shared" si="17"/>
        <v>16.666666666666668</v>
      </c>
      <c r="F73" s="90"/>
      <c r="G73" s="82">
        <f t="shared" si="16"/>
        <v>0</v>
      </c>
      <c r="H73" s="83">
        <f t="shared" si="21"/>
        <v>0</v>
      </c>
      <c r="I73" s="83" t="str">
        <f t="shared" si="19"/>
        <v/>
      </c>
      <c r="J73" s="84" t="str">
        <f t="shared" si="20"/>
        <v/>
      </c>
      <c r="K73"/>
      <c r="L73"/>
      <c r="M73"/>
      <c r="N73"/>
      <c r="O73"/>
      <c r="P73"/>
      <c r="Q73"/>
      <c r="R73"/>
      <c r="S73"/>
      <c r="U73" s="58"/>
      <c r="V73" s="9"/>
      <c r="W73" s="60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</row>
    <row r="74" spans="1:527" s="8" customFormat="1" ht="18" customHeight="1" x14ac:dyDescent="0.25">
      <c r="A74" s="85" t="str">
        <f>Config!$B$22</f>
        <v>ROQU</v>
      </c>
      <c r="B74" s="80">
        <f>METAS!$BD$19</f>
        <v>15</v>
      </c>
      <c r="C74" s="61">
        <f>ROUNDUP((B74/12)*Config!$C$6,0)</f>
        <v>3</v>
      </c>
      <c r="D74" s="80">
        <f>ACUMULADO!$BC$23</f>
        <v>0</v>
      </c>
      <c r="E74" s="81">
        <f t="shared" si="17"/>
        <v>16.666666666666668</v>
      </c>
      <c r="F74" s="90"/>
      <c r="G74" s="82">
        <f t="shared" si="16"/>
        <v>0</v>
      </c>
      <c r="H74" s="83">
        <f t="shared" si="21"/>
        <v>0</v>
      </c>
      <c r="I74" s="83" t="str">
        <f t="shared" si="19"/>
        <v/>
      </c>
      <c r="J74" s="84" t="str">
        <f t="shared" si="20"/>
        <v/>
      </c>
      <c r="K74"/>
      <c r="L74"/>
      <c r="M74"/>
      <c r="N74"/>
      <c r="O74"/>
      <c r="P74"/>
      <c r="Q74"/>
      <c r="R74"/>
      <c r="S74"/>
      <c r="U74" s="58"/>
      <c r="V74" s="78"/>
      <c r="W74" s="60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</row>
    <row r="75" spans="1:527" s="8" customFormat="1" ht="18" customHeight="1" x14ac:dyDescent="0.25">
      <c r="A75" s="85" t="str">
        <f>Config!$B$23</f>
        <v>CALZ</v>
      </c>
      <c r="B75" s="80">
        <f>METAS!$BE$19</f>
        <v>10</v>
      </c>
      <c r="C75" s="61">
        <f>ROUNDUP((B75/12)*Config!$C$6,0)</f>
        <v>2</v>
      </c>
      <c r="D75" s="80">
        <f>ACUMULADO!$BD$23</f>
        <v>0</v>
      </c>
      <c r="E75" s="81">
        <f t="shared" si="17"/>
        <v>16.666666666666668</v>
      </c>
      <c r="F75" s="90"/>
      <c r="G75" s="82">
        <f t="shared" si="16"/>
        <v>0</v>
      </c>
      <c r="H75" s="83">
        <f t="shared" si="21"/>
        <v>0</v>
      </c>
      <c r="I75" s="83" t="str">
        <f t="shared" si="19"/>
        <v/>
      </c>
      <c r="J75" s="84" t="str">
        <f t="shared" si="20"/>
        <v/>
      </c>
      <c r="K75"/>
      <c r="L75"/>
      <c r="M75"/>
      <c r="N75"/>
      <c r="O75"/>
      <c r="P75"/>
      <c r="Q75"/>
      <c r="R75"/>
      <c r="S75"/>
      <c r="U75" s="58"/>
      <c r="V75" s="78"/>
      <c r="W75" s="60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</row>
    <row r="76" spans="1:527" s="8" customFormat="1" ht="18" customHeight="1" x14ac:dyDescent="0.25">
      <c r="A76" s="85" t="str">
        <f>Config!$B$24</f>
        <v>PUEB</v>
      </c>
      <c r="B76" s="80">
        <f>METAS!$BF$19</f>
        <v>10</v>
      </c>
      <c r="C76" s="61">
        <f>ROUNDUP((B76/12)*Config!$C$6,0)</f>
        <v>2</v>
      </c>
      <c r="D76" s="80">
        <f>ACUMULADO!$BE$23</f>
        <v>0</v>
      </c>
      <c r="E76" s="81">
        <f t="shared" si="17"/>
        <v>16.666666666666668</v>
      </c>
      <c r="F76" s="90"/>
      <c r="G76" s="82">
        <f t="shared" si="16"/>
        <v>0</v>
      </c>
      <c r="H76" s="83">
        <f t="shared" si="21"/>
        <v>0</v>
      </c>
      <c r="I76" s="83" t="str">
        <f t="shared" si="19"/>
        <v/>
      </c>
      <c r="J76" s="84" t="str">
        <f t="shared" si="20"/>
        <v/>
      </c>
      <c r="K76"/>
      <c r="L76"/>
      <c r="M76"/>
      <c r="N76"/>
      <c r="O76"/>
      <c r="P76"/>
      <c r="Q76"/>
      <c r="R76"/>
      <c r="S76"/>
      <c r="U76" s="58"/>
      <c r="V76" s="78"/>
      <c r="W76" s="60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</row>
    <row r="77" spans="1:527" s="8" customFormat="1" ht="18" customHeight="1" x14ac:dyDescent="0.25">
      <c r="A77" s="4"/>
      <c r="B77"/>
      <c r="C77" s="63"/>
      <c r="D77" s="63"/>
      <c r="E77" s="64"/>
      <c r="F77" s="65"/>
      <c r="G77" s="65"/>
      <c r="H77" s="65"/>
      <c r="I77"/>
      <c r="J77"/>
      <c r="K77"/>
      <c r="L77"/>
      <c r="M77"/>
      <c r="N77"/>
      <c r="O77"/>
      <c r="P77"/>
      <c r="Q77"/>
      <c r="R77"/>
      <c r="S77"/>
      <c r="U77" s="58"/>
      <c r="V77" s="78"/>
      <c r="W77" s="60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</row>
    <row r="78" spans="1:527" s="8" customFormat="1" ht="18" customHeight="1" x14ac:dyDescent="0.25">
      <c r="A78" s="4"/>
      <c r="B78"/>
      <c r="C78" s="63"/>
      <c r="D78" s="64"/>
      <c r="E78" s="64"/>
      <c r="F78" s="65"/>
      <c r="G78" s="65"/>
      <c r="H78" s="65"/>
      <c r="I78"/>
      <c r="J78"/>
      <c r="K78"/>
      <c r="L78"/>
      <c r="M78"/>
      <c r="N78"/>
      <c r="O78"/>
      <c r="P78"/>
      <c r="Q78"/>
      <c r="R78"/>
      <c r="S78"/>
      <c r="U78" s="58"/>
      <c r="V78" s="78"/>
      <c r="W78" s="60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</row>
    <row r="79" spans="1:527" s="8" customFormat="1" ht="18" customHeight="1" x14ac:dyDescent="0.25">
      <c r="A79" s="4"/>
      <c r="B79"/>
      <c r="C79" s="63"/>
      <c r="D79" s="64"/>
      <c r="E79" s="64"/>
      <c r="F79" s="65"/>
      <c r="G79" s="65"/>
      <c r="H79" s="65"/>
      <c r="I79"/>
      <c r="J79"/>
      <c r="K79"/>
      <c r="L79"/>
      <c r="M79"/>
      <c r="N79"/>
      <c r="O79"/>
      <c r="P79"/>
      <c r="Q79"/>
      <c r="R79"/>
      <c r="S79"/>
      <c r="U79" s="58"/>
      <c r="V79" s="78"/>
      <c r="W79" s="60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</row>
    <row r="80" spans="1:527" s="8" customFormat="1" ht="18" customHeight="1" x14ac:dyDescent="0.25">
      <c r="A80" s="91"/>
      <c r="B80" s="65"/>
      <c r="C80" s="63"/>
      <c r="D80" s="65"/>
      <c r="E80" s="65"/>
      <c r="F80" s="65"/>
      <c r="G80" s="65"/>
      <c r="H80" s="65"/>
      <c r="I80" s="65"/>
      <c r="J80" s="65"/>
      <c r="K80"/>
      <c r="L80"/>
      <c r="M80"/>
      <c r="N80"/>
      <c r="O80"/>
      <c r="P80"/>
      <c r="Q80"/>
      <c r="R80"/>
      <c r="S80"/>
      <c r="U80" s="58"/>
      <c r="V80" s="78"/>
      <c r="W80" s="6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</row>
    <row r="81" spans="1:527" s="8" customFormat="1" ht="18" customHeight="1" x14ac:dyDescent="0.25">
      <c r="A81" s="91"/>
      <c r="B81" s="65"/>
      <c r="C81" s="63"/>
      <c r="D81" s="65"/>
      <c r="E81" s="65"/>
      <c r="F81" s="65"/>
      <c r="G81" s="65"/>
      <c r="H81" s="65"/>
      <c r="I81" s="65"/>
      <c r="J81" s="65"/>
      <c r="K81"/>
      <c r="L81"/>
      <c r="M81"/>
      <c r="N81"/>
      <c r="O81"/>
      <c r="P81"/>
      <c r="Q81"/>
      <c r="R81"/>
      <c r="S81"/>
      <c r="U81" s="58"/>
      <c r="V81" s="78"/>
      <c r="W81" s="60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</row>
    <row r="82" spans="1:527" s="8" customFormat="1" ht="18" customHeight="1" x14ac:dyDescent="0.25">
      <c r="A82" s="91"/>
      <c r="B82" s="65"/>
      <c r="C82" s="63"/>
      <c r="D82" s="65"/>
      <c r="E82" s="65"/>
      <c r="F82" s="65"/>
      <c r="G82" s="65"/>
      <c r="H82" s="65"/>
      <c r="I82" s="65"/>
      <c r="J82" s="65"/>
      <c r="K82"/>
      <c r="L82"/>
      <c r="M82"/>
      <c r="N82"/>
      <c r="O82"/>
      <c r="P82"/>
      <c r="Q82"/>
      <c r="R82"/>
      <c r="S82"/>
      <c r="U82" s="58"/>
      <c r="V82" s="78"/>
      <c r="W82" s="60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</row>
    <row r="83" spans="1:527" s="8" customFormat="1" ht="18" customHeight="1" x14ac:dyDescent="0.25">
      <c r="A83" s="91"/>
      <c r="B83" s="65"/>
      <c r="C83" s="63"/>
      <c r="D83" s="65"/>
      <c r="E83" s="65"/>
      <c r="F83" s="65"/>
      <c r="G83" s="65"/>
      <c r="H83" s="65"/>
      <c r="I83" s="65"/>
      <c r="J83" s="65"/>
      <c r="K83"/>
      <c r="L83"/>
      <c r="M83"/>
      <c r="N83"/>
      <c r="O83"/>
      <c r="P83"/>
      <c r="Q83"/>
      <c r="R83"/>
      <c r="S83"/>
      <c r="U83" s="58"/>
      <c r="V83" s="78"/>
      <c r="W83" s="60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</row>
    <row r="84" spans="1:527" s="8" customFormat="1" ht="18" customHeight="1" x14ac:dyDescent="0.25">
      <c r="A84" s="92"/>
      <c r="B84" s="65"/>
      <c r="C84" s="63"/>
      <c r="D84" s="65"/>
      <c r="E84" s="65"/>
      <c r="F84" s="65"/>
      <c r="G84" s="65"/>
      <c r="H84" s="65"/>
      <c r="I84" s="65"/>
      <c r="J84" s="65"/>
      <c r="K84"/>
      <c r="L84"/>
      <c r="M84"/>
      <c r="N84"/>
      <c r="O84"/>
      <c r="P84"/>
      <c r="Q84"/>
      <c r="R84"/>
      <c r="S84"/>
      <c r="U84" s="58"/>
      <c r="V84" s="78"/>
      <c r="W84" s="60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</row>
    <row r="85" spans="1:527" s="8" customFormat="1" ht="18" customHeight="1" x14ac:dyDescent="0.25">
      <c r="A85" s="93" t="str">
        <f>METAS!B20</f>
        <v>FUNCIONARIOS MUNICIPALES CAPACITADOS GESTIONAN ESPACIOS EDUCATIVOS PARA PROMOVER LA SALUD SEXUAL Y REPRODUCTIVA.</v>
      </c>
      <c r="B85" s="65"/>
      <c r="C85" s="63"/>
      <c r="D85" s="65"/>
      <c r="E85" s="65"/>
      <c r="F85" s="65"/>
      <c r="G85" s="65"/>
      <c r="H85" s="65"/>
      <c r="I85" s="65"/>
      <c r="J85" s="65"/>
      <c r="K85" t="s">
        <v>544</v>
      </c>
      <c r="L85"/>
      <c r="M85"/>
      <c r="N85"/>
      <c r="O85"/>
      <c r="P85"/>
      <c r="Q85"/>
      <c r="R85"/>
      <c r="S85"/>
      <c r="U85" s="58"/>
      <c r="V85" s="59" t="str">
        <f>A85</f>
        <v>FUNCIONARIOS MUNICIPALES CAPACITADOS GESTIONAN ESPACIOS EDUCATIVOS PARA PROMOVER LA SALUD SEXUAL Y REPRODUCTIVA.</v>
      </c>
      <c r="W85" s="60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</row>
    <row r="86" spans="1:527" s="8" customFormat="1" ht="48" customHeight="1" x14ac:dyDescent="0.25">
      <c r="A86" s="68" t="s">
        <v>2</v>
      </c>
      <c r="B86" s="69" t="s">
        <v>87</v>
      </c>
      <c r="C86" s="70" t="s">
        <v>69</v>
      </c>
      <c r="D86" s="69" t="s">
        <v>775</v>
      </c>
      <c r="E86" s="69" t="s">
        <v>1</v>
      </c>
      <c r="F86" s="71"/>
      <c r="G86" s="72" t="s">
        <v>9</v>
      </c>
      <c r="H86" s="73" t="str">
        <f>"DEFICIENTE &lt;= "&amp;$E$3</f>
        <v>DEFICIENTE &lt;= 15</v>
      </c>
      <c r="I86" s="73" t="str">
        <f>"PROCESO &gt; "&amp;$E$3&amp;"  -  &lt; "&amp;$F$3</f>
        <v>PROCESO &gt; 15  -  &lt; 16.7</v>
      </c>
      <c r="J86" s="73" t="str">
        <f>"OPTIMO &gt;= "&amp;$F$3</f>
        <v>OPTIMO &gt;= 16.7</v>
      </c>
      <c r="K86"/>
      <c r="L86"/>
      <c r="M86"/>
      <c r="N86"/>
      <c r="O86"/>
      <c r="P86"/>
      <c r="Q86"/>
      <c r="R86"/>
      <c r="S86"/>
      <c r="U86" s="58"/>
      <c r="V86" s="78" t="str">
        <f>V$1&amp;"  "&amp;V85&amp;"  "&amp;$V$3&amp;"  "&amp;$V$2</f>
        <v>RED. MOYOBAMBA:  FUNCIONARIOS MUNICIPALES CAPACITADOS GESTIONAN ESPACIOS EDUCATIVOS PARA PROMOVER LA SALUD SEXUAL Y REPRODUCTIVA.  - POR MICROREDES :   ENERO - FEBRERO 2024</v>
      </c>
      <c r="W86" s="60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</row>
    <row r="87" spans="1:527" s="8" customFormat="1" ht="18" customHeight="1" thickBot="1" x14ac:dyDescent="0.3">
      <c r="A87" s="74" t="str">
        <f>Config!$B$15</f>
        <v>RED</v>
      </c>
      <c r="B87" s="75">
        <f>SUM(B88:B96)</f>
        <v>160</v>
      </c>
      <c r="C87" s="75">
        <f>SUM(C88:C96)</f>
        <v>29</v>
      </c>
      <c r="D87" s="75">
        <f>SUM(D88:D96)</f>
        <v>0</v>
      </c>
      <c r="E87" s="75">
        <f>Config!$C$9</f>
        <v>16.666666666666668</v>
      </c>
      <c r="F87" s="76"/>
      <c r="G87" s="75">
        <f t="shared" ref="G87:G92" si="22">IFERROR(ROUND(D87*100/B87,2),0)</f>
        <v>0</v>
      </c>
      <c r="H87" s="77">
        <f t="shared" ref="H87:H96" si="23">IF(G87&lt;=$E$3,G87,"")</f>
        <v>0</v>
      </c>
      <c r="I87" s="77" t="str">
        <f t="shared" ref="I87:I96" si="24">IF(G87&gt;$E$3,IF(G87&lt;$F$3,G87,""),"")</f>
        <v/>
      </c>
      <c r="J87" s="75" t="str">
        <f t="shared" ref="J87:J96" si="25">IF(G87&gt;=$F$3,G87,"")</f>
        <v/>
      </c>
      <c r="K87"/>
      <c r="L87"/>
      <c r="M87"/>
      <c r="N87"/>
      <c r="O87"/>
      <c r="P87"/>
      <c r="Q87"/>
      <c r="R87"/>
      <c r="S87"/>
      <c r="U87" s="58"/>
      <c r="V87" s="59"/>
      <c r="W87" s="60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</row>
    <row r="88" spans="1:527" s="8" customFormat="1" ht="18" customHeight="1" x14ac:dyDescent="0.25">
      <c r="A88" s="79" t="str">
        <f>Config!$B$16</f>
        <v>HOSP</v>
      </c>
      <c r="B88" s="80">
        <f>METAS!$AW$20</f>
        <v>0</v>
      </c>
      <c r="C88" s="80">
        <f>ROUNDUP((B88/12)*Config!$C$6,0)</f>
        <v>0</v>
      </c>
      <c r="D88" s="80">
        <f>ACUMULADO!$AV$24</f>
        <v>0</v>
      </c>
      <c r="E88" s="81">
        <f>E87</f>
        <v>16.666666666666668</v>
      </c>
      <c r="F88" s="81"/>
      <c r="G88" s="82">
        <f t="shared" si="22"/>
        <v>0</v>
      </c>
      <c r="H88" s="83">
        <f t="shared" si="23"/>
        <v>0</v>
      </c>
      <c r="I88" s="83" t="str">
        <f t="shared" si="24"/>
        <v/>
      </c>
      <c r="J88" s="84" t="str">
        <f t="shared" si="25"/>
        <v/>
      </c>
      <c r="K88"/>
      <c r="L88"/>
      <c r="M88"/>
      <c r="N88"/>
      <c r="O88"/>
      <c r="P88"/>
      <c r="Q88"/>
      <c r="R88"/>
      <c r="S88"/>
      <c r="U88" s="58"/>
      <c r="V88" s="59"/>
      <c r="W88" s="60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</row>
    <row r="89" spans="1:527" s="8" customFormat="1" ht="18" customHeight="1" x14ac:dyDescent="0.25">
      <c r="A89" s="85" t="str">
        <f>Config!$B$17</f>
        <v>LLUI</v>
      </c>
      <c r="B89" s="80">
        <f>METAS!$AY$20</f>
        <v>30</v>
      </c>
      <c r="C89" s="61">
        <f>ROUNDUP((B89/12)*Config!$C$6,0)</f>
        <v>5</v>
      </c>
      <c r="D89" s="80">
        <f>ACUMULADO!$AX$24</f>
        <v>0</v>
      </c>
      <c r="E89" s="81">
        <f t="shared" ref="E89:E96" si="26">E88</f>
        <v>16.666666666666668</v>
      </c>
      <c r="F89" s="90"/>
      <c r="G89" s="86">
        <f t="shared" si="22"/>
        <v>0</v>
      </c>
      <c r="H89" s="87">
        <f t="shared" si="23"/>
        <v>0</v>
      </c>
      <c r="I89" s="87" t="str">
        <f t="shared" si="24"/>
        <v/>
      </c>
      <c r="J89" s="88" t="str">
        <f t="shared" si="25"/>
        <v/>
      </c>
      <c r="K89"/>
      <c r="L89"/>
      <c r="M89"/>
      <c r="N89"/>
      <c r="O89"/>
      <c r="P89"/>
      <c r="Q89"/>
      <c r="R89"/>
      <c r="S89"/>
      <c r="U89" s="58"/>
      <c r="V89" s="59"/>
      <c r="W89" s="60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</row>
    <row r="90" spans="1:527" s="8" customFormat="1" ht="18" customHeight="1" x14ac:dyDescent="0.25">
      <c r="A90" s="85" t="str">
        <f>Config!$B$18</f>
        <v>JERI</v>
      </c>
      <c r="B90" s="80">
        <f>METAS!$AZ$20</f>
        <v>0</v>
      </c>
      <c r="C90" s="61">
        <f>ROUNDUP((B90/12)*Config!$C$6,0)</f>
        <v>0</v>
      </c>
      <c r="D90" s="80">
        <f>ACUMULADO!$AY$24</f>
        <v>0</v>
      </c>
      <c r="E90" s="81">
        <f t="shared" si="26"/>
        <v>16.666666666666668</v>
      </c>
      <c r="F90" s="90"/>
      <c r="G90" s="86">
        <f t="shared" si="22"/>
        <v>0</v>
      </c>
      <c r="H90" s="87">
        <f t="shared" si="23"/>
        <v>0</v>
      </c>
      <c r="I90" s="87" t="str">
        <f t="shared" si="24"/>
        <v/>
      </c>
      <c r="J90" s="88" t="str">
        <f t="shared" si="25"/>
        <v/>
      </c>
      <c r="K90"/>
      <c r="L90"/>
      <c r="M90"/>
      <c r="N90"/>
      <c r="O90"/>
      <c r="P90"/>
      <c r="Q90"/>
      <c r="R90"/>
      <c r="S90"/>
      <c r="U90" s="58"/>
      <c r="V90" s="9"/>
      <c r="W90" s="6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</row>
    <row r="91" spans="1:527" s="8" customFormat="1" ht="18" customHeight="1" x14ac:dyDescent="0.25">
      <c r="A91" s="85" t="str">
        <f>Config!$B$19</f>
        <v>YANT</v>
      </c>
      <c r="B91" s="80">
        <f>METAS!$BA$20</f>
        <v>15</v>
      </c>
      <c r="C91" s="61">
        <f>ROUNDUP((B91/12)*Config!$C$6,0)</f>
        <v>3</v>
      </c>
      <c r="D91" s="80">
        <f>ACUMULADO!$AZ$24</f>
        <v>0</v>
      </c>
      <c r="E91" s="81">
        <f t="shared" si="26"/>
        <v>16.666666666666668</v>
      </c>
      <c r="F91" s="90"/>
      <c r="G91" s="86">
        <f t="shared" si="22"/>
        <v>0</v>
      </c>
      <c r="H91" s="87">
        <f t="shared" si="23"/>
        <v>0</v>
      </c>
      <c r="I91" s="87" t="str">
        <f t="shared" si="24"/>
        <v/>
      </c>
      <c r="J91" s="88" t="str">
        <f t="shared" si="25"/>
        <v/>
      </c>
      <c r="K91"/>
      <c r="L91"/>
      <c r="M91"/>
      <c r="N91"/>
      <c r="O91"/>
      <c r="P91"/>
      <c r="Q91"/>
      <c r="R91"/>
      <c r="S91"/>
      <c r="U91" s="58"/>
      <c r="V91" s="9"/>
      <c r="W91" s="60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</row>
    <row r="92" spans="1:527" s="8" customFormat="1" ht="18" customHeight="1" x14ac:dyDescent="0.25">
      <c r="A92" s="85" t="str">
        <f>Config!$B$20</f>
        <v>SORI</v>
      </c>
      <c r="B92" s="80">
        <f>METAS!$BB$20</f>
        <v>30</v>
      </c>
      <c r="C92" s="61">
        <f>ROUNDUP((B92/12)*Config!$C$6,0)</f>
        <v>5</v>
      </c>
      <c r="D92" s="80">
        <f>ACUMULADO!$BA$24</f>
        <v>0</v>
      </c>
      <c r="E92" s="81">
        <f t="shared" si="26"/>
        <v>16.666666666666668</v>
      </c>
      <c r="F92" s="90"/>
      <c r="G92" s="86">
        <f t="shared" si="22"/>
        <v>0</v>
      </c>
      <c r="H92" s="87">
        <f t="shared" si="23"/>
        <v>0</v>
      </c>
      <c r="I92" s="87" t="str">
        <f t="shared" si="24"/>
        <v/>
      </c>
      <c r="J92" s="88" t="str">
        <f t="shared" si="25"/>
        <v/>
      </c>
      <c r="K92"/>
      <c r="L92"/>
      <c r="M92"/>
      <c r="N92"/>
      <c r="O92"/>
      <c r="P92"/>
      <c r="Q92"/>
      <c r="R92"/>
      <c r="S92"/>
      <c r="U92" s="58"/>
      <c r="V92" s="9"/>
      <c r="W92" s="60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</row>
    <row r="93" spans="1:527" s="8" customFormat="1" ht="18" customHeight="1" x14ac:dyDescent="0.25">
      <c r="A93" s="85" t="str">
        <f>Config!$B$21</f>
        <v>JEPE</v>
      </c>
      <c r="B93" s="80">
        <f>METAS!$BC$20</f>
        <v>30</v>
      </c>
      <c r="C93" s="61">
        <f>ROUNDUP((B93/12)*Config!$C$6,0)</f>
        <v>5</v>
      </c>
      <c r="D93" s="80">
        <f>ACUMULADO!$BB$24</f>
        <v>0</v>
      </c>
      <c r="E93" s="81">
        <f t="shared" si="26"/>
        <v>16.666666666666668</v>
      </c>
      <c r="F93" s="90"/>
      <c r="G93" s="86">
        <f>IFERROR(ROUND(D93*100/B93,2),0)</f>
        <v>0</v>
      </c>
      <c r="H93" s="87">
        <f t="shared" si="23"/>
        <v>0</v>
      </c>
      <c r="I93" s="87" t="str">
        <f t="shared" si="24"/>
        <v/>
      </c>
      <c r="J93" s="88" t="str">
        <f t="shared" si="25"/>
        <v/>
      </c>
      <c r="K93"/>
      <c r="L93"/>
      <c r="M93"/>
      <c r="N93"/>
      <c r="O93"/>
      <c r="P93"/>
      <c r="Q93"/>
      <c r="R93"/>
      <c r="S93"/>
      <c r="U93" s="58"/>
      <c r="V93" s="9"/>
      <c r="W93" s="60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</row>
    <row r="94" spans="1:527" s="8" customFormat="1" ht="18" customHeight="1" x14ac:dyDescent="0.25">
      <c r="A94" s="85" t="str">
        <f>Config!$B$22</f>
        <v>ROQU</v>
      </c>
      <c r="B94" s="80">
        <f>METAS!$BD$20</f>
        <v>20</v>
      </c>
      <c r="C94" s="61">
        <f>ROUNDUP((B94/12)*Config!$C$6,0)</f>
        <v>4</v>
      </c>
      <c r="D94" s="80">
        <f>ACUMULADO!$BC$24</f>
        <v>0</v>
      </c>
      <c r="E94" s="81">
        <f t="shared" si="26"/>
        <v>16.666666666666668</v>
      </c>
      <c r="F94" s="90"/>
      <c r="G94" s="86">
        <f>IFERROR(ROUND(D94*100/B94,2),0)</f>
        <v>0</v>
      </c>
      <c r="H94" s="87">
        <f t="shared" si="23"/>
        <v>0</v>
      </c>
      <c r="I94" s="87" t="str">
        <f t="shared" si="24"/>
        <v/>
      </c>
      <c r="J94" s="88" t="str">
        <f t="shared" si="25"/>
        <v/>
      </c>
      <c r="K94"/>
      <c r="L94"/>
      <c r="M94"/>
      <c r="N94"/>
      <c r="O94"/>
      <c r="P94"/>
      <c r="Q94"/>
      <c r="R94"/>
      <c r="S94"/>
      <c r="U94" s="58"/>
      <c r="V94" s="9"/>
      <c r="W94" s="60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</row>
    <row r="95" spans="1:527" s="8" customFormat="1" ht="18" customHeight="1" x14ac:dyDescent="0.25">
      <c r="A95" s="85" t="str">
        <f>Config!$B$23</f>
        <v>CALZ</v>
      </c>
      <c r="B95" s="80">
        <f>METAS!$BE$20</f>
        <v>20</v>
      </c>
      <c r="C95" s="61">
        <f>ROUNDUP((B95/12)*Config!$C$6,0)</f>
        <v>4</v>
      </c>
      <c r="D95" s="80">
        <f>ACUMULADO!$BD$24</f>
        <v>0</v>
      </c>
      <c r="E95" s="81">
        <f t="shared" si="26"/>
        <v>16.666666666666668</v>
      </c>
      <c r="F95" s="90"/>
      <c r="G95" s="86">
        <f t="shared" ref="G95:G96" si="27">IFERROR(ROUND(D95*100/B95,2),0)</f>
        <v>0</v>
      </c>
      <c r="H95" s="87">
        <f t="shared" si="23"/>
        <v>0</v>
      </c>
      <c r="I95" s="87" t="str">
        <f t="shared" si="24"/>
        <v/>
      </c>
      <c r="J95" s="88" t="str">
        <f t="shared" si="25"/>
        <v/>
      </c>
      <c r="K95"/>
      <c r="L95"/>
      <c r="M95"/>
      <c r="N95"/>
      <c r="O95"/>
      <c r="P95"/>
      <c r="Q95"/>
      <c r="R95"/>
      <c r="S95"/>
      <c r="U95" s="58"/>
      <c r="V95" s="78"/>
      <c r="W95" s="60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</row>
    <row r="96" spans="1:527" s="8" customFormat="1" ht="18" customHeight="1" x14ac:dyDescent="0.25">
      <c r="A96" s="85" t="str">
        <f>Config!$B$24</f>
        <v>PUEB</v>
      </c>
      <c r="B96" s="80">
        <f>METAS!$BF$20</f>
        <v>15</v>
      </c>
      <c r="C96" s="61">
        <f>ROUNDUP((B96/12)*Config!$C$6,0)</f>
        <v>3</v>
      </c>
      <c r="D96" s="80">
        <f>ACUMULADO!$BE$24</f>
        <v>0</v>
      </c>
      <c r="E96" s="81">
        <f t="shared" si="26"/>
        <v>16.666666666666668</v>
      </c>
      <c r="F96" s="90"/>
      <c r="G96" s="86">
        <f t="shared" si="27"/>
        <v>0</v>
      </c>
      <c r="H96" s="87">
        <f t="shared" si="23"/>
        <v>0</v>
      </c>
      <c r="I96" s="87" t="str">
        <f t="shared" si="24"/>
        <v/>
      </c>
      <c r="J96" s="88" t="str">
        <f t="shared" si="25"/>
        <v/>
      </c>
      <c r="K96"/>
      <c r="L96"/>
      <c r="M96"/>
      <c r="N96"/>
      <c r="O96"/>
      <c r="P96"/>
      <c r="Q96"/>
      <c r="R96"/>
      <c r="S96"/>
      <c r="U96" s="58"/>
      <c r="V96" s="78"/>
      <c r="W96" s="60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</row>
    <row r="97" spans="1:527" s="8" customFormat="1" ht="18" customHeight="1" x14ac:dyDescent="0.25">
      <c r="A97" s="4"/>
      <c r="B97"/>
      <c r="C97" s="63"/>
      <c r="D97" s="63"/>
      <c r="E97" s="64"/>
      <c r="F97" s="65"/>
      <c r="G97" s="65"/>
      <c r="H97" s="65"/>
      <c r="I97"/>
      <c r="J97"/>
      <c r="K97"/>
      <c r="L97"/>
      <c r="M97"/>
      <c r="N97"/>
      <c r="O97"/>
      <c r="P97"/>
      <c r="Q97"/>
      <c r="R97"/>
      <c r="S97"/>
      <c r="U97" s="58"/>
      <c r="V97" s="78"/>
      <c r="W97" s="60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</row>
    <row r="98" spans="1:527" s="8" customFormat="1" ht="18" customHeight="1" x14ac:dyDescent="0.25">
      <c r="A98" s="4"/>
      <c r="B98"/>
      <c r="C98" s="63"/>
      <c r="D98" s="64"/>
      <c r="E98" s="64"/>
      <c r="F98" s="65"/>
      <c r="G98" s="65"/>
      <c r="H98" s="65"/>
      <c r="I98"/>
      <c r="J98"/>
      <c r="K98"/>
      <c r="L98"/>
      <c r="M98"/>
      <c r="N98"/>
      <c r="O98"/>
      <c r="P98"/>
      <c r="Q98"/>
      <c r="R98"/>
      <c r="S98"/>
      <c r="U98" s="58"/>
      <c r="V98" s="78"/>
      <c r="W98" s="60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</row>
    <row r="99" spans="1:527" s="8" customFormat="1" ht="18" customHeight="1" x14ac:dyDescent="0.25">
      <c r="A99" s="4"/>
      <c r="B99"/>
      <c r="C99" s="63"/>
      <c r="D99" s="64"/>
      <c r="E99" s="64"/>
      <c r="F99" s="65"/>
      <c r="G99" s="65"/>
      <c r="H99" s="65"/>
      <c r="I99"/>
      <c r="J99"/>
      <c r="K99"/>
      <c r="L99"/>
      <c r="M99"/>
      <c r="N99"/>
      <c r="O99"/>
      <c r="P99"/>
      <c r="Q99"/>
      <c r="R99"/>
      <c r="S99"/>
      <c r="U99" s="58"/>
      <c r="V99" s="78"/>
      <c r="W99" s="60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</row>
    <row r="100" spans="1:527" s="8" customFormat="1" ht="18" customHeight="1" x14ac:dyDescent="0.25">
      <c r="A100" s="91"/>
      <c r="B100" s="65"/>
      <c r="C100" s="63"/>
      <c r="D100" s="65"/>
      <c r="E100" s="65"/>
      <c r="F100" s="65"/>
      <c r="G100" s="65"/>
      <c r="H100" s="65"/>
      <c r="I100" s="65"/>
      <c r="J100" s="65"/>
      <c r="K100"/>
      <c r="L100"/>
      <c r="M100"/>
      <c r="N100"/>
      <c r="O100"/>
      <c r="P100"/>
      <c r="Q100"/>
      <c r="R100"/>
      <c r="S100"/>
      <c r="U100" s="58"/>
      <c r="V100" s="78"/>
      <c r="W100" s="6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</row>
    <row r="101" spans="1:527" s="8" customFormat="1" ht="18" customHeight="1" x14ac:dyDescent="0.25">
      <c r="A101" s="91"/>
      <c r="B101" s="65"/>
      <c r="C101" s="63"/>
      <c r="D101" s="65"/>
      <c r="E101" s="65"/>
      <c r="F101" s="65"/>
      <c r="G101" s="65"/>
      <c r="H101" s="65"/>
      <c r="I101" s="65"/>
      <c r="J101" s="65"/>
      <c r="K101"/>
      <c r="L101"/>
      <c r="M101"/>
      <c r="N101"/>
      <c r="O101"/>
      <c r="P101"/>
      <c r="Q101"/>
      <c r="R101"/>
      <c r="S101"/>
      <c r="U101" s="58"/>
      <c r="V101" s="78"/>
      <c r="W101" s="60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</row>
    <row r="102" spans="1:527" s="8" customFormat="1" ht="18" customHeight="1" x14ac:dyDescent="0.25">
      <c r="A102" s="91"/>
      <c r="B102" s="65"/>
      <c r="C102" s="63"/>
      <c r="D102" s="65"/>
      <c r="E102" s="65"/>
      <c r="F102" s="65"/>
      <c r="G102" s="65"/>
      <c r="H102" s="65"/>
      <c r="I102" s="65"/>
      <c r="J102" s="65"/>
      <c r="K102"/>
      <c r="L102"/>
      <c r="M102"/>
      <c r="N102"/>
      <c r="O102"/>
      <c r="P102"/>
      <c r="Q102"/>
      <c r="R102"/>
      <c r="S102"/>
      <c r="U102" s="58"/>
      <c r="V102" s="78"/>
      <c r="W102" s="60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</row>
    <row r="103" spans="1:527" s="8" customFormat="1" ht="18" customHeight="1" x14ac:dyDescent="0.25">
      <c r="A103" s="91"/>
      <c r="B103" s="65"/>
      <c r="C103" s="63"/>
      <c r="D103" s="65"/>
      <c r="E103" s="65"/>
      <c r="F103" s="65"/>
      <c r="G103" s="65"/>
      <c r="H103" s="65"/>
      <c r="I103" s="65"/>
      <c r="J103" s="65"/>
      <c r="K103"/>
      <c r="L103"/>
      <c r="M103"/>
      <c r="N103"/>
      <c r="O103"/>
      <c r="P103"/>
      <c r="Q103"/>
      <c r="R103"/>
      <c r="S103"/>
      <c r="U103" s="58"/>
      <c r="V103" s="78"/>
      <c r="W103" s="60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</row>
    <row r="104" spans="1:527" s="8" customFormat="1" ht="18" customHeight="1" x14ac:dyDescent="0.25">
      <c r="A104" s="91"/>
      <c r="B104" s="65"/>
      <c r="C104" s="63"/>
      <c r="D104" s="65"/>
      <c r="E104" s="65"/>
      <c r="F104" s="65"/>
      <c r="G104" s="65"/>
      <c r="H104" s="65"/>
      <c r="I104" s="65"/>
      <c r="J104" s="65"/>
      <c r="K104"/>
      <c r="L104"/>
      <c r="M104"/>
      <c r="N104"/>
      <c r="O104"/>
      <c r="P104"/>
      <c r="Q104"/>
      <c r="R104"/>
      <c r="S104"/>
      <c r="U104" s="58"/>
      <c r="V104" s="78"/>
      <c r="W104" s="60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</row>
    <row r="105" spans="1:527" s="8" customFormat="1" ht="18" customHeight="1" x14ac:dyDescent="0.25">
      <c r="A105" s="4"/>
      <c r="B105"/>
      <c r="C105" s="63"/>
      <c r="D105" s="64"/>
      <c r="E105" s="64"/>
      <c r="F105" s="65"/>
      <c r="G105" s="65"/>
      <c r="H105" s="65"/>
      <c r="I105" s="65"/>
      <c r="J105" s="65"/>
      <c r="K105"/>
      <c r="L105"/>
      <c r="M105"/>
      <c r="N105"/>
      <c r="O105"/>
      <c r="P105"/>
      <c r="Q105"/>
      <c r="R105"/>
      <c r="S105"/>
      <c r="U105" s="58"/>
      <c r="V105" s="59" t="str">
        <f>A106</f>
        <v>FAMILIAS CON NIÑO(AS) MENORES DE 12 MESES Y GESTANTES RECIBEN ACOMPAÑAMIENTO A TRAVÉS DE SESIONES DEMOSTRATIVAS EN PREPARACIÓN DE ALIMENTOS</v>
      </c>
      <c r="W105" s="60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</row>
    <row r="106" spans="1:527" s="8" customFormat="1" ht="18" customHeight="1" x14ac:dyDescent="0.25">
      <c r="A106" s="66" t="str">
        <f>METAS!B21</f>
        <v>FAMILIAS CON NIÑO(AS) MENORES DE 12 MESES Y GESTANTES RECIBEN ACOMPAÑAMIENTO A TRAVÉS DE SESIONES DEMOSTRATIVAS EN PREPARACIÓN DE ALIMENTOS</v>
      </c>
      <c r="B106"/>
      <c r="C106" s="63"/>
      <c r="D106" s="64"/>
      <c r="E106" s="64"/>
      <c r="F106" s="65"/>
      <c r="G106" s="65"/>
      <c r="H106" s="65"/>
      <c r="I106" s="65"/>
      <c r="J106" s="65"/>
      <c r="K106" t="s">
        <v>508</v>
      </c>
      <c r="L106"/>
      <c r="M106"/>
      <c r="N106"/>
      <c r="O106"/>
      <c r="P106"/>
      <c r="Q106"/>
      <c r="R106"/>
      <c r="S106"/>
      <c r="U106" s="58"/>
      <c r="V106" s="89" t="str">
        <f>$V$1&amp;"  "&amp;V105&amp;"  "&amp;$V$3&amp;"  "&amp;$V$2</f>
        <v>RED. MOYOBAMBA:  FAMILIAS CON NIÑO(AS) MENORES DE 12 MESES Y GESTANTES RECIBEN ACOMPAÑAMIENTO A TRAVÉS DE SESIONES DEMOSTRATIVAS EN PREPARACIÓN DE ALIMENTOS  - POR MICROREDES :   ENERO - FEBRERO 2024</v>
      </c>
      <c r="W106" s="60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</row>
    <row r="107" spans="1:527" s="8" customFormat="1" ht="48" customHeight="1" x14ac:dyDescent="0.25">
      <c r="A107" s="68" t="s">
        <v>2</v>
      </c>
      <c r="B107" s="69" t="s">
        <v>87</v>
      </c>
      <c r="C107" s="70" t="s">
        <v>69</v>
      </c>
      <c r="D107" s="69" t="s">
        <v>775</v>
      </c>
      <c r="E107" s="69" t="s">
        <v>1</v>
      </c>
      <c r="F107" s="71"/>
      <c r="G107" s="72" t="s">
        <v>9</v>
      </c>
      <c r="H107" s="73" t="str">
        <f>"DEFICIENTE &lt;= "&amp;$E$3</f>
        <v>DEFICIENTE &lt;= 15</v>
      </c>
      <c r="I107" s="73" t="str">
        <f>"PROCESO &gt; "&amp;$E$3&amp;"  -  &lt; "&amp;$F$3</f>
        <v>PROCESO &gt; 15  -  &lt; 16.7</v>
      </c>
      <c r="J107" s="73" t="str">
        <f>"OPTIMO &gt;= "&amp;$F$3</f>
        <v>OPTIMO &gt;= 16.7</v>
      </c>
      <c r="K107"/>
      <c r="L107"/>
      <c r="M107"/>
      <c r="N107"/>
      <c r="O107"/>
      <c r="P107"/>
      <c r="Q107"/>
      <c r="R107"/>
      <c r="S107"/>
      <c r="U107" s="58"/>
      <c r="V107" s="59"/>
      <c r="W107" s="60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</row>
    <row r="108" spans="1:527" s="8" customFormat="1" ht="18" customHeight="1" thickBot="1" x14ac:dyDescent="0.3">
      <c r="A108" s="74" t="str">
        <f>Config!$B$15</f>
        <v>RED</v>
      </c>
      <c r="B108" s="75">
        <f>SUM(B109:B117)</f>
        <v>3078</v>
      </c>
      <c r="C108" s="75">
        <f>SUM(C109:C117)</f>
        <v>515</v>
      </c>
      <c r="D108" s="75">
        <f>SUM(D109:D117)</f>
        <v>731</v>
      </c>
      <c r="E108" s="75">
        <f>Config!$C$9</f>
        <v>16.666666666666668</v>
      </c>
      <c r="F108" s="76"/>
      <c r="G108" s="75">
        <f t="shared" ref="G108:G113" si="28">IFERROR(ROUND(D108*100/B108,2),0)</f>
        <v>23.75</v>
      </c>
      <c r="H108" s="77" t="str">
        <f t="shared" ref="H108:H117" si="29">IF(G108&lt;=$E$3,G108,"")</f>
        <v/>
      </c>
      <c r="I108" s="77" t="str">
        <f t="shared" ref="I108:I117" si="30">IF(G108&gt;$E$3,IF(G108&lt;$F$3,G108,""),"")</f>
        <v/>
      </c>
      <c r="J108" s="75">
        <f t="shared" ref="J108:J117" si="31">IF(G108&gt;=$F$3,G108,"")</f>
        <v>23.75</v>
      </c>
      <c r="K108"/>
      <c r="L108"/>
      <c r="M108"/>
      <c r="N108"/>
      <c r="O108"/>
      <c r="P108"/>
      <c r="Q108"/>
      <c r="R108"/>
      <c r="S108"/>
      <c r="U108" s="58"/>
      <c r="V108" s="59"/>
      <c r="W108" s="60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</row>
    <row r="109" spans="1:527" s="8" customFormat="1" ht="18" customHeight="1" x14ac:dyDescent="0.25">
      <c r="A109" s="79" t="str">
        <f>Config!$B$16</f>
        <v>HOSP</v>
      </c>
      <c r="B109" s="80">
        <f>METAS!$AW$21</f>
        <v>0</v>
      </c>
      <c r="C109" s="80">
        <f>ROUNDUP((B109/12)*Config!$C$6,0)</f>
        <v>0</v>
      </c>
      <c r="D109" s="80">
        <f>ACUMULADO!$AV$25</f>
        <v>0</v>
      </c>
      <c r="E109" s="81">
        <f>E108</f>
        <v>16.666666666666668</v>
      </c>
      <c r="F109" s="81"/>
      <c r="G109" s="82">
        <f t="shared" si="28"/>
        <v>0</v>
      </c>
      <c r="H109" s="83">
        <f t="shared" si="29"/>
        <v>0</v>
      </c>
      <c r="I109" s="83" t="str">
        <f t="shared" si="30"/>
        <v/>
      </c>
      <c r="J109" s="84" t="str">
        <f t="shared" si="31"/>
        <v/>
      </c>
      <c r="K109"/>
      <c r="L109"/>
      <c r="M109"/>
      <c r="N109"/>
      <c r="O109"/>
      <c r="P109"/>
      <c r="Q109"/>
      <c r="R109"/>
      <c r="S109"/>
      <c r="U109" s="58"/>
      <c r="V109" s="59"/>
      <c r="W109" s="60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</row>
    <row r="110" spans="1:527" s="8" customFormat="1" ht="18" customHeight="1" x14ac:dyDescent="0.25">
      <c r="A110" s="85" t="str">
        <f>Config!$B$17</f>
        <v>LLUI</v>
      </c>
      <c r="B110" s="80">
        <f>METAS!$AY$21</f>
        <v>1223</v>
      </c>
      <c r="C110" s="61">
        <f>ROUNDUP((B110/12)*Config!$C$6,0)</f>
        <v>204</v>
      </c>
      <c r="D110" s="80">
        <f>ACUMULADO!$AX$25</f>
        <v>329</v>
      </c>
      <c r="E110" s="81">
        <f t="shared" ref="E110:E117" si="32">E109</f>
        <v>16.666666666666668</v>
      </c>
      <c r="F110" s="90"/>
      <c r="G110" s="86">
        <f t="shared" si="28"/>
        <v>26.9</v>
      </c>
      <c r="H110" s="87" t="str">
        <f t="shared" si="29"/>
        <v/>
      </c>
      <c r="I110" s="87" t="str">
        <f t="shared" si="30"/>
        <v/>
      </c>
      <c r="J110" s="88">
        <f t="shared" si="31"/>
        <v>26.9</v>
      </c>
      <c r="K110"/>
      <c r="L110"/>
      <c r="M110"/>
      <c r="N110"/>
      <c r="O110"/>
      <c r="P110"/>
      <c r="Q110"/>
      <c r="R110"/>
      <c r="S110"/>
      <c r="U110" s="58"/>
      <c r="V110" s="59"/>
      <c r="W110" s="6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</row>
    <row r="111" spans="1:527" s="8" customFormat="1" ht="18" customHeight="1" x14ac:dyDescent="0.25">
      <c r="A111" s="85" t="str">
        <f>Config!$B$18</f>
        <v>JERI</v>
      </c>
      <c r="B111" s="80">
        <f>METAS!$AZ$21</f>
        <v>136</v>
      </c>
      <c r="C111" s="61">
        <f>ROUNDUP((B111/12)*Config!$C$6,0)</f>
        <v>23</v>
      </c>
      <c r="D111" s="80">
        <f>ACUMULADO!$AY$25</f>
        <v>13</v>
      </c>
      <c r="E111" s="81">
        <f t="shared" si="32"/>
        <v>16.666666666666668</v>
      </c>
      <c r="F111" s="90"/>
      <c r="G111" s="86">
        <f t="shared" si="28"/>
        <v>9.56</v>
      </c>
      <c r="H111" s="87">
        <f t="shared" si="29"/>
        <v>9.56</v>
      </c>
      <c r="I111" s="87" t="str">
        <f t="shared" si="30"/>
        <v/>
      </c>
      <c r="J111" s="88" t="str">
        <f t="shared" si="31"/>
        <v/>
      </c>
      <c r="K111"/>
      <c r="L111"/>
      <c r="M111"/>
      <c r="N111"/>
      <c r="O111"/>
      <c r="P111"/>
      <c r="Q111"/>
      <c r="R111"/>
      <c r="S111"/>
      <c r="U111" s="58"/>
      <c r="V111" s="9"/>
      <c r="W111" s="60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</row>
    <row r="112" spans="1:527" s="8" customFormat="1" ht="18" customHeight="1" x14ac:dyDescent="0.25">
      <c r="A112" s="85" t="str">
        <f>Config!$B$19</f>
        <v>YANT</v>
      </c>
      <c r="B112" s="80">
        <f>METAS!$BA$21</f>
        <v>229</v>
      </c>
      <c r="C112" s="61">
        <f>ROUNDUP((B112/12)*Config!$C$6,0)</f>
        <v>39</v>
      </c>
      <c r="D112" s="80">
        <f>ACUMULADO!$AZ$25</f>
        <v>74</v>
      </c>
      <c r="E112" s="81">
        <f t="shared" si="32"/>
        <v>16.666666666666668</v>
      </c>
      <c r="F112" s="90"/>
      <c r="G112" s="86">
        <f t="shared" si="28"/>
        <v>32.31</v>
      </c>
      <c r="H112" s="87" t="str">
        <f t="shared" si="29"/>
        <v/>
      </c>
      <c r="I112" s="87" t="str">
        <f t="shared" si="30"/>
        <v/>
      </c>
      <c r="J112" s="88">
        <f t="shared" si="31"/>
        <v>32.31</v>
      </c>
      <c r="K112"/>
      <c r="L112"/>
      <c r="M112"/>
      <c r="N112"/>
      <c r="O112"/>
      <c r="P112"/>
      <c r="Q112"/>
      <c r="R112"/>
      <c r="S112"/>
      <c r="U112" s="58"/>
      <c r="V112" s="9"/>
      <c r="W112" s="60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</row>
    <row r="113" spans="1:527" s="8" customFormat="1" ht="18" customHeight="1" x14ac:dyDescent="0.25">
      <c r="A113" s="85" t="str">
        <f>Config!$B$20</f>
        <v>SORI</v>
      </c>
      <c r="B113" s="80">
        <f>METAS!$BB$21</f>
        <v>654</v>
      </c>
      <c r="C113" s="61">
        <f>ROUNDUP((B113/12)*Config!$C$6,0)</f>
        <v>109</v>
      </c>
      <c r="D113" s="80">
        <f>ACUMULADO!$BA$25</f>
        <v>120</v>
      </c>
      <c r="E113" s="81">
        <f t="shared" si="32"/>
        <v>16.666666666666668</v>
      </c>
      <c r="F113" s="90"/>
      <c r="G113" s="86">
        <f t="shared" si="28"/>
        <v>18.350000000000001</v>
      </c>
      <c r="H113" s="87" t="str">
        <f t="shared" si="29"/>
        <v/>
      </c>
      <c r="I113" s="87" t="str">
        <f t="shared" si="30"/>
        <v/>
      </c>
      <c r="J113" s="88">
        <f t="shared" si="31"/>
        <v>18.350000000000001</v>
      </c>
      <c r="K113"/>
      <c r="L113"/>
      <c r="M113"/>
      <c r="N113"/>
      <c r="O113"/>
      <c r="P113"/>
      <c r="Q113"/>
      <c r="R113"/>
      <c r="S113"/>
      <c r="U113" s="58"/>
      <c r="V113" s="9"/>
      <c r="W113" s="60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</row>
    <row r="114" spans="1:527" s="8" customFormat="1" ht="18" customHeight="1" x14ac:dyDescent="0.25">
      <c r="A114" s="85" t="str">
        <f>Config!$B$21</f>
        <v>JEPE</v>
      </c>
      <c r="B114" s="80">
        <f>METAS!$BC$21</f>
        <v>263</v>
      </c>
      <c r="C114" s="61">
        <f>ROUNDUP((B114/12)*Config!$C$6,0)</f>
        <v>44</v>
      </c>
      <c r="D114" s="80">
        <f>ACUMULADO!$BB$25</f>
        <v>76</v>
      </c>
      <c r="E114" s="81">
        <f t="shared" si="32"/>
        <v>16.666666666666668</v>
      </c>
      <c r="F114" s="90"/>
      <c r="G114" s="86">
        <f>IFERROR(ROUND(D114*100/B114,2),0)</f>
        <v>28.9</v>
      </c>
      <c r="H114" s="87" t="str">
        <f t="shared" si="29"/>
        <v/>
      </c>
      <c r="I114" s="87" t="str">
        <f t="shared" si="30"/>
        <v/>
      </c>
      <c r="J114" s="88">
        <f t="shared" si="31"/>
        <v>28.9</v>
      </c>
      <c r="K114"/>
      <c r="L114"/>
      <c r="M114"/>
      <c r="N114"/>
      <c r="O114"/>
      <c r="P114"/>
      <c r="Q114"/>
      <c r="R114"/>
      <c r="S114"/>
      <c r="U114" s="58"/>
      <c r="V114" s="78"/>
      <c r="W114" s="60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</row>
    <row r="115" spans="1:527" s="8" customFormat="1" ht="18" customHeight="1" x14ac:dyDescent="0.25">
      <c r="A115" s="85" t="str">
        <f>Config!$B$22</f>
        <v>ROQU</v>
      </c>
      <c r="B115" s="80">
        <f>METAS!$BD$21</f>
        <v>215</v>
      </c>
      <c r="C115" s="61">
        <f>ROUNDUP((B115/12)*Config!$C$6,0)</f>
        <v>36</v>
      </c>
      <c r="D115" s="80">
        <f>ACUMULADO!$BC$25</f>
        <v>40</v>
      </c>
      <c r="E115" s="81">
        <f t="shared" si="32"/>
        <v>16.666666666666668</v>
      </c>
      <c r="F115" s="90"/>
      <c r="G115" s="86">
        <f>IFERROR(ROUND(D115*100/B115,2),0)</f>
        <v>18.600000000000001</v>
      </c>
      <c r="H115" s="87" t="str">
        <f t="shared" si="29"/>
        <v/>
      </c>
      <c r="I115" s="87" t="str">
        <f t="shared" si="30"/>
        <v/>
      </c>
      <c r="J115" s="88">
        <f t="shared" si="31"/>
        <v>18.600000000000001</v>
      </c>
      <c r="K115"/>
      <c r="L115"/>
      <c r="M115"/>
      <c r="N115"/>
      <c r="O115"/>
      <c r="P115"/>
      <c r="Q115"/>
      <c r="R115"/>
      <c r="S115"/>
      <c r="U115" s="58"/>
      <c r="V115" s="78"/>
      <c r="W115" s="60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</row>
    <row r="116" spans="1:527" s="8" customFormat="1" ht="18" customHeight="1" x14ac:dyDescent="0.25">
      <c r="A116" s="85" t="str">
        <f>Config!$B$23</f>
        <v>CALZ</v>
      </c>
      <c r="B116" s="80">
        <f>METAS!$BE$21</f>
        <v>162</v>
      </c>
      <c r="C116" s="61">
        <f>ROUNDUP((B116/12)*Config!$C$6,0)</f>
        <v>27</v>
      </c>
      <c r="D116" s="80">
        <f>ACUMULADO!$BD$25</f>
        <v>48</v>
      </c>
      <c r="E116" s="81">
        <f t="shared" si="32"/>
        <v>16.666666666666668</v>
      </c>
      <c r="F116" s="90"/>
      <c r="G116" s="86">
        <f t="shared" ref="G116:G117" si="33">IFERROR(ROUND(D116*100/B116,2),0)</f>
        <v>29.63</v>
      </c>
      <c r="H116" s="87" t="str">
        <f t="shared" si="29"/>
        <v/>
      </c>
      <c r="I116" s="87" t="str">
        <f t="shared" si="30"/>
        <v/>
      </c>
      <c r="J116" s="88">
        <f t="shared" si="31"/>
        <v>29.63</v>
      </c>
      <c r="K116"/>
      <c r="L116"/>
      <c r="M116"/>
      <c r="N116"/>
      <c r="O116"/>
      <c r="P116"/>
      <c r="Q116"/>
      <c r="R116"/>
      <c r="S116"/>
      <c r="U116" s="58"/>
      <c r="V116" s="78"/>
      <c r="W116" s="60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</row>
    <row r="117" spans="1:527" s="8" customFormat="1" ht="18" customHeight="1" x14ac:dyDescent="0.25">
      <c r="A117" s="85" t="str">
        <f>Config!$B$24</f>
        <v>PUEB</v>
      </c>
      <c r="B117" s="80">
        <f>METAS!$BF$21</f>
        <v>196</v>
      </c>
      <c r="C117" s="61">
        <f>ROUNDUP((B117/12)*Config!$C$6,0)</f>
        <v>33</v>
      </c>
      <c r="D117" s="80">
        <f>ACUMULADO!$BE$25</f>
        <v>31</v>
      </c>
      <c r="E117" s="81">
        <f t="shared" si="32"/>
        <v>16.666666666666668</v>
      </c>
      <c r="F117" s="90"/>
      <c r="G117" s="86">
        <f t="shared" si="33"/>
        <v>15.82</v>
      </c>
      <c r="H117" s="87" t="str">
        <f t="shared" si="29"/>
        <v/>
      </c>
      <c r="I117" s="87">
        <f t="shared" si="30"/>
        <v>15.82</v>
      </c>
      <c r="J117" s="88" t="str">
        <f t="shared" si="31"/>
        <v/>
      </c>
      <c r="K117"/>
      <c r="L117"/>
      <c r="M117"/>
      <c r="N117"/>
      <c r="O117"/>
      <c r="P117"/>
      <c r="Q117"/>
      <c r="R117"/>
      <c r="S117"/>
      <c r="U117" s="58"/>
      <c r="V117" s="78"/>
      <c r="W117" s="60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</row>
    <row r="118" spans="1:527" s="8" customFormat="1" ht="18" customHeight="1" x14ac:dyDescent="0.25">
      <c r="A118" s="91"/>
      <c r="B118" s="65"/>
      <c r="C118" s="63"/>
      <c r="D118" s="63"/>
      <c r="E118" s="65"/>
      <c r="F118" s="65"/>
      <c r="G118" s="65"/>
      <c r="H118" s="65"/>
      <c r="I118" s="65"/>
      <c r="J118" s="65"/>
      <c r="K118"/>
      <c r="L118"/>
      <c r="M118"/>
      <c r="N118"/>
      <c r="O118"/>
      <c r="P118"/>
      <c r="Q118"/>
      <c r="R118"/>
      <c r="S118"/>
      <c r="U118" s="58"/>
      <c r="V118" s="78"/>
      <c r="W118" s="60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</row>
    <row r="119" spans="1:527" s="8" customFormat="1" ht="18" customHeight="1" x14ac:dyDescent="0.25">
      <c r="A119" s="91"/>
      <c r="B119" s="65"/>
      <c r="C119" s="63"/>
      <c r="D119" s="65"/>
      <c r="E119" s="65"/>
      <c r="F119" s="65"/>
      <c r="G119" s="65"/>
      <c r="H119" s="65"/>
      <c r="I119" s="65"/>
      <c r="J119" s="65"/>
      <c r="K119"/>
      <c r="L119"/>
      <c r="M119"/>
      <c r="N119"/>
      <c r="O119"/>
      <c r="P119"/>
      <c r="Q119"/>
      <c r="R119"/>
      <c r="S119"/>
      <c r="U119" s="58"/>
      <c r="V119" s="78"/>
      <c r="W119" s="60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</row>
    <row r="120" spans="1:527" s="8" customFormat="1" ht="18" customHeight="1" x14ac:dyDescent="0.25">
      <c r="A120" s="91"/>
      <c r="B120" s="65"/>
      <c r="C120" s="63"/>
      <c r="D120" s="65"/>
      <c r="E120" s="65"/>
      <c r="F120" s="65"/>
      <c r="G120" s="65"/>
      <c r="H120" s="65"/>
      <c r="I120" s="65"/>
      <c r="J120" s="65"/>
      <c r="K120"/>
      <c r="L120"/>
      <c r="M120"/>
      <c r="N120"/>
      <c r="O120"/>
      <c r="P120"/>
      <c r="Q120"/>
      <c r="R120"/>
      <c r="S120"/>
      <c r="U120" s="58"/>
      <c r="V120" s="78"/>
      <c r="W120" s="6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</row>
    <row r="121" spans="1:527" ht="18" customHeight="1" x14ac:dyDescent="0.25">
      <c r="A121" s="91"/>
      <c r="B121" s="65"/>
      <c r="D121" s="65"/>
      <c r="E121" s="65"/>
      <c r="I121" s="65"/>
      <c r="J121" s="65"/>
      <c r="T121" s="8"/>
      <c r="W121" s="60"/>
    </row>
    <row r="122" spans="1:527" ht="18" customHeight="1" x14ac:dyDescent="0.25">
      <c r="A122" s="91"/>
      <c r="B122" s="65"/>
      <c r="D122" s="65"/>
      <c r="E122" s="65"/>
      <c r="I122" s="65"/>
      <c r="J122" s="65"/>
      <c r="T122" s="8"/>
      <c r="W122" s="60"/>
    </row>
    <row r="123" spans="1:527" ht="18" customHeight="1" x14ac:dyDescent="0.25">
      <c r="A123" s="94"/>
      <c r="B123" s="65"/>
      <c r="D123" s="65"/>
      <c r="E123" s="65"/>
      <c r="I123" s="65"/>
      <c r="J123" s="65"/>
      <c r="T123" s="8"/>
      <c r="W123" s="60"/>
      <c r="PN123">
        <v>0</v>
      </c>
      <c r="PO123">
        <v>0</v>
      </c>
      <c r="PP123">
        <v>0</v>
      </c>
      <c r="PQ123">
        <v>0</v>
      </c>
      <c r="PR123">
        <v>0</v>
      </c>
      <c r="PS123">
        <v>0</v>
      </c>
      <c r="PT123">
        <v>0</v>
      </c>
      <c r="PU123">
        <v>0</v>
      </c>
      <c r="PV123">
        <v>0</v>
      </c>
      <c r="PW123">
        <v>0</v>
      </c>
      <c r="PX123">
        <v>0</v>
      </c>
      <c r="PY123">
        <v>0</v>
      </c>
      <c r="PZ123">
        <v>0</v>
      </c>
      <c r="QA123">
        <v>0</v>
      </c>
      <c r="QB123">
        <v>0</v>
      </c>
      <c r="QC123">
        <v>0</v>
      </c>
      <c r="QD123">
        <v>0</v>
      </c>
      <c r="QE123">
        <v>0</v>
      </c>
      <c r="QF123">
        <v>0</v>
      </c>
      <c r="QG123">
        <v>0</v>
      </c>
      <c r="QH123">
        <v>0</v>
      </c>
      <c r="QI123">
        <v>0</v>
      </c>
      <c r="QJ123">
        <v>0</v>
      </c>
      <c r="QK123">
        <v>0</v>
      </c>
      <c r="QL123">
        <v>0</v>
      </c>
      <c r="QM123">
        <v>0</v>
      </c>
      <c r="QN123">
        <v>0</v>
      </c>
      <c r="QO123">
        <v>0</v>
      </c>
      <c r="QP123">
        <v>0</v>
      </c>
      <c r="QQ123">
        <v>0</v>
      </c>
      <c r="QR123">
        <v>0</v>
      </c>
      <c r="QS123">
        <v>0</v>
      </c>
      <c r="QT123">
        <v>0</v>
      </c>
      <c r="QU123">
        <v>0</v>
      </c>
      <c r="QV123">
        <v>0</v>
      </c>
      <c r="QW123">
        <v>0</v>
      </c>
      <c r="QX123">
        <v>0</v>
      </c>
      <c r="QY123">
        <v>0</v>
      </c>
      <c r="QZ123">
        <v>0</v>
      </c>
      <c r="RA123">
        <v>0</v>
      </c>
      <c r="RB123">
        <v>0</v>
      </c>
      <c r="RC123">
        <v>0</v>
      </c>
      <c r="RD123">
        <v>0</v>
      </c>
      <c r="RE123">
        <v>0</v>
      </c>
      <c r="RF123">
        <v>0</v>
      </c>
      <c r="RG123">
        <v>0</v>
      </c>
      <c r="RH123">
        <v>0</v>
      </c>
      <c r="RI123">
        <v>0</v>
      </c>
      <c r="RJ123">
        <v>0</v>
      </c>
      <c r="RK123">
        <v>0</v>
      </c>
      <c r="RL123">
        <v>0</v>
      </c>
      <c r="RM123">
        <v>0</v>
      </c>
      <c r="RN123">
        <v>0</v>
      </c>
      <c r="RO123">
        <v>0</v>
      </c>
      <c r="RP123">
        <v>0</v>
      </c>
      <c r="RQ123">
        <v>0</v>
      </c>
      <c r="RR123">
        <v>0</v>
      </c>
      <c r="RS123">
        <v>0</v>
      </c>
      <c r="RT123">
        <v>0</v>
      </c>
      <c r="RU123">
        <v>0</v>
      </c>
      <c r="RV123">
        <v>0</v>
      </c>
      <c r="RW123">
        <v>0</v>
      </c>
      <c r="RX123">
        <v>0</v>
      </c>
      <c r="RY123">
        <v>0</v>
      </c>
      <c r="RZ123">
        <v>0</v>
      </c>
      <c r="SA123">
        <v>0</v>
      </c>
      <c r="SB123">
        <v>0</v>
      </c>
      <c r="SC123">
        <v>0</v>
      </c>
      <c r="SD123">
        <v>0</v>
      </c>
      <c r="SE123">
        <v>0</v>
      </c>
      <c r="SF123">
        <v>0</v>
      </c>
      <c r="SG123">
        <v>0</v>
      </c>
      <c r="SH123">
        <v>0</v>
      </c>
      <c r="SI123">
        <v>0</v>
      </c>
      <c r="SJ123">
        <v>0</v>
      </c>
      <c r="SK123">
        <v>0</v>
      </c>
      <c r="SL123">
        <v>0</v>
      </c>
      <c r="SM123">
        <v>0</v>
      </c>
      <c r="SN123">
        <v>0</v>
      </c>
      <c r="SO123">
        <v>0</v>
      </c>
      <c r="SP123">
        <v>0</v>
      </c>
      <c r="SQ123">
        <v>0</v>
      </c>
      <c r="SR123">
        <v>0</v>
      </c>
      <c r="SS123">
        <v>0</v>
      </c>
      <c r="ST123">
        <v>0</v>
      </c>
      <c r="SU123">
        <v>0</v>
      </c>
      <c r="SV123">
        <v>0</v>
      </c>
      <c r="SW123">
        <v>0</v>
      </c>
      <c r="SX123">
        <v>0</v>
      </c>
      <c r="SY123">
        <v>0</v>
      </c>
      <c r="SZ123">
        <v>0</v>
      </c>
      <c r="TA123">
        <v>0</v>
      </c>
      <c r="TB123">
        <v>0</v>
      </c>
      <c r="TC123">
        <v>0</v>
      </c>
      <c r="TD123">
        <v>0</v>
      </c>
      <c r="TE123">
        <v>0</v>
      </c>
      <c r="TF123">
        <v>0</v>
      </c>
      <c r="TG123">
        <v>0</v>
      </c>
    </row>
    <row r="124" spans="1:527" ht="18" customHeight="1" x14ac:dyDescent="0.25">
      <c r="A124" s="91"/>
      <c r="B124" s="65"/>
      <c r="D124" s="65"/>
      <c r="E124" s="65"/>
      <c r="I124" s="65"/>
      <c r="J124" s="65"/>
      <c r="T124" s="8"/>
      <c r="W124" s="60"/>
    </row>
    <row r="125" spans="1:527" ht="18" customHeight="1" x14ac:dyDescent="0.25">
      <c r="B125" s="65"/>
      <c r="D125" s="65"/>
      <c r="E125" s="65"/>
      <c r="I125" s="65"/>
      <c r="J125" s="65"/>
      <c r="T125" s="8"/>
      <c r="W125" s="60"/>
    </row>
    <row r="126" spans="1:527" ht="18" customHeight="1" x14ac:dyDescent="0.25">
      <c r="I126" s="65"/>
      <c r="J126" s="65"/>
      <c r="T126" s="8"/>
      <c r="V126" s="59" t="str">
        <f>A127</f>
        <v xml:space="preserve">FAMILIAS CON NIÑOS MENORES DE 12 MESES RECIBEN ACOMPAÑAMIENTO A  TRAVÉS DE LA CONSEJERIA </v>
      </c>
      <c r="W126" s="60"/>
    </row>
    <row r="127" spans="1:527" ht="18" customHeight="1" x14ac:dyDescent="0.25">
      <c r="A127" s="66" t="str">
        <f>METAS!B22</f>
        <v xml:space="preserve">FAMILIAS CON NIÑOS MENORES DE 12 MESES RECIBEN ACOMPAÑAMIENTO A  TRAVÉS DE LA CONSEJERIA </v>
      </c>
      <c r="I127" s="65"/>
      <c r="J127" s="65"/>
      <c r="K127" t="s">
        <v>508</v>
      </c>
      <c r="T127" s="8"/>
      <c r="V127" s="89" t="str">
        <f>$V$1&amp;"  "&amp;V126&amp;"  "&amp;$V$3&amp;"  "&amp;$V$2</f>
        <v>RED. MOYOBAMBA:  FAMILIAS CON NIÑOS MENORES DE 12 MESES RECIBEN ACOMPAÑAMIENTO A  TRAVÉS DE LA CONSEJERIA   - POR MICROREDES :   ENERO - FEBRERO 2024</v>
      </c>
      <c r="W127" s="60"/>
    </row>
    <row r="128" spans="1:527" ht="48" customHeight="1" x14ac:dyDescent="0.25">
      <c r="A128" s="68" t="s">
        <v>2</v>
      </c>
      <c r="B128" s="69" t="s">
        <v>87</v>
      </c>
      <c r="C128" s="70" t="s">
        <v>69</v>
      </c>
      <c r="D128" s="69" t="s">
        <v>775</v>
      </c>
      <c r="E128" s="69" t="s">
        <v>1</v>
      </c>
      <c r="F128" s="71"/>
      <c r="G128" s="72" t="s">
        <v>9</v>
      </c>
      <c r="H128" s="73" t="str">
        <f>"DEFICIENTE &lt;= "&amp;$E$3</f>
        <v>DEFICIENTE &lt;= 15</v>
      </c>
      <c r="I128" s="73" t="str">
        <f>"PROCESO &gt; "&amp;$E$3&amp;"  -  &lt; "&amp;$F$3</f>
        <v>PROCESO &gt; 15  -  &lt; 16.7</v>
      </c>
      <c r="J128" s="73" t="str">
        <f>"OPTIMO &gt;= "&amp;$F$3</f>
        <v>OPTIMO &gt;= 16.7</v>
      </c>
      <c r="T128" s="8"/>
      <c r="V128" s="59"/>
      <c r="W128" s="60"/>
    </row>
    <row r="129" spans="1:527" ht="18" customHeight="1" thickBot="1" x14ac:dyDescent="0.3">
      <c r="A129" s="74" t="str">
        <f>Config!$B$15</f>
        <v>RED</v>
      </c>
      <c r="B129" s="75">
        <f>SUM(B130:B138)</f>
        <v>1113</v>
      </c>
      <c r="C129" s="75">
        <f>SUM(C130:C138)</f>
        <v>189</v>
      </c>
      <c r="D129" s="75">
        <f>SUM(D130:D138)</f>
        <v>0</v>
      </c>
      <c r="E129" s="75">
        <f>Config!$C$9</f>
        <v>16.666666666666668</v>
      </c>
      <c r="F129" s="76"/>
      <c r="G129" s="75">
        <f t="shared" ref="G129:G134" si="34">IFERROR(ROUND(D129*100/B129,2),0)</f>
        <v>0</v>
      </c>
      <c r="H129" s="77">
        <f t="shared" ref="H129:H138" si="35">IF(G129&lt;=$E$3,G129,"")</f>
        <v>0</v>
      </c>
      <c r="I129" s="77" t="str">
        <f t="shared" ref="I129:I138" si="36">IF(G129&gt;$E$3,IF(G129&lt;$F$3,G129,""),"")</f>
        <v/>
      </c>
      <c r="J129" s="75" t="str">
        <f t="shared" ref="J129:J138" si="37">IF(G129&gt;=$F$3,G129,"")</f>
        <v/>
      </c>
      <c r="T129" s="8"/>
      <c r="V129" s="59"/>
      <c r="W129" s="60"/>
    </row>
    <row r="130" spans="1:527" ht="18" customHeight="1" x14ac:dyDescent="0.25">
      <c r="A130" s="79" t="str">
        <f>Config!$B$16</f>
        <v>HOSP</v>
      </c>
      <c r="B130" s="80">
        <f>METAS!$AW$22</f>
        <v>0</v>
      </c>
      <c r="C130" s="80">
        <f>ROUNDUP((B130/12)*Config!$C$6,0)</f>
        <v>0</v>
      </c>
      <c r="D130" s="80">
        <f>ACUMULADO!$AV$26</f>
        <v>0</v>
      </c>
      <c r="E130" s="81">
        <f>E129</f>
        <v>16.666666666666668</v>
      </c>
      <c r="F130" s="81"/>
      <c r="G130" s="82">
        <f t="shared" si="34"/>
        <v>0</v>
      </c>
      <c r="H130" s="83">
        <f t="shared" si="35"/>
        <v>0</v>
      </c>
      <c r="I130" s="83" t="str">
        <f t="shared" si="36"/>
        <v/>
      </c>
      <c r="J130" s="84" t="str">
        <f t="shared" si="37"/>
        <v/>
      </c>
      <c r="T130" s="8"/>
      <c r="V130" s="59"/>
      <c r="W130" s="60"/>
    </row>
    <row r="131" spans="1:527" ht="18" customHeight="1" x14ac:dyDescent="0.25">
      <c r="A131" s="85" t="str">
        <f>Config!$B$17</f>
        <v>LLUI</v>
      </c>
      <c r="B131" s="80">
        <f>METAS!$AY$22</f>
        <v>439</v>
      </c>
      <c r="C131" s="61">
        <f>ROUNDUP((B131/12)*Config!$C$6,0)</f>
        <v>74</v>
      </c>
      <c r="D131" s="80">
        <f>ACUMULADO!$AX$26</f>
        <v>0</v>
      </c>
      <c r="E131" s="81">
        <f t="shared" ref="E131:E138" si="38">E130</f>
        <v>16.666666666666668</v>
      </c>
      <c r="F131" s="90"/>
      <c r="G131" s="86">
        <f t="shared" si="34"/>
        <v>0</v>
      </c>
      <c r="H131" s="87">
        <f t="shared" si="35"/>
        <v>0</v>
      </c>
      <c r="I131" s="87" t="str">
        <f t="shared" si="36"/>
        <v/>
      </c>
      <c r="J131" s="88" t="str">
        <f t="shared" si="37"/>
        <v/>
      </c>
      <c r="T131" s="8"/>
      <c r="V131" s="59"/>
      <c r="W131" s="60"/>
    </row>
    <row r="132" spans="1:527" ht="18" customHeight="1" x14ac:dyDescent="0.25">
      <c r="A132" s="85" t="str">
        <f>Config!$B$18</f>
        <v>JERI</v>
      </c>
      <c r="B132" s="80">
        <f>METAS!$AZ$22</f>
        <v>50</v>
      </c>
      <c r="C132" s="61">
        <f>ROUNDUP((B132/12)*Config!$C$6,0)</f>
        <v>9</v>
      </c>
      <c r="D132" s="80">
        <f>ACUMULADO!$AY$26</f>
        <v>0</v>
      </c>
      <c r="E132" s="81">
        <f t="shared" si="38"/>
        <v>16.666666666666668</v>
      </c>
      <c r="F132" s="90"/>
      <c r="G132" s="86">
        <f t="shared" si="34"/>
        <v>0</v>
      </c>
      <c r="H132" s="87">
        <f t="shared" si="35"/>
        <v>0</v>
      </c>
      <c r="I132" s="87" t="str">
        <f t="shared" si="36"/>
        <v/>
      </c>
      <c r="J132" s="88" t="str">
        <f t="shared" si="37"/>
        <v/>
      </c>
      <c r="T132" s="8"/>
      <c r="V132" s="9"/>
      <c r="W132" s="60"/>
    </row>
    <row r="133" spans="1:527" ht="18" customHeight="1" x14ac:dyDescent="0.25">
      <c r="A133" s="85" t="str">
        <f>Config!$B$19</f>
        <v>YANT</v>
      </c>
      <c r="B133" s="80">
        <f>METAS!$BA$22</f>
        <v>82</v>
      </c>
      <c r="C133" s="61">
        <f>ROUNDUP((B133/12)*Config!$C$6,0)</f>
        <v>14</v>
      </c>
      <c r="D133" s="80">
        <f>ACUMULADO!$AZ$26</f>
        <v>0</v>
      </c>
      <c r="E133" s="81">
        <f t="shared" si="38"/>
        <v>16.666666666666668</v>
      </c>
      <c r="F133" s="90"/>
      <c r="G133" s="86">
        <f t="shared" si="34"/>
        <v>0</v>
      </c>
      <c r="H133" s="87">
        <f t="shared" si="35"/>
        <v>0</v>
      </c>
      <c r="I133" s="87" t="str">
        <f t="shared" si="36"/>
        <v/>
      </c>
      <c r="J133" s="88" t="str">
        <f t="shared" si="37"/>
        <v/>
      </c>
      <c r="T133" s="8"/>
      <c r="V133" s="9"/>
      <c r="W133" s="60"/>
    </row>
    <row r="134" spans="1:527" ht="18" customHeight="1" x14ac:dyDescent="0.25">
      <c r="A134" s="85" t="str">
        <f>Config!$B$20</f>
        <v>SORI</v>
      </c>
      <c r="B134" s="80">
        <f>METAS!$BB$22</f>
        <v>240</v>
      </c>
      <c r="C134" s="61">
        <f>ROUNDUP((B134/12)*Config!$C$6,0)</f>
        <v>40</v>
      </c>
      <c r="D134" s="80">
        <f>ACUMULADO!$BA$26</f>
        <v>0</v>
      </c>
      <c r="E134" s="81">
        <f t="shared" si="38"/>
        <v>16.666666666666668</v>
      </c>
      <c r="F134" s="90"/>
      <c r="G134" s="86">
        <f t="shared" si="34"/>
        <v>0</v>
      </c>
      <c r="H134" s="87">
        <f t="shared" si="35"/>
        <v>0</v>
      </c>
      <c r="I134" s="87" t="str">
        <f t="shared" si="36"/>
        <v/>
      </c>
      <c r="J134" s="88" t="str">
        <f t="shared" si="37"/>
        <v/>
      </c>
      <c r="T134" s="8"/>
      <c r="V134" s="9"/>
      <c r="W134" s="60"/>
    </row>
    <row r="135" spans="1:527" ht="18" customHeight="1" x14ac:dyDescent="0.25">
      <c r="A135" s="85" t="str">
        <f>Config!$B$21</f>
        <v>JEPE</v>
      </c>
      <c r="B135" s="80">
        <f>METAS!$BC$22</f>
        <v>98</v>
      </c>
      <c r="C135" s="61">
        <f>ROUNDUP((B135/12)*Config!$C$6,0)</f>
        <v>17</v>
      </c>
      <c r="D135" s="80">
        <f>ACUMULADO!$BB$26</f>
        <v>0</v>
      </c>
      <c r="E135" s="81">
        <f t="shared" si="38"/>
        <v>16.666666666666668</v>
      </c>
      <c r="F135" s="90"/>
      <c r="G135" s="86">
        <f>IFERROR(ROUND(D135*100/B135,2),0)</f>
        <v>0</v>
      </c>
      <c r="H135" s="87">
        <f t="shared" si="35"/>
        <v>0</v>
      </c>
      <c r="I135" s="87" t="str">
        <f t="shared" si="36"/>
        <v/>
      </c>
      <c r="J135" s="88" t="str">
        <f t="shared" si="37"/>
        <v/>
      </c>
      <c r="T135" s="8"/>
      <c r="V135" s="9"/>
      <c r="W135" s="60"/>
    </row>
    <row r="136" spans="1:527" ht="18" customHeight="1" x14ac:dyDescent="0.25">
      <c r="A136" s="85" t="str">
        <f>Config!$B$22</f>
        <v>ROQU</v>
      </c>
      <c r="B136" s="80">
        <f>METAS!$BD$22</f>
        <v>75</v>
      </c>
      <c r="C136" s="61">
        <f>ROUNDUP((B136/12)*Config!$C$6,0)</f>
        <v>13</v>
      </c>
      <c r="D136" s="80">
        <f>ACUMULADO!$BC$26</f>
        <v>0</v>
      </c>
      <c r="E136" s="81">
        <f t="shared" si="38"/>
        <v>16.666666666666668</v>
      </c>
      <c r="F136" s="90"/>
      <c r="G136" s="86">
        <f>IFERROR(ROUND(D136*100/B136,2),0)</f>
        <v>0</v>
      </c>
      <c r="H136" s="87">
        <f t="shared" si="35"/>
        <v>0</v>
      </c>
      <c r="I136" s="87" t="str">
        <f t="shared" si="36"/>
        <v/>
      </c>
      <c r="J136" s="88" t="str">
        <f t="shared" si="37"/>
        <v/>
      </c>
      <c r="T136" s="8"/>
      <c r="V136" s="9"/>
      <c r="W136" s="60"/>
    </row>
    <row r="137" spans="1:527" ht="18" customHeight="1" x14ac:dyDescent="0.25">
      <c r="A137" s="85" t="str">
        <f>Config!$B$23</f>
        <v>CALZ</v>
      </c>
      <c r="B137" s="80">
        <f>METAS!$BE$22</f>
        <v>58</v>
      </c>
      <c r="C137" s="61">
        <f>ROUNDUP((B137/12)*Config!$C$6,0)</f>
        <v>10</v>
      </c>
      <c r="D137" s="80">
        <f>ACUMULADO!$BD$26</f>
        <v>0</v>
      </c>
      <c r="E137" s="81">
        <f t="shared" si="38"/>
        <v>16.666666666666668</v>
      </c>
      <c r="F137" s="90"/>
      <c r="G137" s="86">
        <f t="shared" ref="G137:G138" si="39">IFERROR(ROUND(D137*100/B137,2),0)</f>
        <v>0</v>
      </c>
      <c r="H137" s="87">
        <f t="shared" si="35"/>
        <v>0</v>
      </c>
      <c r="I137" s="87" t="str">
        <f t="shared" si="36"/>
        <v/>
      </c>
      <c r="J137" s="88" t="str">
        <f t="shared" si="37"/>
        <v/>
      </c>
      <c r="T137" s="8"/>
      <c r="W137" s="60"/>
    </row>
    <row r="138" spans="1:527" ht="18" customHeight="1" x14ac:dyDescent="0.25">
      <c r="A138" s="85" t="str">
        <f>Config!$B$24</f>
        <v>PUEB</v>
      </c>
      <c r="B138" s="80">
        <f>METAS!$BF$22</f>
        <v>71</v>
      </c>
      <c r="C138" s="61">
        <f>ROUNDUP((B138/12)*Config!$C$6,0)</f>
        <v>12</v>
      </c>
      <c r="D138" s="80">
        <f>ACUMULADO!$BE$26</f>
        <v>0</v>
      </c>
      <c r="E138" s="81">
        <f t="shared" si="38"/>
        <v>16.666666666666668</v>
      </c>
      <c r="F138" s="90"/>
      <c r="G138" s="86">
        <f t="shared" si="39"/>
        <v>0</v>
      </c>
      <c r="H138" s="87">
        <f t="shared" si="35"/>
        <v>0</v>
      </c>
      <c r="I138" s="87" t="str">
        <f t="shared" si="36"/>
        <v/>
      </c>
      <c r="J138" s="88" t="str">
        <f t="shared" si="37"/>
        <v/>
      </c>
      <c r="T138" s="8"/>
      <c r="W138" s="60"/>
    </row>
    <row r="139" spans="1:527" ht="18" customHeight="1" x14ac:dyDescent="0.25">
      <c r="A139" s="91"/>
      <c r="B139" s="65"/>
      <c r="D139" s="63"/>
      <c r="E139" s="65"/>
      <c r="I139" s="65"/>
      <c r="J139" s="65"/>
      <c r="T139" s="8"/>
      <c r="W139" s="60"/>
    </row>
    <row r="140" spans="1:527" ht="18" customHeight="1" x14ac:dyDescent="0.25">
      <c r="A140" s="91"/>
      <c r="B140" s="65"/>
      <c r="D140" s="65"/>
      <c r="E140" s="65"/>
      <c r="I140" s="65"/>
      <c r="J140" s="65"/>
      <c r="T140" s="8"/>
      <c r="W140" s="60"/>
    </row>
    <row r="141" spans="1:527" ht="18" customHeight="1" x14ac:dyDescent="0.25">
      <c r="A141" s="91"/>
      <c r="B141" s="65"/>
      <c r="D141" s="65"/>
      <c r="E141" s="65"/>
      <c r="I141" s="65"/>
      <c r="J141" s="65"/>
      <c r="T141" s="8"/>
      <c r="W141" s="60"/>
    </row>
    <row r="142" spans="1:527" ht="18" customHeight="1" x14ac:dyDescent="0.25">
      <c r="A142" s="91"/>
      <c r="B142" s="65"/>
      <c r="D142" s="65"/>
      <c r="E142" s="65"/>
      <c r="I142" s="65"/>
      <c r="J142" s="65"/>
      <c r="T142" s="8"/>
      <c r="W142" s="60"/>
    </row>
    <row r="143" spans="1:527" ht="18" customHeight="1" x14ac:dyDescent="0.25">
      <c r="A143" s="91"/>
      <c r="B143" s="65"/>
      <c r="D143" s="65"/>
      <c r="E143" s="65"/>
      <c r="I143" s="65"/>
      <c r="J143" s="65"/>
      <c r="T143" s="8"/>
      <c r="W143" s="60"/>
    </row>
    <row r="144" spans="1:527" ht="18" customHeight="1" x14ac:dyDescent="0.25">
      <c r="A144" s="94"/>
      <c r="B144" s="65"/>
      <c r="D144" s="65"/>
      <c r="E144" s="65"/>
      <c r="I144" s="65"/>
      <c r="J144" s="65"/>
      <c r="T144" s="8"/>
      <c r="W144" s="60"/>
      <c r="PN144">
        <v>0</v>
      </c>
      <c r="PO144">
        <v>0</v>
      </c>
      <c r="PP144">
        <v>0</v>
      </c>
      <c r="PQ144">
        <v>0</v>
      </c>
      <c r="PR144">
        <v>0</v>
      </c>
      <c r="PS144">
        <v>0</v>
      </c>
      <c r="PT144">
        <v>0</v>
      </c>
      <c r="PU144">
        <v>0</v>
      </c>
      <c r="PV144">
        <v>0</v>
      </c>
      <c r="PW144">
        <v>0</v>
      </c>
      <c r="PX144">
        <v>0</v>
      </c>
      <c r="PY144">
        <v>0</v>
      </c>
      <c r="PZ144">
        <v>0</v>
      </c>
      <c r="QA144">
        <v>0</v>
      </c>
      <c r="QB144">
        <v>0</v>
      </c>
      <c r="QC144">
        <v>0</v>
      </c>
      <c r="QD144">
        <v>0</v>
      </c>
      <c r="QE144">
        <v>0</v>
      </c>
      <c r="QF144">
        <v>0</v>
      </c>
      <c r="QG144">
        <v>0</v>
      </c>
      <c r="QH144">
        <v>0</v>
      </c>
      <c r="QI144">
        <v>0</v>
      </c>
      <c r="QJ144">
        <v>0</v>
      </c>
      <c r="QK144">
        <v>0</v>
      </c>
      <c r="QL144">
        <v>0</v>
      </c>
      <c r="QM144">
        <v>0</v>
      </c>
      <c r="QN144">
        <v>0</v>
      </c>
      <c r="QO144">
        <v>0</v>
      </c>
      <c r="QP144">
        <v>0</v>
      </c>
      <c r="QQ144">
        <v>0</v>
      </c>
      <c r="QR144">
        <v>0</v>
      </c>
      <c r="QS144">
        <v>0</v>
      </c>
      <c r="QT144">
        <v>0</v>
      </c>
      <c r="QU144">
        <v>0</v>
      </c>
      <c r="QV144">
        <v>0</v>
      </c>
      <c r="QW144">
        <v>0</v>
      </c>
      <c r="QX144">
        <v>0</v>
      </c>
      <c r="QY144">
        <v>0</v>
      </c>
      <c r="QZ144">
        <v>0</v>
      </c>
      <c r="RA144">
        <v>0</v>
      </c>
      <c r="RB144">
        <v>0</v>
      </c>
      <c r="RC144">
        <v>0</v>
      </c>
      <c r="RD144">
        <v>0</v>
      </c>
      <c r="RE144">
        <v>0</v>
      </c>
      <c r="RF144">
        <v>0</v>
      </c>
      <c r="RG144">
        <v>0</v>
      </c>
      <c r="RH144">
        <v>0</v>
      </c>
      <c r="RI144">
        <v>0</v>
      </c>
      <c r="RJ144">
        <v>0</v>
      </c>
      <c r="RK144">
        <v>0</v>
      </c>
      <c r="RL144">
        <v>0</v>
      </c>
      <c r="RM144">
        <v>0</v>
      </c>
      <c r="RN144">
        <v>0</v>
      </c>
      <c r="RO144">
        <v>0</v>
      </c>
      <c r="RP144">
        <v>0</v>
      </c>
      <c r="RQ144">
        <v>0</v>
      </c>
      <c r="RR144">
        <v>0</v>
      </c>
      <c r="RS144">
        <v>0</v>
      </c>
      <c r="RT144">
        <v>0</v>
      </c>
      <c r="RU144">
        <v>0</v>
      </c>
      <c r="RV144">
        <v>0</v>
      </c>
      <c r="RW144">
        <v>0</v>
      </c>
      <c r="RX144">
        <v>0</v>
      </c>
      <c r="RY144">
        <v>0</v>
      </c>
      <c r="RZ144">
        <v>0</v>
      </c>
      <c r="SA144">
        <v>0</v>
      </c>
      <c r="SB144">
        <v>0</v>
      </c>
      <c r="SC144">
        <v>0</v>
      </c>
      <c r="SD144">
        <v>0</v>
      </c>
      <c r="SE144">
        <v>0</v>
      </c>
      <c r="SF144">
        <v>0</v>
      </c>
      <c r="SG144">
        <v>0</v>
      </c>
      <c r="SH144">
        <v>0</v>
      </c>
      <c r="SI144">
        <v>0</v>
      </c>
      <c r="SJ144">
        <v>0</v>
      </c>
      <c r="SK144">
        <v>0</v>
      </c>
      <c r="SL144">
        <v>0</v>
      </c>
      <c r="SM144">
        <v>0</v>
      </c>
      <c r="SN144">
        <v>0</v>
      </c>
      <c r="SO144">
        <v>0</v>
      </c>
      <c r="SP144">
        <v>0</v>
      </c>
      <c r="SQ144">
        <v>0</v>
      </c>
      <c r="SR144">
        <v>0</v>
      </c>
      <c r="SS144">
        <v>0</v>
      </c>
      <c r="ST144">
        <v>0</v>
      </c>
      <c r="SU144">
        <v>0</v>
      </c>
      <c r="SV144">
        <v>0</v>
      </c>
      <c r="SW144">
        <v>0</v>
      </c>
      <c r="SX144">
        <v>0</v>
      </c>
      <c r="SY144">
        <v>0</v>
      </c>
      <c r="SZ144">
        <v>0</v>
      </c>
      <c r="TA144">
        <v>0</v>
      </c>
      <c r="TB144">
        <v>0</v>
      </c>
      <c r="TC144">
        <v>0</v>
      </c>
      <c r="TD144">
        <v>0</v>
      </c>
      <c r="TE144">
        <v>0</v>
      </c>
      <c r="TF144">
        <v>0</v>
      </c>
      <c r="TG144">
        <v>0</v>
      </c>
    </row>
    <row r="145" spans="1:527" ht="18" customHeight="1" x14ac:dyDescent="0.25">
      <c r="A145" s="94"/>
      <c r="B145" s="65"/>
      <c r="D145" s="65"/>
      <c r="E145" s="65"/>
      <c r="I145" s="65"/>
      <c r="J145" s="65"/>
      <c r="T145" s="8"/>
      <c r="W145" s="60"/>
    </row>
    <row r="146" spans="1:527" ht="18" customHeight="1" x14ac:dyDescent="0.25">
      <c r="A146" s="94"/>
      <c r="B146" s="65"/>
      <c r="D146" s="65"/>
      <c r="E146" s="65"/>
      <c r="I146" s="65"/>
      <c r="J146" s="65"/>
      <c r="T146" s="8"/>
      <c r="W146" s="60"/>
    </row>
    <row r="147" spans="1:527" ht="18" customHeight="1" x14ac:dyDescent="0.25">
      <c r="A147" s="66" t="str">
        <f>METAS!B23</f>
        <v xml:space="preserve">FAMILIAS CON NIÑOS (AS) MENORES DE 12 MESES Y GESTANTES RECIBEN ACOMPAÑAMIENTO A TRAVÉS DE GRUPOS DE APOYO COMUNAL </v>
      </c>
      <c r="I147" s="65"/>
      <c r="J147" s="65"/>
      <c r="K147" t="s">
        <v>544</v>
      </c>
      <c r="T147" s="8"/>
      <c r="V147" s="59" t="str">
        <f>A147</f>
        <v xml:space="preserve">FAMILIAS CON NIÑOS (AS) MENORES DE 12 MESES Y GESTANTES RECIBEN ACOMPAÑAMIENTO A TRAVÉS DE GRUPOS DE APOYO COMUNAL </v>
      </c>
      <c r="W147" s="60"/>
    </row>
    <row r="148" spans="1:527" ht="48" customHeight="1" x14ac:dyDescent="0.25">
      <c r="A148" s="68" t="s">
        <v>2</v>
      </c>
      <c r="B148" s="69" t="s">
        <v>87</v>
      </c>
      <c r="C148" s="70" t="s">
        <v>69</v>
      </c>
      <c r="D148" s="69" t="s">
        <v>775</v>
      </c>
      <c r="E148" s="69" t="s">
        <v>1</v>
      </c>
      <c r="F148" s="71"/>
      <c r="G148" s="72" t="s">
        <v>9</v>
      </c>
      <c r="H148" s="73" t="str">
        <f>"DEFICIENTE &lt;= "&amp;$E$3</f>
        <v>DEFICIENTE &lt;= 15</v>
      </c>
      <c r="I148" s="73" t="str">
        <f>"PROCESO &gt; "&amp;$E$3&amp;"  -  &lt; "&amp;$F$3</f>
        <v>PROCESO &gt; 15  -  &lt; 16.7</v>
      </c>
      <c r="J148" s="73" t="str">
        <f>"OPTIMO &gt;= "&amp;$F$3</f>
        <v>OPTIMO &gt;= 16.7</v>
      </c>
      <c r="T148" s="8"/>
      <c r="V148" s="89" t="str">
        <f>$V$1&amp;"  "&amp;V147&amp;"  "&amp;$V$3&amp;"  "&amp;$V$2</f>
        <v>RED. MOYOBAMBA:  FAMILIAS CON NIÑOS (AS) MENORES DE 12 MESES Y GESTANTES RECIBEN ACOMPAÑAMIENTO A TRAVÉS DE GRUPOS DE APOYO COMUNAL   - POR MICROREDES :   ENERO - FEBRERO 2024</v>
      </c>
      <c r="W148" s="60"/>
    </row>
    <row r="149" spans="1:527" ht="18" customHeight="1" thickBot="1" x14ac:dyDescent="0.3">
      <c r="A149" s="74" t="str">
        <f>Config!$B$15</f>
        <v>RED</v>
      </c>
      <c r="B149" s="75">
        <f>SUM(B150:B158)</f>
        <v>1898</v>
      </c>
      <c r="C149" s="75">
        <f>SUM(C150:C158)</f>
        <v>320</v>
      </c>
      <c r="D149" s="75">
        <f>SUM(D150:D158)</f>
        <v>0</v>
      </c>
      <c r="E149" s="75">
        <f>Config!$C$9</f>
        <v>16.666666666666668</v>
      </c>
      <c r="F149" s="76"/>
      <c r="G149" s="75">
        <f t="shared" ref="G149:G158" si="40">IFERROR(ROUND(D149*100/B149,2),0)</f>
        <v>0</v>
      </c>
      <c r="H149" s="77">
        <f t="shared" ref="H149:H158" si="41">IF(G149&lt;=$E$3,G149,"")</f>
        <v>0</v>
      </c>
      <c r="I149" s="77" t="str">
        <f t="shared" ref="I149:I158" si="42">IF(G149&gt;$E$3,IF(G149&lt;$F$3,G149,""),"")</f>
        <v/>
      </c>
      <c r="J149" s="75" t="str">
        <f t="shared" ref="J149:J158" si="43">IF(G149&gt;=$F$3,G149,"")</f>
        <v/>
      </c>
      <c r="T149" s="8"/>
      <c r="V149" s="59"/>
      <c r="W149" s="60"/>
    </row>
    <row r="150" spans="1:527" ht="18" customHeight="1" x14ac:dyDescent="0.25">
      <c r="A150" s="79" t="str">
        <f>Config!$B$16</f>
        <v>HOSP</v>
      </c>
      <c r="B150" s="80">
        <f>METAS!$AW$23</f>
        <v>0</v>
      </c>
      <c r="C150" s="80">
        <f>ROUNDUP((B150/12)*Config!$C$6,0)</f>
        <v>0</v>
      </c>
      <c r="D150" s="80">
        <f>ACUMULADO!$AV$27</f>
        <v>0</v>
      </c>
      <c r="E150" s="81">
        <f>E149</f>
        <v>16.666666666666668</v>
      </c>
      <c r="F150" s="81"/>
      <c r="G150" s="82">
        <f t="shared" si="40"/>
        <v>0</v>
      </c>
      <c r="H150" s="83">
        <f t="shared" si="41"/>
        <v>0</v>
      </c>
      <c r="I150" s="83" t="str">
        <f t="shared" si="42"/>
        <v/>
      </c>
      <c r="J150" s="84" t="str">
        <f t="shared" si="43"/>
        <v/>
      </c>
      <c r="T150" s="8"/>
      <c r="V150" s="59"/>
      <c r="W150" s="60"/>
    </row>
    <row r="151" spans="1:527" ht="18" customHeight="1" x14ac:dyDescent="0.25">
      <c r="A151" s="85" t="str">
        <f>Config!$B$17</f>
        <v>LLUI</v>
      </c>
      <c r="B151" s="80">
        <f>METAS!$AY$23</f>
        <v>758</v>
      </c>
      <c r="C151" s="61">
        <f>ROUNDUP((B151/12)*Config!$C$6,0)</f>
        <v>127</v>
      </c>
      <c r="D151" s="80">
        <f>ACUMULADO!$AX$27</f>
        <v>0</v>
      </c>
      <c r="E151" s="81">
        <f t="shared" ref="E151:E158" si="44">E150</f>
        <v>16.666666666666668</v>
      </c>
      <c r="F151" s="90"/>
      <c r="G151" s="86">
        <f t="shared" si="40"/>
        <v>0</v>
      </c>
      <c r="H151" s="87">
        <f t="shared" si="41"/>
        <v>0</v>
      </c>
      <c r="I151" s="87" t="str">
        <f t="shared" si="42"/>
        <v/>
      </c>
      <c r="J151" s="88" t="str">
        <f t="shared" si="43"/>
        <v/>
      </c>
      <c r="T151" s="8"/>
      <c r="V151" s="59"/>
      <c r="W151" s="60"/>
    </row>
    <row r="152" spans="1:527" ht="18" customHeight="1" x14ac:dyDescent="0.25">
      <c r="A152" s="85" t="str">
        <f>Config!$B$18</f>
        <v>JERI</v>
      </c>
      <c r="B152" s="80">
        <f>METAS!$AZ$23</f>
        <v>82</v>
      </c>
      <c r="C152" s="61">
        <f>ROUNDUP((B152/12)*Config!$C$6,0)</f>
        <v>14</v>
      </c>
      <c r="D152" s="80">
        <f>ACUMULADO!$AY$27</f>
        <v>0</v>
      </c>
      <c r="E152" s="81">
        <f t="shared" si="44"/>
        <v>16.666666666666668</v>
      </c>
      <c r="F152" s="90"/>
      <c r="G152" s="86">
        <f t="shared" si="40"/>
        <v>0</v>
      </c>
      <c r="H152" s="87">
        <f t="shared" si="41"/>
        <v>0</v>
      </c>
      <c r="I152" s="87" t="str">
        <f t="shared" si="42"/>
        <v/>
      </c>
      <c r="J152" s="88" t="str">
        <f t="shared" si="43"/>
        <v/>
      </c>
      <c r="T152" s="8"/>
      <c r="U152" s="8"/>
      <c r="V152" s="59"/>
    </row>
    <row r="153" spans="1:527" s="8" customFormat="1" ht="18" customHeight="1" x14ac:dyDescent="0.25">
      <c r="A153" s="85" t="str">
        <f>Config!$B$19</f>
        <v>YANT</v>
      </c>
      <c r="B153" s="80">
        <f>METAS!$BA$23</f>
        <v>140</v>
      </c>
      <c r="C153" s="61">
        <f>ROUNDUP((B153/12)*Config!$C$6,0)</f>
        <v>24</v>
      </c>
      <c r="D153" s="80">
        <f>ACUMULADO!$AZ$27</f>
        <v>0</v>
      </c>
      <c r="E153" s="81">
        <f t="shared" si="44"/>
        <v>16.666666666666668</v>
      </c>
      <c r="F153" s="90"/>
      <c r="G153" s="86">
        <f>IFERROR(ROUND(D153*100/B153,2),0)</f>
        <v>0</v>
      </c>
      <c r="H153" s="87">
        <f t="shared" si="41"/>
        <v>0</v>
      </c>
      <c r="I153" s="87" t="str">
        <f t="shared" si="42"/>
        <v/>
      </c>
      <c r="J153" s="88" t="str">
        <f t="shared" si="43"/>
        <v/>
      </c>
      <c r="K153"/>
      <c r="L153"/>
      <c r="M153"/>
      <c r="N153"/>
      <c r="O153"/>
      <c r="P153"/>
      <c r="Q153"/>
      <c r="R153"/>
      <c r="S153"/>
      <c r="V153" s="59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</row>
    <row r="154" spans="1:527" s="8" customFormat="1" ht="18" customHeight="1" x14ac:dyDescent="0.25">
      <c r="A154" s="85" t="str">
        <f>Config!$B$20</f>
        <v>SORI</v>
      </c>
      <c r="B154" s="80">
        <f>METAS!$BB$23</f>
        <v>402</v>
      </c>
      <c r="C154" s="61">
        <f>ROUNDUP((B154/12)*Config!$C$6,0)</f>
        <v>67</v>
      </c>
      <c r="D154" s="80">
        <f>ACUMULADO!$BA$27</f>
        <v>0</v>
      </c>
      <c r="E154" s="81">
        <f t="shared" si="44"/>
        <v>16.666666666666668</v>
      </c>
      <c r="F154" s="90"/>
      <c r="G154" s="86">
        <f t="shared" si="40"/>
        <v>0</v>
      </c>
      <c r="H154" s="87">
        <f t="shared" si="41"/>
        <v>0</v>
      </c>
      <c r="I154" s="87" t="str">
        <f t="shared" si="42"/>
        <v/>
      </c>
      <c r="J154" s="88" t="str">
        <f t="shared" si="43"/>
        <v/>
      </c>
      <c r="K154"/>
      <c r="L154"/>
      <c r="M154"/>
      <c r="N154"/>
      <c r="O154"/>
      <c r="P154"/>
      <c r="Q154"/>
      <c r="R154"/>
      <c r="S154"/>
      <c r="V154" s="59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</row>
    <row r="155" spans="1:527" s="8" customFormat="1" ht="18" customHeight="1" x14ac:dyDescent="0.25">
      <c r="A155" s="85" t="str">
        <f>Config!$B$21</f>
        <v>JEPE</v>
      </c>
      <c r="B155" s="80">
        <f>METAS!$BC$23</f>
        <v>161</v>
      </c>
      <c r="C155" s="61">
        <f>ROUNDUP((B155/12)*Config!$C$6,0)</f>
        <v>27</v>
      </c>
      <c r="D155" s="80">
        <f>ACUMULADO!$BB$27</f>
        <v>0</v>
      </c>
      <c r="E155" s="81">
        <f t="shared" si="44"/>
        <v>16.666666666666668</v>
      </c>
      <c r="F155" s="90"/>
      <c r="G155" s="86">
        <f>IFERROR(ROUND(D155*100/B155,2),0)</f>
        <v>0</v>
      </c>
      <c r="H155" s="87">
        <f t="shared" si="41"/>
        <v>0</v>
      </c>
      <c r="I155" s="87" t="str">
        <f t="shared" si="42"/>
        <v/>
      </c>
      <c r="J155" s="88" t="str">
        <f t="shared" si="43"/>
        <v/>
      </c>
      <c r="K155"/>
      <c r="L155"/>
      <c r="M155"/>
      <c r="N155"/>
      <c r="O155"/>
      <c r="P155"/>
      <c r="Q155"/>
      <c r="R155"/>
      <c r="S155"/>
      <c r="U155" s="58"/>
      <c r="V155" s="59"/>
      <c r="W155" s="60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</row>
    <row r="156" spans="1:527" s="8" customFormat="1" ht="18" customHeight="1" x14ac:dyDescent="0.25">
      <c r="A156" s="85" t="str">
        <f>Config!$B$22</f>
        <v>ROQU</v>
      </c>
      <c r="B156" s="80">
        <f>METAS!$BD$23</f>
        <v>133</v>
      </c>
      <c r="C156" s="61">
        <f>ROUNDUP((B156/12)*Config!$C$6,0)</f>
        <v>23</v>
      </c>
      <c r="D156" s="80">
        <f>ACUMULADO!$BC$27</f>
        <v>0</v>
      </c>
      <c r="E156" s="81">
        <f t="shared" si="44"/>
        <v>16.666666666666668</v>
      </c>
      <c r="F156" s="90"/>
      <c r="G156" s="86">
        <f>IFERROR(ROUND(D156*100/B156,2),0)</f>
        <v>0</v>
      </c>
      <c r="H156" s="87">
        <f t="shared" si="41"/>
        <v>0</v>
      </c>
      <c r="I156" s="87" t="str">
        <f t="shared" si="42"/>
        <v/>
      </c>
      <c r="J156" s="88" t="str">
        <f t="shared" si="43"/>
        <v/>
      </c>
      <c r="K156"/>
      <c r="L156"/>
      <c r="M156"/>
      <c r="N156"/>
      <c r="O156"/>
      <c r="P156"/>
      <c r="Q156"/>
      <c r="R156"/>
      <c r="S156"/>
      <c r="U156" s="58"/>
      <c r="V156" s="9"/>
      <c r="W156" s="60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</row>
    <row r="157" spans="1:527" s="8" customFormat="1" ht="18" customHeight="1" x14ac:dyDescent="0.25">
      <c r="A157" s="85" t="str">
        <f>Config!$B$23</f>
        <v>CALZ</v>
      </c>
      <c r="B157" s="80">
        <f>METAS!$BE$23</f>
        <v>101</v>
      </c>
      <c r="C157" s="61">
        <f>ROUNDUP((B157/12)*Config!$C$6,0)</f>
        <v>17</v>
      </c>
      <c r="D157" s="80">
        <f>ACUMULADO!$BD$27</f>
        <v>0</v>
      </c>
      <c r="E157" s="81">
        <f t="shared" si="44"/>
        <v>16.666666666666668</v>
      </c>
      <c r="F157" s="90"/>
      <c r="G157" s="86">
        <f t="shared" si="40"/>
        <v>0</v>
      </c>
      <c r="H157" s="87">
        <f t="shared" si="41"/>
        <v>0</v>
      </c>
      <c r="I157" s="87" t="str">
        <f t="shared" si="42"/>
        <v/>
      </c>
      <c r="J157" s="88" t="str">
        <f t="shared" si="43"/>
        <v/>
      </c>
      <c r="K157"/>
      <c r="L157"/>
      <c r="M157"/>
      <c r="N157"/>
      <c r="O157"/>
      <c r="P157"/>
      <c r="Q157"/>
      <c r="R157"/>
      <c r="S157"/>
      <c r="V157" s="9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</row>
    <row r="158" spans="1:527" s="8" customFormat="1" ht="18" customHeight="1" x14ac:dyDescent="0.25">
      <c r="A158" s="85" t="str">
        <f>Config!$B$24</f>
        <v>PUEB</v>
      </c>
      <c r="B158" s="80">
        <f>METAS!$BF$23</f>
        <v>121</v>
      </c>
      <c r="C158" s="61">
        <f>ROUNDUP((B158/12)*Config!$C$6,0)</f>
        <v>21</v>
      </c>
      <c r="D158" s="80">
        <f>ACUMULADO!$BE$27</f>
        <v>0</v>
      </c>
      <c r="E158" s="81">
        <f t="shared" si="44"/>
        <v>16.666666666666668</v>
      </c>
      <c r="F158" s="90"/>
      <c r="G158" s="86">
        <f t="shared" si="40"/>
        <v>0</v>
      </c>
      <c r="H158" s="87">
        <f t="shared" si="41"/>
        <v>0</v>
      </c>
      <c r="I158" s="87" t="str">
        <f t="shared" si="42"/>
        <v/>
      </c>
      <c r="J158" s="88" t="str">
        <f t="shared" si="43"/>
        <v/>
      </c>
      <c r="K158"/>
      <c r="L158"/>
      <c r="M158"/>
      <c r="N158"/>
      <c r="O158"/>
      <c r="P158"/>
      <c r="Q158"/>
      <c r="R158"/>
      <c r="S158"/>
      <c r="U158" s="58"/>
      <c r="V158" s="9"/>
      <c r="W158" s="60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</row>
    <row r="159" spans="1:527" s="8" customFormat="1" ht="18" customHeight="1" x14ac:dyDescent="0.25">
      <c r="A159" s="4"/>
      <c r="B159"/>
      <c r="C159"/>
      <c r="D159" s="63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V159" s="78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</row>
    <row r="160" spans="1:527" s="8" customFormat="1" ht="18" customHeight="1" x14ac:dyDescent="0.25">
      <c r="A160" s="4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V160" s="78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</row>
    <row r="161" spans="1:527" s="8" customFormat="1" ht="18" customHeight="1" x14ac:dyDescent="0.25">
      <c r="A161" s="4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V161" s="78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</row>
    <row r="162" spans="1:527" s="8" customFormat="1" ht="18" customHeight="1" x14ac:dyDescent="0.25">
      <c r="A162" s="4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V162" s="78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</row>
    <row r="163" spans="1:527" s="8" customFormat="1" ht="18" customHeight="1" x14ac:dyDescent="0.25">
      <c r="A163" s="91"/>
      <c r="B163" s="65"/>
      <c r="C163" s="63"/>
      <c r="D163" s="65"/>
      <c r="E163" s="65"/>
      <c r="F163" s="65"/>
      <c r="G163" s="65"/>
      <c r="H163" s="65"/>
      <c r="I163" s="65"/>
      <c r="J163" s="65"/>
      <c r="K163"/>
      <c r="L163"/>
      <c r="M163"/>
      <c r="N163"/>
      <c r="O163"/>
      <c r="P163"/>
      <c r="Q163"/>
      <c r="R163"/>
      <c r="S163"/>
      <c r="U163" s="58"/>
      <c r="V163" s="78"/>
      <c r="W163" s="60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</row>
    <row r="164" spans="1:527" s="8" customFormat="1" ht="18" customHeight="1" x14ac:dyDescent="0.25">
      <c r="A164" s="91"/>
      <c r="B164" s="65"/>
      <c r="C164" s="63"/>
      <c r="D164" s="65"/>
      <c r="E164" s="65"/>
      <c r="F164" s="65"/>
      <c r="G164" s="65"/>
      <c r="H164" s="499"/>
      <c r="I164" s="499"/>
      <c r="J164" s="499"/>
      <c r="K164"/>
      <c r="L164"/>
      <c r="M164"/>
      <c r="N164"/>
      <c r="O164"/>
      <c r="P164"/>
      <c r="Q164"/>
      <c r="R164"/>
      <c r="S164"/>
      <c r="U164" s="58"/>
      <c r="V164" s="9"/>
      <c r="W164" s="60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</row>
    <row r="165" spans="1:527" s="8" customFormat="1" ht="18" customHeight="1" x14ac:dyDescent="0.25">
      <c r="A165" s="91"/>
      <c r="B165" s="65"/>
      <c r="C165" s="63"/>
      <c r="D165" s="65"/>
      <c r="E165" s="65"/>
      <c r="F165" s="65"/>
      <c r="G165" s="65"/>
      <c r="H165" s="500"/>
      <c r="I165" s="500"/>
      <c r="J165" s="500"/>
      <c r="K165"/>
      <c r="L165"/>
      <c r="M165"/>
      <c r="N165"/>
      <c r="O165"/>
      <c r="P165"/>
      <c r="Q165"/>
      <c r="R165"/>
      <c r="S165"/>
      <c r="U165" s="58"/>
      <c r="V165" s="9"/>
      <c r="W165" s="60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</row>
    <row r="166" spans="1:527" s="8" customFormat="1" ht="18" customHeight="1" x14ac:dyDescent="0.25">
      <c r="A166" s="4"/>
      <c r="B166" s="96"/>
      <c r="C166" s="95"/>
      <c r="D166" s="96"/>
      <c r="E166" s="96"/>
      <c r="F166" s="97"/>
      <c r="G166" s="65"/>
      <c r="H166" s="500"/>
      <c r="I166" s="500"/>
      <c r="J166" s="500"/>
      <c r="K166"/>
      <c r="L166"/>
      <c r="M166"/>
      <c r="N166"/>
      <c r="O166"/>
      <c r="P166"/>
      <c r="Q166"/>
      <c r="R166"/>
      <c r="S166"/>
      <c r="U166" s="58"/>
      <c r="V166" s="78"/>
      <c r="W166" s="60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</row>
    <row r="167" spans="1:527" s="8" customFormat="1" ht="18" customHeight="1" x14ac:dyDescent="0.25">
      <c r="A167" s="66" t="str">
        <f>METAS!B24</f>
        <v>COMITÉS MULTISECTORIALES CAPACITADOS PARA LA PROMOCIÓN DEL CUIDADO INFANTIL, LACTANCIA  MATERNA EXCLUSIVA Y LA ADECUADA ALIMENTACIÓN Y PROTECCIÓN DEL MENOR DE 36 MESES EN SU DISTRITO.</v>
      </c>
      <c r="B167" s="96"/>
      <c r="C167" s="95"/>
      <c r="D167" s="96"/>
      <c r="E167" s="96"/>
      <c r="F167" s="97"/>
      <c r="G167" s="65"/>
      <c r="H167" s="65"/>
      <c r="I167" s="65"/>
      <c r="J167" s="65"/>
      <c r="K167" t="s">
        <v>544</v>
      </c>
      <c r="L167"/>
      <c r="M167"/>
      <c r="N167"/>
      <c r="O167"/>
      <c r="P167"/>
      <c r="Q167"/>
      <c r="R167"/>
      <c r="S167"/>
      <c r="U167" s="58"/>
      <c r="V167" s="59" t="str">
        <f>A167</f>
        <v>COMITÉS MULTISECTORIALES CAPACITADOS PARA LA PROMOCIÓN DEL CUIDADO INFANTIL, LACTANCIA  MATERNA EXCLUSIVA Y LA ADECUADA ALIMENTACIÓN Y PROTECCIÓN DEL MENOR DE 36 MESES EN SU DISTRITO.</v>
      </c>
      <c r="W167" s="60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</row>
    <row r="168" spans="1:527" s="8" customFormat="1" ht="48" customHeight="1" x14ac:dyDescent="0.25">
      <c r="A168" s="68" t="s">
        <v>2</v>
      </c>
      <c r="B168" s="69" t="s">
        <v>87</v>
      </c>
      <c r="C168" s="70" t="s">
        <v>69</v>
      </c>
      <c r="D168" s="69" t="s">
        <v>775</v>
      </c>
      <c r="E168" s="69" t="s">
        <v>1</v>
      </c>
      <c r="F168" s="71"/>
      <c r="G168" s="72" t="s">
        <v>9</v>
      </c>
      <c r="H168" s="73" t="str">
        <f>"DEFICIENTE &lt;= "&amp;$E$3</f>
        <v>DEFICIENTE &lt;= 15</v>
      </c>
      <c r="I168" s="73" t="str">
        <f>"PROCESO &gt; "&amp;$E$3&amp;"  -  &lt; "&amp;$F$3</f>
        <v>PROCESO &gt; 15  -  &lt; 16.7</v>
      </c>
      <c r="J168" s="73" t="str">
        <f>"OPTIMO &gt;= "&amp;$F$3</f>
        <v>OPTIMO &gt;= 16.7</v>
      </c>
      <c r="K168"/>
      <c r="L168"/>
      <c r="M168"/>
      <c r="N168"/>
      <c r="O168"/>
      <c r="P168"/>
      <c r="Q168"/>
      <c r="R168"/>
      <c r="S168"/>
      <c r="U168" s="58"/>
      <c r="V168" s="89" t="str">
        <f>$V$1&amp;"  "&amp;V167&amp;"  "&amp;$V$3&amp;"  "&amp;$V$2</f>
        <v>RED. MOYOBAMBA:  COMITÉS MULTISECTORIALES CAPACITADOS PARA LA PROMOCIÓN DEL CUIDADO INFANTIL, LACTANCIA  MATERNA EXCLUSIVA Y LA ADECUADA ALIMENTACIÓN Y PROTECCIÓN DEL MENOR DE 36 MESES EN SU DISTRITO.  - POR MICROREDES :   ENERO - FEBRERO 2024</v>
      </c>
      <c r="W168" s="60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</row>
    <row r="169" spans="1:527" s="8" customFormat="1" ht="18" customHeight="1" thickBot="1" x14ac:dyDescent="0.3">
      <c r="A169" s="74" t="str">
        <f>Config!$B$15</f>
        <v>RED</v>
      </c>
      <c r="B169" s="75">
        <f>SUM(B170:B178)</f>
        <v>8</v>
      </c>
      <c r="C169" s="75">
        <f>SUM(C170:C178)</f>
        <v>7</v>
      </c>
      <c r="D169" s="75">
        <f>SUM(D170:D178)</f>
        <v>0</v>
      </c>
      <c r="E169" s="75">
        <f>Config!$C$9</f>
        <v>16.666666666666668</v>
      </c>
      <c r="F169" s="76"/>
      <c r="G169" s="75">
        <f t="shared" ref="G169:G172" si="45">IFERROR(ROUND(D169*100/B169,2),0)</f>
        <v>0</v>
      </c>
      <c r="H169" s="77">
        <f t="shared" ref="H169:H178" si="46">IF(G169&lt;=$E$3,G169,"")</f>
        <v>0</v>
      </c>
      <c r="I169" s="77" t="str">
        <f t="shared" ref="I169:I178" si="47">IF(G169&gt;$E$3,IF(G169&lt;$F$3,G169,""),"")</f>
        <v/>
      </c>
      <c r="J169" s="75" t="str">
        <f t="shared" ref="J169:J178" si="48">IF(G169&gt;=$F$3,G169,"")</f>
        <v/>
      </c>
      <c r="K169"/>
      <c r="L169"/>
      <c r="M169"/>
      <c r="N169"/>
      <c r="O169"/>
      <c r="P169"/>
      <c r="Q169"/>
      <c r="R169"/>
      <c r="S169"/>
      <c r="U169" s="58"/>
      <c r="V169" s="59"/>
      <c r="W169" s="60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</row>
    <row r="170" spans="1:527" s="8" customFormat="1" ht="18" customHeight="1" x14ac:dyDescent="0.25">
      <c r="A170" s="79" t="str">
        <f>Config!$B$16</f>
        <v>HOSP</v>
      </c>
      <c r="B170" s="80">
        <f>METAS!$AW$24</f>
        <v>0</v>
      </c>
      <c r="C170" s="80">
        <f>ROUNDUP((B170/12)*Config!$C$6,0)</f>
        <v>0</v>
      </c>
      <c r="D170" s="80">
        <f>ACUMULADO!$AV$28</f>
        <v>0</v>
      </c>
      <c r="E170" s="81">
        <f>E169</f>
        <v>16.666666666666668</v>
      </c>
      <c r="F170" s="81"/>
      <c r="G170" s="82">
        <f t="shared" si="45"/>
        <v>0</v>
      </c>
      <c r="H170" s="83">
        <f t="shared" si="46"/>
        <v>0</v>
      </c>
      <c r="I170" s="83" t="str">
        <f t="shared" si="47"/>
        <v/>
      </c>
      <c r="J170" s="84" t="str">
        <f t="shared" si="48"/>
        <v/>
      </c>
      <c r="K170"/>
      <c r="L170"/>
      <c r="M170"/>
      <c r="N170"/>
      <c r="O170"/>
      <c r="P170"/>
      <c r="Q170"/>
      <c r="R170"/>
      <c r="S170"/>
      <c r="U170" s="58"/>
      <c r="V170" s="59"/>
      <c r="W170" s="6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</row>
    <row r="171" spans="1:527" s="8" customFormat="1" ht="18" customHeight="1" x14ac:dyDescent="0.25">
      <c r="A171" s="85" t="str">
        <f>Config!$B$17</f>
        <v>LLUI</v>
      </c>
      <c r="B171" s="80">
        <f>METAS!$AY$24</f>
        <v>1</v>
      </c>
      <c r="C171" s="61">
        <f>ROUNDUP((B171/12)*Config!$C$6,0)</f>
        <v>1</v>
      </c>
      <c r="D171" s="80">
        <f>ACUMULADO!$AX$28</f>
        <v>0</v>
      </c>
      <c r="E171" s="81">
        <f t="shared" ref="E171:E178" si="49">E170</f>
        <v>16.666666666666668</v>
      </c>
      <c r="F171" s="90"/>
      <c r="G171" s="86">
        <f t="shared" si="45"/>
        <v>0</v>
      </c>
      <c r="H171" s="87">
        <f t="shared" si="46"/>
        <v>0</v>
      </c>
      <c r="I171" s="87" t="str">
        <f t="shared" si="47"/>
        <v/>
      </c>
      <c r="J171" s="88" t="str">
        <f t="shared" si="48"/>
        <v/>
      </c>
      <c r="K171"/>
      <c r="L171"/>
      <c r="M171"/>
      <c r="N171"/>
      <c r="O171"/>
      <c r="P171"/>
      <c r="Q171"/>
      <c r="R171"/>
      <c r="S171"/>
      <c r="U171" s="58"/>
      <c r="V171" s="59"/>
      <c r="W171" s="60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</row>
    <row r="172" spans="1:527" s="8" customFormat="1" ht="18" customHeight="1" x14ac:dyDescent="0.25">
      <c r="A172" s="85" t="str">
        <f>Config!$B$18</f>
        <v>JERI</v>
      </c>
      <c r="B172" s="80">
        <f>METAS!$AZ$24</f>
        <v>0</v>
      </c>
      <c r="C172" s="61">
        <f>ROUNDUP((B172/12)*Config!$C$6,0)</f>
        <v>0</v>
      </c>
      <c r="D172" s="80">
        <f>ACUMULADO!$AY$28</f>
        <v>0</v>
      </c>
      <c r="E172" s="81">
        <f t="shared" si="49"/>
        <v>16.666666666666668</v>
      </c>
      <c r="F172" s="90"/>
      <c r="G172" s="86">
        <f t="shared" si="45"/>
        <v>0</v>
      </c>
      <c r="H172" s="87">
        <f t="shared" si="46"/>
        <v>0</v>
      </c>
      <c r="I172" s="87" t="str">
        <f t="shared" si="47"/>
        <v/>
      </c>
      <c r="J172" s="88" t="str">
        <f t="shared" si="48"/>
        <v/>
      </c>
      <c r="K172"/>
      <c r="L172"/>
      <c r="M172"/>
      <c r="N172"/>
      <c r="O172"/>
      <c r="P172"/>
      <c r="Q172"/>
      <c r="R172"/>
      <c r="S172"/>
      <c r="U172" s="58"/>
      <c r="V172" s="59"/>
      <c r="W172" s="60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</row>
    <row r="173" spans="1:527" s="8" customFormat="1" ht="18" customHeight="1" x14ac:dyDescent="0.25">
      <c r="A173" s="85" t="str">
        <f>Config!$B$19</f>
        <v>YANT</v>
      </c>
      <c r="B173" s="80">
        <f>METAS!$BA$24</f>
        <v>1</v>
      </c>
      <c r="C173" s="61">
        <f>ROUNDUP((B173/12)*Config!$C$6,0)</f>
        <v>1</v>
      </c>
      <c r="D173" s="80">
        <f>ACUMULADO!$AZ$28</f>
        <v>0</v>
      </c>
      <c r="E173" s="81">
        <f t="shared" si="49"/>
        <v>16.666666666666668</v>
      </c>
      <c r="F173" s="90"/>
      <c r="G173" s="86">
        <f>IFERROR(ROUND(D173*100/B173,2),0)</f>
        <v>0</v>
      </c>
      <c r="H173" s="87">
        <f t="shared" si="46"/>
        <v>0</v>
      </c>
      <c r="I173" s="87" t="str">
        <f t="shared" si="47"/>
        <v/>
      </c>
      <c r="J173" s="88" t="str">
        <f t="shared" si="48"/>
        <v/>
      </c>
      <c r="K173"/>
      <c r="L173"/>
      <c r="M173"/>
      <c r="N173"/>
      <c r="O173"/>
      <c r="P173"/>
      <c r="Q173"/>
      <c r="R173"/>
      <c r="S173"/>
      <c r="U173" s="58"/>
      <c r="V173" s="59"/>
      <c r="W173" s="60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</row>
    <row r="174" spans="1:527" s="8" customFormat="1" ht="18" customHeight="1" x14ac:dyDescent="0.25">
      <c r="A174" s="85" t="str">
        <f>Config!$B$20</f>
        <v>SORI</v>
      </c>
      <c r="B174" s="80">
        <f>METAS!$BB$24</f>
        <v>2</v>
      </c>
      <c r="C174" s="61">
        <f>ROUNDUP((B174/12)*Config!$C$6,0)</f>
        <v>1</v>
      </c>
      <c r="D174" s="80">
        <f>ACUMULADO!$BA$28</f>
        <v>0</v>
      </c>
      <c r="E174" s="81">
        <f t="shared" si="49"/>
        <v>16.666666666666668</v>
      </c>
      <c r="F174" s="90"/>
      <c r="G174" s="86">
        <f t="shared" ref="G174" si="50">IFERROR(ROUND(D174*100/B174,2),0)</f>
        <v>0</v>
      </c>
      <c r="H174" s="87">
        <f t="shared" si="46"/>
        <v>0</v>
      </c>
      <c r="I174" s="87" t="str">
        <f t="shared" si="47"/>
        <v/>
      </c>
      <c r="J174" s="88" t="str">
        <f t="shared" si="48"/>
        <v/>
      </c>
      <c r="K174"/>
      <c r="L174"/>
      <c r="M174"/>
      <c r="N174"/>
      <c r="O174"/>
      <c r="P174"/>
      <c r="Q174"/>
      <c r="R174"/>
      <c r="S174"/>
      <c r="U174" s="58"/>
      <c r="V174" s="59"/>
      <c r="W174" s="60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</row>
    <row r="175" spans="1:527" s="8" customFormat="1" ht="18" customHeight="1" x14ac:dyDescent="0.25">
      <c r="A175" s="85" t="str">
        <f>Config!$B$21</f>
        <v>JEPE</v>
      </c>
      <c r="B175" s="80">
        <f>METAS!$BC$24</f>
        <v>1</v>
      </c>
      <c r="C175" s="61">
        <f>ROUNDUP((B175/12)*Config!$C$6,0)</f>
        <v>1</v>
      </c>
      <c r="D175" s="80">
        <f>ACUMULADO!$BB$28</f>
        <v>0</v>
      </c>
      <c r="E175" s="81">
        <f t="shared" si="49"/>
        <v>16.666666666666668</v>
      </c>
      <c r="F175" s="90"/>
      <c r="G175" s="86">
        <f>IFERROR(ROUND(D175*100/B175,2),0)</f>
        <v>0</v>
      </c>
      <c r="H175" s="87">
        <f t="shared" si="46"/>
        <v>0</v>
      </c>
      <c r="I175" s="87" t="str">
        <f t="shared" si="47"/>
        <v/>
      </c>
      <c r="J175" s="88" t="str">
        <f t="shared" si="48"/>
        <v/>
      </c>
      <c r="K175"/>
      <c r="L175"/>
      <c r="M175"/>
      <c r="N175"/>
      <c r="O175"/>
      <c r="P175"/>
      <c r="Q175"/>
      <c r="R175"/>
      <c r="S175"/>
      <c r="U175" s="58"/>
      <c r="V175" s="59"/>
      <c r="W175" s="60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</row>
    <row r="176" spans="1:527" s="8" customFormat="1" ht="18" customHeight="1" x14ac:dyDescent="0.25">
      <c r="A176" s="85" t="str">
        <f>Config!$B$22</f>
        <v>ROQU</v>
      </c>
      <c r="B176" s="80">
        <f>METAS!$BD$24</f>
        <v>1</v>
      </c>
      <c r="C176" s="61">
        <f>ROUNDUP((B176/12)*Config!$C$6,0)</f>
        <v>1</v>
      </c>
      <c r="D176" s="80">
        <f>ACUMULADO!$BC$28</f>
        <v>0</v>
      </c>
      <c r="E176" s="81">
        <f t="shared" si="49"/>
        <v>16.666666666666668</v>
      </c>
      <c r="F176" s="90"/>
      <c r="G176" s="86">
        <f>IFERROR(ROUND(D176*100/B176,2),0)</f>
        <v>0</v>
      </c>
      <c r="H176" s="87">
        <f t="shared" si="46"/>
        <v>0</v>
      </c>
      <c r="I176" s="87" t="str">
        <f t="shared" si="47"/>
        <v/>
      </c>
      <c r="J176" s="88" t="str">
        <f t="shared" si="48"/>
        <v/>
      </c>
      <c r="K176"/>
      <c r="L176"/>
      <c r="M176"/>
      <c r="N176"/>
      <c r="O176"/>
      <c r="P176"/>
      <c r="Q176"/>
      <c r="R176"/>
      <c r="S176"/>
      <c r="U176" s="58"/>
      <c r="V176" s="9"/>
      <c r="W176" s="60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</row>
    <row r="177" spans="1:527" s="8" customFormat="1" ht="18" customHeight="1" x14ac:dyDescent="0.25">
      <c r="A177" s="85" t="str">
        <f>Config!$B$23</f>
        <v>CALZ</v>
      </c>
      <c r="B177" s="80">
        <f>METAS!$BE$24</f>
        <v>1</v>
      </c>
      <c r="C177" s="61">
        <f>ROUNDUP((B177/12)*Config!$C$6,0)</f>
        <v>1</v>
      </c>
      <c r="D177" s="80">
        <f>ACUMULADO!$BD$28</f>
        <v>0</v>
      </c>
      <c r="E177" s="81">
        <f t="shared" si="49"/>
        <v>16.666666666666668</v>
      </c>
      <c r="F177" s="90"/>
      <c r="G177" s="86">
        <f t="shared" ref="G177:G178" si="51">IFERROR(ROUND(D177*100/B177,2),0)</f>
        <v>0</v>
      </c>
      <c r="H177" s="87">
        <f t="shared" si="46"/>
        <v>0</v>
      </c>
      <c r="I177" s="87" t="str">
        <f t="shared" si="47"/>
        <v/>
      </c>
      <c r="J177" s="88" t="str">
        <f t="shared" si="48"/>
        <v/>
      </c>
      <c r="K177"/>
      <c r="L177"/>
      <c r="M177"/>
      <c r="N177"/>
      <c r="O177"/>
      <c r="P177"/>
      <c r="Q177"/>
      <c r="R177"/>
      <c r="S177"/>
      <c r="U177" s="58"/>
      <c r="V177" s="9"/>
      <c r="W177" s="60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</row>
    <row r="178" spans="1:527" s="8" customFormat="1" ht="18" customHeight="1" x14ac:dyDescent="0.25">
      <c r="A178" s="85" t="str">
        <f>Config!$B$24</f>
        <v>PUEB</v>
      </c>
      <c r="B178" s="80">
        <f>METAS!$BF$24</f>
        <v>1</v>
      </c>
      <c r="C178" s="61">
        <f>ROUNDUP((B178/12)*Config!$C$6,0)</f>
        <v>1</v>
      </c>
      <c r="D178" s="80">
        <f>ACUMULADO!$BE$28</f>
        <v>0</v>
      </c>
      <c r="E178" s="81">
        <f t="shared" si="49"/>
        <v>16.666666666666668</v>
      </c>
      <c r="F178" s="90"/>
      <c r="G178" s="86">
        <f t="shared" si="51"/>
        <v>0</v>
      </c>
      <c r="H178" s="87">
        <f t="shared" si="46"/>
        <v>0</v>
      </c>
      <c r="I178" s="87" t="str">
        <f t="shared" si="47"/>
        <v/>
      </c>
      <c r="J178" s="88" t="str">
        <f t="shared" si="48"/>
        <v/>
      </c>
      <c r="K178"/>
      <c r="L178"/>
      <c r="M178"/>
      <c r="N178"/>
      <c r="O178"/>
      <c r="P178"/>
      <c r="Q178"/>
      <c r="R178"/>
      <c r="S178"/>
      <c r="U178" s="58"/>
      <c r="V178" s="78"/>
      <c r="W178" s="60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</row>
    <row r="179" spans="1:527" s="8" customFormat="1" ht="18" customHeight="1" x14ac:dyDescent="0.25">
      <c r="A179" s="91"/>
      <c r="B179" s="65"/>
      <c r="C179" s="63"/>
      <c r="D179" s="63"/>
      <c r="E179" s="65"/>
      <c r="F179" s="65"/>
      <c r="G179" s="65"/>
      <c r="H179" s="65"/>
      <c r="I179" s="65"/>
      <c r="J179" s="65"/>
      <c r="K179"/>
      <c r="L179"/>
      <c r="M179"/>
      <c r="N179"/>
      <c r="O179"/>
      <c r="P179"/>
      <c r="Q179"/>
      <c r="R179"/>
      <c r="S179"/>
      <c r="U179" s="58"/>
      <c r="V179" s="78"/>
      <c r="W179" s="60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</row>
    <row r="180" spans="1:527" s="8" customFormat="1" ht="18" customHeight="1" x14ac:dyDescent="0.25">
      <c r="A180" s="91"/>
      <c r="B180" s="65"/>
      <c r="C180" s="63"/>
      <c r="D180" s="63"/>
      <c r="E180" s="65"/>
      <c r="F180" s="65"/>
      <c r="G180" s="65"/>
      <c r="H180" s="65"/>
      <c r="I180" s="65"/>
      <c r="J180" s="65"/>
      <c r="K180"/>
      <c r="L180"/>
      <c r="M180"/>
      <c r="N180"/>
      <c r="O180"/>
      <c r="P180"/>
      <c r="Q180"/>
      <c r="R180"/>
      <c r="S180"/>
      <c r="U180" s="58"/>
      <c r="V180" s="78"/>
      <c r="W180" s="6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</row>
    <row r="181" spans="1:527" s="8" customFormat="1" ht="18" customHeight="1" x14ac:dyDescent="0.25">
      <c r="A181" s="91"/>
      <c r="B181" s="65"/>
      <c r="C181" s="63"/>
      <c r="D181" s="63"/>
      <c r="E181" s="65"/>
      <c r="F181" s="65"/>
      <c r="G181" s="65"/>
      <c r="H181" s="65"/>
      <c r="I181" s="65"/>
      <c r="J181" s="65"/>
      <c r="K181"/>
      <c r="L181"/>
      <c r="M181"/>
      <c r="N181"/>
      <c r="O181"/>
      <c r="P181"/>
      <c r="Q181"/>
      <c r="R181"/>
      <c r="S181"/>
      <c r="U181" s="58"/>
      <c r="V181" s="78"/>
      <c r="W181" s="60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</row>
    <row r="182" spans="1:527" s="8" customFormat="1" ht="18" customHeight="1" x14ac:dyDescent="0.25">
      <c r="A182" s="91"/>
      <c r="B182" s="65"/>
      <c r="C182" s="63"/>
      <c r="D182" s="63"/>
      <c r="E182" s="65"/>
      <c r="F182" s="65"/>
      <c r="G182" s="65"/>
      <c r="H182" s="65"/>
      <c r="I182" s="65"/>
      <c r="J182" s="65"/>
      <c r="K182"/>
      <c r="L182"/>
      <c r="M182"/>
      <c r="N182"/>
      <c r="O182"/>
      <c r="P182"/>
      <c r="Q182"/>
      <c r="R182"/>
      <c r="S182"/>
      <c r="U182" s="58"/>
      <c r="V182" s="78"/>
      <c r="W182" s="60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</row>
    <row r="183" spans="1:527" s="8" customFormat="1" ht="18" customHeight="1" x14ac:dyDescent="0.25">
      <c r="A183" s="91"/>
      <c r="B183" s="65"/>
      <c r="C183" s="63"/>
      <c r="D183" s="65"/>
      <c r="E183" s="65"/>
      <c r="F183" s="65"/>
      <c r="G183" s="65"/>
      <c r="H183" s="65"/>
      <c r="I183" s="65"/>
      <c r="J183" s="65"/>
      <c r="K183"/>
      <c r="L183"/>
      <c r="M183"/>
      <c r="N183"/>
      <c r="O183"/>
      <c r="P183"/>
      <c r="Q183"/>
      <c r="R183"/>
      <c r="S183"/>
      <c r="U183" s="58"/>
      <c r="V183" s="78"/>
      <c r="W183" s="60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</row>
    <row r="184" spans="1:527" s="8" customFormat="1" ht="18" customHeight="1" x14ac:dyDescent="0.25">
      <c r="A184" s="91"/>
      <c r="B184" s="65"/>
      <c r="C184" s="63"/>
      <c r="D184" s="65"/>
      <c r="E184" s="65"/>
      <c r="F184" s="65"/>
      <c r="G184" s="65"/>
      <c r="H184" s="65"/>
      <c r="I184" s="65"/>
      <c r="J184" s="65"/>
      <c r="K184"/>
      <c r="L184"/>
      <c r="M184"/>
      <c r="N184"/>
      <c r="O184"/>
      <c r="P184"/>
      <c r="Q184"/>
      <c r="R184"/>
      <c r="S184"/>
      <c r="U184" s="58"/>
      <c r="V184" s="78"/>
      <c r="W184" s="60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</row>
    <row r="185" spans="1:527" s="8" customFormat="1" ht="18" customHeight="1" x14ac:dyDescent="0.25">
      <c r="A185" s="91"/>
      <c r="B185" s="65"/>
      <c r="C185" s="63"/>
      <c r="D185" s="65"/>
      <c r="E185" s="65"/>
      <c r="F185" s="65"/>
      <c r="G185" s="65"/>
      <c r="H185" s="65"/>
      <c r="I185" s="65"/>
      <c r="J185" s="65"/>
      <c r="K185"/>
      <c r="L185"/>
      <c r="M185"/>
      <c r="N185"/>
      <c r="O185"/>
      <c r="P185"/>
      <c r="Q185"/>
      <c r="R185"/>
      <c r="S185"/>
      <c r="U185" s="58"/>
      <c r="V185" s="78"/>
      <c r="W185" s="60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</row>
    <row r="186" spans="1:527" x14ac:dyDescent="0.25">
      <c r="H186" s="499"/>
      <c r="I186" s="499"/>
      <c r="J186" s="499"/>
    </row>
    <row r="187" spans="1:527" x14ac:dyDescent="0.25">
      <c r="B187" s="65"/>
      <c r="H187" s="500"/>
      <c r="I187" s="500"/>
      <c r="J187" s="500"/>
    </row>
    <row r="188" spans="1:527" s="8" customFormat="1" ht="18" customHeight="1" x14ac:dyDescent="0.25">
      <c r="A188" s="4"/>
      <c r="B188" s="96"/>
      <c r="C188" s="95"/>
      <c r="D188" s="96"/>
      <c r="E188" s="96"/>
      <c r="F188" s="97"/>
      <c r="G188" s="65"/>
      <c r="H188" s="500"/>
      <c r="I188" s="500"/>
      <c r="J188" s="500"/>
      <c r="K188"/>
      <c r="L188"/>
      <c r="M188"/>
      <c r="N188"/>
      <c r="O188"/>
      <c r="P188"/>
      <c r="Q188"/>
      <c r="R188"/>
      <c r="S188"/>
      <c r="U188" s="58"/>
      <c r="V188" s="78"/>
      <c r="W188" s="60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</row>
    <row r="189" spans="1:527" s="8" customFormat="1" ht="18" customHeight="1" x14ac:dyDescent="0.25">
      <c r="A189" s="66" t="str">
        <f>METAS!B25</f>
        <v>ACTORES SOCIALES CAPACITADOS PARA LA PROMOCIÓN DEL CUIDADO INFANTIL, LACTANCIA MATERNA EXCLUSIVA Y LA ADECUADA ALIMENTACIÓN Y PROTECCIÓN DEL MENOR DE 36 MESES DEL DISTRITO</v>
      </c>
      <c r="B189" s="96"/>
      <c r="C189" s="95"/>
      <c r="D189" s="96"/>
      <c r="E189" s="96"/>
      <c r="F189" s="97"/>
      <c r="G189" s="65"/>
      <c r="H189" s="65"/>
      <c r="I189" s="65"/>
      <c r="J189" s="65"/>
      <c r="K189" t="s">
        <v>544</v>
      </c>
      <c r="L189"/>
      <c r="M189"/>
      <c r="N189"/>
      <c r="O189"/>
      <c r="P189"/>
      <c r="Q189"/>
      <c r="R189"/>
      <c r="S189"/>
      <c r="U189" s="58"/>
      <c r="V189" s="59" t="str">
        <f>A189</f>
        <v>ACTORES SOCIALES CAPACITADOS PARA LA PROMOCIÓN DEL CUIDADO INFANTIL, LACTANCIA MATERNA EXCLUSIVA Y LA ADECUADA ALIMENTACIÓN Y PROTECCIÓN DEL MENOR DE 36 MESES DEL DISTRITO</v>
      </c>
      <c r="W189" s="60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</row>
    <row r="190" spans="1:527" s="8" customFormat="1" ht="48" customHeight="1" x14ac:dyDescent="0.25">
      <c r="A190" s="68" t="s">
        <v>2</v>
      </c>
      <c r="B190" s="69" t="s">
        <v>87</v>
      </c>
      <c r="C190" s="70" t="s">
        <v>69</v>
      </c>
      <c r="D190" s="69" t="s">
        <v>775</v>
      </c>
      <c r="E190" s="69" t="s">
        <v>1</v>
      </c>
      <c r="F190" s="71"/>
      <c r="G190" s="72" t="s">
        <v>9</v>
      </c>
      <c r="H190" s="73" t="str">
        <f>"DEFICIENTE &lt;= "&amp;$E$3</f>
        <v>DEFICIENTE &lt;= 15</v>
      </c>
      <c r="I190" s="73" t="str">
        <f>"PROCESO &gt; "&amp;$E$3&amp;"  -  &lt; "&amp;$F$3</f>
        <v>PROCESO &gt; 15  -  &lt; 16.7</v>
      </c>
      <c r="J190" s="73" t="str">
        <f>"OPTIMO &gt;= "&amp;$F$3</f>
        <v>OPTIMO &gt;= 16.7</v>
      </c>
      <c r="K190"/>
      <c r="L190"/>
      <c r="M190"/>
      <c r="N190"/>
      <c r="O190"/>
      <c r="P190"/>
      <c r="Q190"/>
      <c r="R190"/>
      <c r="S190"/>
      <c r="U190" s="58"/>
      <c r="V190" s="89" t="str">
        <f>$V$1&amp;"  "&amp;V189&amp;"  "&amp;$V$3&amp;"  "&amp;$V$2</f>
        <v>RED. MOYOBAMBA:  ACTORES SOCIALES CAPACITADOS PARA LA PROMOCIÓN DEL CUIDADO INFANTIL, LACTANCIA MATERNA EXCLUSIVA Y LA ADECUADA ALIMENTACIÓN Y PROTECCIÓN DEL MENOR DE 36 MESES DEL DISTRITO  - POR MICROREDES :   ENERO - FEBRERO 2024</v>
      </c>
      <c r="W190" s="6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</row>
    <row r="191" spans="1:527" s="8" customFormat="1" ht="18" customHeight="1" thickBot="1" x14ac:dyDescent="0.3">
      <c r="A191" s="74" t="str">
        <f>Config!$B$15</f>
        <v>RED</v>
      </c>
      <c r="B191" s="75">
        <f>SUM(B192:B200)</f>
        <v>532</v>
      </c>
      <c r="C191" s="75">
        <f>SUM(C192:C200)</f>
        <v>92</v>
      </c>
      <c r="D191" s="75">
        <f>SUM(D192:D200)</f>
        <v>5</v>
      </c>
      <c r="E191" s="75">
        <f>Config!$C$9</f>
        <v>16.666666666666668</v>
      </c>
      <c r="F191" s="76"/>
      <c r="G191" s="75">
        <f t="shared" ref="G191:G194" si="52">IFERROR(ROUND(D191*100/B191,2),0)</f>
        <v>0.94</v>
      </c>
      <c r="H191" s="77">
        <f t="shared" ref="H191:H200" si="53">IF(G191&lt;=$E$3,G191,"")</f>
        <v>0.94</v>
      </c>
      <c r="I191" s="77" t="str">
        <f t="shared" ref="I191:I200" si="54">IF(G191&gt;$E$3,IF(G191&lt;$F$3,G191,""),"")</f>
        <v/>
      </c>
      <c r="J191" s="75" t="str">
        <f t="shared" ref="J191:J200" si="55">IF(G191&gt;=$F$3,G191,"")</f>
        <v/>
      </c>
      <c r="K191"/>
      <c r="L191"/>
      <c r="M191"/>
      <c r="N191"/>
      <c r="O191"/>
      <c r="P191"/>
      <c r="Q191"/>
      <c r="R191"/>
      <c r="S191"/>
      <c r="U191" s="58"/>
      <c r="V191" s="59"/>
      <c r="W191" s="60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</row>
    <row r="192" spans="1:527" s="8" customFormat="1" ht="18" customHeight="1" x14ac:dyDescent="0.25">
      <c r="A192" s="79" t="str">
        <f>Config!$B$16</f>
        <v>HOSP</v>
      </c>
      <c r="B192" s="80">
        <f>METAS!$AW$25</f>
        <v>0</v>
      </c>
      <c r="C192" s="80">
        <f>ROUNDUP((B192/12)*Config!$C$6,0)</f>
        <v>0</v>
      </c>
      <c r="D192" s="80">
        <f>ACUMULADO!$AV$29</f>
        <v>0</v>
      </c>
      <c r="E192" s="81">
        <f>E191</f>
        <v>16.666666666666668</v>
      </c>
      <c r="F192" s="81"/>
      <c r="G192" s="82">
        <f t="shared" si="52"/>
        <v>0</v>
      </c>
      <c r="H192" s="83">
        <f t="shared" si="53"/>
        <v>0</v>
      </c>
      <c r="I192" s="83" t="str">
        <f t="shared" si="54"/>
        <v/>
      </c>
      <c r="J192" s="84" t="str">
        <f t="shared" si="55"/>
        <v/>
      </c>
      <c r="K192"/>
      <c r="L192"/>
      <c r="M192"/>
      <c r="N192"/>
      <c r="O192"/>
      <c r="P192"/>
      <c r="Q192"/>
      <c r="R192"/>
      <c r="S192"/>
      <c r="U192" s="58"/>
      <c r="V192" s="59"/>
      <c r="W192" s="60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</row>
    <row r="193" spans="1:527" s="8" customFormat="1" ht="18" customHeight="1" x14ac:dyDescent="0.25">
      <c r="A193" s="85" t="str">
        <f>Config!$B$17</f>
        <v>LLUI</v>
      </c>
      <c r="B193" s="80">
        <f>METAS!$AY$25</f>
        <v>116</v>
      </c>
      <c r="C193" s="61">
        <f>ROUNDUP((B193/12)*Config!$C$6,0)</f>
        <v>20</v>
      </c>
      <c r="D193" s="80">
        <f>ACUMULADO!$AX$29</f>
        <v>5</v>
      </c>
      <c r="E193" s="81">
        <f t="shared" ref="E193:E200" si="56">E192</f>
        <v>16.666666666666668</v>
      </c>
      <c r="F193" s="90"/>
      <c r="G193" s="86">
        <f t="shared" si="52"/>
        <v>4.3099999999999996</v>
      </c>
      <c r="H193" s="87">
        <f t="shared" si="53"/>
        <v>4.3099999999999996</v>
      </c>
      <c r="I193" s="87" t="str">
        <f t="shared" si="54"/>
        <v/>
      </c>
      <c r="J193" s="88" t="str">
        <f t="shared" si="55"/>
        <v/>
      </c>
      <c r="K193"/>
      <c r="L193"/>
      <c r="M193"/>
      <c r="N193"/>
      <c r="O193"/>
      <c r="P193"/>
      <c r="Q193"/>
      <c r="R193"/>
      <c r="S193"/>
      <c r="U193" s="58"/>
      <c r="V193" s="59"/>
      <c r="W193" s="60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</row>
    <row r="194" spans="1:527" s="8" customFormat="1" ht="18" customHeight="1" x14ac:dyDescent="0.25">
      <c r="A194" s="85" t="str">
        <f>Config!$B$18</f>
        <v>JERI</v>
      </c>
      <c r="B194" s="80">
        <f>METAS!$AZ$25</f>
        <v>48</v>
      </c>
      <c r="C194" s="61">
        <f>ROUNDUP((B194/12)*Config!$C$6,0)</f>
        <v>8</v>
      </c>
      <c r="D194" s="80">
        <f>ACUMULADO!$AY$29</f>
        <v>0</v>
      </c>
      <c r="E194" s="81">
        <f t="shared" si="56"/>
        <v>16.666666666666668</v>
      </c>
      <c r="F194" s="90"/>
      <c r="G194" s="86">
        <f t="shared" si="52"/>
        <v>0</v>
      </c>
      <c r="H194" s="87">
        <f t="shared" si="53"/>
        <v>0</v>
      </c>
      <c r="I194" s="87" t="str">
        <f t="shared" si="54"/>
        <v/>
      </c>
      <c r="J194" s="88" t="str">
        <f t="shared" si="55"/>
        <v/>
      </c>
      <c r="K194"/>
      <c r="L194"/>
      <c r="M194"/>
      <c r="N194"/>
      <c r="O194"/>
      <c r="P194"/>
      <c r="Q194"/>
      <c r="R194"/>
      <c r="S194"/>
      <c r="U194" s="58"/>
      <c r="V194" s="59"/>
      <c r="W194" s="60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</row>
    <row r="195" spans="1:527" s="8" customFormat="1" ht="18" customHeight="1" x14ac:dyDescent="0.25">
      <c r="A195" s="85" t="str">
        <f>Config!$B$19</f>
        <v>YANT</v>
      </c>
      <c r="B195" s="80">
        <f>METAS!$BA$25</f>
        <v>44</v>
      </c>
      <c r="C195" s="61">
        <f>ROUNDUP((B195/12)*Config!$C$6,0)</f>
        <v>8</v>
      </c>
      <c r="D195" s="80">
        <f>ACUMULADO!$AZ$29</f>
        <v>0</v>
      </c>
      <c r="E195" s="81">
        <f t="shared" si="56"/>
        <v>16.666666666666668</v>
      </c>
      <c r="F195" s="90"/>
      <c r="G195" s="86">
        <f>IFERROR(ROUND(D195*100/B195,2),0)</f>
        <v>0</v>
      </c>
      <c r="H195" s="87">
        <f t="shared" si="53"/>
        <v>0</v>
      </c>
      <c r="I195" s="87" t="str">
        <f t="shared" si="54"/>
        <v/>
      </c>
      <c r="J195" s="88" t="str">
        <f t="shared" si="55"/>
        <v/>
      </c>
      <c r="K195"/>
      <c r="L195"/>
      <c r="M195"/>
      <c r="N195"/>
      <c r="O195"/>
      <c r="P195"/>
      <c r="Q195"/>
      <c r="R195"/>
      <c r="S195"/>
      <c r="U195" s="58"/>
      <c r="V195" s="59"/>
      <c r="W195" s="60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</row>
    <row r="196" spans="1:527" s="8" customFormat="1" ht="18" customHeight="1" x14ac:dyDescent="0.25">
      <c r="A196" s="85" t="str">
        <f>Config!$B$20</f>
        <v>SORI</v>
      </c>
      <c r="B196" s="80">
        <f>METAS!$BB$25</f>
        <v>104</v>
      </c>
      <c r="C196" s="61">
        <f>ROUNDUP((B196/12)*Config!$C$6,0)</f>
        <v>18</v>
      </c>
      <c r="D196" s="80">
        <f>ACUMULADO!$BA$29</f>
        <v>0</v>
      </c>
      <c r="E196" s="81">
        <f t="shared" si="56"/>
        <v>16.666666666666668</v>
      </c>
      <c r="F196" s="90"/>
      <c r="G196" s="86">
        <f t="shared" ref="G196" si="57">IFERROR(ROUND(D196*100/B196,2),0)</f>
        <v>0</v>
      </c>
      <c r="H196" s="87">
        <f t="shared" si="53"/>
        <v>0</v>
      </c>
      <c r="I196" s="87" t="str">
        <f t="shared" si="54"/>
        <v/>
      </c>
      <c r="J196" s="88" t="str">
        <f t="shared" si="55"/>
        <v/>
      </c>
      <c r="K196"/>
      <c r="L196"/>
      <c r="M196"/>
      <c r="N196"/>
      <c r="O196"/>
      <c r="P196"/>
      <c r="Q196"/>
      <c r="R196"/>
      <c r="S196"/>
      <c r="U196" s="58"/>
      <c r="V196" s="59"/>
      <c r="W196" s="60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</row>
    <row r="197" spans="1:527" s="8" customFormat="1" ht="18" customHeight="1" x14ac:dyDescent="0.25">
      <c r="A197" s="85" t="str">
        <f>Config!$B$21</f>
        <v>JEPE</v>
      </c>
      <c r="B197" s="80">
        <f>METAS!$BC$25</f>
        <v>96</v>
      </c>
      <c r="C197" s="61">
        <f>ROUNDUP((B197/12)*Config!$C$6,0)</f>
        <v>16</v>
      </c>
      <c r="D197" s="80">
        <f>ACUMULADO!$BB$29</f>
        <v>0</v>
      </c>
      <c r="E197" s="81">
        <f t="shared" si="56"/>
        <v>16.666666666666668</v>
      </c>
      <c r="F197" s="90"/>
      <c r="G197" s="86">
        <f>IFERROR(ROUND(D197*100/B197,2),0)</f>
        <v>0</v>
      </c>
      <c r="H197" s="87">
        <f t="shared" si="53"/>
        <v>0</v>
      </c>
      <c r="I197" s="87" t="str">
        <f t="shared" si="54"/>
        <v/>
      </c>
      <c r="J197" s="88" t="str">
        <f t="shared" si="55"/>
        <v/>
      </c>
      <c r="K197"/>
      <c r="L197"/>
      <c r="M197"/>
      <c r="N197"/>
      <c r="O197"/>
      <c r="P197"/>
      <c r="Q197"/>
      <c r="R197"/>
      <c r="S197"/>
      <c r="U197" s="58"/>
      <c r="V197" s="59"/>
      <c r="W197" s="60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</row>
    <row r="198" spans="1:527" s="8" customFormat="1" ht="18" customHeight="1" x14ac:dyDescent="0.25">
      <c r="A198" s="85" t="str">
        <f>Config!$B$22</f>
        <v>ROQU</v>
      </c>
      <c r="B198" s="80">
        <f>METAS!$BD$25</f>
        <v>36</v>
      </c>
      <c r="C198" s="61">
        <f>ROUNDUP((B198/12)*Config!$C$6,0)</f>
        <v>6</v>
      </c>
      <c r="D198" s="80">
        <f>ACUMULADO!$BC$29</f>
        <v>0</v>
      </c>
      <c r="E198" s="81">
        <f t="shared" si="56"/>
        <v>16.666666666666668</v>
      </c>
      <c r="F198" s="90"/>
      <c r="G198" s="86">
        <f>IFERROR(ROUND(D198*100/B198,2),0)</f>
        <v>0</v>
      </c>
      <c r="H198" s="87">
        <f t="shared" si="53"/>
        <v>0</v>
      </c>
      <c r="I198" s="87" t="str">
        <f t="shared" si="54"/>
        <v/>
      </c>
      <c r="J198" s="88" t="str">
        <f t="shared" si="55"/>
        <v/>
      </c>
      <c r="K198"/>
      <c r="L198"/>
      <c r="M198"/>
      <c r="N198"/>
      <c r="O198"/>
      <c r="P198"/>
      <c r="Q198"/>
      <c r="R198"/>
      <c r="S198"/>
      <c r="U198" s="58"/>
      <c r="V198" s="9"/>
      <c r="W198" s="60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</row>
    <row r="199" spans="1:527" s="8" customFormat="1" ht="18" customHeight="1" x14ac:dyDescent="0.25">
      <c r="A199" s="85" t="str">
        <f>Config!$B$23</f>
        <v>CALZ</v>
      </c>
      <c r="B199" s="80">
        <f>METAS!$BE$25</f>
        <v>44</v>
      </c>
      <c r="C199" s="61">
        <f>ROUNDUP((B199/12)*Config!$C$6,0)</f>
        <v>8</v>
      </c>
      <c r="D199" s="80">
        <f>ACUMULADO!$BD$29</f>
        <v>0</v>
      </c>
      <c r="E199" s="81">
        <f t="shared" si="56"/>
        <v>16.666666666666668</v>
      </c>
      <c r="F199" s="90"/>
      <c r="G199" s="86">
        <f t="shared" ref="G199:G200" si="58">IFERROR(ROUND(D199*100/B199,2),0)</f>
        <v>0</v>
      </c>
      <c r="H199" s="87">
        <f t="shared" si="53"/>
        <v>0</v>
      </c>
      <c r="I199" s="87" t="str">
        <f t="shared" si="54"/>
        <v/>
      </c>
      <c r="J199" s="88" t="str">
        <f t="shared" si="55"/>
        <v/>
      </c>
      <c r="K199"/>
      <c r="L199"/>
      <c r="M199"/>
      <c r="N199"/>
      <c r="O199"/>
      <c r="P199"/>
      <c r="Q199"/>
      <c r="R199"/>
      <c r="S199"/>
      <c r="U199" s="58"/>
      <c r="V199" s="9"/>
      <c r="W199" s="60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</row>
    <row r="200" spans="1:527" s="8" customFormat="1" ht="18" customHeight="1" x14ac:dyDescent="0.25">
      <c r="A200" s="85" t="str">
        <f>Config!$B$24</f>
        <v>PUEB</v>
      </c>
      <c r="B200" s="80">
        <f>METAS!$BF$25</f>
        <v>44</v>
      </c>
      <c r="C200" s="61">
        <f>ROUNDUP((B200/12)*Config!$C$6,0)</f>
        <v>8</v>
      </c>
      <c r="D200" s="80">
        <f>ACUMULADO!$BE$29</f>
        <v>0</v>
      </c>
      <c r="E200" s="81">
        <f t="shared" si="56"/>
        <v>16.666666666666668</v>
      </c>
      <c r="F200" s="90"/>
      <c r="G200" s="86">
        <f t="shared" si="58"/>
        <v>0</v>
      </c>
      <c r="H200" s="87">
        <f t="shared" si="53"/>
        <v>0</v>
      </c>
      <c r="I200" s="87" t="str">
        <f t="shared" si="54"/>
        <v/>
      </c>
      <c r="J200" s="88" t="str">
        <f t="shared" si="55"/>
        <v/>
      </c>
      <c r="K200"/>
      <c r="L200"/>
      <c r="M200"/>
      <c r="N200"/>
      <c r="O200"/>
      <c r="P200"/>
      <c r="Q200"/>
      <c r="R200"/>
      <c r="S200"/>
      <c r="U200" s="58"/>
      <c r="V200" s="78"/>
      <c r="W200" s="6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</row>
    <row r="201" spans="1:527" s="8" customFormat="1" ht="18" customHeight="1" x14ac:dyDescent="0.25">
      <c r="A201" s="91"/>
      <c r="B201" s="65"/>
      <c r="C201" s="63"/>
      <c r="D201" s="63"/>
      <c r="E201" s="65"/>
      <c r="F201" s="65"/>
      <c r="G201" s="65"/>
      <c r="H201" s="65"/>
      <c r="I201" s="65"/>
      <c r="J201" s="65"/>
      <c r="K201"/>
      <c r="L201"/>
      <c r="M201"/>
      <c r="N201"/>
      <c r="O201"/>
      <c r="P201"/>
      <c r="Q201"/>
      <c r="R201"/>
      <c r="S201"/>
      <c r="U201" s="58"/>
      <c r="V201" s="78"/>
      <c r="W201" s="60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</row>
    <row r="202" spans="1:527" s="8" customFormat="1" ht="18" customHeight="1" x14ac:dyDescent="0.25">
      <c r="A202" s="91"/>
      <c r="B202" s="65"/>
      <c r="C202" s="63"/>
      <c r="D202" s="63"/>
      <c r="E202" s="65"/>
      <c r="F202" s="65"/>
      <c r="G202" s="65"/>
      <c r="H202" s="65"/>
      <c r="I202" s="65"/>
      <c r="J202" s="65"/>
      <c r="K202"/>
      <c r="L202"/>
      <c r="M202"/>
      <c r="N202"/>
      <c r="O202"/>
      <c r="P202"/>
      <c r="Q202"/>
      <c r="R202"/>
      <c r="S202"/>
      <c r="U202" s="58"/>
      <c r="V202" s="78"/>
      <c r="W202" s="60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</row>
    <row r="203" spans="1:527" s="8" customFormat="1" ht="18" customHeight="1" x14ac:dyDescent="0.25">
      <c r="A203" s="91"/>
      <c r="B203" s="65"/>
      <c r="C203" s="63"/>
      <c r="D203" s="63"/>
      <c r="E203" s="65"/>
      <c r="F203" s="65"/>
      <c r="G203" s="65"/>
      <c r="H203" s="65"/>
      <c r="I203" s="65"/>
      <c r="J203" s="65"/>
      <c r="K203"/>
      <c r="L203"/>
      <c r="M203"/>
      <c r="N203"/>
      <c r="O203"/>
      <c r="P203"/>
      <c r="Q203"/>
      <c r="R203"/>
      <c r="S203"/>
      <c r="U203" s="58"/>
      <c r="V203" s="78"/>
      <c r="W203" s="60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</row>
    <row r="204" spans="1:527" s="8" customFormat="1" ht="18" customHeight="1" x14ac:dyDescent="0.25">
      <c r="A204" s="91"/>
      <c r="B204" s="65"/>
      <c r="C204" s="63"/>
      <c r="D204" s="63"/>
      <c r="E204" s="65"/>
      <c r="F204" s="65"/>
      <c r="G204" s="65"/>
      <c r="H204" s="65"/>
      <c r="I204" s="65"/>
      <c r="J204" s="65"/>
      <c r="K204"/>
      <c r="L204"/>
      <c r="M204"/>
      <c r="N204"/>
      <c r="O204"/>
      <c r="P204"/>
      <c r="Q204"/>
      <c r="R204"/>
      <c r="S204"/>
      <c r="U204" s="58"/>
      <c r="V204" s="78"/>
      <c r="W204" s="60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</row>
    <row r="205" spans="1:527" s="8" customFormat="1" x14ac:dyDescent="0.25">
      <c r="A205" s="91"/>
      <c r="B205" s="65"/>
      <c r="C205" s="63"/>
      <c r="D205" s="65"/>
      <c r="E205" s="65"/>
      <c r="F205" s="65"/>
      <c r="G205" s="65"/>
      <c r="H205" s="65"/>
      <c r="I205" s="65"/>
      <c r="J205" s="65"/>
      <c r="K205"/>
      <c r="L205"/>
      <c r="M205"/>
      <c r="N205"/>
      <c r="O205"/>
      <c r="P205"/>
      <c r="Q205"/>
      <c r="R205"/>
      <c r="S205"/>
      <c r="U205" s="58"/>
      <c r="V205" s="78"/>
      <c r="W205" s="60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</row>
    <row r="206" spans="1:527" s="8" customFormat="1" ht="18" customHeight="1" x14ac:dyDescent="0.25">
      <c r="A206" s="91"/>
      <c r="B206" s="65"/>
      <c r="C206" s="63"/>
      <c r="D206" s="65"/>
      <c r="E206" s="65"/>
      <c r="F206" s="65"/>
      <c r="G206" s="65"/>
      <c r="H206" s="65"/>
      <c r="I206" s="65"/>
      <c r="J206" s="65"/>
      <c r="K206"/>
      <c r="L206"/>
      <c r="M206"/>
      <c r="N206"/>
      <c r="O206"/>
      <c r="P206"/>
      <c r="Q206"/>
      <c r="R206"/>
      <c r="S206"/>
      <c r="U206" s="58"/>
      <c r="V206" s="78"/>
      <c r="W206" s="60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</row>
    <row r="207" spans="1:527" s="8" customFormat="1" ht="18" customHeight="1" x14ac:dyDescent="0.25">
      <c r="A207" s="4"/>
      <c r="B207" s="65"/>
      <c r="C207" s="63"/>
      <c r="D207" s="65"/>
      <c r="E207" s="65"/>
      <c r="F207" s="65"/>
      <c r="G207" s="65"/>
      <c r="H207" s="65"/>
      <c r="I207" s="65"/>
      <c r="J207" s="65"/>
      <c r="K207"/>
      <c r="L207"/>
      <c r="M207"/>
      <c r="N207"/>
      <c r="O207"/>
      <c r="P207"/>
      <c r="Q207"/>
      <c r="R207"/>
      <c r="S207"/>
      <c r="U207" s="58"/>
      <c r="V207" s="78"/>
      <c r="W207" s="60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</row>
    <row r="208" spans="1:527" s="8" customFormat="1" ht="18" customHeight="1" x14ac:dyDescent="0.25">
      <c r="A208" s="4"/>
      <c r="B208"/>
      <c r="C208" s="63"/>
      <c r="D208" s="64"/>
      <c r="E208" s="64"/>
      <c r="F208" s="65"/>
      <c r="G208" s="65"/>
      <c r="H208" s="65"/>
      <c r="I208" s="65"/>
      <c r="J208" s="65"/>
      <c r="K208"/>
      <c r="L208"/>
      <c r="M208"/>
      <c r="N208"/>
      <c r="O208"/>
      <c r="P208"/>
      <c r="Q208"/>
      <c r="R208"/>
      <c r="S208"/>
      <c r="U208" s="58"/>
      <c r="V208" s="59" t="str">
        <f>A209</f>
        <v>PROMOTORES EDUCATIVOS CAPACITADOS PARA LA PROMOCIÓN DEL CUIDADO INFANTIL, LACTANCIA MATERNA EXCLUSIVA Y LA ADECUADA ALIMENTACIÓN Y PROTECCIÓN DEL MENOR DE 36 MESES A FAMILIAS DEL PRONOEI</v>
      </c>
      <c r="W208" s="60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</row>
    <row r="209" spans="1:527" s="8" customFormat="1" ht="18" customHeight="1" x14ac:dyDescent="0.25">
      <c r="A209" s="66" t="str">
        <f>METAS!B26</f>
        <v>PROMOTORES EDUCATIVOS CAPACITADOS PARA LA PROMOCIÓN DEL CUIDADO INFANTIL, LACTANCIA MATERNA EXCLUSIVA Y LA ADECUADA ALIMENTACIÓN Y PROTECCIÓN DEL MENOR DE 36 MESES A FAMILIAS DEL PRONOEI</v>
      </c>
      <c r="B209"/>
      <c r="C209" s="63"/>
      <c r="D209" s="64"/>
      <c r="E209" s="64"/>
      <c r="F209" s="65"/>
      <c r="G209" s="65"/>
      <c r="H209" s="65"/>
      <c r="I209" s="65"/>
      <c r="J209" s="65"/>
      <c r="K209" t="s">
        <v>544</v>
      </c>
      <c r="L209"/>
      <c r="M209"/>
      <c r="N209"/>
      <c r="O209"/>
      <c r="P209"/>
      <c r="Q209"/>
      <c r="R209"/>
      <c r="S209"/>
      <c r="U209" s="58"/>
      <c r="V209" s="89" t="str">
        <f>$V$1&amp;"  "&amp;V208&amp;"  "&amp;$V$3&amp;"  "&amp;$V$2</f>
        <v>RED. MOYOBAMBA:  PROMOTORES EDUCATIVOS CAPACITADOS PARA LA PROMOCIÓN DEL CUIDADO INFANTIL, LACTANCIA MATERNA EXCLUSIVA Y LA ADECUADA ALIMENTACIÓN Y PROTECCIÓN DEL MENOR DE 36 MESES A FAMILIAS DEL PRONOEI  - POR MICROREDES :   ENERO - FEBRERO 2024</v>
      </c>
      <c r="W209" s="60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</row>
    <row r="210" spans="1:527" s="8" customFormat="1" ht="48" customHeight="1" x14ac:dyDescent="0.25">
      <c r="A210" s="68" t="s">
        <v>2</v>
      </c>
      <c r="B210" s="69" t="s">
        <v>87</v>
      </c>
      <c r="C210" s="70" t="s">
        <v>69</v>
      </c>
      <c r="D210" s="69" t="s">
        <v>775</v>
      </c>
      <c r="E210" s="69" t="s">
        <v>1</v>
      </c>
      <c r="F210" s="71"/>
      <c r="G210" s="72" t="s">
        <v>9</v>
      </c>
      <c r="H210" s="73" t="str">
        <f>"DEFICIENTE &lt;= "&amp;$E$3</f>
        <v>DEFICIENTE &lt;= 15</v>
      </c>
      <c r="I210" s="73" t="str">
        <f>"PROCESO &gt; "&amp;$E$3&amp;"  -  &lt; "&amp;$F$3</f>
        <v>PROCESO &gt; 15  -  &lt; 16.7</v>
      </c>
      <c r="J210" s="73" t="str">
        <f>"OPTIMO &gt;= "&amp;$F$3</f>
        <v>OPTIMO &gt;= 16.7</v>
      </c>
      <c r="K210"/>
      <c r="L210"/>
      <c r="M210"/>
      <c r="N210"/>
      <c r="O210"/>
      <c r="P210"/>
      <c r="Q210"/>
      <c r="R210"/>
      <c r="S210"/>
      <c r="U210" s="58"/>
      <c r="V210" s="59"/>
      <c r="W210" s="6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</row>
    <row r="211" spans="1:527" s="8" customFormat="1" ht="18" customHeight="1" thickBot="1" x14ac:dyDescent="0.3">
      <c r="A211" s="74" t="str">
        <f>Config!$B$15</f>
        <v>RED</v>
      </c>
      <c r="B211" s="75">
        <f>SUM(B212:B220)</f>
        <v>266</v>
      </c>
      <c r="C211" s="75">
        <f>SUM(C212:C220)</f>
        <v>46</v>
      </c>
      <c r="D211" s="75">
        <f>SUM(D212:D220)</f>
        <v>0</v>
      </c>
      <c r="E211" s="75">
        <f>Config!$C$9</f>
        <v>16.666666666666668</v>
      </c>
      <c r="F211" s="76"/>
      <c r="G211" s="75">
        <f t="shared" ref="G211:G214" si="59">IFERROR(ROUND(D211*100/B211,2),0)</f>
        <v>0</v>
      </c>
      <c r="H211" s="77">
        <f t="shared" ref="H211:H220" si="60">IF(G211&lt;=$E$3,G211,"")</f>
        <v>0</v>
      </c>
      <c r="I211" s="77" t="str">
        <f t="shared" ref="I211:I220" si="61">IF(G211&gt;$E$3,IF(G211&lt;$F$3,G211,""),"")</f>
        <v/>
      </c>
      <c r="J211" s="75" t="str">
        <f t="shared" ref="J211:J220" si="62">IF(G211&gt;=$F$3,G211,"")</f>
        <v/>
      </c>
      <c r="K211"/>
      <c r="L211"/>
      <c r="M211"/>
      <c r="N211"/>
      <c r="O211"/>
      <c r="P211"/>
      <c r="Q211"/>
      <c r="R211"/>
      <c r="S211"/>
      <c r="U211" s="58"/>
      <c r="V211" s="59"/>
      <c r="W211" s="60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</row>
    <row r="212" spans="1:527" s="8" customFormat="1" ht="18" customHeight="1" x14ac:dyDescent="0.25">
      <c r="A212" s="79" t="str">
        <f>Config!$B$16</f>
        <v>HOSP</v>
      </c>
      <c r="B212" s="80">
        <f>METAS!$AW$26</f>
        <v>0</v>
      </c>
      <c r="C212" s="80">
        <f>ROUNDUP((B212/12)*Config!$C$6,0)</f>
        <v>0</v>
      </c>
      <c r="D212" s="80">
        <f>ACUMULADO!$AV$30</f>
        <v>0</v>
      </c>
      <c r="E212" s="81">
        <f>E211</f>
        <v>16.666666666666668</v>
      </c>
      <c r="F212" s="81"/>
      <c r="G212" s="82">
        <f t="shared" si="59"/>
        <v>0</v>
      </c>
      <c r="H212" s="83">
        <f t="shared" si="60"/>
        <v>0</v>
      </c>
      <c r="I212" s="83" t="str">
        <f t="shared" si="61"/>
        <v/>
      </c>
      <c r="J212" s="84" t="str">
        <f t="shared" si="62"/>
        <v/>
      </c>
      <c r="K212"/>
      <c r="L212"/>
      <c r="M212"/>
      <c r="N212"/>
      <c r="O212"/>
      <c r="P212"/>
      <c r="Q212"/>
      <c r="R212"/>
      <c r="S212"/>
      <c r="U212" s="58"/>
      <c r="V212" s="59"/>
      <c r="W212" s="60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</row>
    <row r="213" spans="1:527" s="8" customFormat="1" ht="18" customHeight="1" x14ac:dyDescent="0.25">
      <c r="A213" s="85" t="str">
        <f>Config!$B$17</f>
        <v>LLUI</v>
      </c>
      <c r="B213" s="80">
        <f>METAS!$AY$26</f>
        <v>58</v>
      </c>
      <c r="C213" s="61">
        <f>ROUNDUP((B213/12)*Config!$C$6,0)</f>
        <v>10</v>
      </c>
      <c r="D213" s="80">
        <f>ACUMULADO!$AX$30</f>
        <v>0</v>
      </c>
      <c r="E213" s="81">
        <f t="shared" ref="E213:E220" si="63">E212</f>
        <v>16.666666666666668</v>
      </c>
      <c r="F213" s="90"/>
      <c r="G213" s="86">
        <f t="shared" si="59"/>
        <v>0</v>
      </c>
      <c r="H213" s="87">
        <f t="shared" si="60"/>
        <v>0</v>
      </c>
      <c r="I213" s="87" t="str">
        <f t="shared" si="61"/>
        <v/>
      </c>
      <c r="J213" s="88" t="str">
        <f t="shared" si="62"/>
        <v/>
      </c>
      <c r="K213"/>
      <c r="L213"/>
      <c r="M213"/>
      <c r="N213"/>
      <c r="O213"/>
      <c r="P213"/>
      <c r="Q213"/>
      <c r="R213"/>
      <c r="S213"/>
      <c r="U213" s="58"/>
      <c r="V213" s="59"/>
      <c r="W213" s="60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</row>
    <row r="214" spans="1:527" s="8" customFormat="1" ht="18" customHeight="1" x14ac:dyDescent="0.25">
      <c r="A214" s="85" t="str">
        <f>Config!$B$18</f>
        <v>JERI</v>
      </c>
      <c r="B214" s="80">
        <f>METAS!$AZ$26</f>
        <v>24</v>
      </c>
      <c r="C214" s="61">
        <f>ROUNDUP((B214/12)*Config!$C$6,0)</f>
        <v>4</v>
      </c>
      <c r="D214" s="80">
        <f>ACUMULADO!$AY$30</f>
        <v>0</v>
      </c>
      <c r="E214" s="81">
        <f t="shared" si="63"/>
        <v>16.666666666666668</v>
      </c>
      <c r="F214" s="90"/>
      <c r="G214" s="86">
        <f t="shared" si="59"/>
        <v>0</v>
      </c>
      <c r="H214" s="87">
        <f t="shared" si="60"/>
        <v>0</v>
      </c>
      <c r="I214" s="87" t="str">
        <f t="shared" si="61"/>
        <v/>
      </c>
      <c r="J214" s="88" t="str">
        <f t="shared" si="62"/>
        <v/>
      </c>
      <c r="K214"/>
      <c r="L214"/>
      <c r="M214"/>
      <c r="N214"/>
      <c r="O214"/>
      <c r="P214"/>
      <c r="Q214"/>
      <c r="R214"/>
      <c r="S214"/>
      <c r="U214" s="58"/>
      <c r="V214" s="9"/>
      <c r="W214" s="60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</row>
    <row r="215" spans="1:527" s="8" customFormat="1" ht="18" customHeight="1" x14ac:dyDescent="0.25">
      <c r="A215" s="85" t="str">
        <f>Config!$B$19</f>
        <v>YANT</v>
      </c>
      <c r="B215" s="80">
        <f>METAS!$BA$26</f>
        <v>22</v>
      </c>
      <c r="C215" s="61">
        <f>ROUNDUP((B215/12)*Config!$C$6,0)</f>
        <v>4</v>
      </c>
      <c r="D215" s="80">
        <f>ACUMULADO!$AZ$30</f>
        <v>0</v>
      </c>
      <c r="E215" s="81">
        <f t="shared" si="63"/>
        <v>16.666666666666668</v>
      </c>
      <c r="F215" s="90"/>
      <c r="G215" s="86">
        <f>IFERROR(ROUND(D215*100/B215,2),0)</f>
        <v>0</v>
      </c>
      <c r="H215" s="87">
        <f t="shared" si="60"/>
        <v>0</v>
      </c>
      <c r="I215" s="87" t="str">
        <f t="shared" si="61"/>
        <v/>
      </c>
      <c r="J215" s="88" t="str">
        <f t="shared" si="62"/>
        <v/>
      </c>
      <c r="K215"/>
      <c r="L215"/>
      <c r="M215"/>
      <c r="N215"/>
      <c r="O215"/>
      <c r="P215"/>
      <c r="Q215"/>
      <c r="R215"/>
      <c r="S215"/>
      <c r="U215" s="58"/>
      <c r="V215" s="9"/>
      <c r="W215" s="60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</row>
    <row r="216" spans="1:527" s="8" customFormat="1" ht="18" customHeight="1" x14ac:dyDescent="0.25">
      <c r="A216" s="85" t="str">
        <f>Config!$B$20</f>
        <v>SORI</v>
      </c>
      <c r="B216" s="80">
        <f>METAS!$BB$26</f>
        <v>52</v>
      </c>
      <c r="C216" s="61">
        <f>ROUNDUP((B216/12)*Config!$C$6,0)</f>
        <v>9</v>
      </c>
      <c r="D216" s="80">
        <f>ACUMULADO!$BA$30</f>
        <v>0</v>
      </c>
      <c r="E216" s="81">
        <f t="shared" si="63"/>
        <v>16.666666666666668</v>
      </c>
      <c r="F216" s="90"/>
      <c r="G216" s="86">
        <f t="shared" ref="G216" si="64">IFERROR(ROUND(D216*100/B216,2),0)</f>
        <v>0</v>
      </c>
      <c r="H216" s="87">
        <f t="shared" si="60"/>
        <v>0</v>
      </c>
      <c r="I216" s="87" t="str">
        <f t="shared" si="61"/>
        <v/>
      </c>
      <c r="J216" s="88" t="str">
        <f t="shared" si="62"/>
        <v/>
      </c>
      <c r="K216"/>
      <c r="L216"/>
      <c r="M216"/>
      <c r="N216"/>
      <c r="O216"/>
      <c r="P216"/>
      <c r="Q216"/>
      <c r="R216"/>
      <c r="S216"/>
      <c r="U216" s="58"/>
      <c r="V216" s="9"/>
      <c r="W216" s="60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</row>
    <row r="217" spans="1:527" s="8" customFormat="1" ht="18" customHeight="1" x14ac:dyDescent="0.25">
      <c r="A217" s="85" t="str">
        <f>Config!$B$21</f>
        <v>JEPE</v>
      </c>
      <c r="B217" s="80">
        <f>METAS!$BC$26</f>
        <v>48</v>
      </c>
      <c r="C217" s="61">
        <f>ROUNDUP((B217/12)*Config!$C$6,0)</f>
        <v>8</v>
      </c>
      <c r="D217" s="80">
        <f>ACUMULADO!$BB$30</f>
        <v>0</v>
      </c>
      <c r="E217" s="81">
        <f t="shared" si="63"/>
        <v>16.666666666666668</v>
      </c>
      <c r="F217" s="90"/>
      <c r="G217" s="86">
        <f>IFERROR(ROUND(D217*100/B217,2),0)</f>
        <v>0</v>
      </c>
      <c r="H217" s="87">
        <f t="shared" si="60"/>
        <v>0</v>
      </c>
      <c r="I217" s="87" t="str">
        <f t="shared" si="61"/>
        <v/>
      </c>
      <c r="J217" s="88" t="str">
        <f t="shared" si="62"/>
        <v/>
      </c>
      <c r="K217"/>
      <c r="L217"/>
      <c r="M217"/>
      <c r="N217"/>
      <c r="O217"/>
      <c r="P217"/>
      <c r="Q217"/>
      <c r="R217"/>
      <c r="S217"/>
      <c r="U217" s="58"/>
      <c r="V217" s="9"/>
      <c r="W217" s="60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</row>
    <row r="218" spans="1:527" s="8" customFormat="1" ht="18" customHeight="1" x14ac:dyDescent="0.25">
      <c r="A218" s="85" t="str">
        <f>Config!$B$22</f>
        <v>ROQU</v>
      </c>
      <c r="B218" s="80">
        <f>METAS!$BD$26</f>
        <v>18</v>
      </c>
      <c r="C218" s="61">
        <f>ROUNDUP((B218/12)*Config!$C$6,0)</f>
        <v>3</v>
      </c>
      <c r="D218" s="80">
        <f>ACUMULADO!$BC$30</f>
        <v>0</v>
      </c>
      <c r="E218" s="81">
        <f t="shared" si="63"/>
        <v>16.666666666666668</v>
      </c>
      <c r="F218" s="90"/>
      <c r="G218" s="86">
        <f>IFERROR(ROUND(D218*100/B218,2),0)</f>
        <v>0</v>
      </c>
      <c r="H218" s="87">
        <f t="shared" si="60"/>
        <v>0</v>
      </c>
      <c r="I218" s="87" t="str">
        <f t="shared" si="61"/>
        <v/>
      </c>
      <c r="J218" s="88" t="str">
        <f t="shared" si="62"/>
        <v/>
      </c>
      <c r="K218"/>
      <c r="L218"/>
      <c r="M218"/>
      <c r="N218"/>
      <c r="O218"/>
      <c r="P218"/>
      <c r="Q218"/>
      <c r="R218"/>
      <c r="S218"/>
      <c r="U218" s="58"/>
      <c r="V218" s="78"/>
      <c r="W218" s="60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</row>
    <row r="219" spans="1:527" s="8" customFormat="1" ht="18" customHeight="1" x14ac:dyDescent="0.25">
      <c r="A219" s="85" t="str">
        <f>Config!$B$23</f>
        <v>CALZ</v>
      </c>
      <c r="B219" s="80">
        <f>METAS!$BE$26</f>
        <v>22</v>
      </c>
      <c r="C219" s="61">
        <f>ROUNDUP((B219/12)*Config!$C$6,0)</f>
        <v>4</v>
      </c>
      <c r="D219" s="80">
        <f>ACUMULADO!$BD$30</f>
        <v>0</v>
      </c>
      <c r="E219" s="81">
        <f t="shared" si="63"/>
        <v>16.666666666666668</v>
      </c>
      <c r="F219" s="90"/>
      <c r="G219" s="86">
        <f t="shared" ref="G219:G220" si="65">IFERROR(ROUND(D219*100/B219,2),0)</f>
        <v>0</v>
      </c>
      <c r="H219" s="87">
        <f t="shared" si="60"/>
        <v>0</v>
      </c>
      <c r="I219" s="87" t="str">
        <f t="shared" si="61"/>
        <v/>
      </c>
      <c r="J219" s="88" t="str">
        <f t="shared" si="62"/>
        <v/>
      </c>
      <c r="K219"/>
      <c r="L219"/>
      <c r="M219"/>
      <c r="N219"/>
      <c r="O219"/>
      <c r="P219"/>
      <c r="Q219"/>
      <c r="R219"/>
      <c r="S219"/>
      <c r="U219" s="58"/>
      <c r="V219" s="78"/>
      <c r="W219" s="60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</row>
    <row r="220" spans="1:527" s="8" customFormat="1" ht="18" customHeight="1" x14ac:dyDescent="0.25">
      <c r="A220" s="85" t="str">
        <f>Config!$B$24</f>
        <v>PUEB</v>
      </c>
      <c r="B220" s="80">
        <f>METAS!$BF$26</f>
        <v>22</v>
      </c>
      <c r="C220" s="61">
        <f>ROUNDUP((B220/12)*Config!$C$6,0)</f>
        <v>4</v>
      </c>
      <c r="D220" s="80">
        <f>ACUMULADO!$BE$30</f>
        <v>0</v>
      </c>
      <c r="E220" s="81">
        <f t="shared" si="63"/>
        <v>16.666666666666668</v>
      </c>
      <c r="F220" s="90"/>
      <c r="G220" s="86">
        <f t="shared" si="65"/>
        <v>0</v>
      </c>
      <c r="H220" s="87">
        <f t="shared" si="60"/>
        <v>0</v>
      </c>
      <c r="I220" s="87" t="str">
        <f t="shared" si="61"/>
        <v/>
      </c>
      <c r="J220" s="88" t="str">
        <f t="shared" si="62"/>
        <v/>
      </c>
      <c r="K220"/>
      <c r="L220"/>
      <c r="M220"/>
      <c r="N220"/>
      <c r="O220"/>
      <c r="P220"/>
      <c r="Q220"/>
      <c r="R220"/>
      <c r="S220"/>
      <c r="U220" s="58"/>
      <c r="V220" s="78"/>
      <c r="W220" s="6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</row>
    <row r="221" spans="1:527" ht="18" customHeight="1" x14ac:dyDescent="0.25">
      <c r="A221" s="91"/>
      <c r="B221" s="65"/>
      <c r="D221" s="63"/>
      <c r="E221" s="65"/>
      <c r="I221" s="65"/>
      <c r="J221" s="65"/>
      <c r="T221" s="8"/>
      <c r="W221" s="60"/>
    </row>
    <row r="222" spans="1:527" ht="18" customHeight="1" x14ac:dyDescent="0.25">
      <c r="A222" s="91"/>
      <c r="B222" s="65"/>
      <c r="D222" s="65"/>
      <c r="E222" s="65"/>
      <c r="I222" s="65"/>
      <c r="J222" s="65"/>
      <c r="T222" s="8"/>
      <c r="W222" s="60"/>
    </row>
    <row r="223" spans="1:527" ht="18" customHeight="1" x14ac:dyDescent="0.25">
      <c r="A223" s="91"/>
      <c r="B223" s="65"/>
      <c r="D223" s="65"/>
      <c r="E223" s="65"/>
      <c r="I223" s="65"/>
      <c r="J223" s="65"/>
      <c r="T223" s="8"/>
      <c r="W223" s="60"/>
    </row>
    <row r="224" spans="1:527" ht="18" customHeight="1" x14ac:dyDescent="0.25">
      <c r="A224" s="91"/>
      <c r="B224" s="65"/>
      <c r="D224" s="65"/>
      <c r="E224" s="65"/>
      <c r="I224" s="65"/>
      <c r="J224" s="65"/>
      <c r="T224" s="8"/>
      <c r="W224" s="60"/>
    </row>
    <row r="225" spans="1:527" ht="18" customHeight="1" x14ac:dyDescent="0.25">
      <c r="A225" s="91"/>
      <c r="B225" s="65"/>
      <c r="D225" s="65"/>
      <c r="E225" s="65"/>
      <c r="I225" s="65"/>
      <c r="J225" s="65"/>
      <c r="T225" s="8"/>
      <c r="W225" s="60"/>
    </row>
    <row r="226" spans="1:527" ht="18" customHeight="1" x14ac:dyDescent="0.25">
      <c r="A226" s="94"/>
      <c r="B226" s="65"/>
      <c r="D226" s="65"/>
      <c r="E226" s="65"/>
      <c r="I226" s="65"/>
      <c r="J226" s="65"/>
      <c r="T226" s="8"/>
      <c r="W226" s="60"/>
      <c r="PN226">
        <v>0</v>
      </c>
      <c r="PO226">
        <v>0</v>
      </c>
      <c r="PP226">
        <v>0</v>
      </c>
      <c r="PQ226">
        <v>0</v>
      </c>
      <c r="PR226">
        <v>0</v>
      </c>
      <c r="PS226">
        <v>0</v>
      </c>
      <c r="PT226">
        <v>0</v>
      </c>
      <c r="PU226">
        <v>0</v>
      </c>
      <c r="PV226">
        <v>0</v>
      </c>
      <c r="PW226">
        <v>0</v>
      </c>
      <c r="PX226">
        <v>0</v>
      </c>
      <c r="PY226">
        <v>0</v>
      </c>
      <c r="PZ226">
        <v>0</v>
      </c>
      <c r="QA226">
        <v>0</v>
      </c>
      <c r="QB226">
        <v>0</v>
      </c>
      <c r="QC226">
        <v>0</v>
      </c>
      <c r="QD226">
        <v>0</v>
      </c>
      <c r="QE226">
        <v>0</v>
      </c>
      <c r="QF226">
        <v>0</v>
      </c>
      <c r="QG226">
        <v>0</v>
      </c>
      <c r="QH226">
        <v>0</v>
      </c>
      <c r="QI226">
        <v>0</v>
      </c>
      <c r="QJ226">
        <v>0</v>
      </c>
      <c r="QK226">
        <v>0</v>
      </c>
      <c r="QL226">
        <v>0</v>
      </c>
      <c r="QM226">
        <v>0</v>
      </c>
      <c r="QN226">
        <v>0</v>
      </c>
      <c r="QO226">
        <v>0</v>
      </c>
      <c r="QP226">
        <v>0</v>
      </c>
      <c r="QQ226">
        <v>0</v>
      </c>
      <c r="QR226">
        <v>0</v>
      </c>
      <c r="QS226">
        <v>0</v>
      </c>
      <c r="QT226">
        <v>0</v>
      </c>
      <c r="QU226">
        <v>0</v>
      </c>
      <c r="QV226">
        <v>0</v>
      </c>
      <c r="QW226">
        <v>0</v>
      </c>
      <c r="QX226">
        <v>0</v>
      </c>
      <c r="QY226">
        <v>0</v>
      </c>
      <c r="QZ226">
        <v>0</v>
      </c>
      <c r="RA226">
        <v>0</v>
      </c>
      <c r="RB226">
        <v>0</v>
      </c>
      <c r="RC226">
        <v>0</v>
      </c>
      <c r="RD226">
        <v>0</v>
      </c>
      <c r="RE226">
        <v>0</v>
      </c>
      <c r="RF226">
        <v>0</v>
      </c>
      <c r="RG226">
        <v>0</v>
      </c>
      <c r="RH226">
        <v>0</v>
      </c>
      <c r="RI226">
        <v>0</v>
      </c>
      <c r="RJ226">
        <v>0</v>
      </c>
      <c r="RK226">
        <v>0</v>
      </c>
      <c r="RL226">
        <v>0</v>
      </c>
      <c r="RM226">
        <v>0</v>
      </c>
      <c r="RN226">
        <v>0</v>
      </c>
      <c r="RO226">
        <v>0</v>
      </c>
      <c r="RP226">
        <v>0</v>
      </c>
      <c r="RQ226">
        <v>0</v>
      </c>
      <c r="RR226">
        <v>0</v>
      </c>
      <c r="RS226">
        <v>0</v>
      </c>
      <c r="RT226">
        <v>0</v>
      </c>
      <c r="RU226">
        <v>0</v>
      </c>
      <c r="RV226">
        <v>0</v>
      </c>
      <c r="RW226">
        <v>0</v>
      </c>
      <c r="RX226">
        <v>0</v>
      </c>
      <c r="RY226">
        <v>0</v>
      </c>
      <c r="RZ226">
        <v>0</v>
      </c>
      <c r="SA226">
        <v>0</v>
      </c>
      <c r="SB226">
        <v>0</v>
      </c>
      <c r="SC226">
        <v>0</v>
      </c>
      <c r="SD226">
        <v>0</v>
      </c>
      <c r="SE226">
        <v>0</v>
      </c>
      <c r="SF226">
        <v>0</v>
      </c>
      <c r="SG226">
        <v>0</v>
      </c>
      <c r="SH226">
        <v>0</v>
      </c>
      <c r="SI226">
        <v>0</v>
      </c>
      <c r="SJ226">
        <v>0</v>
      </c>
      <c r="SK226">
        <v>0</v>
      </c>
      <c r="SL226">
        <v>0</v>
      </c>
      <c r="SM226">
        <v>0</v>
      </c>
      <c r="SN226">
        <v>0</v>
      </c>
      <c r="SO226">
        <v>0</v>
      </c>
      <c r="SP226">
        <v>0</v>
      </c>
      <c r="SQ226">
        <v>0</v>
      </c>
      <c r="SR226">
        <v>0</v>
      </c>
      <c r="SS226">
        <v>0</v>
      </c>
      <c r="ST226">
        <v>0</v>
      </c>
      <c r="SU226">
        <v>0</v>
      </c>
      <c r="SV226">
        <v>0</v>
      </c>
      <c r="SW226">
        <v>0</v>
      </c>
      <c r="SX226">
        <v>0</v>
      </c>
      <c r="SY226">
        <v>0</v>
      </c>
      <c r="SZ226">
        <v>0</v>
      </c>
      <c r="TA226">
        <v>0</v>
      </c>
      <c r="TB226">
        <v>0</v>
      </c>
      <c r="TC226">
        <v>0</v>
      </c>
      <c r="TD226">
        <v>0</v>
      </c>
      <c r="TE226">
        <v>0</v>
      </c>
      <c r="TF226">
        <v>0</v>
      </c>
      <c r="TG226">
        <v>0</v>
      </c>
    </row>
    <row r="227" spans="1:527" ht="18" customHeight="1" x14ac:dyDescent="0.25">
      <c r="A227" s="94"/>
      <c r="B227" s="65"/>
      <c r="D227" s="65"/>
      <c r="E227" s="65"/>
      <c r="I227" s="65"/>
      <c r="J227" s="65"/>
      <c r="T227" s="8"/>
      <c r="W227" s="60"/>
    </row>
    <row r="228" spans="1:527" ht="18" customHeight="1" x14ac:dyDescent="0.25">
      <c r="A228" s="92"/>
      <c r="B228" s="65"/>
      <c r="D228" s="65"/>
      <c r="E228" s="65"/>
      <c r="I228" s="65"/>
      <c r="J228" s="65"/>
      <c r="T228" s="8"/>
      <c r="W228" s="60"/>
    </row>
    <row r="229" spans="1:527" ht="18" customHeight="1" x14ac:dyDescent="0.25">
      <c r="A229" s="93" t="str">
        <f>METAS!B27</f>
        <v>FAMILIAS QUE RECIBEN CONSEJERÍA A TRAVÉS DE LA VISITA DOMICILIARIA PARA PROMOVER PRÁCTICAS Y ENTORNOS SALUDABLES PARA CONTRIBUIR A LA DISMINUCIÓN DE LA TUBERCULOSIS, VIH/SIDA</v>
      </c>
      <c r="B229" s="65"/>
      <c r="D229" s="65"/>
      <c r="E229" s="65"/>
      <c r="I229" s="65"/>
      <c r="J229" s="65"/>
      <c r="K229" t="s">
        <v>89</v>
      </c>
      <c r="T229" s="8"/>
      <c r="V229" s="59" t="str">
        <f>A229</f>
        <v>FAMILIAS QUE RECIBEN CONSEJERÍA A TRAVÉS DE LA VISITA DOMICILIARIA PARA PROMOVER PRÁCTICAS Y ENTORNOS SALUDABLES PARA CONTRIBUIR A LA DISMINUCIÓN DE LA TUBERCULOSIS, VIH/SIDA</v>
      </c>
      <c r="W229" s="60"/>
    </row>
    <row r="230" spans="1:527" ht="48" customHeight="1" x14ac:dyDescent="0.25">
      <c r="A230" s="68" t="s">
        <v>2</v>
      </c>
      <c r="B230" s="69" t="s">
        <v>87</v>
      </c>
      <c r="C230" s="70" t="s">
        <v>69</v>
      </c>
      <c r="D230" s="69" t="s">
        <v>775</v>
      </c>
      <c r="E230" s="69" t="s">
        <v>1</v>
      </c>
      <c r="F230" s="71"/>
      <c r="G230" s="72" t="s">
        <v>9</v>
      </c>
      <c r="H230" s="73" t="str">
        <f>"DEFICIENTE &lt;= "&amp;$E$3</f>
        <v>DEFICIENTE &lt;= 15</v>
      </c>
      <c r="I230" s="73" t="str">
        <f>"PROCESO &gt; "&amp;$E$3&amp;"  -  &lt; "&amp;$F$3</f>
        <v>PROCESO &gt; 15  -  &lt; 16.7</v>
      </c>
      <c r="J230" s="73" t="str">
        <f>"OPTIMO &gt;= "&amp;$F$3</f>
        <v>OPTIMO &gt;= 16.7</v>
      </c>
      <c r="T230" s="8"/>
      <c r="V230" s="89" t="str">
        <f>V$1&amp;"  "&amp;V229&amp;"  "&amp;$V$3&amp;"  "&amp;$V$2</f>
        <v>RED. MOYOBAMBA:  FAMILIAS QUE RECIBEN CONSEJERÍA A TRAVÉS DE LA VISITA DOMICILIARIA PARA PROMOVER PRÁCTICAS Y ENTORNOS SALUDABLES PARA CONTRIBUIR A LA DISMINUCIÓN DE LA TUBERCULOSIS, VIH/SIDA  - POR MICROREDES :   ENERO - FEBRERO 2024</v>
      </c>
      <c r="W230" s="60"/>
    </row>
    <row r="231" spans="1:527" ht="18" customHeight="1" thickBot="1" x14ac:dyDescent="0.3">
      <c r="A231" s="74" t="str">
        <f>Config!$B$15</f>
        <v>RED</v>
      </c>
      <c r="B231" s="75">
        <f>SUM(B232:B240)</f>
        <v>3366</v>
      </c>
      <c r="C231" s="75">
        <f>SUM(C232:C240)</f>
        <v>566</v>
      </c>
      <c r="D231" s="75">
        <f>SUM(D232:D240)</f>
        <v>329</v>
      </c>
      <c r="E231" s="75">
        <f>Config!$C$9</f>
        <v>16.666666666666668</v>
      </c>
      <c r="F231" s="76"/>
      <c r="G231" s="75">
        <f t="shared" ref="G231:G234" si="66">IFERROR(ROUND(D231*100/B231,2),0)</f>
        <v>9.77</v>
      </c>
      <c r="H231" s="77">
        <f t="shared" ref="H231:H240" si="67">IF(G231&lt;=$E$3,G231,"")</f>
        <v>9.77</v>
      </c>
      <c r="I231" s="77" t="str">
        <f t="shared" ref="I231:I240" si="68">IF(G231&gt;$E$3,IF(G231&lt;$F$3,G231,""),"")</f>
        <v/>
      </c>
      <c r="J231" s="75" t="str">
        <f t="shared" ref="J231:J240" si="69">IF(G231&gt;=$F$3,G231,"")</f>
        <v/>
      </c>
      <c r="T231" s="8"/>
      <c r="V231" s="59"/>
      <c r="W231" s="60"/>
    </row>
    <row r="232" spans="1:527" ht="18" customHeight="1" x14ac:dyDescent="0.25">
      <c r="A232" s="79" t="str">
        <f>Config!$B$16</f>
        <v>HOSP</v>
      </c>
      <c r="B232" s="80">
        <f>METAS!$AW$27</f>
        <v>0</v>
      </c>
      <c r="C232" s="80">
        <f>ROUNDUP((B232/12)*Config!$C$6,0)</f>
        <v>0</v>
      </c>
      <c r="D232" s="80">
        <f>ACUMULADO!$AV$31</f>
        <v>0</v>
      </c>
      <c r="E232" s="81">
        <f>E231</f>
        <v>16.666666666666668</v>
      </c>
      <c r="F232" s="81"/>
      <c r="G232" s="82">
        <f t="shared" si="66"/>
        <v>0</v>
      </c>
      <c r="H232" s="83">
        <f t="shared" si="67"/>
        <v>0</v>
      </c>
      <c r="I232" s="83" t="str">
        <f t="shared" si="68"/>
        <v/>
      </c>
      <c r="J232" s="84" t="str">
        <f t="shared" si="69"/>
        <v/>
      </c>
      <c r="T232" s="8"/>
      <c r="V232" s="59"/>
      <c r="W232" s="60"/>
    </row>
    <row r="233" spans="1:527" ht="18" customHeight="1" x14ac:dyDescent="0.25">
      <c r="A233" s="85" t="str">
        <f>Config!$B$17</f>
        <v>LLUI</v>
      </c>
      <c r="B233" s="80">
        <f>METAS!$AY$27</f>
        <v>1479</v>
      </c>
      <c r="C233" s="61">
        <f>ROUNDUP((B233/12)*Config!$C$6,0)</f>
        <v>247</v>
      </c>
      <c r="D233" s="80">
        <f>ACUMULADO!$AX$31</f>
        <v>90</v>
      </c>
      <c r="E233" s="81">
        <f t="shared" ref="E233:E240" si="70">E232</f>
        <v>16.666666666666668</v>
      </c>
      <c r="F233" s="90"/>
      <c r="G233" s="86">
        <f t="shared" si="66"/>
        <v>6.09</v>
      </c>
      <c r="H233" s="87">
        <f t="shared" si="67"/>
        <v>6.09</v>
      </c>
      <c r="I233" s="87" t="str">
        <f t="shared" si="68"/>
        <v/>
      </c>
      <c r="J233" s="88" t="str">
        <f t="shared" si="69"/>
        <v/>
      </c>
      <c r="T233" s="8"/>
      <c r="V233" s="59"/>
      <c r="W233" s="60"/>
    </row>
    <row r="234" spans="1:527" ht="18" customHeight="1" x14ac:dyDescent="0.25">
      <c r="A234" s="85" t="str">
        <f>Config!$B$18</f>
        <v>JERI</v>
      </c>
      <c r="B234" s="80">
        <f>METAS!$AZ$27</f>
        <v>128</v>
      </c>
      <c r="C234" s="61">
        <f>ROUNDUP((B234/12)*Config!$C$6,0)</f>
        <v>22</v>
      </c>
      <c r="D234" s="80">
        <f>ACUMULADO!$AY$31</f>
        <v>36</v>
      </c>
      <c r="E234" s="81">
        <f t="shared" si="70"/>
        <v>16.666666666666668</v>
      </c>
      <c r="F234" s="90"/>
      <c r="G234" s="86">
        <f t="shared" si="66"/>
        <v>28.13</v>
      </c>
      <c r="H234" s="87" t="str">
        <f t="shared" si="67"/>
        <v/>
      </c>
      <c r="I234" s="87" t="str">
        <f t="shared" si="68"/>
        <v/>
      </c>
      <c r="J234" s="88">
        <f t="shared" si="69"/>
        <v>28.13</v>
      </c>
      <c r="T234" s="8"/>
      <c r="V234" s="9"/>
      <c r="W234" s="60"/>
    </row>
    <row r="235" spans="1:527" ht="18" customHeight="1" x14ac:dyDescent="0.25">
      <c r="A235" s="85" t="str">
        <f>Config!$B$19</f>
        <v>YANT</v>
      </c>
      <c r="B235" s="80">
        <f>METAS!$BA$27</f>
        <v>254</v>
      </c>
      <c r="C235" s="61">
        <f>ROUNDUP((B235/12)*Config!$C$6,0)</f>
        <v>43</v>
      </c>
      <c r="D235" s="80">
        <f>ACUMULADO!$AZ$31</f>
        <v>0</v>
      </c>
      <c r="E235" s="81">
        <f t="shared" si="70"/>
        <v>16.666666666666668</v>
      </c>
      <c r="F235" s="90"/>
      <c r="G235" s="86">
        <f>IFERROR(ROUND(D235*100/B235,2),0)</f>
        <v>0</v>
      </c>
      <c r="H235" s="87">
        <f t="shared" si="67"/>
        <v>0</v>
      </c>
      <c r="I235" s="87" t="str">
        <f t="shared" si="68"/>
        <v/>
      </c>
      <c r="J235" s="88" t="str">
        <f t="shared" si="69"/>
        <v/>
      </c>
      <c r="T235" s="8"/>
      <c r="V235" s="9"/>
      <c r="W235" s="60"/>
    </row>
    <row r="236" spans="1:527" ht="18" customHeight="1" x14ac:dyDescent="0.25">
      <c r="A236" s="85" t="str">
        <f>Config!$B$20</f>
        <v>SORI</v>
      </c>
      <c r="B236" s="80">
        <f>METAS!$BB$27</f>
        <v>625</v>
      </c>
      <c r="C236" s="61">
        <f>ROUNDUP((B236/12)*Config!$C$6,0)</f>
        <v>105</v>
      </c>
      <c r="D236" s="80">
        <f>ACUMULADO!$BA$31</f>
        <v>145</v>
      </c>
      <c r="E236" s="81">
        <f t="shared" si="70"/>
        <v>16.666666666666668</v>
      </c>
      <c r="F236" s="90"/>
      <c r="G236" s="86">
        <f t="shared" ref="G236" si="71">IFERROR(ROUND(D236*100/B236,2),0)</f>
        <v>23.2</v>
      </c>
      <c r="H236" s="87" t="str">
        <f t="shared" si="67"/>
        <v/>
      </c>
      <c r="I236" s="87" t="str">
        <f t="shared" si="68"/>
        <v/>
      </c>
      <c r="J236" s="88">
        <f t="shared" si="69"/>
        <v>23.2</v>
      </c>
      <c r="T236" s="8"/>
      <c r="V236" s="9"/>
      <c r="W236" s="60"/>
    </row>
    <row r="237" spans="1:527" s="8" customFormat="1" ht="18" customHeight="1" x14ac:dyDescent="0.25">
      <c r="A237" s="85" t="str">
        <f>Config!$B$21</f>
        <v>JEPE</v>
      </c>
      <c r="B237" s="80">
        <f>METAS!$BC$27</f>
        <v>248</v>
      </c>
      <c r="C237" s="61">
        <f>ROUNDUP((B237/12)*Config!$C$6,0)</f>
        <v>42</v>
      </c>
      <c r="D237" s="80">
        <f>ACUMULADO!$BB$31</f>
        <v>38</v>
      </c>
      <c r="E237" s="81">
        <f t="shared" si="70"/>
        <v>16.666666666666668</v>
      </c>
      <c r="F237" s="90"/>
      <c r="G237" s="86">
        <f>IFERROR(ROUND(D237*100/B237,2),0)</f>
        <v>15.32</v>
      </c>
      <c r="H237" s="87" t="str">
        <f t="shared" si="67"/>
        <v/>
      </c>
      <c r="I237" s="87">
        <f t="shared" si="68"/>
        <v>15.32</v>
      </c>
      <c r="J237" s="88" t="str">
        <f t="shared" si="69"/>
        <v/>
      </c>
      <c r="K237"/>
      <c r="L237"/>
      <c r="M237"/>
      <c r="N237"/>
      <c r="O237"/>
      <c r="P237"/>
      <c r="Q237"/>
      <c r="R237"/>
      <c r="S237"/>
      <c r="U237" s="58"/>
      <c r="V237" s="9"/>
      <c r="W237" s="60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</row>
    <row r="238" spans="1:527" s="8" customFormat="1" ht="18" customHeight="1" x14ac:dyDescent="0.25">
      <c r="A238" s="85" t="str">
        <f>Config!$B$22</f>
        <v>ROQU</v>
      </c>
      <c r="B238" s="80">
        <f>METAS!$BD$27</f>
        <v>217</v>
      </c>
      <c r="C238" s="61">
        <f>ROUNDUP((B238/12)*Config!$C$6,0)</f>
        <v>37</v>
      </c>
      <c r="D238" s="80">
        <f>ACUMULADO!$BC$31</f>
        <v>10</v>
      </c>
      <c r="E238" s="81">
        <f t="shared" si="70"/>
        <v>16.666666666666668</v>
      </c>
      <c r="F238" s="90"/>
      <c r="G238" s="86">
        <f>IFERROR(ROUND(D238*100/B238,2),0)</f>
        <v>4.6100000000000003</v>
      </c>
      <c r="H238" s="87">
        <f t="shared" si="67"/>
        <v>4.6100000000000003</v>
      </c>
      <c r="I238" s="87" t="str">
        <f t="shared" si="68"/>
        <v/>
      </c>
      <c r="J238" s="88" t="str">
        <f t="shared" si="69"/>
        <v/>
      </c>
      <c r="K238"/>
      <c r="L238"/>
      <c r="M238"/>
      <c r="N238"/>
      <c r="O238"/>
      <c r="P238"/>
      <c r="Q238"/>
      <c r="R238"/>
      <c r="S238"/>
      <c r="U238" s="58"/>
      <c r="V238" s="78"/>
      <c r="W238" s="60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</row>
    <row r="239" spans="1:527" s="8" customFormat="1" ht="18" customHeight="1" x14ac:dyDescent="0.25">
      <c r="A239" s="85" t="str">
        <f>Config!$B$23</f>
        <v>CALZ</v>
      </c>
      <c r="B239" s="80">
        <f>METAS!$BE$27</f>
        <v>180</v>
      </c>
      <c r="C239" s="61">
        <f>ROUNDUP((B239/12)*Config!$C$6,0)</f>
        <v>30</v>
      </c>
      <c r="D239" s="80">
        <f>ACUMULADO!$BD$31</f>
        <v>10</v>
      </c>
      <c r="E239" s="81">
        <f t="shared" si="70"/>
        <v>16.666666666666668</v>
      </c>
      <c r="F239" s="90"/>
      <c r="G239" s="86">
        <f t="shared" ref="G239:G240" si="72">IFERROR(ROUND(D239*100/B239,2),0)</f>
        <v>5.56</v>
      </c>
      <c r="H239" s="87">
        <f t="shared" si="67"/>
        <v>5.56</v>
      </c>
      <c r="I239" s="87" t="str">
        <f t="shared" si="68"/>
        <v/>
      </c>
      <c r="J239" s="88" t="str">
        <f t="shared" si="69"/>
        <v/>
      </c>
      <c r="K239"/>
      <c r="L239"/>
      <c r="M239"/>
      <c r="N239"/>
      <c r="O239"/>
      <c r="P239"/>
      <c r="Q239"/>
      <c r="R239"/>
      <c r="S239"/>
      <c r="U239" s="58"/>
      <c r="V239" s="78"/>
      <c r="W239" s="60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</row>
    <row r="240" spans="1:527" s="8" customFormat="1" ht="18" customHeight="1" x14ac:dyDescent="0.25">
      <c r="A240" s="85" t="str">
        <f>Config!$B$24</f>
        <v>PUEB</v>
      </c>
      <c r="B240" s="80">
        <f>METAS!$BF$27</f>
        <v>235</v>
      </c>
      <c r="C240" s="61">
        <f>ROUNDUP((B240/12)*Config!$C$6,0)</f>
        <v>40</v>
      </c>
      <c r="D240" s="80">
        <f>ACUMULADO!$BE$31</f>
        <v>0</v>
      </c>
      <c r="E240" s="81">
        <f t="shared" si="70"/>
        <v>16.666666666666668</v>
      </c>
      <c r="F240" s="90"/>
      <c r="G240" s="86">
        <f t="shared" si="72"/>
        <v>0</v>
      </c>
      <c r="H240" s="87">
        <f t="shared" si="67"/>
        <v>0</v>
      </c>
      <c r="I240" s="87" t="str">
        <f t="shared" si="68"/>
        <v/>
      </c>
      <c r="J240" s="88" t="str">
        <f t="shared" si="69"/>
        <v/>
      </c>
      <c r="K240"/>
      <c r="L240"/>
      <c r="M240"/>
      <c r="N240"/>
      <c r="O240"/>
      <c r="P240"/>
      <c r="Q240"/>
      <c r="R240"/>
      <c r="S240"/>
      <c r="U240" s="58"/>
      <c r="V240" s="78"/>
      <c r="W240" s="6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</row>
    <row r="241" spans="1:527" s="8" customFormat="1" ht="18" customHeight="1" x14ac:dyDescent="0.25">
      <c r="A241" s="4"/>
      <c r="B241"/>
      <c r="C241" s="63"/>
      <c r="D241" s="63"/>
      <c r="E241" s="64"/>
      <c r="F241" s="65"/>
      <c r="G241" s="65"/>
      <c r="H241" s="65"/>
      <c r="I241"/>
      <c r="J241"/>
      <c r="K241"/>
      <c r="L241"/>
      <c r="M241"/>
      <c r="N241"/>
      <c r="O241"/>
      <c r="P241"/>
      <c r="Q241"/>
      <c r="R241"/>
      <c r="S241"/>
      <c r="U241" s="58"/>
      <c r="V241" s="78"/>
      <c r="W241" s="60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</row>
    <row r="242" spans="1:527" s="8" customFormat="1" ht="18" customHeight="1" x14ac:dyDescent="0.25">
      <c r="A242" s="4"/>
      <c r="B242"/>
      <c r="C242" s="63"/>
      <c r="D242" s="64"/>
      <c r="E242" s="64"/>
      <c r="F242" s="65"/>
      <c r="G242" s="65"/>
      <c r="H242" s="65"/>
      <c r="I242"/>
      <c r="J242"/>
      <c r="K242"/>
      <c r="L242"/>
      <c r="M242"/>
      <c r="N242"/>
      <c r="O242"/>
      <c r="P242"/>
      <c r="Q242"/>
      <c r="R242"/>
      <c r="S242"/>
      <c r="U242" s="58"/>
      <c r="V242" s="78"/>
      <c r="W242" s="60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</row>
    <row r="243" spans="1:527" s="8" customFormat="1" ht="18" customHeight="1" x14ac:dyDescent="0.25">
      <c r="A243" s="4"/>
      <c r="B243"/>
      <c r="C243" s="63"/>
      <c r="D243" s="64"/>
      <c r="E243" s="64"/>
      <c r="F243" s="65"/>
      <c r="G243" s="65"/>
      <c r="H243" s="65"/>
      <c r="I243"/>
      <c r="J243"/>
      <c r="K243"/>
      <c r="L243"/>
      <c r="M243"/>
      <c r="N243"/>
      <c r="O243"/>
      <c r="P243"/>
      <c r="Q243"/>
      <c r="R243"/>
      <c r="S243"/>
      <c r="U243" s="58"/>
      <c r="V243" s="78"/>
      <c r="W243" s="60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</row>
    <row r="244" spans="1:527" s="8" customFormat="1" ht="18" customHeight="1" x14ac:dyDescent="0.25">
      <c r="A244" s="91"/>
      <c r="B244" s="65"/>
      <c r="C244" s="63"/>
      <c r="D244" s="65"/>
      <c r="E244" s="65"/>
      <c r="F244" s="65"/>
      <c r="G244" s="65"/>
      <c r="H244" s="65"/>
      <c r="I244" s="65"/>
      <c r="J244" s="65"/>
      <c r="K244"/>
      <c r="L244"/>
      <c r="M244"/>
      <c r="N244"/>
      <c r="O244"/>
      <c r="P244"/>
      <c r="Q244"/>
      <c r="R244"/>
      <c r="S244"/>
      <c r="U244" s="58"/>
      <c r="V244" s="78"/>
      <c r="W244" s="60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</row>
    <row r="245" spans="1:527" s="8" customFormat="1" ht="18" customHeight="1" x14ac:dyDescent="0.25">
      <c r="A245" s="91"/>
      <c r="B245" s="65"/>
      <c r="C245" s="63"/>
      <c r="D245" s="65"/>
      <c r="E245" s="65"/>
      <c r="F245" s="65"/>
      <c r="G245" s="65"/>
      <c r="H245" s="65"/>
      <c r="I245" s="65"/>
      <c r="J245" s="65"/>
      <c r="K245"/>
      <c r="L245"/>
      <c r="M245"/>
      <c r="N245"/>
      <c r="O245"/>
      <c r="P245"/>
      <c r="Q245"/>
      <c r="R245"/>
      <c r="S245"/>
      <c r="U245" s="58"/>
      <c r="V245" s="78"/>
      <c r="W245" s="60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</row>
    <row r="246" spans="1:527" s="8" customFormat="1" ht="18" customHeight="1" x14ac:dyDescent="0.25">
      <c r="A246" s="91"/>
      <c r="B246" s="65"/>
      <c r="C246" s="63"/>
      <c r="D246" s="65"/>
      <c r="E246" s="65"/>
      <c r="F246" s="65"/>
      <c r="G246" s="65"/>
      <c r="H246" s="65"/>
      <c r="I246" s="65"/>
      <c r="J246" s="65"/>
      <c r="K246"/>
      <c r="L246"/>
      <c r="M246"/>
      <c r="N246"/>
      <c r="O246"/>
      <c r="P246"/>
      <c r="Q246"/>
      <c r="R246"/>
      <c r="S246"/>
      <c r="U246" s="58"/>
      <c r="V246" s="78"/>
      <c r="W246" s="60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</row>
    <row r="247" spans="1:527" s="8" customFormat="1" ht="18" customHeight="1" x14ac:dyDescent="0.25">
      <c r="A247" s="91"/>
      <c r="B247" s="65"/>
      <c r="C247" s="63"/>
      <c r="D247" s="65"/>
      <c r="E247" s="65"/>
      <c r="F247" s="65"/>
      <c r="G247" s="65"/>
      <c r="H247" s="65"/>
      <c r="I247" s="65"/>
      <c r="J247" s="65"/>
      <c r="K247"/>
      <c r="L247"/>
      <c r="M247"/>
      <c r="N247"/>
      <c r="O247"/>
      <c r="P247"/>
      <c r="Q247"/>
      <c r="R247"/>
      <c r="S247"/>
      <c r="U247" s="58"/>
      <c r="V247" s="78"/>
      <c r="W247" s="60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</row>
    <row r="248" spans="1:527" s="8" customFormat="1" ht="18" customHeight="1" x14ac:dyDescent="0.25">
      <c r="A248" s="92"/>
      <c r="B248" s="65"/>
      <c r="C248" s="63"/>
      <c r="D248" s="65"/>
      <c r="E248" s="65"/>
      <c r="F248" s="65"/>
      <c r="G248" s="65"/>
      <c r="H248" s="65"/>
      <c r="I248" s="65"/>
      <c r="J248" s="65"/>
      <c r="K248"/>
      <c r="L248"/>
      <c r="M248"/>
      <c r="N248"/>
      <c r="O248"/>
      <c r="P248"/>
      <c r="Q248"/>
      <c r="R248"/>
      <c r="S248"/>
      <c r="U248" s="58"/>
      <c r="V248" s="78"/>
      <c r="W248" s="60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</row>
    <row r="249" spans="1:527" s="8" customFormat="1" ht="18" customHeight="1" x14ac:dyDescent="0.25">
      <c r="A249" s="93" t="str">
        <f>METAS!B28</f>
        <v>FAMILIAS QUE RECIBEN SESIÓN EDUCATIVA Y DEMOSTRATIVA PARA PROMOVER PRÁCTICAS Y GENERAR ENTORNOS SALUDABLES PARA CONTRIBUIR A LA DISMINUCIÓN DE LA TUBERCULOSIS , VIH/SIDA</v>
      </c>
      <c r="B249" s="65"/>
      <c r="C249" s="63"/>
      <c r="D249" s="65"/>
      <c r="E249" s="65"/>
      <c r="F249" s="65"/>
      <c r="G249" s="65"/>
      <c r="H249" s="65"/>
      <c r="I249" s="65"/>
      <c r="J249" s="65"/>
      <c r="K249" t="s">
        <v>544</v>
      </c>
      <c r="L249"/>
      <c r="M249"/>
      <c r="N249"/>
      <c r="O249"/>
      <c r="P249"/>
      <c r="Q249"/>
      <c r="R249"/>
      <c r="S249"/>
      <c r="U249" s="58"/>
      <c r="V249" s="59" t="str">
        <f>A249</f>
        <v>FAMILIAS QUE RECIBEN SESIÓN EDUCATIVA Y DEMOSTRATIVA PARA PROMOVER PRÁCTICAS Y GENERAR ENTORNOS SALUDABLES PARA CONTRIBUIR A LA DISMINUCIÓN DE LA TUBERCULOSIS , VIH/SIDA</v>
      </c>
      <c r="W249" s="60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</row>
    <row r="250" spans="1:527" s="8" customFormat="1" ht="48" customHeight="1" x14ac:dyDescent="0.25">
      <c r="A250" s="68" t="s">
        <v>2</v>
      </c>
      <c r="B250" s="69" t="s">
        <v>87</v>
      </c>
      <c r="C250" s="70" t="s">
        <v>69</v>
      </c>
      <c r="D250" s="69" t="s">
        <v>775</v>
      </c>
      <c r="E250" s="69" t="s">
        <v>1</v>
      </c>
      <c r="F250" s="71"/>
      <c r="G250" s="72" t="s">
        <v>9</v>
      </c>
      <c r="H250" s="73" t="str">
        <f>"DEFICIENTE &lt;= "&amp;$E$3</f>
        <v>DEFICIENTE &lt;= 15</v>
      </c>
      <c r="I250" s="73" t="str">
        <f>"PROCESO &gt; "&amp;$E$3&amp;"  -  &lt; "&amp;$F$3</f>
        <v>PROCESO &gt; 15  -  &lt; 16.7</v>
      </c>
      <c r="J250" s="73" t="str">
        <f>"OPTIMO &gt;= "&amp;$F$3</f>
        <v>OPTIMO &gt;= 16.7</v>
      </c>
      <c r="K250"/>
      <c r="L250"/>
      <c r="M250"/>
      <c r="N250"/>
      <c r="O250"/>
      <c r="P250"/>
      <c r="Q250"/>
      <c r="R250"/>
      <c r="S250"/>
      <c r="U250" s="58"/>
      <c r="V250" s="78" t="str">
        <f>V$1&amp;"  "&amp;V249&amp;"  "&amp;$V$3&amp;"  "&amp;$V$2</f>
        <v>RED. MOYOBAMBA:  FAMILIAS QUE RECIBEN SESIÓN EDUCATIVA Y DEMOSTRATIVA PARA PROMOVER PRÁCTICAS Y GENERAR ENTORNOS SALUDABLES PARA CONTRIBUIR A LA DISMINUCIÓN DE LA TUBERCULOSIS , VIH/SIDA  - POR MICROREDES :   ENERO - FEBRERO 2024</v>
      </c>
      <c r="W250" s="6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</row>
    <row r="251" spans="1:527" s="8" customFormat="1" ht="18" customHeight="1" thickBot="1" x14ac:dyDescent="0.3">
      <c r="A251" s="74" t="str">
        <f>Config!$B$15</f>
        <v>RED</v>
      </c>
      <c r="B251" s="75">
        <f>SUM(B252:B260)</f>
        <v>3366</v>
      </c>
      <c r="C251" s="75">
        <f>SUM(C252:C260)</f>
        <v>566</v>
      </c>
      <c r="D251" s="75">
        <f>SUM(D252:D260)</f>
        <v>10</v>
      </c>
      <c r="E251" s="75">
        <f>Config!$C$9</f>
        <v>16.666666666666668</v>
      </c>
      <c r="F251" s="76"/>
      <c r="G251" s="75">
        <f t="shared" ref="G251:G256" si="73">IFERROR(ROUND(D251*100/B251,2),0)</f>
        <v>0.3</v>
      </c>
      <c r="H251" s="77">
        <f t="shared" ref="H251:H260" si="74">IF(G251&lt;=$E$3,G251,"")</f>
        <v>0.3</v>
      </c>
      <c r="I251" s="77" t="str">
        <f t="shared" ref="I251:I260" si="75">IF(G251&gt;$E$3,IF(G251&lt;$F$3,G251,""),"")</f>
        <v/>
      </c>
      <c r="J251" s="75" t="str">
        <f t="shared" ref="J251:J260" si="76">IF(G251&gt;=$F$3,G251,"")</f>
        <v/>
      </c>
      <c r="K251"/>
      <c r="L251"/>
      <c r="M251"/>
      <c r="N251"/>
      <c r="O251"/>
      <c r="P251"/>
      <c r="Q251"/>
      <c r="R251"/>
      <c r="S251"/>
      <c r="U251" s="58"/>
      <c r="V251" s="59"/>
      <c r="W251" s="60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</row>
    <row r="252" spans="1:527" s="8" customFormat="1" ht="18" customHeight="1" x14ac:dyDescent="0.25">
      <c r="A252" s="79" t="str">
        <f>Config!$B$16</f>
        <v>HOSP</v>
      </c>
      <c r="B252" s="80">
        <f>METAS!$AW$28</f>
        <v>0</v>
      </c>
      <c r="C252" s="80">
        <f>ROUNDUP((B252/12)*Config!$C$6,0)</f>
        <v>0</v>
      </c>
      <c r="D252" s="80">
        <f>ACUMULADO!$AV$32</f>
        <v>0</v>
      </c>
      <c r="E252" s="81">
        <f>E251</f>
        <v>16.666666666666668</v>
      </c>
      <c r="F252" s="81"/>
      <c r="G252" s="82">
        <f t="shared" si="73"/>
        <v>0</v>
      </c>
      <c r="H252" s="83">
        <f t="shared" si="74"/>
        <v>0</v>
      </c>
      <c r="I252" s="83" t="str">
        <f t="shared" si="75"/>
        <v/>
      </c>
      <c r="J252" s="84" t="str">
        <f t="shared" si="76"/>
        <v/>
      </c>
      <c r="K252"/>
      <c r="L252"/>
      <c r="M252"/>
      <c r="N252"/>
      <c r="O252"/>
      <c r="P252"/>
      <c r="Q252"/>
      <c r="R252"/>
      <c r="S252"/>
      <c r="U252" s="58"/>
      <c r="V252" s="59"/>
      <c r="W252" s="60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</row>
    <row r="253" spans="1:527" s="8" customFormat="1" ht="18" customHeight="1" x14ac:dyDescent="0.25">
      <c r="A253" s="85" t="str">
        <f>Config!$B$17</f>
        <v>LLUI</v>
      </c>
      <c r="B253" s="80">
        <f>METAS!$AY$28</f>
        <v>1479</v>
      </c>
      <c r="C253" s="61">
        <f>ROUNDUP((B253/12)*Config!$C$6,0)</f>
        <v>247</v>
      </c>
      <c r="D253" s="80">
        <f>ACUMULADO!$AX$32</f>
        <v>0</v>
      </c>
      <c r="E253" s="81">
        <f t="shared" ref="E253:E260" si="77">E252</f>
        <v>16.666666666666668</v>
      </c>
      <c r="F253" s="90"/>
      <c r="G253" s="86">
        <f t="shared" si="73"/>
        <v>0</v>
      </c>
      <c r="H253" s="87">
        <f t="shared" si="74"/>
        <v>0</v>
      </c>
      <c r="I253" s="87" t="str">
        <f t="shared" si="75"/>
        <v/>
      </c>
      <c r="J253" s="88" t="str">
        <f t="shared" si="76"/>
        <v/>
      </c>
      <c r="K253"/>
      <c r="L253"/>
      <c r="M253"/>
      <c r="N253"/>
      <c r="O253"/>
      <c r="P253"/>
      <c r="Q253"/>
      <c r="R253"/>
      <c r="S253"/>
      <c r="U253" s="58"/>
      <c r="V253" s="59"/>
      <c r="W253" s="60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</row>
    <row r="254" spans="1:527" s="8" customFormat="1" ht="18" customHeight="1" x14ac:dyDescent="0.25">
      <c r="A254" s="85" t="str">
        <f>Config!$B$18</f>
        <v>JERI</v>
      </c>
      <c r="B254" s="80">
        <f>METAS!$AZ$28</f>
        <v>128</v>
      </c>
      <c r="C254" s="61">
        <f>ROUNDUP((B254/12)*Config!$C$6,0)</f>
        <v>22</v>
      </c>
      <c r="D254" s="80">
        <f>ACUMULADO!$AY$32</f>
        <v>0</v>
      </c>
      <c r="E254" s="81">
        <f t="shared" si="77"/>
        <v>16.666666666666668</v>
      </c>
      <c r="F254" s="90"/>
      <c r="G254" s="86">
        <f t="shared" si="73"/>
        <v>0</v>
      </c>
      <c r="H254" s="87">
        <f t="shared" si="74"/>
        <v>0</v>
      </c>
      <c r="I254" s="87" t="str">
        <f t="shared" si="75"/>
        <v/>
      </c>
      <c r="J254" s="88" t="str">
        <f t="shared" si="76"/>
        <v/>
      </c>
      <c r="K254"/>
      <c r="L254"/>
      <c r="M254"/>
      <c r="N254"/>
      <c r="O254"/>
      <c r="P254"/>
      <c r="Q254"/>
      <c r="R254"/>
      <c r="S254"/>
      <c r="U254" s="58"/>
      <c r="V254" s="9"/>
      <c r="W254" s="60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</row>
    <row r="255" spans="1:527" s="8" customFormat="1" ht="18" customHeight="1" x14ac:dyDescent="0.25">
      <c r="A255" s="85" t="str">
        <f>Config!$B$19</f>
        <v>YANT</v>
      </c>
      <c r="B255" s="80">
        <f>METAS!$BA$28</f>
        <v>254</v>
      </c>
      <c r="C255" s="61">
        <f>ROUNDUP((B255/12)*Config!$C$6,0)</f>
        <v>43</v>
      </c>
      <c r="D255" s="80">
        <f>ACUMULADO!$AZ$32</f>
        <v>0</v>
      </c>
      <c r="E255" s="81">
        <f t="shared" si="77"/>
        <v>16.666666666666668</v>
      </c>
      <c r="F255" s="90"/>
      <c r="G255" s="86">
        <f t="shared" si="73"/>
        <v>0</v>
      </c>
      <c r="H255" s="87">
        <f t="shared" si="74"/>
        <v>0</v>
      </c>
      <c r="I255" s="87" t="str">
        <f t="shared" si="75"/>
        <v/>
      </c>
      <c r="J255" s="88" t="str">
        <f t="shared" si="76"/>
        <v/>
      </c>
      <c r="K255"/>
      <c r="L255"/>
      <c r="M255"/>
      <c r="N255"/>
      <c r="O255"/>
      <c r="P255"/>
      <c r="Q255"/>
      <c r="R255"/>
      <c r="S255"/>
      <c r="U255" s="58"/>
      <c r="V255" s="9"/>
      <c r="W255" s="60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</row>
    <row r="256" spans="1:527" s="8" customFormat="1" ht="18" customHeight="1" x14ac:dyDescent="0.25">
      <c r="A256" s="85" t="str">
        <f>Config!$B$20</f>
        <v>SORI</v>
      </c>
      <c r="B256" s="80">
        <f>METAS!$BB$28</f>
        <v>625</v>
      </c>
      <c r="C256" s="61">
        <f>ROUNDUP((B256/12)*Config!$C$6,0)</f>
        <v>105</v>
      </c>
      <c r="D256" s="80">
        <f>ACUMULADO!$BA$32</f>
        <v>0</v>
      </c>
      <c r="E256" s="81">
        <f t="shared" si="77"/>
        <v>16.666666666666668</v>
      </c>
      <c r="F256" s="90"/>
      <c r="G256" s="86">
        <f t="shared" si="73"/>
        <v>0</v>
      </c>
      <c r="H256" s="87">
        <f t="shared" si="74"/>
        <v>0</v>
      </c>
      <c r="I256" s="87" t="str">
        <f t="shared" si="75"/>
        <v/>
      </c>
      <c r="J256" s="88" t="str">
        <f t="shared" si="76"/>
        <v/>
      </c>
      <c r="K256"/>
      <c r="L256"/>
      <c r="M256"/>
      <c r="N256"/>
      <c r="O256"/>
      <c r="P256"/>
      <c r="Q256"/>
      <c r="R256"/>
      <c r="S256"/>
      <c r="U256" s="58"/>
      <c r="V256" s="9"/>
      <c r="W256" s="60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</row>
    <row r="257" spans="1:527" s="8" customFormat="1" ht="18" customHeight="1" x14ac:dyDescent="0.25">
      <c r="A257" s="85" t="str">
        <f>Config!$B$21</f>
        <v>JEPE</v>
      </c>
      <c r="B257" s="80">
        <f>METAS!$BC$28</f>
        <v>248</v>
      </c>
      <c r="C257" s="61">
        <f>ROUNDUP((B257/12)*Config!$C$6,0)</f>
        <v>42</v>
      </c>
      <c r="D257" s="80">
        <f>ACUMULADO!$BB$32</f>
        <v>0</v>
      </c>
      <c r="E257" s="81">
        <f t="shared" si="77"/>
        <v>16.666666666666668</v>
      </c>
      <c r="F257" s="90"/>
      <c r="G257" s="86">
        <f>IFERROR(ROUND(D257*100/B257,2),0)</f>
        <v>0</v>
      </c>
      <c r="H257" s="87">
        <f t="shared" si="74"/>
        <v>0</v>
      </c>
      <c r="I257" s="87" t="str">
        <f t="shared" si="75"/>
        <v/>
      </c>
      <c r="J257" s="88" t="str">
        <f t="shared" si="76"/>
        <v/>
      </c>
      <c r="K257"/>
      <c r="L257"/>
      <c r="M257"/>
      <c r="N257"/>
      <c r="O257"/>
      <c r="P257"/>
      <c r="Q257"/>
      <c r="R257"/>
      <c r="S257"/>
      <c r="U257" s="58"/>
      <c r="V257" s="9"/>
      <c r="W257" s="60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</row>
    <row r="258" spans="1:527" s="8" customFormat="1" ht="18" customHeight="1" x14ac:dyDescent="0.25">
      <c r="A258" s="85" t="str">
        <f>Config!$B$22</f>
        <v>ROQU</v>
      </c>
      <c r="B258" s="80">
        <f>METAS!$BD$28</f>
        <v>217</v>
      </c>
      <c r="C258" s="61">
        <f>ROUNDUP((B258/12)*Config!$C$6,0)</f>
        <v>37</v>
      </c>
      <c r="D258" s="80">
        <f>ACUMULADO!$BC$32</f>
        <v>10</v>
      </c>
      <c r="E258" s="81">
        <f t="shared" si="77"/>
        <v>16.666666666666668</v>
      </c>
      <c r="F258" s="90"/>
      <c r="G258" s="86">
        <f>IFERROR(ROUND(D258*100/B258,2),0)</f>
        <v>4.6100000000000003</v>
      </c>
      <c r="H258" s="87">
        <f t="shared" si="74"/>
        <v>4.6100000000000003</v>
      </c>
      <c r="I258" s="87" t="str">
        <f t="shared" si="75"/>
        <v/>
      </c>
      <c r="J258" s="88" t="str">
        <f t="shared" si="76"/>
        <v/>
      </c>
      <c r="K258"/>
      <c r="L258"/>
      <c r="M258"/>
      <c r="N258"/>
      <c r="O258"/>
      <c r="P258"/>
      <c r="Q258"/>
      <c r="R258"/>
      <c r="S258"/>
      <c r="U258" s="58"/>
      <c r="V258" s="9"/>
      <c r="W258" s="60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</row>
    <row r="259" spans="1:527" s="8" customFormat="1" ht="18" customHeight="1" x14ac:dyDescent="0.25">
      <c r="A259" s="85" t="str">
        <f>Config!$B$23</f>
        <v>CALZ</v>
      </c>
      <c r="B259" s="80">
        <f>METAS!$BE$28</f>
        <v>180</v>
      </c>
      <c r="C259" s="61">
        <f>ROUNDUP((B259/12)*Config!$C$6,0)</f>
        <v>30</v>
      </c>
      <c r="D259" s="80">
        <f>ACUMULADO!$BD$32</f>
        <v>0</v>
      </c>
      <c r="E259" s="81">
        <f t="shared" si="77"/>
        <v>16.666666666666668</v>
      </c>
      <c r="F259" s="90"/>
      <c r="G259" s="86">
        <f t="shared" ref="G259:G260" si="78">IFERROR(ROUND(D259*100/B259,2),0)</f>
        <v>0</v>
      </c>
      <c r="H259" s="87">
        <f t="shared" si="74"/>
        <v>0</v>
      </c>
      <c r="I259" s="87" t="str">
        <f t="shared" si="75"/>
        <v/>
      </c>
      <c r="J259" s="88" t="str">
        <f t="shared" si="76"/>
        <v/>
      </c>
      <c r="K259"/>
      <c r="L259"/>
      <c r="M259"/>
      <c r="N259"/>
      <c r="O259"/>
      <c r="P259"/>
      <c r="Q259"/>
      <c r="R259"/>
      <c r="S259"/>
      <c r="U259" s="58"/>
      <c r="V259" s="78"/>
      <c r="W259" s="60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</row>
    <row r="260" spans="1:527" s="8" customFormat="1" ht="18" customHeight="1" x14ac:dyDescent="0.25">
      <c r="A260" s="85" t="str">
        <f>Config!$B$24</f>
        <v>PUEB</v>
      </c>
      <c r="B260" s="80">
        <f>METAS!$BF$28</f>
        <v>235</v>
      </c>
      <c r="C260" s="61">
        <f>ROUNDUP((B260/12)*Config!$C$6,0)</f>
        <v>40</v>
      </c>
      <c r="D260" s="80">
        <f>ACUMULADO!$BE$32</f>
        <v>0</v>
      </c>
      <c r="E260" s="81">
        <f t="shared" si="77"/>
        <v>16.666666666666668</v>
      </c>
      <c r="F260" s="90"/>
      <c r="G260" s="86">
        <f t="shared" si="78"/>
        <v>0</v>
      </c>
      <c r="H260" s="87">
        <f t="shared" si="74"/>
        <v>0</v>
      </c>
      <c r="I260" s="87" t="str">
        <f t="shared" si="75"/>
        <v/>
      </c>
      <c r="J260" s="88" t="str">
        <f t="shared" si="76"/>
        <v/>
      </c>
      <c r="K260"/>
      <c r="L260"/>
      <c r="M260"/>
      <c r="N260"/>
      <c r="O260"/>
      <c r="P260"/>
      <c r="Q260"/>
      <c r="R260"/>
      <c r="S260"/>
      <c r="U260" s="58"/>
      <c r="V260" s="78"/>
      <c r="W260" s="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</row>
    <row r="261" spans="1:527" s="8" customFormat="1" ht="18" customHeight="1" x14ac:dyDescent="0.25">
      <c r="A261" s="4"/>
      <c r="B261"/>
      <c r="C261" s="63"/>
      <c r="D261" s="63"/>
      <c r="E261" s="64"/>
      <c r="F261" s="65"/>
      <c r="G261" s="65"/>
      <c r="H261" s="65"/>
      <c r="I261"/>
      <c r="J261"/>
      <c r="K261"/>
      <c r="L261"/>
      <c r="M261"/>
      <c r="N261"/>
      <c r="O261"/>
      <c r="P261"/>
      <c r="Q261"/>
      <c r="R261"/>
      <c r="S261"/>
      <c r="U261" s="58"/>
      <c r="V261" s="78"/>
      <c r="W261" s="60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</row>
    <row r="262" spans="1:527" s="8" customFormat="1" ht="18" customHeight="1" x14ac:dyDescent="0.25">
      <c r="A262" s="4"/>
      <c r="B262"/>
      <c r="C262" s="63"/>
      <c r="D262" s="64"/>
      <c r="E262" s="64"/>
      <c r="F262" s="65"/>
      <c r="G262" s="65"/>
      <c r="H262" s="65"/>
      <c r="I262"/>
      <c r="J262"/>
      <c r="K262"/>
      <c r="L262"/>
      <c r="M262"/>
      <c r="N262"/>
      <c r="O262"/>
      <c r="P262"/>
      <c r="Q262"/>
      <c r="R262"/>
      <c r="S262"/>
      <c r="U262" s="58"/>
      <c r="V262" s="78"/>
      <c r="W262" s="60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</row>
    <row r="263" spans="1:527" s="8" customFormat="1" ht="18" customHeight="1" x14ac:dyDescent="0.25">
      <c r="A263" s="4"/>
      <c r="B263"/>
      <c r="C263" s="63"/>
      <c r="D263" s="64"/>
      <c r="E263" s="64"/>
      <c r="F263" s="65"/>
      <c r="G263" s="65"/>
      <c r="H263" s="65"/>
      <c r="I263"/>
      <c r="J263"/>
      <c r="K263"/>
      <c r="L263"/>
      <c r="M263"/>
      <c r="N263"/>
      <c r="O263"/>
      <c r="P263"/>
      <c r="Q263"/>
      <c r="R263"/>
      <c r="S263"/>
      <c r="U263" s="58"/>
      <c r="V263" s="78"/>
      <c r="W263" s="60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</row>
    <row r="264" spans="1:527" s="8" customFormat="1" ht="18" customHeight="1" x14ac:dyDescent="0.25">
      <c r="A264" s="91"/>
      <c r="B264" s="65"/>
      <c r="C264" s="63"/>
      <c r="D264" s="65"/>
      <c r="E264" s="65"/>
      <c r="F264" s="65"/>
      <c r="G264" s="65"/>
      <c r="H264" s="65"/>
      <c r="I264" s="65"/>
      <c r="J264" s="65"/>
      <c r="K264"/>
      <c r="L264"/>
      <c r="M264"/>
      <c r="N264"/>
      <c r="O264"/>
      <c r="P264"/>
      <c r="Q264"/>
      <c r="R264"/>
      <c r="S264"/>
      <c r="U264" s="58"/>
      <c r="V264" s="78"/>
      <c r="W264" s="60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</row>
    <row r="265" spans="1:527" s="8" customFormat="1" ht="18" customHeight="1" x14ac:dyDescent="0.25">
      <c r="A265" s="91"/>
      <c r="B265" s="65"/>
      <c r="C265" s="63"/>
      <c r="D265" s="65"/>
      <c r="E265" s="65"/>
      <c r="F265" s="65"/>
      <c r="G265" s="65"/>
      <c r="H265" s="65"/>
      <c r="I265" s="65"/>
      <c r="J265" s="65"/>
      <c r="K265"/>
      <c r="L265"/>
      <c r="M265"/>
      <c r="N265"/>
      <c r="O265"/>
      <c r="P265"/>
      <c r="Q265"/>
      <c r="R265"/>
      <c r="S265"/>
      <c r="U265" s="58"/>
      <c r="V265" s="78"/>
      <c r="W265" s="60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</row>
    <row r="266" spans="1:527" s="8" customFormat="1" ht="18" customHeight="1" x14ac:dyDescent="0.25">
      <c r="A266" s="91"/>
      <c r="B266" s="65"/>
      <c r="C266" s="63"/>
      <c r="D266" s="65"/>
      <c r="E266" s="65"/>
      <c r="F266" s="65"/>
      <c r="G266" s="65"/>
      <c r="H266" s="65"/>
      <c r="I266" s="65"/>
      <c r="J266" s="65"/>
      <c r="K266"/>
      <c r="L266"/>
      <c r="M266"/>
      <c r="N266"/>
      <c r="O266"/>
      <c r="P266"/>
      <c r="Q266"/>
      <c r="R266"/>
      <c r="S266"/>
      <c r="U266" s="58"/>
      <c r="V266" s="78"/>
      <c r="W266" s="60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</row>
    <row r="267" spans="1:527" s="8" customFormat="1" ht="18" customHeight="1" x14ac:dyDescent="0.25">
      <c r="A267" s="91"/>
      <c r="B267" s="65"/>
      <c r="C267" s="63"/>
      <c r="D267" s="65"/>
      <c r="E267" s="65"/>
      <c r="F267" s="65"/>
      <c r="G267" s="65"/>
      <c r="H267" s="65"/>
      <c r="I267" s="65"/>
      <c r="J267" s="65"/>
      <c r="K267"/>
      <c r="L267"/>
      <c r="M267"/>
      <c r="N267"/>
      <c r="O267"/>
      <c r="P267"/>
      <c r="Q267"/>
      <c r="R267"/>
      <c r="S267"/>
      <c r="U267" s="58"/>
      <c r="V267" s="78"/>
      <c r="W267" s="60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</row>
    <row r="268" spans="1:527" s="8" customFormat="1" ht="18" customHeight="1" x14ac:dyDescent="0.25">
      <c r="A268" s="91"/>
      <c r="B268" s="65"/>
      <c r="C268" s="63"/>
      <c r="D268" s="65"/>
      <c r="E268" s="65"/>
      <c r="F268" s="65"/>
      <c r="G268" s="65"/>
      <c r="H268" s="65"/>
      <c r="I268" s="65"/>
      <c r="J268" s="65"/>
      <c r="K268"/>
      <c r="L268"/>
      <c r="M268"/>
      <c r="N268"/>
      <c r="O268"/>
      <c r="P268"/>
      <c r="Q268"/>
      <c r="R268"/>
      <c r="S268"/>
      <c r="U268" s="58"/>
      <c r="V268" s="78"/>
      <c r="W268" s="60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</row>
    <row r="269" spans="1:527" s="8" customFormat="1" ht="18" customHeight="1" x14ac:dyDescent="0.25">
      <c r="A269" s="4"/>
      <c r="B269"/>
      <c r="C269" s="63"/>
      <c r="D269" s="64"/>
      <c r="E269" s="64"/>
      <c r="F269" s="65"/>
      <c r="G269" s="65"/>
      <c r="H269" s="65"/>
      <c r="I269" s="65"/>
      <c r="J269" s="65"/>
      <c r="K269"/>
      <c r="L269"/>
      <c r="M269"/>
      <c r="N269"/>
      <c r="O269"/>
      <c r="P269"/>
      <c r="Q269"/>
      <c r="R269"/>
      <c r="S269"/>
      <c r="U269" s="58"/>
      <c r="V269" s="59" t="str">
        <f>A270</f>
        <v>DOCENTES CAPACITADOS DESARROLLAN ACCIONES PARA LA PROMOCIÓN DE PRÁCTICAS SALUDABLES Y LA PREVENCIÓN DE LA TUBERCULOSIS,  VIH/SIDA</v>
      </c>
      <c r="W269" s="60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</row>
    <row r="270" spans="1:527" s="8" customFormat="1" ht="18" customHeight="1" x14ac:dyDescent="0.25">
      <c r="A270" s="66" t="str">
        <f>METAS!B29</f>
        <v>DOCENTES CAPACITADOS DESARROLLAN ACCIONES PARA LA PROMOCIÓN DE PRÁCTICAS SALUDABLES Y LA PREVENCIÓN DE LA TUBERCULOSIS,  VIH/SIDA</v>
      </c>
      <c r="B270"/>
      <c r="C270" s="63"/>
      <c r="D270" s="64"/>
      <c r="E270" s="64"/>
      <c r="F270" s="65"/>
      <c r="G270" s="65"/>
      <c r="H270" s="65"/>
      <c r="I270" s="65"/>
      <c r="J270" s="65"/>
      <c r="K270" t="s">
        <v>508</v>
      </c>
      <c r="L270"/>
      <c r="M270"/>
      <c r="N270"/>
      <c r="O270"/>
      <c r="P270"/>
      <c r="Q270"/>
      <c r="R270"/>
      <c r="S270"/>
      <c r="U270" s="58"/>
      <c r="V270" s="89" t="str">
        <f>$V$1&amp;"  "&amp;V269&amp;"  "&amp;$V$3&amp;"  "&amp;$V$2</f>
        <v>RED. MOYOBAMBA:  DOCENTES CAPACITADOS DESARROLLAN ACCIONES PARA LA PROMOCIÓN DE PRÁCTICAS SALUDABLES Y LA PREVENCIÓN DE LA TUBERCULOSIS,  VIH/SIDA  - POR MICROREDES :   ENERO - FEBRERO 2024</v>
      </c>
      <c r="W270" s="6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</row>
    <row r="271" spans="1:527" s="8" customFormat="1" ht="48" customHeight="1" x14ac:dyDescent="0.25">
      <c r="A271" s="68" t="s">
        <v>2</v>
      </c>
      <c r="B271" s="69" t="s">
        <v>87</v>
      </c>
      <c r="C271" s="70" t="s">
        <v>69</v>
      </c>
      <c r="D271" s="69" t="s">
        <v>775</v>
      </c>
      <c r="E271" s="69" t="s">
        <v>1</v>
      </c>
      <c r="F271" s="71"/>
      <c r="G271" s="72" t="s">
        <v>9</v>
      </c>
      <c r="H271" s="73" t="str">
        <f>"DEFICIENTE &lt;= "&amp;$E$3</f>
        <v>DEFICIENTE &lt;= 15</v>
      </c>
      <c r="I271" s="73" t="str">
        <f>"PROCESO &gt; "&amp;$E$3&amp;"  -  &lt; "&amp;$F$3</f>
        <v>PROCESO &gt; 15  -  &lt; 16.7</v>
      </c>
      <c r="J271" s="73" t="str">
        <f>"OPTIMO &gt;= "&amp;$F$3</f>
        <v>OPTIMO &gt;= 16.7</v>
      </c>
      <c r="K271"/>
      <c r="L271"/>
      <c r="M271"/>
      <c r="N271"/>
      <c r="O271"/>
      <c r="P271"/>
      <c r="Q271"/>
      <c r="R271"/>
      <c r="S271"/>
      <c r="U271" s="58"/>
      <c r="V271" s="59"/>
      <c r="W271" s="60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</row>
    <row r="272" spans="1:527" s="8" customFormat="1" ht="18" customHeight="1" thickBot="1" x14ac:dyDescent="0.3">
      <c r="A272" s="74" t="str">
        <f>Config!$B$15</f>
        <v>RED</v>
      </c>
      <c r="B272" s="75">
        <f>SUM(B273:B281)</f>
        <v>558</v>
      </c>
      <c r="C272" s="75">
        <f>SUM(C273:C281)</f>
        <v>95</v>
      </c>
      <c r="D272" s="75">
        <f>SUM(D273:D281)</f>
        <v>0</v>
      </c>
      <c r="E272" s="75">
        <f>Config!$C$9</f>
        <v>16.666666666666668</v>
      </c>
      <c r="F272" s="76"/>
      <c r="G272" s="75">
        <f t="shared" ref="G272:G277" si="79">IFERROR(ROUND(D272*100/B272,2),0)</f>
        <v>0</v>
      </c>
      <c r="H272" s="77">
        <f t="shared" ref="H272:H281" si="80">IF(G272&lt;=$E$3,G272,"")</f>
        <v>0</v>
      </c>
      <c r="I272" s="77" t="str">
        <f t="shared" ref="I272:I281" si="81">IF(G272&gt;$E$3,IF(G272&lt;$F$3,G272,""),"")</f>
        <v/>
      </c>
      <c r="J272" s="75" t="str">
        <f t="shared" ref="J272:J281" si="82">IF(G272&gt;=$F$3,G272,"")</f>
        <v/>
      </c>
      <c r="K272"/>
      <c r="L272"/>
      <c r="M272"/>
      <c r="N272"/>
      <c r="O272"/>
      <c r="P272"/>
      <c r="Q272"/>
      <c r="R272"/>
      <c r="S272"/>
      <c r="U272" s="58"/>
      <c r="V272" s="59"/>
      <c r="W272" s="60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</row>
    <row r="273" spans="1:527" s="8" customFormat="1" ht="18" customHeight="1" x14ac:dyDescent="0.25">
      <c r="A273" s="79" t="str">
        <f>Config!$B$16</f>
        <v>HOSP</v>
      </c>
      <c r="B273" s="80">
        <f>METAS!$AW$29</f>
        <v>0</v>
      </c>
      <c r="C273" s="80">
        <f>ROUNDUP((B273/12)*Config!$C$6,0)</f>
        <v>0</v>
      </c>
      <c r="D273" s="80">
        <f>ACUMULADO!$AV$33</f>
        <v>0</v>
      </c>
      <c r="E273" s="81">
        <f>E272</f>
        <v>16.666666666666668</v>
      </c>
      <c r="F273" s="81"/>
      <c r="G273" s="82">
        <f t="shared" si="79"/>
        <v>0</v>
      </c>
      <c r="H273" s="83">
        <f t="shared" si="80"/>
        <v>0</v>
      </c>
      <c r="I273" s="83" t="str">
        <f t="shared" si="81"/>
        <v/>
      </c>
      <c r="J273" s="84" t="str">
        <f t="shared" si="82"/>
        <v/>
      </c>
      <c r="K273"/>
      <c r="L273"/>
      <c r="M273"/>
      <c r="N273"/>
      <c r="O273"/>
      <c r="P273"/>
      <c r="Q273"/>
      <c r="R273"/>
      <c r="S273"/>
      <c r="U273" s="58"/>
      <c r="V273" s="59"/>
      <c r="W273" s="60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</row>
    <row r="274" spans="1:527" s="8" customFormat="1" ht="18" customHeight="1" x14ac:dyDescent="0.25">
      <c r="A274" s="85" t="str">
        <f>Config!$B$17</f>
        <v>LLUI</v>
      </c>
      <c r="B274" s="80">
        <f>METAS!$AY$29</f>
        <v>54</v>
      </c>
      <c r="C274" s="61">
        <f>ROUNDUP((B274/12)*Config!$C$6,0)</f>
        <v>9</v>
      </c>
      <c r="D274" s="80">
        <f>ACUMULADO!$AX$33</f>
        <v>0</v>
      </c>
      <c r="E274" s="81">
        <f t="shared" ref="E274:E281" si="83">E273</f>
        <v>16.666666666666668</v>
      </c>
      <c r="F274" s="90"/>
      <c r="G274" s="86">
        <f t="shared" si="79"/>
        <v>0</v>
      </c>
      <c r="H274" s="87">
        <f t="shared" si="80"/>
        <v>0</v>
      </c>
      <c r="I274" s="87" t="str">
        <f t="shared" si="81"/>
        <v/>
      </c>
      <c r="J274" s="88" t="str">
        <f t="shared" si="82"/>
        <v/>
      </c>
      <c r="K274"/>
      <c r="L274"/>
      <c r="M274"/>
      <c r="N274"/>
      <c r="O274"/>
      <c r="P274"/>
      <c r="Q274"/>
      <c r="R274"/>
      <c r="S274"/>
      <c r="U274" s="58"/>
      <c r="V274" s="59"/>
      <c r="W274" s="60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</row>
    <row r="275" spans="1:527" s="8" customFormat="1" ht="18" customHeight="1" x14ac:dyDescent="0.25">
      <c r="A275" s="85" t="str">
        <f>Config!$B$18</f>
        <v>JERI</v>
      </c>
      <c r="B275" s="80">
        <f>METAS!$AZ$29</f>
        <v>42</v>
      </c>
      <c r="C275" s="61">
        <f>ROUNDUP((B275/12)*Config!$C$6,0)</f>
        <v>7</v>
      </c>
      <c r="D275" s="80">
        <f>ACUMULADO!$AY$33</f>
        <v>0</v>
      </c>
      <c r="E275" s="81">
        <f t="shared" si="83"/>
        <v>16.666666666666668</v>
      </c>
      <c r="F275" s="90"/>
      <c r="G275" s="86">
        <f t="shared" si="79"/>
        <v>0</v>
      </c>
      <c r="H275" s="87">
        <f t="shared" si="80"/>
        <v>0</v>
      </c>
      <c r="I275" s="87" t="str">
        <f t="shared" si="81"/>
        <v/>
      </c>
      <c r="J275" s="88" t="str">
        <f t="shared" si="82"/>
        <v/>
      </c>
      <c r="K275"/>
      <c r="L275"/>
      <c r="M275"/>
      <c r="N275"/>
      <c r="O275"/>
      <c r="P275"/>
      <c r="Q275"/>
      <c r="R275"/>
      <c r="S275"/>
      <c r="U275" s="58"/>
      <c r="V275" s="9"/>
      <c r="W275" s="60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</row>
    <row r="276" spans="1:527" s="8" customFormat="1" ht="18" customHeight="1" x14ac:dyDescent="0.25">
      <c r="A276" s="85" t="str">
        <f>Config!$B$19</f>
        <v>YANT</v>
      </c>
      <c r="B276" s="80">
        <f>METAS!$BA$29</f>
        <v>26</v>
      </c>
      <c r="C276" s="61">
        <f>ROUNDUP((B276/12)*Config!$C$6,0)</f>
        <v>5</v>
      </c>
      <c r="D276" s="80">
        <f>ACUMULADO!$AZ$33</f>
        <v>0</v>
      </c>
      <c r="E276" s="81">
        <f t="shared" si="83"/>
        <v>16.666666666666668</v>
      </c>
      <c r="F276" s="90"/>
      <c r="G276" s="86">
        <f t="shared" si="79"/>
        <v>0</v>
      </c>
      <c r="H276" s="87">
        <f t="shared" si="80"/>
        <v>0</v>
      </c>
      <c r="I276" s="87" t="str">
        <f t="shared" si="81"/>
        <v/>
      </c>
      <c r="J276" s="88" t="str">
        <f t="shared" si="82"/>
        <v/>
      </c>
      <c r="K276"/>
      <c r="L276"/>
      <c r="M276"/>
      <c r="N276"/>
      <c r="O276"/>
      <c r="P276"/>
      <c r="Q276"/>
      <c r="R276"/>
      <c r="S276"/>
      <c r="U276" s="58"/>
      <c r="V276" s="9"/>
      <c r="W276" s="60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</row>
    <row r="277" spans="1:527" s="8" customFormat="1" ht="18" customHeight="1" x14ac:dyDescent="0.25">
      <c r="A277" s="85" t="str">
        <f>Config!$B$20</f>
        <v>SORI</v>
      </c>
      <c r="B277" s="80">
        <f>METAS!$BB$29</f>
        <v>186</v>
      </c>
      <c r="C277" s="61">
        <f>ROUNDUP((B277/12)*Config!$C$6,0)</f>
        <v>31</v>
      </c>
      <c r="D277" s="80">
        <f>ACUMULADO!$BA$33</f>
        <v>0</v>
      </c>
      <c r="E277" s="81">
        <f t="shared" si="83"/>
        <v>16.666666666666668</v>
      </c>
      <c r="F277" s="90"/>
      <c r="G277" s="86">
        <f t="shared" si="79"/>
        <v>0</v>
      </c>
      <c r="H277" s="87">
        <f t="shared" si="80"/>
        <v>0</v>
      </c>
      <c r="I277" s="87" t="str">
        <f t="shared" si="81"/>
        <v/>
      </c>
      <c r="J277" s="88" t="str">
        <f t="shared" si="82"/>
        <v/>
      </c>
      <c r="K277"/>
      <c r="L277"/>
      <c r="M277"/>
      <c r="N277"/>
      <c r="O277"/>
      <c r="P277"/>
      <c r="Q277"/>
      <c r="R277"/>
      <c r="S277"/>
      <c r="U277" s="58"/>
      <c r="V277" s="9"/>
      <c r="W277" s="60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</row>
    <row r="278" spans="1:527" s="8" customFormat="1" ht="18" customHeight="1" x14ac:dyDescent="0.25">
      <c r="A278" s="85" t="str">
        <f>Config!$B$21</f>
        <v>JEPE</v>
      </c>
      <c r="B278" s="80">
        <f>METAS!$BC$29</f>
        <v>174</v>
      </c>
      <c r="C278" s="61">
        <f>ROUNDUP((B278/12)*Config!$C$6,0)</f>
        <v>29</v>
      </c>
      <c r="D278" s="80">
        <f>ACUMULADO!$BB$33</f>
        <v>0</v>
      </c>
      <c r="E278" s="81">
        <f t="shared" si="83"/>
        <v>16.666666666666668</v>
      </c>
      <c r="F278" s="90"/>
      <c r="G278" s="86">
        <f>IFERROR(ROUND(D278*100/B278,2),0)</f>
        <v>0</v>
      </c>
      <c r="H278" s="87">
        <f t="shared" si="80"/>
        <v>0</v>
      </c>
      <c r="I278" s="87" t="str">
        <f t="shared" si="81"/>
        <v/>
      </c>
      <c r="J278" s="88" t="str">
        <f t="shared" si="82"/>
        <v/>
      </c>
      <c r="K278"/>
      <c r="L278"/>
      <c r="M278"/>
      <c r="N278"/>
      <c r="O278"/>
      <c r="P278"/>
      <c r="Q278"/>
      <c r="R278"/>
      <c r="S278"/>
      <c r="U278" s="58"/>
      <c r="V278" s="78"/>
      <c r="W278" s="60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</row>
    <row r="279" spans="1:527" s="8" customFormat="1" ht="18" customHeight="1" x14ac:dyDescent="0.25">
      <c r="A279" s="85" t="str">
        <f>Config!$B$22</f>
        <v>ROQU</v>
      </c>
      <c r="B279" s="80">
        <f>METAS!$BD$29</f>
        <v>24</v>
      </c>
      <c r="C279" s="61">
        <f>ROUNDUP((B279/12)*Config!$C$6,0)</f>
        <v>4</v>
      </c>
      <c r="D279" s="80">
        <f>ACUMULADO!$BC$33</f>
        <v>0</v>
      </c>
      <c r="E279" s="81">
        <f t="shared" si="83"/>
        <v>16.666666666666668</v>
      </c>
      <c r="F279" s="90"/>
      <c r="G279" s="86">
        <f>IFERROR(ROUND(D279*100/B279,2),0)</f>
        <v>0</v>
      </c>
      <c r="H279" s="87">
        <f t="shared" si="80"/>
        <v>0</v>
      </c>
      <c r="I279" s="87" t="str">
        <f t="shared" si="81"/>
        <v/>
      </c>
      <c r="J279" s="88" t="str">
        <f t="shared" si="82"/>
        <v/>
      </c>
      <c r="K279"/>
      <c r="L279"/>
      <c r="M279"/>
      <c r="N279"/>
      <c r="O279"/>
      <c r="P279"/>
      <c r="Q279"/>
      <c r="R279"/>
      <c r="S279"/>
      <c r="U279" s="58"/>
      <c r="V279" s="78"/>
      <c r="W279" s="60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</row>
    <row r="280" spans="1:527" s="8" customFormat="1" ht="18" customHeight="1" x14ac:dyDescent="0.25">
      <c r="A280" s="85" t="str">
        <f>Config!$B$23</f>
        <v>CALZ</v>
      </c>
      <c r="B280" s="80">
        <f>METAS!$BE$29</f>
        <v>26</v>
      </c>
      <c r="C280" s="61">
        <f>ROUNDUP((B280/12)*Config!$C$6,0)</f>
        <v>5</v>
      </c>
      <c r="D280" s="80">
        <f>ACUMULADO!$BD$33</f>
        <v>0</v>
      </c>
      <c r="E280" s="81">
        <f t="shared" si="83"/>
        <v>16.666666666666668</v>
      </c>
      <c r="F280" s="90"/>
      <c r="G280" s="86">
        <f t="shared" ref="G280:G281" si="84">IFERROR(ROUND(D280*100/B280,2),0)</f>
        <v>0</v>
      </c>
      <c r="H280" s="87">
        <f t="shared" si="80"/>
        <v>0</v>
      </c>
      <c r="I280" s="87" t="str">
        <f t="shared" si="81"/>
        <v/>
      </c>
      <c r="J280" s="88" t="str">
        <f t="shared" si="82"/>
        <v/>
      </c>
      <c r="K280"/>
      <c r="L280"/>
      <c r="M280"/>
      <c r="N280"/>
      <c r="O280"/>
      <c r="P280"/>
      <c r="Q280"/>
      <c r="R280"/>
      <c r="S280"/>
      <c r="U280" s="58"/>
      <c r="V280" s="78"/>
      <c r="W280" s="6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</row>
    <row r="281" spans="1:527" s="8" customFormat="1" ht="18" customHeight="1" x14ac:dyDescent="0.25">
      <c r="A281" s="85" t="str">
        <f>Config!$B$24</f>
        <v>PUEB</v>
      </c>
      <c r="B281" s="80">
        <f>METAS!$BF$29</f>
        <v>26</v>
      </c>
      <c r="C281" s="61">
        <f>ROUNDUP((B281/12)*Config!$C$6,0)</f>
        <v>5</v>
      </c>
      <c r="D281" s="80">
        <f>ACUMULADO!$BE$33</f>
        <v>0</v>
      </c>
      <c r="E281" s="81">
        <f t="shared" si="83"/>
        <v>16.666666666666668</v>
      </c>
      <c r="F281" s="90"/>
      <c r="G281" s="86">
        <f t="shared" si="84"/>
        <v>0</v>
      </c>
      <c r="H281" s="87">
        <f t="shared" si="80"/>
        <v>0</v>
      </c>
      <c r="I281" s="87" t="str">
        <f t="shared" si="81"/>
        <v/>
      </c>
      <c r="J281" s="88" t="str">
        <f t="shared" si="82"/>
        <v/>
      </c>
      <c r="K281"/>
      <c r="L281"/>
      <c r="M281"/>
      <c r="N281"/>
      <c r="O281"/>
      <c r="P281"/>
      <c r="Q281"/>
      <c r="R281"/>
      <c r="S281"/>
      <c r="U281" s="58"/>
      <c r="V281" s="78"/>
      <c r="W281" s="60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</row>
    <row r="282" spans="1:527" s="8" customFormat="1" ht="18" customHeight="1" x14ac:dyDescent="0.25">
      <c r="A282" s="91"/>
      <c r="B282" s="65"/>
      <c r="C282" s="63"/>
      <c r="D282" s="63"/>
      <c r="E282" s="65"/>
      <c r="F282" s="65"/>
      <c r="G282" s="65"/>
      <c r="H282" s="65"/>
      <c r="I282" s="65"/>
      <c r="J282" s="65"/>
      <c r="K282"/>
      <c r="L282"/>
      <c r="M282"/>
      <c r="N282"/>
      <c r="O282"/>
      <c r="P282"/>
      <c r="Q282"/>
      <c r="R282"/>
      <c r="S282"/>
      <c r="U282" s="58"/>
      <c r="V282" s="78"/>
      <c r="W282" s="60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</row>
    <row r="283" spans="1:527" s="8" customFormat="1" ht="18" customHeight="1" x14ac:dyDescent="0.25">
      <c r="A283" s="91"/>
      <c r="B283" s="65"/>
      <c r="C283" s="63"/>
      <c r="D283" s="65"/>
      <c r="E283" s="65"/>
      <c r="F283" s="65"/>
      <c r="G283" s="65"/>
      <c r="H283" s="65"/>
      <c r="I283" s="65"/>
      <c r="J283" s="65"/>
      <c r="K283"/>
      <c r="L283"/>
      <c r="M283"/>
      <c r="N283"/>
      <c r="O283"/>
      <c r="P283"/>
      <c r="Q283"/>
      <c r="R283"/>
      <c r="S283"/>
      <c r="U283" s="58"/>
      <c r="V283" s="78"/>
      <c r="W283" s="60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</row>
    <row r="284" spans="1:527" s="8" customFormat="1" ht="18" customHeight="1" x14ac:dyDescent="0.25">
      <c r="A284" s="91"/>
      <c r="B284" s="65"/>
      <c r="C284" s="63"/>
      <c r="D284" s="65"/>
      <c r="E284" s="65"/>
      <c r="F284" s="65"/>
      <c r="G284" s="65"/>
      <c r="H284" s="65"/>
      <c r="I284" s="65"/>
      <c r="J284" s="65"/>
      <c r="K284"/>
      <c r="L284"/>
      <c r="M284"/>
      <c r="N284"/>
      <c r="O284"/>
      <c r="P284"/>
      <c r="Q284"/>
      <c r="R284"/>
      <c r="S284"/>
      <c r="U284" s="58"/>
      <c r="V284" s="78"/>
      <c r="W284" s="60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</row>
    <row r="285" spans="1:527" ht="18" customHeight="1" x14ac:dyDescent="0.25">
      <c r="A285" s="91"/>
      <c r="B285" s="65"/>
      <c r="D285" s="65"/>
      <c r="E285" s="65"/>
      <c r="I285" s="65"/>
      <c r="J285" s="65"/>
      <c r="T285" s="8"/>
      <c r="W285" s="60"/>
    </row>
    <row r="286" spans="1:527" ht="18" customHeight="1" x14ac:dyDescent="0.25">
      <c r="A286" s="91"/>
      <c r="B286" s="65"/>
      <c r="D286" s="65"/>
      <c r="E286" s="65"/>
      <c r="I286" s="65"/>
      <c r="J286" s="65"/>
      <c r="T286" s="8"/>
      <c r="W286" s="60"/>
    </row>
    <row r="287" spans="1:527" ht="18" customHeight="1" x14ac:dyDescent="0.25">
      <c r="A287" s="94"/>
      <c r="B287" s="65"/>
      <c r="D287" s="65"/>
      <c r="E287" s="65"/>
      <c r="I287" s="65"/>
      <c r="J287" s="65"/>
      <c r="T287" s="8"/>
      <c r="W287" s="60"/>
      <c r="PN287">
        <v>0</v>
      </c>
      <c r="PO287">
        <v>0</v>
      </c>
      <c r="PP287">
        <v>0</v>
      </c>
      <c r="PQ287">
        <v>0</v>
      </c>
      <c r="PR287">
        <v>0</v>
      </c>
      <c r="PS287">
        <v>0</v>
      </c>
      <c r="PT287">
        <v>0</v>
      </c>
      <c r="PU287">
        <v>0</v>
      </c>
      <c r="PV287">
        <v>0</v>
      </c>
      <c r="PW287">
        <v>0</v>
      </c>
      <c r="PX287">
        <v>0</v>
      </c>
      <c r="PY287">
        <v>0</v>
      </c>
      <c r="PZ287">
        <v>0</v>
      </c>
      <c r="QA287">
        <v>0</v>
      </c>
      <c r="QB287">
        <v>0</v>
      </c>
      <c r="QC287">
        <v>0</v>
      </c>
      <c r="QD287">
        <v>0</v>
      </c>
      <c r="QE287">
        <v>0</v>
      </c>
      <c r="QF287">
        <v>0</v>
      </c>
      <c r="QG287">
        <v>0</v>
      </c>
      <c r="QH287">
        <v>0</v>
      </c>
      <c r="QI287">
        <v>0</v>
      </c>
      <c r="QJ287">
        <v>0</v>
      </c>
      <c r="QK287">
        <v>0</v>
      </c>
      <c r="QL287">
        <v>0</v>
      </c>
      <c r="QM287">
        <v>0</v>
      </c>
      <c r="QN287">
        <v>0</v>
      </c>
      <c r="QO287">
        <v>0</v>
      </c>
      <c r="QP287">
        <v>0</v>
      </c>
      <c r="QQ287">
        <v>0</v>
      </c>
      <c r="QR287">
        <v>0</v>
      </c>
      <c r="QS287">
        <v>0</v>
      </c>
      <c r="QT287">
        <v>0</v>
      </c>
      <c r="QU287">
        <v>0</v>
      </c>
      <c r="QV287">
        <v>0</v>
      </c>
      <c r="QW287">
        <v>0</v>
      </c>
      <c r="QX287">
        <v>0</v>
      </c>
      <c r="QY287">
        <v>0</v>
      </c>
      <c r="QZ287">
        <v>0</v>
      </c>
      <c r="RA287">
        <v>0</v>
      </c>
      <c r="RB287">
        <v>0</v>
      </c>
      <c r="RC287">
        <v>0</v>
      </c>
      <c r="RD287">
        <v>0</v>
      </c>
      <c r="RE287">
        <v>0</v>
      </c>
      <c r="RF287">
        <v>0</v>
      </c>
      <c r="RG287">
        <v>0</v>
      </c>
      <c r="RH287">
        <v>0</v>
      </c>
      <c r="RI287">
        <v>0</v>
      </c>
      <c r="RJ287">
        <v>0</v>
      </c>
      <c r="RK287">
        <v>0</v>
      </c>
      <c r="RL287">
        <v>0</v>
      </c>
      <c r="RM287">
        <v>0</v>
      </c>
      <c r="RN287">
        <v>0</v>
      </c>
      <c r="RO287">
        <v>0</v>
      </c>
      <c r="RP287">
        <v>0</v>
      </c>
      <c r="RQ287">
        <v>0</v>
      </c>
      <c r="RR287">
        <v>0</v>
      </c>
      <c r="RS287">
        <v>0</v>
      </c>
      <c r="RT287">
        <v>0</v>
      </c>
      <c r="RU287">
        <v>0</v>
      </c>
      <c r="RV287">
        <v>0</v>
      </c>
      <c r="RW287">
        <v>0</v>
      </c>
      <c r="RX287">
        <v>0</v>
      </c>
      <c r="RY287">
        <v>0</v>
      </c>
      <c r="RZ287">
        <v>0</v>
      </c>
      <c r="SA287">
        <v>0</v>
      </c>
      <c r="SB287">
        <v>0</v>
      </c>
      <c r="SC287">
        <v>0</v>
      </c>
      <c r="SD287">
        <v>0</v>
      </c>
      <c r="SE287">
        <v>0</v>
      </c>
      <c r="SF287">
        <v>0</v>
      </c>
      <c r="SG287">
        <v>0</v>
      </c>
      <c r="SH287">
        <v>0</v>
      </c>
      <c r="SI287">
        <v>0</v>
      </c>
      <c r="SJ287">
        <v>0</v>
      </c>
      <c r="SK287">
        <v>0</v>
      </c>
      <c r="SL287">
        <v>0</v>
      </c>
      <c r="SM287">
        <v>0</v>
      </c>
      <c r="SN287">
        <v>0</v>
      </c>
      <c r="SO287">
        <v>0</v>
      </c>
      <c r="SP287">
        <v>0</v>
      </c>
      <c r="SQ287">
        <v>0</v>
      </c>
      <c r="SR287">
        <v>0</v>
      </c>
      <c r="SS287">
        <v>0</v>
      </c>
      <c r="ST287">
        <v>0</v>
      </c>
      <c r="SU287">
        <v>0</v>
      </c>
      <c r="SV287">
        <v>0</v>
      </c>
      <c r="SW287">
        <v>0</v>
      </c>
      <c r="SX287">
        <v>0</v>
      </c>
      <c r="SY287">
        <v>0</v>
      </c>
      <c r="SZ287">
        <v>0</v>
      </c>
      <c r="TA287">
        <v>0</v>
      </c>
      <c r="TB287">
        <v>0</v>
      </c>
      <c r="TC287">
        <v>0</v>
      </c>
      <c r="TD287">
        <v>0</v>
      </c>
      <c r="TE287">
        <v>0</v>
      </c>
      <c r="TF287">
        <v>0</v>
      </c>
      <c r="TG287">
        <v>0</v>
      </c>
    </row>
    <row r="288" spans="1:527" ht="18" customHeight="1" x14ac:dyDescent="0.25">
      <c r="A288" s="91"/>
      <c r="B288" s="65"/>
      <c r="D288" s="65"/>
      <c r="E288" s="65"/>
      <c r="I288" s="65"/>
      <c r="J288" s="65"/>
      <c r="T288" s="8"/>
      <c r="W288" s="60"/>
    </row>
    <row r="289" spans="1:23" ht="18" customHeight="1" x14ac:dyDescent="0.25">
      <c r="B289" s="65"/>
      <c r="D289" s="65"/>
      <c r="E289" s="65"/>
      <c r="I289" s="65"/>
      <c r="J289" s="65"/>
      <c r="T289" s="8"/>
      <c r="W289" s="60"/>
    </row>
    <row r="290" spans="1:23" ht="18" customHeight="1" x14ac:dyDescent="0.25">
      <c r="I290" s="65"/>
      <c r="J290" s="65"/>
      <c r="T290" s="8"/>
      <c r="V290" s="59" t="str">
        <f>A291</f>
        <v>COMUNIDADES CON LIDERES CAPACITADOS DESARROLLAN VIGILANCIA COMUNITARIA EN FAVOR DE ENTORNOS Y PRÁCTICAS SALUDABLES Y LA PREVENCIÓN DE LA TUBERCULOSIS, VIH/SIDA</v>
      </c>
      <c r="W290" s="60"/>
    </row>
    <row r="291" spans="1:23" ht="18" customHeight="1" x14ac:dyDescent="0.25">
      <c r="A291" s="66" t="str">
        <f>METAS!B30</f>
        <v>COMUNIDADES CON LIDERES CAPACITADOS DESARROLLAN VIGILANCIA COMUNITARIA EN FAVOR DE ENTORNOS Y PRÁCTICAS SALUDABLES Y LA PREVENCIÓN DE LA TUBERCULOSIS, VIH/SIDA</v>
      </c>
      <c r="I291" s="65"/>
      <c r="J291" s="65"/>
      <c r="K291" t="s">
        <v>508</v>
      </c>
      <c r="T291" s="8"/>
      <c r="V291" s="89" t="str">
        <f>$V$1&amp;"  "&amp;V290&amp;"  "&amp;$V$3&amp;"  "&amp;$V$2</f>
        <v>RED. MOYOBAMBA:  COMUNIDADES CON LIDERES CAPACITADOS DESARROLLAN VIGILANCIA COMUNITARIA EN FAVOR DE ENTORNOS Y PRÁCTICAS SALUDABLES Y LA PREVENCIÓN DE LA TUBERCULOSIS, VIH/SIDA  - POR MICROREDES :   ENERO - FEBRERO 2024</v>
      </c>
      <c r="W291" s="60"/>
    </row>
    <row r="292" spans="1:23" ht="48" customHeight="1" x14ac:dyDescent="0.25">
      <c r="A292" s="68" t="s">
        <v>2</v>
      </c>
      <c r="B292" s="69" t="s">
        <v>87</v>
      </c>
      <c r="C292" s="70" t="s">
        <v>69</v>
      </c>
      <c r="D292" s="69" t="s">
        <v>775</v>
      </c>
      <c r="E292" s="69" t="s">
        <v>1</v>
      </c>
      <c r="F292" s="71"/>
      <c r="G292" s="72" t="s">
        <v>9</v>
      </c>
      <c r="H292" s="73" t="str">
        <f>"DEFICIENTE &lt;= "&amp;$E$3</f>
        <v>DEFICIENTE &lt;= 15</v>
      </c>
      <c r="I292" s="73" t="str">
        <f>"PROCESO &gt; "&amp;$E$3&amp;"  -  &lt; "&amp;$F$3</f>
        <v>PROCESO &gt; 15  -  &lt; 16.7</v>
      </c>
      <c r="J292" s="73" t="str">
        <f>"OPTIMO &gt;= "&amp;$F$3</f>
        <v>OPTIMO &gt;= 16.7</v>
      </c>
      <c r="T292" s="8"/>
      <c r="V292" s="59"/>
      <c r="W292" s="60"/>
    </row>
    <row r="293" spans="1:23" ht="18" customHeight="1" thickBot="1" x14ac:dyDescent="0.3">
      <c r="A293" s="74" t="str">
        <f>Config!$B$15</f>
        <v>RED</v>
      </c>
      <c r="B293" s="75">
        <f>SUM(B294:B302)</f>
        <v>39</v>
      </c>
      <c r="C293" s="75">
        <f>SUM(C294:C302)</f>
        <v>9</v>
      </c>
      <c r="D293" s="75">
        <f>SUM(D294:D302)</f>
        <v>0</v>
      </c>
      <c r="E293" s="75">
        <f>Config!$C$9</f>
        <v>16.666666666666668</v>
      </c>
      <c r="F293" s="76"/>
      <c r="G293" s="75">
        <f t="shared" ref="G293:G298" si="85">IFERROR(ROUND(D293*100/B293,2),0)</f>
        <v>0</v>
      </c>
      <c r="H293" s="77">
        <f t="shared" ref="H293:H302" si="86">IF(G293&lt;=$E$3,G293,"")</f>
        <v>0</v>
      </c>
      <c r="I293" s="77" t="str">
        <f t="shared" ref="I293:I302" si="87">IF(G293&gt;$E$3,IF(G293&lt;$F$3,G293,""),"")</f>
        <v/>
      </c>
      <c r="J293" s="75" t="str">
        <f t="shared" ref="J293:J302" si="88">IF(G293&gt;=$F$3,G293,"")</f>
        <v/>
      </c>
      <c r="T293" s="8"/>
      <c r="V293" s="59"/>
      <c r="W293" s="60"/>
    </row>
    <row r="294" spans="1:23" ht="18" customHeight="1" x14ac:dyDescent="0.25">
      <c r="A294" s="79" t="str">
        <f>Config!$B$16</f>
        <v>HOSP</v>
      </c>
      <c r="B294" s="80">
        <f>METAS!$AW$30</f>
        <v>0</v>
      </c>
      <c r="C294" s="80">
        <f>ROUNDUP((B294/12)*Config!$C$6,0)</f>
        <v>0</v>
      </c>
      <c r="D294" s="80">
        <f>ACUMULADO!$AV$34</f>
        <v>0</v>
      </c>
      <c r="E294" s="81">
        <f>E293</f>
        <v>16.666666666666668</v>
      </c>
      <c r="F294" s="81"/>
      <c r="G294" s="82">
        <f t="shared" si="85"/>
        <v>0</v>
      </c>
      <c r="H294" s="83">
        <f t="shared" si="86"/>
        <v>0</v>
      </c>
      <c r="I294" s="83" t="str">
        <f t="shared" si="87"/>
        <v/>
      </c>
      <c r="J294" s="84" t="str">
        <f t="shared" si="88"/>
        <v/>
      </c>
      <c r="T294" s="8"/>
      <c r="V294" s="59"/>
      <c r="W294" s="60"/>
    </row>
    <row r="295" spans="1:23" ht="18" customHeight="1" x14ac:dyDescent="0.25">
      <c r="A295" s="85" t="str">
        <f>Config!$B$17</f>
        <v>LLUI</v>
      </c>
      <c r="B295" s="80">
        <f>METAS!$AY$30</f>
        <v>10</v>
      </c>
      <c r="C295" s="61">
        <f>ROUNDUP((B295/12)*Config!$C$6,0)</f>
        <v>2</v>
      </c>
      <c r="D295" s="80">
        <f>ACUMULADO!$AX$34</f>
        <v>0</v>
      </c>
      <c r="E295" s="81">
        <f t="shared" ref="E295:E302" si="89">E294</f>
        <v>16.666666666666668</v>
      </c>
      <c r="F295" s="90"/>
      <c r="G295" s="86">
        <f t="shared" si="85"/>
        <v>0</v>
      </c>
      <c r="H295" s="87">
        <f t="shared" si="86"/>
        <v>0</v>
      </c>
      <c r="I295" s="87" t="str">
        <f t="shared" si="87"/>
        <v/>
      </c>
      <c r="J295" s="88" t="str">
        <f t="shared" si="88"/>
        <v/>
      </c>
      <c r="T295" s="8"/>
      <c r="V295" s="59"/>
      <c r="W295" s="60"/>
    </row>
    <row r="296" spans="1:23" ht="18" customHeight="1" x14ac:dyDescent="0.25">
      <c r="A296" s="85" t="str">
        <f>Config!$B$18</f>
        <v>JERI</v>
      </c>
      <c r="B296" s="80">
        <f>METAS!$AZ$30</f>
        <v>3</v>
      </c>
      <c r="C296" s="61">
        <f>ROUNDUP((B296/12)*Config!$C$6,0)</f>
        <v>1</v>
      </c>
      <c r="D296" s="80">
        <f>ACUMULADO!$AY$34</f>
        <v>0</v>
      </c>
      <c r="E296" s="81">
        <f t="shared" si="89"/>
        <v>16.666666666666668</v>
      </c>
      <c r="F296" s="90"/>
      <c r="G296" s="86">
        <f t="shared" si="85"/>
        <v>0</v>
      </c>
      <c r="H296" s="87">
        <f t="shared" si="86"/>
        <v>0</v>
      </c>
      <c r="I296" s="87" t="str">
        <f t="shared" si="87"/>
        <v/>
      </c>
      <c r="J296" s="88" t="str">
        <f t="shared" si="88"/>
        <v/>
      </c>
      <c r="T296" s="8"/>
      <c r="V296" s="9"/>
      <c r="W296" s="60"/>
    </row>
    <row r="297" spans="1:23" ht="18" customHeight="1" x14ac:dyDescent="0.25">
      <c r="A297" s="85" t="str">
        <f>Config!$B$19</f>
        <v>YANT</v>
      </c>
      <c r="B297" s="80">
        <f>METAS!$BA$30</f>
        <v>4</v>
      </c>
      <c r="C297" s="61">
        <f>ROUNDUP((B297/12)*Config!$C$6,0)</f>
        <v>1</v>
      </c>
      <c r="D297" s="80">
        <f>ACUMULADO!$AZ$34</f>
        <v>0</v>
      </c>
      <c r="E297" s="81">
        <f t="shared" si="89"/>
        <v>16.666666666666668</v>
      </c>
      <c r="F297" s="90"/>
      <c r="G297" s="86">
        <f t="shared" si="85"/>
        <v>0</v>
      </c>
      <c r="H297" s="87">
        <f t="shared" si="86"/>
        <v>0</v>
      </c>
      <c r="I297" s="87" t="str">
        <f t="shared" si="87"/>
        <v/>
      </c>
      <c r="J297" s="88" t="str">
        <f t="shared" si="88"/>
        <v/>
      </c>
      <c r="T297" s="8"/>
      <c r="V297" s="9"/>
      <c r="W297" s="60"/>
    </row>
    <row r="298" spans="1:23" ht="18" customHeight="1" x14ac:dyDescent="0.25">
      <c r="A298" s="85" t="str">
        <f>Config!$B$20</f>
        <v>SORI</v>
      </c>
      <c r="B298" s="80">
        <f>METAS!$BB$30</f>
        <v>6</v>
      </c>
      <c r="C298" s="61">
        <f>ROUNDUP((B298/12)*Config!$C$6,0)</f>
        <v>1</v>
      </c>
      <c r="D298" s="80">
        <f>ACUMULADO!$BA$34</f>
        <v>0</v>
      </c>
      <c r="E298" s="81">
        <f t="shared" si="89"/>
        <v>16.666666666666668</v>
      </c>
      <c r="F298" s="90"/>
      <c r="G298" s="86">
        <f t="shared" si="85"/>
        <v>0</v>
      </c>
      <c r="H298" s="87">
        <f t="shared" si="86"/>
        <v>0</v>
      </c>
      <c r="I298" s="87" t="str">
        <f t="shared" si="87"/>
        <v/>
      </c>
      <c r="J298" s="88" t="str">
        <f t="shared" si="88"/>
        <v/>
      </c>
      <c r="T298" s="8"/>
      <c r="V298" s="9"/>
      <c r="W298" s="60"/>
    </row>
    <row r="299" spans="1:23" ht="18" customHeight="1" x14ac:dyDescent="0.25">
      <c r="A299" s="85" t="str">
        <f>Config!$B$21</f>
        <v>JEPE</v>
      </c>
      <c r="B299" s="80">
        <f>METAS!$BC$30</f>
        <v>5</v>
      </c>
      <c r="C299" s="61">
        <f>ROUNDUP((B299/12)*Config!$C$6,0)</f>
        <v>1</v>
      </c>
      <c r="D299" s="80">
        <f>ACUMULADO!$BB$34</f>
        <v>0</v>
      </c>
      <c r="E299" s="81">
        <f t="shared" si="89"/>
        <v>16.666666666666668</v>
      </c>
      <c r="F299" s="90"/>
      <c r="G299" s="86">
        <f>IFERROR(ROUND(D299*100/B299,2),0)</f>
        <v>0</v>
      </c>
      <c r="H299" s="87">
        <f t="shared" si="86"/>
        <v>0</v>
      </c>
      <c r="I299" s="87" t="str">
        <f t="shared" si="87"/>
        <v/>
      </c>
      <c r="J299" s="88" t="str">
        <f t="shared" si="88"/>
        <v/>
      </c>
      <c r="T299" s="8"/>
      <c r="V299" s="9"/>
      <c r="W299" s="60"/>
    </row>
    <row r="300" spans="1:23" ht="18" customHeight="1" x14ac:dyDescent="0.25">
      <c r="A300" s="85" t="str">
        <f>Config!$B$22</f>
        <v>ROQU</v>
      </c>
      <c r="B300" s="80">
        <f>METAS!$BD$30</f>
        <v>3</v>
      </c>
      <c r="C300" s="61">
        <f>ROUNDUP((B300/12)*Config!$C$6,0)</f>
        <v>1</v>
      </c>
      <c r="D300" s="80">
        <f>ACUMULADO!$BC$34</f>
        <v>0</v>
      </c>
      <c r="E300" s="81">
        <f t="shared" si="89"/>
        <v>16.666666666666668</v>
      </c>
      <c r="F300" s="90"/>
      <c r="G300" s="86">
        <f>IFERROR(ROUND(D300*100/B300,2),0)</f>
        <v>0</v>
      </c>
      <c r="H300" s="87">
        <f t="shared" si="86"/>
        <v>0</v>
      </c>
      <c r="I300" s="87" t="str">
        <f t="shared" si="87"/>
        <v/>
      </c>
      <c r="J300" s="88" t="str">
        <f t="shared" si="88"/>
        <v/>
      </c>
      <c r="T300" s="8"/>
      <c r="V300" s="9"/>
      <c r="W300" s="60"/>
    </row>
    <row r="301" spans="1:23" ht="18" customHeight="1" x14ac:dyDescent="0.25">
      <c r="A301" s="85" t="str">
        <f>Config!$B$23</f>
        <v>CALZ</v>
      </c>
      <c r="B301" s="80">
        <f>METAS!$BE$30</f>
        <v>4</v>
      </c>
      <c r="C301" s="61">
        <f>ROUNDUP((B301/12)*Config!$C$6,0)</f>
        <v>1</v>
      </c>
      <c r="D301" s="80">
        <f>ACUMULADO!$BD$34</f>
        <v>0</v>
      </c>
      <c r="E301" s="81">
        <f t="shared" si="89"/>
        <v>16.666666666666668</v>
      </c>
      <c r="F301" s="90"/>
      <c r="G301" s="86">
        <f t="shared" ref="G301:G302" si="90">IFERROR(ROUND(D301*100/B301,2),0)</f>
        <v>0</v>
      </c>
      <c r="H301" s="87">
        <f t="shared" si="86"/>
        <v>0</v>
      </c>
      <c r="I301" s="87" t="str">
        <f t="shared" si="87"/>
        <v/>
      </c>
      <c r="J301" s="88" t="str">
        <f t="shared" si="88"/>
        <v/>
      </c>
      <c r="T301" s="8"/>
      <c r="W301" s="60"/>
    </row>
    <row r="302" spans="1:23" ht="18" customHeight="1" x14ac:dyDescent="0.25">
      <c r="A302" s="85" t="str">
        <f>Config!$B$24</f>
        <v>PUEB</v>
      </c>
      <c r="B302" s="80">
        <f>METAS!$BF$30</f>
        <v>4</v>
      </c>
      <c r="C302" s="61">
        <f>ROUNDUP((B302/12)*Config!$C$6,0)</f>
        <v>1</v>
      </c>
      <c r="D302" s="80">
        <f>ACUMULADO!$BE$34</f>
        <v>0</v>
      </c>
      <c r="E302" s="81">
        <f t="shared" si="89"/>
        <v>16.666666666666668</v>
      </c>
      <c r="F302" s="90"/>
      <c r="G302" s="86">
        <f t="shared" si="90"/>
        <v>0</v>
      </c>
      <c r="H302" s="87">
        <f t="shared" si="86"/>
        <v>0</v>
      </c>
      <c r="I302" s="87" t="str">
        <f t="shared" si="87"/>
        <v/>
      </c>
      <c r="J302" s="88" t="str">
        <f t="shared" si="88"/>
        <v/>
      </c>
      <c r="T302" s="8"/>
      <c r="W302" s="60"/>
    </row>
    <row r="303" spans="1:23" ht="18" customHeight="1" x14ac:dyDescent="0.25">
      <c r="A303" s="91"/>
      <c r="B303" s="65"/>
      <c r="D303" s="63"/>
      <c r="E303" s="65"/>
      <c r="I303" s="65"/>
      <c r="J303" s="65"/>
      <c r="T303" s="8"/>
      <c r="W303" s="60"/>
    </row>
    <row r="304" spans="1:23" ht="18" customHeight="1" x14ac:dyDescent="0.25">
      <c r="A304" s="91"/>
      <c r="B304" s="65"/>
      <c r="D304" s="65"/>
      <c r="E304" s="65"/>
      <c r="I304" s="65"/>
      <c r="J304" s="65"/>
      <c r="T304" s="8"/>
      <c r="W304" s="60"/>
    </row>
    <row r="305" spans="1:527" ht="18" customHeight="1" x14ac:dyDescent="0.25">
      <c r="A305" s="91"/>
      <c r="B305" s="65"/>
      <c r="D305" s="65"/>
      <c r="E305" s="65"/>
      <c r="I305" s="65"/>
      <c r="J305" s="65"/>
      <c r="T305" s="8"/>
      <c r="W305" s="60"/>
    </row>
    <row r="306" spans="1:527" ht="18" customHeight="1" x14ac:dyDescent="0.25">
      <c r="A306" s="91"/>
      <c r="B306" s="65"/>
      <c r="D306" s="65"/>
      <c r="E306" s="65"/>
      <c r="I306" s="65"/>
      <c r="J306" s="65"/>
      <c r="T306" s="8"/>
      <c r="W306" s="60"/>
    </row>
    <row r="307" spans="1:527" ht="18" customHeight="1" x14ac:dyDescent="0.25">
      <c r="A307" s="91"/>
      <c r="B307" s="65"/>
      <c r="D307" s="65"/>
      <c r="E307" s="65"/>
      <c r="I307" s="65"/>
      <c r="J307" s="65"/>
      <c r="T307" s="8"/>
      <c r="W307" s="60"/>
    </row>
    <row r="308" spans="1:527" ht="18" customHeight="1" x14ac:dyDescent="0.25">
      <c r="A308" s="94"/>
      <c r="B308" s="65"/>
      <c r="D308" s="65"/>
      <c r="E308" s="65"/>
      <c r="I308" s="65"/>
      <c r="J308" s="65"/>
      <c r="T308" s="8"/>
      <c r="W308" s="60"/>
      <c r="PN308">
        <v>0</v>
      </c>
      <c r="PO308">
        <v>0</v>
      </c>
      <c r="PP308">
        <v>0</v>
      </c>
      <c r="PQ308">
        <v>0</v>
      </c>
      <c r="PR308">
        <v>0</v>
      </c>
      <c r="PS308">
        <v>0</v>
      </c>
      <c r="PT308">
        <v>0</v>
      </c>
      <c r="PU308">
        <v>0</v>
      </c>
      <c r="PV308">
        <v>0</v>
      </c>
      <c r="PW308">
        <v>0</v>
      </c>
      <c r="PX308">
        <v>0</v>
      </c>
      <c r="PY308">
        <v>0</v>
      </c>
      <c r="PZ308">
        <v>0</v>
      </c>
      <c r="QA308">
        <v>0</v>
      </c>
      <c r="QB308">
        <v>0</v>
      </c>
      <c r="QC308">
        <v>0</v>
      </c>
      <c r="QD308">
        <v>0</v>
      </c>
      <c r="QE308">
        <v>0</v>
      </c>
      <c r="QF308">
        <v>0</v>
      </c>
      <c r="QG308">
        <v>0</v>
      </c>
      <c r="QH308">
        <v>0</v>
      </c>
      <c r="QI308">
        <v>0</v>
      </c>
      <c r="QJ308">
        <v>0</v>
      </c>
      <c r="QK308">
        <v>0</v>
      </c>
      <c r="QL308">
        <v>0</v>
      </c>
      <c r="QM308">
        <v>0</v>
      </c>
      <c r="QN308">
        <v>0</v>
      </c>
      <c r="QO308">
        <v>0</v>
      </c>
      <c r="QP308">
        <v>0</v>
      </c>
      <c r="QQ308">
        <v>0</v>
      </c>
      <c r="QR308">
        <v>0</v>
      </c>
      <c r="QS308">
        <v>0</v>
      </c>
      <c r="QT308">
        <v>0</v>
      </c>
      <c r="QU308">
        <v>0</v>
      </c>
      <c r="QV308">
        <v>0</v>
      </c>
      <c r="QW308">
        <v>0</v>
      </c>
      <c r="QX308">
        <v>0</v>
      </c>
      <c r="QY308">
        <v>0</v>
      </c>
      <c r="QZ308">
        <v>0</v>
      </c>
      <c r="RA308">
        <v>0</v>
      </c>
      <c r="RB308">
        <v>0</v>
      </c>
      <c r="RC308">
        <v>0</v>
      </c>
      <c r="RD308">
        <v>0</v>
      </c>
      <c r="RE308">
        <v>0</v>
      </c>
      <c r="RF308">
        <v>0</v>
      </c>
      <c r="RG308">
        <v>0</v>
      </c>
      <c r="RH308">
        <v>0</v>
      </c>
      <c r="RI308">
        <v>0</v>
      </c>
      <c r="RJ308">
        <v>0</v>
      </c>
      <c r="RK308">
        <v>0</v>
      </c>
      <c r="RL308">
        <v>0</v>
      </c>
      <c r="RM308">
        <v>0</v>
      </c>
      <c r="RN308">
        <v>0</v>
      </c>
      <c r="RO308">
        <v>0</v>
      </c>
      <c r="RP308">
        <v>0</v>
      </c>
      <c r="RQ308">
        <v>0</v>
      </c>
      <c r="RR308">
        <v>0</v>
      </c>
      <c r="RS308">
        <v>0</v>
      </c>
      <c r="RT308">
        <v>0</v>
      </c>
      <c r="RU308">
        <v>0</v>
      </c>
      <c r="RV308">
        <v>0</v>
      </c>
      <c r="RW308">
        <v>0</v>
      </c>
      <c r="RX308">
        <v>0</v>
      </c>
      <c r="RY308">
        <v>0</v>
      </c>
      <c r="RZ308">
        <v>0</v>
      </c>
      <c r="SA308">
        <v>0</v>
      </c>
      <c r="SB308">
        <v>0</v>
      </c>
      <c r="SC308">
        <v>0</v>
      </c>
      <c r="SD308">
        <v>0</v>
      </c>
      <c r="SE308">
        <v>0</v>
      </c>
      <c r="SF308">
        <v>0</v>
      </c>
      <c r="SG308">
        <v>0</v>
      </c>
      <c r="SH308">
        <v>0</v>
      </c>
      <c r="SI308">
        <v>0</v>
      </c>
      <c r="SJ308">
        <v>0</v>
      </c>
      <c r="SK308">
        <v>0</v>
      </c>
      <c r="SL308">
        <v>0</v>
      </c>
      <c r="SM308">
        <v>0</v>
      </c>
      <c r="SN308">
        <v>0</v>
      </c>
      <c r="SO308">
        <v>0</v>
      </c>
      <c r="SP308">
        <v>0</v>
      </c>
      <c r="SQ308">
        <v>0</v>
      </c>
      <c r="SR308">
        <v>0</v>
      </c>
      <c r="SS308">
        <v>0</v>
      </c>
      <c r="ST308">
        <v>0</v>
      </c>
      <c r="SU308">
        <v>0</v>
      </c>
      <c r="SV308">
        <v>0</v>
      </c>
      <c r="SW308">
        <v>0</v>
      </c>
      <c r="SX308">
        <v>0</v>
      </c>
      <c r="SY308">
        <v>0</v>
      </c>
      <c r="SZ308">
        <v>0</v>
      </c>
      <c r="TA308">
        <v>0</v>
      </c>
      <c r="TB308">
        <v>0</v>
      </c>
      <c r="TC308">
        <v>0</v>
      </c>
      <c r="TD308">
        <v>0</v>
      </c>
      <c r="TE308">
        <v>0</v>
      </c>
      <c r="TF308">
        <v>0</v>
      </c>
      <c r="TG308">
        <v>0</v>
      </c>
    </row>
    <row r="309" spans="1:527" ht="18" customHeight="1" x14ac:dyDescent="0.25">
      <c r="A309" s="94"/>
      <c r="B309" s="65"/>
      <c r="D309" s="65"/>
      <c r="E309" s="65"/>
      <c r="I309" s="65"/>
      <c r="J309" s="65"/>
      <c r="T309" s="8"/>
      <c r="W309" s="60"/>
    </row>
    <row r="310" spans="1:527" ht="18" customHeight="1" x14ac:dyDescent="0.25">
      <c r="A310" s="94"/>
      <c r="B310" s="65"/>
      <c r="D310" s="65"/>
      <c r="E310" s="65"/>
      <c r="I310" s="65"/>
      <c r="J310" s="65"/>
      <c r="T310" s="8"/>
      <c r="W310" s="60"/>
    </row>
    <row r="311" spans="1:527" ht="18" customHeight="1" x14ac:dyDescent="0.25">
      <c r="A311" s="66" t="str">
        <f>METAS!B31</f>
        <v>MUNICIPIOS QUE IMPLEMENTAN ACCIONES PARA MEJORAR O MITIGAR LAS CONDICIONES QUE GENERAN RIESGO PARA ENFERMAR DE TUBERCULOSIS Y VIH/SIDA SEGÚN DISTRITOS/ PROVINCIAS PRIORIZADOS.</v>
      </c>
      <c r="I311" s="65"/>
      <c r="J311" s="65"/>
      <c r="K311" t="s">
        <v>544</v>
      </c>
      <c r="T311" s="8"/>
      <c r="V311" s="59" t="str">
        <f>A311</f>
        <v>MUNICIPIOS QUE IMPLEMENTAN ACCIONES PARA MEJORAR O MITIGAR LAS CONDICIONES QUE GENERAN RIESGO PARA ENFERMAR DE TUBERCULOSIS Y VIH/SIDA SEGÚN DISTRITOS/ PROVINCIAS PRIORIZADOS.</v>
      </c>
      <c r="W311" s="60"/>
    </row>
    <row r="312" spans="1:527" ht="48" customHeight="1" x14ac:dyDescent="0.25">
      <c r="A312" s="68" t="s">
        <v>2</v>
      </c>
      <c r="B312" s="69" t="s">
        <v>87</v>
      </c>
      <c r="C312" s="70" t="s">
        <v>69</v>
      </c>
      <c r="D312" s="69" t="s">
        <v>775</v>
      </c>
      <c r="E312" s="69" t="s">
        <v>1</v>
      </c>
      <c r="F312" s="71"/>
      <c r="G312" s="72" t="s">
        <v>9</v>
      </c>
      <c r="H312" s="73" t="str">
        <f>"DEFICIENTE &lt;= "&amp;$E$3</f>
        <v>DEFICIENTE &lt;= 15</v>
      </c>
      <c r="I312" s="73" t="str">
        <f>"PROCESO &gt; "&amp;$E$3&amp;"  -  &lt; "&amp;$F$3</f>
        <v>PROCESO &gt; 15  -  &lt; 16.7</v>
      </c>
      <c r="J312" s="73" t="str">
        <f>"OPTIMO &gt;= "&amp;$F$3</f>
        <v>OPTIMO &gt;= 16.7</v>
      </c>
      <c r="T312" s="8"/>
      <c r="V312" s="89" t="str">
        <f>$V$1&amp;"  "&amp;V311&amp;"  "&amp;$V$3&amp;"  "&amp;$V$2</f>
        <v>RED. MOYOBAMBA:  MUNICIPIOS QUE IMPLEMENTAN ACCIONES PARA MEJORAR O MITIGAR LAS CONDICIONES QUE GENERAN RIESGO PARA ENFERMAR DE TUBERCULOSIS Y VIH/SIDA SEGÚN DISTRITOS/ PROVINCIAS PRIORIZADOS.  - POR MICROREDES :   ENERO - FEBRERO 2024</v>
      </c>
      <c r="W312" s="60"/>
    </row>
    <row r="313" spans="1:527" ht="18" customHeight="1" thickBot="1" x14ac:dyDescent="0.3">
      <c r="A313" s="74" t="str">
        <f>Config!$B$15</f>
        <v>RED</v>
      </c>
      <c r="B313" s="75">
        <f>SUM(B314:B322)</f>
        <v>6</v>
      </c>
      <c r="C313" s="75">
        <f>SUM(C314:C322)</f>
        <v>6</v>
      </c>
      <c r="D313" s="75">
        <f>SUM(D314:D322)</f>
        <v>0</v>
      </c>
      <c r="E313" s="75">
        <f>Config!$C$9</f>
        <v>16.666666666666668</v>
      </c>
      <c r="F313" s="76"/>
      <c r="G313" s="75">
        <f t="shared" ref="G313:G318" si="91">IFERROR(ROUND(D313*100/B313,2),0)</f>
        <v>0</v>
      </c>
      <c r="H313" s="77">
        <f t="shared" ref="H313:H322" si="92">IF(G313&lt;=$E$3,G313,"")</f>
        <v>0</v>
      </c>
      <c r="I313" s="77" t="str">
        <f t="shared" ref="I313:I322" si="93">IF(G313&gt;$E$3,IF(G313&lt;$F$3,G313,""),"")</f>
        <v/>
      </c>
      <c r="J313" s="75" t="str">
        <f t="shared" ref="J313:J322" si="94">IF(G313&gt;=$F$3,G313,"")</f>
        <v/>
      </c>
      <c r="T313" s="8"/>
      <c r="V313" s="59"/>
      <c r="W313" s="60"/>
    </row>
    <row r="314" spans="1:527" ht="18" customHeight="1" x14ac:dyDescent="0.25">
      <c r="A314" s="79" t="str">
        <f>Config!$B$16</f>
        <v>HOSP</v>
      </c>
      <c r="B314" s="80">
        <f>METAS!$AW$31</f>
        <v>0</v>
      </c>
      <c r="C314" s="80">
        <f>ROUNDUP((B314/12)*Config!$C$6,0)</f>
        <v>0</v>
      </c>
      <c r="D314" s="80">
        <f>ACUMULADO!$AV$35</f>
        <v>0</v>
      </c>
      <c r="E314" s="81">
        <f>E313</f>
        <v>16.666666666666668</v>
      </c>
      <c r="F314" s="81"/>
      <c r="G314" s="82">
        <f t="shared" si="91"/>
        <v>0</v>
      </c>
      <c r="H314" s="83">
        <f t="shared" si="92"/>
        <v>0</v>
      </c>
      <c r="I314" s="83" t="str">
        <f t="shared" si="93"/>
        <v/>
      </c>
      <c r="J314" s="84" t="str">
        <f t="shared" si="94"/>
        <v/>
      </c>
      <c r="T314" s="8"/>
      <c r="V314" s="59"/>
      <c r="W314" s="60"/>
    </row>
    <row r="315" spans="1:527" ht="18" customHeight="1" x14ac:dyDescent="0.25">
      <c r="A315" s="85" t="str">
        <f>Config!$B$17</f>
        <v>LLUI</v>
      </c>
      <c r="B315" s="80">
        <f>METAS!$AY$31</f>
        <v>1</v>
      </c>
      <c r="C315" s="61">
        <f>ROUNDUP((B315/12)*Config!$C$6,0)</f>
        <v>1</v>
      </c>
      <c r="D315" s="80">
        <f>ACUMULADO!$AX$35</f>
        <v>0</v>
      </c>
      <c r="E315" s="81">
        <f t="shared" ref="E315:E322" si="95">E314</f>
        <v>16.666666666666668</v>
      </c>
      <c r="F315" s="90"/>
      <c r="G315" s="86">
        <f t="shared" si="91"/>
        <v>0</v>
      </c>
      <c r="H315" s="87">
        <f t="shared" si="92"/>
        <v>0</v>
      </c>
      <c r="I315" s="87" t="str">
        <f t="shared" si="93"/>
        <v/>
      </c>
      <c r="J315" s="88" t="str">
        <f t="shared" si="94"/>
        <v/>
      </c>
      <c r="T315" s="8"/>
      <c r="V315" s="59"/>
      <c r="W315" s="60"/>
    </row>
    <row r="316" spans="1:527" ht="18" customHeight="1" x14ac:dyDescent="0.25">
      <c r="A316" s="85" t="str">
        <f>Config!$B$18</f>
        <v>JERI</v>
      </c>
      <c r="B316" s="80">
        <f>METAS!$AZ$31</f>
        <v>0</v>
      </c>
      <c r="C316" s="61">
        <f>ROUNDUP((B316/12)*Config!$C$6,0)</f>
        <v>0</v>
      </c>
      <c r="D316" s="80">
        <f>ACUMULADO!$AY$35</f>
        <v>0</v>
      </c>
      <c r="E316" s="81">
        <f t="shared" si="95"/>
        <v>16.666666666666668</v>
      </c>
      <c r="F316" s="90"/>
      <c r="G316" s="86">
        <f t="shared" si="91"/>
        <v>0</v>
      </c>
      <c r="H316" s="87">
        <f t="shared" si="92"/>
        <v>0</v>
      </c>
      <c r="I316" s="87" t="str">
        <f t="shared" si="93"/>
        <v/>
      </c>
      <c r="J316" s="88" t="str">
        <f t="shared" si="94"/>
        <v/>
      </c>
      <c r="T316" s="8"/>
      <c r="U316" s="8"/>
      <c r="V316" s="59"/>
    </row>
    <row r="317" spans="1:527" s="8" customFormat="1" ht="18" customHeight="1" x14ac:dyDescent="0.25">
      <c r="A317" s="85" t="str">
        <f>Config!$B$19</f>
        <v>YANT</v>
      </c>
      <c r="B317" s="80">
        <f>METAS!$BA$31</f>
        <v>1</v>
      </c>
      <c r="C317" s="61">
        <f>ROUNDUP((B317/12)*Config!$C$6,0)</f>
        <v>1</v>
      </c>
      <c r="D317" s="80">
        <f>ACUMULADO!$AZ$35</f>
        <v>0</v>
      </c>
      <c r="E317" s="81">
        <f t="shared" si="95"/>
        <v>16.666666666666668</v>
      </c>
      <c r="F317" s="90"/>
      <c r="G317" s="86">
        <f t="shared" si="91"/>
        <v>0</v>
      </c>
      <c r="H317" s="87">
        <f t="shared" si="92"/>
        <v>0</v>
      </c>
      <c r="I317" s="87" t="str">
        <f t="shared" si="93"/>
        <v/>
      </c>
      <c r="J317" s="88" t="str">
        <f t="shared" si="94"/>
        <v/>
      </c>
      <c r="K317"/>
      <c r="L317"/>
      <c r="M317"/>
      <c r="N317"/>
      <c r="O317"/>
      <c r="P317"/>
      <c r="Q317"/>
      <c r="R317"/>
      <c r="S317"/>
      <c r="V317" s="59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</row>
    <row r="318" spans="1:527" s="8" customFormat="1" ht="18" customHeight="1" x14ac:dyDescent="0.25">
      <c r="A318" s="85" t="str">
        <f>Config!$B$20</f>
        <v>SORI</v>
      </c>
      <c r="B318" s="80">
        <f>METAS!$BB$31</f>
        <v>1</v>
      </c>
      <c r="C318" s="61">
        <f>ROUNDUP((B318/12)*Config!$C$6,0)</f>
        <v>1</v>
      </c>
      <c r="D318" s="80">
        <f>ACUMULADO!$BA$35</f>
        <v>0</v>
      </c>
      <c r="E318" s="81">
        <f t="shared" si="95"/>
        <v>16.666666666666668</v>
      </c>
      <c r="F318" s="90"/>
      <c r="G318" s="86">
        <f t="shared" si="91"/>
        <v>0</v>
      </c>
      <c r="H318" s="87">
        <f t="shared" si="92"/>
        <v>0</v>
      </c>
      <c r="I318" s="87" t="str">
        <f t="shared" si="93"/>
        <v/>
      </c>
      <c r="J318" s="88" t="str">
        <f t="shared" si="94"/>
        <v/>
      </c>
      <c r="K318"/>
      <c r="L318"/>
      <c r="M318"/>
      <c r="N318"/>
      <c r="O318"/>
      <c r="P318"/>
      <c r="Q318"/>
      <c r="R318"/>
      <c r="S318"/>
      <c r="V318" s="59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</row>
    <row r="319" spans="1:527" s="8" customFormat="1" ht="18" customHeight="1" x14ac:dyDescent="0.25">
      <c r="A319" s="85" t="str">
        <f>Config!$B$21</f>
        <v>JEPE</v>
      </c>
      <c r="B319" s="80">
        <f>METAS!$BC$31</f>
        <v>1</v>
      </c>
      <c r="C319" s="61">
        <f>ROUNDUP((B319/12)*Config!$C$6,0)</f>
        <v>1</v>
      </c>
      <c r="D319" s="80">
        <f>ACUMULADO!$BB$35</f>
        <v>0</v>
      </c>
      <c r="E319" s="81">
        <f t="shared" si="95"/>
        <v>16.666666666666668</v>
      </c>
      <c r="F319" s="90"/>
      <c r="G319" s="86">
        <f>IFERROR(ROUND(D319*100/B319,2),0)</f>
        <v>0</v>
      </c>
      <c r="H319" s="87">
        <f t="shared" si="92"/>
        <v>0</v>
      </c>
      <c r="I319" s="87" t="str">
        <f t="shared" si="93"/>
        <v/>
      </c>
      <c r="J319" s="88" t="str">
        <f t="shared" si="94"/>
        <v/>
      </c>
      <c r="K319"/>
      <c r="L319"/>
      <c r="M319"/>
      <c r="N319"/>
      <c r="O319"/>
      <c r="P319"/>
      <c r="Q319"/>
      <c r="R319"/>
      <c r="S319"/>
      <c r="U319" s="58"/>
      <c r="V319" s="59"/>
      <c r="W319" s="60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</row>
    <row r="320" spans="1:527" s="8" customFormat="1" ht="18" customHeight="1" x14ac:dyDescent="0.25">
      <c r="A320" s="85" t="str">
        <f>Config!$B$22</f>
        <v>ROQU</v>
      </c>
      <c r="B320" s="80">
        <f>METAS!$BD$31</f>
        <v>1</v>
      </c>
      <c r="C320" s="61">
        <f>ROUNDUP((B320/12)*Config!$C$6,0)</f>
        <v>1</v>
      </c>
      <c r="D320" s="80">
        <f>ACUMULADO!$BC$35</f>
        <v>0</v>
      </c>
      <c r="E320" s="81">
        <f t="shared" si="95"/>
        <v>16.666666666666668</v>
      </c>
      <c r="F320" s="90"/>
      <c r="G320" s="86">
        <f>IFERROR(ROUND(D320*100/B320,2),0)</f>
        <v>0</v>
      </c>
      <c r="H320" s="87">
        <f t="shared" si="92"/>
        <v>0</v>
      </c>
      <c r="I320" s="87" t="str">
        <f t="shared" si="93"/>
        <v/>
      </c>
      <c r="J320" s="88" t="str">
        <f t="shared" si="94"/>
        <v/>
      </c>
      <c r="K320"/>
      <c r="L320"/>
      <c r="M320"/>
      <c r="N320"/>
      <c r="O320"/>
      <c r="P320"/>
      <c r="Q320"/>
      <c r="R320"/>
      <c r="S320"/>
      <c r="U320" s="58"/>
      <c r="V320" s="9"/>
      <c r="W320" s="6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</row>
    <row r="321" spans="1:527" s="8" customFormat="1" ht="18" customHeight="1" x14ac:dyDescent="0.25">
      <c r="A321" s="85" t="str">
        <f>Config!$B$23</f>
        <v>CALZ</v>
      </c>
      <c r="B321" s="80">
        <f>METAS!$BE$31</f>
        <v>1</v>
      </c>
      <c r="C321" s="61">
        <f>ROUNDUP((B321/12)*Config!$C$6,0)</f>
        <v>1</v>
      </c>
      <c r="D321" s="80">
        <f>ACUMULADO!$BD$35</f>
        <v>0</v>
      </c>
      <c r="E321" s="81">
        <f t="shared" si="95"/>
        <v>16.666666666666668</v>
      </c>
      <c r="F321" s="90"/>
      <c r="G321" s="86">
        <f t="shared" ref="G321:G322" si="96">IFERROR(ROUND(D321*100/B321,2),0)</f>
        <v>0</v>
      </c>
      <c r="H321" s="87">
        <f t="shared" si="92"/>
        <v>0</v>
      </c>
      <c r="I321" s="87" t="str">
        <f t="shared" si="93"/>
        <v/>
      </c>
      <c r="J321" s="88" t="str">
        <f t="shared" si="94"/>
        <v/>
      </c>
      <c r="K321"/>
      <c r="L321"/>
      <c r="M321"/>
      <c r="N321"/>
      <c r="O321"/>
      <c r="P321"/>
      <c r="Q321"/>
      <c r="R321"/>
      <c r="S321"/>
      <c r="V321" s="9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</row>
    <row r="322" spans="1:527" s="8" customFormat="1" ht="18" customHeight="1" x14ac:dyDescent="0.25">
      <c r="A322" s="85" t="str">
        <f>Config!$B$24</f>
        <v>PUEB</v>
      </c>
      <c r="B322" s="80">
        <f>METAS!$BF$31</f>
        <v>0</v>
      </c>
      <c r="C322" s="61">
        <f>ROUNDUP((B322/12)*Config!$C$6,0)</f>
        <v>0</v>
      </c>
      <c r="D322" s="80">
        <f>ACUMULADO!$BE$35</f>
        <v>0</v>
      </c>
      <c r="E322" s="81">
        <f t="shared" si="95"/>
        <v>16.666666666666668</v>
      </c>
      <c r="F322" s="90"/>
      <c r="G322" s="86">
        <f t="shared" si="96"/>
        <v>0</v>
      </c>
      <c r="H322" s="87">
        <f t="shared" si="92"/>
        <v>0</v>
      </c>
      <c r="I322" s="87" t="str">
        <f t="shared" si="93"/>
        <v/>
      </c>
      <c r="J322" s="88" t="str">
        <f t="shared" si="94"/>
        <v/>
      </c>
      <c r="K322"/>
      <c r="L322"/>
      <c r="M322"/>
      <c r="N322"/>
      <c r="O322"/>
      <c r="P322"/>
      <c r="Q322"/>
      <c r="R322"/>
      <c r="S322"/>
      <c r="U322" s="58"/>
      <c r="V322" s="9"/>
      <c r="W322" s="60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</row>
    <row r="323" spans="1:527" s="8" customFormat="1" ht="18" customHeight="1" x14ac:dyDescent="0.25">
      <c r="A323" s="4"/>
      <c r="B323"/>
      <c r="C323"/>
      <c r="D323" s="6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V323" s="78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</row>
    <row r="324" spans="1:527" s="8" customFormat="1" ht="18" customHeight="1" x14ac:dyDescent="0.25">
      <c r="A324" s="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V324" s="78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</row>
    <row r="325" spans="1:527" s="8" customFormat="1" ht="18" customHeight="1" x14ac:dyDescent="0.25">
      <c r="A325" s="4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V325" s="78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</row>
    <row r="326" spans="1:527" s="8" customFormat="1" ht="18" customHeight="1" x14ac:dyDescent="0.25">
      <c r="A326" s="4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V326" s="78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</row>
    <row r="327" spans="1:527" s="8" customFormat="1" ht="18" customHeight="1" x14ac:dyDescent="0.25">
      <c r="A327" s="91"/>
      <c r="B327" s="65"/>
      <c r="C327" s="63"/>
      <c r="D327" s="65"/>
      <c r="E327" s="65"/>
      <c r="F327" s="65"/>
      <c r="G327" s="65"/>
      <c r="H327" s="65"/>
      <c r="I327" s="65"/>
      <c r="J327" s="65"/>
      <c r="K327"/>
      <c r="L327"/>
      <c r="M327"/>
      <c r="N327"/>
      <c r="O327"/>
      <c r="P327"/>
      <c r="Q327"/>
      <c r="R327"/>
      <c r="S327"/>
      <c r="U327" s="58"/>
      <c r="V327" s="78"/>
      <c r="W327" s="60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</row>
    <row r="328" spans="1:527" s="8" customFormat="1" ht="18" customHeight="1" x14ac:dyDescent="0.25">
      <c r="A328" s="91"/>
      <c r="B328" s="65"/>
      <c r="C328" s="63"/>
      <c r="D328" s="65"/>
      <c r="E328" s="65"/>
      <c r="F328" s="65"/>
      <c r="G328" s="65"/>
      <c r="H328" s="499"/>
      <c r="I328" s="499"/>
      <c r="J328" s="499"/>
      <c r="K328"/>
      <c r="L328"/>
      <c r="M328"/>
      <c r="N328"/>
      <c r="O328"/>
      <c r="P328"/>
      <c r="Q328"/>
      <c r="R328"/>
      <c r="S328"/>
      <c r="U328" s="58"/>
      <c r="V328" s="9"/>
      <c r="W328" s="60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</row>
    <row r="329" spans="1:527" s="8" customFormat="1" ht="18" customHeight="1" x14ac:dyDescent="0.25">
      <c r="A329" s="91"/>
      <c r="B329" s="65"/>
      <c r="C329" s="63"/>
      <c r="D329" s="65"/>
      <c r="E329" s="65"/>
      <c r="F329" s="65"/>
      <c r="G329" s="65"/>
      <c r="H329" s="500"/>
      <c r="I329" s="500"/>
      <c r="J329" s="500"/>
      <c r="K329"/>
      <c r="L329"/>
      <c r="M329"/>
      <c r="N329"/>
      <c r="O329"/>
      <c r="P329"/>
      <c r="Q329"/>
      <c r="R329"/>
      <c r="S329"/>
      <c r="U329" s="58"/>
      <c r="V329" s="9"/>
      <c r="W329" s="60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</row>
    <row r="330" spans="1:527" s="8" customFormat="1" ht="18" customHeight="1" x14ac:dyDescent="0.25">
      <c r="A330" s="4"/>
      <c r="B330" s="96"/>
      <c r="C330" s="95"/>
      <c r="D330" s="96"/>
      <c r="E330" s="96"/>
      <c r="F330" s="97"/>
      <c r="G330" s="65"/>
      <c r="H330" s="500"/>
      <c r="I330" s="500"/>
      <c r="J330" s="500"/>
      <c r="K330"/>
      <c r="L330"/>
      <c r="M330"/>
      <c r="N330"/>
      <c r="O330"/>
      <c r="P330"/>
      <c r="Q330"/>
      <c r="R330"/>
      <c r="S330"/>
      <c r="U330" s="58"/>
      <c r="V330" s="78"/>
      <c r="W330" s="6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</row>
    <row r="331" spans="1:527" s="8" customFormat="1" ht="18" customHeight="1" x14ac:dyDescent="0.25">
      <c r="A331" s="66" t="str">
        <f>METAS!B32</f>
        <v xml:space="preserve">FAMILIAS QUE RECIBEN SESIONES DEMOSTRATIVAS PARA LA PREVENCION Y CONTROL DE ENFERMEDADES METAXENICAS </v>
      </c>
      <c r="B331" s="96"/>
      <c r="C331" s="95"/>
      <c r="D331" s="96"/>
      <c r="E331" s="96"/>
      <c r="F331" s="97"/>
      <c r="G331" s="65"/>
      <c r="H331" s="65"/>
      <c r="I331" s="65"/>
      <c r="J331" s="65"/>
      <c r="K331" t="s">
        <v>544</v>
      </c>
      <c r="L331"/>
      <c r="M331"/>
      <c r="N331"/>
      <c r="O331"/>
      <c r="P331"/>
      <c r="Q331"/>
      <c r="R331"/>
      <c r="S331"/>
      <c r="U331" s="58"/>
      <c r="V331" s="59" t="str">
        <f>A331</f>
        <v xml:space="preserve">FAMILIAS QUE RECIBEN SESIONES DEMOSTRATIVAS PARA LA PREVENCION Y CONTROL DE ENFERMEDADES METAXENICAS </v>
      </c>
      <c r="W331" s="60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</row>
    <row r="332" spans="1:527" s="8" customFormat="1" ht="48" customHeight="1" x14ac:dyDescent="0.25">
      <c r="A332" s="68" t="s">
        <v>2</v>
      </c>
      <c r="B332" s="69" t="s">
        <v>87</v>
      </c>
      <c r="C332" s="70" t="s">
        <v>69</v>
      </c>
      <c r="D332" s="69" t="s">
        <v>775</v>
      </c>
      <c r="E332" s="69" t="s">
        <v>1</v>
      </c>
      <c r="F332" s="71"/>
      <c r="G332" s="72" t="s">
        <v>9</v>
      </c>
      <c r="H332" s="73" t="str">
        <f>"DEFICIENTE &lt;= "&amp;$E$3</f>
        <v>DEFICIENTE &lt;= 15</v>
      </c>
      <c r="I332" s="73" t="str">
        <f>"PROCESO &gt; "&amp;$E$3&amp;"  -  &lt; "&amp;$F$3</f>
        <v>PROCESO &gt; 15  -  &lt; 16.7</v>
      </c>
      <c r="J332" s="73" t="str">
        <f>"OPTIMO &gt;= "&amp;$F$3</f>
        <v>OPTIMO &gt;= 16.7</v>
      </c>
      <c r="K332"/>
      <c r="L332"/>
      <c r="M332"/>
      <c r="N332"/>
      <c r="O332"/>
      <c r="P332"/>
      <c r="Q332"/>
      <c r="R332"/>
      <c r="S332"/>
      <c r="U332" s="58"/>
      <c r="V332" s="89" t="str">
        <f>$V$1&amp;"  "&amp;V331&amp;"  "&amp;$V$3&amp;"  "&amp;$V$2</f>
        <v>RED. MOYOBAMBA:  FAMILIAS QUE RECIBEN SESIONES DEMOSTRATIVAS PARA LA PREVENCION Y CONTROL DE ENFERMEDADES METAXENICAS   - POR MICROREDES :   ENERO - FEBRERO 2024</v>
      </c>
      <c r="W332" s="60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</row>
    <row r="333" spans="1:527" s="8" customFormat="1" ht="18" customHeight="1" thickBot="1" x14ac:dyDescent="0.3">
      <c r="A333" s="74" t="str">
        <f>Config!$B$15</f>
        <v>RED</v>
      </c>
      <c r="B333" s="75">
        <f>SUM(B334:B342)</f>
        <v>27514</v>
      </c>
      <c r="C333" s="75">
        <f>SUM(C334:C342)</f>
        <v>4590</v>
      </c>
      <c r="D333" s="75">
        <f>SUM(D334:D342)</f>
        <v>1018</v>
      </c>
      <c r="E333" s="75">
        <f>Config!$C$9</f>
        <v>16.666666666666668</v>
      </c>
      <c r="F333" s="76"/>
      <c r="G333" s="75">
        <f t="shared" ref="G333:G336" si="97">IFERROR(ROUND(D333*100/B333,2),0)</f>
        <v>3.7</v>
      </c>
      <c r="H333" s="77">
        <f t="shared" ref="H333:H342" si="98">IF(G333&lt;=$E$3,G333,"")</f>
        <v>3.7</v>
      </c>
      <c r="I333" s="77" t="str">
        <f t="shared" ref="I333:I342" si="99">IF(G333&gt;$E$3,IF(G333&lt;$F$3,G333,""),"")</f>
        <v/>
      </c>
      <c r="J333" s="75" t="str">
        <f t="shared" ref="J333:J342" si="100">IF(G333&gt;=$F$3,G333,"")</f>
        <v/>
      </c>
      <c r="K333"/>
      <c r="L333"/>
      <c r="M333"/>
      <c r="N333"/>
      <c r="O333"/>
      <c r="P333"/>
      <c r="Q333"/>
      <c r="R333"/>
      <c r="S333"/>
      <c r="U333" s="58"/>
      <c r="V333" s="59"/>
      <c r="W333" s="60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</row>
    <row r="334" spans="1:527" s="8" customFormat="1" ht="18" customHeight="1" x14ac:dyDescent="0.25">
      <c r="A334" s="79" t="str">
        <f>Config!$B$16</f>
        <v>HOSP</v>
      </c>
      <c r="B334" s="80">
        <f>METAS!$AW$32</f>
        <v>0</v>
      </c>
      <c r="C334" s="80">
        <f>ROUNDUP((B334/12)*Config!$C$6,0)</f>
        <v>0</v>
      </c>
      <c r="D334" s="80">
        <f>ACUMULADO!$AV$36</f>
        <v>0</v>
      </c>
      <c r="E334" s="81">
        <f>E333</f>
        <v>16.666666666666668</v>
      </c>
      <c r="F334" s="81"/>
      <c r="G334" s="82">
        <f t="shared" si="97"/>
        <v>0</v>
      </c>
      <c r="H334" s="83">
        <f t="shared" si="98"/>
        <v>0</v>
      </c>
      <c r="I334" s="83" t="str">
        <f t="shared" si="99"/>
        <v/>
      </c>
      <c r="J334" s="84" t="str">
        <f t="shared" si="100"/>
        <v/>
      </c>
      <c r="K334"/>
      <c r="L334"/>
      <c r="M334"/>
      <c r="N334"/>
      <c r="O334"/>
      <c r="P334"/>
      <c r="Q334"/>
      <c r="R334"/>
      <c r="S334"/>
      <c r="U334" s="58"/>
      <c r="V334" s="59"/>
      <c r="W334" s="60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</row>
    <row r="335" spans="1:527" s="8" customFormat="1" ht="18" customHeight="1" x14ac:dyDescent="0.25">
      <c r="A335" s="85" t="str">
        <f>Config!$B$17</f>
        <v>LLUI</v>
      </c>
      <c r="B335" s="80">
        <f>METAS!$AY$32</f>
        <v>11811</v>
      </c>
      <c r="C335" s="61">
        <f>ROUNDUP((B335/12)*Config!$C$6,0)</f>
        <v>1969</v>
      </c>
      <c r="D335" s="80">
        <f>ACUMULADO!$AX$36</f>
        <v>190</v>
      </c>
      <c r="E335" s="81">
        <f t="shared" ref="E335:E342" si="101">E334</f>
        <v>16.666666666666668</v>
      </c>
      <c r="F335" s="90"/>
      <c r="G335" s="86">
        <f t="shared" si="97"/>
        <v>1.61</v>
      </c>
      <c r="H335" s="87">
        <f t="shared" si="98"/>
        <v>1.61</v>
      </c>
      <c r="I335" s="87" t="str">
        <f t="shared" si="99"/>
        <v/>
      </c>
      <c r="J335" s="88" t="str">
        <f t="shared" si="100"/>
        <v/>
      </c>
      <c r="K335"/>
      <c r="L335"/>
      <c r="M335"/>
      <c r="N335"/>
      <c r="O335"/>
      <c r="P335"/>
      <c r="Q335"/>
      <c r="R335"/>
      <c r="S335"/>
      <c r="U335" s="58"/>
      <c r="V335" s="59"/>
      <c r="W335" s="60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</row>
    <row r="336" spans="1:527" s="8" customFormat="1" ht="18" customHeight="1" x14ac:dyDescent="0.25">
      <c r="A336" s="85" t="str">
        <f>Config!$B$18</f>
        <v>JERI</v>
      </c>
      <c r="B336" s="80">
        <f>METAS!$AZ$32</f>
        <v>1022</v>
      </c>
      <c r="C336" s="61">
        <f>ROUNDUP((B336/12)*Config!$C$6,0)</f>
        <v>171</v>
      </c>
      <c r="D336" s="80">
        <f>ACUMULADO!$AY$36</f>
        <v>80</v>
      </c>
      <c r="E336" s="81">
        <f t="shared" si="101"/>
        <v>16.666666666666668</v>
      </c>
      <c r="F336" s="90"/>
      <c r="G336" s="86">
        <f t="shared" si="97"/>
        <v>7.83</v>
      </c>
      <c r="H336" s="87">
        <f t="shared" si="98"/>
        <v>7.83</v>
      </c>
      <c r="I336" s="87" t="str">
        <f t="shared" si="99"/>
        <v/>
      </c>
      <c r="J336" s="88" t="str">
        <f t="shared" si="100"/>
        <v/>
      </c>
      <c r="K336"/>
      <c r="L336"/>
      <c r="M336"/>
      <c r="N336"/>
      <c r="O336"/>
      <c r="P336"/>
      <c r="Q336"/>
      <c r="R336"/>
      <c r="S336"/>
      <c r="U336" s="58"/>
      <c r="V336" s="59"/>
      <c r="W336" s="60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</row>
    <row r="337" spans="1:527" s="8" customFormat="1" ht="18" customHeight="1" x14ac:dyDescent="0.25">
      <c r="A337" s="85" t="str">
        <f>Config!$B$19</f>
        <v>YANT</v>
      </c>
      <c r="B337" s="80">
        <f>METAS!$BA$32</f>
        <v>2032</v>
      </c>
      <c r="C337" s="61">
        <f>ROUNDUP((B337/12)*Config!$C$6,0)</f>
        <v>339</v>
      </c>
      <c r="D337" s="80">
        <f>ACUMULADO!$AZ$36</f>
        <v>18</v>
      </c>
      <c r="E337" s="81">
        <f t="shared" si="101"/>
        <v>16.666666666666668</v>
      </c>
      <c r="F337" s="90"/>
      <c r="G337" s="86">
        <f>IFERROR(ROUND(D337*100/B337,2),0)</f>
        <v>0.89</v>
      </c>
      <c r="H337" s="87">
        <f t="shared" si="98"/>
        <v>0.89</v>
      </c>
      <c r="I337" s="87" t="str">
        <f t="shared" si="99"/>
        <v/>
      </c>
      <c r="J337" s="88" t="str">
        <f t="shared" si="100"/>
        <v/>
      </c>
      <c r="K337"/>
      <c r="L337"/>
      <c r="M337"/>
      <c r="N337"/>
      <c r="O337"/>
      <c r="P337"/>
      <c r="Q337"/>
      <c r="R337"/>
      <c r="S337"/>
      <c r="U337" s="58"/>
      <c r="V337" s="59"/>
      <c r="W337" s="60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</row>
    <row r="338" spans="1:527" s="8" customFormat="1" ht="18" customHeight="1" x14ac:dyDescent="0.25">
      <c r="A338" s="85" t="str">
        <f>Config!$B$20</f>
        <v>SORI</v>
      </c>
      <c r="B338" s="80">
        <f>METAS!$BB$32</f>
        <v>5605</v>
      </c>
      <c r="C338" s="61">
        <f>ROUNDUP((B338/12)*Config!$C$6,0)</f>
        <v>935</v>
      </c>
      <c r="D338" s="80">
        <f>ACUMULADO!$BA$36</f>
        <v>80</v>
      </c>
      <c r="E338" s="81">
        <f t="shared" si="101"/>
        <v>16.666666666666668</v>
      </c>
      <c r="F338" s="90"/>
      <c r="G338" s="86">
        <f t="shared" ref="G338" si="102">IFERROR(ROUND(D338*100/B338,2),0)</f>
        <v>1.43</v>
      </c>
      <c r="H338" s="87">
        <f t="shared" si="98"/>
        <v>1.43</v>
      </c>
      <c r="I338" s="87" t="str">
        <f t="shared" si="99"/>
        <v/>
      </c>
      <c r="J338" s="88" t="str">
        <f t="shared" si="100"/>
        <v/>
      </c>
      <c r="K338"/>
      <c r="L338"/>
      <c r="M338"/>
      <c r="N338"/>
      <c r="O338"/>
      <c r="P338"/>
      <c r="Q338"/>
      <c r="R338"/>
      <c r="S338"/>
      <c r="U338" s="58"/>
      <c r="V338" s="59"/>
      <c r="W338" s="60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</row>
    <row r="339" spans="1:527" s="8" customFormat="1" ht="18" customHeight="1" x14ac:dyDescent="0.25">
      <c r="A339" s="85" t="str">
        <f>Config!$B$21</f>
        <v>JEPE</v>
      </c>
      <c r="B339" s="80">
        <f>METAS!$BC$32</f>
        <v>1983</v>
      </c>
      <c r="C339" s="61">
        <f>ROUNDUP((B339/12)*Config!$C$6,0)</f>
        <v>331</v>
      </c>
      <c r="D339" s="80">
        <f>ACUMULADO!$BB$36</f>
        <v>148</v>
      </c>
      <c r="E339" s="81">
        <f t="shared" si="101"/>
        <v>16.666666666666668</v>
      </c>
      <c r="F339" s="90"/>
      <c r="G339" s="86">
        <f>IFERROR(ROUND(D339*100/B339,2),0)</f>
        <v>7.46</v>
      </c>
      <c r="H339" s="87">
        <f t="shared" si="98"/>
        <v>7.46</v>
      </c>
      <c r="I339" s="87" t="str">
        <f t="shared" si="99"/>
        <v/>
      </c>
      <c r="J339" s="88" t="str">
        <f t="shared" si="100"/>
        <v/>
      </c>
      <c r="K339"/>
      <c r="L339"/>
      <c r="M339"/>
      <c r="N339"/>
      <c r="O339"/>
      <c r="P339"/>
      <c r="Q339"/>
      <c r="R339"/>
      <c r="S339"/>
      <c r="U339" s="58"/>
      <c r="V339" s="59"/>
      <c r="W339" s="60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</row>
    <row r="340" spans="1:527" s="8" customFormat="1" ht="18" customHeight="1" x14ac:dyDescent="0.25">
      <c r="A340" s="85" t="str">
        <f>Config!$B$22</f>
        <v>ROQU</v>
      </c>
      <c r="B340" s="80">
        <f>METAS!$BD$32</f>
        <v>1743</v>
      </c>
      <c r="C340" s="61">
        <f>ROUNDUP((B340/12)*Config!$C$6,0)</f>
        <v>291</v>
      </c>
      <c r="D340" s="80">
        <f>ACUMULADO!$BC$36</f>
        <v>10</v>
      </c>
      <c r="E340" s="81">
        <f t="shared" si="101"/>
        <v>16.666666666666668</v>
      </c>
      <c r="F340" s="90"/>
      <c r="G340" s="86">
        <f>IFERROR(ROUND(D340*100/B340,2),0)</f>
        <v>0.56999999999999995</v>
      </c>
      <c r="H340" s="87">
        <f t="shared" si="98"/>
        <v>0.56999999999999995</v>
      </c>
      <c r="I340" s="87" t="str">
        <f t="shared" si="99"/>
        <v/>
      </c>
      <c r="J340" s="88" t="str">
        <f t="shared" si="100"/>
        <v/>
      </c>
      <c r="K340"/>
      <c r="L340"/>
      <c r="M340"/>
      <c r="N340"/>
      <c r="O340"/>
      <c r="P340"/>
      <c r="Q340"/>
      <c r="R340"/>
      <c r="S340"/>
      <c r="U340" s="58"/>
      <c r="V340" s="9"/>
      <c r="W340" s="6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</row>
    <row r="341" spans="1:527" s="8" customFormat="1" ht="18" customHeight="1" x14ac:dyDescent="0.25">
      <c r="A341" s="85" t="str">
        <f>Config!$B$23</f>
        <v>CALZ</v>
      </c>
      <c r="B341" s="80">
        <f>METAS!$BE$32</f>
        <v>1439</v>
      </c>
      <c r="C341" s="61">
        <f>ROUNDUP((B341/12)*Config!$C$6,0)</f>
        <v>240</v>
      </c>
      <c r="D341" s="80">
        <f>ACUMULADO!$BD$36</f>
        <v>96</v>
      </c>
      <c r="E341" s="81">
        <f t="shared" si="101"/>
        <v>16.666666666666668</v>
      </c>
      <c r="F341" s="90"/>
      <c r="G341" s="86">
        <f t="shared" ref="G341:G342" si="103">IFERROR(ROUND(D341*100/B341,2),0)</f>
        <v>6.67</v>
      </c>
      <c r="H341" s="87">
        <f t="shared" si="98"/>
        <v>6.67</v>
      </c>
      <c r="I341" s="87" t="str">
        <f t="shared" si="99"/>
        <v/>
      </c>
      <c r="J341" s="88" t="str">
        <f t="shared" si="100"/>
        <v/>
      </c>
      <c r="K341"/>
      <c r="L341"/>
      <c r="M341"/>
      <c r="N341"/>
      <c r="O341"/>
      <c r="P341"/>
      <c r="Q341"/>
      <c r="R341"/>
      <c r="S341"/>
      <c r="U341" s="58"/>
      <c r="V341" s="9"/>
      <c r="W341" s="60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</row>
    <row r="342" spans="1:527" s="8" customFormat="1" ht="18" customHeight="1" x14ac:dyDescent="0.25">
      <c r="A342" s="85" t="str">
        <f>Config!$B$24</f>
        <v>PUEB</v>
      </c>
      <c r="B342" s="80">
        <f>METAS!$BF$32</f>
        <v>1879</v>
      </c>
      <c r="C342" s="61">
        <f>ROUNDUP((B342/12)*Config!$C$6,0)</f>
        <v>314</v>
      </c>
      <c r="D342" s="80">
        <f>ACUMULADO!$BE$36</f>
        <v>396</v>
      </c>
      <c r="E342" s="81">
        <f t="shared" si="101"/>
        <v>16.666666666666668</v>
      </c>
      <c r="F342" s="90"/>
      <c r="G342" s="86">
        <f t="shared" si="103"/>
        <v>21.08</v>
      </c>
      <c r="H342" s="87" t="str">
        <f t="shared" si="98"/>
        <v/>
      </c>
      <c r="I342" s="87" t="str">
        <f t="shared" si="99"/>
        <v/>
      </c>
      <c r="J342" s="88">
        <f t="shared" si="100"/>
        <v>21.08</v>
      </c>
      <c r="K342"/>
      <c r="L342"/>
      <c r="M342"/>
      <c r="N342"/>
      <c r="O342"/>
      <c r="P342"/>
      <c r="Q342"/>
      <c r="R342"/>
      <c r="S342"/>
      <c r="U342" s="58"/>
      <c r="V342" s="78"/>
      <c r="W342" s="60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</row>
    <row r="343" spans="1:527" s="8" customFormat="1" ht="18" customHeight="1" x14ac:dyDescent="0.25">
      <c r="A343" s="91"/>
      <c r="B343" s="65"/>
      <c r="C343" s="63"/>
      <c r="D343" s="63"/>
      <c r="E343" s="65"/>
      <c r="F343" s="65"/>
      <c r="G343" s="65"/>
      <c r="H343" s="65"/>
      <c r="I343" s="65"/>
      <c r="J343" s="65"/>
      <c r="K343"/>
      <c r="L343"/>
      <c r="M343"/>
      <c r="N343"/>
      <c r="O343"/>
      <c r="P343"/>
      <c r="Q343"/>
      <c r="R343"/>
      <c r="S343"/>
      <c r="U343" s="58"/>
      <c r="V343" s="78"/>
      <c r="W343" s="60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</row>
    <row r="344" spans="1:527" s="8" customFormat="1" ht="18" customHeight="1" x14ac:dyDescent="0.25">
      <c r="A344" s="91"/>
      <c r="B344" s="65"/>
      <c r="C344" s="63"/>
      <c r="D344" s="63"/>
      <c r="E344" s="65"/>
      <c r="F344" s="65"/>
      <c r="G344" s="65"/>
      <c r="H344" s="65"/>
      <c r="I344" s="65"/>
      <c r="J344" s="65"/>
      <c r="K344"/>
      <c r="L344"/>
      <c r="M344"/>
      <c r="N344"/>
      <c r="O344"/>
      <c r="P344"/>
      <c r="Q344"/>
      <c r="R344"/>
      <c r="S344"/>
      <c r="U344" s="58"/>
      <c r="V344" s="78"/>
      <c r="W344" s="60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</row>
    <row r="345" spans="1:527" s="8" customFormat="1" ht="18" customHeight="1" x14ac:dyDescent="0.25">
      <c r="A345" s="91"/>
      <c r="B345" s="65"/>
      <c r="C345" s="63"/>
      <c r="D345" s="63"/>
      <c r="E345" s="65"/>
      <c r="F345" s="65"/>
      <c r="G345" s="65"/>
      <c r="H345" s="65"/>
      <c r="I345" s="65"/>
      <c r="J345" s="65"/>
      <c r="K345"/>
      <c r="L345"/>
      <c r="M345"/>
      <c r="N345"/>
      <c r="O345"/>
      <c r="P345"/>
      <c r="Q345"/>
      <c r="R345"/>
      <c r="S345"/>
      <c r="U345" s="58"/>
      <c r="V345" s="78"/>
      <c r="W345" s="60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</row>
    <row r="346" spans="1:527" s="8" customFormat="1" ht="18" customHeight="1" x14ac:dyDescent="0.25">
      <c r="A346" s="91"/>
      <c r="B346" s="65"/>
      <c r="C346" s="63"/>
      <c r="D346" s="63"/>
      <c r="E346" s="65"/>
      <c r="F346" s="65"/>
      <c r="G346" s="65"/>
      <c r="H346" s="65"/>
      <c r="I346" s="65"/>
      <c r="J346" s="65"/>
      <c r="K346"/>
      <c r="L346"/>
      <c r="M346"/>
      <c r="N346"/>
      <c r="O346"/>
      <c r="P346"/>
      <c r="Q346"/>
      <c r="R346"/>
      <c r="S346"/>
      <c r="U346" s="58"/>
      <c r="V346" s="78"/>
      <c r="W346" s="60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</row>
    <row r="347" spans="1:527" s="8" customFormat="1" ht="18" customHeight="1" x14ac:dyDescent="0.25">
      <c r="A347" s="91"/>
      <c r="B347" s="65"/>
      <c r="C347" s="63"/>
      <c r="D347" s="65"/>
      <c r="E347" s="65"/>
      <c r="F347" s="65"/>
      <c r="G347" s="65"/>
      <c r="H347" s="65"/>
      <c r="I347" s="65"/>
      <c r="J347" s="65"/>
      <c r="K347"/>
      <c r="L347"/>
      <c r="M347"/>
      <c r="N347"/>
      <c r="O347"/>
      <c r="P347"/>
      <c r="Q347"/>
      <c r="R347"/>
      <c r="S347"/>
      <c r="U347" s="58"/>
      <c r="V347" s="78"/>
      <c r="W347" s="60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</row>
    <row r="348" spans="1:527" s="8" customFormat="1" ht="18" customHeight="1" x14ac:dyDescent="0.25">
      <c r="A348" s="91"/>
      <c r="B348" s="65"/>
      <c r="C348" s="63"/>
      <c r="D348" s="65"/>
      <c r="E348" s="65"/>
      <c r="F348" s="65"/>
      <c r="G348" s="65"/>
      <c r="H348" s="65"/>
      <c r="I348" s="65"/>
      <c r="J348" s="65"/>
      <c r="K348"/>
      <c r="L348"/>
      <c r="M348"/>
      <c r="N348"/>
      <c r="O348"/>
      <c r="P348"/>
      <c r="Q348"/>
      <c r="R348"/>
      <c r="S348"/>
      <c r="U348" s="58"/>
      <c r="V348" s="78"/>
      <c r="W348" s="60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</row>
    <row r="349" spans="1:527" s="8" customFormat="1" ht="18" customHeight="1" x14ac:dyDescent="0.25">
      <c r="A349" s="91"/>
      <c r="B349" s="65"/>
      <c r="C349" s="63"/>
      <c r="D349" s="65"/>
      <c r="E349" s="65"/>
      <c r="F349" s="65"/>
      <c r="G349" s="65"/>
      <c r="H349" s="65"/>
      <c r="I349" s="65"/>
      <c r="J349" s="65"/>
      <c r="K349"/>
      <c r="L349"/>
      <c r="M349"/>
      <c r="N349"/>
      <c r="O349"/>
      <c r="P349"/>
      <c r="Q349"/>
      <c r="R349"/>
      <c r="S349"/>
      <c r="U349" s="58"/>
      <c r="V349" s="78"/>
      <c r="W349" s="60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</row>
    <row r="350" spans="1:527" x14ac:dyDescent="0.25">
      <c r="H350" s="499"/>
      <c r="I350" s="499"/>
      <c r="J350" s="499"/>
    </row>
    <row r="351" spans="1:527" x14ac:dyDescent="0.25">
      <c r="B351" s="65"/>
      <c r="H351" s="500"/>
      <c r="I351" s="500"/>
      <c r="J351" s="500"/>
    </row>
    <row r="352" spans="1:527" s="8" customFormat="1" ht="18" customHeight="1" x14ac:dyDescent="0.25">
      <c r="A352" s="4"/>
      <c r="B352" s="96"/>
      <c r="C352" s="95"/>
      <c r="D352" s="96"/>
      <c r="E352" s="96"/>
      <c r="F352" s="97"/>
      <c r="G352" s="65"/>
      <c r="H352" s="500"/>
      <c r="I352" s="500"/>
      <c r="J352" s="500"/>
      <c r="K352"/>
      <c r="L352"/>
      <c r="M352"/>
      <c r="N352"/>
      <c r="O352"/>
      <c r="P352"/>
      <c r="Q352"/>
      <c r="R352"/>
      <c r="S352"/>
      <c r="U352" s="58"/>
      <c r="V352" s="78"/>
      <c r="W352" s="60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</row>
    <row r="353" spans="1:527" s="8" customFormat="1" ht="18" customHeight="1" x14ac:dyDescent="0.25">
      <c r="A353" s="66" t="str">
        <f>METAS!B33</f>
        <v>FAMILIAS QUE RECIBEN SESIONES EDUCATIVAS  PARA LA PREVENCION Y CONTROL DE ENFERMEDADES  ZOONOTICAS.</v>
      </c>
      <c r="B353" s="96"/>
      <c r="C353" s="95"/>
      <c r="D353" s="96"/>
      <c r="E353" s="96"/>
      <c r="F353" s="97"/>
      <c r="G353" s="65"/>
      <c r="H353" s="65"/>
      <c r="I353" s="65"/>
      <c r="J353" s="65"/>
      <c r="K353" t="s">
        <v>544</v>
      </c>
      <c r="L353"/>
      <c r="M353"/>
      <c r="N353"/>
      <c r="O353"/>
      <c r="P353"/>
      <c r="Q353"/>
      <c r="R353"/>
      <c r="S353"/>
      <c r="U353" s="58"/>
      <c r="V353" s="59" t="str">
        <f>A353</f>
        <v>FAMILIAS QUE RECIBEN SESIONES EDUCATIVAS  PARA LA PREVENCION Y CONTROL DE ENFERMEDADES  ZOONOTICAS.</v>
      </c>
      <c r="W353" s="60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</row>
    <row r="354" spans="1:527" s="8" customFormat="1" ht="48" customHeight="1" x14ac:dyDescent="0.25">
      <c r="A354" s="68" t="s">
        <v>2</v>
      </c>
      <c r="B354" s="69" t="s">
        <v>87</v>
      </c>
      <c r="C354" s="70" t="s">
        <v>69</v>
      </c>
      <c r="D354" s="69" t="s">
        <v>775</v>
      </c>
      <c r="E354" s="69" t="s">
        <v>1</v>
      </c>
      <c r="F354" s="71"/>
      <c r="G354" s="72" t="s">
        <v>9</v>
      </c>
      <c r="H354" s="73" t="str">
        <f>"DEFICIENTE &lt;= "&amp;$E$3</f>
        <v>DEFICIENTE &lt;= 15</v>
      </c>
      <c r="I354" s="73" t="str">
        <f>"PROCESO &gt; "&amp;$E$3&amp;"  -  &lt; "&amp;$F$3</f>
        <v>PROCESO &gt; 15  -  &lt; 16.7</v>
      </c>
      <c r="J354" s="73" t="str">
        <f>"OPTIMO &gt;= "&amp;$F$3</f>
        <v>OPTIMO &gt;= 16.7</v>
      </c>
      <c r="K354"/>
      <c r="L354"/>
      <c r="M354"/>
      <c r="N354"/>
      <c r="O354"/>
      <c r="P354"/>
      <c r="Q354"/>
      <c r="R354"/>
      <c r="S354"/>
      <c r="U354" s="58"/>
      <c r="V354" s="89" t="str">
        <f>$V$1&amp;"  "&amp;V353&amp;"  "&amp;$V$3&amp;"  "&amp;$V$2</f>
        <v>RED. MOYOBAMBA:  FAMILIAS QUE RECIBEN SESIONES EDUCATIVAS  PARA LA PREVENCION Y CONTROL DE ENFERMEDADES  ZOONOTICAS.  - POR MICROREDES :   ENERO - FEBRERO 2024</v>
      </c>
      <c r="W354" s="60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</row>
    <row r="355" spans="1:527" s="8" customFormat="1" ht="18" customHeight="1" thickBot="1" x14ac:dyDescent="0.3">
      <c r="A355" s="74" t="str">
        <f>Config!$B$15</f>
        <v>RED</v>
      </c>
      <c r="B355" s="75">
        <f>SUM(B356:B364)</f>
        <v>27514</v>
      </c>
      <c r="C355" s="75">
        <f>SUM(C356:C364)</f>
        <v>4590</v>
      </c>
      <c r="D355" s="75">
        <f>SUM(D356:D364)</f>
        <v>37</v>
      </c>
      <c r="E355" s="75">
        <f>Config!$C$9</f>
        <v>16.666666666666668</v>
      </c>
      <c r="F355" s="76"/>
      <c r="G355" s="75">
        <f t="shared" ref="G355:G358" si="104">IFERROR(ROUND(D355*100/B355,2),0)</f>
        <v>0.13</v>
      </c>
      <c r="H355" s="77">
        <f t="shared" ref="H355:H364" si="105">IF(G355&lt;=$E$3,G355,"")</f>
        <v>0.13</v>
      </c>
      <c r="I355" s="77" t="str">
        <f t="shared" ref="I355:I364" si="106">IF(G355&gt;$E$3,IF(G355&lt;$F$3,G355,""),"")</f>
        <v/>
      </c>
      <c r="J355" s="75" t="str">
        <f t="shared" ref="J355:J364" si="107">IF(G355&gt;=$F$3,G355,"")</f>
        <v/>
      </c>
      <c r="K355"/>
      <c r="L355"/>
      <c r="M355"/>
      <c r="N355"/>
      <c r="O355"/>
      <c r="P355"/>
      <c r="Q355"/>
      <c r="R355"/>
      <c r="S355"/>
      <c r="U355" s="58"/>
      <c r="V355" s="59"/>
      <c r="W355" s="60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</row>
    <row r="356" spans="1:527" s="8" customFormat="1" ht="18" customHeight="1" x14ac:dyDescent="0.25">
      <c r="A356" s="79" t="str">
        <f>Config!$B$16</f>
        <v>HOSP</v>
      </c>
      <c r="B356" s="80">
        <f>METAS!$AW$33</f>
        <v>0</v>
      </c>
      <c r="C356" s="80">
        <f>ROUNDUP((B356/12)*Config!$C$6,0)</f>
        <v>0</v>
      </c>
      <c r="D356" s="80">
        <f>ACUMULADO!$AV$37</f>
        <v>0</v>
      </c>
      <c r="E356" s="81">
        <f>E355</f>
        <v>16.666666666666668</v>
      </c>
      <c r="F356" s="81"/>
      <c r="G356" s="82">
        <f t="shared" si="104"/>
        <v>0</v>
      </c>
      <c r="H356" s="83">
        <f t="shared" si="105"/>
        <v>0</v>
      </c>
      <c r="I356" s="83" t="str">
        <f t="shared" si="106"/>
        <v/>
      </c>
      <c r="J356" s="84" t="str">
        <f t="shared" si="107"/>
        <v/>
      </c>
      <c r="K356"/>
      <c r="L356"/>
      <c r="M356"/>
      <c r="N356"/>
      <c r="O356"/>
      <c r="P356"/>
      <c r="Q356"/>
      <c r="R356"/>
      <c r="S356"/>
      <c r="U356" s="58"/>
      <c r="V356" s="59"/>
      <c r="W356" s="60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</row>
    <row r="357" spans="1:527" s="8" customFormat="1" ht="18" customHeight="1" x14ac:dyDescent="0.25">
      <c r="A357" s="85" t="str">
        <f>Config!$B$17</f>
        <v>LLUI</v>
      </c>
      <c r="B357" s="80">
        <f>METAS!$AY$33</f>
        <v>11811</v>
      </c>
      <c r="C357" s="61">
        <f>ROUNDUP((B357/12)*Config!$C$6,0)</f>
        <v>1969</v>
      </c>
      <c r="D357" s="80">
        <f>ACUMULADO!$AX$37</f>
        <v>0</v>
      </c>
      <c r="E357" s="81">
        <f t="shared" ref="E357:E364" si="108">E356</f>
        <v>16.666666666666668</v>
      </c>
      <c r="F357" s="90"/>
      <c r="G357" s="86">
        <f t="shared" si="104"/>
        <v>0</v>
      </c>
      <c r="H357" s="87">
        <f t="shared" si="105"/>
        <v>0</v>
      </c>
      <c r="I357" s="87" t="str">
        <f t="shared" si="106"/>
        <v/>
      </c>
      <c r="J357" s="88" t="str">
        <f t="shared" si="107"/>
        <v/>
      </c>
      <c r="K357"/>
      <c r="L357"/>
      <c r="M357"/>
      <c r="N357"/>
      <c r="O357"/>
      <c r="P357"/>
      <c r="Q357"/>
      <c r="R357"/>
      <c r="S357"/>
      <c r="U357" s="58"/>
      <c r="V357" s="59"/>
      <c r="W357" s="60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</row>
    <row r="358" spans="1:527" s="8" customFormat="1" ht="18" customHeight="1" x14ac:dyDescent="0.25">
      <c r="A358" s="85" t="str">
        <f>Config!$B$18</f>
        <v>JERI</v>
      </c>
      <c r="B358" s="80">
        <f>METAS!$AZ$33</f>
        <v>1022</v>
      </c>
      <c r="C358" s="61">
        <f>ROUNDUP((B358/12)*Config!$C$6,0)</f>
        <v>171</v>
      </c>
      <c r="D358" s="80">
        <f>ACUMULADO!$AY$37</f>
        <v>27</v>
      </c>
      <c r="E358" s="81">
        <f t="shared" si="108"/>
        <v>16.666666666666668</v>
      </c>
      <c r="F358" s="90"/>
      <c r="G358" s="86">
        <f t="shared" si="104"/>
        <v>2.64</v>
      </c>
      <c r="H358" s="87">
        <f t="shared" si="105"/>
        <v>2.64</v>
      </c>
      <c r="I358" s="87" t="str">
        <f t="shared" si="106"/>
        <v/>
      </c>
      <c r="J358" s="88" t="str">
        <f t="shared" si="107"/>
        <v/>
      </c>
      <c r="K358"/>
      <c r="L358"/>
      <c r="M358"/>
      <c r="N358"/>
      <c r="O358"/>
      <c r="P358"/>
      <c r="Q358"/>
      <c r="R358"/>
      <c r="S358"/>
      <c r="U358" s="58"/>
      <c r="V358" s="59"/>
      <c r="W358" s="60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</row>
    <row r="359" spans="1:527" s="8" customFormat="1" ht="18" customHeight="1" x14ac:dyDescent="0.25">
      <c r="A359" s="85" t="str">
        <f>Config!$B$19</f>
        <v>YANT</v>
      </c>
      <c r="B359" s="80">
        <f>METAS!$BA$33</f>
        <v>2032</v>
      </c>
      <c r="C359" s="61">
        <f>ROUNDUP((B359/12)*Config!$C$6,0)</f>
        <v>339</v>
      </c>
      <c r="D359" s="80">
        <f>ACUMULADO!$AZ$37</f>
        <v>0</v>
      </c>
      <c r="E359" s="81">
        <f t="shared" si="108"/>
        <v>16.666666666666668</v>
      </c>
      <c r="F359" s="90"/>
      <c r="G359" s="86">
        <f>IFERROR(ROUND(D359*100/B359,2),0)</f>
        <v>0</v>
      </c>
      <c r="H359" s="87">
        <f t="shared" si="105"/>
        <v>0</v>
      </c>
      <c r="I359" s="87" t="str">
        <f t="shared" si="106"/>
        <v/>
      </c>
      <c r="J359" s="88" t="str">
        <f t="shared" si="107"/>
        <v/>
      </c>
      <c r="K359"/>
      <c r="L359"/>
      <c r="M359"/>
      <c r="N359"/>
      <c r="O359"/>
      <c r="P359"/>
      <c r="Q359"/>
      <c r="R359"/>
      <c r="S359"/>
      <c r="U359" s="58"/>
      <c r="V359" s="59"/>
      <c r="W359" s="60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</row>
    <row r="360" spans="1:527" s="8" customFormat="1" ht="18" customHeight="1" x14ac:dyDescent="0.25">
      <c r="A360" s="85" t="str">
        <f>Config!$B$20</f>
        <v>SORI</v>
      </c>
      <c r="B360" s="80">
        <f>METAS!$BB$33</f>
        <v>5605</v>
      </c>
      <c r="C360" s="61">
        <f>ROUNDUP((B360/12)*Config!$C$6,0)</f>
        <v>935</v>
      </c>
      <c r="D360" s="80">
        <f>ACUMULADO!$BA$37</f>
        <v>0</v>
      </c>
      <c r="E360" s="81">
        <f t="shared" si="108"/>
        <v>16.666666666666668</v>
      </c>
      <c r="F360" s="90"/>
      <c r="G360" s="86">
        <f t="shared" ref="G360" si="109">IFERROR(ROUND(D360*100/B360,2),0)</f>
        <v>0</v>
      </c>
      <c r="H360" s="87">
        <f t="shared" si="105"/>
        <v>0</v>
      </c>
      <c r="I360" s="87" t="str">
        <f t="shared" si="106"/>
        <v/>
      </c>
      <c r="J360" s="88" t="str">
        <f t="shared" si="107"/>
        <v/>
      </c>
      <c r="K360"/>
      <c r="L360"/>
      <c r="M360"/>
      <c r="N360"/>
      <c r="O360"/>
      <c r="P360"/>
      <c r="Q360"/>
      <c r="R360"/>
      <c r="S360"/>
      <c r="U360" s="58"/>
      <c r="V360" s="59"/>
      <c r="W360" s="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</row>
    <row r="361" spans="1:527" s="8" customFormat="1" ht="18" customHeight="1" x14ac:dyDescent="0.25">
      <c r="A361" s="85" t="str">
        <f>Config!$B$21</f>
        <v>JEPE</v>
      </c>
      <c r="B361" s="80">
        <f>METAS!$BC$33</f>
        <v>1983</v>
      </c>
      <c r="C361" s="61">
        <f>ROUNDUP((B361/12)*Config!$C$6,0)</f>
        <v>331</v>
      </c>
      <c r="D361" s="80">
        <f>ACUMULADO!$BB$37</f>
        <v>0</v>
      </c>
      <c r="E361" s="81">
        <f t="shared" si="108"/>
        <v>16.666666666666668</v>
      </c>
      <c r="F361" s="90"/>
      <c r="G361" s="86">
        <f>IFERROR(ROUND(D361*100/B361,2),0)</f>
        <v>0</v>
      </c>
      <c r="H361" s="87">
        <f t="shared" si="105"/>
        <v>0</v>
      </c>
      <c r="I361" s="87" t="str">
        <f t="shared" si="106"/>
        <v/>
      </c>
      <c r="J361" s="88" t="str">
        <f t="shared" si="107"/>
        <v/>
      </c>
      <c r="K361"/>
      <c r="L361"/>
      <c r="M361"/>
      <c r="N361"/>
      <c r="O361"/>
      <c r="P361"/>
      <c r="Q361"/>
      <c r="R361"/>
      <c r="S361"/>
      <c r="U361" s="58"/>
      <c r="V361" s="59"/>
      <c r="W361" s="60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</row>
    <row r="362" spans="1:527" s="8" customFormat="1" ht="18" customHeight="1" x14ac:dyDescent="0.25">
      <c r="A362" s="85" t="str">
        <f>Config!$B$22</f>
        <v>ROQU</v>
      </c>
      <c r="B362" s="80">
        <f>METAS!$BD$33</f>
        <v>1743</v>
      </c>
      <c r="C362" s="61">
        <f>ROUNDUP((B362/12)*Config!$C$6,0)</f>
        <v>291</v>
      </c>
      <c r="D362" s="80">
        <f>ACUMULADO!$BC$37</f>
        <v>0</v>
      </c>
      <c r="E362" s="81">
        <f t="shared" si="108"/>
        <v>16.666666666666668</v>
      </c>
      <c r="F362" s="90"/>
      <c r="G362" s="86">
        <f>IFERROR(ROUND(D362*100/B362,2),0)</f>
        <v>0</v>
      </c>
      <c r="H362" s="87">
        <f t="shared" si="105"/>
        <v>0</v>
      </c>
      <c r="I362" s="87" t="str">
        <f t="shared" si="106"/>
        <v/>
      </c>
      <c r="J362" s="88" t="str">
        <f t="shared" si="107"/>
        <v/>
      </c>
      <c r="K362"/>
      <c r="L362"/>
      <c r="M362"/>
      <c r="N362"/>
      <c r="O362"/>
      <c r="P362"/>
      <c r="Q362"/>
      <c r="R362"/>
      <c r="S362"/>
      <c r="U362" s="58"/>
      <c r="V362" s="9"/>
      <c r="W362" s="60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</row>
    <row r="363" spans="1:527" s="8" customFormat="1" ht="18" customHeight="1" x14ac:dyDescent="0.25">
      <c r="A363" s="85" t="str">
        <f>Config!$B$23</f>
        <v>CALZ</v>
      </c>
      <c r="B363" s="80">
        <f>METAS!$BE$33</f>
        <v>1439</v>
      </c>
      <c r="C363" s="61">
        <f>ROUNDUP((B363/12)*Config!$C$6,0)</f>
        <v>240</v>
      </c>
      <c r="D363" s="80">
        <f>ACUMULADO!$BD$37</f>
        <v>10</v>
      </c>
      <c r="E363" s="81">
        <f t="shared" si="108"/>
        <v>16.666666666666668</v>
      </c>
      <c r="F363" s="90"/>
      <c r="G363" s="86">
        <f t="shared" ref="G363:G364" si="110">IFERROR(ROUND(D363*100/B363,2),0)</f>
        <v>0.69</v>
      </c>
      <c r="H363" s="87">
        <f t="shared" si="105"/>
        <v>0.69</v>
      </c>
      <c r="I363" s="87" t="str">
        <f t="shared" si="106"/>
        <v/>
      </c>
      <c r="J363" s="88" t="str">
        <f t="shared" si="107"/>
        <v/>
      </c>
      <c r="K363"/>
      <c r="L363"/>
      <c r="M363"/>
      <c r="N363"/>
      <c r="O363"/>
      <c r="P363"/>
      <c r="Q363"/>
      <c r="R363"/>
      <c r="S363"/>
      <c r="U363" s="58"/>
      <c r="V363" s="9"/>
      <c r="W363" s="60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</row>
    <row r="364" spans="1:527" s="8" customFormat="1" ht="18" customHeight="1" x14ac:dyDescent="0.25">
      <c r="A364" s="85" t="str">
        <f>Config!$B$24</f>
        <v>PUEB</v>
      </c>
      <c r="B364" s="80">
        <f>METAS!$BF$33</f>
        <v>1879</v>
      </c>
      <c r="C364" s="61">
        <f>ROUNDUP((B364/12)*Config!$C$6,0)</f>
        <v>314</v>
      </c>
      <c r="D364" s="80">
        <f>ACUMULADO!$BE$37</f>
        <v>0</v>
      </c>
      <c r="E364" s="81">
        <f t="shared" si="108"/>
        <v>16.666666666666668</v>
      </c>
      <c r="F364" s="90"/>
      <c r="G364" s="86">
        <f t="shared" si="110"/>
        <v>0</v>
      </c>
      <c r="H364" s="87">
        <f t="shared" si="105"/>
        <v>0</v>
      </c>
      <c r="I364" s="87" t="str">
        <f t="shared" si="106"/>
        <v/>
      </c>
      <c r="J364" s="88" t="str">
        <f t="shared" si="107"/>
        <v/>
      </c>
      <c r="K364"/>
      <c r="L364"/>
      <c r="M364"/>
      <c r="N364"/>
      <c r="O364"/>
      <c r="P364"/>
      <c r="Q364"/>
      <c r="R364"/>
      <c r="S364"/>
      <c r="U364" s="58"/>
      <c r="V364" s="78"/>
      <c r="W364" s="60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</row>
    <row r="365" spans="1:527" s="8" customFormat="1" ht="18" customHeight="1" x14ac:dyDescent="0.25">
      <c r="A365" s="91"/>
      <c r="B365" s="65"/>
      <c r="C365" s="63"/>
      <c r="D365" s="63"/>
      <c r="E365" s="65"/>
      <c r="F365" s="65"/>
      <c r="G365" s="65"/>
      <c r="H365" s="65"/>
      <c r="I365" s="65"/>
      <c r="J365" s="65"/>
      <c r="K365"/>
      <c r="L365"/>
      <c r="M365"/>
      <c r="N365"/>
      <c r="O365"/>
      <c r="P365"/>
      <c r="Q365"/>
      <c r="R365"/>
      <c r="S365"/>
      <c r="U365" s="58"/>
      <c r="V365" s="78"/>
      <c r="W365" s="60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</row>
    <row r="366" spans="1:527" s="8" customFormat="1" ht="18" customHeight="1" x14ac:dyDescent="0.25">
      <c r="A366" s="91"/>
      <c r="B366" s="65"/>
      <c r="C366" s="63"/>
      <c r="D366" s="63"/>
      <c r="E366" s="65"/>
      <c r="F366" s="65"/>
      <c r="G366" s="65"/>
      <c r="H366" s="65"/>
      <c r="I366" s="65"/>
      <c r="J366" s="65"/>
      <c r="K366"/>
      <c r="L366"/>
      <c r="M366"/>
      <c r="N366"/>
      <c r="O366"/>
      <c r="P366"/>
      <c r="Q366"/>
      <c r="R366"/>
      <c r="S366"/>
      <c r="U366" s="58"/>
      <c r="V366" s="78"/>
      <c r="W366" s="60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</row>
    <row r="367" spans="1:527" s="8" customFormat="1" ht="18" customHeight="1" x14ac:dyDescent="0.25">
      <c r="A367" s="91"/>
      <c r="B367" s="65"/>
      <c r="C367" s="63"/>
      <c r="D367" s="63"/>
      <c r="E367" s="65"/>
      <c r="F367" s="65"/>
      <c r="G367" s="65"/>
      <c r="H367" s="65"/>
      <c r="I367" s="65"/>
      <c r="J367" s="65"/>
      <c r="K367"/>
      <c r="L367"/>
      <c r="M367"/>
      <c r="N367"/>
      <c r="O367"/>
      <c r="P367"/>
      <c r="Q367"/>
      <c r="R367"/>
      <c r="S367"/>
      <c r="U367" s="58"/>
      <c r="V367" s="78"/>
      <c r="W367" s="60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</row>
    <row r="368" spans="1:527" s="8" customFormat="1" ht="18" customHeight="1" x14ac:dyDescent="0.25">
      <c r="A368" s="91"/>
      <c r="B368" s="65"/>
      <c r="C368" s="63"/>
      <c r="D368" s="63"/>
      <c r="E368" s="65"/>
      <c r="F368" s="65"/>
      <c r="G368" s="65"/>
      <c r="H368" s="65"/>
      <c r="I368" s="65"/>
      <c r="J368" s="65"/>
      <c r="K368"/>
      <c r="L368"/>
      <c r="M368"/>
      <c r="N368"/>
      <c r="O368"/>
      <c r="P368"/>
      <c r="Q368"/>
      <c r="R368"/>
      <c r="S368"/>
      <c r="U368" s="58"/>
      <c r="V368" s="78"/>
      <c r="W368" s="60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</row>
    <row r="369" spans="1:527" s="8" customFormat="1" x14ac:dyDescent="0.25">
      <c r="A369" s="91"/>
      <c r="B369" s="65"/>
      <c r="C369" s="63"/>
      <c r="D369" s="65"/>
      <c r="E369" s="65"/>
      <c r="F369" s="65"/>
      <c r="G369" s="65"/>
      <c r="H369" s="65"/>
      <c r="I369" s="65"/>
      <c r="J369" s="65"/>
      <c r="K369"/>
      <c r="L369"/>
      <c r="M369"/>
      <c r="N369"/>
      <c r="O369"/>
      <c r="P369"/>
      <c r="Q369"/>
      <c r="R369"/>
      <c r="S369"/>
      <c r="U369" s="58"/>
      <c r="V369" s="78"/>
      <c r="W369" s="60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</row>
    <row r="370" spans="1:527" s="8" customFormat="1" ht="18" customHeight="1" x14ac:dyDescent="0.25">
      <c r="A370" s="91"/>
      <c r="B370" s="65"/>
      <c r="C370" s="63"/>
      <c r="D370" s="65"/>
      <c r="E370" s="65"/>
      <c r="F370" s="65"/>
      <c r="G370" s="65"/>
      <c r="H370" s="65"/>
      <c r="I370" s="65"/>
      <c r="J370" s="65"/>
      <c r="K370"/>
      <c r="L370"/>
      <c r="M370"/>
      <c r="N370"/>
      <c r="O370"/>
      <c r="P370"/>
      <c r="Q370"/>
      <c r="R370"/>
      <c r="S370"/>
      <c r="U370" s="58"/>
      <c r="V370" s="78"/>
      <c r="W370" s="6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</row>
    <row r="371" spans="1:527" s="8" customFormat="1" ht="18" customHeight="1" x14ac:dyDescent="0.25">
      <c r="A371" s="4"/>
      <c r="B371" s="65"/>
      <c r="C371" s="63"/>
      <c r="D371" s="65"/>
      <c r="E371" s="65"/>
      <c r="F371" s="65"/>
      <c r="G371" s="65"/>
      <c r="H371" s="65"/>
      <c r="I371" s="65"/>
      <c r="J371" s="65"/>
      <c r="K371"/>
      <c r="L371"/>
      <c r="M371"/>
      <c r="N371"/>
      <c r="O371"/>
      <c r="P371"/>
      <c r="Q371"/>
      <c r="R371"/>
      <c r="S371"/>
      <c r="U371" s="58"/>
      <c r="V371" s="78"/>
      <c r="W371" s="60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</row>
    <row r="372" spans="1:527" s="8" customFormat="1" ht="18" customHeight="1" x14ac:dyDescent="0.25">
      <c r="A372" s="4"/>
      <c r="B372"/>
      <c r="C372" s="63"/>
      <c r="D372" s="64"/>
      <c r="E372" s="64"/>
      <c r="F372" s="65"/>
      <c r="G372" s="65"/>
      <c r="H372" s="65"/>
      <c r="I372" s="65"/>
      <c r="J372" s="65"/>
      <c r="K372"/>
      <c r="L372"/>
      <c r="M372"/>
      <c r="N372"/>
      <c r="O372"/>
      <c r="P372"/>
      <c r="Q372"/>
      <c r="R372"/>
      <c r="S372"/>
      <c r="U372" s="58"/>
      <c r="V372" s="59" t="str">
        <f>A373</f>
        <v>COMUNIDADES PRIORIZADAS EN EL DISTRITO QUE  ESTAN IMPLEMENTANDO LA VIGILANCIA COMUNITARIA ASOCIADA A ENFERMEDADES METAXÉNICAS Y ZOONOTICAS.</v>
      </c>
      <c r="W372" s="60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</row>
    <row r="373" spans="1:527" s="8" customFormat="1" ht="18" customHeight="1" x14ac:dyDescent="0.25">
      <c r="A373" s="66" t="str">
        <f>METAS!B34</f>
        <v>COMUNIDADES PRIORIZADAS EN EL DISTRITO QUE  ESTAN IMPLEMENTANDO LA VIGILANCIA COMUNITARIA ASOCIADA A ENFERMEDADES METAXÉNICAS Y ZOONOTICAS.</v>
      </c>
      <c r="B373"/>
      <c r="C373" s="63"/>
      <c r="D373" s="64"/>
      <c r="E373" s="64"/>
      <c r="F373" s="65"/>
      <c r="G373" s="65"/>
      <c r="H373" s="65"/>
      <c r="I373" s="65"/>
      <c r="J373" s="65"/>
      <c r="K373" t="s">
        <v>544</v>
      </c>
      <c r="L373"/>
      <c r="M373"/>
      <c r="N373"/>
      <c r="O373"/>
      <c r="P373"/>
      <c r="Q373"/>
      <c r="R373"/>
      <c r="S373"/>
      <c r="U373" s="58"/>
      <c r="V373" s="89" t="str">
        <f>$V$1&amp;"  "&amp;V372&amp;"  "&amp;$V$3&amp;"  "&amp;$V$2</f>
        <v>RED. MOYOBAMBA:  COMUNIDADES PRIORIZADAS EN EL DISTRITO QUE  ESTAN IMPLEMENTANDO LA VIGILANCIA COMUNITARIA ASOCIADA A ENFERMEDADES METAXÉNICAS Y ZOONOTICAS.  - POR MICROREDES :   ENERO - FEBRERO 2024</v>
      </c>
      <c r="W373" s="60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</row>
    <row r="374" spans="1:527" s="8" customFormat="1" ht="48" customHeight="1" x14ac:dyDescent="0.25">
      <c r="A374" s="68" t="s">
        <v>2</v>
      </c>
      <c r="B374" s="69" t="s">
        <v>87</v>
      </c>
      <c r="C374" s="70" t="s">
        <v>69</v>
      </c>
      <c r="D374" s="69" t="s">
        <v>775</v>
      </c>
      <c r="E374" s="69" t="s">
        <v>1</v>
      </c>
      <c r="F374" s="71"/>
      <c r="G374" s="72" t="s">
        <v>9</v>
      </c>
      <c r="H374" s="73" t="str">
        <f>"DEFICIENTE &lt;= "&amp;$E$3</f>
        <v>DEFICIENTE &lt;= 15</v>
      </c>
      <c r="I374" s="73" t="str">
        <f>"PROCESO &gt; "&amp;$E$3&amp;"  -  &lt; "&amp;$F$3</f>
        <v>PROCESO &gt; 15  -  &lt; 16.7</v>
      </c>
      <c r="J374" s="73" t="str">
        <f>"OPTIMO &gt;= "&amp;$F$3</f>
        <v>OPTIMO &gt;= 16.7</v>
      </c>
      <c r="K374"/>
      <c r="L374"/>
      <c r="M374"/>
      <c r="N374"/>
      <c r="O374"/>
      <c r="P374"/>
      <c r="Q374"/>
      <c r="R374"/>
      <c r="S374"/>
      <c r="U374" s="58"/>
      <c r="V374" s="59"/>
      <c r="W374" s="60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</row>
    <row r="375" spans="1:527" s="8" customFormat="1" ht="18" customHeight="1" thickBot="1" x14ac:dyDescent="0.3">
      <c r="A375" s="74" t="str">
        <f>Config!$B$15</f>
        <v>RED</v>
      </c>
      <c r="B375" s="75">
        <f>SUM(B376:B384)</f>
        <v>245</v>
      </c>
      <c r="C375" s="75">
        <f>SUM(C376:C384)</f>
        <v>46</v>
      </c>
      <c r="D375" s="75">
        <f>SUM(D376:D384)</f>
        <v>0</v>
      </c>
      <c r="E375" s="75">
        <f>Config!$C$9</f>
        <v>16.666666666666668</v>
      </c>
      <c r="F375" s="76"/>
      <c r="G375" s="75">
        <f t="shared" ref="G375:G378" si="111">IFERROR(ROUND(D375*100/B375,2),0)</f>
        <v>0</v>
      </c>
      <c r="H375" s="77">
        <f t="shared" ref="H375:H384" si="112">IF(G375&lt;=$E$3,G375,"")</f>
        <v>0</v>
      </c>
      <c r="I375" s="77" t="str">
        <f t="shared" ref="I375:I384" si="113">IF(G375&gt;$E$3,IF(G375&lt;$F$3,G375,""),"")</f>
        <v/>
      </c>
      <c r="J375" s="75" t="str">
        <f t="shared" ref="J375:J384" si="114">IF(G375&gt;=$F$3,G375,"")</f>
        <v/>
      </c>
      <c r="K375"/>
      <c r="L375"/>
      <c r="M375"/>
      <c r="N375"/>
      <c r="O375"/>
      <c r="P375"/>
      <c r="Q375"/>
      <c r="R375"/>
      <c r="S375"/>
      <c r="U375" s="58"/>
      <c r="V375" s="59"/>
      <c r="W375" s="60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</row>
    <row r="376" spans="1:527" s="8" customFormat="1" ht="18" customHeight="1" x14ac:dyDescent="0.25">
      <c r="A376" s="79" t="str">
        <f>Config!$B$16</f>
        <v>HOSP</v>
      </c>
      <c r="B376" s="80">
        <f>METAS!$AW$34</f>
        <v>0</v>
      </c>
      <c r="C376" s="80">
        <f>ROUNDUP((B376/12)*Config!$C$6,0)</f>
        <v>0</v>
      </c>
      <c r="D376" s="80">
        <f>ACUMULADO!$AV$38</f>
        <v>0</v>
      </c>
      <c r="E376" s="81">
        <f>E375</f>
        <v>16.666666666666668</v>
      </c>
      <c r="F376" s="81"/>
      <c r="G376" s="82">
        <f t="shared" si="111"/>
        <v>0</v>
      </c>
      <c r="H376" s="83">
        <f t="shared" si="112"/>
        <v>0</v>
      </c>
      <c r="I376" s="83" t="str">
        <f t="shared" si="113"/>
        <v/>
      </c>
      <c r="J376" s="84" t="str">
        <f t="shared" si="114"/>
        <v/>
      </c>
      <c r="K376"/>
      <c r="L376"/>
      <c r="M376"/>
      <c r="N376"/>
      <c r="O376"/>
      <c r="P376"/>
      <c r="Q376"/>
      <c r="R376"/>
      <c r="S376"/>
      <c r="U376" s="58"/>
      <c r="V376" s="59"/>
      <c r="W376" s="60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</row>
    <row r="377" spans="1:527" s="8" customFormat="1" ht="18" customHeight="1" x14ac:dyDescent="0.25">
      <c r="A377" s="85" t="str">
        <f>Config!$B$17</f>
        <v>LLUI</v>
      </c>
      <c r="B377" s="80">
        <f>METAS!$AY$34</f>
        <v>55</v>
      </c>
      <c r="C377" s="61">
        <f>ROUNDUP((B377/12)*Config!$C$6,0)</f>
        <v>10</v>
      </c>
      <c r="D377" s="80">
        <f>ACUMULADO!$AX$38</f>
        <v>0</v>
      </c>
      <c r="E377" s="81">
        <f t="shared" ref="E377:E384" si="115">E376</f>
        <v>16.666666666666668</v>
      </c>
      <c r="F377" s="90"/>
      <c r="G377" s="86">
        <f t="shared" si="111"/>
        <v>0</v>
      </c>
      <c r="H377" s="87">
        <f t="shared" si="112"/>
        <v>0</v>
      </c>
      <c r="I377" s="87" t="str">
        <f t="shared" si="113"/>
        <v/>
      </c>
      <c r="J377" s="88" t="str">
        <f t="shared" si="114"/>
        <v/>
      </c>
      <c r="K377"/>
      <c r="L377"/>
      <c r="M377"/>
      <c r="N377"/>
      <c r="O377"/>
      <c r="P377"/>
      <c r="Q377"/>
      <c r="R377"/>
      <c r="S377"/>
      <c r="U377" s="58"/>
      <c r="V377" s="59"/>
      <c r="W377" s="60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</row>
    <row r="378" spans="1:527" s="8" customFormat="1" ht="18" customHeight="1" x14ac:dyDescent="0.25">
      <c r="A378" s="85" t="str">
        <f>Config!$B$18</f>
        <v>JERI</v>
      </c>
      <c r="B378" s="80">
        <f>METAS!$AZ$34</f>
        <v>25</v>
      </c>
      <c r="C378" s="61">
        <f>ROUNDUP((B378/12)*Config!$C$6,0)</f>
        <v>5</v>
      </c>
      <c r="D378" s="80">
        <f>ACUMULADO!$AY$38</f>
        <v>0</v>
      </c>
      <c r="E378" s="81">
        <f t="shared" si="115"/>
        <v>16.666666666666668</v>
      </c>
      <c r="F378" s="90"/>
      <c r="G378" s="86">
        <f t="shared" si="111"/>
        <v>0</v>
      </c>
      <c r="H378" s="87">
        <f t="shared" si="112"/>
        <v>0</v>
      </c>
      <c r="I378" s="87" t="str">
        <f t="shared" si="113"/>
        <v/>
      </c>
      <c r="J378" s="88" t="str">
        <f t="shared" si="114"/>
        <v/>
      </c>
      <c r="K378"/>
      <c r="L378"/>
      <c r="M378"/>
      <c r="N378"/>
      <c r="O378"/>
      <c r="P378"/>
      <c r="Q378"/>
      <c r="R378"/>
      <c r="S378"/>
      <c r="U378" s="58"/>
      <c r="V378" s="9"/>
      <c r="W378" s="60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</row>
    <row r="379" spans="1:527" s="8" customFormat="1" ht="18" customHeight="1" x14ac:dyDescent="0.25">
      <c r="A379" s="85" t="str">
        <f>Config!$B$19</f>
        <v>YANT</v>
      </c>
      <c r="B379" s="80">
        <f>METAS!$BA$34</f>
        <v>25</v>
      </c>
      <c r="C379" s="61">
        <f>ROUNDUP((B379/12)*Config!$C$6,0)</f>
        <v>5</v>
      </c>
      <c r="D379" s="80">
        <f>ACUMULADO!$AZ$38</f>
        <v>0</v>
      </c>
      <c r="E379" s="81">
        <f t="shared" si="115"/>
        <v>16.666666666666668</v>
      </c>
      <c r="F379" s="90"/>
      <c r="G379" s="86">
        <f>IFERROR(ROUND(D379*100/B379,2),0)</f>
        <v>0</v>
      </c>
      <c r="H379" s="87">
        <f t="shared" si="112"/>
        <v>0</v>
      </c>
      <c r="I379" s="87" t="str">
        <f t="shared" si="113"/>
        <v/>
      </c>
      <c r="J379" s="88" t="str">
        <f t="shared" si="114"/>
        <v/>
      </c>
      <c r="K379"/>
      <c r="L379"/>
      <c r="M379"/>
      <c r="N379"/>
      <c r="O379"/>
      <c r="P379"/>
      <c r="Q379"/>
      <c r="R379"/>
      <c r="S379"/>
      <c r="U379" s="58"/>
      <c r="V379" s="9"/>
      <c r="W379" s="60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</row>
    <row r="380" spans="1:527" s="8" customFormat="1" ht="18" customHeight="1" x14ac:dyDescent="0.25">
      <c r="A380" s="85" t="str">
        <f>Config!$B$20</f>
        <v>SORI</v>
      </c>
      <c r="B380" s="80">
        <f>METAS!$BB$34</f>
        <v>40</v>
      </c>
      <c r="C380" s="61">
        <f>ROUNDUP((B380/12)*Config!$C$6,0)</f>
        <v>7</v>
      </c>
      <c r="D380" s="80">
        <f>ACUMULADO!$BA$38</f>
        <v>0</v>
      </c>
      <c r="E380" s="81">
        <f t="shared" si="115"/>
        <v>16.666666666666668</v>
      </c>
      <c r="F380" s="90"/>
      <c r="G380" s="86">
        <f t="shared" ref="G380" si="116">IFERROR(ROUND(D380*100/B380,2),0)</f>
        <v>0</v>
      </c>
      <c r="H380" s="87">
        <f t="shared" si="112"/>
        <v>0</v>
      </c>
      <c r="I380" s="87" t="str">
        <f t="shared" si="113"/>
        <v/>
      </c>
      <c r="J380" s="88" t="str">
        <f t="shared" si="114"/>
        <v/>
      </c>
      <c r="K380"/>
      <c r="L380"/>
      <c r="M380"/>
      <c r="N380"/>
      <c r="O380"/>
      <c r="P380"/>
      <c r="Q380"/>
      <c r="R380"/>
      <c r="S380"/>
      <c r="U380" s="58"/>
      <c r="V380" s="9"/>
      <c r="W380" s="6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</row>
    <row r="381" spans="1:527" s="8" customFormat="1" ht="18" customHeight="1" x14ac:dyDescent="0.25">
      <c r="A381" s="85" t="str">
        <f>Config!$B$21</f>
        <v>JEPE</v>
      </c>
      <c r="B381" s="80">
        <f>METAS!$BC$34</f>
        <v>30</v>
      </c>
      <c r="C381" s="61">
        <f>ROUNDUP((B381/12)*Config!$C$6,0)</f>
        <v>5</v>
      </c>
      <c r="D381" s="80">
        <f>ACUMULADO!$BB$38</f>
        <v>0</v>
      </c>
      <c r="E381" s="81">
        <f t="shared" si="115"/>
        <v>16.666666666666668</v>
      </c>
      <c r="F381" s="90"/>
      <c r="G381" s="86">
        <f>IFERROR(ROUND(D381*100/B381,2),0)</f>
        <v>0</v>
      </c>
      <c r="H381" s="87">
        <f t="shared" si="112"/>
        <v>0</v>
      </c>
      <c r="I381" s="87" t="str">
        <f t="shared" si="113"/>
        <v/>
      </c>
      <c r="J381" s="88" t="str">
        <f t="shared" si="114"/>
        <v/>
      </c>
      <c r="K381"/>
      <c r="L381"/>
      <c r="M381"/>
      <c r="N381"/>
      <c r="O381"/>
      <c r="P381"/>
      <c r="Q381"/>
      <c r="R381"/>
      <c r="S381"/>
      <c r="U381" s="58"/>
      <c r="V381" s="9"/>
      <c r="W381" s="60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</row>
    <row r="382" spans="1:527" s="8" customFormat="1" ht="18" customHeight="1" x14ac:dyDescent="0.25">
      <c r="A382" s="85" t="str">
        <f>Config!$B$22</f>
        <v>ROQU</v>
      </c>
      <c r="B382" s="80">
        <f>METAS!$BD$34</f>
        <v>20</v>
      </c>
      <c r="C382" s="61">
        <f>ROUNDUP((B382/12)*Config!$C$6,0)</f>
        <v>4</v>
      </c>
      <c r="D382" s="80">
        <f>ACUMULADO!$BC$38</f>
        <v>0</v>
      </c>
      <c r="E382" s="81">
        <f t="shared" si="115"/>
        <v>16.666666666666668</v>
      </c>
      <c r="F382" s="90"/>
      <c r="G382" s="86">
        <f>IFERROR(ROUND(D382*100/B382,2),0)</f>
        <v>0</v>
      </c>
      <c r="H382" s="87">
        <f t="shared" si="112"/>
        <v>0</v>
      </c>
      <c r="I382" s="87" t="str">
        <f t="shared" si="113"/>
        <v/>
      </c>
      <c r="J382" s="88" t="str">
        <f t="shared" si="114"/>
        <v/>
      </c>
      <c r="K382"/>
      <c r="L382"/>
      <c r="M382"/>
      <c r="N382"/>
      <c r="O382"/>
      <c r="P382"/>
      <c r="Q382"/>
      <c r="R382"/>
      <c r="S382"/>
      <c r="U382" s="58"/>
      <c r="V382" s="78"/>
      <c r="W382" s="60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</row>
    <row r="383" spans="1:527" s="8" customFormat="1" ht="18" customHeight="1" x14ac:dyDescent="0.25">
      <c r="A383" s="85" t="str">
        <f>Config!$B$23</f>
        <v>CALZ</v>
      </c>
      <c r="B383" s="80">
        <f>METAS!$BE$34</f>
        <v>25</v>
      </c>
      <c r="C383" s="61">
        <f>ROUNDUP((B383/12)*Config!$C$6,0)</f>
        <v>5</v>
      </c>
      <c r="D383" s="80">
        <f>ACUMULADO!$BD$38</f>
        <v>0</v>
      </c>
      <c r="E383" s="81">
        <f t="shared" si="115"/>
        <v>16.666666666666668</v>
      </c>
      <c r="F383" s="90"/>
      <c r="G383" s="86">
        <f t="shared" ref="G383:G384" si="117">IFERROR(ROUND(D383*100/B383,2),0)</f>
        <v>0</v>
      </c>
      <c r="H383" s="87">
        <f t="shared" si="112"/>
        <v>0</v>
      </c>
      <c r="I383" s="87" t="str">
        <f t="shared" si="113"/>
        <v/>
      </c>
      <c r="J383" s="88" t="str">
        <f t="shared" si="114"/>
        <v/>
      </c>
      <c r="K383"/>
      <c r="L383"/>
      <c r="M383"/>
      <c r="N383"/>
      <c r="O383"/>
      <c r="P383"/>
      <c r="Q383"/>
      <c r="R383"/>
      <c r="S383"/>
      <c r="U383" s="58"/>
      <c r="V383" s="78"/>
      <c r="W383" s="60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</row>
    <row r="384" spans="1:527" s="8" customFormat="1" ht="18" customHeight="1" x14ac:dyDescent="0.25">
      <c r="A384" s="85" t="str">
        <f>Config!$B$24</f>
        <v>PUEB</v>
      </c>
      <c r="B384" s="80">
        <f>METAS!$BF$34</f>
        <v>25</v>
      </c>
      <c r="C384" s="61">
        <f>ROUNDUP((B384/12)*Config!$C$6,0)</f>
        <v>5</v>
      </c>
      <c r="D384" s="80">
        <f>ACUMULADO!$BE$38</f>
        <v>0</v>
      </c>
      <c r="E384" s="81">
        <f t="shared" si="115"/>
        <v>16.666666666666668</v>
      </c>
      <c r="F384" s="90"/>
      <c r="G384" s="86">
        <f t="shared" si="117"/>
        <v>0</v>
      </c>
      <c r="H384" s="87">
        <f t="shared" si="112"/>
        <v>0</v>
      </c>
      <c r="I384" s="87" t="str">
        <f t="shared" si="113"/>
        <v/>
      </c>
      <c r="J384" s="88" t="str">
        <f t="shared" si="114"/>
        <v/>
      </c>
      <c r="K384"/>
      <c r="L384"/>
      <c r="M384"/>
      <c r="N384"/>
      <c r="O384"/>
      <c r="P384"/>
      <c r="Q384"/>
      <c r="R384"/>
      <c r="S384"/>
      <c r="U384" s="58"/>
      <c r="V384" s="78"/>
      <c r="W384" s="60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</row>
    <row r="385" spans="1:527" ht="18" customHeight="1" x14ac:dyDescent="0.25">
      <c r="A385" s="91"/>
      <c r="B385" s="65"/>
      <c r="D385" s="63"/>
      <c r="E385" s="65"/>
      <c r="I385" s="65"/>
      <c r="J385" s="65"/>
      <c r="T385" s="8"/>
      <c r="W385" s="60"/>
    </row>
    <row r="386" spans="1:527" ht="18" customHeight="1" x14ac:dyDescent="0.25">
      <c r="A386" s="91"/>
      <c r="B386" s="65"/>
      <c r="D386" s="65"/>
      <c r="E386" s="65"/>
      <c r="I386" s="65"/>
      <c r="J386" s="65"/>
      <c r="T386" s="8"/>
      <c r="W386" s="60"/>
    </row>
    <row r="387" spans="1:527" ht="18" customHeight="1" x14ac:dyDescent="0.25">
      <c r="A387" s="91"/>
      <c r="B387" s="65"/>
      <c r="D387" s="65"/>
      <c r="E387" s="65"/>
      <c r="I387" s="65"/>
      <c r="J387" s="65"/>
      <c r="T387" s="8"/>
      <c r="W387" s="60"/>
    </row>
    <row r="388" spans="1:527" ht="18" customHeight="1" x14ac:dyDescent="0.25">
      <c r="A388" s="91"/>
      <c r="B388" s="65"/>
      <c r="D388" s="65"/>
      <c r="E388" s="65"/>
      <c r="I388" s="65"/>
      <c r="J388" s="65"/>
      <c r="T388" s="8"/>
      <c r="W388" s="60"/>
    </row>
    <row r="389" spans="1:527" ht="18" customHeight="1" x14ac:dyDescent="0.25">
      <c r="A389" s="91"/>
      <c r="B389" s="65"/>
      <c r="D389" s="65"/>
      <c r="E389" s="65"/>
      <c r="I389" s="65"/>
      <c r="J389" s="65"/>
      <c r="T389" s="8"/>
      <c r="W389" s="60"/>
    </row>
    <row r="390" spans="1:527" ht="18" customHeight="1" x14ac:dyDescent="0.25">
      <c r="A390" s="94"/>
      <c r="B390" s="65"/>
      <c r="D390" s="65"/>
      <c r="E390" s="65"/>
      <c r="I390" s="65"/>
      <c r="J390" s="65"/>
      <c r="T390" s="8"/>
      <c r="W390" s="60"/>
      <c r="PN390">
        <v>0</v>
      </c>
      <c r="PO390">
        <v>0</v>
      </c>
      <c r="PP390">
        <v>0</v>
      </c>
      <c r="PQ390">
        <v>0</v>
      </c>
      <c r="PR390">
        <v>0</v>
      </c>
      <c r="PS390">
        <v>0</v>
      </c>
      <c r="PT390">
        <v>0</v>
      </c>
      <c r="PU390">
        <v>0</v>
      </c>
      <c r="PV390">
        <v>0</v>
      </c>
      <c r="PW390">
        <v>0</v>
      </c>
      <c r="PX390">
        <v>0</v>
      </c>
      <c r="PY390">
        <v>0</v>
      </c>
      <c r="PZ390">
        <v>0</v>
      </c>
      <c r="QA390">
        <v>0</v>
      </c>
      <c r="QB390">
        <v>0</v>
      </c>
      <c r="QC390">
        <v>0</v>
      </c>
      <c r="QD390">
        <v>0</v>
      </c>
      <c r="QE390">
        <v>0</v>
      </c>
      <c r="QF390">
        <v>0</v>
      </c>
      <c r="QG390">
        <v>0</v>
      </c>
      <c r="QH390">
        <v>0</v>
      </c>
      <c r="QI390">
        <v>0</v>
      </c>
      <c r="QJ390">
        <v>0</v>
      </c>
      <c r="QK390">
        <v>0</v>
      </c>
      <c r="QL390">
        <v>0</v>
      </c>
      <c r="QM390">
        <v>0</v>
      </c>
      <c r="QN390">
        <v>0</v>
      </c>
      <c r="QO390">
        <v>0</v>
      </c>
      <c r="QP390">
        <v>0</v>
      </c>
      <c r="QQ390">
        <v>0</v>
      </c>
      <c r="QR390">
        <v>0</v>
      </c>
      <c r="QS390">
        <v>0</v>
      </c>
      <c r="QT390">
        <v>0</v>
      </c>
      <c r="QU390">
        <v>0</v>
      </c>
      <c r="QV390">
        <v>0</v>
      </c>
      <c r="QW390">
        <v>0</v>
      </c>
      <c r="QX390">
        <v>0</v>
      </c>
      <c r="QY390">
        <v>0</v>
      </c>
      <c r="QZ390">
        <v>0</v>
      </c>
      <c r="RA390">
        <v>0</v>
      </c>
      <c r="RB390">
        <v>0</v>
      </c>
      <c r="RC390">
        <v>0</v>
      </c>
      <c r="RD390">
        <v>0</v>
      </c>
      <c r="RE390">
        <v>0</v>
      </c>
      <c r="RF390">
        <v>0</v>
      </c>
      <c r="RG390">
        <v>0</v>
      </c>
      <c r="RH390">
        <v>0</v>
      </c>
      <c r="RI390">
        <v>0</v>
      </c>
      <c r="RJ390">
        <v>0</v>
      </c>
      <c r="RK390">
        <v>0</v>
      </c>
      <c r="RL390">
        <v>0</v>
      </c>
      <c r="RM390">
        <v>0</v>
      </c>
      <c r="RN390">
        <v>0</v>
      </c>
      <c r="RO390">
        <v>0</v>
      </c>
      <c r="RP390">
        <v>0</v>
      </c>
      <c r="RQ390">
        <v>0</v>
      </c>
      <c r="RR390">
        <v>0</v>
      </c>
      <c r="RS390">
        <v>0</v>
      </c>
      <c r="RT390">
        <v>0</v>
      </c>
      <c r="RU390">
        <v>0</v>
      </c>
      <c r="RV390">
        <v>0</v>
      </c>
      <c r="RW390">
        <v>0</v>
      </c>
      <c r="RX390">
        <v>0</v>
      </c>
      <c r="RY390">
        <v>0</v>
      </c>
      <c r="RZ390">
        <v>0</v>
      </c>
      <c r="SA390">
        <v>0</v>
      </c>
      <c r="SB390">
        <v>0</v>
      </c>
      <c r="SC390">
        <v>0</v>
      </c>
      <c r="SD390">
        <v>0</v>
      </c>
      <c r="SE390">
        <v>0</v>
      </c>
      <c r="SF390">
        <v>0</v>
      </c>
      <c r="SG390">
        <v>0</v>
      </c>
      <c r="SH390">
        <v>0</v>
      </c>
      <c r="SI390">
        <v>0</v>
      </c>
      <c r="SJ390">
        <v>0</v>
      </c>
      <c r="SK390">
        <v>0</v>
      </c>
      <c r="SL390">
        <v>0</v>
      </c>
      <c r="SM390">
        <v>0</v>
      </c>
      <c r="SN390">
        <v>0</v>
      </c>
      <c r="SO390">
        <v>0</v>
      </c>
      <c r="SP390">
        <v>0</v>
      </c>
      <c r="SQ390">
        <v>0</v>
      </c>
      <c r="SR390">
        <v>0</v>
      </c>
      <c r="SS390">
        <v>0</v>
      </c>
      <c r="ST390">
        <v>0</v>
      </c>
      <c r="SU390">
        <v>0</v>
      </c>
      <c r="SV390">
        <v>0</v>
      </c>
      <c r="SW390">
        <v>0</v>
      </c>
      <c r="SX390">
        <v>0</v>
      </c>
      <c r="SY390">
        <v>0</v>
      </c>
      <c r="SZ390">
        <v>0</v>
      </c>
      <c r="TA390">
        <v>0</v>
      </c>
      <c r="TB390">
        <v>0</v>
      </c>
      <c r="TC390">
        <v>0</v>
      </c>
      <c r="TD390">
        <v>0</v>
      </c>
      <c r="TE390">
        <v>0</v>
      </c>
      <c r="TF390">
        <v>0</v>
      </c>
      <c r="TG390">
        <v>0</v>
      </c>
    </row>
    <row r="391" spans="1:527" ht="18" customHeight="1" x14ac:dyDescent="0.25">
      <c r="A391" s="94"/>
      <c r="B391" s="65"/>
      <c r="D391" s="65"/>
      <c r="E391" s="65"/>
      <c r="I391" s="65"/>
      <c r="J391" s="65"/>
      <c r="T391" s="8"/>
      <c r="W391" s="60"/>
    </row>
    <row r="392" spans="1:527" ht="18" customHeight="1" x14ac:dyDescent="0.25">
      <c r="A392" s="92"/>
      <c r="B392" s="65"/>
      <c r="D392" s="65"/>
      <c r="E392" s="65"/>
      <c r="I392" s="65"/>
      <c r="J392" s="65"/>
      <c r="T392" s="8"/>
      <c r="W392" s="60"/>
    </row>
    <row r="393" spans="1:527" ht="18" customHeight="1" x14ac:dyDescent="0.25">
      <c r="A393" s="93" t="str">
        <f>METAS!B35</f>
        <v>MUNICIPIOS QUE IMPLEMENTAN ACCIONES PARA MEJORAR O MITIGAR LAS CONDICIONES QUE GENERAN RIESGO PARA ENFERMAR DE ENFERMEDADES METAXÉNICAS Y ZOONOTICAS</v>
      </c>
      <c r="B393" s="65"/>
      <c r="D393" s="65"/>
      <c r="E393" s="65"/>
      <c r="I393" s="65"/>
      <c r="J393" s="65"/>
      <c r="K393" t="s">
        <v>89</v>
      </c>
      <c r="T393" s="8"/>
      <c r="V393" s="59" t="str">
        <f>A393</f>
        <v>MUNICIPIOS QUE IMPLEMENTAN ACCIONES PARA MEJORAR O MITIGAR LAS CONDICIONES QUE GENERAN RIESGO PARA ENFERMAR DE ENFERMEDADES METAXÉNICAS Y ZOONOTICAS</v>
      </c>
      <c r="W393" s="60"/>
    </row>
    <row r="394" spans="1:527" ht="48" customHeight="1" x14ac:dyDescent="0.25">
      <c r="A394" s="68" t="s">
        <v>2</v>
      </c>
      <c r="B394" s="69" t="s">
        <v>87</v>
      </c>
      <c r="C394" s="70" t="s">
        <v>69</v>
      </c>
      <c r="D394" s="69" t="s">
        <v>775</v>
      </c>
      <c r="E394" s="69" t="s">
        <v>1</v>
      </c>
      <c r="F394" s="71"/>
      <c r="G394" s="72" t="s">
        <v>9</v>
      </c>
      <c r="H394" s="73" t="str">
        <f>"DEFICIENTE &lt;= "&amp;$E$3</f>
        <v>DEFICIENTE &lt;= 15</v>
      </c>
      <c r="I394" s="73" t="str">
        <f>"PROCESO &gt; "&amp;$E$3&amp;"  -  &lt; "&amp;$F$3</f>
        <v>PROCESO &gt; 15  -  &lt; 16.7</v>
      </c>
      <c r="J394" s="73" t="str">
        <f>"OPTIMO &gt;= "&amp;$F$3</f>
        <v>OPTIMO &gt;= 16.7</v>
      </c>
      <c r="T394" s="8"/>
      <c r="V394" s="89" t="str">
        <f>V$1&amp;"  "&amp;V393&amp;"  "&amp;$V$3&amp;"  "&amp;$V$2</f>
        <v>RED. MOYOBAMBA:  MUNICIPIOS QUE IMPLEMENTAN ACCIONES PARA MEJORAR O MITIGAR LAS CONDICIONES QUE GENERAN RIESGO PARA ENFERMAR DE ENFERMEDADES METAXÉNICAS Y ZOONOTICAS  - POR MICROREDES :   ENERO - FEBRERO 2024</v>
      </c>
      <c r="W394" s="60"/>
    </row>
    <row r="395" spans="1:527" ht="18" customHeight="1" thickBot="1" x14ac:dyDescent="0.3">
      <c r="A395" s="74" t="str">
        <f>Config!$B$15</f>
        <v>RED</v>
      </c>
      <c r="B395" s="75">
        <f>SUM(B396:B404)</f>
        <v>6</v>
      </c>
      <c r="C395" s="75">
        <f>SUM(C396:C404)</f>
        <v>6</v>
      </c>
      <c r="D395" s="75">
        <f>SUM(D396:D404)</f>
        <v>0</v>
      </c>
      <c r="E395" s="75">
        <f>Config!$C$9</f>
        <v>16.666666666666668</v>
      </c>
      <c r="F395" s="76"/>
      <c r="G395" s="75">
        <f t="shared" ref="G395:G398" si="118">IFERROR(ROUND(D395*100/B395,2),0)</f>
        <v>0</v>
      </c>
      <c r="H395" s="77">
        <f t="shared" ref="H395:H404" si="119">IF(G395&lt;=$E$3,G395,"")</f>
        <v>0</v>
      </c>
      <c r="I395" s="77" t="str">
        <f t="shared" ref="I395:I404" si="120">IF(G395&gt;$E$3,IF(G395&lt;$F$3,G395,""),"")</f>
        <v/>
      </c>
      <c r="J395" s="75" t="str">
        <f t="shared" ref="J395:J404" si="121">IF(G395&gt;=$F$3,G395,"")</f>
        <v/>
      </c>
      <c r="T395" s="8"/>
      <c r="V395" s="59"/>
      <c r="W395" s="60"/>
    </row>
    <row r="396" spans="1:527" ht="18" customHeight="1" x14ac:dyDescent="0.25">
      <c r="A396" s="79" t="str">
        <f>Config!$B$16</f>
        <v>HOSP</v>
      </c>
      <c r="B396" s="80">
        <f>METAS!$AW$35</f>
        <v>0</v>
      </c>
      <c r="C396" s="80">
        <f>ROUNDUP((B396/12)*Config!$C$6,0)</f>
        <v>0</v>
      </c>
      <c r="D396" s="80">
        <f>ACUMULADO!$AV$39</f>
        <v>0</v>
      </c>
      <c r="E396" s="81">
        <f>E395</f>
        <v>16.666666666666668</v>
      </c>
      <c r="F396" s="81"/>
      <c r="G396" s="82">
        <f t="shared" si="118"/>
        <v>0</v>
      </c>
      <c r="H396" s="83">
        <f t="shared" si="119"/>
        <v>0</v>
      </c>
      <c r="I396" s="83" t="str">
        <f t="shared" si="120"/>
        <v/>
      </c>
      <c r="J396" s="84" t="str">
        <f t="shared" si="121"/>
        <v/>
      </c>
      <c r="T396" s="8"/>
      <c r="V396" s="59"/>
      <c r="W396" s="60"/>
    </row>
    <row r="397" spans="1:527" ht="18" customHeight="1" x14ac:dyDescent="0.25">
      <c r="A397" s="85" t="str">
        <f>Config!$B$17</f>
        <v>LLUI</v>
      </c>
      <c r="B397" s="80">
        <f>METAS!$AY$35</f>
        <v>1</v>
      </c>
      <c r="C397" s="61">
        <f>ROUNDUP((B397/12)*Config!$C$6,0)</f>
        <v>1</v>
      </c>
      <c r="D397" s="80">
        <f>ACUMULADO!$AX$39</f>
        <v>0</v>
      </c>
      <c r="E397" s="81">
        <f t="shared" ref="E397:E404" si="122">E396</f>
        <v>16.666666666666668</v>
      </c>
      <c r="F397" s="90"/>
      <c r="G397" s="86">
        <f t="shared" si="118"/>
        <v>0</v>
      </c>
      <c r="H397" s="87">
        <f t="shared" si="119"/>
        <v>0</v>
      </c>
      <c r="I397" s="87" t="str">
        <f t="shared" si="120"/>
        <v/>
      </c>
      <c r="J397" s="88" t="str">
        <f t="shared" si="121"/>
        <v/>
      </c>
      <c r="T397" s="8"/>
      <c r="V397" s="59"/>
      <c r="W397" s="60"/>
    </row>
    <row r="398" spans="1:527" ht="18" customHeight="1" x14ac:dyDescent="0.25">
      <c r="A398" s="85" t="str">
        <f>Config!$B$18</f>
        <v>JERI</v>
      </c>
      <c r="B398" s="80">
        <f>METAS!$AZ$35</f>
        <v>0</v>
      </c>
      <c r="C398" s="61">
        <f>ROUNDUP((B398/12)*Config!$C$6,0)</f>
        <v>0</v>
      </c>
      <c r="D398" s="80">
        <f>ACUMULADO!$AY$39</f>
        <v>0</v>
      </c>
      <c r="E398" s="81">
        <f t="shared" si="122"/>
        <v>16.666666666666668</v>
      </c>
      <c r="F398" s="90"/>
      <c r="G398" s="86">
        <f t="shared" si="118"/>
        <v>0</v>
      </c>
      <c r="H398" s="87">
        <f t="shared" si="119"/>
        <v>0</v>
      </c>
      <c r="I398" s="87" t="str">
        <f t="shared" si="120"/>
        <v/>
      </c>
      <c r="J398" s="88" t="str">
        <f t="shared" si="121"/>
        <v/>
      </c>
      <c r="T398" s="8"/>
      <c r="V398" s="9"/>
      <c r="W398" s="60"/>
    </row>
    <row r="399" spans="1:527" ht="18" customHeight="1" x14ac:dyDescent="0.25">
      <c r="A399" s="85" t="str">
        <f>Config!$B$19</f>
        <v>YANT</v>
      </c>
      <c r="B399" s="80">
        <f>METAS!$BA$35</f>
        <v>1</v>
      </c>
      <c r="C399" s="61">
        <f>ROUNDUP((B399/12)*Config!$C$6,0)</f>
        <v>1</v>
      </c>
      <c r="D399" s="80">
        <f>ACUMULADO!$AZ$39</f>
        <v>0</v>
      </c>
      <c r="E399" s="81">
        <f t="shared" si="122"/>
        <v>16.666666666666668</v>
      </c>
      <c r="F399" s="90"/>
      <c r="G399" s="86">
        <f>IFERROR(ROUND(D399*100/B399,2),0)</f>
        <v>0</v>
      </c>
      <c r="H399" s="87">
        <f t="shared" si="119"/>
        <v>0</v>
      </c>
      <c r="I399" s="87" t="str">
        <f t="shared" si="120"/>
        <v/>
      </c>
      <c r="J399" s="88" t="str">
        <f t="shared" si="121"/>
        <v/>
      </c>
      <c r="T399" s="8"/>
      <c r="V399" s="9"/>
      <c r="W399" s="60"/>
    </row>
    <row r="400" spans="1:527" ht="18" customHeight="1" x14ac:dyDescent="0.25">
      <c r="A400" s="85" t="str">
        <f>Config!$B$20</f>
        <v>SORI</v>
      </c>
      <c r="B400" s="80">
        <f>METAS!$BB$35</f>
        <v>1</v>
      </c>
      <c r="C400" s="61">
        <f>ROUNDUP((B400/12)*Config!$C$6,0)</f>
        <v>1</v>
      </c>
      <c r="D400" s="80">
        <f>ACUMULADO!$BA$39</f>
        <v>0</v>
      </c>
      <c r="E400" s="81">
        <f t="shared" si="122"/>
        <v>16.666666666666668</v>
      </c>
      <c r="F400" s="90"/>
      <c r="G400" s="86">
        <f t="shared" ref="G400" si="123">IFERROR(ROUND(D400*100/B400,2),0)</f>
        <v>0</v>
      </c>
      <c r="H400" s="87">
        <f t="shared" si="119"/>
        <v>0</v>
      </c>
      <c r="I400" s="87" t="str">
        <f t="shared" si="120"/>
        <v/>
      </c>
      <c r="J400" s="88" t="str">
        <f t="shared" si="121"/>
        <v/>
      </c>
      <c r="T400" s="8"/>
      <c r="V400" s="9"/>
      <c r="W400" s="60"/>
    </row>
    <row r="401" spans="1:527" s="8" customFormat="1" ht="18" customHeight="1" x14ac:dyDescent="0.25">
      <c r="A401" s="85" t="str">
        <f>Config!$B$21</f>
        <v>JEPE</v>
      </c>
      <c r="B401" s="80">
        <f>METAS!$BC$35</f>
        <v>1</v>
      </c>
      <c r="C401" s="61">
        <f>ROUNDUP((B401/12)*Config!$C$6,0)</f>
        <v>1</v>
      </c>
      <c r="D401" s="80">
        <f>ACUMULADO!$BB$39</f>
        <v>0</v>
      </c>
      <c r="E401" s="81">
        <f t="shared" si="122"/>
        <v>16.666666666666668</v>
      </c>
      <c r="F401" s="90"/>
      <c r="G401" s="86">
        <f>IFERROR(ROUND(D401*100/B401,2),0)</f>
        <v>0</v>
      </c>
      <c r="H401" s="87">
        <f t="shared" si="119"/>
        <v>0</v>
      </c>
      <c r="I401" s="87" t="str">
        <f t="shared" si="120"/>
        <v/>
      </c>
      <c r="J401" s="88" t="str">
        <f t="shared" si="121"/>
        <v/>
      </c>
      <c r="K401"/>
      <c r="L401"/>
      <c r="M401"/>
      <c r="N401"/>
      <c r="O401"/>
      <c r="P401"/>
      <c r="Q401"/>
      <c r="R401"/>
      <c r="S401"/>
      <c r="U401" s="58"/>
      <c r="V401" s="9"/>
      <c r="W401" s="60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</row>
    <row r="402" spans="1:527" s="8" customFormat="1" ht="18" customHeight="1" x14ac:dyDescent="0.25">
      <c r="A402" s="85" t="str">
        <f>Config!$B$22</f>
        <v>ROQU</v>
      </c>
      <c r="B402" s="80">
        <f>METAS!$BD$35</f>
        <v>1</v>
      </c>
      <c r="C402" s="61">
        <f>ROUNDUP((B402/12)*Config!$C$6,0)</f>
        <v>1</v>
      </c>
      <c r="D402" s="80">
        <f>ACUMULADO!$BC$39</f>
        <v>0</v>
      </c>
      <c r="E402" s="81">
        <f t="shared" si="122"/>
        <v>16.666666666666668</v>
      </c>
      <c r="F402" s="90"/>
      <c r="G402" s="86">
        <f>IFERROR(ROUND(D402*100/B402,2),0)</f>
        <v>0</v>
      </c>
      <c r="H402" s="87">
        <f t="shared" si="119"/>
        <v>0</v>
      </c>
      <c r="I402" s="87" t="str">
        <f t="shared" si="120"/>
        <v/>
      </c>
      <c r="J402" s="88" t="str">
        <f t="shared" si="121"/>
        <v/>
      </c>
      <c r="K402"/>
      <c r="L402"/>
      <c r="M402"/>
      <c r="N402"/>
      <c r="O402"/>
      <c r="P402"/>
      <c r="Q402"/>
      <c r="R402"/>
      <c r="S402"/>
      <c r="U402" s="58"/>
      <c r="V402" s="78"/>
      <c r="W402" s="60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</row>
    <row r="403" spans="1:527" s="8" customFormat="1" ht="18" customHeight="1" x14ac:dyDescent="0.25">
      <c r="A403" s="85" t="str">
        <f>Config!$B$23</f>
        <v>CALZ</v>
      </c>
      <c r="B403" s="80">
        <f>METAS!$BE$35</f>
        <v>1</v>
      </c>
      <c r="C403" s="61">
        <f>ROUNDUP((B403/12)*Config!$C$6,0)</f>
        <v>1</v>
      </c>
      <c r="D403" s="80">
        <f>ACUMULADO!$BD$39</f>
        <v>0</v>
      </c>
      <c r="E403" s="81">
        <f t="shared" si="122"/>
        <v>16.666666666666668</v>
      </c>
      <c r="F403" s="90"/>
      <c r="G403" s="86">
        <f t="shared" ref="G403:G404" si="124">IFERROR(ROUND(D403*100/B403,2),0)</f>
        <v>0</v>
      </c>
      <c r="H403" s="87">
        <f t="shared" si="119"/>
        <v>0</v>
      </c>
      <c r="I403" s="87" t="str">
        <f t="shared" si="120"/>
        <v/>
      </c>
      <c r="J403" s="88" t="str">
        <f t="shared" si="121"/>
        <v/>
      </c>
      <c r="K403"/>
      <c r="L403"/>
      <c r="M403"/>
      <c r="N403"/>
      <c r="O403"/>
      <c r="P403"/>
      <c r="Q403"/>
      <c r="R403"/>
      <c r="S403"/>
      <c r="U403" s="58"/>
      <c r="V403" s="78"/>
      <c r="W403" s="60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</row>
    <row r="404" spans="1:527" s="8" customFormat="1" ht="18" customHeight="1" x14ac:dyDescent="0.25">
      <c r="A404" s="85" t="str">
        <f>Config!$B$24</f>
        <v>PUEB</v>
      </c>
      <c r="B404" s="80">
        <f>METAS!$BF$35</f>
        <v>0</v>
      </c>
      <c r="C404" s="61">
        <f>ROUNDUP((B404/12)*Config!$C$6,0)</f>
        <v>0</v>
      </c>
      <c r="D404" s="80">
        <f>ACUMULADO!$BE$39</f>
        <v>0</v>
      </c>
      <c r="E404" s="81">
        <f t="shared" si="122"/>
        <v>16.666666666666668</v>
      </c>
      <c r="F404" s="90"/>
      <c r="G404" s="86">
        <f t="shared" si="124"/>
        <v>0</v>
      </c>
      <c r="H404" s="87">
        <f t="shared" si="119"/>
        <v>0</v>
      </c>
      <c r="I404" s="87" t="str">
        <f t="shared" si="120"/>
        <v/>
      </c>
      <c r="J404" s="88" t="str">
        <f t="shared" si="121"/>
        <v/>
      </c>
      <c r="K404"/>
      <c r="L404"/>
      <c r="M404"/>
      <c r="N404"/>
      <c r="O404"/>
      <c r="P404"/>
      <c r="Q404"/>
      <c r="R404"/>
      <c r="S404"/>
      <c r="U404" s="58"/>
      <c r="V404" s="78"/>
      <c r="W404" s="60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</row>
    <row r="405" spans="1:527" s="8" customFormat="1" ht="18" customHeight="1" x14ac:dyDescent="0.25">
      <c r="A405" s="4"/>
      <c r="B405"/>
      <c r="C405" s="63"/>
      <c r="D405" s="63"/>
      <c r="E405" s="64"/>
      <c r="F405" s="65"/>
      <c r="G405" s="65"/>
      <c r="H405" s="65"/>
      <c r="I405"/>
      <c r="J405"/>
      <c r="K405"/>
      <c r="L405"/>
      <c r="M405"/>
      <c r="N405"/>
      <c r="O405"/>
      <c r="P405"/>
      <c r="Q405"/>
      <c r="R405"/>
      <c r="S405"/>
      <c r="U405" s="58"/>
      <c r="V405" s="78"/>
      <c r="W405" s="60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</row>
    <row r="406" spans="1:527" s="8" customFormat="1" ht="18" customHeight="1" x14ac:dyDescent="0.25">
      <c r="A406" s="4"/>
      <c r="B406"/>
      <c r="C406" s="63"/>
      <c r="D406" s="64"/>
      <c r="E406" s="64"/>
      <c r="F406" s="65"/>
      <c r="G406" s="65"/>
      <c r="H406" s="65"/>
      <c r="I406"/>
      <c r="J406"/>
      <c r="K406"/>
      <c r="L406"/>
      <c r="M406"/>
      <c r="N406"/>
      <c r="O406"/>
      <c r="P406"/>
      <c r="Q406"/>
      <c r="R406"/>
      <c r="S406"/>
      <c r="U406" s="58"/>
      <c r="V406" s="78"/>
      <c r="W406" s="60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</row>
    <row r="407" spans="1:527" s="8" customFormat="1" ht="18" customHeight="1" x14ac:dyDescent="0.25">
      <c r="A407" s="4"/>
      <c r="B407"/>
      <c r="C407" s="63"/>
      <c r="D407" s="64"/>
      <c r="E407" s="64"/>
      <c r="F407" s="65"/>
      <c r="G407" s="65"/>
      <c r="H407" s="65"/>
      <c r="I407"/>
      <c r="J407"/>
      <c r="K407"/>
      <c r="L407"/>
      <c r="M407"/>
      <c r="N407"/>
      <c r="O407"/>
      <c r="P407"/>
      <c r="Q407"/>
      <c r="R407"/>
      <c r="S407"/>
      <c r="U407" s="58"/>
      <c r="V407" s="78"/>
      <c r="W407" s="60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</row>
    <row r="408" spans="1:527" s="8" customFormat="1" ht="18" customHeight="1" x14ac:dyDescent="0.25">
      <c r="A408" s="91"/>
      <c r="B408" s="65"/>
      <c r="C408" s="63"/>
      <c r="D408" s="65"/>
      <c r="E408" s="65"/>
      <c r="F408" s="65"/>
      <c r="G408" s="65"/>
      <c r="H408" s="65"/>
      <c r="I408" s="65"/>
      <c r="J408" s="65"/>
      <c r="K408"/>
      <c r="L408"/>
      <c r="M408"/>
      <c r="N408"/>
      <c r="O408"/>
      <c r="P408"/>
      <c r="Q408"/>
      <c r="R408"/>
      <c r="S408"/>
      <c r="U408" s="58"/>
      <c r="V408" s="78"/>
      <c r="W408" s="60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</row>
    <row r="409" spans="1:527" s="8" customFormat="1" ht="18" customHeight="1" x14ac:dyDescent="0.25">
      <c r="A409" s="91"/>
      <c r="B409" s="65"/>
      <c r="C409" s="63"/>
      <c r="D409" s="65"/>
      <c r="E409" s="65"/>
      <c r="F409" s="65"/>
      <c r="G409" s="65"/>
      <c r="H409" s="65"/>
      <c r="I409" s="65"/>
      <c r="J409" s="65"/>
      <c r="K409"/>
      <c r="L409"/>
      <c r="M409"/>
      <c r="N409"/>
      <c r="O409"/>
      <c r="P409"/>
      <c r="Q409"/>
      <c r="R409"/>
      <c r="S409"/>
      <c r="U409" s="58"/>
      <c r="V409" s="78"/>
      <c r="W409" s="60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</row>
    <row r="410" spans="1:527" s="8" customFormat="1" ht="18" customHeight="1" x14ac:dyDescent="0.25">
      <c r="A410" s="91"/>
      <c r="B410" s="65"/>
      <c r="C410" s="63"/>
      <c r="D410" s="65"/>
      <c r="E410" s="65"/>
      <c r="F410" s="65"/>
      <c r="G410" s="65"/>
      <c r="H410" s="65"/>
      <c r="I410" s="65"/>
      <c r="J410" s="65"/>
      <c r="K410"/>
      <c r="L410"/>
      <c r="M410"/>
      <c r="N410"/>
      <c r="O410"/>
      <c r="P410"/>
      <c r="Q410"/>
      <c r="R410"/>
      <c r="S410"/>
      <c r="U410" s="58"/>
      <c r="V410" s="78"/>
      <c r="W410" s="6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</row>
    <row r="411" spans="1:527" s="8" customFormat="1" ht="18" customHeight="1" x14ac:dyDescent="0.25">
      <c r="A411" s="91"/>
      <c r="B411" s="65"/>
      <c r="C411" s="63"/>
      <c r="D411" s="65"/>
      <c r="E411" s="65"/>
      <c r="F411" s="65"/>
      <c r="G411" s="65"/>
      <c r="H411" s="65"/>
      <c r="I411" s="65"/>
      <c r="J411" s="65"/>
      <c r="K411"/>
      <c r="L411"/>
      <c r="M411"/>
      <c r="N411"/>
      <c r="O411"/>
      <c r="P411"/>
      <c r="Q411"/>
      <c r="R411"/>
      <c r="S411"/>
      <c r="U411" s="58"/>
      <c r="V411" s="78"/>
      <c r="W411" s="60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</row>
    <row r="412" spans="1:527" s="8" customFormat="1" ht="18" customHeight="1" x14ac:dyDescent="0.25">
      <c r="A412" s="92"/>
      <c r="B412" s="65"/>
      <c r="C412" s="63"/>
      <c r="D412" s="65"/>
      <c r="E412" s="65"/>
      <c r="F412" s="65"/>
      <c r="G412" s="65"/>
      <c r="H412" s="65"/>
      <c r="I412" s="65"/>
      <c r="J412" s="65"/>
      <c r="K412"/>
      <c r="L412"/>
      <c r="M412"/>
      <c r="N412"/>
      <c r="O412"/>
      <c r="P412"/>
      <c r="Q412"/>
      <c r="R412"/>
      <c r="S412"/>
      <c r="U412" s="58"/>
      <c r="V412" s="78"/>
      <c r="W412" s="60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</row>
    <row r="413" spans="1:527" s="8" customFormat="1" ht="18" customHeight="1" x14ac:dyDescent="0.25">
      <c r="A413" s="93" t="str">
        <f>METAS!B36</f>
        <v>DOCENTES  CAPACITADOS Y COMPROMETIDOS A DESARROLLAR ACCIONES PARA LA PROMOCION DE PRACTICAS SALUDABLES PARA LA PREVENCIÓN DE LAS ENFERMEDADES METAXENICAS Y ZOONOTICAS</v>
      </c>
      <c r="B413" s="65"/>
      <c r="C413" s="63"/>
      <c r="D413" s="65"/>
      <c r="E413" s="65"/>
      <c r="F413" s="65"/>
      <c r="G413" s="65"/>
      <c r="H413" s="65"/>
      <c r="I413" s="65"/>
      <c r="J413" s="65"/>
      <c r="K413" t="s">
        <v>544</v>
      </c>
      <c r="L413"/>
      <c r="M413"/>
      <c r="N413"/>
      <c r="O413"/>
      <c r="P413"/>
      <c r="Q413"/>
      <c r="R413"/>
      <c r="S413"/>
      <c r="U413" s="58"/>
      <c r="V413" s="59" t="str">
        <f>A413</f>
        <v>DOCENTES  CAPACITADOS Y COMPROMETIDOS A DESARROLLAR ACCIONES PARA LA PROMOCION DE PRACTICAS SALUDABLES PARA LA PREVENCIÓN DE LAS ENFERMEDADES METAXENICAS Y ZOONOTICAS</v>
      </c>
      <c r="W413" s="60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</row>
    <row r="414" spans="1:527" s="8" customFormat="1" ht="48" customHeight="1" x14ac:dyDescent="0.25">
      <c r="A414" s="68" t="s">
        <v>2</v>
      </c>
      <c r="B414" s="69" t="s">
        <v>87</v>
      </c>
      <c r="C414" s="70" t="s">
        <v>69</v>
      </c>
      <c r="D414" s="69" t="s">
        <v>775</v>
      </c>
      <c r="E414" s="69" t="s">
        <v>1</v>
      </c>
      <c r="F414" s="71"/>
      <c r="G414" s="72" t="s">
        <v>9</v>
      </c>
      <c r="H414" s="73" t="str">
        <f>"DEFICIENTE &lt;= "&amp;$E$3</f>
        <v>DEFICIENTE &lt;= 15</v>
      </c>
      <c r="I414" s="73" t="str">
        <f>"PROCESO &gt; "&amp;$E$3&amp;"  -  &lt; "&amp;$F$3</f>
        <v>PROCESO &gt; 15  -  &lt; 16.7</v>
      </c>
      <c r="J414" s="73" t="str">
        <f>"OPTIMO &gt;= "&amp;$F$3</f>
        <v>OPTIMO &gt;= 16.7</v>
      </c>
      <c r="K414"/>
      <c r="L414"/>
      <c r="M414"/>
      <c r="N414"/>
      <c r="O414"/>
      <c r="P414"/>
      <c r="Q414"/>
      <c r="R414"/>
      <c r="S414"/>
      <c r="U414" s="58"/>
      <c r="V414" s="78" t="str">
        <f>V$1&amp;"  "&amp;V413&amp;"  "&amp;$V$3&amp;"  "&amp;$V$2</f>
        <v>RED. MOYOBAMBA:  DOCENTES  CAPACITADOS Y COMPROMETIDOS A DESARROLLAR ACCIONES PARA LA PROMOCION DE PRACTICAS SALUDABLES PARA LA PREVENCIÓN DE LAS ENFERMEDADES METAXENICAS Y ZOONOTICAS  - POR MICROREDES :   ENERO - FEBRERO 2024</v>
      </c>
      <c r="W414" s="60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</row>
    <row r="415" spans="1:527" s="8" customFormat="1" ht="18" customHeight="1" thickBot="1" x14ac:dyDescent="0.3">
      <c r="A415" s="74" t="str">
        <f>Config!$B$15</f>
        <v>RED</v>
      </c>
      <c r="B415" s="75">
        <f>SUM(B416:B424)</f>
        <v>120</v>
      </c>
      <c r="C415" s="75">
        <f>SUM(C416:C424)</f>
        <v>23</v>
      </c>
      <c r="D415" s="75">
        <f>SUM(D416:D424)</f>
        <v>0</v>
      </c>
      <c r="E415" s="75">
        <f>Config!$C$9</f>
        <v>16.666666666666668</v>
      </c>
      <c r="F415" s="76"/>
      <c r="G415" s="75">
        <f t="shared" ref="G415:G420" si="125">IFERROR(ROUND(D415*100/B415,2),0)</f>
        <v>0</v>
      </c>
      <c r="H415" s="77">
        <f t="shared" ref="H415:H424" si="126">IF(G415&lt;=$E$3,G415,"")</f>
        <v>0</v>
      </c>
      <c r="I415" s="77" t="str">
        <f t="shared" ref="I415:I424" si="127">IF(G415&gt;$E$3,IF(G415&lt;$F$3,G415,""),"")</f>
        <v/>
      </c>
      <c r="J415" s="75" t="str">
        <f t="shared" ref="J415:J424" si="128">IF(G415&gt;=$F$3,G415,"")</f>
        <v/>
      </c>
      <c r="K415"/>
      <c r="L415"/>
      <c r="M415"/>
      <c r="N415"/>
      <c r="O415"/>
      <c r="P415"/>
      <c r="Q415"/>
      <c r="R415"/>
      <c r="S415"/>
      <c r="U415" s="58"/>
      <c r="V415" s="59"/>
      <c r="W415" s="60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</row>
    <row r="416" spans="1:527" s="8" customFormat="1" ht="18" customHeight="1" x14ac:dyDescent="0.25">
      <c r="A416" s="79" t="str">
        <f>Config!$B$16</f>
        <v>HOSP</v>
      </c>
      <c r="B416" s="80">
        <f>METAS!$AW$36</f>
        <v>0</v>
      </c>
      <c r="C416" s="80">
        <f>ROUNDUP((B416/12)*Config!$C$6,0)</f>
        <v>0</v>
      </c>
      <c r="D416" s="80">
        <f>ACUMULADO!$AV$40</f>
        <v>0</v>
      </c>
      <c r="E416" s="81">
        <f>E415</f>
        <v>16.666666666666668</v>
      </c>
      <c r="F416" s="81"/>
      <c r="G416" s="82">
        <f t="shared" si="125"/>
        <v>0</v>
      </c>
      <c r="H416" s="83">
        <f t="shared" si="126"/>
        <v>0</v>
      </c>
      <c r="I416" s="83" t="str">
        <f t="shared" si="127"/>
        <v/>
      </c>
      <c r="J416" s="84" t="str">
        <f t="shared" si="128"/>
        <v/>
      </c>
      <c r="K416"/>
      <c r="L416"/>
      <c r="M416"/>
      <c r="N416"/>
      <c r="O416"/>
      <c r="P416"/>
      <c r="Q416"/>
      <c r="R416"/>
      <c r="S416"/>
      <c r="U416" s="58"/>
      <c r="V416" s="59"/>
      <c r="W416" s="60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</row>
    <row r="417" spans="1:527" s="8" customFormat="1" ht="18" customHeight="1" x14ac:dyDescent="0.25">
      <c r="A417" s="85" t="str">
        <f>Config!$B$17</f>
        <v>LLUI</v>
      </c>
      <c r="B417" s="80">
        <f>METAS!$AY$36</f>
        <v>62</v>
      </c>
      <c r="C417" s="61">
        <f>ROUNDUP((B417/12)*Config!$C$6,0)</f>
        <v>11</v>
      </c>
      <c r="D417" s="80">
        <f>ACUMULADO!$AX$40</f>
        <v>0</v>
      </c>
      <c r="E417" s="81">
        <f t="shared" ref="E417:E424" si="129">E416</f>
        <v>16.666666666666668</v>
      </c>
      <c r="F417" s="90"/>
      <c r="G417" s="86">
        <f t="shared" si="125"/>
        <v>0</v>
      </c>
      <c r="H417" s="87">
        <f t="shared" si="126"/>
        <v>0</v>
      </c>
      <c r="I417" s="87" t="str">
        <f t="shared" si="127"/>
        <v/>
      </c>
      <c r="J417" s="88" t="str">
        <f t="shared" si="128"/>
        <v/>
      </c>
      <c r="K417"/>
      <c r="L417"/>
      <c r="M417"/>
      <c r="N417"/>
      <c r="O417"/>
      <c r="P417"/>
      <c r="Q417"/>
      <c r="R417"/>
      <c r="S417"/>
      <c r="U417" s="58"/>
      <c r="V417" s="59"/>
      <c r="W417" s="60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</row>
    <row r="418" spans="1:527" s="8" customFormat="1" ht="18" customHeight="1" x14ac:dyDescent="0.25">
      <c r="A418" s="85" t="str">
        <f>Config!$B$18</f>
        <v>JERI</v>
      </c>
      <c r="B418" s="80">
        <f>METAS!$AZ$36</f>
        <v>4</v>
      </c>
      <c r="C418" s="61">
        <f>ROUNDUP((B418/12)*Config!$C$6,0)</f>
        <v>1</v>
      </c>
      <c r="D418" s="80">
        <f>ACUMULADO!$AY$40</f>
        <v>0</v>
      </c>
      <c r="E418" s="81">
        <f t="shared" si="129"/>
        <v>16.666666666666668</v>
      </c>
      <c r="F418" s="90"/>
      <c r="G418" s="86">
        <f t="shared" si="125"/>
        <v>0</v>
      </c>
      <c r="H418" s="87">
        <f t="shared" si="126"/>
        <v>0</v>
      </c>
      <c r="I418" s="87" t="str">
        <f t="shared" si="127"/>
        <v/>
      </c>
      <c r="J418" s="88" t="str">
        <f t="shared" si="128"/>
        <v/>
      </c>
      <c r="K418"/>
      <c r="L418"/>
      <c r="M418"/>
      <c r="N418"/>
      <c r="O418"/>
      <c r="P418"/>
      <c r="Q418"/>
      <c r="R418"/>
      <c r="S418"/>
      <c r="U418" s="58"/>
      <c r="V418" s="9"/>
      <c r="W418" s="60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</row>
    <row r="419" spans="1:527" s="8" customFormat="1" ht="18" customHeight="1" x14ac:dyDescent="0.25">
      <c r="A419" s="85" t="str">
        <f>Config!$B$19</f>
        <v>YANT</v>
      </c>
      <c r="B419" s="80">
        <f>METAS!$BA$36</f>
        <v>6</v>
      </c>
      <c r="C419" s="61">
        <f>ROUNDUP((B419/12)*Config!$C$6,0)</f>
        <v>1</v>
      </c>
      <c r="D419" s="80">
        <f>ACUMULADO!$AZ$40</f>
        <v>0</v>
      </c>
      <c r="E419" s="81">
        <f t="shared" si="129"/>
        <v>16.666666666666668</v>
      </c>
      <c r="F419" s="90"/>
      <c r="G419" s="86">
        <f t="shared" si="125"/>
        <v>0</v>
      </c>
      <c r="H419" s="87">
        <f t="shared" si="126"/>
        <v>0</v>
      </c>
      <c r="I419" s="87" t="str">
        <f t="shared" si="127"/>
        <v/>
      </c>
      <c r="J419" s="88" t="str">
        <f t="shared" si="128"/>
        <v/>
      </c>
      <c r="K419"/>
      <c r="L419"/>
      <c r="M419"/>
      <c r="N419"/>
      <c r="O419"/>
      <c r="P419"/>
      <c r="Q419"/>
      <c r="R419"/>
      <c r="S419"/>
      <c r="U419" s="58"/>
      <c r="V419" s="9"/>
      <c r="W419" s="60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</row>
    <row r="420" spans="1:527" s="8" customFormat="1" ht="18" customHeight="1" x14ac:dyDescent="0.25">
      <c r="A420" s="85" t="str">
        <f>Config!$B$20</f>
        <v>SORI</v>
      </c>
      <c r="B420" s="80">
        <f>METAS!$BB$36</f>
        <v>21</v>
      </c>
      <c r="C420" s="61">
        <f>ROUNDUP((B420/12)*Config!$C$6,0)</f>
        <v>4</v>
      </c>
      <c r="D420" s="80">
        <f>ACUMULADO!$BA$40</f>
        <v>0</v>
      </c>
      <c r="E420" s="81">
        <f t="shared" si="129"/>
        <v>16.666666666666668</v>
      </c>
      <c r="F420" s="90"/>
      <c r="G420" s="86">
        <f t="shared" si="125"/>
        <v>0</v>
      </c>
      <c r="H420" s="87">
        <f t="shared" si="126"/>
        <v>0</v>
      </c>
      <c r="I420" s="87" t="str">
        <f t="shared" si="127"/>
        <v/>
      </c>
      <c r="J420" s="88" t="str">
        <f t="shared" si="128"/>
        <v/>
      </c>
      <c r="K420"/>
      <c r="L420"/>
      <c r="M420"/>
      <c r="N420"/>
      <c r="O420"/>
      <c r="P420"/>
      <c r="Q420"/>
      <c r="R420"/>
      <c r="S420"/>
      <c r="U420" s="58"/>
      <c r="V420" s="9"/>
      <c r="W420" s="6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</row>
    <row r="421" spans="1:527" s="8" customFormat="1" ht="18" customHeight="1" x14ac:dyDescent="0.25">
      <c r="A421" s="85" t="str">
        <f>Config!$B$21</f>
        <v>JEPE</v>
      </c>
      <c r="B421" s="80">
        <f>METAS!$BC$36</f>
        <v>10</v>
      </c>
      <c r="C421" s="61">
        <f>ROUNDUP((B421/12)*Config!$C$6,0)</f>
        <v>2</v>
      </c>
      <c r="D421" s="80">
        <f>ACUMULADO!$BB$40</f>
        <v>0</v>
      </c>
      <c r="E421" s="81">
        <f t="shared" si="129"/>
        <v>16.666666666666668</v>
      </c>
      <c r="F421" s="90"/>
      <c r="G421" s="86">
        <f>IFERROR(ROUND(D421*100/B421,2),0)</f>
        <v>0</v>
      </c>
      <c r="H421" s="87">
        <f t="shared" si="126"/>
        <v>0</v>
      </c>
      <c r="I421" s="87" t="str">
        <f t="shared" si="127"/>
        <v/>
      </c>
      <c r="J421" s="88" t="str">
        <f t="shared" si="128"/>
        <v/>
      </c>
      <c r="K421"/>
      <c r="L421"/>
      <c r="M421"/>
      <c r="N421"/>
      <c r="O421"/>
      <c r="P421"/>
      <c r="Q421"/>
      <c r="R421"/>
      <c r="S421"/>
      <c r="U421" s="58"/>
      <c r="V421" s="9"/>
      <c r="W421" s="60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</row>
    <row r="422" spans="1:527" s="8" customFormat="1" ht="18" customHeight="1" x14ac:dyDescent="0.25">
      <c r="A422" s="85" t="str">
        <f>Config!$B$22</f>
        <v>ROQU</v>
      </c>
      <c r="B422" s="80">
        <f>METAS!$BD$36</f>
        <v>8</v>
      </c>
      <c r="C422" s="61">
        <f>ROUNDUP((B422/12)*Config!$C$6,0)</f>
        <v>2</v>
      </c>
      <c r="D422" s="80">
        <f>ACUMULADO!$BC$40</f>
        <v>0</v>
      </c>
      <c r="E422" s="81">
        <f t="shared" si="129"/>
        <v>16.666666666666668</v>
      </c>
      <c r="F422" s="90"/>
      <c r="G422" s="86">
        <f>IFERROR(ROUND(D422*100/B422,2),0)</f>
        <v>0</v>
      </c>
      <c r="H422" s="87">
        <f t="shared" si="126"/>
        <v>0</v>
      </c>
      <c r="I422" s="87" t="str">
        <f t="shared" si="127"/>
        <v/>
      </c>
      <c r="J422" s="88" t="str">
        <f t="shared" si="128"/>
        <v/>
      </c>
      <c r="K422"/>
      <c r="L422"/>
      <c r="M422"/>
      <c r="N422"/>
      <c r="O422"/>
      <c r="P422"/>
      <c r="Q422"/>
      <c r="R422"/>
      <c r="S422"/>
      <c r="U422" s="58"/>
      <c r="V422" s="9"/>
      <c r="W422" s="60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</row>
    <row r="423" spans="1:527" s="8" customFormat="1" ht="18" customHeight="1" x14ac:dyDescent="0.25">
      <c r="A423" s="85" t="str">
        <f>Config!$B$23</f>
        <v>CALZ</v>
      </c>
      <c r="B423" s="80">
        <f>METAS!$BE$36</f>
        <v>5</v>
      </c>
      <c r="C423" s="61">
        <f>ROUNDUP((B423/12)*Config!$C$6,0)</f>
        <v>1</v>
      </c>
      <c r="D423" s="80">
        <f>ACUMULADO!$BD$40</f>
        <v>0</v>
      </c>
      <c r="E423" s="81">
        <f t="shared" si="129"/>
        <v>16.666666666666668</v>
      </c>
      <c r="F423" s="90"/>
      <c r="G423" s="86">
        <f t="shared" ref="G423:G424" si="130">IFERROR(ROUND(D423*100/B423,2),0)</f>
        <v>0</v>
      </c>
      <c r="H423" s="87">
        <f t="shared" si="126"/>
        <v>0</v>
      </c>
      <c r="I423" s="87" t="str">
        <f t="shared" si="127"/>
        <v/>
      </c>
      <c r="J423" s="88" t="str">
        <f t="shared" si="128"/>
        <v/>
      </c>
      <c r="K423"/>
      <c r="L423"/>
      <c r="M423"/>
      <c r="N423"/>
      <c r="O423"/>
      <c r="P423"/>
      <c r="Q423"/>
      <c r="R423"/>
      <c r="S423"/>
      <c r="U423" s="58"/>
      <c r="V423" s="78"/>
      <c r="W423" s="60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</row>
    <row r="424" spans="1:527" s="8" customFormat="1" ht="18" customHeight="1" x14ac:dyDescent="0.25">
      <c r="A424" s="85" t="str">
        <f>Config!$B$24</f>
        <v>PUEB</v>
      </c>
      <c r="B424" s="80">
        <f>METAS!$BF$36</f>
        <v>4</v>
      </c>
      <c r="C424" s="61">
        <f>ROUNDUP((B424/12)*Config!$C$6,0)</f>
        <v>1</v>
      </c>
      <c r="D424" s="80">
        <f>ACUMULADO!$BE$40</f>
        <v>0</v>
      </c>
      <c r="E424" s="81">
        <f t="shared" si="129"/>
        <v>16.666666666666668</v>
      </c>
      <c r="F424" s="90"/>
      <c r="G424" s="86">
        <f t="shared" si="130"/>
        <v>0</v>
      </c>
      <c r="H424" s="87">
        <f t="shared" si="126"/>
        <v>0</v>
      </c>
      <c r="I424" s="87" t="str">
        <f t="shared" si="127"/>
        <v/>
      </c>
      <c r="J424" s="88" t="str">
        <f t="shared" si="128"/>
        <v/>
      </c>
      <c r="K424"/>
      <c r="L424"/>
      <c r="M424"/>
      <c r="N424"/>
      <c r="O424"/>
      <c r="P424"/>
      <c r="Q424"/>
      <c r="R424"/>
      <c r="S424"/>
      <c r="U424" s="58"/>
      <c r="V424" s="78"/>
      <c r="W424" s="60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</row>
    <row r="425" spans="1:527" s="8" customFormat="1" ht="18" customHeight="1" x14ac:dyDescent="0.25">
      <c r="A425" s="4"/>
      <c r="B425"/>
      <c r="C425" s="63"/>
      <c r="D425" s="63"/>
      <c r="E425" s="64"/>
      <c r="F425" s="65"/>
      <c r="G425" s="65"/>
      <c r="H425" s="65"/>
      <c r="I425"/>
      <c r="J425"/>
      <c r="K425"/>
      <c r="L425"/>
      <c r="M425"/>
      <c r="N425"/>
      <c r="O425"/>
      <c r="P425"/>
      <c r="Q425"/>
      <c r="R425"/>
      <c r="S425"/>
      <c r="U425" s="58"/>
      <c r="V425" s="78"/>
      <c r="W425" s="60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</row>
    <row r="426" spans="1:527" s="8" customFormat="1" ht="18" customHeight="1" x14ac:dyDescent="0.25">
      <c r="A426" s="4"/>
      <c r="B426"/>
      <c r="C426" s="63"/>
      <c r="D426" s="64"/>
      <c r="E426" s="64"/>
      <c r="F426" s="65"/>
      <c r="G426" s="65"/>
      <c r="H426" s="65"/>
      <c r="I426"/>
      <c r="J426"/>
      <c r="K426"/>
      <c r="L426"/>
      <c r="M426"/>
      <c r="N426"/>
      <c r="O426"/>
      <c r="P426"/>
      <c r="Q426"/>
      <c r="R426"/>
      <c r="S426"/>
      <c r="U426" s="58"/>
      <c r="V426" s="78"/>
      <c r="W426" s="60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</row>
    <row r="427" spans="1:527" s="8" customFormat="1" ht="18" customHeight="1" x14ac:dyDescent="0.25">
      <c r="A427" s="4"/>
      <c r="B427"/>
      <c r="C427" s="63"/>
      <c r="D427" s="64"/>
      <c r="E427" s="64"/>
      <c r="F427" s="65"/>
      <c r="G427" s="65"/>
      <c r="H427" s="65"/>
      <c r="I427"/>
      <c r="J427"/>
      <c r="K427"/>
      <c r="L427"/>
      <c r="M427"/>
      <c r="N427"/>
      <c r="O427"/>
      <c r="P427"/>
      <c r="Q427"/>
      <c r="R427"/>
      <c r="S427"/>
      <c r="U427" s="58"/>
      <c r="V427" s="78"/>
      <c r="W427" s="60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</row>
    <row r="428" spans="1:527" s="8" customFormat="1" ht="18" customHeight="1" x14ac:dyDescent="0.25">
      <c r="A428" s="91"/>
      <c r="B428" s="65"/>
      <c r="C428" s="63"/>
      <c r="D428" s="65"/>
      <c r="E428" s="65"/>
      <c r="F428" s="65"/>
      <c r="G428" s="65"/>
      <c r="H428" s="65"/>
      <c r="I428" s="65"/>
      <c r="J428" s="65"/>
      <c r="K428"/>
      <c r="L428"/>
      <c r="M428"/>
      <c r="N428"/>
      <c r="O428"/>
      <c r="P428"/>
      <c r="Q428"/>
      <c r="R428"/>
      <c r="S428"/>
      <c r="U428" s="58"/>
      <c r="V428" s="78"/>
      <c r="W428" s="60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</row>
    <row r="429" spans="1:527" s="8" customFormat="1" ht="18" customHeight="1" x14ac:dyDescent="0.25">
      <c r="A429" s="91"/>
      <c r="B429" s="65"/>
      <c r="C429" s="63"/>
      <c r="D429" s="65"/>
      <c r="E429" s="65"/>
      <c r="F429" s="65"/>
      <c r="G429" s="65"/>
      <c r="H429" s="65"/>
      <c r="I429" s="65"/>
      <c r="J429" s="65"/>
      <c r="K429"/>
      <c r="L429"/>
      <c r="M429"/>
      <c r="N429"/>
      <c r="O429"/>
      <c r="P429"/>
      <c r="Q429"/>
      <c r="R429"/>
      <c r="S429"/>
      <c r="U429" s="58"/>
      <c r="V429" s="78"/>
      <c r="W429" s="60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</row>
    <row r="430" spans="1:527" s="8" customFormat="1" ht="18" customHeight="1" x14ac:dyDescent="0.25">
      <c r="A430" s="91"/>
      <c r="B430" s="65"/>
      <c r="C430" s="63"/>
      <c r="D430" s="65"/>
      <c r="E430" s="65"/>
      <c r="F430" s="65"/>
      <c r="G430" s="65"/>
      <c r="H430" s="65"/>
      <c r="I430" s="65"/>
      <c r="J430" s="65"/>
      <c r="K430"/>
      <c r="L430"/>
      <c r="M430"/>
      <c r="N430"/>
      <c r="O430"/>
      <c r="P430"/>
      <c r="Q430"/>
      <c r="R430"/>
      <c r="S430"/>
      <c r="U430" s="58"/>
      <c r="V430" s="78"/>
      <c r="W430" s="6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</row>
    <row r="431" spans="1:527" s="8" customFormat="1" ht="18" customHeight="1" x14ac:dyDescent="0.25">
      <c r="A431" s="91"/>
      <c r="B431" s="65"/>
      <c r="C431" s="63"/>
      <c r="D431" s="65"/>
      <c r="E431" s="65"/>
      <c r="F431" s="65"/>
      <c r="G431" s="65"/>
      <c r="H431" s="65"/>
      <c r="I431" s="65"/>
      <c r="J431" s="65"/>
      <c r="K431"/>
      <c r="L431"/>
      <c r="M431"/>
      <c r="N431"/>
      <c r="O431"/>
      <c r="P431"/>
      <c r="Q431"/>
      <c r="R431"/>
      <c r="S431"/>
      <c r="U431" s="58"/>
      <c r="V431" s="78"/>
      <c r="W431" s="60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</row>
    <row r="432" spans="1:527" s="8" customFormat="1" ht="18" customHeight="1" x14ac:dyDescent="0.25">
      <c r="A432" s="91"/>
      <c r="B432" s="65"/>
      <c r="C432" s="63"/>
      <c r="D432" s="65"/>
      <c r="E432" s="65"/>
      <c r="F432" s="65"/>
      <c r="G432" s="65"/>
      <c r="H432" s="65"/>
      <c r="I432" s="65"/>
      <c r="J432" s="65"/>
      <c r="K432"/>
      <c r="L432"/>
      <c r="M432"/>
      <c r="N432"/>
      <c r="O432"/>
      <c r="P432"/>
      <c r="Q432"/>
      <c r="R432"/>
      <c r="S432"/>
      <c r="U432" s="58"/>
      <c r="V432" s="78"/>
      <c r="W432" s="60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</row>
    <row r="433" spans="1:527" s="8" customFormat="1" ht="18" customHeight="1" x14ac:dyDescent="0.25">
      <c r="A433" s="4"/>
      <c r="B433"/>
      <c r="C433" s="63"/>
      <c r="D433" s="64"/>
      <c r="E433" s="64"/>
      <c r="F433" s="65"/>
      <c r="G433" s="65"/>
      <c r="H433" s="65"/>
      <c r="I433" s="65"/>
      <c r="J433" s="65"/>
      <c r="K433"/>
      <c r="L433"/>
      <c r="M433"/>
      <c r="N433"/>
      <c r="O433"/>
      <c r="P433"/>
      <c r="Q433"/>
      <c r="R433"/>
      <c r="S433"/>
      <c r="U433" s="58"/>
      <c r="V433" s="59" t="str">
        <f>A434</f>
        <v>FAMILIAS QUE RECIBEN SESIONES EDUCATIVAS Y DEMOSTRATIVAS EN PRÁCTICAS SALUDABLES FRENTE A LAS ENFERMEDADES NO TRASMISIBLES</v>
      </c>
      <c r="W433" s="60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</row>
    <row r="434" spans="1:527" s="8" customFormat="1" ht="18" customHeight="1" x14ac:dyDescent="0.25">
      <c r="A434" s="66" t="str">
        <f>METAS!B37</f>
        <v>FAMILIAS QUE RECIBEN SESIONES EDUCATIVAS Y DEMOSTRATIVAS EN PRÁCTICAS SALUDABLES FRENTE A LAS ENFERMEDADES NO TRASMISIBLES</v>
      </c>
      <c r="B434"/>
      <c r="C434" s="63"/>
      <c r="D434" s="64"/>
      <c r="E434" s="64"/>
      <c r="F434" s="65"/>
      <c r="G434" s="65"/>
      <c r="H434" s="65"/>
      <c r="I434" s="65"/>
      <c r="J434" s="65"/>
      <c r="K434" t="s">
        <v>508</v>
      </c>
      <c r="L434"/>
      <c r="M434"/>
      <c r="N434"/>
      <c r="O434"/>
      <c r="P434"/>
      <c r="Q434"/>
      <c r="R434"/>
      <c r="S434"/>
      <c r="U434" s="58"/>
      <c r="V434" s="89" t="str">
        <f>$V$1&amp;"  "&amp;V433&amp;"  "&amp;$V$3&amp;"  "&amp;$V$2</f>
        <v>RED. MOYOBAMBA:  FAMILIAS QUE RECIBEN SESIONES EDUCATIVAS Y DEMOSTRATIVAS EN PRÁCTICAS SALUDABLES FRENTE A LAS ENFERMEDADES NO TRASMISIBLES  - POR MICROREDES :   ENERO - FEBRERO 2024</v>
      </c>
      <c r="W434" s="60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</row>
    <row r="435" spans="1:527" s="8" customFormat="1" ht="48" customHeight="1" x14ac:dyDescent="0.25">
      <c r="A435" s="68" t="s">
        <v>2</v>
      </c>
      <c r="B435" s="69" t="s">
        <v>87</v>
      </c>
      <c r="C435" s="70" t="s">
        <v>69</v>
      </c>
      <c r="D435" s="69" t="s">
        <v>775</v>
      </c>
      <c r="E435" s="69" t="s">
        <v>1</v>
      </c>
      <c r="F435" s="71"/>
      <c r="G435" s="72" t="s">
        <v>9</v>
      </c>
      <c r="H435" s="73" t="str">
        <f>"DEFICIENTE &lt;= "&amp;$E$3</f>
        <v>DEFICIENTE &lt;= 15</v>
      </c>
      <c r="I435" s="73" t="str">
        <f>"PROCESO &gt; "&amp;$E$3&amp;"  -  &lt; "&amp;$F$3</f>
        <v>PROCESO &gt; 15  -  &lt; 16.7</v>
      </c>
      <c r="J435" s="73" t="str">
        <f>"OPTIMO &gt;= "&amp;$F$3</f>
        <v>OPTIMO &gt;= 16.7</v>
      </c>
      <c r="K435"/>
      <c r="L435"/>
      <c r="M435"/>
      <c r="N435"/>
      <c r="O435"/>
      <c r="P435"/>
      <c r="Q435"/>
      <c r="R435"/>
      <c r="S435"/>
      <c r="U435" s="58"/>
      <c r="V435" s="59"/>
      <c r="W435" s="60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</row>
    <row r="436" spans="1:527" s="8" customFormat="1" ht="18" customHeight="1" thickBot="1" x14ac:dyDescent="0.3">
      <c r="A436" s="74" t="str">
        <f>Config!$B$15</f>
        <v>RED</v>
      </c>
      <c r="B436" s="75">
        <f>SUM(B437:B445)</f>
        <v>1959</v>
      </c>
      <c r="C436" s="75">
        <f>SUM(C437:C445)</f>
        <v>330</v>
      </c>
      <c r="D436" s="75">
        <f>SUM(D437:D445)</f>
        <v>14</v>
      </c>
      <c r="E436" s="75">
        <f>Config!$C$9</f>
        <v>16.666666666666668</v>
      </c>
      <c r="F436" s="76"/>
      <c r="G436" s="75">
        <f t="shared" ref="G436:G441" si="131">IFERROR(ROUND(D436*100/B436,2),0)</f>
        <v>0.71</v>
      </c>
      <c r="H436" s="77">
        <f t="shared" ref="H436:H445" si="132">IF(G436&lt;=$E$3,G436,"")</f>
        <v>0.71</v>
      </c>
      <c r="I436" s="77" t="str">
        <f t="shared" ref="I436:I445" si="133">IF(G436&gt;$E$3,IF(G436&lt;$F$3,G436,""),"")</f>
        <v/>
      </c>
      <c r="J436" s="75" t="str">
        <f t="shared" ref="J436:J445" si="134">IF(G436&gt;=$F$3,G436,"")</f>
        <v/>
      </c>
      <c r="K436"/>
      <c r="L436"/>
      <c r="M436"/>
      <c r="N436"/>
      <c r="O436"/>
      <c r="P436"/>
      <c r="Q436"/>
      <c r="R436"/>
      <c r="S436"/>
      <c r="U436" s="58"/>
      <c r="V436" s="59"/>
      <c r="W436" s="60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</row>
    <row r="437" spans="1:527" s="8" customFormat="1" ht="18" customHeight="1" x14ac:dyDescent="0.25">
      <c r="A437" s="79" t="str">
        <f>Config!$B$16</f>
        <v>HOSP</v>
      </c>
      <c r="B437" s="80">
        <f>METAS!$AW$37</f>
        <v>0</v>
      </c>
      <c r="C437" s="80">
        <f>ROUNDUP((B437/12)*Config!$C$6,0)</f>
        <v>0</v>
      </c>
      <c r="D437" s="80">
        <f>ACUMULADO!$AV$41</f>
        <v>0</v>
      </c>
      <c r="E437" s="81">
        <f>E436</f>
        <v>16.666666666666668</v>
      </c>
      <c r="F437" s="81"/>
      <c r="G437" s="82">
        <f t="shared" si="131"/>
        <v>0</v>
      </c>
      <c r="H437" s="83">
        <f t="shared" si="132"/>
        <v>0</v>
      </c>
      <c r="I437" s="83" t="str">
        <f t="shared" si="133"/>
        <v/>
      </c>
      <c r="J437" s="84" t="str">
        <f t="shared" si="134"/>
        <v/>
      </c>
      <c r="K437"/>
      <c r="L437"/>
      <c r="M437"/>
      <c r="N437"/>
      <c r="O437"/>
      <c r="P437"/>
      <c r="Q437"/>
      <c r="R437"/>
      <c r="S437"/>
      <c r="U437" s="58"/>
      <c r="V437" s="59"/>
      <c r="W437" s="60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</row>
    <row r="438" spans="1:527" s="8" customFormat="1" ht="18" customHeight="1" x14ac:dyDescent="0.25">
      <c r="A438" s="85" t="str">
        <f>Config!$B$17</f>
        <v>LLUI</v>
      </c>
      <c r="B438" s="80">
        <f>METAS!$AY$37</f>
        <v>375</v>
      </c>
      <c r="C438" s="61">
        <f>ROUNDUP((B438/12)*Config!$C$6,0)</f>
        <v>63</v>
      </c>
      <c r="D438" s="80">
        <f>ACUMULADO!$AX$41</f>
        <v>0</v>
      </c>
      <c r="E438" s="81">
        <f t="shared" ref="E438:E445" si="135">E437</f>
        <v>16.666666666666668</v>
      </c>
      <c r="F438" s="90"/>
      <c r="G438" s="86">
        <f t="shared" si="131"/>
        <v>0</v>
      </c>
      <c r="H438" s="87">
        <f t="shared" si="132"/>
        <v>0</v>
      </c>
      <c r="I438" s="87" t="str">
        <f t="shared" si="133"/>
        <v/>
      </c>
      <c r="J438" s="88" t="str">
        <f t="shared" si="134"/>
        <v/>
      </c>
      <c r="K438"/>
      <c r="L438"/>
      <c r="M438"/>
      <c r="N438"/>
      <c r="O438"/>
      <c r="P438"/>
      <c r="Q438"/>
      <c r="R438"/>
      <c r="S438"/>
      <c r="U438" s="58"/>
      <c r="V438" s="59"/>
      <c r="W438" s="60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</row>
    <row r="439" spans="1:527" s="8" customFormat="1" ht="18" customHeight="1" x14ac:dyDescent="0.25">
      <c r="A439" s="85" t="str">
        <f>Config!$B$18</f>
        <v>JERI</v>
      </c>
      <c r="B439" s="80">
        <f>METAS!$AZ$37</f>
        <v>225</v>
      </c>
      <c r="C439" s="61">
        <f>ROUNDUP((B439/12)*Config!$C$6,0)</f>
        <v>38</v>
      </c>
      <c r="D439" s="80">
        <f>ACUMULADO!$AY$41</f>
        <v>14</v>
      </c>
      <c r="E439" s="81">
        <f t="shared" si="135"/>
        <v>16.666666666666668</v>
      </c>
      <c r="F439" s="90"/>
      <c r="G439" s="86">
        <f t="shared" si="131"/>
        <v>6.22</v>
      </c>
      <c r="H439" s="87">
        <f t="shared" si="132"/>
        <v>6.22</v>
      </c>
      <c r="I439" s="87" t="str">
        <f t="shared" si="133"/>
        <v/>
      </c>
      <c r="J439" s="88" t="str">
        <f t="shared" si="134"/>
        <v/>
      </c>
      <c r="K439"/>
      <c r="L439"/>
      <c r="M439"/>
      <c r="N439"/>
      <c r="O439"/>
      <c r="P439"/>
      <c r="Q439"/>
      <c r="R439"/>
      <c r="S439"/>
      <c r="U439" s="58"/>
      <c r="V439" s="9"/>
      <c r="W439" s="60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</row>
    <row r="440" spans="1:527" s="8" customFormat="1" ht="18" customHeight="1" x14ac:dyDescent="0.25">
      <c r="A440" s="85" t="str">
        <f>Config!$B$19</f>
        <v>YANT</v>
      </c>
      <c r="B440" s="80">
        <f>METAS!$BA$37</f>
        <v>175</v>
      </c>
      <c r="C440" s="61">
        <f>ROUNDUP((B440/12)*Config!$C$6,0)</f>
        <v>30</v>
      </c>
      <c r="D440" s="80">
        <f>ACUMULADO!$AZ$41</f>
        <v>0</v>
      </c>
      <c r="E440" s="81">
        <f t="shared" si="135"/>
        <v>16.666666666666668</v>
      </c>
      <c r="F440" s="90"/>
      <c r="G440" s="86">
        <f t="shared" si="131"/>
        <v>0</v>
      </c>
      <c r="H440" s="87">
        <f t="shared" si="132"/>
        <v>0</v>
      </c>
      <c r="I440" s="87" t="str">
        <f t="shared" si="133"/>
        <v/>
      </c>
      <c r="J440" s="88" t="str">
        <f t="shared" si="134"/>
        <v/>
      </c>
      <c r="K440"/>
      <c r="L440"/>
      <c r="M440"/>
      <c r="N440"/>
      <c r="O440"/>
      <c r="P440"/>
      <c r="Q440"/>
      <c r="R440"/>
      <c r="S440"/>
      <c r="U440" s="58"/>
      <c r="V440" s="9"/>
      <c r="W440" s="6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</row>
    <row r="441" spans="1:527" s="8" customFormat="1" ht="18" customHeight="1" x14ac:dyDescent="0.25">
      <c r="A441" s="85" t="str">
        <f>Config!$B$20</f>
        <v>SORI</v>
      </c>
      <c r="B441" s="80">
        <f>METAS!$BB$37</f>
        <v>384</v>
      </c>
      <c r="C441" s="61">
        <f>ROUNDUP((B441/12)*Config!$C$6,0)</f>
        <v>64</v>
      </c>
      <c r="D441" s="80">
        <f>ACUMULADO!$BA$41</f>
        <v>0</v>
      </c>
      <c r="E441" s="81">
        <f t="shared" si="135"/>
        <v>16.666666666666668</v>
      </c>
      <c r="F441" s="90"/>
      <c r="G441" s="86">
        <f t="shared" si="131"/>
        <v>0</v>
      </c>
      <c r="H441" s="87">
        <f t="shared" si="132"/>
        <v>0</v>
      </c>
      <c r="I441" s="87" t="str">
        <f t="shared" si="133"/>
        <v/>
      </c>
      <c r="J441" s="88" t="str">
        <f t="shared" si="134"/>
        <v/>
      </c>
      <c r="K441"/>
      <c r="L441"/>
      <c r="M441"/>
      <c r="N441"/>
      <c r="O441"/>
      <c r="P441"/>
      <c r="Q441"/>
      <c r="R441"/>
      <c r="S441"/>
      <c r="U441" s="58"/>
      <c r="V441" s="9"/>
      <c r="W441" s="60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</row>
    <row r="442" spans="1:527" s="8" customFormat="1" ht="18" customHeight="1" x14ac:dyDescent="0.25">
      <c r="A442" s="85" t="str">
        <f>Config!$B$21</f>
        <v>JEPE</v>
      </c>
      <c r="B442" s="80">
        <f>METAS!$BC$37</f>
        <v>300</v>
      </c>
      <c r="C442" s="61">
        <f>ROUNDUP((B442/12)*Config!$C$6,0)</f>
        <v>50</v>
      </c>
      <c r="D442" s="80">
        <f>ACUMULADO!$BB$41</f>
        <v>0</v>
      </c>
      <c r="E442" s="81">
        <f t="shared" si="135"/>
        <v>16.666666666666668</v>
      </c>
      <c r="F442" s="90"/>
      <c r="G442" s="86">
        <f>IFERROR(ROUND(D442*100/B442,2),0)</f>
        <v>0</v>
      </c>
      <c r="H442" s="87">
        <f t="shared" si="132"/>
        <v>0</v>
      </c>
      <c r="I442" s="87" t="str">
        <f t="shared" si="133"/>
        <v/>
      </c>
      <c r="J442" s="88" t="str">
        <f t="shared" si="134"/>
        <v/>
      </c>
      <c r="K442"/>
      <c r="L442"/>
      <c r="M442"/>
      <c r="N442"/>
      <c r="O442"/>
      <c r="P442"/>
      <c r="Q442"/>
      <c r="R442"/>
      <c r="S442"/>
      <c r="U442" s="58"/>
      <c r="V442" s="78"/>
      <c r="W442" s="60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</row>
    <row r="443" spans="1:527" s="8" customFormat="1" ht="18" customHeight="1" x14ac:dyDescent="0.25">
      <c r="A443" s="85" t="str">
        <f>Config!$B$22</f>
        <v>ROQU</v>
      </c>
      <c r="B443" s="80">
        <f>METAS!$BD$37</f>
        <v>150</v>
      </c>
      <c r="C443" s="61">
        <f>ROUNDUP((B443/12)*Config!$C$6,0)</f>
        <v>25</v>
      </c>
      <c r="D443" s="80">
        <f>ACUMULADO!$BC$41</f>
        <v>0</v>
      </c>
      <c r="E443" s="81">
        <f t="shared" si="135"/>
        <v>16.666666666666668</v>
      </c>
      <c r="F443" s="90"/>
      <c r="G443" s="86">
        <f>IFERROR(ROUND(D443*100/B443,2),0)</f>
        <v>0</v>
      </c>
      <c r="H443" s="87">
        <f t="shared" si="132"/>
        <v>0</v>
      </c>
      <c r="I443" s="87" t="str">
        <f t="shared" si="133"/>
        <v/>
      </c>
      <c r="J443" s="88" t="str">
        <f t="shared" si="134"/>
        <v/>
      </c>
      <c r="K443"/>
      <c r="L443"/>
      <c r="M443"/>
      <c r="N443"/>
      <c r="O443"/>
      <c r="P443"/>
      <c r="Q443"/>
      <c r="R443"/>
      <c r="S443"/>
      <c r="U443" s="58"/>
      <c r="V443" s="78"/>
      <c r="W443" s="60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</row>
    <row r="444" spans="1:527" s="8" customFormat="1" ht="18" customHeight="1" x14ac:dyDescent="0.25">
      <c r="A444" s="85" t="str">
        <f>Config!$B$23</f>
        <v>CALZ</v>
      </c>
      <c r="B444" s="80">
        <f>METAS!$BE$37</f>
        <v>175</v>
      </c>
      <c r="C444" s="61">
        <f>ROUNDUP((B444/12)*Config!$C$6,0)</f>
        <v>30</v>
      </c>
      <c r="D444" s="80">
        <f>ACUMULADO!$BD$41</f>
        <v>0</v>
      </c>
      <c r="E444" s="81">
        <f t="shared" si="135"/>
        <v>16.666666666666668</v>
      </c>
      <c r="F444" s="90"/>
      <c r="G444" s="86">
        <f t="shared" ref="G444:G445" si="136">IFERROR(ROUND(D444*100/B444,2),0)</f>
        <v>0</v>
      </c>
      <c r="H444" s="87">
        <f t="shared" si="132"/>
        <v>0</v>
      </c>
      <c r="I444" s="87" t="str">
        <f t="shared" si="133"/>
        <v/>
      </c>
      <c r="J444" s="88" t="str">
        <f t="shared" si="134"/>
        <v/>
      </c>
      <c r="K444"/>
      <c r="L444"/>
      <c r="M444"/>
      <c r="N444"/>
      <c r="O444"/>
      <c r="P444"/>
      <c r="Q444"/>
      <c r="R444"/>
      <c r="S444"/>
      <c r="U444" s="58"/>
      <c r="V444" s="78"/>
      <c r="W444" s="60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</row>
    <row r="445" spans="1:527" s="8" customFormat="1" ht="18" customHeight="1" x14ac:dyDescent="0.25">
      <c r="A445" s="85" t="str">
        <f>Config!$B$24</f>
        <v>PUEB</v>
      </c>
      <c r="B445" s="80">
        <f>METAS!$BF$37</f>
        <v>175</v>
      </c>
      <c r="C445" s="61">
        <f>ROUNDUP((B445/12)*Config!$C$6,0)</f>
        <v>30</v>
      </c>
      <c r="D445" s="80">
        <f>ACUMULADO!$BE$41</f>
        <v>0</v>
      </c>
      <c r="E445" s="81">
        <f t="shared" si="135"/>
        <v>16.666666666666668</v>
      </c>
      <c r="F445" s="90"/>
      <c r="G445" s="86">
        <f t="shared" si="136"/>
        <v>0</v>
      </c>
      <c r="H445" s="87">
        <f t="shared" si="132"/>
        <v>0</v>
      </c>
      <c r="I445" s="87" t="str">
        <f t="shared" si="133"/>
        <v/>
      </c>
      <c r="J445" s="88" t="str">
        <f t="shared" si="134"/>
        <v/>
      </c>
      <c r="K445"/>
      <c r="L445"/>
      <c r="M445"/>
      <c r="N445"/>
      <c r="O445"/>
      <c r="P445"/>
      <c r="Q445"/>
      <c r="R445"/>
      <c r="S445"/>
      <c r="U445" s="58"/>
      <c r="V445" s="78"/>
      <c r="W445" s="60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</row>
    <row r="446" spans="1:527" s="8" customFormat="1" ht="18" customHeight="1" x14ac:dyDescent="0.25">
      <c r="A446" s="91"/>
      <c r="B446" s="65"/>
      <c r="C446" s="63"/>
      <c r="D446" s="63"/>
      <c r="E446" s="65"/>
      <c r="F446" s="65"/>
      <c r="G446" s="65"/>
      <c r="H446" s="65"/>
      <c r="I446" s="65"/>
      <c r="J446" s="65"/>
      <c r="K446"/>
      <c r="L446"/>
      <c r="M446"/>
      <c r="N446"/>
      <c r="O446"/>
      <c r="P446"/>
      <c r="Q446"/>
      <c r="R446"/>
      <c r="S446"/>
      <c r="U446" s="58"/>
      <c r="V446" s="78"/>
      <c r="W446" s="60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</row>
    <row r="447" spans="1:527" s="8" customFormat="1" ht="18" customHeight="1" x14ac:dyDescent="0.25">
      <c r="A447" s="91"/>
      <c r="B447" s="65"/>
      <c r="C447" s="63"/>
      <c r="D447" s="65"/>
      <c r="E447" s="65"/>
      <c r="F447" s="65"/>
      <c r="G447" s="65"/>
      <c r="H447" s="65"/>
      <c r="I447" s="65"/>
      <c r="J447" s="65"/>
      <c r="K447"/>
      <c r="L447"/>
      <c r="M447"/>
      <c r="N447"/>
      <c r="O447"/>
      <c r="P447"/>
      <c r="Q447"/>
      <c r="R447"/>
      <c r="S447"/>
      <c r="U447" s="58"/>
      <c r="V447" s="78"/>
      <c r="W447" s="60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</row>
    <row r="448" spans="1:527" s="8" customFormat="1" ht="18" customHeight="1" x14ac:dyDescent="0.25">
      <c r="A448" s="91"/>
      <c r="B448" s="65"/>
      <c r="C448" s="63"/>
      <c r="D448" s="65"/>
      <c r="E448" s="65"/>
      <c r="F448" s="65"/>
      <c r="G448" s="65"/>
      <c r="H448" s="65"/>
      <c r="I448" s="65"/>
      <c r="J448" s="65"/>
      <c r="K448"/>
      <c r="L448"/>
      <c r="M448"/>
      <c r="N448"/>
      <c r="O448"/>
      <c r="P448"/>
      <c r="Q448"/>
      <c r="R448"/>
      <c r="S448"/>
      <c r="U448" s="58"/>
      <c r="V448" s="78"/>
      <c r="W448" s="60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</row>
    <row r="449" spans="1:527" ht="18" customHeight="1" x14ac:dyDescent="0.25">
      <c r="A449" s="91"/>
      <c r="B449" s="65"/>
      <c r="D449" s="65"/>
      <c r="E449" s="65"/>
      <c r="I449" s="65"/>
      <c r="J449" s="65"/>
      <c r="T449" s="8"/>
      <c r="W449" s="60"/>
    </row>
    <row r="450" spans="1:527" ht="18" customHeight="1" x14ac:dyDescent="0.25">
      <c r="A450" s="91"/>
      <c r="B450" s="65"/>
      <c r="D450" s="65"/>
      <c r="E450" s="65"/>
      <c r="I450" s="65"/>
      <c r="J450" s="65"/>
      <c r="T450" s="8"/>
      <c r="W450" s="60"/>
    </row>
    <row r="451" spans="1:527" ht="18" customHeight="1" x14ac:dyDescent="0.25">
      <c r="A451" s="94"/>
      <c r="B451" s="65"/>
      <c r="D451" s="65"/>
      <c r="E451" s="65"/>
      <c r="I451" s="65"/>
      <c r="J451" s="65"/>
      <c r="T451" s="8"/>
      <c r="W451" s="60"/>
      <c r="PN451">
        <v>0</v>
      </c>
      <c r="PO451">
        <v>0</v>
      </c>
      <c r="PP451">
        <v>0</v>
      </c>
      <c r="PQ451">
        <v>0</v>
      </c>
      <c r="PR451">
        <v>0</v>
      </c>
      <c r="PS451">
        <v>0</v>
      </c>
      <c r="PT451">
        <v>0</v>
      </c>
      <c r="PU451">
        <v>0</v>
      </c>
      <c r="PV451">
        <v>0</v>
      </c>
      <c r="PW451">
        <v>0</v>
      </c>
      <c r="PX451">
        <v>0</v>
      </c>
      <c r="PY451">
        <v>0</v>
      </c>
      <c r="PZ451">
        <v>0</v>
      </c>
      <c r="QA451">
        <v>0</v>
      </c>
      <c r="QB451">
        <v>0</v>
      </c>
      <c r="QC451">
        <v>0</v>
      </c>
      <c r="QD451">
        <v>0</v>
      </c>
      <c r="QE451">
        <v>0</v>
      </c>
      <c r="QF451">
        <v>0</v>
      </c>
      <c r="QG451">
        <v>0</v>
      </c>
      <c r="QH451">
        <v>0</v>
      </c>
      <c r="QI451">
        <v>0</v>
      </c>
      <c r="QJ451">
        <v>0</v>
      </c>
      <c r="QK451">
        <v>0</v>
      </c>
      <c r="QL451">
        <v>0</v>
      </c>
      <c r="QM451">
        <v>0</v>
      </c>
      <c r="QN451">
        <v>0</v>
      </c>
      <c r="QO451">
        <v>0</v>
      </c>
      <c r="QP451">
        <v>0</v>
      </c>
      <c r="QQ451">
        <v>0</v>
      </c>
      <c r="QR451">
        <v>0</v>
      </c>
      <c r="QS451">
        <v>0</v>
      </c>
      <c r="QT451">
        <v>0</v>
      </c>
      <c r="QU451">
        <v>0</v>
      </c>
      <c r="QV451">
        <v>0</v>
      </c>
      <c r="QW451">
        <v>0</v>
      </c>
      <c r="QX451">
        <v>0</v>
      </c>
      <c r="QY451">
        <v>0</v>
      </c>
      <c r="QZ451">
        <v>0</v>
      </c>
      <c r="RA451">
        <v>0</v>
      </c>
      <c r="RB451">
        <v>0</v>
      </c>
      <c r="RC451">
        <v>0</v>
      </c>
      <c r="RD451">
        <v>0</v>
      </c>
      <c r="RE451">
        <v>0</v>
      </c>
      <c r="RF451">
        <v>0</v>
      </c>
      <c r="RG451">
        <v>0</v>
      </c>
      <c r="RH451">
        <v>0</v>
      </c>
      <c r="RI451">
        <v>0</v>
      </c>
      <c r="RJ451">
        <v>0</v>
      </c>
      <c r="RK451">
        <v>0</v>
      </c>
      <c r="RL451">
        <v>0</v>
      </c>
      <c r="RM451">
        <v>0</v>
      </c>
      <c r="RN451">
        <v>0</v>
      </c>
      <c r="RO451">
        <v>0</v>
      </c>
      <c r="RP451">
        <v>0</v>
      </c>
      <c r="RQ451">
        <v>0</v>
      </c>
      <c r="RR451">
        <v>0</v>
      </c>
      <c r="RS451">
        <v>0</v>
      </c>
      <c r="RT451">
        <v>0</v>
      </c>
      <c r="RU451">
        <v>0</v>
      </c>
      <c r="RV451">
        <v>0</v>
      </c>
      <c r="RW451">
        <v>0</v>
      </c>
      <c r="RX451">
        <v>0</v>
      </c>
      <c r="RY451">
        <v>0</v>
      </c>
      <c r="RZ451">
        <v>0</v>
      </c>
      <c r="SA451">
        <v>0</v>
      </c>
      <c r="SB451">
        <v>0</v>
      </c>
      <c r="SC451">
        <v>0</v>
      </c>
      <c r="SD451">
        <v>0</v>
      </c>
      <c r="SE451">
        <v>0</v>
      </c>
      <c r="SF451">
        <v>0</v>
      </c>
      <c r="SG451">
        <v>0</v>
      </c>
      <c r="SH451">
        <v>0</v>
      </c>
      <c r="SI451">
        <v>0</v>
      </c>
      <c r="SJ451">
        <v>0</v>
      </c>
      <c r="SK451">
        <v>0</v>
      </c>
      <c r="SL451">
        <v>0</v>
      </c>
      <c r="SM451">
        <v>0</v>
      </c>
      <c r="SN451">
        <v>0</v>
      </c>
      <c r="SO451">
        <v>0</v>
      </c>
      <c r="SP451">
        <v>0</v>
      </c>
      <c r="SQ451">
        <v>0</v>
      </c>
      <c r="SR451">
        <v>0</v>
      </c>
      <c r="SS451">
        <v>0</v>
      </c>
      <c r="ST451">
        <v>0</v>
      </c>
      <c r="SU451">
        <v>0</v>
      </c>
      <c r="SV451">
        <v>0</v>
      </c>
      <c r="SW451">
        <v>0</v>
      </c>
      <c r="SX451">
        <v>0</v>
      </c>
      <c r="SY451">
        <v>0</v>
      </c>
      <c r="SZ451">
        <v>0</v>
      </c>
      <c r="TA451">
        <v>0</v>
      </c>
      <c r="TB451">
        <v>0</v>
      </c>
      <c r="TC451">
        <v>0</v>
      </c>
      <c r="TD451">
        <v>0</v>
      </c>
      <c r="TE451">
        <v>0</v>
      </c>
      <c r="TF451">
        <v>0</v>
      </c>
      <c r="TG451">
        <v>0</v>
      </c>
    </row>
    <row r="452" spans="1:527" ht="18" customHeight="1" x14ac:dyDescent="0.25">
      <c r="A452" s="91"/>
      <c r="B452" s="65"/>
      <c r="D452" s="65"/>
      <c r="E452" s="65"/>
      <c r="I452" s="65"/>
      <c r="J452" s="65"/>
      <c r="T452" s="8"/>
      <c r="W452" s="60"/>
    </row>
    <row r="453" spans="1:527" ht="18" customHeight="1" x14ac:dyDescent="0.25">
      <c r="B453" s="65"/>
      <c r="D453" s="65"/>
      <c r="E453" s="65"/>
      <c r="I453" s="65"/>
      <c r="J453" s="65"/>
      <c r="T453" s="8"/>
      <c r="W453" s="60"/>
    </row>
    <row r="454" spans="1:527" ht="18" customHeight="1" x14ac:dyDescent="0.25">
      <c r="I454" s="65"/>
      <c r="J454" s="65"/>
      <c r="T454" s="8"/>
      <c r="V454" s="59" t="str">
        <f>A455</f>
        <v>FUNCIONARIOS MUNICIPALES CAPACITADOS PARA LA GENERACIÓN DE ENTORNOS SALUDABLES FRENTE A LAS ENFERMEDADES NO TRASMISIBLES.</v>
      </c>
      <c r="W454" s="60"/>
    </row>
    <row r="455" spans="1:527" ht="18" customHeight="1" x14ac:dyDescent="0.25">
      <c r="A455" s="66" t="str">
        <f>METAS!B38</f>
        <v>FUNCIONARIOS MUNICIPALES CAPACITADOS PARA LA GENERACIÓN DE ENTORNOS SALUDABLES FRENTE A LAS ENFERMEDADES NO TRASMISIBLES.</v>
      </c>
      <c r="I455" s="65"/>
      <c r="J455" s="65"/>
      <c r="K455" t="s">
        <v>508</v>
      </c>
      <c r="T455" s="8"/>
      <c r="V455" s="89" t="str">
        <f>$V$1&amp;"  "&amp;V454&amp;"  "&amp;$V$3&amp;"  "&amp;$V$2</f>
        <v>RED. MOYOBAMBA:  FUNCIONARIOS MUNICIPALES CAPACITADOS PARA LA GENERACIÓN DE ENTORNOS SALUDABLES FRENTE A LAS ENFERMEDADES NO TRASMISIBLES.  - POR MICROREDES :   ENERO - FEBRERO 2024</v>
      </c>
      <c r="W455" s="60"/>
    </row>
    <row r="456" spans="1:527" ht="48" customHeight="1" x14ac:dyDescent="0.25">
      <c r="A456" s="68" t="s">
        <v>2</v>
      </c>
      <c r="B456" s="69" t="s">
        <v>87</v>
      </c>
      <c r="C456" s="70" t="s">
        <v>69</v>
      </c>
      <c r="D456" s="69" t="s">
        <v>775</v>
      </c>
      <c r="E456" s="69" t="s">
        <v>1</v>
      </c>
      <c r="F456" s="71"/>
      <c r="G456" s="72" t="s">
        <v>9</v>
      </c>
      <c r="H456" s="73" t="str">
        <f>"DEFICIENTE &lt;= "&amp;$E$3</f>
        <v>DEFICIENTE &lt;= 15</v>
      </c>
      <c r="I456" s="73" t="str">
        <f>"PROCESO &gt; "&amp;$E$3&amp;"  -  &lt; "&amp;$F$3</f>
        <v>PROCESO &gt; 15  -  &lt; 16.7</v>
      </c>
      <c r="J456" s="73" t="str">
        <f>"OPTIMO &gt;= "&amp;$F$3</f>
        <v>OPTIMO &gt;= 16.7</v>
      </c>
      <c r="T456" s="8"/>
      <c r="V456" s="59"/>
      <c r="W456" s="60"/>
    </row>
    <row r="457" spans="1:527" ht="18" customHeight="1" thickBot="1" x14ac:dyDescent="0.3">
      <c r="A457" s="74" t="str">
        <f>Config!$B$15</f>
        <v>RED</v>
      </c>
      <c r="B457" s="75">
        <f>SUM(B458:B466)</f>
        <v>34</v>
      </c>
      <c r="C457" s="75">
        <f>SUM(C458:C466)</f>
        <v>8</v>
      </c>
      <c r="D457" s="75">
        <f>SUM(D458:D466)</f>
        <v>0</v>
      </c>
      <c r="E457" s="75">
        <f>Config!$C$9</f>
        <v>16.666666666666668</v>
      </c>
      <c r="F457" s="76"/>
      <c r="G457" s="75">
        <f t="shared" ref="G457:G462" si="137">IFERROR(ROUND(D457*100/B457,2),0)</f>
        <v>0</v>
      </c>
      <c r="H457" s="77">
        <f t="shared" ref="H457:H466" si="138">IF(G457&lt;=$E$3,G457,"")</f>
        <v>0</v>
      </c>
      <c r="I457" s="77" t="str">
        <f t="shared" ref="I457:I466" si="139">IF(G457&gt;$E$3,IF(G457&lt;$F$3,G457,""),"")</f>
        <v/>
      </c>
      <c r="J457" s="75" t="str">
        <f t="shared" ref="J457:J466" si="140">IF(G457&gt;=$F$3,G457,"")</f>
        <v/>
      </c>
      <c r="T457" s="8"/>
      <c r="V457" s="59"/>
      <c r="W457" s="60"/>
    </row>
    <row r="458" spans="1:527" ht="18" customHeight="1" x14ac:dyDescent="0.25">
      <c r="A458" s="79" t="str">
        <f>Config!$B$16</f>
        <v>HOSP</v>
      </c>
      <c r="B458" s="80">
        <f>METAS!$AW$38</f>
        <v>0</v>
      </c>
      <c r="C458" s="80">
        <f>ROUNDUP((B458/12)*Config!$C$6,0)</f>
        <v>0</v>
      </c>
      <c r="D458" s="80">
        <f>ACUMULADO!$AV$42</f>
        <v>0</v>
      </c>
      <c r="E458" s="81">
        <f>E457</f>
        <v>16.666666666666668</v>
      </c>
      <c r="F458" s="81"/>
      <c r="G458" s="82">
        <f t="shared" si="137"/>
        <v>0</v>
      </c>
      <c r="H458" s="83">
        <f t="shared" si="138"/>
        <v>0</v>
      </c>
      <c r="I458" s="83" t="str">
        <f t="shared" si="139"/>
        <v/>
      </c>
      <c r="J458" s="84" t="str">
        <f t="shared" si="140"/>
        <v/>
      </c>
      <c r="T458" s="8"/>
      <c r="V458" s="59"/>
      <c r="W458" s="60"/>
    </row>
    <row r="459" spans="1:527" ht="18" customHeight="1" x14ac:dyDescent="0.25">
      <c r="A459" s="85" t="str">
        <f>Config!$B$17</f>
        <v>LLUI</v>
      </c>
      <c r="B459" s="80">
        <f>METAS!$AY$38</f>
        <v>10</v>
      </c>
      <c r="C459" s="61">
        <f>ROUNDUP((B459/12)*Config!$C$6,0)</f>
        <v>2</v>
      </c>
      <c r="D459" s="80">
        <f>ACUMULADO!$AX$42</f>
        <v>0</v>
      </c>
      <c r="E459" s="81">
        <f t="shared" ref="E459:E466" si="141">E458</f>
        <v>16.666666666666668</v>
      </c>
      <c r="F459" s="90"/>
      <c r="G459" s="86">
        <f t="shared" si="137"/>
        <v>0</v>
      </c>
      <c r="H459" s="87">
        <f t="shared" si="138"/>
        <v>0</v>
      </c>
      <c r="I459" s="87" t="str">
        <f t="shared" si="139"/>
        <v/>
      </c>
      <c r="J459" s="88" t="str">
        <f t="shared" si="140"/>
        <v/>
      </c>
      <c r="T459" s="8"/>
      <c r="V459" s="59"/>
      <c r="W459" s="60"/>
    </row>
    <row r="460" spans="1:527" ht="18" customHeight="1" x14ac:dyDescent="0.25">
      <c r="A460" s="85" t="str">
        <f>Config!$B$18</f>
        <v>JERI</v>
      </c>
      <c r="B460" s="80">
        <f>METAS!$AZ$38</f>
        <v>0</v>
      </c>
      <c r="C460" s="61">
        <f>ROUNDUP((B460/12)*Config!$C$6,0)</f>
        <v>0</v>
      </c>
      <c r="D460" s="80">
        <f>ACUMULADO!$AY$42</f>
        <v>0</v>
      </c>
      <c r="E460" s="81">
        <f t="shared" si="141"/>
        <v>16.666666666666668</v>
      </c>
      <c r="F460" s="90"/>
      <c r="G460" s="86">
        <f t="shared" si="137"/>
        <v>0</v>
      </c>
      <c r="H460" s="87">
        <f t="shared" si="138"/>
        <v>0</v>
      </c>
      <c r="I460" s="87" t="str">
        <f t="shared" si="139"/>
        <v/>
      </c>
      <c r="J460" s="88" t="str">
        <f t="shared" si="140"/>
        <v/>
      </c>
      <c r="T460" s="8"/>
      <c r="V460" s="9"/>
      <c r="W460" s="60"/>
    </row>
    <row r="461" spans="1:527" ht="18" customHeight="1" x14ac:dyDescent="0.25">
      <c r="A461" s="85" t="str">
        <f>Config!$B$19</f>
        <v>YANT</v>
      </c>
      <c r="B461" s="80">
        <f>METAS!$BA$38</f>
        <v>0</v>
      </c>
      <c r="C461" s="61">
        <f>ROUNDUP((B461/12)*Config!$C$6,0)</f>
        <v>0</v>
      </c>
      <c r="D461" s="80">
        <f>ACUMULADO!$AZ$42</f>
        <v>0</v>
      </c>
      <c r="E461" s="81">
        <f t="shared" si="141"/>
        <v>16.666666666666668</v>
      </c>
      <c r="F461" s="90"/>
      <c r="G461" s="86">
        <f t="shared" si="137"/>
        <v>0</v>
      </c>
      <c r="H461" s="87">
        <f t="shared" si="138"/>
        <v>0</v>
      </c>
      <c r="I461" s="87" t="str">
        <f t="shared" si="139"/>
        <v/>
      </c>
      <c r="J461" s="88" t="str">
        <f t="shared" si="140"/>
        <v/>
      </c>
      <c r="T461" s="8"/>
      <c r="V461" s="9"/>
      <c r="W461" s="60"/>
    </row>
    <row r="462" spans="1:527" ht="18" customHeight="1" x14ac:dyDescent="0.25">
      <c r="A462" s="85" t="str">
        <f>Config!$B$20</f>
        <v>SORI</v>
      </c>
      <c r="B462" s="80">
        <f>METAS!$BB$38</f>
        <v>10</v>
      </c>
      <c r="C462" s="61">
        <f>ROUNDUP((B462/12)*Config!$C$6,0)</f>
        <v>2</v>
      </c>
      <c r="D462" s="80">
        <f>ACUMULADO!$BA$42</f>
        <v>0</v>
      </c>
      <c r="E462" s="81">
        <f t="shared" si="141"/>
        <v>16.666666666666668</v>
      </c>
      <c r="F462" s="90"/>
      <c r="G462" s="86">
        <f t="shared" si="137"/>
        <v>0</v>
      </c>
      <c r="H462" s="87">
        <f t="shared" si="138"/>
        <v>0</v>
      </c>
      <c r="I462" s="87" t="str">
        <f t="shared" si="139"/>
        <v/>
      </c>
      <c r="J462" s="88" t="str">
        <f t="shared" si="140"/>
        <v/>
      </c>
      <c r="T462" s="8"/>
      <c r="V462" s="9"/>
      <c r="W462" s="60"/>
    </row>
    <row r="463" spans="1:527" ht="18" customHeight="1" x14ac:dyDescent="0.25">
      <c r="A463" s="85" t="str">
        <f>Config!$B$21</f>
        <v>JEPE</v>
      </c>
      <c r="B463" s="80">
        <f>METAS!$BC$38</f>
        <v>10</v>
      </c>
      <c r="C463" s="61">
        <f>ROUNDUP((B463/12)*Config!$C$6,0)</f>
        <v>2</v>
      </c>
      <c r="D463" s="80">
        <f>ACUMULADO!$BB$42</f>
        <v>0</v>
      </c>
      <c r="E463" s="81">
        <f t="shared" si="141"/>
        <v>16.666666666666668</v>
      </c>
      <c r="F463" s="90"/>
      <c r="G463" s="86">
        <f>IFERROR(ROUND(D463*100/B463,2),0)</f>
        <v>0</v>
      </c>
      <c r="H463" s="87">
        <f t="shared" si="138"/>
        <v>0</v>
      </c>
      <c r="I463" s="87" t="str">
        <f t="shared" si="139"/>
        <v/>
      </c>
      <c r="J463" s="88" t="str">
        <f t="shared" si="140"/>
        <v/>
      </c>
      <c r="T463" s="8"/>
      <c r="V463" s="9"/>
      <c r="W463" s="60"/>
    </row>
    <row r="464" spans="1:527" ht="18" customHeight="1" x14ac:dyDescent="0.25">
      <c r="A464" s="85" t="str">
        <f>Config!$B$22</f>
        <v>ROQU</v>
      </c>
      <c r="B464" s="80">
        <f>METAS!$BD$38</f>
        <v>2</v>
      </c>
      <c r="C464" s="61">
        <f>ROUNDUP((B464/12)*Config!$C$6,0)</f>
        <v>1</v>
      </c>
      <c r="D464" s="80">
        <f>ACUMULADO!$BC$42</f>
        <v>0</v>
      </c>
      <c r="E464" s="81">
        <f t="shared" si="141"/>
        <v>16.666666666666668</v>
      </c>
      <c r="F464" s="90"/>
      <c r="G464" s="86">
        <f>IFERROR(ROUND(D464*100/B464,2),0)</f>
        <v>0</v>
      </c>
      <c r="H464" s="87">
        <f t="shared" si="138"/>
        <v>0</v>
      </c>
      <c r="I464" s="87" t="str">
        <f t="shared" si="139"/>
        <v/>
      </c>
      <c r="J464" s="88" t="str">
        <f t="shared" si="140"/>
        <v/>
      </c>
      <c r="T464" s="8"/>
      <c r="V464" s="9"/>
      <c r="W464" s="60"/>
    </row>
    <row r="465" spans="1:527" ht="18" customHeight="1" x14ac:dyDescent="0.25">
      <c r="A465" s="85" t="str">
        <f>Config!$B$23</f>
        <v>CALZ</v>
      </c>
      <c r="B465" s="80">
        <f>METAS!$BE$38</f>
        <v>2</v>
      </c>
      <c r="C465" s="61">
        <f>ROUNDUP((B465/12)*Config!$C$6,0)</f>
        <v>1</v>
      </c>
      <c r="D465" s="80">
        <f>ACUMULADO!$BD$42</f>
        <v>0</v>
      </c>
      <c r="E465" s="81">
        <f t="shared" si="141"/>
        <v>16.666666666666668</v>
      </c>
      <c r="F465" s="90"/>
      <c r="G465" s="86">
        <f t="shared" ref="G465:G466" si="142">IFERROR(ROUND(D465*100/B465,2),0)</f>
        <v>0</v>
      </c>
      <c r="H465" s="87">
        <f t="shared" si="138"/>
        <v>0</v>
      </c>
      <c r="I465" s="87" t="str">
        <f t="shared" si="139"/>
        <v/>
      </c>
      <c r="J465" s="88" t="str">
        <f t="shared" si="140"/>
        <v/>
      </c>
      <c r="T465" s="8"/>
      <c r="W465" s="60"/>
    </row>
    <row r="466" spans="1:527" ht="18" customHeight="1" x14ac:dyDescent="0.25">
      <c r="A466" s="85" t="str">
        <f>Config!$B$24</f>
        <v>PUEB</v>
      </c>
      <c r="B466" s="80">
        <f>METAS!$BF$38</f>
        <v>0</v>
      </c>
      <c r="C466" s="61">
        <f>ROUNDUP((B466/12)*Config!$C$6,0)</f>
        <v>0</v>
      </c>
      <c r="D466" s="80">
        <f>ACUMULADO!$BE$42</f>
        <v>0</v>
      </c>
      <c r="E466" s="81">
        <f t="shared" si="141"/>
        <v>16.666666666666668</v>
      </c>
      <c r="F466" s="90"/>
      <c r="G466" s="86">
        <f t="shared" si="142"/>
        <v>0</v>
      </c>
      <c r="H466" s="87">
        <f t="shared" si="138"/>
        <v>0</v>
      </c>
      <c r="I466" s="87" t="str">
        <f t="shared" si="139"/>
        <v/>
      </c>
      <c r="J466" s="88" t="str">
        <f t="shared" si="140"/>
        <v/>
      </c>
      <c r="T466" s="8"/>
      <c r="W466" s="60"/>
    </row>
    <row r="467" spans="1:527" ht="18" customHeight="1" x14ac:dyDescent="0.25">
      <c r="A467" s="91"/>
      <c r="B467" s="65"/>
      <c r="D467" s="63"/>
      <c r="E467" s="65"/>
      <c r="I467" s="65"/>
      <c r="J467" s="65"/>
      <c r="T467" s="8"/>
      <c r="W467" s="60"/>
    </row>
    <row r="468" spans="1:527" ht="18" customHeight="1" x14ac:dyDescent="0.25">
      <c r="A468" s="91"/>
      <c r="B468" s="65"/>
      <c r="D468" s="65"/>
      <c r="E468" s="65"/>
      <c r="I468" s="65"/>
      <c r="J468" s="65"/>
      <c r="T468" s="8"/>
      <c r="W468" s="60"/>
    </row>
    <row r="469" spans="1:527" ht="18" customHeight="1" x14ac:dyDescent="0.25">
      <c r="A469" s="91"/>
      <c r="B469" s="65"/>
      <c r="D469" s="65"/>
      <c r="E469" s="65"/>
      <c r="I469" s="65"/>
      <c r="J469" s="65"/>
      <c r="T469" s="8"/>
      <c r="W469" s="60"/>
    </row>
    <row r="470" spans="1:527" ht="18" customHeight="1" x14ac:dyDescent="0.25">
      <c r="A470" s="91"/>
      <c r="B470" s="65"/>
      <c r="D470" s="65"/>
      <c r="E470" s="65"/>
      <c r="I470" s="65"/>
      <c r="J470" s="65"/>
      <c r="T470" s="8"/>
      <c r="W470" s="60"/>
    </row>
    <row r="471" spans="1:527" ht="18" customHeight="1" x14ac:dyDescent="0.25">
      <c r="A471" s="91"/>
      <c r="B471" s="65"/>
      <c r="D471" s="65"/>
      <c r="E471" s="65"/>
      <c r="I471" s="65"/>
      <c r="J471" s="65"/>
      <c r="T471" s="8"/>
      <c r="W471" s="60"/>
    </row>
    <row r="472" spans="1:527" ht="18" customHeight="1" x14ac:dyDescent="0.25">
      <c r="A472" s="94"/>
      <c r="B472" s="65"/>
      <c r="D472" s="65"/>
      <c r="E472" s="65"/>
      <c r="I472" s="65"/>
      <c r="J472" s="65"/>
      <c r="T472" s="8"/>
      <c r="W472" s="60"/>
      <c r="PN472">
        <v>0</v>
      </c>
      <c r="PO472">
        <v>0</v>
      </c>
      <c r="PP472">
        <v>0</v>
      </c>
      <c r="PQ472">
        <v>0</v>
      </c>
      <c r="PR472">
        <v>0</v>
      </c>
      <c r="PS472">
        <v>0</v>
      </c>
      <c r="PT472">
        <v>0</v>
      </c>
      <c r="PU472">
        <v>0</v>
      </c>
      <c r="PV472">
        <v>0</v>
      </c>
      <c r="PW472">
        <v>0</v>
      </c>
      <c r="PX472">
        <v>0</v>
      </c>
      <c r="PY472">
        <v>0</v>
      </c>
      <c r="PZ472">
        <v>0</v>
      </c>
      <c r="QA472">
        <v>0</v>
      </c>
      <c r="QB472">
        <v>0</v>
      </c>
      <c r="QC472">
        <v>0</v>
      </c>
      <c r="QD472">
        <v>0</v>
      </c>
      <c r="QE472">
        <v>0</v>
      </c>
      <c r="QF472">
        <v>0</v>
      </c>
      <c r="QG472">
        <v>0</v>
      </c>
      <c r="QH472">
        <v>0</v>
      </c>
      <c r="QI472">
        <v>0</v>
      </c>
      <c r="QJ472">
        <v>0</v>
      </c>
      <c r="QK472">
        <v>0</v>
      </c>
      <c r="QL472">
        <v>0</v>
      </c>
      <c r="QM472">
        <v>0</v>
      </c>
      <c r="QN472">
        <v>0</v>
      </c>
      <c r="QO472">
        <v>0</v>
      </c>
      <c r="QP472">
        <v>0</v>
      </c>
      <c r="QQ472">
        <v>0</v>
      </c>
      <c r="QR472">
        <v>0</v>
      </c>
      <c r="QS472">
        <v>0</v>
      </c>
      <c r="QT472">
        <v>0</v>
      </c>
      <c r="QU472">
        <v>0</v>
      </c>
      <c r="QV472">
        <v>0</v>
      </c>
      <c r="QW472">
        <v>0</v>
      </c>
      <c r="QX472">
        <v>0</v>
      </c>
      <c r="QY472">
        <v>0</v>
      </c>
      <c r="QZ472">
        <v>0</v>
      </c>
      <c r="RA472">
        <v>0</v>
      </c>
      <c r="RB472">
        <v>0</v>
      </c>
      <c r="RC472">
        <v>0</v>
      </c>
      <c r="RD472">
        <v>0</v>
      </c>
      <c r="RE472">
        <v>0</v>
      </c>
      <c r="RF472">
        <v>0</v>
      </c>
      <c r="RG472">
        <v>0</v>
      </c>
      <c r="RH472">
        <v>0</v>
      </c>
      <c r="RI472">
        <v>0</v>
      </c>
      <c r="RJ472">
        <v>0</v>
      </c>
      <c r="RK472">
        <v>0</v>
      </c>
      <c r="RL472">
        <v>0</v>
      </c>
      <c r="RM472">
        <v>0</v>
      </c>
      <c r="RN472">
        <v>0</v>
      </c>
      <c r="RO472">
        <v>0</v>
      </c>
      <c r="RP472">
        <v>0</v>
      </c>
      <c r="RQ472">
        <v>0</v>
      </c>
      <c r="RR472">
        <v>0</v>
      </c>
      <c r="RS472">
        <v>0</v>
      </c>
      <c r="RT472">
        <v>0</v>
      </c>
      <c r="RU472">
        <v>0</v>
      </c>
      <c r="RV472">
        <v>0</v>
      </c>
      <c r="RW472">
        <v>0</v>
      </c>
      <c r="RX472">
        <v>0</v>
      </c>
      <c r="RY472">
        <v>0</v>
      </c>
      <c r="RZ472">
        <v>0</v>
      </c>
      <c r="SA472">
        <v>0</v>
      </c>
      <c r="SB472">
        <v>0</v>
      </c>
      <c r="SC472">
        <v>0</v>
      </c>
      <c r="SD472">
        <v>0</v>
      </c>
      <c r="SE472">
        <v>0</v>
      </c>
      <c r="SF472">
        <v>0</v>
      </c>
      <c r="SG472">
        <v>0</v>
      </c>
      <c r="SH472">
        <v>0</v>
      </c>
      <c r="SI472">
        <v>0</v>
      </c>
      <c r="SJ472">
        <v>0</v>
      </c>
      <c r="SK472">
        <v>0</v>
      </c>
      <c r="SL472">
        <v>0</v>
      </c>
      <c r="SM472">
        <v>0</v>
      </c>
      <c r="SN472">
        <v>0</v>
      </c>
      <c r="SO472">
        <v>0</v>
      </c>
      <c r="SP472">
        <v>0</v>
      </c>
      <c r="SQ472">
        <v>0</v>
      </c>
      <c r="SR472">
        <v>0</v>
      </c>
      <c r="SS472">
        <v>0</v>
      </c>
      <c r="ST472">
        <v>0</v>
      </c>
      <c r="SU472">
        <v>0</v>
      </c>
      <c r="SV472">
        <v>0</v>
      </c>
      <c r="SW472">
        <v>0</v>
      </c>
      <c r="SX472">
        <v>0</v>
      </c>
      <c r="SY472">
        <v>0</v>
      </c>
      <c r="SZ472">
        <v>0</v>
      </c>
      <c r="TA472">
        <v>0</v>
      </c>
      <c r="TB472">
        <v>0</v>
      </c>
      <c r="TC472">
        <v>0</v>
      </c>
      <c r="TD472">
        <v>0</v>
      </c>
      <c r="TE472">
        <v>0</v>
      </c>
      <c r="TF472">
        <v>0</v>
      </c>
      <c r="TG472">
        <v>0</v>
      </c>
    </row>
    <row r="473" spans="1:527" ht="18" customHeight="1" x14ac:dyDescent="0.25">
      <c r="A473" s="94"/>
      <c r="B473" s="65"/>
      <c r="D473" s="65"/>
      <c r="E473" s="65"/>
      <c r="I473" s="65"/>
      <c r="J473" s="65"/>
      <c r="T473" s="8"/>
      <c r="W473" s="60"/>
    </row>
    <row r="474" spans="1:527" ht="18" customHeight="1" x14ac:dyDescent="0.25">
      <c r="A474" s="94"/>
      <c r="B474" s="65"/>
      <c r="D474" s="65"/>
      <c r="E474" s="65"/>
      <c r="I474" s="65"/>
      <c r="J474" s="65"/>
      <c r="T474" s="8"/>
      <c r="W474" s="60"/>
    </row>
    <row r="475" spans="1:527" ht="18" customHeight="1" x14ac:dyDescent="0.25">
      <c r="A475" s="66" t="str">
        <f>METAS!B39</f>
        <v>DOCENTES COMPROMETIDOS QUE DESARROLLAN ACCIONES PARA LA PROMOCIÓN DE LA ALIMENTACIÓN SALUDABLE, ACTIVIDAD FISICA, SALUD OCULAR Y SALUD BUCAL</v>
      </c>
      <c r="I475" s="65"/>
      <c r="J475" s="65"/>
      <c r="K475" t="s">
        <v>544</v>
      </c>
      <c r="T475" s="8"/>
      <c r="V475" s="59" t="str">
        <f>A475</f>
        <v>DOCENTES COMPROMETIDOS QUE DESARROLLAN ACCIONES PARA LA PROMOCIÓN DE LA ALIMENTACIÓN SALUDABLE, ACTIVIDAD FISICA, SALUD OCULAR Y SALUD BUCAL</v>
      </c>
      <c r="W475" s="60"/>
    </row>
    <row r="476" spans="1:527" ht="48" customHeight="1" x14ac:dyDescent="0.25">
      <c r="A476" s="68" t="s">
        <v>2</v>
      </c>
      <c r="B476" s="69" t="s">
        <v>87</v>
      </c>
      <c r="C476" s="70" t="s">
        <v>69</v>
      </c>
      <c r="D476" s="69" t="s">
        <v>775</v>
      </c>
      <c r="E476" s="69" t="s">
        <v>1</v>
      </c>
      <c r="F476" s="71"/>
      <c r="G476" s="72" t="s">
        <v>9</v>
      </c>
      <c r="H476" s="73" t="str">
        <f>"DEFICIENTE &lt;= "&amp;$E$3</f>
        <v>DEFICIENTE &lt;= 15</v>
      </c>
      <c r="I476" s="73" t="str">
        <f>"PROCESO &gt; "&amp;$E$3&amp;"  -  &lt; "&amp;$F$3</f>
        <v>PROCESO &gt; 15  -  &lt; 16.7</v>
      </c>
      <c r="J476" s="73" t="str">
        <f>"OPTIMO &gt;= "&amp;$F$3</f>
        <v>OPTIMO &gt;= 16.7</v>
      </c>
      <c r="T476" s="8"/>
      <c r="V476" s="89" t="str">
        <f>$V$1&amp;"  "&amp;V475&amp;"  "&amp;$V$3&amp;"  "&amp;$V$2</f>
        <v>RED. MOYOBAMBA:  DOCENTES COMPROMETIDOS QUE DESARROLLAN ACCIONES PARA LA PROMOCIÓN DE LA ALIMENTACIÓN SALUDABLE, ACTIVIDAD FISICA, SALUD OCULAR Y SALUD BUCAL  - POR MICROREDES :   ENERO - FEBRERO 2024</v>
      </c>
      <c r="W476" s="60"/>
    </row>
    <row r="477" spans="1:527" ht="18" customHeight="1" thickBot="1" x14ac:dyDescent="0.3">
      <c r="A477" s="74" t="str">
        <f>Config!$B$15</f>
        <v>RED</v>
      </c>
      <c r="B477" s="75">
        <f>SUM(B478:B486)</f>
        <v>558</v>
      </c>
      <c r="C477" s="75">
        <f>SUM(C478:C486)</f>
        <v>95</v>
      </c>
      <c r="D477" s="75">
        <f>SUM(D478:D486)</f>
        <v>0</v>
      </c>
      <c r="E477" s="75">
        <f>Config!$C$9</f>
        <v>16.666666666666668</v>
      </c>
      <c r="F477" s="76"/>
      <c r="G477" s="75">
        <f t="shared" ref="G477:G482" si="143">IFERROR(ROUND(D477*100/B477,2),0)</f>
        <v>0</v>
      </c>
      <c r="H477" s="77">
        <f t="shared" ref="H477:H486" si="144">IF(G477&lt;=$E$3,G477,"")</f>
        <v>0</v>
      </c>
      <c r="I477" s="77" t="str">
        <f t="shared" ref="I477:I486" si="145">IF(G477&gt;$E$3,IF(G477&lt;$F$3,G477,""),"")</f>
        <v/>
      </c>
      <c r="J477" s="75" t="str">
        <f t="shared" ref="J477:J486" si="146">IF(G477&gt;=$F$3,G477,"")</f>
        <v/>
      </c>
      <c r="T477" s="8"/>
      <c r="V477" s="59"/>
      <c r="W477" s="60"/>
    </row>
    <row r="478" spans="1:527" ht="18" customHeight="1" x14ac:dyDescent="0.25">
      <c r="A478" s="79" t="str">
        <f>Config!$B$16</f>
        <v>HOSP</v>
      </c>
      <c r="B478" s="80">
        <f>METAS!$AW$39</f>
        <v>0</v>
      </c>
      <c r="C478" s="80">
        <f>ROUNDUP((B478/12)*Config!$C$6,0)</f>
        <v>0</v>
      </c>
      <c r="D478" s="80">
        <f>ACUMULADO!$AV$43</f>
        <v>0</v>
      </c>
      <c r="E478" s="81">
        <f>E477</f>
        <v>16.666666666666668</v>
      </c>
      <c r="F478" s="81"/>
      <c r="G478" s="82">
        <f t="shared" si="143"/>
        <v>0</v>
      </c>
      <c r="H478" s="83">
        <f t="shared" si="144"/>
        <v>0</v>
      </c>
      <c r="I478" s="83" t="str">
        <f t="shared" si="145"/>
        <v/>
      </c>
      <c r="J478" s="84" t="str">
        <f t="shared" si="146"/>
        <v/>
      </c>
      <c r="T478" s="8"/>
      <c r="V478" s="59"/>
      <c r="W478" s="60"/>
    </row>
    <row r="479" spans="1:527" ht="18" customHeight="1" x14ac:dyDescent="0.25">
      <c r="A479" s="85" t="str">
        <f>Config!$B$17</f>
        <v>LLUI</v>
      </c>
      <c r="B479" s="80">
        <f>METAS!$AY$39</f>
        <v>54</v>
      </c>
      <c r="C479" s="61">
        <f>ROUNDUP((B479/12)*Config!$C$6,0)</f>
        <v>9</v>
      </c>
      <c r="D479" s="80">
        <f>ACUMULADO!$AX$43</f>
        <v>0</v>
      </c>
      <c r="E479" s="81">
        <f t="shared" ref="E479:E486" si="147">E478</f>
        <v>16.666666666666668</v>
      </c>
      <c r="F479" s="90"/>
      <c r="G479" s="86">
        <f t="shared" si="143"/>
        <v>0</v>
      </c>
      <c r="H479" s="87">
        <f t="shared" si="144"/>
        <v>0</v>
      </c>
      <c r="I479" s="87" t="str">
        <f t="shared" si="145"/>
        <v/>
      </c>
      <c r="J479" s="88" t="str">
        <f t="shared" si="146"/>
        <v/>
      </c>
      <c r="T479" s="8"/>
      <c r="V479" s="59"/>
      <c r="W479" s="60"/>
    </row>
    <row r="480" spans="1:527" ht="18" customHeight="1" x14ac:dyDescent="0.25">
      <c r="A480" s="85" t="str">
        <f>Config!$B$18</f>
        <v>JERI</v>
      </c>
      <c r="B480" s="80">
        <f>METAS!$AZ$39</f>
        <v>42</v>
      </c>
      <c r="C480" s="61">
        <f>ROUNDUP((B480/12)*Config!$C$6,0)</f>
        <v>7</v>
      </c>
      <c r="D480" s="80">
        <f>ACUMULADO!$AY$43</f>
        <v>0</v>
      </c>
      <c r="E480" s="81">
        <f t="shared" si="147"/>
        <v>16.666666666666668</v>
      </c>
      <c r="F480" s="90"/>
      <c r="G480" s="86">
        <f t="shared" si="143"/>
        <v>0</v>
      </c>
      <c r="H480" s="87">
        <f t="shared" si="144"/>
        <v>0</v>
      </c>
      <c r="I480" s="87" t="str">
        <f t="shared" si="145"/>
        <v/>
      </c>
      <c r="J480" s="88" t="str">
        <f t="shared" si="146"/>
        <v/>
      </c>
      <c r="T480" s="8"/>
      <c r="U480" s="8"/>
      <c r="V480" s="59"/>
    </row>
    <row r="481" spans="1:527" s="8" customFormat="1" ht="18" customHeight="1" x14ac:dyDescent="0.25">
      <c r="A481" s="85" t="str">
        <f>Config!$B$19</f>
        <v>YANT</v>
      </c>
      <c r="B481" s="80">
        <f>METAS!$BA$39</f>
        <v>26</v>
      </c>
      <c r="C481" s="61">
        <f>ROUNDUP((B481/12)*Config!$C$6,0)</f>
        <v>5</v>
      </c>
      <c r="D481" s="80">
        <f>ACUMULADO!$AZ$43</f>
        <v>0</v>
      </c>
      <c r="E481" s="81">
        <f t="shared" si="147"/>
        <v>16.666666666666668</v>
      </c>
      <c r="F481" s="90"/>
      <c r="G481" s="86">
        <f t="shared" si="143"/>
        <v>0</v>
      </c>
      <c r="H481" s="87">
        <f t="shared" si="144"/>
        <v>0</v>
      </c>
      <c r="I481" s="87" t="str">
        <f t="shared" si="145"/>
        <v/>
      </c>
      <c r="J481" s="88" t="str">
        <f t="shared" si="146"/>
        <v/>
      </c>
      <c r="K481"/>
      <c r="L481"/>
      <c r="M481"/>
      <c r="N481"/>
      <c r="O481"/>
      <c r="P481"/>
      <c r="Q481"/>
      <c r="R481"/>
      <c r="S481"/>
      <c r="V481" s="59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</row>
    <row r="482" spans="1:527" s="8" customFormat="1" ht="18" customHeight="1" x14ac:dyDescent="0.25">
      <c r="A482" s="85" t="str">
        <f>Config!$B$20</f>
        <v>SORI</v>
      </c>
      <c r="B482" s="80">
        <f>METAS!$BB$39</f>
        <v>186</v>
      </c>
      <c r="C482" s="61">
        <f>ROUNDUP((B482/12)*Config!$C$6,0)</f>
        <v>31</v>
      </c>
      <c r="D482" s="80">
        <f>ACUMULADO!$BA$43</f>
        <v>0</v>
      </c>
      <c r="E482" s="81">
        <f t="shared" si="147"/>
        <v>16.666666666666668</v>
      </c>
      <c r="F482" s="90"/>
      <c r="G482" s="86">
        <f t="shared" si="143"/>
        <v>0</v>
      </c>
      <c r="H482" s="87">
        <f t="shared" si="144"/>
        <v>0</v>
      </c>
      <c r="I482" s="87" t="str">
        <f t="shared" si="145"/>
        <v/>
      </c>
      <c r="J482" s="88" t="str">
        <f t="shared" si="146"/>
        <v/>
      </c>
      <c r="K482"/>
      <c r="L482"/>
      <c r="M482"/>
      <c r="N482"/>
      <c r="O482"/>
      <c r="P482"/>
      <c r="Q482"/>
      <c r="R482"/>
      <c r="S482"/>
      <c r="V482" s="59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</row>
    <row r="483" spans="1:527" s="8" customFormat="1" ht="18" customHeight="1" x14ac:dyDescent="0.25">
      <c r="A483" s="85" t="str">
        <f>Config!$B$21</f>
        <v>JEPE</v>
      </c>
      <c r="B483" s="80">
        <f>METAS!$BC$39</f>
        <v>174</v>
      </c>
      <c r="C483" s="61">
        <f>ROUNDUP((B483/12)*Config!$C$6,0)</f>
        <v>29</v>
      </c>
      <c r="D483" s="80">
        <f>ACUMULADO!$BB$43</f>
        <v>0</v>
      </c>
      <c r="E483" s="81">
        <f t="shared" si="147"/>
        <v>16.666666666666668</v>
      </c>
      <c r="F483" s="90"/>
      <c r="G483" s="86">
        <f>IFERROR(ROUND(D483*100/B483,2),0)</f>
        <v>0</v>
      </c>
      <c r="H483" s="87">
        <f t="shared" si="144"/>
        <v>0</v>
      </c>
      <c r="I483" s="87" t="str">
        <f t="shared" si="145"/>
        <v/>
      </c>
      <c r="J483" s="88" t="str">
        <f t="shared" si="146"/>
        <v/>
      </c>
      <c r="K483"/>
      <c r="L483"/>
      <c r="M483"/>
      <c r="N483"/>
      <c r="O483"/>
      <c r="P483"/>
      <c r="Q483"/>
      <c r="R483"/>
      <c r="S483"/>
      <c r="U483" s="58"/>
      <c r="V483" s="59"/>
      <c r="W483" s="60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</row>
    <row r="484" spans="1:527" s="8" customFormat="1" ht="18" customHeight="1" x14ac:dyDescent="0.25">
      <c r="A484" s="85" t="str">
        <f>Config!$B$22</f>
        <v>ROQU</v>
      </c>
      <c r="B484" s="80">
        <f>METAS!$BD$39</f>
        <v>24</v>
      </c>
      <c r="C484" s="61">
        <f>ROUNDUP((B484/12)*Config!$C$6,0)</f>
        <v>4</v>
      </c>
      <c r="D484" s="80">
        <f>ACUMULADO!$BC$43</f>
        <v>0</v>
      </c>
      <c r="E484" s="81">
        <f t="shared" si="147"/>
        <v>16.666666666666668</v>
      </c>
      <c r="F484" s="90"/>
      <c r="G484" s="86">
        <f>IFERROR(ROUND(D484*100/B484,2),0)</f>
        <v>0</v>
      </c>
      <c r="H484" s="87">
        <f t="shared" si="144"/>
        <v>0</v>
      </c>
      <c r="I484" s="87" t="str">
        <f t="shared" si="145"/>
        <v/>
      </c>
      <c r="J484" s="88" t="str">
        <f t="shared" si="146"/>
        <v/>
      </c>
      <c r="K484"/>
      <c r="L484"/>
      <c r="M484"/>
      <c r="N484"/>
      <c r="O484"/>
      <c r="P484"/>
      <c r="Q484"/>
      <c r="R484"/>
      <c r="S484"/>
      <c r="U484" s="58"/>
      <c r="V484" s="9"/>
      <c r="W484" s="60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</row>
    <row r="485" spans="1:527" s="8" customFormat="1" ht="18" customHeight="1" x14ac:dyDescent="0.25">
      <c r="A485" s="85" t="str">
        <f>Config!$B$23</f>
        <v>CALZ</v>
      </c>
      <c r="B485" s="80">
        <f>METAS!$BE$39</f>
        <v>26</v>
      </c>
      <c r="C485" s="61">
        <f>ROUNDUP((B485/12)*Config!$C$6,0)</f>
        <v>5</v>
      </c>
      <c r="D485" s="80">
        <f>ACUMULADO!$BD$43</f>
        <v>0</v>
      </c>
      <c r="E485" s="81">
        <f t="shared" si="147"/>
        <v>16.666666666666668</v>
      </c>
      <c r="F485" s="90"/>
      <c r="G485" s="86">
        <f t="shared" ref="G485:G486" si="148">IFERROR(ROUND(D485*100/B485,2),0)</f>
        <v>0</v>
      </c>
      <c r="H485" s="87">
        <f t="shared" si="144"/>
        <v>0</v>
      </c>
      <c r="I485" s="87" t="str">
        <f t="shared" si="145"/>
        <v/>
      </c>
      <c r="J485" s="88" t="str">
        <f t="shared" si="146"/>
        <v/>
      </c>
      <c r="K485"/>
      <c r="L485"/>
      <c r="M485"/>
      <c r="N485"/>
      <c r="O485"/>
      <c r="P485"/>
      <c r="Q485"/>
      <c r="R485"/>
      <c r="S485"/>
      <c r="V485" s="9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</row>
    <row r="486" spans="1:527" s="8" customFormat="1" ht="18" customHeight="1" x14ac:dyDescent="0.25">
      <c r="A486" s="85" t="str">
        <f>Config!$B$24</f>
        <v>PUEB</v>
      </c>
      <c r="B486" s="80">
        <f>METAS!$BF$39</f>
        <v>26</v>
      </c>
      <c r="C486" s="61">
        <f>ROUNDUP((B486/12)*Config!$C$6,0)</f>
        <v>5</v>
      </c>
      <c r="D486" s="80">
        <f>ACUMULADO!$BE$43</f>
        <v>0</v>
      </c>
      <c r="E486" s="81">
        <f t="shared" si="147"/>
        <v>16.666666666666668</v>
      </c>
      <c r="F486" s="90"/>
      <c r="G486" s="86">
        <f t="shared" si="148"/>
        <v>0</v>
      </c>
      <c r="H486" s="87">
        <f t="shared" si="144"/>
        <v>0</v>
      </c>
      <c r="I486" s="87" t="str">
        <f t="shared" si="145"/>
        <v/>
      </c>
      <c r="J486" s="88" t="str">
        <f t="shared" si="146"/>
        <v/>
      </c>
      <c r="K486"/>
      <c r="L486"/>
      <c r="M486"/>
      <c r="N486"/>
      <c r="O486"/>
      <c r="P486"/>
      <c r="Q486"/>
      <c r="R486"/>
      <c r="S486"/>
      <c r="U486" s="58"/>
      <c r="V486" s="9"/>
      <c r="W486" s="60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</row>
    <row r="487" spans="1:527" s="8" customFormat="1" ht="18" customHeight="1" x14ac:dyDescent="0.25">
      <c r="A487" s="4"/>
      <c r="B487"/>
      <c r="C487"/>
      <c r="D487" s="63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V487" s="78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</row>
    <row r="488" spans="1:527" s="8" customFormat="1" ht="18" customHeight="1" x14ac:dyDescent="0.25">
      <c r="A488" s="4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V488" s="7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</row>
    <row r="489" spans="1:527" s="8" customFormat="1" ht="18" customHeight="1" x14ac:dyDescent="0.25">
      <c r="A489" s="4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V489" s="78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</row>
    <row r="490" spans="1:527" s="8" customFormat="1" ht="18" customHeight="1" x14ac:dyDescent="0.25">
      <c r="A490" s="4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V490" s="78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</row>
    <row r="491" spans="1:527" s="8" customFormat="1" ht="18" customHeight="1" x14ac:dyDescent="0.25">
      <c r="A491" s="91"/>
      <c r="B491" s="65"/>
      <c r="C491" s="63"/>
      <c r="D491" s="65"/>
      <c r="E491" s="65"/>
      <c r="F491" s="65"/>
      <c r="G491" s="65"/>
      <c r="H491" s="65"/>
      <c r="I491" s="65"/>
      <c r="J491" s="65"/>
      <c r="K491"/>
      <c r="L491"/>
      <c r="M491"/>
      <c r="N491"/>
      <c r="O491"/>
      <c r="P491"/>
      <c r="Q491"/>
      <c r="R491"/>
      <c r="S491"/>
      <c r="U491" s="58"/>
      <c r="V491" s="78"/>
      <c r="W491" s="60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</row>
    <row r="492" spans="1:527" s="8" customFormat="1" ht="18" customHeight="1" x14ac:dyDescent="0.25">
      <c r="A492" s="91"/>
      <c r="B492" s="65"/>
      <c r="C492" s="63"/>
      <c r="D492" s="65"/>
      <c r="E492" s="65"/>
      <c r="F492" s="65"/>
      <c r="G492" s="65"/>
      <c r="H492" s="499"/>
      <c r="I492" s="499"/>
      <c r="J492" s="499"/>
      <c r="K492"/>
      <c r="L492"/>
      <c r="M492"/>
      <c r="N492"/>
      <c r="O492"/>
      <c r="P492"/>
      <c r="Q492"/>
      <c r="R492"/>
      <c r="S492"/>
      <c r="U492" s="58"/>
      <c r="V492" s="9"/>
      <c r="W492" s="60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</row>
    <row r="493" spans="1:527" s="8" customFormat="1" ht="18" customHeight="1" x14ac:dyDescent="0.25">
      <c r="A493" s="91"/>
      <c r="B493" s="65"/>
      <c r="C493" s="63"/>
      <c r="D493" s="65"/>
      <c r="E493" s="65"/>
      <c r="F493" s="65"/>
      <c r="G493" s="65"/>
      <c r="H493" s="500"/>
      <c r="I493" s="500"/>
      <c r="J493" s="500"/>
      <c r="K493"/>
      <c r="L493"/>
      <c r="M493"/>
      <c r="N493"/>
      <c r="O493"/>
      <c r="P493"/>
      <c r="Q493"/>
      <c r="R493"/>
      <c r="S493"/>
      <c r="U493" s="58"/>
      <c r="V493" s="9"/>
      <c r="W493" s="60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</row>
    <row r="494" spans="1:527" s="8" customFormat="1" ht="18" customHeight="1" x14ac:dyDescent="0.25">
      <c r="A494" s="4"/>
      <c r="B494" s="96"/>
      <c r="C494" s="95"/>
      <c r="D494" s="96"/>
      <c r="E494" s="96"/>
      <c r="F494" s="97"/>
      <c r="G494" s="65"/>
      <c r="H494" s="500"/>
      <c r="I494" s="500"/>
      <c r="J494" s="500"/>
      <c r="K494"/>
      <c r="L494"/>
      <c r="M494"/>
      <c r="N494"/>
      <c r="O494"/>
      <c r="P494"/>
      <c r="Q494"/>
      <c r="R494"/>
      <c r="S494"/>
      <c r="U494" s="58"/>
      <c r="V494" s="78"/>
      <c r="W494" s="60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</row>
    <row r="495" spans="1:527" s="8" customFormat="1" ht="18" customHeight="1" x14ac:dyDescent="0.25">
      <c r="A495" s="66" t="str">
        <f>METAS!B40</f>
        <v>LIDERES COMUNITARIOS CAPACITADOS REALIZAN VIGILANCIA CIUDADANA PARA LA REDUCCIÓN DE LA CONTAMINACIÓN POR METALES PESADOS, SUSTANCIAS QUÍMICAS E HIDROCARBUROS</v>
      </c>
      <c r="B495" s="96"/>
      <c r="C495" s="95"/>
      <c r="D495" s="96"/>
      <c r="E495" s="96"/>
      <c r="F495" s="97"/>
      <c r="G495" s="65"/>
      <c r="H495" s="65"/>
      <c r="I495" s="65"/>
      <c r="J495" s="65"/>
      <c r="K495" t="s">
        <v>544</v>
      </c>
      <c r="L495"/>
      <c r="M495"/>
      <c r="N495"/>
      <c r="O495"/>
      <c r="P495"/>
      <c r="Q495"/>
      <c r="R495"/>
      <c r="S495"/>
      <c r="U495" s="58"/>
      <c r="V495" s="59" t="str">
        <f>A495</f>
        <v>LIDERES COMUNITARIOS CAPACITADOS REALIZAN VIGILANCIA CIUDADANA PARA LA REDUCCIÓN DE LA CONTAMINACIÓN POR METALES PESADOS, SUSTANCIAS QUÍMICAS E HIDROCARBUROS</v>
      </c>
      <c r="W495" s="60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</row>
    <row r="496" spans="1:527" s="8" customFormat="1" ht="48" customHeight="1" x14ac:dyDescent="0.25">
      <c r="A496" s="68" t="s">
        <v>2</v>
      </c>
      <c r="B496" s="69" t="s">
        <v>87</v>
      </c>
      <c r="C496" s="70" t="s">
        <v>69</v>
      </c>
      <c r="D496" s="69" t="s">
        <v>775</v>
      </c>
      <c r="E496" s="69" t="s">
        <v>1</v>
      </c>
      <c r="F496" s="71"/>
      <c r="G496" s="72" t="s">
        <v>9</v>
      </c>
      <c r="H496" s="73" t="str">
        <f>"DEFICIENTE &lt;= "&amp;$E$3</f>
        <v>DEFICIENTE &lt;= 15</v>
      </c>
      <c r="I496" s="73" t="str">
        <f>"PROCESO &gt; "&amp;$E$3&amp;"  -  &lt; "&amp;$F$3</f>
        <v>PROCESO &gt; 15  -  &lt; 16.7</v>
      </c>
      <c r="J496" s="73" t="str">
        <f>"OPTIMO &gt;= "&amp;$F$3</f>
        <v>OPTIMO &gt;= 16.7</v>
      </c>
      <c r="K496"/>
      <c r="L496"/>
      <c r="M496"/>
      <c r="N496"/>
      <c r="O496"/>
      <c r="P496"/>
      <c r="Q496"/>
      <c r="R496"/>
      <c r="S496"/>
      <c r="U496" s="58"/>
      <c r="V496" s="89" t="str">
        <f>$V$1&amp;"  "&amp;V495&amp;"  "&amp;$V$3&amp;"  "&amp;$V$2</f>
        <v>RED. MOYOBAMBA:  LIDERES COMUNITARIOS CAPACITADOS REALIZAN VIGILANCIA CIUDADANA PARA LA REDUCCIÓN DE LA CONTAMINACIÓN POR METALES PESADOS, SUSTANCIAS QUÍMICAS E HIDROCARBUROS  - POR MICROREDES :   ENERO - FEBRERO 2024</v>
      </c>
      <c r="W496" s="60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</row>
    <row r="497" spans="1:527" s="8" customFormat="1" ht="18" customHeight="1" thickBot="1" x14ac:dyDescent="0.3">
      <c r="A497" s="74" t="str">
        <f>Config!$B$15</f>
        <v>RED</v>
      </c>
      <c r="B497" s="75">
        <f>SUM(B498:B506)</f>
        <v>915</v>
      </c>
      <c r="C497" s="75">
        <f>SUM(C498:C506)</f>
        <v>157</v>
      </c>
      <c r="D497" s="75">
        <f>SUM(D498:D506)</f>
        <v>0</v>
      </c>
      <c r="E497" s="75">
        <f>Config!$C$9</f>
        <v>16.666666666666668</v>
      </c>
      <c r="F497" s="76"/>
      <c r="G497" s="75">
        <f t="shared" ref="G497:G500" si="149">IFERROR(ROUND(D497*100/B497,2),0)</f>
        <v>0</v>
      </c>
      <c r="H497" s="77">
        <f t="shared" ref="H497:H506" si="150">IF(G497&lt;=$E$3,G497,"")</f>
        <v>0</v>
      </c>
      <c r="I497" s="77" t="str">
        <f t="shared" ref="I497:I506" si="151">IF(G497&gt;$E$3,IF(G497&lt;$F$3,G497,""),"")</f>
        <v/>
      </c>
      <c r="J497" s="75" t="str">
        <f t="shared" ref="J497:J506" si="152">IF(G497&gt;=$F$3,G497,"")</f>
        <v/>
      </c>
      <c r="K497"/>
      <c r="L497"/>
      <c r="M497"/>
      <c r="N497"/>
      <c r="O497"/>
      <c r="P497"/>
      <c r="Q497"/>
      <c r="R497"/>
      <c r="S497"/>
      <c r="U497" s="58"/>
      <c r="V497" s="59"/>
      <c r="W497" s="60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</row>
    <row r="498" spans="1:527" s="8" customFormat="1" ht="18" customHeight="1" x14ac:dyDescent="0.25">
      <c r="A498" s="79" t="str">
        <f>Config!$B$16</f>
        <v>HOSP</v>
      </c>
      <c r="B498" s="80">
        <f>METAS!$AW$40</f>
        <v>0</v>
      </c>
      <c r="C498" s="80">
        <f>ROUNDUP((B498/12)*Config!$C$6,0)</f>
        <v>0</v>
      </c>
      <c r="D498" s="80">
        <f>ACUMULADO!$AV$44</f>
        <v>0</v>
      </c>
      <c r="E498" s="81">
        <f>E497</f>
        <v>16.666666666666668</v>
      </c>
      <c r="F498" s="81"/>
      <c r="G498" s="82">
        <f t="shared" si="149"/>
        <v>0</v>
      </c>
      <c r="H498" s="83">
        <f t="shared" si="150"/>
        <v>0</v>
      </c>
      <c r="I498" s="83" t="str">
        <f t="shared" si="151"/>
        <v/>
      </c>
      <c r="J498" s="84" t="str">
        <f t="shared" si="152"/>
        <v/>
      </c>
      <c r="K498"/>
      <c r="L498"/>
      <c r="M498"/>
      <c r="N498"/>
      <c r="O498"/>
      <c r="P498"/>
      <c r="Q498"/>
      <c r="R498"/>
      <c r="S498"/>
      <c r="U498" s="58"/>
      <c r="V498" s="59"/>
      <c r="W498" s="60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</row>
    <row r="499" spans="1:527" s="8" customFormat="1" ht="18" customHeight="1" x14ac:dyDescent="0.25">
      <c r="A499" s="85" t="str">
        <f>Config!$B$17</f>
        <v>LLUI</v>
      </c>
      <c r="B499" s="80">
        <f>METAS!$AY$40</f>
        <v>170</v>
      </c>
      <c r="C499" s="61">
        <f>ROUNDUP((B499/12)*Config!$C$6,0)</f>
        <v>29</v>
      </c>
      <c r="D499" s="80">
        <f>ACUMULADO!$AX$44</f>
        <v>0</v>
      </c>
      <c r="E499" s="81">
        <f t="shared" ref="E499:E506" si="153">E498</f>
        <v>16.666666666666668</v>
      </c>
      <c r="F499" s="90"/>
      <c r="G499" s="86">
        <f t="shared" si="149"/>
        <v>0</v>
      </c>
      <c r="H499" s="87">
        <f t="shared" si="150"/>
        <v>0</v>
      </c>
      <c r="I499" s="87" t="str">
        <f t="shared" si="151"/>
        <v/>
      </c>
      <c r="J499" s="88" t="str">
        <f t="shared" si="152"/>
        <v/>
      </c>
      <c r="K499"/>
      <c r="L499"/>
      <c r="M499"/>
      <c r="N499"/>
      <c r="O499"/>
      <c r="P499"/>
      <c r="Q499"/>
      <c r="R499"/>
      <c r="S499"/>
      <c r="U499" s="58"/>
      <c r="V499" s="59"/>
      <c r="W499" s="60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</row>
    <row r="500" spans="1:527" s="8" customFormat="1" ht="18" customHeight="1" x14ac:dyDescent="0.25">
      <c r="A500" s="85" t="str">
        <f>Config!$B$18</f>
        <v>JERI</v>
      </c>
      <c r="B500" s="80">
        <f>METAS!$AZ$40</f>
        <v>110</v>
      </c>
      <c r="C500" s="61">
        <f>ROUNDUP((B500/12)*Config!$C$6,0)</f>
        <v>19</v>
      </c>
      <c r="D500" s="80">
        <f>ACUMULADO!$AY$44</f>
        <v>0</v>
      </c>
      <c r="E500" s="81">
        <f t="shared" si="153"/>
        <v>16.666666666666668</v>
      </c>
      <c r="F500" s="90"/>
      <c r="G500" s="86">
        <f t="shared" si="149"/>
        <v>0</v>
      </c>
      <c r="H500" s="87">
        <f t="shared" si="150"/>
        <v>0</v>
      </c>
      <c r="I500" s="87" t="str">
        <f t="shared" si="151"/>
        <v/>
      </c>
      <c r="J500" s="88" t="str">
        <f t="shared" si="152"/>
        <v/>
      </c>
      <c r="K500"/>
      <c r="L500"/>
      <c r="M500"/>
      <c r="N500"/>
      <c r="O500"/>
      <c r="P500"/>
      <c r="Q500"/>
      <c r="R500"/>
      <c r="S500"/>
      <c r="U500" s="58"/>
      <c r="V500" s="59"/>
      <c r="W500" s="6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</row>
    <row r="501" spans="1:527" s="8" customFormat="1" ht="18" customHeight="1" x14ac:dyDescent="0.25">
      <c r="A501" s="85" t="str">
        <f>Config!$B$19</f>
        <v>YANT</v>
      </c>
      <c r="B501" s="80">
        <f>METAS!$BA$40</f>
        <v>80</v>
      </c>
      <c r="C501" s="61">
        <f>ROUNDUP((B501/12)*Config!$C$6,0)</f>
        <v>14</v>
      </c>
      <c r="D501" s="80">
        <f>ACUMULADO!$AZ$44</f>
        <v>0</v>
      </c>
      <c r="E501" s="81">
        <f t="shared" si="153"/>
        <v>16.666666666666668</v>
      </c>
      <c r="F501" s="90"/>
      <c r="G501" s="86">
        <f>IFERROR(ROUND(D501*100/B501,2),0)</f>
        <v>0</v>
      </c>
      <c r="H501" s="87">
        <f t="shared" si="150"/>
        <v>0</v>
      </c>
      <c r="I501" s="87" t="str">
        <f t="shared" si="151"/>
        <v/>
      </c>
      <c r="J501" s="88" t="str">
        <f t="shared" si="152"/>
        <v/>
      </c>
      <c r="K501"/>
      <c r="L501"/>
      <c r="M501"/>
      <c r="N501"/>
      <c r="O501"/>
      <c r="P501"/>
      <c r="Q501"/>
      <c r="R501"/>
      <c r="S501"/>
      <c r="U501" s="58"/>
      <c r="V501" s="59"/>
      <c r="W501" s="60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</row>
    <row r="502" spans="1:527" s="8" customFormat="1" ht="18" customHeight="1" x14ac:dyDescent="0.25">
      <c r="A502" s="85" t="str">
        <f>Config!$B$20</f>
        <v>SORI</v>
      </c>
      <c r="B502" s="80">
        <f>METAS!$BB$40</f>
        <v>180</v>
      </c>
      <c r="C502" s="61">
        <f>ROUNDUP((B502/12)*Config!$C$6,0)</f>
        <v>30</v>
      </c>
      <c r="D502" s="80">
        <f>ACUMULADO!$BA$44</f>
        <v>0</v>
      </c>
      <c r="E502" s="81">
        <f t="shared" si="153"/>
        <v>16.666666666666668</v>
      </c>
      <c r="F502" s="90"/>
      <c r="G502" s="86">
        <f t="shared" ref="G502" si="154">IFERROR(ROUND(D502*100/B502,2),0)</f>
        <v>0</v>
      </c>
      <c r="H502" s="87">
        <f t="shared" si="150"/>
        <v>0</v>
      </c>
      <c r="I502" s="87" t="str">
        <f t="shared" si="151"/>
        <v/>
      </c>
      <c r="J502" s="88" t="str">
        <f t="shared" si="152"/>
        <v/>
      </c>
      <c r="K502"/>
      <c r="L502"/>
      <c r="M502"/>
      <c r="N502"/>
      <c r="O502"/>
      <c r="P502"/>
      <c r="Q502"/>
      <c r="R502"/>
      <c r="S502"/>
      <c r="U502" s="58"/>
      <c r="V502" s="59"/>
      <c r="W502" s="60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</row>
    <row r="503" spans="1:527" s="8" customFormat="1" ht="18" customHeight="1" x14ac:dyDescent="0.25">
      <c r="A503" s="85" t="str">
        <f>Config!$B$21</f>
        <v>JEPE</v>
      </c>
      <c r="B503" s="80">
        <f>METAS!$BC$40</f>
        <v>145</v>
      </c>
      <c r="C503" s="61">
        <f>ROUNDUP((B503/12)*Config!$C$6,0)</f>
        <v>25</v>
      </c>
      <c r="D503" s="80">
        <f>ACUMULADO!$BB$44</f>
        <v>0</v>
      </c>
      <c r="E503" s="81">
        <f t="shared" si="153"/>
        <v>16.666666666666668</v>
      </c>
      <c r="F503" s="90"/>
      <c r="G503" s="86">
        <f>IFERROR(ROUND(D503*100/B503,2),0)</f>
        <v>0</v>
      </c>
      <c r="H503" s="87">
        <f t="shared" si="150"/>
        <v>0</v>
      </c>
      <c r="I503" s="87" t="str">
        <f t="shared" si="151"/>
        <v/>
      </c>
      <c r="J503" s="88" t="str">
        <f t="shared" si="152"/>
        <v/>
      </c>
      <c r="K503"/>
      <c r="L503"/>
      <c r="M503"/>
      <c r="N503"/>
      <c r="O503"/>
      <c r="P503"/>
      <c r="Q503"/>
      <c r="R503"/>
      <c r="S503"/>
      <c r="U503" s="58"/>
      <c r="V503" s="59"/>
      <c r="W503" s="60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</row>
    <row r="504" spans="1:527" s="8" customFormat="1" ht="18" customHeight="1" x14ac:dyDescent="0.25">
      <c r="A504" s="85" t="str">
        <f>Config!$B$22</f>
        <v>ROQU</v>
      </c>
      <c r="B504" s="80">
        <f>METAS!$BD$40</f>
        <v>70</v>
      </c>
      <c r="C504" s="61">
        <f>ROUNDUP((B504/12)*Config!$C$6,0)</f>
        <v>12</v>
      </c>
      <c r="D504" s="80">
        <f>ACUMULADO!$BC$44</f>
        <v>0</v>
      </c>
      <c r="E504" s="81">
        <f t="shared" si="153"/>
        <v>16.666666666666668</v>
      </c>
      <c r="F504" s="90"/>
      <c r="G504" s="86">
        <f>IFERROR(ROUND(D504*100/B504,2),0)</f>
        <v>0</v>
      </c>
      <c r="H504" s="87">
        <f t="shared" si="150"/>
        <v>0</v>
      </c>
      <c r="I504" s="87" t="str">
        <f t="shared" si="151"/>
        <v/>
      </c>
      <c r="J504" s="88" t="str">
        <f t="shared" si="152"/>
        <v/>
      </c>
      <c r="K504"/>
      <c r="L504"/>
      <c r="M504"/>
      <c r="N504"/>
      <c r="O504"/>
      <c r="P504"/>
      <c r="Q504"/>
      <c r="R504"/>
      <c r="S504"/>
      <c r="U504" s="58"/>
      <c r="V504" s="9"/>
      <c r="W504" s="60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</row>
    <row r="505" spans="1:527" s="8" customFormat="1" ht="18" customHeight="1" x14ac:dyDescent="0.25">
      <c r="A505" s="85" t="str">
        <f>Config!$B$23</f>
        <v>CALZ</v>
      </c>
      <c r="B505" s="80">
        <f>METAS!$BE$40</f>
        <v>80</v>
      </c>
      <c r="C505" s="61">
        <f>ROUNDUP((B505/12)*Config!$C$6,0)</f>
        <v>14</v>
      </c>
      <c r="D505" s="80">
        <f>ACUMULADO!$BD$44</f>
        <v>0</v>
      </c>
      <c r="E505" s="81">
        <f t="shared" si="153"/>
        <v>16.666666666666668</v>
      </c>
      <c r="F505" s="90"/>
      <c r="G505" s="86">
        <f t="shared" ref="G505:G506" si="155">IFERROR(ROUND(D505*100/B505,2),0)</f>
        <v>0</v>
      </c>
      <c r="H505" s="87">
        <f t="shared" si="150"/>
        <v>0</v>
      </c>
      <c r="I505" s="87" t="str">
        <f t="shared" si="151"/>
        <v/>
      </c>
      <c r="J505" s="88" t="str">
        <f t="shared" si="152"/>
        <v/>
      </c>
      <c r="K505"/>
      <c r="L505"/>
      <c r="M505"/>
      <c r="N505"/>
      <c r="O505"/>
      <c r="P505"/>
      <c r="Q505"/>
      <c r="R505"/>
      <c r="S505"/>
      <c r="U505" s="58"/>
      <c r="V505" s="9"/>
      <c r="W505" s="60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</row>
    <row r="506" spans="1:527" s="8" customFormat="1" ht="18" customHeight="1" x14ac:dyDescent="0.25">
      <c r="A506" s="85" t="str">
        <f>Config!$B$24</f>
        <v>PUEB</v>
      </c>
      <c r="B506" s="80">
        <f>METAS!$BF$40</f>
        <v>80</v>
      </c>
      <c r="C506" s="61">
        <f>ROUNDUP((B506/12)*Config!$C$6,0)</f>
        <v>14</v>
      </c>
      <c r="D506" s="80">
        <f>ACUMULADO!$BE$44</f>
        <v>0</v>
      </c>
      <c r="E506" s="81">
        <f t="shared" si="153"/>
        <v>16.666666666666668</v>
      </c>
      <c r="F506" s="90"/>
      <c r="G506" s="86">
        <f t="shared" si="155"/>
        <v>0</v>
      </c>
      <c r="H506" s="87">
        <f t="shared" si="150"/>
        <v>0</v>
      </c>
      <c r="I506" s="87" t="str">
        <f t="shared" si="151"/>
        <v/>
      </c>
      <c r="J506" s="88" t="str">
        <f t="shared" si="152"/>
        <v/>
      </c>
      <c r="K506"/>
      <c r="L506"/>
      <c r="M506"/>
      <c r="N506"/>
      <c r="O506"/>
      <c r="P506"/>
      <c r="Q506"/>
      <c r="R506"/>
      <c r="S506"/>
      <c r="U506" s="58"/>
      <c r="V506" s="78"/>
      <c r="W506" s="60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</row>
    <row r="507" spans="1:527" s="8" customFormat="1" ht="18" customHeight="1" x14ac:dyDescent="0.25">
      <c r="A507" s="91"/>
      <c r="B507" s="65"/>
      <c r="C507" s="63"/>
      <c r="D507" s="63"/>
      <c r="E507" s="65"/>
      <c r="F507" s="65"/>
      <c r="G507" s="65"/>
      <c r="H507" s="65"/>
      <c r="I507" s="65"/>
      <c r="J507" s="65"/>
      <c r="K507"/>
      <c r="L507"/>
      <c r="M507"/>
      <c r="N507"/>
      <c r="O507"/>
      <c r="P507"/>
      <c r="Q507"/>
      <c r="R507"/>
      <c r="S507"/>
      <c r="U507" s="58"/>
      <c r="V507" s="78"/>
      <c r="W507" s="60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</row>
    <row r="508" spans="1:527" s="8" customFormat="1" ht="18" customHeight="1" x14ac:dyDescent="0.25">
      <c r="A508" s="91"/>
      <c r="B508" s="65"/>
      <c r="C508" s="63"/>
      <c r="D508" s="63"/>
      <c r="E508" s="65"/>
      <c r="F508" s="65"/>
      <c r="G508" s="65"/>
      <c r="H508" s="65"/>
      <c r="I508" s="65"/>
      <c r="J508" s="65"/>
      <c r="K508"/>
      <c r="L508"/>
      <c r="M508"/>
      <c r="N508"/>
      <c r="O508"/>
      <c r="P508"/>
      <c r="Q508"/>
      <c r="R508"/>
      <c r="S508"/>
      <c r="U508" s="58"/>
      <c r="V508" s="78"/>
      <c r="W508" s="60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</row>
    <row r="509" spans="1:527" s="8" customFormat="1" ht="18" customHeight="1" x14ac:dyDescent="0.25">
      <c r="A509" s="91"/>
      <c r="B509" s="65"/>
      <c r="C509" s="63"/>
      <c r="D509" s="63"/>
      <c r="E509" s="65"/>
      <c r="F509" s="65"/>
      <c r="G509" s="65"/>
      <c r="H509" s="65"/>
      <c r="I509" s="65"/>
      <c r="J509" s="65"/>
      <c r="K509"/>
      <c r="L509"/>
      <c r="M509"/>
      <c r="N509"/>
      <c r="O509"/>
      <c r="P509"/>
      <c r="Q509"/>
      <c r="R509"/>
      <c r="S509"/>
      <c r="U509" s="58"/>
      <c r="V509" s="78"/>
      <c r="W509" s="60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</row>
    <row r="510" spans="1:527" s="8" customFormat="1" ht="18" customHeight="1" x14ac:dyDescent="0.25">
      <c r="A510" s="91"/>
      <c r="B510" s="65"/>
      <c r="C510" s="63"/>
      <c r="D510" s="63"/>
      <c r="E510" s="65"/>
      <c r="F510" s="65"/>
      <c r="G510" s="65"/>
      <c r="H510" s="65"/>
      <c r="I510" s="65"/>
      <c r="J510" s="65"/>
      <c r="K510"/>
      <c r="L510"/>
      <c r="M510"/>
      <c r="N510"/>
      <c r="O510"/>
      <c r="P510"/>
      <c r="Q510"/>
      <c r="R510"/>
      <c r="S510"/>
      <c r="U510" s="58"/>
      <c r="V510" s="78"/>
      <c r="W510" s="6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</row>
    <row r="511" spans="1:527" s="8" customFormat="1" ht="18" customHeight="1" x14ac:dyDescent="0.25">
      <c r="A511" s="91"/>
      <c r="B511" s="65"/>
      <c r="C511" s="63"/>
      <c r="D511" s="65"/>
      <c r="E511" s="65"/>
      <c r="F511" s="65"/>
      <c r="G511" s="65"/>
      <c r="H511" s="65"/>
      <c r="I511" s="65"/>
      <c r="J511" s="65"/>
      <c r="K511"/>
      <c r="L511"/>
      <c r="M511"/>
      <c r="N511"/>
      <c r="O511"/>
      <c r="P511"/>
      <c r="Q511"/>
      <c r="R511"/>
      <c r="S511"/>
      <c r="U511" s="58"/>
      <c r="V511" s="78"/>
      <c r="W511" s="60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</row>
    <row r="512" spans="1:527" s="8" customFormat="1" ht="18" customHeight="1" x14ac:dyDescent="0.25">
      <c r="A512" s="91"/>
      <c r="B512" s="65"/>
      <c r="C512" s="63"/>
      <c r="D512" s="65"/>
      <c r="E512" s="65"/>
      <c r="F512" s="65"/>
      <c r="G512" s="65"/>
      <c r="H512" s="65"/>
      <c r="I512" s="65"/>
      <c r="J512" s="65"/>
      <c r="K512"/>
      <c r="L512"/>
      <c r="M512"/>
      <c r="N512"/>
      <c r="O512"/>
      <c r="P512"/>
      <c r="Q512"/>
      <c r="R512"/>
      <c r="S512"/>
      <c r="U512" s="58"/>
      <c r="V512" s="78"/>
      <c r="W512" s="60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</row>
    <row r="513" spans="1:527" s="8" customFormat="1" ht="18" customHeight="1" x14ac:dyDescent="0.25">
      <c r="A513" s="91"/>
      <c r="B513" s="65"/>
      <c r="C513" s="63"/>
      <c r="D513" s="65"/>
      <c r="E513" s="65"/>
      <c r="F513" s="65"/>
      <c r="G513" s="65"/>
      <c r="H513" s="65"/>
      <c r="I513" s="65"/>
      <c r="J513" s="65"/>
      <c r="K513"/>
      <c r="L513"/>
      <c r="M513"/>
      <c r="N513"/>
      <c r="O513"/>
      <c r="P513"/>
      <c r="Q513"/>
      <c r="R513"/>
      <c r="S513"/>
      <c r="U513" s="58"/>
      <c r="V513" s="78"/>
      <c r="W513" s="60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</row>
    <row r="514" spans="1:527" x14ac:dyDescent="0.25">
      <c r="H514" s="499"/>
      <c r="I514" s="499"/>
      <c r="J514" s="499"/>
    </row>
    <row r="515" spans="1:527" x14ac:dyDescent="0.25">
      <c r="B515" s="65"/>
      <c r="H515" s="500"/>
      <c r="I515" s="500"/>
      <c r="J515" s="500"/>
    </row>
    <row r="516" spans="1:527" s="8" customFormat="1" ht="18" customHeight="1" x14ac:dyDescent="0.25">
      <c r="A516" s="4"/>
      <c r="B516" s="96"/>
      <c r="C516" s="95"/>
      <c r="D516" s="96"/>
      <c r="E516" s="96"/>
      <c r="F516" s="97"/>
      <c r="G516" s="65"/>
      <c r="H516" s="500"/>
      <c r="I516" s="500"/>
      <c r="J516" s="500"/>
      <c r="K516"/>
      <c r="L516"/>
      <c r="M516"/>
      <c r="N516"/>
      <c r="O516"/>
      <c r="P516"/>
      <c r="Q516"/>
      <c r="R516"/>
      <c r="S516"/>
      <c r="U516" s="58"/>
      <c r="V516" s="78"/>
      <c r="W516" s="60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</row>
    <row r="517" spans="1:527" s="8" customFormat="1" ht="18" customHeight="1" x14ac:dyDescent="0.25">
      <c r="A517" s="66" t="str">
        <f>METAS!B41</f>
        <v>FUNCIONARIOS MUNICIPALES SENSIBILIZADOS PARA LA PROMOCIÓN DE PRACTICAS Y ENTORNOS SALUDABLES PARA LA PREVENCIÓN DEL CÁNCER</v>
      </c>
      <c r="B517" s="96"/>
      <c r="C517" s="95"/>
      <c r="D517" s="96"/>
      <c r="E517" s="96"/>
      <c r="F517" s="97"/>
      <c r="G517" s="65"/>
      <c r="H517" s="65"/>
      <c r="I517" s="65"/>
      <c r="J517" s="65"/>
      <c r="K517" t="s">
        <v>544</v>
      </c>
      <c r="L517"/>
      <c r="M517"/>
      <c r="N517"/>
      <c r="O517"/>
      <c r="P517"/>
      <c r="Q517"/>
      <c r="R517"/>
      <c r="S517"/>
      <c r="U517" s="58"/>
      <c r="V517" s="59" t="str">
        <f>A517</f>
        <v>FUNCIONARIOS MUNICIPALES SENSIBILIZADOS PARA LA PROMOCIÓN DE PRACTICAS Y ENTORNOS SALUDABLES PARA LA PREVENCIÓN DEL CÁNCER</v>
      </c>
      <c r="W517" s="60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</row>
    <row r="518" spans="1:527" s="8" customFormat="1" ht="48" customHeight="1" x14ac:dyDescent="0.25">
      <c r="A518" s="68" t="s">
        <v>2</v>
      </c>
      <c r="B518" s="69" t="s">
        <v>87</v>
      </c>
      <c r="C518" s="70" t="s">
        <v>69</v>
      </c>
      <c r="D518" s="69" t="s">
        <v>775</v>
      </c>
      <c r="E518" s="69" t="s">
        <v>1</v>
      </c>
      <c r="F518" s="71"/>
      <c r="G518" s="72" t="s">
        <v>9</v>
      </c>
      <c r="H518" s="73" t="str">
        <f>"DEFICIENTE &lt;= "&amp;$E$3</f>
        <v>DEFICIENTE &lt;= 15</v>
      </c>
      <c r="I518" s="73" t="str">
        <f>"PROCESO &gt; "&amp;$E$3&amp;"  -  &lt; "&amp;$F$3</f>
        <v>PROCESO &gt; 15  -  &lt; 16.7</v>
      </c>
      <c r="J518" s="73" t="str">
        <f>"OPTIMO &gt;= "&amp;$F$3</f>
        <v>OPTIMO &gt;= 16.7</v>
      </c>
      <c r="K518"/>
      <c r="L518"/>
      <c r="M518"/>
      <c r="N518"/>
      <c r="O518"/>
      <c r="P518"/>
      <c r="Q518"/>
      <c r="R518"/>
      <c r="S518"/>
      <c r="U518" s="58"/>
      <c r="V518" s="89" t="str">
        <f>$V$1&amp;"  "&amp;V517&amp;"  "&amp;$V$3&amp;"  "&amp;$V$2</f>
        <v>RED. MOYOBAMBA:  FUNCIONARIOS MUNICIPALES SENSIBILIZADOS PARA LA PROMOCIÓN DE PRACTICAS Y ENTORNOS SALUDABLES PARA LA PREVENCIÓN DEL CÁNCER  - POR MICROREDES :   ENERO - FEBRERO 2024</v>
      </c>
      <c r="W518" s="60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</row>
    <row r="519" spans="1:527" s="8" customFormat="1" ht="18" customHeight="1" thickBot="1" x14ac:dyDescent="0.3">
      <c r="A519" s="74" t="str">
        <f>Config!$B$15</f>
        <v>RED</v>
      </c>
      <c r="B519" s="75">
        <f>SUM(B520:B528)</f>
        <v>8104</v>
      </c>
      <c r="C519" s="75">
        <f>SUM(C520:C528)</f>
        <v>1354</v>
      </c>
      <c r="D519" s="75">
        <f>SUM(D520:D528)</f>
        <v>4</v>
      </c>
      <c r="E519" s="75">
        <f>Config!$C$9</f>
        <v>16.666666666666668</v>
      </c>
      <c r="F519" s="76"/>
      <c r="G519" s="75">
        <f t="shared" ref="G519:G522" si="156">IFERROR(ROUND(D519*100/B519,2),0)</f>
        <v>0.05</v>
      </c>
      <c r="H519" s="77">
        <f t="shared" ref="H519:H528" si="157">IF(G519&lt;=$E$3,G519,"")</f>
        <v>0.05</v>
      </c>
      <c r="I519" s="77" t="str">
        <f t="shared" ref="I519:I528" si="158">IF(G519&gt;$E$3,IF(G519&lt;$F$3,G519,""),"")</f>
        <v/>
      </c>
      <c r="J519" s="75" t="str">
        <f t="shared" ref="J519:J528" si="159">IF(G519&gt;=$F$3,G519,"")</f>
        <v/>
      </c>
      <c r="K519"/>
      <c r="L519"/>
      <c r="M519"/>
      <c r="N519"/>
      <c r="O519"/>
      <c r="P519"/>
      <c r="Q519"/>
      <c r="R519"/>
      <c r="S519"/>
      <c r="U519" s="58"/>
      <c r="V519" s="59"/>
      <c r="W519" s="60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</row>
    <row r="520" spans="1:527" s="8" customFormat="1" ht="18" customHeight="1" x14ac:dyDescent="0.25">
      <c r="A520" s="79" t="str">
        <f>Config!$B$16</f>
        <v>HOSP</v>
      </c>
      <c r="B520" s="80">
        <f>METAS!$AW$41</f>
        <v>0</v>
      </c>
      <c r="C520" s="80">
        <f>ROUNDUP((B520/12)*Config!$C$6,0)</f>
        <v>0</v>
      </c>
      <c r="D520" s="80">
        <f>ACUMULADO!$AV$45</f>
        <v>0</v>
      </c>
      <c r="E520" s="81">
        <f>E519</f>
        <v>16.666666666666668</v>
      </c>
      <c r="F520" s="81"/>
      <c r="G520" s="82">
        <f t="shared" si="156"/>
        <v>0</v>
      </c>
      <c r="H520" s="83">
        <f t="shared" si="157"/>
        <v>0</v>
      </c>
      <c r="I520" s="83" t="str">
        <f t="shared" si="158"/>
        <v/>
      </c>
      <c r="J520" s="84" t="str">
        <f t="shared" si="159"/>
        <v/>
      </c>
      <c r="K520"/>
      <c r="L520"/>
      <c r="M520"/>
      <c r="N520"/>
      <c r="O520"/>
      <c r="P520"/>
      <c r="Q520"/>
      <c r="R520"/>
      <c r="S520"/>
      <c r="U520" s="58"/>
      <c r="V520" s="59"/>
      <c r="W520" s="6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</row>
    <row r="521" spans="1:527" s="8" customFormat="1" ht="18" customHeight="1" x14ac:dyDescent="0.25">
      <c r="A521" s="85" t="str">
        <f>Config!$B$17</f>
        <v>LLUI</v>
      </c>
      <c r="B521" s="80">
        <f>METAS!$AY$41</f>
        <v>3709</v>
      </c>
      <c r="C521" s="61">
        <f>ROUNDUP((B521/12)*Config!$C$6,0)</f>
        <v>619</v>
      </c>
      <c r="D521" s="80">
        <f>ACUMULADO!$AX$45</f>
        <v>0</v>
      </c>
      <c r="E521" s="81">
        <f t="shared" ref="E521:E528" si="160">E520</f>
        <v>16.666666666666668</v>
      </c>
      <c r="F521" s="90"/>
      <c r="G521" s="86">
        <f t="shared" si="156"/>
        <v>0</v>
      </c>
      <c r="H521" s="87">
        <f t="shared" si="157"/>
        <v>0</v>
      </c>
      <c r="I521" s="87" t="str">
        <f t="shared" si="158"/>
        <v/>
      </c>
      <c r="J521" s="88" t="str">
        <f t="shared" si="159"/>
        <v/>
      </c>
      <c r="K521"/>
      <c r="L521"/>
      <c r="M521"/>
      <c r="N521"/>
      <c r="O521"/>
      <c r="P521"/>
      <c r="Q521"/>
      <c r="R521"/>
      <c r="S521"/>
      <c r="U521" s="58"/>
      <c r="V521" s="59"/>
      <c r="W521" s="60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</row>
    <row r="522" spans="1:527" s="8" customFormat="1" ht="18" customHeight="1" x14ac:dyDescent="0.25">
      <c r="A522" s="85" t="str">
        <f>Config!$B$18</f>
        <v>JERI</v>
      </c>
      <c r="B522" s="80">
        <f>METAS!$AZ$41</f>
        <v>246</v>
      </c>
      <c r="C522" s="61">
        <f>ROUNDUP((B522/12)*Config!$C$6,0)</f>
        <v>41</v>
      </c>
      <c r="D522" s="80">
        <f>ACUMULADO!$AY$45</f>
        <v>0</v>
      </c>
      <c r="E522" s="81">
        <f t="shared" si="160"/>
        <v>16.666666666666668</v>
      </c>
      <c r="F522" s="90"/>
      <c r="G522" s="86">
        <f t="shared" si="156"/>
        <v>0</v>
      </c>
      <c r="H522" s="87">
        <f t="shared" si="157"/>
        <v>0</v>
      </c>
      <c r="I522" s="87" t="str">
        <f t="shared" si="158"/>
        <v/>
      </c>
      <c r="J522" s="88" t="str">
        <f t="shared" si="159"/>
        <v/>
      </c>
      <c r="K522"/>
      <c r="L522"/>
      <c r="M522"/>
      <c r="N522"/>
      <c r="O522"/>
      <c r="P522"/>
      <c r="Q522"/>
      <c r="R522"/>
      <c r="S522"/>
      <c r="U522" s="58"/>
      <c r="V522" s="59"/>
      <c r="W522" s="60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</row>
    <row r="523" spans="1:527" s="8" customFormat="1" ht="18" customHeight="1" x14ac:dyDescent="0.25">
      <c r="A523" s="85" t="str">
        <f>Config!$B$19</f>
        <v>YANT</v>
      </c>
      <c r="B523" s="80">
        <f>METAS!$BA$41</f>
        <v>408</v>
      </c>
      <c r="C523" s="61">
        <f>ROUNDUP((B523/12)*Config!$C$6,0)</f>
        <v>68</v>
      </c>
      <c r="D523" s="80">
        <f>ACUMULADO!$AZ$45</f>
        <v>0</v>
      </c>
      <c r="E523" s="81">
        <f t="shared" si="160"/>
        <v>16.666666666666668</v>
      </c>
      <c r="F523" s="90"/>
      <c r="G523" s="86">
        <f>IFERROR(ROUND(D523*100/B523,2),0)</f>
        <v>0</v>
      </c>
      <c r="H523" s="87">
        <f t="shared" si="157"/>
        <v>0</v>
      </c>
      <c r="I523" s="87" t="str">
        <f t="shared" si="158"/>
        <v/>
      </c>
      <c r="J523" s="88" t="str">
        <f t="shared" si="159"/>
        <v/>
      </c>
      <c r="K523"/>
      <c r="L523"/>
      <c r="M523"/>
      <c r="N523"/>
      <c r="O523"/>
      <c r="P523"/>
      <c r="Q523"/>
      <c r="R523"/>
      <c r="S523"/>
      <c r="U523" s="58"/>
      <c r="V523" s="59"/>
      <c r="W523" s="60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</row>
    <row r="524" spans="1:527" s="8" customFormat="1" ht="18" customHeight="1" x14ac:dyDescent="0.25">
      <c r="A524" s="85" t="str">
        <f>Config!$B$20</f>
        <v>SORI</v>
      </c>
      <c r="B524" s="80">
        <f>METAS!$BB$41</f>
        <v>1701</v>
      </c>
      <c r="C524" s="61">
        <f>ROUNDUP((B524/12)*Config!$C$6,0)</f>
        <v>284</v>
      </c>
      <c r="D524" s="80">
        <f>ACUMULADO!$BA$45</f>
        <v>0</v>
      </c>
      <c r="E524" s="81">
        <f t="shared" si="160"/>
        <v>16.666666666666668</v>
      </c>
      <c r="F524" s="90"/>
      <c r="G524" s="86">
        <f>IFERROR(ROUND(D524*100/B524,2),0)</f>
        <v>0</v>
      </c>
      <c r="H524" s="87">
        <f t="shared" si="157"/>
        <v>0</v>
      </c>
      <c r="I524" s="87" t="str">
        <f t="shared" si="158"/>
        <v/>
      </c>
      <c r="J524" s="88" t="str">
        <f t="shared" si="159"/>
        <v/>
      </c>
      <c r="K524"/>
      <c r="L524"/>
      <c r="M524"/>
      <c r="N524"/>
      <c r="O524"/>
      <c r="P524"/>
      <c r="Q524"/>
      <c r="R524"/>
      <c r="S524"/>
      <c r="U524" s="58"/>
      <c r="V524" s="59"/>
      <c r="W524" s="60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</row>
    <row r="525" spans="1:527" s="8" customFormat="1" ht="18" customHeight="1" x14ac:dyDescent="0.25">
      <c r="A525" s="85" t="str">
        <f>Config!$B$21</f>
        <v>JEPE</v>
      </c>
      <c r="B525" s="80">
        <f>METAS!$BC$41</f>
        <v>886</v>
      </c>
      <c r="C525" s="61">
        <f>ROUNDUP((B525/12)*Config!$C$6,0)</f>
        <v>148</v>
      </c>
      <c r="D525" s="80">
        <f>ACUMULADO!$BB$45</f>
        <v>0</v>
      </c>
      <c r="E525" s="81">
        <f t="shared" si="160"/>
        <v>16.666666666666668</v>
      </c>
      <c r="F525" s="90"/>
      <c r="G525" s="86">
        <f>IFERROR(ROUND(D525*100/B525,2),0)</f>
        <v>0</v>
      </c>
      <c r="H525" s="87">
        <f t="shared" si="157"/>
        <v>0</v>
      </c>
      <c r="I525" s="87" t="str">
        <f t="shared" si="158"/>
        <v/>
      </c>
      <c r="J525" s="88" t="str">
        <f t="shared" si="159"/>
        <v/>
      </c>
      <c r="K525"/>
      <c r="L525"/>
      <c r="M525"/>
      <c r="N525"/>
      <c r="O525"/>
      <c r="P525"/>
      <c r="Q525"/>
      <c r="R525"/>
      <c r="S525"/>
      <c r="U525" s="58"/>
      <c r="V525" s="59"/>
      <c r="W525" s="60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</row>
    <row r="526" spans="1:527" s="8" customFormat="1" ht="18" customHeight="1" x14ac:dyDescent="0.25">
      <c r="A526" s="85" t="str">
        <f>Config!$B$22</f>
        <v>ROQU</v>
      </c>
      <c r="B526" s="80">
        <f>METAS!$BD$41</f>
        <v>667</v>
      </c>
      <c r="C526" s="61">
        <f>ROUNDUP((B526/12)*Config!$C$6,0)</f>
        <v>112</v>
      </c>
      <c r="D526" s="80">
        <f>ACUMULADO!$BC$45</f>
        <v>4</v>
      </c>
      <c r="E526" s="81">
        <f t="shared" si="160"/>
        <v>16.666666666666668</v>
      </c>
      <c r="F526" s="90"/>
      <c r="G526" s="86">
        <f>IFERROR(ROUND(D526*100/B526,2),0)</f>
        <v>0.6</v>
      </c>
      <c r="H526" s="87">
        <f t="shared" si="157"/>
        <v>0.6</v>
      </c>
      <c r="I526" s="87" t="str">
        <f t="shared" si="158"/>
        <v/>
      </c>
      <c r="J526" s="88" t="str">
        <f t="shared" si="159"/>
        <v/>
      </c>
      <c r="K526"/>
      <c r="L526"/>
      <c r="M526"/>
      <c r="N526"/>
      <c r="O526"/>
      <c r="P526"/>
      <c r="Q526"/>
      <c r="R526"/>
      <c r="S526"/>
      <c r="U526" s="58"/>
      <c r="V526" s="9"/>
      <c r="W526" s="60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</row>
    <row r="527" spans="1:527" s="8" customFormat="1" ht="18" customHeight="1" x14ac:dyDescent="0.25">
      <c r="A527" s="85" t="str">
        <f>Config!$B$23</f>
        <v>CALZ</v>
      </c>
      <c r="B527" s="80">
        <f>METAS!$BE$41</f>
        <v>167</v>
      </c>
      <c r="C527" s="61">
        <f>ROUNDUP((B527/12)*Config!$C$6,0)</f>
        <v>28</v>
      </c>
      <c r="D527" s="80">
        <f>ACUMULADO!$BD$45</f>
        <v>0</v>
      </c>
      <c r="E527" s="81">
        <f t="shared" si="160"/>
        <v>16.666666666666668</v>
      </c>
      <c r="F527" s="90"/>
      <c r="G527" s="86">
        <f t="shared" ref="G527:G528" si="161">IFERROR(ROUND(D527*100/B527,2),0)</f>
        <v>0</v>
      </c>
      <c r="H527" s="87">
        <f t="shared" si="157"/>
        <v>0</v>
      </c>
      <c r="I527" s="87" t="str">
        <f t="shared" si="158"/>
        <v/>
      </c>
      <c r="J527" s="88" t="str">
        <f t="shared" si="159"/>
        <v/>
      </c>
      <c r="K527"/>
      <c r="L527"/>
      <c r="M527"/>
      <c r="N527"/>
      <c r="O527"/>
      <c r="P527"/>
      <c r="Q527"/>
      <c r="R527"/>
      <c r="S527"/>
      <c r="U527" s="58"/>
      <c r="V527" s="9"/>
      <c r="W527" s="60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</row>
    <row r="528" spans="1:527" s="8" customFormat="1" ht="18" customHeight="1" x14ac:dyDescent="0.25">
      <c r="A528" s="85" t="str">
        <f>Config!$B$24</f>
        <v>PUEB</v>
      </c>
      <c r="B528" s="80">
        <f>METAS!$BF$41</f>
        <v>320</v>
      </c>
      <c r="C528" s="61">
        <f>ROUNDUP((B528/12)*Config!$C$6,0)</f>
        <v>54</v>
      </c>
      <c r="D528" s="80">
        <f>ACUMULADO!$BE$45</f>
        <v>0</v>
      </c>
      <c r="E528" s="81">
        <f t="shared" si="160"/>
        <v>16.666666666666668</v>
      </c>
      <c r="F528" s="90"/>
      <c r="G528" s="86">
        <f t="shared" si="161"/>
        <v>0</v>
      </c>
      <c r="H528" s="87">
        <f t="shared" si="157"/>
        <v>0</v>
      </c>
      <c r="I528" s="87" t="str">
        <f t="shared" si="158"/>
        <v/>
      </c>
      <c r="J528" s="88" t="str">
        <f t="shared" si="159"/>
        <v/>
      </c>
      <c r="K528"/>
      <c r="L528"/>
      <c r="M528"/>
      <c r="N528"/>
      <c r="O528"/>
      <c r="P528"/>
      <c r="Q528"/>
      <c r="R528"/>
      <c r="S528"/>
      <c r="U528" s="58"/>
      <c r="V528" s="78"/>
      <c r="W528" s="60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</row>
    <row r="529" spans="1:527" s="8" customFormat="1" ht="18" customHeight="1" x14ac:dyDescent="0.25">
      <c r="A529" s="91"/>
      <c r="B529" s="65"/>
      <c r="C529" s="63"/>
      <c r="D529" s="63"/>
      <c r="E529" s="65"/>
      <c r="F529" s="65"/>
      <c r="G529" s="65"/>
      <c r="H529" s="65"/>
      <c r="I529" s="65"/>
      <c r="J529" s="65"/>
      <c r="K529"/>
      <c r="L529"/>
      <c r="M529"/>
      <c r="N529"/>
      <c r="O529"/>
      <c r="P529"/>
      <c r="Q529"/>
      <c r="R529"/>
      <c r="S529"/>
      <c r="U529" s="58"/>
      <c r="V529" s="78"/>
      <c r="W529" s="60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</row>
    <row r="530" spans="1:527" s="8" customFormat="1" ht="18" customHeight="1" x14ac:dyDescent="0.25">
      <c r="A530" s="91"/>
      <c r="B530" s="65"/>
      <c r="C530" s="63"/>
      <c r="D530" s="63"/>
      <c r="E530" s="65"/>
      <c r="F530" s="65"/>
      <c r="G530" s="65"/>
      <c r="H530" s="65"/>
      <c r="I530" s="65"/>
      <c r="J530" s="65"/>
      <c r="K530"/>
      <c r="L530"/>
      <c r="M530"/>
      <c r="N530"/>
      <c r="O530"/>
      <c r="P530"/>
      <c r="Q530"/>
      <c r="R530"/>
      <c r="S530"/>
      <c r="U530" s="58"/>
      <c r="V530" s="78"/>
      <c r="W530" s="6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</row>
    <row r="531" spans="1:527" s="8" customFormat="1" ht="18" customHeight="1" x14ac:dyDescent="0.25">
      <c r="A531" s="91"/>
      <c r="B531" s="65"/>
      <c r="C531" s="63"/>
      <c r="D531" s="63"/>
      <c r="E531" s="65"/>
      <c r="F531" s="65"/>
      <c r="G531" s="65"/>
      <c r="H531" s="65"/>
      <c r="I531" s="65"/>
      <c r="J531" s="65"/>
      <c r="K531"/>
      <c r="L531"/>
      <c r="M531"/>
      <c r="N531"/>
      <c r="O531"/>
      <c r="P531"/>
      <c r="Q531"/>
      <c r="R531"/>
      <c r="S531"/>
      <c r="U531" s="58"/>
      <c r="V531" s="78"/>
      <c r="W531" s="60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</row>
    <row r="532" spans="1:527" s="8" customFormat="1" ht="18" customHeight="1" x14ac:dyDescent="0.25">
      <c r="A532" s="91"/>
      <c r="B532" s="65"/>
      <c r="C532" s="63"/>
      <c r="D532" s="63"/>
      <c r="E532" s="65"/>
      <c r="F532" s="65"/>
      <c r="G532" s="65"/>
      <c r="H532" s="65"/>
      <c r="I532" s="65"/>
      <c r="J532" s="65"/>
      <c r="K532"/>
      <c r="L532"/>
      <c r="M532"/>
      <c r="N532"/>
      <c r="O532"/>
      <c r="P532"/>
      <c r="Q532"/>
      <c r="R532"/>
      <c r="S532"/>
      <c r="U532" s="58"/>
      <c r="V532" s="78"/>
      <c r="W532" s="60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</row>
    <row r="533" spans="1:527" s="8" customFormat="1" x14ac:dyDescent="0.25">
      <c r="A533" s="91"/>
      <c r="B533" s="65"/>
      <c r="C533" s="63"/>
      <c r="D533" s="65"/>
      <c r="E533" s="65"/>
      <c r="F533" s="65"/>
      <c r="G533" s="65"/>
      <c r="H533" s="65"/>
      <c r="I533" s="65"/>
      <c r="J533" s="65"/>
      <c r="K533"/>
      <c r="L533"/>
      <c r="M533"/>
      <c r="N533"/>
      <c r="O533"/>
      <c r="P533"/>
      <c r="Q533"/>
      <c r="R533"/>
      <c r="S533"/>
      <c r="U533" s="58"/>
      <c r="V533" s="78"/>
      <c r="W533" s="60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</row>
    <row r="534" spans="1:527" s="8" customFormat="1" ht="18" customHeight="1" x14ac:dyDescent="0.25">
      <c r="A534" s="91"/>
      <c r="B534" s="65"/>
      <c r="C534" s="63"/>
      <c r="D534" s="65"/>
      <c r="E534" s="65"/>
      <c r="F534" s="65"/>
      <c r="G534" s="65"/>
      <c r="H534" s="65"/>
      <c r="I534" s="65"/>
      <c r="J534" s="65"/>
      <c r="K534"/>
      <c r="L534"/>
      <c r="M534"/>
      <c r="N534"/>
      <c r="O534"/>
      <c r="P534"/>
      <c r="Q534"/>
      <c r="R534"/>
      <c r="S534"/>
      <c r="U534" s="58"/>
      <c r="V534" s="78"/>
      <c r="W534" s="60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</row>
    <row r="535" spans="1:527" s="8" customFormat="1" ht="18" customHeight="1" x14ac:dyDescent="0.25">
      <c r="A535" s="92"/>
      <c r="B535" s="65"/>
      <c r="C535" s="63"/>
      <c r="D535" s="65"/>
      <c r="E535" s="65"/>
      <c r="F535" s="65"/>
      <c r="G535" s="65"/>
      <c r="H535" s="65"/>
      <c r="I535" s="65"/>
      <c r="J535" s="65"/>
      <c r="K535"/>
      <c r="L535"/>
      <c r="M535"/>
      <c r="N535"/>
      <c r="O535"/>
      <c r="P535"/>
      <c r="Q535"/>
      <c r="R535"/>
      <c r="S535"/>
      <c r="U535" s="58"/>
      <c r="V535" s="78"/>
      <c r="W535" s="60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</row>
    <row r="536" spans="1:527" s="8" customFormat="1" ht="18" customHeight="1" x14ac:dyDescent="0.25">
      <c r="A536" s="93" t="str">
        <f>METAS!B42</f>
        <v xml:space="preserve">DOCENTES  CAPACITADOS PARA LA PROMOCIÓN DE PRACTICAS Y ENTORNOS SALUDABLES PARA LA PREVENCIÓN DEL CÁNCER . </v>
      </c>
      <c r="B536" s="65"/>
      <c r="C536" s="63"/>
      <c r="D536" s="65"/>
      <c r="E536" s="65"/>
      <c r="F536" s="65"/>
      <c r="G536" s="65"/>
      <c r="H536" s="65"/>
      <c r="I536" s="65"/>
      <c r="J536" s="65"/>
      <c r="K536" t="s">
        <v>544</v>
      </c>
      <c r="L536"/>
      <c r="M536"/>
      <c r="N536"/>
      <c r="O536"/>
      <c r="P536"/>
      <c r="Q536"/>
      <c r="R536"/>
      <c r="S536"/>
      <c r="U536" s="58"/>
      <c r="V536" s="59" t="str">
        <f>A536</f>
        <v xml:space="preserve">DOCENTES  CAPACITADOS PARA LA PROMOCIÓN DE PRACTICAS Y ENTORNOS SALUDABLES PARA LA PREVENCIÓN DEL CÁNCER . </v>
      </c>
      <c r="W536" s="60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</row>
    <row r="537" spans="1:527" s="8" customFormat="1" ht="48" customHeight="1" x14ac:dyDescent="0.25">
      <c r="A537" s="68" t="s">
        <v>2</v>
      </c>
      <c r="B537" s="69" t="s">
        <v>87</v>
      </c>
      <c r="C537" s="70" t="s">
        <v>69</v>
      </c>
      <c r="D537" s="69" t="s">
        <v>775</v>
      </c>
      <c r="E537" s="69" t="s">
        <v>1</v>
      </c>
      <c r="F537" s="71"/>
      <c r="G537" s="72" t="s">
        <v>9</v>
      </c>
      <c r="H537" s="73" t="str">
        <f>"DEFICIENTE &lt;= "&amp;$E$3</f>
        <v>DEFICIENTE &lt;= 15</v>
      </c>
      <c r="I537" s="73" t="str">
        <f>"PROCESO &gt; "&amp;$E$3&amp;"  -  &lt; "&amp;$F$3</f>
        <v>PROCESO &gt; 15  -  &lt; 16.7</v>
      </c>
      <c r="J537" s="73" t="str">
        <f>"OPTIMO &gt;= "&amp;$F$3</f>
        <v>OPTIMO &gt;= 16.7</v>
      </c>
      <c r="K537"/>
      <c r="L537"/>
      <c r="M537"/>
      <c r="N537"/>
      <c r="O537"/>
      <c r="P537"/>
      <c r="Q537"/>
      <c r="R537"/>
      <c r="S537"/>
      <c r="U537" s="58"/>
      <c r="V537" s="78" t="str">
        <f>V$1&amp;"  "&amp;V536&amp;"  "&amp;$V$3&amp;"  "&amp;$V$2</f>
        <v>RED. MOYOBAMBA:  DOCENTES  CAPACITADOS PARA LA PROMOCIÓN DE PRACTICAS Y ENTORNOS SALUDABLES PARA LA PREVENCIÓN DEL CÁNCER .   - POR MICROREDES :   ENERO - FEBRERO 2024</v>
      </c>
      <c r="W537" s="60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</row>
    <row r="538" spans="1:527" s="8" customFormat="1" ht="18" customHeight="1" thickBot="1" x14ac:dyDescent="0.3">
      <c r="A538" s="74" t="str">
        <f>Config!$B$15</f>
        <v>RED</v>
      </c>
      <c r="B538" s="75">
        <f>SUM(B539:B547)</f>
        <v>26</v>
      </c>
      <c r="C538" s="75">
        <f>SUM(C539:C547)</f>
        <v>7</v>
      </c>
      <c r="D538" s="75">
        <f>SUM(D539:D547)</f>
        <v>0</v>
      </c>
      <c r="E538" s="75">
        <f>Config!$C$9</f>
        <v>16.666666666666668</v>
      </c>
      <c r="F538" s="76"/>
      <c r="G538" s="75">
        <f t="shared" ref="G538:G543" si="162">IFERROR(ROUND(D538*100/B538,2),0)</f>
        <v>0</v>
      </c>
      <c r="H538" s="77">
        <f t="shared" ref="H538:H547" si="163">IF(G538&lt;=$E$3,G538,"")</f>
        <v>0</v>
      </c>
      <c r="I538" s="77" t="str">
        <f t="shared" ref="I538:I547" si="164">IF(G538&gt;$E$3,IF(G538&lt;$F$3,G538,""),"")</f>
        <v/>
      </c>
      <c r="J538" s="75" t="str">
        <f t="shared" ref="J538:J547" si="165">IF(G538&gt;=$F$3,G538,"")</f>
        <v/>
      </c>
      <c r="K538"/>
      <c r="L538"/>
      <c r="M538"/>
      <c r="N538"/>
      <c r="O538"/>
      <c r="P538"/>
      <c r="Q538"/>
      <c r="R538"/>
      <c r="S538"/>
      <c r="U538" s="58"/>
      <c r="V538" s="59"/>
      <c r="W538" s="60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</row>
    <row r="539" spans="1:527" s="8" customFormat="1" ht="18" customHeight="1" x14ac:dyDescent="0.25">
      <c r="A539" s="79" t="str">
        <f>Config!$B$16</f>
        <v>HOSP</v>
      </c>
      <c r="B539" s="80">
        <f>METAS!$AW$42</f>
        <v>0</v>
      </c>
      <c r="C539" s="80">
        <f>ROUNDUP((B539/12)*Config!$C$6,0)</f>
        <v>0</v>
      </c>
      <c r="D539" s="80">
        <f>ACUMULADO!$AV$46</f>
        <v>0</v>
      </c>
      <c r="E539" s="81">
        <f>E538</f>
        <v>16.666666666666668</v>
      </c>
      <c r="F539" s="81"/>
      <c r="G539" s="82">
        <f t="shared" si="162"/>
        <v>0</v>
      </c>
      <c r="H539" s="83">
        <f t="shared" si="163"/>
        <v>0</v>
      </c>
      <c r="I539" s="83" t="str">
        <f t="shared" si="164"/>
        <v/>
      </c>
      <c r="J539" s="84" t="str">
        <f t="shared" si="165"/>
        <v/>
      </c>
      <c r="K539"/>
      <c r="L539"/>
      <c r="M539"/>
      <c r="N539"/>
      <c r="O539"/>
      <c r="P539"/>
      <c r="Q539"/>
      <c r="R539"/>
      <c r="S539"/>
      <c r="U539" s="58"/>
      <c r="V539" s="59"/>
      <c r="W539" s="60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</row>
    <row r="540" spans="1:527" s="8" customFormat="1" ht="18" customHeight="1" x14ac:dyDescent="0.25">
      <c r="A540" s="85" t="str">
        <f>Config!$B$17</f>
        <v>LLUI</v>
      </c>
      <c r="B540" s="80">
        <f>METAS!$AY$42</f>
        <v>10</v>
      </c>
      <c r="C540" s="61">
        <f>ROUNDUP((B540/12)*Config!$C$6,0)</f>
        <v>2</v>
      </c>
      <c r="D540" s="80">
        <f>ACUMULADO!$AX$46</f>
        <v>0</v>
      </c>
      <c r="E540" s="81">
        <f t="shared" ref="E540:E547" si="166">E539</f>
        <v>16.666666666666668</v>
      </c>
      <c r="F540" s="90"/>
      <c r="G540" s="86">
        <f t="shared" si="162"/>
        <v>0</v>
      </c>
      <c r="H540" s="87">
        <f t="shared" si="163"/>
        <v>0</v>
      </c>
      <c r="I540" s="87" t="str">
        <f t="shared" si="164"/>
        <v/>
      </c>
      <c r="J540" s="88" t="str">
        <f t="shared" si="165"/>
        <v/>
      </c>
      <c r="K540"/>
      <c r="L540"/>
      <c r="M540"/>
      <c r="N540"/>
      <c r="O540"/>
      <c r="P540"/>
      <c r="Q540"/>
      <c r="R540"/>
      <c r="S540"/>
      <c r="U540" s="58"/>
      <c r="V540" s="59"/>
      <c r="W540" s="6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</row>
    <row r="541" spans="1:527" s="8" customFormat="1" ht="18" customHeight="1" x14ac:dyDescent="0.25">
      <c r="A541" s="85" t="str">
        <f>Config!$B$18</f>
        <v>JERI</v>
      </c>
      <c r="B541" s="80">
        <f>METAS!$AZ$42</f>
        <v>0</v>
      </c>
      <c r="C541" s="61">
        <f>ROUNDUP((B541/12)*Config!$C$6,0)</f>
        <v>0</v>
      </c>
      <c r="D541" s="80">
        <f>ACUMULADO!$AY$46</f>
        <v>0</v>
      </c>
      <c r="E541" s="81">
        <f t="shared" si="166"/>
        <v>16.666666666666668</v>
      </c>
      <c r="F541" s="90"/>
      <c r="G541" s="86">
        <f t="shared" si="162"/>
        <v>0</v>
      </c>
      <c r="H541" s="87">
        <f t="shared" si="163"/>
        <v>0</v>
      </c>
      <c r="I541" s="87" t="str">
        <f t="shared" si="164"/>
        <v/>
      </c>
      <c r="J541" s="88" t="str">
        <f t="shared" si="165"/>
        <v/>
      </c>
      <c r="K541"/>
      <c r="L541"/>
      <c r="M541"/>
      <c r="N541"/>
      <c r="O541"/>
      <c r="P541"/>
      <c r="Q541"/>
      <c r="R541"/>
      <c r="S541"/>
      <c r="U541" s="58"/>
      <c r="V541" s="9"/>
      <c r="W541" s="60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</row>
    <row r="542" spans="1:527" s="8" customFormat="1" ht="18" customHeight="1" x14ac:dyDescent="0.25">
      <c r="A542" s="85" t="str">
        <f>Config!$B$19</f>
        <v>YANT</v>
      </c>
      <c r="B542" s="80">
        <f>METAS!$BA$42</f>
        <v>0</v>
      </c>
      <c r="C542" s="61">
        <f>ROUNDUP((B542/12)*Config!$C$6,0)</f>
        <v>0</v>
      </c>
      <c r="D542" s="80">
        <f>ACUMULADO!$AZ$46</f>
        <v>0</v>
      </c>
      <c r="E542" s="81">
        <f t="shared" si="166"/>
        <v>16.666666666666668</v>
      </c>
      <c r="F542" s="90"/>
      <c r="G542" s="86">
        <f t="shared" si="162"/>
        <v>0</v>
      </c>
      <c r="H542" s="87">
        <f t="shared" si="163"/>
        <v>0</v>
      </c>
      <c r="I542" s="87" t="str">
        <f t="shared" si="164"/>
        <v/>
      </c>
      <c r="J542" s="88" t="str">
        <f t="shared" si="165"/>
        <v/>
      </c>
      <c r="K542"/>
      <c r="L542"/>
      <c r="M542"/>
      <c r="N542"/>
      <c r="O542"/>
      <c r="P542"/>
      <c r="Q542"/>
      <c r="R542"/>
      <c r="S542"/>
      <c r="U542" s="58"/>
      <c r="V542" s="9"/>
      <c r="W542" s="60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</row>
    <row r="543" spans="1:527" s="8" customFormat="1" ht="18" customHeight="1" x14ac:dyDescent="0.25">
      <c r="A543" s="85" t="str">
        <f>Config!$B$20</f>
        <v>SORI</v>
      </c>
      <c r="B543" s="80">
        <f>METAS!$BB$42</f>
        <v>10</v>
      </c>
      <c r="C543" s="61">
        <f>ROUNDUP((B543/12)*Config!$C$6,0)</f>
        <v>2</v>
      </c>
      <c r="D543" s="80">
        <f>ACUMULADO!$BA$46</f>
        <v>0</v>
      </c>
      <c r="E543" s="81">
        <f t="shared" si="166"/>
        <v>16.666666666666668</v>
      </c>
      <c r="F543" s="90"/>
      <c r="G543" s="86">
        <f t="shared" si="162"/>
        <v>0</v>
      </c>
      <c r="H543" s="87">
        <f t="shared" si="163"/>
        <v>0</v>
      </c>
      <c r="I543" s="87" t="str">
        <f t="shared" si="164"/>
        <v/>
      </c>
      <c r="J543" s="88" t="str">
        <f t="shared" si="165"/>
        <v/>
      </c>
      <c r="K543"/>
      <c r="L543"/>
      <c r="M543"/>
      <c r="N543"/>
      <c r="O543"/>
      <c r="P543"/>
      <c r="Q543"/>
      <c r="R543"/>
      <c r="S543"/>
      <c r="U543" s="58"/>
      <c r="V543" s="9"/>
      <c r="W543" s="60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</row>
    <row r="544" spans="1:527" s="8" customFormat="1" ht="18" customHeight="1" x14ac:dyDescent="0.25">
      <c r="A544" s="85" t="str">
        <f>Config!$B$21</f>
        <v>JEPE</v>
      </c>
      <c r="B544" s="80">
        <f>METAS!$BC$42</f>
        <v>2</v>
      </c>
      <c r="C544" s="61">
        <f>ROUNDUP((B544/12)*Config!$C$6,0)</f>
        <v>1</v>
      </c>
      <c r="D544" s="80">
        <f>ACUMULADO!$BB$46</f>
        <v>0</v>
      </c>
      <c r="E544" s="81">
        <f t="shared" si="166"/>
        <v>16.666666666666668</v>
      </c>
      <c r="F544" s="90"/>
      <c r="G544" s="86">
        <f>IFERROR(ROUND(D544*100/B544,2),0)</f>
        <v>0</v>
      </c>
      <c r="H544" s="87">
        <f t="shared" si="163"/>
        <v>0</v>
      </c>
      <c r="I544" s="87" t="str">
        <f t="shared" si="164"/>
        <v/>
      </c>
      <c r="J544" s="88" t="str">
        <f t="shared" si="165"/>
        <v/>
      </c>
      <c r="K544"/>
      <c r="L544"/>
      <c r="M544"/>
      <c r="N544"/>
      <c r="O544"/>
      <c r="P544"/>
      <c r="Q544"/>
      <c r="R544"/>
      <c r="S544"/>
      <c r="U544" s="58"/>
      <c r="V544" s="9"/>
      <c r="W544" s="60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</row>
    <row r="545" spans="1:527" s="8" customFormat="1" ht="18" customHeight="1" x14ac:dyDescent="0.25">
      <c r="A545" s="85" t="str">
        <f>Config!$B$22</f>
        <v>ROQU</v>
      </c>
      <c r="B545" s="80">
        <f>METAS!$BD$42</f>
        <v>2</v>
      </c>
      <c r="C545" s="61">
        <f>ROUNDUP((B545/12)*Config!$C$6,0)</f>
        <v>1</v>
      </c>
      <c r="D545" s="80">
        <f>ACUMULADO!$BC$46</f>
        <v>0</v>
      </c>
      <c r="E545" s="81">
        <f t="shared" si="166"/>
        <v>16.666666666666668</v>
      </c>
      <c r="F545" s="90"/>
      <c r="G545" s="86">
        <f>IFERROR(ROUND(D545*100/B545,2),0)</f>
        <v>0</v>
      </c>
      <c r="H545" s="87">
        <f t="shared" si="163"/>
        <v>0</v>
      </c>
      <c r="I545" s="87" t="str">
        <f t="shared" si="164"/>
        <v/>
      </c>
      <c r="J545" s="88" t="str">
        <f t="shared" si="165"/>
        <v/>
      </c>
      <c r="K545"/>
      <c r="L545"/>
      <c r="M545"/>
      <c r="N545"/>
      <c r="O545"/>
      <c r="P545"/>
      <c r="Q545"/>
      <c r="R545"/>
      <c r="S545"/>
      <c r="U545" s="58"/>
      <c r="V545" s="9"/>
      <c r="W545" s="60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</row>
    <row r="546" spans="1:527" s="8" customFormat="1" ht="18" customHeight="1" x14ac:dyDescent="0.25">
      <c r="A546" s="85" t="str">
        <f>Config!$B$23</f>
        <v>CALZ</v>
      </c>
      <c r="B546" s="80">
        <f>METAS!$BE$42</f>
        <v>2</v>
      </c>
      <c r="C546" s="61">
        <f>ROUNDUP((B546/12)*Config!$C$6,0)</f>
        <v>1</v>
      </c>
      <c r="D546" s="80">
        <f>ACUMULADO!$BD$46</f>
        <v>0</v>
      </c>
      <c r="E546" s="81">
        <f t="shared" si="166"/>
        <v>16.666666666666668</v>
      </c>
      <c r="F546" s="90"/>
      <c r="G546" s="86">
        <f t="shared" ref="G546:G547" si="167">IFERROR(ROUND(D546*100/B546,2),0)</f>
        <v>0</v>
      </c>
      <c r="H546" s="87">
        <f t="shared" si="163"/>
        <v>0</v>
      </c>
      <c r="I546" s="87" t="str">
        <f t="shared" si="164"/>
        <v/>
      </c>
      <c r="J546" s="88" t="str">
        <f t="shared" si="165"/>
        <v/>
      </c>
      <c r="K546"/>
      <c r="L546"/>
      <c r="M546"/>
      <c r="N546"/>
      <c r="O546"/>
      <c r="P546"/>
      <c r="Q546"/>
      <c r="R546"/>
      <c r="S546"/>
      <c r="U546" s="58"/>
      <c r="V546" s="78"/>
      <c r="W546" s="60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</row>
    <row r="547" spans="1:527" s="8" customFormat="1" ht="18" customHeight="1" x14ac:dyDescent="0.25">
      <c r="A547" s="85" t="str">
        <f>Config!$B$24</f>
        <v>PUEB</v>
      </c>
      <c r="B547" s="80">
        <f>METAS!$BF$42</f>
        <v>0</v>
      </c>
      <c r="C547" s="61">
        <f>ROUNDUP((B547/12)*Config!$C$6,0)</f>
        <v>0</v>
      </c>
      <c r="D547" s="80">
        <f>ACUMULADO!$BE$46</f>
        <v>0</v>
      </c>
      <c r="E547" s="81">
        <f t="shared" si="166"/>
        <v>16.666666666666668</v>
      </c>
      <c r="F547" s="90"/>
      <c r="G547" s="86">
        <f t="shared" si="167"/>
        <v>0</v>
      </c>
      <c r="H547" s="87">
        <f t="shared" si="163"/>
        <v>0</v>
      </c>
      <c r="I547" s="87" t="str">
        <f t="shared" si="164"/>
        <v/>
      </c>
      <c r="J547" s="88" t="str">
        <f t="shared" si="165"/>
        <v/>
      </c>
      <c r="K547"/>
      <c r="L547"/>
      <c r="M547"/>
      <c r="N547"/>
      <c r="O547"/>
      <c r="P547"/>
      <c r="Q547"/>
      <c r="R547"/>
      <c r="S547"/>
      <c r="U547" s="58"/>
      <c r="V547" s="78"/>
      <c r="W547" s="60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</row>
    <row r="548" spans="1:527" s="8" customFormat="1" ht="18" customHeight="1" x14ac:dyDescent="0.25">
      <c r="A548" s="4"/>
      <c r="B548"/>
      <c r="C548" s="63"/>
      <c r="D548" s="63"/>
      <c r="E548" s="64"/>
      <c r="F548" s="65"/>
      <c r="G548" s="65"/>
      <c r="H548" s="65"/>
      <c r="I548"/>
      <c r="J548"/>
      <c r="K548"/>
      <c r="L548"/>
      <c r="M548"/>
      <c r="N548"/>
      <c r="O548"/>
      <c r="P548"/>
      <c r="Q548"/>
      <c r="R548"/>
      <c r="S548"/>
      <c r="U548" s="58"/>
      <c r="V548" s="78"/>
      <c r="W548" s="60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</row>
    <row r="549" spans="1:527" s="8" customFormat="1" ht="18" customHeight="1" x14ac:dyDescent="0.25">
      <c r="A549" s="4"/>
      <c r="B549"/>
      <c r="C549" s="63"/>
      <c r="D549" s="64"/>
      <c r="E549" s="64"/>
      <c r="F549" s="65"/>
      <c r="G549" s="65"/>
      <c r="H549" s="65"/>
      <c r="I549"/>
      <c r="J549"/>
      <c r="K549"/>
      <c r="L549"/>
      <c r="M549"/>
      <c r="N549"/>
      <c r="O549"/>
      <c r="P549"/>
      <c r="Q549"/>
      <c r="R549"/>
      <c r="S549"/>
      <c r="U549" s="58"/>
      <c r="V549" s="78"/>
      <c r="W549" s="60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</row>
    <row r="550" spans="1:527" s="8" customFormat="1" ht="18" customHeight="1" x14ac:dyDescent="0.25">
      <c r="A550" s="4"/>
      <c r="B550"/>
      <c r="C550" s="63"/>
      <c r="D550" s="64"/>
      <c r="E550" s="64"/>
      <c r="F550" s="65"/>
      <c r="G550" s="65"/>
      <c r="H550" s="65"/>
      <c r="I550"/>
      <c r="J550"/>
      <c r="K550"/>
      <c r="L550"/>
      <c r="M550"/>
      <c r="N550"/>
      <c r="O550"/>
      <c r="P550"/>
      <c r="Q550"/>
      <c r="R550"/>
      <c r="S550"/>
      <c r="U550" s="58"/>
      <c r="V550" s="78"/>
      <c r="W550" s="6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</row>
    <row r="551" spans="1:527" s="8" customFormat="1" ht="18" customHeight="1" x14ac:dyDescent="0.25">
      <c r="A551" s="91"/>
      <c r="B551" s="65"/>
      <c r="C551" s="63"/>
      <c r="D551" s="65"/>
      <c r="E551" s="65"/>
      <c r="F551" s="65"/>
      <c r="G551" s="65"/>
      <c r="H551" s="65"/>
      <c r="I551" s="65"/>
      <c r="J551" s="65"/>
      <c r="K551"/>
      <c r="L551"/>
      <c r="M551"/>
      <c r="N551"/>
      <c r="O551"/>
      <c r="P551"/>
      <c r="Q551"/>
      <c r="R551"/>
      <c r="S551"/>
      <c r="U551" s="58"/>
      <c r="V551" s="78"/>
      <c r="W551" s="60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</row>
    <row r="552" spans="1:527" s="8" customFormat="1" ht="18" customHeight="1" x14ac:dyDescent="0.25">
      <c r="A552" s="91"/>
      <c r="B552" s="65"/>
      <c r="C552" s="63"/>
      <c r="D552" s="65"/>
      <c r="E552" s="65"/>
      <c r="F552" s="65"/>
      <c r="G552" s="65"/>
      <c r="H552" s="65"/>
      <c r="I552" s="65"/>
      <c r="J552" s="65"/>
      <c r="K552"/>
      <c r="L552"/>
      <c r="M552"/>
      <c r="N552"/>
      <c r="O552"/>
      <c r="P552"/>
      <c r="Q552"/>
      <c r="R552"/>
      <c r="S552"/>
      <c r="U552" s="58"/>
      <c r="V552" s="78"/>
      <c r="W552" s="60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</row>
    <row r="553" spans="1:527" s="8" customFormat="1" ht="18" customHeight="1" x14ac:dyDescent="0.25">
      <c r="A553" s="91"/>
      <c r="B553" s="65"/>
      <c r="C553" s="63"/>
      <c r="D553" s="65"/>
      <c r="E553" s="65"/>
      <c r="F553" s="65"/>
      <c r="G553" s="65"/>
      <c r="H553" s="65"/>
      <c r="I553" s="65"/>
      <c r="J553" s="65"/>
      <c r="K553"/>
      <c r="L553"/>
      <c r="M553"/>
      <c r="N553"/>
      <c r="O553"/>
      <c r="P553"/>
      <c r="Q553"/>
      <c r="R553"/>
      <c r="S553"/>
      <c r="U553" s="58"/>
      <c r="V553" s="78"/>
      <c r="W553" s="60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</row>
    <row r="554" spans="1:527" s="8" customFormat="1" ht="18" customHeight="1" x14ac:dyDescent="0.25">
      <c r="A554" s="91"/>
      <c r="B554" s="65"/>
      <c r="C554" s="63"/>
      <c r="D554" s="65"/>
      <c r="E554" s="65"/>
      <c r="F554" s="65"/>
      <c r="G554" s="65"/>
      <c r="H554" s="65"/>
      <c r="I554" s="65"/>
      <c r="J554" s="65"/>
      <c r="K554"/>
      <c r="L554"/>
      <c r="M554"/>
      <c r="N554"/>
      <c r="O554"/>
      <c r="P554"/>
      <c r="Q554"/>
      <c r="R554"/>
      <c r="S554"/>
      <c r="U554" s="58"/>
      <c r="V554" s="78"/>
      <c r="W554" s="60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</row>
    <row r="555" spans="1:527" s="8" customFormat="1" ht="18" customHeight="1" x14ac:dyDescent="0.25">
      <c r="A555" s="91"/>
      <c r="B555" s="65"/>
      <c r="C555" s="63"/>
      <c r="D555" s="65"/>
      <c r="E555" s="65"/>
      <c r="F555" s="65"/>
      <c r="G555" s="65"/>
      <c r="H555" s="65"/>
      <c r="I555" s="65"/>
      <c r="J555" s="65"/>
      <c r="K555"/>
      <c r="L555"/>
      <c r="M555"/>
      <c r="N555"/>
      <c r="O555"/>
      <c r="P555"/>
      <c r="Q555"/>
      <c r="R555"/>
      <c r="S555"/>
      <c r="U555" s="58"/>
      <c r="V555" s="78"/>
      <c r="W555" s="60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</row>
    <row r="556" spans="1:527" s="8" customFormat="1" ht="18" customHeight="1" x14ac:dyDescent="0.25">
      <c r="A556" s="4"/>
      <c r="B556"/>
      <c r="C556" s="63"/>
      <c r="D556" s="64"/>
      <c r="E556" s="64"/>
      <c r="F556" s="65"/>
      <c r="G556" s="65"/>
      <c r="H556" s="65"/>
      <c r="I556" s="65"/>
      <c r="J556" s="65"/>
      <c r="K556"/>
      <c r="L556"/>
      <c r="M556"/>
      <c r="N556"/>
      <c r="O556"/>
      <c r="P556"/>
      <c r="Q556"/>
      <c r="R556"/>
      <c r="S556"/>
      <c r="U556" s="58"/>
      <c r="V556" s="59" t="str">
        <f>A557</f>
        <v>FAMILIAS SENSIBILIZADAS PARA LA PROMOCIÓN DE PRÁCTICAS Y ENTORNOS SALUDABLES PARA LA PREVENCIÓN DEL CÁNCER</v>
      </c>
      <c r="W556" s="60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</row>
    <row r="557" spans="1:527" s="8" customFormat="1" ht="18" customHeight="1" x14ac:dyDescent="0.25">
      <c r="A557" s="66" t="str">
        <f>METAS!B43</f>
        <v>FAMILIAS SENSIBILIZADAS PARA LA PROMOCIÓN DE PRÁCTICAS Y ENTORNOS SALUDABLES PARA LA PREVENCIÓN DEL CÁNCER</v>
      </c>
      <c r="B557"/>
      <c r="C557" s="63"/>
      <c r="D557" s="64"/>
      <c r="E557" s="64"/>
      <c r="F557" s="65"/>
      <c r="G557" s="65"/>
      <c r="H557" s="65"/>
      <c r="I557" s="65"/>
      <c r="J557" s="65"/>
      <c r="K557" t="s">
        <v>508</v>
      </c>
      <c r="L557"/>
      <c r="M557"/>
      <c r="N557"/>
      <c r="O557"/>
      <c r="P557"/>
      <c r="Q557"/>
      <c r="R557"/>
      <c r="S557"/>
      <c r="U557" s="58"/>
      <c r="V557" s="89" t="str">
        <f>$V$1&amp;"  "&amp;V556&amp;"  "&amp;$V$3&amp;"  "&amp;$V$2</f>
        <v>RED. MOYOBAMBA:  FAMILIAS SENSIBILIZADAS PARA LA PROMOCIÓN DE PRÁCTICAS Y ENTORNOS SALUDABLES PARA LA PREVENCIÓN DEL CÁNCER  - POR MICROREDES :   ENERO - FEBRERO 2024</v>
      </c>
      <c r="W557" s="60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</row>
    <row r="558" spans="1:527" s="8" customFormat="1" ht="48" customHeight="1" x14ac:dyDescent="0.25">
      <c r="A558" s="68" t="s">
        <v>2</v>
      </c>
      <c r="B558" s="69" t="s">
        <v>87</v>
      </c>
      <c r="C558" s="70" t="s">
        <v>69</v>
      </c>
      <c r="D558" s="69" t="s">
        <v>775</v>
      </c>
      <c r="E558" s="69" t="s">
        <v>1</v>
      </c>
      <c r="F558" s="71"/>
      <c r="G558" s="72" t="s">
        <v>9</v>
      </c>
      <c r="H558" s="73" t="str">
        <f>"DEFICIENTE &lt;= "&amp;$E$3</f>
        <v>DEFICIENTE &lt;= 15</v>
      </c>
      <c r="I558" s="73" t="str">
        <f>"PROCESO &gt; "&amp;$E$3&amp;"  -  &lt; "&amp;$F$3</f>
        <v>PROCESO &gt; 15  -  &lt; 16.7</v>
      </c>
      <c r="J558" s="73" t="str">
        <f>"OPTIMO &gt;= "&amp;$F$3</f>
        <v>OPTIMO &gt;= 16.7</v>
      </c>
      <c r="K558"/>
      <c r="L558"/>
      <c r="M558"/>
      <c r="N558"/>
      <c r="O558"/>
      <c r="P558"/>
      <c r="Q558"/>
      <c r="R558"/>
      <c r="S558"/>
      <c r="U558" s="58"/>
      <c r="V558" s="59"/>
      <c r="W558" s="60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</row>
    <row r="559" spans="1:527" s="8" customFormat="1" ht="18" customHeight="1" thickBot="1" x14ac:dyDescent="0.3">
      <c r="A559" s="74" t="str">
        <f>Config!$B$15</f>
        <v>RED</v>
      </c>
      <c r="B559" s="75">
        <f>SUM(B560:B568)</f>
        <v>205</v>
      </c>
      <c r="C559" s="75">
        <f>SUM(C560:C568)</f>
        <v>38</v>
      </c>
      <c r="D559" s="75">
        <f>SUM(D560:D568)</f>
        <v>0</v>
      </c>
      <c r="E559" s="75">
        <f>Config!$C$9</f>
        <v>16.666666666666668</v>
      </c>
      <c r="F559" s="76"/>
      <c r="G559" s="75">
        <f t="shared" ref="G559:G564" si="168">IFERROR(ROUND(D559*100/B559,2),0)</f>
        <v>0</v>
      </c>
      <c r="H559" s="77">
        <f t="shared" ref="H559:H568" si="169">IF(G559&lt;=$E$3,G559,"")</f>
        <v>0</v>
      </c>
      <c r="I559" s="77" t="str">
        <f t="shared" ref="I559:I568" si="170">IF(G559&gt;$E$3,IF(G559&lt;$F$3,G559,""),"")</f>
        <v/>
      </c>
      <c r="J559" s="75" t="str">
        <f t="shared" ref="J559:J568" si="171">IF(G559&gt;=$F$3,G559,"")</f>
        <v/>
      </c>
      <c r="K559"/>
      <c r="L559"/>
      <c r="M559"/>
      <c r="N559"/>
      <c r="O559"/>
      <c r="P559"/>
      <c r="Q559"/>
      <c r="R559"/>
      <c r="S559"/>
      <c r="U559" s="58"/>
      <c r="V559" s="59"/>
      <c r="W559" s="60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</row>
    <row r="560" spans="1:527" s="8" customFormat="1" ht="18" customHeight="1" x14ac:dyDescent="0.25">
      <c r="A560" s="79" t="str">
        <f>Config!$B$16</f>
        <v>HOSP</v>
      </c>
      <c r="B560" s="80">
        <f>METAS!$AW$43</f>
        <v>0</v>
      </c>
      <c r="C560" s="80">
        <f>ROUNDUP((B560/12)*Config!$C$6,0)</f>
        <v>0</v>
      </c>
      <c r="D560" s="80">
        <f>ACUMULADO!$AV$47</f>
        <v>0</v>
      </c>
      <c r="E560" s="81">
        <f>E559</f>
        <v>16.666666666666668</v>
      </c>
      <c r="F560" s="81"/>
      <c r="G560" s="82">
        <f t="shared" si="168"/>
        <v>0</v>
      </c>
      <c r="H560" s="83">
        <f t="shared" si="169"/>
        <v>0</v>
      </c>
      <c r="I560" s="83" t="str">
        <f t="shared" si="170"/>
        <v/>
      </c>
      <c r="J560" s="84" t="str">
        <f t="shared" si="171"/>
        <v/>
      </c>
      <c r="K560"/>
      <c r="L560"/>
      <c r="M560"/>
      <c r="N560"/>
      <c r="O560"/>
      <c r="P560"/>
      <c r="Q560"/>
      <c r="R560"/>
      <c r="S560"/>
      <c r="U560" s="58"/>
      <c r="V560" s="59"/>
      <c r="W560" s="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</row>
    <row r="561" spans="1:527" s="8" customFormat="1" ht="18" customHeight="1" x14ac:dyDescent="0.25">
      <c r="A561" s="85" t="str">
        <f>Config!$B$17</f>
        <v>LLUI</v>
      </c>
      <c r="B561" s="80">
        <f>METAS!$AY$43</f>
        <v>89</v>
      </c>
      <c r="C561" s="61">
        <f>ROUNDUP((B561/12)*Config!$C$6,0)</f>
        <v>15</v>
      </c>
      <c r="D561" s="80">
        <f>ACUMULADO!$AX$47</f>
        <v>0</v>
      </c>
      <c r="E561" s="81">
        <f t="shared" ref="E561:E568" si="172">E560</f>
        <v>16.666666666666668</v>
      </c>
      <c r="F561" s="90"/>
      <c r="G561" s="86">
        <f t="shared" si="168"/>
        <v>0</v>
      </c>
      <c r="H561" s="87">
        <f t="shared" si="169"/>
        <v>0</v>
      </c>
      <c r="I561" s="87" t="str">
        <f t="shared" si="170"/>
        <v/>
      </c>
      <c r="J561" s="88" t="str">
        <f t="shared" si="171"/>
        <v/>
      </c>
      <c r="K561"/>
      <c r="L561"/>
      <c r="M561"/>
      <c r="N561"/>
      <c r="O561"/>
      <c r="P561"/>
      <c r="Q561"/>
      <c r="R561"/>
      <c r="S561"/>
      <c r="U561" s="58"/>
      <c r="V561" s="59"/>
      <c r="W561" s="60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</row>
    <row r="562" spans="1:527" s="8" customFormat="1" ht="18" customHeight="1" x14ac:dyDescent="0.25">
      <c r="A562" s="85" t="str">
        <f>Config!$B$18</f>
        <v>JERI</v>
      </c>
      <c r="B562" s="80">
        <f>METAS!$AZ$43</f>
        <v>7</v>
      </c>
      <c r="C562" s="61">
        <f>ROUNDUP((B562/12)*Config!$C$6,0)</f>
        <v>2</v>
      </c>
      <c r="D562" s="80">
        <f>ACUMULADO!$AY$47</f>
        <v>0</v>
      </c>
      <c r="E562" s="81">
        <f t="shared" si="172"/>
        <v>16.666666666666668</v>
      </c>
      <c r="F562" s="90"/>
      <c r="G562" s="86">
        <f t="shared" si="168"/>
        <v>0</v>
      </c>
      <c r="H562" s="87">
        <f t="shared" si="169"/>
        <v>0</v>
      </c>
      <c r="I562" s="87" t="str">
        <f t="shared" si="170"/>
        <v/>
      </c>
      <c r="J562" s="88" t="str">
        <f t="shared" si="171"/>
        <v/>
      </c>
      <c r="K562"/>
      <c r="L562"/>
      <c r="M562"/>
      <c r="N562"/>
      <c r="O562"/>
      <c r="P562"/>
      <c r="Q562"/>
      <c r="R562"/>
      <c r="S562"/>
      <c r="U562" s="58"/>
      <c r="V562" s="9"/>
      <c r="W562" s="60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</row>
    <row r="563" spans="1:527" s="8" customFormat="1" ht="18" customHeight="1" x14ac:dyDescent="0.25">
      <c r="A563" s="85" t="str">
        <f>Config!$B$19</f>
        <v>YANT</v>
      </c>
      <c r="B563" s="80">
        <f>METAS!$BA$43</f>
        <v>13</v>
      </c>
      <c r="C563" s="61">
        <f>ROUNDUP((B563/12)*Config!$C$6,0)</f>
        <v>3</v>
      </c>
      <c r="D563" s="80">
        <f>ACUMULADO!$AZ$47</f>
        <v>0</v>
      </c>
      <c r="E563" s="81">
        <f t="shared" si="172"/>
        <v>16.666666666666668</v>
      </c>
      <c r="F563" s="90"/>
      <c r="G563" s="86">
        <f t="shared" si="168"/>
        <v>0</v>
      </c>
      <c r="H563" s="87">
        <f t="shared" si="169"/>
        <v>0</v>
      </c>
      <c r="I563" s="87" t="str">
        <f t="shared" si="170"/>
        <v/>
      </c>
      <c r="J563" s="88" t="str">
        <f t="shared" si="171"/>
        <v/>
      </c>
      <c r="K563"/>
      <c r="L563"/>
      <c r="M563"/>
      <c r="N563"/>
      <c r="O563"/>
      <c r="P563"/>
      <c r="Q563"/>
      <c r="R563"/>
      <c r="S563"/>
      <c r="U563" s="58"/>
      <c r="V563" s="9"/>
      <c r="W563" s="60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</row>
    <row r="564" spans="1:527" s="8" customFormat="1" ht="18" customHeight="1" x14ac:dyDescent="0.25">
      <c r="A564" s="85" t="str">
        <f>Config!$B$20</f>
        <v>SORI</v>
      </c>
      <c r="B564" s="80">
        <f>METAS!$BB$43</f>
        <v>41</v>
      </c>
      <c r="C564" s="61">
        <f>ROUNDUP((B564/12)*Config!$C$6,0)</f>
        <v>7</v>
      </c>
      <c r="D564" s="80">
        <f>ACUMULADO!$BA$47</f>
        <v>0</v>
      </c>
      <c r="E564" s="81">
        <f t="shared" si="172"/>
        <v>16.666666666666668</v>
      </c>
      <c r="F564" s="90"/>
      <c r="G564" s="86">
        <f t="shared" si="168"/>
        <v>0</v>
      </c>
      <c r="H564" s="87">
        <f t="shared" si="169"/>
        <v>0</v>
      </c>
      <c r="I564" s="87" t="str">
        <f t="shared" si="170"/>
        <v/>
      </c>
      <c r="J564" s="88" t="str">
        <f t="shared" si="171"/>
        <v/>
      </c>
      <c r="K564"/>
      <c r="L564"/>
      <c r="M564"/>
      <c r="N564"/>
      <c r="O564"/>
      <c r="P564"/>
      <c r="Q564"/>
      <c r="R564"/>
      <c r="S564"/>
      <c r="U564" s="58"/>
      <c r="V564" s="9"/>
      <c r="W564" s="60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</row>
    <row r="565" spans="1:527" s="8" customFormat="1" ht="18" customHeight="1" x14ac:dyDescent="0.25">
      <c r="A565" s="85" t="str">
        <f>Config!$B$21</f>
        <v>JEPE</v>
      </c>
      <c r="B565" s="80">
        <f>METAS!$BC$43</f>
        <v>20</v>
      </c>
      <c r="C565" s="61">
        <f>ROUNDUP((B565/12)*Config!$C$6,0)</f>
        <v>4</v>
      </c>
      <c r="D565" s="80">
        <f>ACUMULADO!$BB$47</f>
        <v>0</v>
      </c>
      <c r="E565" s="81">
        <f t="shared" si="172"/>
        <v>16.666666666666668</v>
      </c>
      <c r="F565" s="90"/>
      <c r="G565" s="86">
        <f>IFERROR(ROUND(D565*100/B565,2),0)</f>
        <v>0</v>
      </c>
      <c r="H565" s="87">
        <f t="shared" si="169"/>
        <v>0</v>
      </c>
      <c r="I565" s="87" t="str">
        <f t="shared" si="170"/>
        <v/>
      </c>
      <c r="J565" s="88" t="str">
        <f t="shared" si="171"/>
        <v/>
      </c>
      <c r="K565"/>
      <c r="L565"/>
      <c r="M565"/>
      <c r="N565"/>
      <c r="O565"/>
      <c r="P565"/>
      <c r="Q565"/>
      <c r="R565"/>
      <c r="S565"/>
      <c r="U565" s="58"/>
      <c r="V565" s="78"/>
      <c r="W565" s="60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</row>
    <row r="566" spans="1:527" s="8" customFormat="1" ht="18" customHeight="1" x14ac:dyDescent="0.25">
      <c r="A566" s="85" t="str">
        <f>Config!$B$22</f>
        <v>ROQU</v>
      </c>
      <c r="B566" s="80">
        <f>METAS!$BD$43</f>
        <v>15</v>
      </c>
      <c r="C566" s="61">
        <f>ROUNDUP((B566/12)*Config!$C$6,0)</f>
        <v>3</v>
      </c>
      <c r="D566" s="80">
        <f>ACUMULADO!$BC$47</f>
        <v>0</v>
      </c>
      <c r="E566" s="81">
        <f t="shared" si="172"/>
        <v>16.666666666666668</v>
      </c>
      <c r="F566" s="90"/>
      <c r="G566" s="86">
        <f>IFERROR(ROUND(D566*100/B566,2),0)</f>
        <v>0</v>
      </c>
      <c r="H566" s="87">
        <f t="shared" si="169"/>
        <v>0</v>
      </c>
      <c r="I566" s="87" t="str">
        <f t="shared" si="170"/>
        <v/>
      </c>
      <c r="J566" s="88" t="str">
        <f t="shared" si="171"/>
        <v/>
      </c>
      <c r="K566"/>
      <c r="L566"/>
      <c r="M566"/>
      <c r="N566"/>
      <c r="O566"/>
      <c r="P566"/>
      <c r="Q566"/>
      <c r="R566"/>
      <c r="S566"/>
      <c r="U566" s="58"/>
      <c r="V566" s="78"/>
      <c r="W566" s="60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</row>
    <row r="567" spans="1:527" s="8" customFormat="1" ht="18" customHeight="1" x14ac:dyDescent="0.25">
      <c r="A567" s="85" t="str">
        <f>Config!$B$23</f>
        <v>CALZ</v>
      </c>
      <c r="B567" s="80">
        <f>METAS!$BE$43</f>
        <v>10</v>
      </c>
      <c r="C567" s="61">
        <f>ROUNDUP((B567/12)*Config!$C$6,0)</f>
        <v>2</v>
      </c>
      <c r="D567" s="80">
        <f>ACUMULADO!$BD$47</f>
        <v>0</v>
      </c>
      <c r="E567" s="81">
        <f t="shared" si="172"/>
        <v>16.666666666666668</v>
      </c>
      <c r="F567" s="90"/>
      <c r="G567" s="86">
        <f t="shared" ref="G567:G568" si="173">IFERROR(ROUND(D567*100/B567,2),0)</f>
        <v>0</v>
      </c>
      <c r="H567" s="87">
        <f t="shared" si="169"/>
        <v>0</v>
      </c>
      <c r="I567" s="87" t="str">
        <f t="shared" si="170"/>
        <v/>
      </c>
      <c r="J567" s="88" t="str">
        <f t="shared" si="171"/>
        <v/>
      </c>
      <c r="K567"/>
      <c r="L567"/>
      <c r="M567"/>
      <c r="N567"/>
      <c r="O567"/>
      <c r="P567"/>
      <c r="Q567"/>
      <c r="R567"/>
      <c r="S567"/>
      <c r="U567" s="58"/>
      <c r="V567" s="78"/>
      <c r="W567" s="60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</row>
    <row r="568" spans="1:527" s="8" customFormat="1" ht="18" customHeight="1" x14ac:dyDescent="0.25">
      <c r="A568" s="85" t="str">
        <f>Config!$B$24</f>
        <v>PUEB</v>
      </c>
      <c r="B568" s="80">
        <f>METAS!$BF$43</f>
        <v>10</v>
      </c>
      <c r="C568" s="61">
        <f>ROUNDUP((B568/12)*Config!$C$6,0)</f>
        <v>2</v>
      </c>
      <c r="D568" s="80">
        <f>ACUMULADO!$BE$47</f>
        <v>0</v>
      </c>
      <c r="E568" s="81">
        <f t="shared" si="172"/>
        <v>16.666666666666668</v>
      </c>
      <c r="F568" s="90"/>
      <c r="G568" s="86">
        <f t="shared" si="173"/>
        <v>0</v>
      </c>
      <c r="H568" s="87">
        <f t="shared" si="169"/>
        <v>0</v>
      </c>
      <c r="I568" s="87" t="str">
        <f t="shared" si="170"/>
        <v/>
      </c>
      <c r="J568" s="88" t="str">
        <f t="shared" si="171"/>
        <v/>
      </c>
      <c r="K568"/>
      <c r="L568"/>
      <c r="M568"/>
      <c r="N568"/>
      <c r="O568"/>
      <c r="P568"/>
      <c r="Q568"/>
      <c r="R568"/>
      <c r="S568"/>
      <c r="U568" s="58"/>
      <c r="V568" s="78"/>
      <c r="W568" s="60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</row>
    <row r="569" spans="1:527" s="8" customFormat="1" ht="18" customHeight="1" x14ac:dyDescent="0.25">
      <c r="A569" s="91"/>
      <c r="B569" s="65"/>
      <c r="C569" s="63"/>
      <c r="D569" s="63"/>
      <c r="E569" s="65"/>
      <c r="F569" s="65"/>
      <c r="G569" s="65"/>
      <c r="H569" s="65"/>
      <c r="I569" s="65"/>
      <c r="J569" s="65"/>
      <c r="K569"/>
      <c r="L569"/>
      <c r="M569"/>
      <c r="N569"/>
      <c r="O569"/>
      <c r="P569"/>
      <c r="Q569"/>
      <c r="R569"/>
      <c r="S569"/>
      <c r="U569" s="58"/>
      <c r="V569" s="78"/>
      <c r="W569" s="60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</row>
    <row r="570" spans="1:527" s="8" customFormat="1" ht="18" customHeight="1" x14ac:dyDescent="0.25">
      <c r="A570" s="91"/>
      <c r="B570" s="65"/>
      <c r="C570" s="63"/>
      <c r="D570" s="65"/>
      <c r="E570" s="65"/>
      <c r="F570" s="65"/>
      <c r="G570" s="65"/>
      <c r="H570" s="65"/>
      <c r="I570" s="65"/>
      <c r="J570" s="65"/>
      <c r="K570"/>
      <c r="L570"/>
      <c r="M570"/>
      <c r="N570"/>
      <c r="O570"/>
      <c r="P570"/>
      <c r="Q570"/>
      <c r="R570"/>
      <c r="S570"/>
      <c r="U570" s="58"/>
      <c r="V570" s="78"/>
      <c r="W570" s="6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</row>
    <row r="571" spans="1:527" s="8" customFormat="1" ht="18" customHeight="1" x14ac:dyDescent="0.25">
      <c r="A571" s="91"/>
      <c r="B571" s="65"/>
      <c r="C571" s="63"/>
      <c r="D571" s="65"/>
      <c r="E571" s="65"/>
      <c r="F571" s="65"/>
      <c r="G571" s="65"/>
      <c r="H571" s="65"/>
      <c r="I571" s="65"/>
      <c r="J571" s="65"/>
      <c r="K571"/>
      <c r="L571"/>
      <c r="M571"/>
      <c r="N571"/>
      <c r="O571"/>
      <c r="P571"/>
      <c r="Q571"/>
      <c r="R571"/>
      <c r="S571"/>
      <c r="U571" s="58"/>
      <c r="V571" s="78"/>
      <c r="W571" s="60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</row>
    <row r="572" spans="1:527" ht="18" customHeight="1" x14ac:dyDescent="0.25">
      <c r="A572" s="91"/>
      <c r="B572" s="65"/>
      <c r="D572" s="65"/>
      <c r="E572" s="65"/>
      <c r="I572" s="65"/>
      <c r="J572" s="65"/>
      <c r="T572" s="8"/>
      <c r="W572" s="60"/>
    </row>
    <row r="573" spans="1:527" ht="18" customHeight="1" x14ac:dyDescent="0.25">
      <c r="A573" s="91"/>
      <c r="B573" s="65"/>
      <c r="D573" s="65"/>
      <c r="E573" s="65"/>
      <c r="I573" s="65"/>
      <c r="J573" s="65"/>
      <c r="T573" s="8"/>
      <c r="W573" s="60"/>
    </row>
    <row r="574" spans="1:527" ht="18" customHeight="1" x14ac:dyDescent="0.25">
      <c r="A574" s="94"/>
      <c r="B574" s="65"/>
      <c r="D574" s="65"/>
      <c r="E574" s="65"/>
      <c r="I574" s="65"/>
      <c r="J574" s="65"/>
      <c r="T574" s="8"/>
      <c r="W574" s="60"/>
      <c r="PN574">
        <v>0</v>
      </c>
      <c r="PO574">
        <v>0</v>
      </c>
      <c r="PP574">
        <v>0</v>
      </c>
      <c r="PQ574">
        <v>0</v>
      </c>
      <c r="PR574">
        <v>0</v>
      </c>
      <c r="PS574">
        <v>0</v>
      </c>
      <c r="PT574">
        <v>0</v>
      </c>
      <c r="PU574">
        <v>0</v>
      </c>
      <c r="PV574">
        <v>0</v>
      </c>
      <c r="PW574">
        <v>0</v>
      </c>
      <c r="PX574">
        <v>0</v>
      </c>
      <c r="PY574">
        <v>0</v>
      </c>
      <c r="PZ574">
        <v>0</v>
      </c>
      <c r="QA574">
        <v>0</v>
      </c>
      <c r="QB574">
        <v>0</v>
      </c>
      <c r="QC574">
        <v>0</v>
      </c>
      <c r="QD574">
        <v>0</v>
      </c>
      <c r="QE574">
        <v>0</v>
      </c>
      <c r="QF574">
        <v>0</v>
      </c>
      <c r="QG574">
        <v>0</v>
      </c>
      <c r="QH574">
        <v>0</v>
      </c>
      <c r="QI574">
        <v>0</v>
      </c>
      <c r="QJ574">
        <v>0</v>
      </c>
      <c r="QK574">
        <v>0</v>
      </c>
      <c r="QL574">
        <v>0</v>
      </c>
      <c r="QM574">
        <v>0</v>
      </c>
      <c r="QN574">
        <v>0</v>
      </c>
      <c r="QO574">
        <v>0</v>
      </c>
      <c r="QP574">
        <v>0</v>
      </c>
      <c r="QQ574">
        <v>0</v>
      </c>
      <c r="QR574">
        <v>0</v>
      </c>
      <c r="QS574">
        <v>0</v>
      </c>
      <c r="QT574">
        <v>0</v>
      </c>
      <c r="QU574">
        <v>0</v>
      </c>
      <c r="QV574">
        <v>0</v>
      </c>
      <c r="QW574">
        <v>0</v>
      </c>
      <c r="QX574">
        <v>0</v>
      </c>
      <c r="QY574">
        <v>0</v>
      </c>
      <c r="QZ574">
        <v>0</v>
      </c>
      <c r="RA574">
        <v>0</v>
      </c>
      <c r="RB574">
        <v>0</v>
      </c>
      <c r="RC574">
        <v>0</v>
      </c>
      <c r="RD574">
        <v>0</v>
      </c>
      <c r="RE574">
        <v>0</v>
      </c>
      <c r="RF574">
        <v>0</v>
      </c>
      <c r="RG574">
        <v>0</v>
      </c>
      <c r="RH574">
        <v>0</v>
      </c>
      <c r="RI574">
        <v>0</v>
      </c>
      <c r="RJ574">
        <v>0</v>
      </c>
      <c r="RK574">
        <v>0</v>
      </c>
      <c r="RL574">
        <v>0</v>
      </c>
      <c r="RM574">
        <v>0</v>
      </c>
      <c r="RN574">
        <v>0</v>
      </c>
      <c r="RO574">
        <v>0</v>
      </c>
      <c r="RP574">
        <v>0</v>
      </c>
      <c r="RQ574">
        <v>0</v>
      </c>
      <c r="RR574">
        <v>0</v>
      </c>
      <c r="RS574">
        <v>0</v>
      </c>
      <c r="RT574">
        <v>0</v>
      </c>
      <c r="RU574">
        <v>0</v>
      </c>
      <c r="RV574">
        <v>0</v>
      </c>
      <c r="RW574">
        <v>0</v>
      </c>
      <c r="RX574">
        <v>0</v>
      </c>
      <c r="RY574">
        <v>0</v>
      </c>
      <c r="RZ574">
        <v>0</v>
      </c>
      <c r="SA574">
        <v>0</v>
      </c>
      <c r="SB574">
        <v>0</v>
      </c>
      <c r="SC574">
        <v>0</v>
      </c>
      <c r="SD574">
        <v>0</v>
      </c>
      <c r="SE574">
        <v>0</v>
      </c>
      <c r="SF574">
        <v>0</v>
      </c>
      <c r="SG574">
        <v>0</v>
      </c>
      <c r="SH574">
        <v>0</v>
      </c>
      <c r="SI574">
        <v>0</v>
      </c>
      <c r="SJ574">
        <v>0</v>
      </c>
      <c r="SK574">
        <v>0</v>
      </c>
      <c r="SL574">
        <v>0</v>
      </c>
      <c r="SM574">
        <v>0</v>
      </c>
      <c r="SN574">
        <v>0</v>
      </c>
      <c r="SO574">
        <v>0</v>
      </c>
      <c r="SP574">
        <v>0</v>
      </c>
      <c r="SQ574">
        <v>0</v>
      </c>
      <c r="SR574">
        <v>0</v>
      </c>
      <c r="SS574">
        <v>0</v>
      </c>
      <c r="ST574">
        <v>0</v>
      </c>
      <c r="SU574">
        <v>0</v>
      </c>
      <c r="SV574">
        <v>0</v>
      </c>
      <c r="SW574">
        <v>0</v>
      </c>
      <c r="SX574">
        <v>0</v>
      </c>
      <c r="SY574">
        <v>0</v>
      </c>
      <c r="SZ574">
        <v>0</v>
      </c>
      <c r="TA574">
        <v>0</v>
      </c>
      <c r="TB574">
        <v>0</v>
      </c>
      <c r="TC574">
        <v>0</v>
      </c>
      <c r="TD574">
        <v>0</v>
      </c>
      <c r="TE574">
        <v>0</v>
      </c>
      <c r="TF574">
        <v>0</v>
      </c>
      <c r="TG574">
        <v>0</v>
      </c>
    </row>
    <row r="575" spans="1:527" ht="18" customHeight="1" x14ac:dyDescent="0.25">
      <c r="A575" s="91"/>
      <c r="B575" s="65"/>
      <c r="D575" s="65"/>
      <c r="E575" s="65"/>
      <c r="I575" s="65"/>
      <c r="J575" s="65"/>
      <c r="T575" s="8"/>
      <c r="W575" s="60"/>
    </row>
    <row r="576" spans="1:527" ht="18" customHeight="1" x14ac:dyDescent="0.25">
      <c r="B576" s="65"/>
      <c r="D576" s="65"/>
      <c r="E576" s="65"/>
      <c r="I576" s="65"/>
      <c r="J576" s="65"/>
      <c r="T576" s="8"/>
      <c r="W576" s="60"/>
    </row>
    <row r="577" spans="1:23" ht="18" customHeight="1" x14ac:dyDescent="0.25">
      <c r="I577" s="65"/>
      <c r="J577" s="65"/>
      <c r="T577" s="8"/>
      <c r="V577" s="59" t="str">
        <f>A578</f>
        <v>MADRES, PADRES Y CUIDADORES/AS CON APOYO EN ESTRATEGIAS DE CRIANZA Y CONOCIMIENTOS SOBRE EL DESARROLLO INFANTIL</v>
      </c>
      <c r="W577" s="60"/>
    </row>
    <row r="578" spans="1:23" ht="18" customHeight="1" x14ac:dyDescent="0.25">
      <c r="A578" s="66" t="str">
        <f>METAS!B44</f>
        <v>MADRES, PADRES Y CUIDADORES/AS CON APOYO EN ESTRATEGIAS DE CRIANZA Y CONOCIMIENTOS SOBRE EL DESARROLLO INFANTIL</v>
      </c>
      <c r="I578" s="65"/>
      <c r="J578" s="65"/>
      <c r="K578" t="s">
        <v>508</v>
      </c>
      <c r="T578" s="8"/>
      <c r="V578" s="89" t="str">
        <f>$V$1&amp;"  "&amp;V577&amp;"  "&amp;$V$3&amp;"  "&amp;$V$2</f>
        <v>RED. MOYOBAMBA:  MADRES, PADRES Y CUIDADORES/AS CON APOYO EN ESTRATEGIAS DE CRIANZA Y CONOCIMIENTOS SOBRE EL DESARROLLO INFANTIL  - POR MICROREDES :   ENERO - FEBRERO 2024</v>
      </c>
      <c r="W578" s="60"/>
    </row>
    <row r="579" spans="1:23" ht="48" customHeight="1" x14ac:dyDescent="0.25">
      <c r="A579" s="68" t="s">
        <v>2</v>
      </c>
      <c r="B579" s="69" t="s">
        <v>87</v>
      </c>
      <c r="C579" s="70" t="s">
        <v>69</v>
      </c>
      <c r="D579" s="69" t="s">
        <v>775</v>
      </c>
      <c r="E579" s="69" t="s">
        <v>1</v>
      </c>
      <c r="F579" s="71"/>
      <c r="G579" s="72" t="s">
        <v>9</v>
      </c>
      <c r="H579" s="73" t="str">
        <f>"DEFICIENTE &lt;= "&amp;$E$3</f>
        <v>DEFICIENTE &lt;= 15</v>
      </c>
      <c r="I579" s="73" t="str">
        <f>"PROCESO &gt; "&amp;$E$3&amp;"  -  &lt; "&amp;$F$3</f>
        <v>PROCESO &gt; 15  -  &lt; 16.7</v>
      </c>
      <c r="J579" s="73" t="str">
        <f>"OPTIMO &gt;= "&amp;$F$3</f>
        <v>OPTIMO &gt;= 16.7</v>
      </c>
      <c r="T579" s="8"/>
      <c r="V579" s="59"/>
      <c r="W579" s="60"/>
    </row>
    <row r="580" spans="1:23" ht="18" customHeight="1" thickBot="1" x14ac:dyDescent="0.3">
      <c r="A580" s="74" t="str">
        <f>Config!$B$15</f>
        <v>RED</v>
      </c>
      <c r="B580" s="75">
        <f>SUM(B581:B589)</f>
        <v>2157</v>
      </c>
      <c r="C580" s="75">
        <f>SUM(C581:C589)</f>
        <v>363</v>
      </c>
      <c r="D580" s="75">
        <f>SUM(D581:D589)</f>
        <v>39</v>
      </c>
      <c r="E580" s="75">
        <f>Config!$C$9</f>
        <v>16.666666666666668</v>
      </c>
      <c r="F580" s="76"/>
      <c r="G580" s="75">
        <f t="shared" ref="G580:G585" si="174">IFERROR(ROUND(D580*100/B580,2),0)</f>
        <v>1.81</v>
      </c>
      <c r="H580" s="77">
        <f t="shared" ref="H580:H589" si="175">IF(G580&lt;=$E$3,G580,"")</f>
        <v>1.81</v>
      </c>
      <c r="I580" s="77" t="str">
        <f t="shared" ref="I580:I589" si="176">IF(G580&gt;$E$3,IF(G580&lt;$F$3,G580,""),"")</f>
        <v/>
      </c>
      <c r="J580" s="75" t="str">
        <f t="shared" ref="J580:J589" si="177">IF(G580&gt;=$F$3,G580,"")</f>
        <v/>
      </c>
      <c r="T580" s="8"/>
      <c r="V580" s="59"/>
      <c r="W580" s="60"/>
    </row>
    <row r="581" spans="1:23" ht="18" customHeight="1" x14ac:dyDescent="0.25">
      <c r="A581" s="79" t="str">
        <f>Config!$B$16</f>
        <v>HOSP</v>
      </c>
      <c r="B581" s="80">
        <f>METAS!$AW$44</f>
        <v>0</v>
      </c>
      <c r="C581" s="80">
        <f>ROUNDUP((B581/12)*Config!$C$6,0)</f>
        <v>0</v>
      </c>
      <c r="D581" s="80">
        <f>ACUMULADO!$AV$48</f>
        <v>0</v>
      </c>
      <c r="E581" s="81">
        <f>E580</f>
        <v>16.666666666666668</v>
      </c>
      <c r="F581" s="81"/>
      <c r="G581" s="82">
        <f t="shared" si="174"/>
        <v>0</v>
      </c>
      <c r="H581" s="83">
        <f t="shared" si="175"/>
        <v>0</v>
      </c>
      <c r="I581" s="83" t="str">
        <f t="shared" si="176"/>
        <v/>
      </c>
      <c r="J581" s="84" t="str">
        <f t="shared" si="177"/>
        <v/>
      </c>
      <c r="T581" s="8"/>
      <c r="V581" s="59"/>
      <c r="W581" s="60"/>
    </row>
    <row r="582" spans="1:23" ht="18" customHeight="1" x14ac:dyDescent="0.25">
      <c r="A582" s="85" t="str">
        <f>Config!$B$17</f>
        <v>LLUI</v>
      </c>
      <c r="B582" s="80">
        <f>METAS!$AY$44</f>
        <v>969</v>
      </c>
      <c r="C582" s="61">
        <f>ROUNDUP((B582/12)*Config!$C$6,0)</f>
        <v>162</v>
      </c>
      <c r="D582" s="80">
        <f>ACUMULADO!$AX$48</f>
        <v>0</v>
      </c>
      <c r="E582" s="81">
        <f t="shared" ref="E582:E589" si="178">E581</f>
        <v>16.666666666666668</v>
      </c>
      <c r="F582" s="90"/>
      <c r="G582" s="86">
        <f t="shared" si="174"/>
        <v>0</v>
      </c>
      <c r="H582" s="87">
        <f t="shared" si="175"/>
        <v>0</v>
      </c>
      <c r="I582" s="87" t="str">
        <f t="shared" si="176"/>
        <v/>
      </c>
      <c r="J582" s="88" t="str">
        <f t="shared" si="177"/>
        <v/>
      </c>
      <c r="T582" s="8"/>
      <c r="V582" s="59"/>
      <c r="W582" s="60"/>
    </row>
    <row r="583" spans="1:23" ht="18" customHeight="1" x14ac:dyDescent="0.25">
      <c r="A583" s="85" t="str">
        <f>Config!$B$18</f>
        <v>JERI</v>
      </c>
      <c r="B583" s="80">
        <f>METAS!$AZ$44</f>
        <v>98</v>
      </c>
      <c r="C583" s="61">
        <f>ROUNDUP((B583/12)*Config!$C$6,0)</f>
        <v>17</v>
      </c>
      <c r="D583" s="80">
        <f>ACUMULADO!$AY$48</f>
        <v>0</v>
      </c>
      <c r="E583" s="81">
        <f t="shared" si="178"/>
        <v>16.666666666666668</v>
      </c>
      <c r="F583" s="90"/>
      <c r="G583" s="86">
        <f t="shared" si="174"/>
        <v>0</v>
      </c>
      <c r="H583" s="87">
        <f t="shared" si="175"/>
        <v>0</v>
      </c>
      <c r="I583" s="87" t="str">
        <f t="shared" si="176"/>
        <v/>
      </c>
      <c r="J583" s="88" t="str">
        <f t="shared" si="177"/>
        <v/>
      </c>
      <c r="T583" s="8"/>
      <c r="V583" s="9"/>
      <c r="W583" s="60"/>
    </row>
    <row r="584" spans="1:23" ht="18" customHeight="1" x14ac:dyDescent="0.25">
      <c r="A584" s="85" t="str">
        <f>Config!$B$19</f>
        <v>YANT</v>
      </c>
      <c r="B584" s="80">
        <f>METAS!$BA$44</f>
        <v>74</v>
      </c>
      <c r="C584" s="61">
        <f>ROUNDUP((B584/12)*Config!$C$6,0)</f>
        <v>13</v>
      </c>
      <c r="D584" s="80">
        <f>ACUMULADO!$AZ$48</f>
        <v>0</v>
      </c>
      <c r="E584" s="81">
        <f t="shared" si="178"/>
        <v>16.666666666666668</v>
      </c>
      <c r="F584" s="90"/>
      <c r="G584" s="86">
        <f t="shared" si="174"/>
        <v>0</v>
      </c>
      <c r="H584" s="87">
        <f t="shared" si="175"/>
        <v>0</v>
      </c>
      <c r="I584" s="87" t="str">
        <f t="shared" si="176"/>
        <v/>
      </c>
      <c r="J584" s="88" t="str">
        <f t="shared" si="177"/>
        <v/>
      </c>
      <c r="T584" s="8"/>
      <c r="V584" s="9"/>
      <c r="W584" s="60"/>
    </row>
    <row r="585" spans="1:23" ht="18" customHeight="1" x14ac:dyDescent="0.25">
      <c r="A585" s="85" t="str">
        <f>Config!$B$20</f>
        <v>SORI</v>
      </c>
      <c r="B585" s="80">
        <f>METAS!$BB$44</f>
        <v>467</v>
      </c>
      <c r="C585" s="61">
        <f>ROUNDUP((B585/12)*Config!$C$6,0)</f>
        <v>78</v>
      </c>
      <c r="D585" s="80">
        <f>ACUMULADO!$BA$48</f>
        <v>0</v>
      </c>
      <c r="E585" s="81">
        <f t="shared" si="178"/>
        <v>16.666666666666668</v>
      </c>
      <c r="F585" s="90"/>
      <c r="G585" s="86">
        <f t="shared" si="174"/>
        <v>0</v>
      </c>
      <c r="H585" s="87">
        <f t="shared" si="175"/>
        <v>0</v>
      </c>
      <c r="I585" s="87" t="str">
        <f t="shared" si="176"/>
        <v/>
      </c>
      <c r="J585" s="88" t="str">
        <f t="shared" si="177"/>
        <v/>
      </c>
      <c r="T585" s="8"/>
      <c r="V585" s="9"/>
      <c r="W585" s="60"/>
    </row>
    <row r="586" spans="1:23" ht="18" customHeight="1" x14ac:dyDescent="0.25">
      <c r="A586" s="85" t="str">
        <f>Config!$B$21</f>
        <v>JEPE</v>
      </c>
      <c r="B586" s="80">
        <f>METAS!$BC$44</f>
        <v>193</v>
      </c>
      <c r="C586" s="61">
        <f>ROUNDUP((B586/12)*Config!$C$6,0)</f>
        <v>33</v>
      </c>
      <c r="D586" s="80">
        <f>ACUMULADO!$BB$48</f>
        <v>32</v>
      </c>
      <c r="E586" s="81">
        <f t="shared" si="178"/>
        <v>16.666666666666668</v>
      </c>
      <c r="F586" s="90"/>
      <c r="G586" s="86">
        <f>IFERROR(ROUND(D586*100/B586,2),0)</f>
        <v>16.579999999999998</v>
      </c>
      <c r="H586" s="87" t="str">
        <f t="shared" si="175"/>
        <v/>
      </c>
      <c r="I586" s="87">
        <f t="shared" si="176"/>
        <v>16.579999999999998</v>
      </c>
      <c r="J586" s="88" t="str">
        <f t="shared" si="177"/>
        <v/>
      </c>
      <c r="T586" s="8"/>
      <c r="V586" s="9"/>
      <c r="W586" s="60"/>
    </row>
    <row r="587" spans="1:23" ht="18" customHeight="1" x14ac:dyDescent="0.25">
      <c r="A587" s="85" t="str">
        <f>Config!$B$22</f>
        <v>ROQU</v>
      </c>
      <c r="B587" s="80">
        <f>METAS!$BD$44</f>
        <v>137</v>
      </c>
      <c r="C587" s="61">
        <f>ROUNDUP((B587/12)*Config!$C$6,0)</f>
        <v>23</v>
      </c>
      <c r="D587" s="80">
        <f>ACUMULADO!$BC$48</f>
        <v>0</v>
      </c>
      <c r="E587" s="81">
        <f t="shared" si="178"/>
        <v>16.666666666666668</v>
      </c>
      <c r="F587" s="90"/>
      <c r="G587" s="86">
        <f>IFERROR(ROUND(D587*100/B587,2),0)</f>
        <v>0</v>
      </c>
      <c r="H587" s="87">
        <f t="shared" si="175"/>
        <v>0</v>
      </c>
      <c r="I587" s="87" t="str">
        <f t="shared" si="176"/>
        <v/>
      </c>
      <c r="J587" s="88" t="str">
        <f t="shared" si="177"/>
        <v/>
      </c>
      <c r="T587" s="8"/>
      <c r="V587" s="9"/>
      <c r="W587" s="60"/>
    </row>
    <row r="588" spans="1:23" ht="18" customHeight="1" x14ac:dyDescent="0.25">
      <c r="A588" s="85" t="str">
        <f>Config!$B$23</f>
        <v>CALZ</v>
      </c>
      <c r="B588" s="80">
        <f>METAS!$BE$44</f>
        <v>108</v>
      </c>
      <c r="C588" s="61">
        <f>ROUNDUP((B588/12)*Config!$C$6,0)</f>
        <v>18</v>
      </c>
      <c r="D588" s="80">
        <f>ACUMULADO!$BD$48</f>
        <v>7</v>
      </c>
      <c r="E588" s="81">
        <f t="shared" si="178"/>
        <v>16.666666666666668</v>
      </c>
      <c r="F588" s="90"/>
      <c r="G588" s="86">
        <f t="shared" ref="G588:G589" si="179">IFERROR(ROUND(D588*100/B588,2),0)</f>
        <v>6.48</v>
      </c>
      <c r="H588" s="87">
        <f t="shared" si="175"/>
        <v>6.48</v>
      </c>
      <c r="I588" s="87" t="str">
        <f t="shared" si="176"/>
        <v/>
      </c>
      <c r="J588" s="88" t="str">
        <f t="shared" si="177"/>
        <v/>
      </c>
      <c r="T588" s="8"/>
      <c r="W588" s="60"/>
    </row>
    <row r="589" spans="1:23" ht="18" customHeight="1" x14ac:dyDescent="0.25">
      <c r="A589" s="85" t="str">
        <f>Config!$B$24</f>
        <v>PUEB</v>
      </c>
      <c r="B589" s="80">
        <f>METAS!$BF$44</f>
        <v>111</v>
      </c>
      <c r="C589" s="61">
        <f>ROUNDUP((B589/12)*Config!$C$6,0)</f>
        <v>19</v>
      </c>
      <c r="D589" s="80">
        <f>ACUMULADO!$BE$48</f>
        <v>0</v>
      </c>
      <c r="E589" s="81">
        <f t="shared" si="178"/>
        <v>16.666666666666668</v>
      </c>
      <c r="F589" s="90"/>
      <c r="G589" s="86">
        <f t="shared" si="179"/>
        <v>0</v>
      </c>
      <c r="H589" s="87">
        <f t="shared" si="175"/>
        <v>0</v>
      </c>
      <c r="I589" s="87" t="str">
        <f t="shared" si="176"/>
        <v/>
      </c>
      <c r="J589" s="88" t="str">
        <f t="shared" si="177"/>
        <v/>
      </c>
      <c r="T589" s="8"/>
      <c r="W589" s="60"/>
    </row>
    <row r="590" spans="1:23" ht="18" customHeight="1" x14ac:dyDescent="0.25">
      <c r="A590" s="91"/>
      <c r="B590" s="65"/>
      <c r="D590" s="63"/>
      <c r="E590" s="65"/>
      <c r="I590" s="65"/>
      <c r="J590" s="65"/>
      <c r="T590" s="8"/>
      <c r="W590" s="60"/>
    </row>
    <row r="591" spans="1:23" ht="18" customHeight="1" x14ac:dyDescent="0.25">
      <c r="A591" s="91"/>
      <c r="B591" s="65"/>
      <c r="D591" s="65"/>
      <c r="E591" s="65"/>
      <c r="I591" s="65"/>
      <c r="J591" s="65"/>
      <c r="T591" s="8"/>
      <c r="W591" s="60"/>
    </row>
    <row r="592" spans="1:23" ht="18" customHeight="1" x14ac:dyDescent="0.25">
      <c r="A592" s="91"/>
      <c r="B592" s="65"/>
      <c r="D592" s="65"/>
      <c r="E592" s="65"/>
      <c r="I592" s="65"/>
      <c r="J592" s="65"/>
      <c r="T592" s="8"/>
      <c r="W592" s="60"/>
    </row>
    <row r="593" spans="1:527" ht="18" customHeight="1" x14ac:dyDescent="0.25">
      <c r="A593" s="91"/>
      <c r="B593" s="65"/>
      <c r="D593" s="65"/>
      <c r="E593" s="65"/>
      <c r="I593" s="65"/>
      <c r="J593" s="65"/>
      <c r="T593" s="8"/>
      <c r="W593" s="60"/>
    </row>
    <row r="594" spans="1:527" ht="18" customHeight="1" x14ac:dyDescent="0.25">
      <c r="A594" s="91"/>
      <c r="B594" s="65"/>
      <c r="D594" s="65"/>
      <c r="E594" s="65"/>
      <c r="I594" s="65"/>
      <c r="J594" s="65"/>
      <c r="T594" s="8"/>
      <c r="W594" s="60"/>
    </row>
    <row r="595" spans="1:527" ht="18" customHeight="1" x14ac:dyDescent="0.25">
      <c r="A595" s="94"/>
      <c r="B595" s="65"/>
      <c r="D595" s="65"/>
      <c r="E595" s="65"/>
      <c r="I595" s="65"/>
      <c r="J595" s="65"/>
      <c r="T595" s="8"/>
      <c r="W595" s="60"/>
      <c r="PN595">
        <v>0</v>
      </c>
      <c r="PO595">
        <v>0</v>
      </c>
      <c r="PP595">
        <v>0</v>
      </c>
      <c r="PQ595">
        <v>0</v>
      </c>
      <c r="PR595">
        <v>0</v>
      </c>
      <c r="PS595">
        <v>0</v>
      </c>
      <c r="PT595">
        <v>0</v>
      </c>
      <c r="PU595">
        <v>0</v>
      </c>
      <c r="PV595">
        <v>0</v>
      </c>
      <c r="PW595">
        <v>0</v>
      </c>
      <c r="PX595">
        <v>0</v>
      </c>
      <c r="PY595">
        <v>0</v>
      </c>
      <c r="PZ595">
        <v>0</v>
      </c>
      <c r="QA595">
        <v>0</v>
      </c>
      <c r="QB595">
        <v>0</v>
      </c>
      <c r="QC595">
        <v>0</v>
      </c>
      <c r="QD595">
        <v>0</v>
      </c>
      <c r="QE595">
        <v>0</v>
      </c>
      <c r="QF595">
        <v>0</v>
      </c>
      <c r="QG595">
        <v>0</v>
      </c>
      <c r="QH595">
        <v>0</v>
      </c>
      <c r="QI595">
        <v>0</v>
      </c>
      <c r="QJ595">
        <v>0</v>
      </c>
      <c r="QK595">
        <v>0</v>
      </c>
      <c r="QL595">
        <v>0</v>
      </c>
      <c r="QM595">
        <v>0</v>
      </c>
      <c r="QN595">
        <v>0</v>
      </c>
      <c r="QO595">
        <v>0</v>
      </c>
      <c r="QP595">
        <v>0</v>
      </c>
      <c r="QQ595">
        <v>0</v>
      </c>
      <c r="QR595">
        <v>0</v>
      </c>
      <c r="QS595">
        <v>0</v>
      </c>
      <c r="QT595">
        <v>0</v>
      </c>
      <c r="QU595">
        <v>0</v>
      </c>
      <c r="QV595">
        <v>0</v>
      </c>
      <c r="QW595">
        <v>0</v>
      </c>
      <c r="QX595">
        <v>0</v>
      </c>
      <c r="QY595">
        <v>0</v>
      </c>
      <c r="QZ595">
        <v>0</v>
      </c>
      <c r="RA595">
        <v>0</v>
      </c>
      <c r="RB595">
        <v>0</v>
      </c>
      <c r="RC595">
        <v>0</v>
      </c>
      <c r="RD595">
        <v>0</v>
      </c>
      <c r="RE595">
        <v>0</v>
      </c>
      <c r="RF595">
        <v>0</v>
      </c>
      <c r="RG595">
        <v>0</v>
      </c>
      <c r="RH595">
        <v>0</v>
      </c>
      <c r="RI595">
        <v>0</v>
      </c>
      <c r="RJ595">
        <v>0</v>
      </c>
      <c r="RK595">
        <v>0</v>
      </c>
      <c r="RL595">
        <v>0</v>
      </c>
      <c r="RM595">
        <v>0</v>
      </c>
      <c r="RN595">
        <v>0</v>
      </c>
      <c r="RO595">
        <v>0</v>
      </c>
      <c r="RP595">
        <v>0</v>
      </c>
      <c r="RQ595">
        <v>0</v>
      </c>
      <c r="RR595">
        <v>0</v>
      </c>
      <c r="RS595">
        <v>0</v>
      </c>
      <c r="RT595">
        <v>0</v>
      </c>
      <c r="RU595">
        <v>0</v>
      </c>
      <c r="RV595">
        <v>0</v>
      </c>
      <c r="RW595">
        <v>0</v>
      </c>
      <c r="RX595">
        <v>0</v>
      </c>
      <c r="RY595">
        <v>0</v>
      </c>
      <c r="RZ595">
        <v>0</v>
      </c>
      <c r="SA595">
        <v>0</v>
      </c>
      <c r="SB595">
        <v>0</v>
      </c>
      <c r="SC595">
        <v>0</v>
      </c>
      <c r="SD595">
        <v>0</v>
      </c>
      <c r="SE595">
        <v>0</v>
      </c>
      <c r="SF595">
        <v>0</v>
      </c>
      <c r="SG595">
        <v>0</v>
      </c>
      <c r="SH595">
        <v>0</v>
      </c>
      <c r="SI595">
        <v>0</v>
      </c>
      <c r="SJ595">
        <v>0</v>
      </c>
      <c r="SK595">
        <v>0</v>
      </c>
      <c r="SL595">
        <v>0</v>
      </c>
      <c r="SM595">
        <v>0</v>
      </c>
      <c r="SN595">
        <v>0</v>
      </c>
      <c r="SO595">
        <v>0</v>
      </c>
      <c r="SP595">
        <v>0</v>
      </c>
      <c r="SQ595">
        <v>0</v>
      </c>
      <c r="SR595">
        <v>0</v>
      </c>
      <c r="SS595">
        <v>0</v>
      </c>
      <c r="ST595">
        <v>0</v>
      </c>
      <c r="SU595">
        <v>0</v>
      </c>
      <c r="SV595">
        <v>0</v>
      </c>
      <c r="SW595">
        <v>0</v>
      </c>
      <c r="SX595">
        <v>0</v>
      </c>
      <c r="SY595">
        <v>0</v>
      </c>
      <c r="SZ595">
        <v>0</v>
      </c>
      <c r="TA595">
        <v>0</v>
      </c>
      <c r="TB595">
        <v>0</v>
      </c>
      <c r="TC595">
        <v>0</v>
      </c>
      <c r="TD595">
        <v>0</v>
      </c>
      <c r="TE595">
        <v>0</v>
      </c>
      <c r="TF595">
        <v>0</v>
      </c>
      <c r="TG595">
        <v>0</v>
      </c>
    </row>
    <row r="596" spans="1:527" ht="18" customHeight="1" x14ac:dyDescent="0.25">
      <c r="A596" s="94"/>
      <c r="B596" s="65"/>
      <c r="D596" s="65"/>
      <c r="E596" s="65"/>
      <c r="I596" s="65"/>
      <c r="J596" s="65"/>
      <c r="T596" s="8"/>
      <c r="W596" s="60"/>
    </row>
    <row r="597" spans="1:527" ht="18" customHeight="1" x14ac:dyDescent="0.25">
      <c r="A597" s="94"/>
      <c r="B597" s="65"/>
      <c r="D597" s="65"/>
      <c r="E597" s="65"/>
      <c r="I597" s="65"/>
      <c r="J597" s="65"/>
      <c r="T597" s="8"/>
      <c r="W597" s="60"/>
    </row>
    <row r="598" spans="1:527" ht="18" customHeight="1" x14ac:dyDescent="0.25">
      <c r="A598" s="66" t="str">
        <f>METAS!B45</f>
        <v>PAREJAS CON CONSEJERÍA EN LA PROMOCIÓN DE UNA CONVIVENCIA SALUDABLE</v>
      </c>
      <c r="I598" s="65"/>
      <c r="J598" s="65"/>
      <c r="K598" t="s">
        <v>544</v>
      </c>
      <c r="T598" s="8"/>
      <c r="V598" s="59" t="str">
        <f>A598</f>
        <v>PAREJAS CON CONSEJERÍA EN LA PROMOCIÓN DE UNA CONVIVENCIA SALUDABLE</v>
      </c>
      <c r="W598" s="60"/>
    </row>
    <row r="599" spans="1:527" ht="48" customHeight="1" x14ac:dyDescent="0.25">
      <c r="A599" s="68" t="s">
        <v>2</v>
      </c>
      <c r="B599" s="69" t="s">
        <v>87</v>
      </c>
      <c r="C599" s="70" t="s">
        <v>69</v>
      </c>
      <c r="D599" s="69" t="s">
        <v>775</v>
      </c>
      <c r="E599" s="69" t="s">
        <v>1</v>
      </c>
      <c r="F599" s="71"/>
      <c r="G599" s="72" t="s">
        <v>9</v>
      </c>
      <c r="H599" s="73" t="str">
        <f>"DEFICIENTE &lt;= "&amp;$E$3</f>
        <v>DEFICIENTE &lt;= 15</v>
      </c>
      <c r="I599" s="73" t="str">
        <f>"PROCESO &gt; "&amp;$E$3&amp;"  -  &lt; "&amp;$F$3</f>
        <v>PROCESO &gt; 15  -  &lt; 16.7</v>
      </c>
      <c r="J599" s="73" t="str">
        <f>"OPTIMO &gt;= "&amp;$F$3</f>
        <v>OPTIMO &gt;= 16.7</v>
      </c>
      <c r="T599" s="8"/>
      <c r="V599" s="89" t="str">
        <f>$V$1&amp;"  "&amp;V598&amp;"  "&amp;$V$3&amp;"  "&amp;$V$2</f>
        <v>RED. MOYOBAMBA:  PAREJAS CON CONSEJERÍA EN LA PROMOCIÓN DE UNA CONVIVENCIA SALUDABLE  - POR MICROREDES :   ENERO - FEBRERO 2024</v>
      </c>
      <c r="W599" s="60"/>
    </row>
    <row r="600" spans="1:527" ht="18" customHeight="1" thickBot="1" x14ac:dyDescent="0.3">
      <c r="A600" s="74" t="str">
        <f>Config!$B$15</f>
        <v>RED</v>
      </c>
      <c r="B600" s="75">
        <f>SUM(B601:B609)</f>
        <v>1256</v>
      </c>
      <c r="C600" s="75">
        <f>SUM(C601:C609)</f>
        <v>212</v>
      </c>
      <c r="D600" s="75">
        <f>SUM(D601:D609)</f>
        <v>35</v>
      </c>
      <c r="E600" s="75">
        <f>Config!$C$9</f>
        <v>16.666666666666668</v>
      </c>
      <c r="F600" s="76"/>
      <c r="G600" s="75">
        <f t="shared" ref="G600:G605" si="180">IFERROR(ROUND(D600*100/B600,2),0)</f>
        <v>2.79</v>
      </c>
      <c r="H600" s="77">
        <f t="shared" ref="H600:H609" si="181">IF(G600&lt;=$E$3,G600,"")</f>
        <v>2.79</v>
      </c>
      <c r="I600" s="77" t="str">
        <f t="shared" ref="I600:I609" si="182">IF(G600&gt;$E$3,IF(G600&lt;$F$3,G600,""),"")</f>
        <v/>
      </c>
      <c r="J600" s="75" t="str">
        <f t="shared" ref="J600:J609" si="183">IF(G600&gt;=$F$3,G600,"")</f>
        <v/>
      </c>
      <c r="T600" s="8"/>
      <c r="V600" s="59"/>
      <c r="W600" s="60"/>
    </row>
    <row r="601" spans="1:527" ht="18" customHeight="1" x14ac:dyDescent="0.25">
      <c r="A601" s="79" t="str">
        <f>Config!$B$16</f>
        <v>HOSP</v>
      </c>
      <c r="B601" s="80">
        <f>METAS!$AW$45</f>
        <v>0</v>
      </c>
      <c r="C601" s="80">
        <f>ROUNDUP((B601/12)*Config!$C$6,0)</f>
        <v>0</v>
      </c>
      <c r="D601" s="80">
        <f>ACUMULADO!$AV$49</f>
        <v>0</v>
      </c>
      <c r="E601" s="81">
        <f>E600</f>
        <v>16.666666666666668</v>
      </c>
      <c r="F601" s="81"/>
      <c r="G601" s="82">
        <f t="shared" si="180"/>
        <v>0</v>
      </c>
      <c r="H601" s="83">
        <f t="shared" si="181"/>
        <v>0</v>
      </c>
      <c r="I601" s="83" t="str">
        <f t="shared" si="182"/>
        <v/>
      </c>
      <c r="J601" s="84" t="str">
        <f t="shared" si="183"/>
        <v/>
      </c>
      <c r="T601" s="8"/>
      <c r="V601" s="59"/>
      <c r="W601" s="60"/>
    </row>
    <row r="602" spans="1:527" ht="18" customHeight="1" x14ac:dyDescent="0.25">
      <c r="A602" s="85" t="str">
        <f>Config!$B$17</f>
        <v>LLUI</v>
      </c>
      <c r="B602" s="80">
        <f>METAS!$AY$45</f>
        <v>527</v>
      </c>
      <c r="C602" s="61">
        <f>ROUNDUP((B602/12)*Config!$C$6,0)</f>
        <v>88</v>
      </c>
      <c r="D602" s="80">
        <f>ACUMULADO!$AX$49</f>
        <v>0</v>
      </c>
      <c r="E602" s="81">
        <f t="shared" ref="E602:E609" si="184">E601</f>
        <v>16.666666666666668</v>
      </c>
      <c r="F602" s="90"/>
      <c r="G602" s="86">
        <f t="shared" si="180"/>
        <v>0</v>
      </c>
      <c r="H602" s="87">
        <f t="shared" si="181"/>
        <v>0</v>
      </c>
      <c r="I602" s="87" t="str">
        <f t="shared" si="182"/>
        <v/>
      </c>
      <c r="J602" s="88" t="str">
        <f t="shared" si="183"/>
        <v/>
      </c>
      <c r="T602" s="8"/>
      <c r="V602" s="59"/>
      <c r="W602" s="60"/>
    </row>
    <row r="603" spans="1:527" ht="18" customHeight="1" x14ac:dyDescent="0.25">
      <c r="A603" s="85" t="str">
        <f>Config!$B$18</f>
        <v>JERI</v>
      </c>
      <c r="B603" s="80">
        <f>METAS!$AZ$45</f>
        <v>66</v>
      </c>
      <c r="C603" s="61">
        <f>ROUNDUP((B603/12)*Config!$C$6,0)</f>
        <v>11</v>
      </c>
      <c r="D603" s="80">
        <f>ACUMULADO!$AY$49</f>
        <v>0</v>
      </c>
      <c r="E603" s="81">
        <f t="shared" si="184"/>
        <v>16.666666666666668</v>
      </c>
      <c r="F603" s="90"/>
      <c r="G603" s="86">
        <f t="shared" si="180"/>
        <v>0</v>
      </c>
      <c r="H603" s="87">
        <f t="shared" si="181"/>
        <v>0</v>
      </c>
      <c r="I603" s="87" t="str">
        <f t="shared" si="182"/>
        <v/>
      </c>
      <c r="J603" s="88" t="str">
        <f t="shared" si="183"/>
        <v/>
      </c>
      <c r="T603" s="8"/>
      <c r="U603" s="8"/>
      <c r="V603" s="59"/>
    </row>
    <row r="604" spans="1:527" s="8" customFormat="1" ht="18" customHeight="1" x14ac:dyDescent="0.25">
      <c r="A604" s="85" t="str">
        <f>Config!$B$19</f>
        <v>YANT</v>
      </c>
      <c r="B604" s="80">
        <f>METAS!$BA$45</f>
        <v>50</v>
      </c>
      <c r="C604" s="61">
        <f>ROUNDUP((B604/12)*Config!$C$6,0)</f>
        <v>9</v>
      </c>
      <c r="D604" s="80">
        <f>ACUMULADO!$AZ$49</f>
        <v>0</v>
      </c>
      <c r="E604" s="81">
        <f t="shared" si="184"/>
        <v>16.666666666666668</v>
      </c>
      <c r="F604" s="90"/>
      <c r="G604" s="86">
        <f t="shared" si="180"/>
        <v>0</v>
      </c>
      <c r="H604" s="87">
        <f t="shared" si="181"/>
        <v>0</v>
      </c>
      <c r="I604" s="87" t="str">
        <f t="shared" si="182"/>
        <v/>
      </c>
      <c r="J604" s="88" t="str">
        <f t="shared" si="183"/>
        <v/>
      </c>
      <c r="K604"/>
      <c r="L604"/>
      <c r="M604"/>
      <c r="N604"/>
      <c r="O604"/>
      <c r="P604"/>
      <c r="Q604"/>
      <c r="R604"/>
      <c r="S604"/>
      <c r="V604" s="59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</row>
    <row r="605" spans="1:527" s="8" customFormat="1" ht="18" customHeight="1" x14ac:dyDescent="0.25">
      <c r="A605" s="85" t="str">
        <f>Config!$B$20</f>
        <v>SORI</v>
      </c>
      <c r="B605" s="80">
        <f>METAS!$BB$45</f>
        <v>265</v>
      </c>
      <c r="C605" s="61">
        <f>ROUNDUP((B605/12)*Config!$C$6,0)</f>
        <v>45</v>
      </c>
      <c r="D605" s="80">
        <f>ACUMULADO!$BA$49</f>
        <v>0</v>
      </c>
      <c r="E605" s="81">
        <f t="shared" si="184"/>
        <v>16.666666666666668</v>
      </c>
      <c r="F605" s="90"/>
      <c r="G605" s="86">
        <f t="shared" si="180"/>
        <v>0</v>
      </c>
      <c r="H605" s="87">
        <f t="shared" si="181"/>
        <v>0</v>
      </c>
      <c r="I605" s="87" t="str">
        <f t="shared" si="182"/>
        <v/>
      </c>
      <c r="J605" s="88" t="str">
        <f t="shared" si="183"/>
        <v/>
      </c>
      <c r="K605"/>
      <c r="L605"/>
      <c r="M605"/>
      <c r="N605"/>
      <c r="O605"/>
      <c r="P605"/>
      <c r="Q605"/>
      <c r="R605"/>
      <c r="S605"/>
      <c r="V605" s="59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</row>
    <row r="606" spans="1:527" s="8" customFormat="1" ht="18" customHeight="1" x14ac:dyDescent="0.25">
      <c r="A606" s="85" t="str">
        <f>Config!$B$21</f>
        <v>JEPE</v>
      </c>
      <c r="B606" s="80">
        <f>METAS!$BC$45</f>
        <v>80</v>
      </c>
      <c r="C606" s="61">
        <f>ROUNDUP((B606/12)*Config!$C$6,0)</f>
        <v>14</v>
      </c>
      <c r="D606" s="80">
        <f>ACUMULADO!$BB$49</f>
        <v>0</v>
      </c>
      <c r="E606" s="81">
        <f t="shared" si="184"/>
        <v>16.666666666666668</v>
      </c>
      <c r="F606" s="90"/>
      <c r="G606" s="86">
        <f>IFERROR(ROUND(D606*100/B606,2),0)</f>
        <v>0</v>
      </c>
      <c r="H606" s="87">
        <f t="shared" si="181"/>
        <v>0</v>
      </c>
      <c r="I606" s="87" t="str">
        <f t="shared" si="182"/>
        <v/>
      </c>
      <c r="J606" s="88" t="str">
        <f t="shared" si="183"/>
        <v/>
      </c>
      <c r="K606"/>
      <c r="L606"/>
      <c r="M606"/>
      <c r="N606"/>
      <c r="O606"/>
      <c r="P606"/>
      <c r="Q606"/>
      <c r="R606"/>
      <c r="S606"/>
      <c r="U606" s="58"/>
      <c r="V606" s="59"/>
      <c r="W606" s="60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</row>
    <row r="607" spans="1:527" s="8" customFormat="1" ht="18" customHeight="1" x14ac:dyDescent="0.25">
      <c r="A607" s="85" t="str">
        <f>Config!$B$22</f>
        <v>ROQU</v>
      </c>
      <c r="B607" s="80">
        <f>METAS!$BD$45</f>
        <v>108</v>
      </c>
      <c r="C607" s="61">
        <f>ROUNDUP((B607/12)*Config!$C$6,0)</f>
        <v>18</v>
      </c>
      <c r="D607" s="80">
        <f>ACUMULADO!$BC$49</f>
        <v>35</v>
      </c>
      <c r="E607" s="81">
        <f t="shared" si="184"/>
        <v>16.666666666666668</v>
      </c>
      <c r="F607" s="90"/>
      <c r="G607" s="86">
        <f>IFERROR(ROUND(D607*100/B607,2),0)</f>
        <v>32.409999999999997</v>
      </c>
      <c r="H607" s="87" t="str">
        <f t="shared" si="181"/>
        <v/>
      </c>
      <c r="I607" s="87" t="str">
        <f t="shared" si="182"/>
        <v/>
      </c>
      <c r="J607" s="88">
        <f t="shared" si="183"/>
        <v>32.409999999999997</v>
      </c>
      <c r="K607"/>
      <c r="L607"/>
      <c r="M607"/>
      <c r="N607"/>
      <c r="O607"/>
      <c r="P607"/>
      <c r="Q607"/>
      <c r="R607"/>
      <c r="S607"/>
      <c r="U607" s="58"/>
      <c r="V607" s="9"/>
      <c r="W607" s="60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</row>
    <row r="608" spans="1:527" s="8" customFormat="1" ht="18" customHeight="1" x14ac:dyDescent="0.25">
      <c r="A608" s="85" t="str">
        <f>Config!$B$23</f>
        <v>CALZ</v>
      </c>
      <c r="B608" s="80">
        <f>METAS!$BE$45</f>
        <v>71</v>
      </c>
      <c r="C608" s="61">
        <f>ROUNDUP((B608/12)*Config!$C$6,0)</f>
        <v>12</v>
      </c>
      <c r="D608" s="80">
        <f>ACUMULADO!$BD$49</f>
        <v>0</v>
      </c>
      <c r="E608" s="81">
        <f t="shared" si="184"/>
        <v>16.666666666666668</v>
      </c>
      <c r="F608" s="90"/>
      <c r="G608" s="86">
        <f t="shared" ref="G608:G609" si="185">IFERROR(ROUND(D608*100/B608,2),0)</f>
        <v>0</v>
      </c>
      <c r="H608" s="87">
        <f t="shared" si="181"/>
        <v>0</v>
      </c>
      <c r="I608" s="87" t="str">
        <f t="shared" si="182"/>
        <v/>
      </c>
      <c r="J608" s="88" t="str">
        <f t="shared" si="183"/>
        <v/>
      </c>
      <c r="K608"/>
      <c r="L608"/>
      <c r="M608"/>
      <c r="N608"/>
      <c r="O608"/>
      <c r="P608"/>
      <c r="Q608"/>
      <c r="R608"/>
      <c r="S608"/>
      <c r="V608" s="9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</row>
    <row r="609" spans="1:527" s="8" customFormat="1" ht="18" customHeight="1" x14ac:dyDescent="0.25">
      <c r="A609" s="85" t="str">
        <f>Config!$B$24</f>
        <v>PUEB</v>
      </c>
      <c r="B609" s="80">
        <f>METAS!$BF$45</f>
        <v>89</v>
      </c>
      <c r="C609" s="61">
        <f>ROUNDUP((B609/12)*Config!$C$6,0)</f>
        <v>15</v>
      </c>
      <c r="D609" s="80">
        <f>ACUMULADO!$BE$49</f>
        <v>0</v>
      </c>
      <c r="E609" s="81">
        <f t="shared" si="184"/>
        <v>16.666666666666668</v>
      </c>
      <c r="F609" s="90"/>
      <c r="G609" s="86">
        <f t="shared" si="185"/>
        <v>0</v>
      </c>
      <c r="H609" s="87">
        <f t="shared" si="181"/>
        <v>0</v>
      </c>
      <c r="I609" s="87" t="str">
        <f t="shared" si="182"/>
        <v/>
      </c>
      <c r="J609" s="88" t="str">
        <f t="shared" si="183"/>
        <v/>
      </c>
      <c r="K609"/>
      <c r="L609"/>
      <c r="M609"/>
      <c r="N609"/>
      <c r="O609"/>
      <c r="P609"/>
      <c r="Q609"/>
      <c r="R609"/>
      <c r="S609"/>
      <c r="U609" s="58"/>
      <c r="V609" s="9"/>
      <c r="W609" s="60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</row>
    <row r="610" spans="1:527" s="8" customFormat="1" ht="18" customHeight="1" x14ac:dyDescent="0.25">
      <c r="A610" s="4"/>
      <c r="B610"/>
      <c r="C610"/>
      <c r="D610" s="63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V610" s="78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</row>
    <row r="611" spans="1:527" s="8" customFormat="1" ht="18" customHeight="1" x14ac:dyDescent="0.25">
      <c r="A611" s="4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V611" s="78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</row>
    <row r="612" spans="1:527" s="8" customFormat="1" ht="18" customHeight="1" x14ac:dyDescent="0.25">
      <c r="A612" s="4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V612" s="78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</row>
    <row r="613" spans="1:527" s="8" customFormat="1" ht="18" customHeight="1" x14ac:dyDescent="0.25">
      <c r="A613" s="4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V613" s="78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</row>
    <row r="614" spans="1:527" s="8" customFormat="1" ht="18" customHeight="1" x14ac:dyDescent="0.25">
      <c r="A614" s="91"/>
      <c r="B614" s="65"/>
      <c r="C614" s="63"/>
      <c r="D614" s="65"/>
      <c r="E614" s="65"/>
      <c r="F614" s="65"/>
      <c r="G614" s="65"/>
      <c r="H614" s="65"/>
      <c r="I614" s="65"/>
      <c r="J614" s="65"/>
      <c r="K614"/>
      <c r="L614"/>
      <c r="M614"/>
      <c r="N614"/>
      <c r="O614"/>
      <c r="P614"/>
      <c r="Q614"/>
      <c r="R614"/>
      <c r="S614"/>
      <c r="U614" s="58"/>
      <c r="V614" s="78"/>
      <c r="W614" s="60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</row>
    <row r="615" spans="1:527" s="8" customFormat="1" ht="18" customHeight="1" x14ac:dyDescent="0.25">
      <c r="A615" s="91"/>
      <c r="B615" s="65"/>
      <c r="C615" s="63"/>
      <c r="D615" s="65"/>
      <c r="E615" s="65"/>
      <c r="F615" s="65"/>
      <c r="G615" s="65"/>
      <c r="H615" s="499"/>
      <c r="I615" s="499"/>
      <c r="J615" s="499"/>
      <c r="K615"/>
      <c r="L615"/>
      <c r="M615"/>
      <c r="N615"/>
      <c r="O615"/>
      <c r="P615"/>
      <c r="Q615"/>
      <c r="R615"/>
      <c r="S615"/>
      <c r="U615" s="58"/>
      <c r="V615" s="9"/>
      <c r="W615" s="60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</row>
    <row r="616" spans="1:527" s="8" customFormat="1" ht="18" customHeight="1" x14ac:dyDescent="0.25">
      <c r="A616" s="91"/>
      <c r="B616" s="65"/>
      <c r="C616" s="63"/>
      <c r="D616" s="65"/>
      <c r="E616" s="65"/>
      <c r="F616" s="65"/>
      <c r="G616" s="65"/>
      <c r="H616" s="500"/>
      <c r="I616" s="500"/>
      <c r="J616" s="500"/>
      <c r="K616"/>
      <c r="L616"/>
      <c r="M616"/>
      <c r="N616"/>
      <c r="O616"/>
      <c r="P616"/>
      <c r="Q616"/>
      <c r="R616"/>
      <c r="S616"/>
      <c r="U616" s="58"/>
      <c r="V616" s="9"/>
      <c r="W616" s="60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</row>
    <row r="617" spans="1:527" s="8" customFormat="1" ht="18" customHeight="1" x14ac:dyDescent="0.25">
      <c r="A617" s="4"/>
      <c r="B617" s="96"/>
      <c r="C617" s="95"/>
      <c r="D617" s="96"/>
      <c r="E617" s="96"/>
      <c r="F617" s="97"/>
      <c r="G617" s="65"/>
      <c r="H617" s="500"/>
      <c r="I617" s="500"/>
      <c r="J617" s="500"/>
      <c r="K617"/>
      <c r="L617"/>
      <c r="M617"/>
      <c r="N617"/>
      <c r="O617"/>
      <c r="P617"/>
      <c r="Q617"/>
      <c r="R617"/>
      <c r="S617"/>
      <c r="U617" s="58"/>
      <c r="V617" s="78"/>
      <c r="W617" s="60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</row>
    <row r="618" spans="1:527" s="8" customFormat="1" ht="18" customHeight="1" x14ac:dyDescent="0.25">
      <c r="A618" s="66" t="str">
        <f>METAS!B46</f>
        <v>LÍDERES ADOLESCENTES PROMUEVEN LA SALUD MENTAL EN SU COMUNIDAD</v>
      </c>
      <c r="B618" s="96"/>
      <c r="C618" s="95"/>
      <c r="D618" s="96"/>
      <c r="E618" s="96"/>
      <c r="F618" s="97"/>
      <c r="G618" s="65"/>
      <c r="H618" s="65"/>
      <c r="I618" s="65"/>
      <c r="J618" s="65"/>
      <c r="K618" t="s">
        <v>544</v>
      </c>
      <c r="L618"/>
      <c r="M618"/>
      <c r="N618"/>
      <c r="O618"/>
      <c r="P618"/>
      <c r="Q618"/>
      <c r="R618"/>
      <c r="S618"/>
      <c r="U618" s="58"/>
      <c r="V618" s="59" t="str">
        <f>A618</f>
        <v>LÍDERES ADOLESCENTES PROMUEVEN LA SALUD MENTAL EN SU COMUNIDAD</v>
      </c>
      <c r="W618" s="60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</row>
    <row r="619" spans="1:527" s="8" customFormat="1" ht="48" customHeight="1" x14ac:dyDescent="0.25">
      <c r="A619" s="68" t="s">
        <v>2</v>
      </c>
      <c r="B619" s="69" t="s">
        <v>87</v>
      </c>
      <c r="C619" s="70" t="s">
        <v>69</v>
      </c>
      <c r="D619" s="69" t="s">
        <v>775</v>
      </c>
      <c r="E619" s="69" t="s">
        <v>1</v>
      </c>
      <c r="F619" s="71"/>
      <c r="G619" s="72" t="s">
        <v>9</v>
      </c>
      <c r="H619" s="73" t="str">
        <f>"DEFICIENTE &lt;= "&amp;$E$3</f>
        <v>DEFICIENTE &lt;= 15</v>
      </c>
      <c r="I619" s="73" t="str">
        <f>"PROCESO &gt; "&amp;$E$3&amp;"  -  &lt; "&amp;$F$3</f>
        <v>PROCESO &gt; 15  -  &lt; 16.7</v>
      </c>
      <c r="J619" s="73" t="str">
        <f>"OPTIMO &gt;= "&amp;$F$3</f>
        <v>OPTIMO &gt;= 16.7</v>
      </c>
      <c r="K619"/>
      <c r="L619"/>
      <c r="M619"/>
      <c r="N619"/>
      <c r="O619"/>
      <c r="P619"/>
      <c r="Q619"/>
      <c r="R619"/>
      <c r="S619"/>
      <c r="U619" s="58"/>
      <c r="V619" s="89" t="str">
        <f>$V$1&amp;"  "&amp;V618&amp;"  "&amp;$V$3&amp;"  "&amp;$V$2</f>
        <v>RED. MOYOBAMBA:  LÍDERES ADOLESCENTES PROMUEVEN LA SALUD MENTAL EN SU COMUNIDAD  - POR MICROREDES :   ENERO - FEBRERO 2024</v>
      </c>
      <c r="W619" s="60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</row>
    <row r="620" spans="1:527" s="8" customFormat="1" ht="18" customHeight="1" thickBot="1" x14ac:dyDescent="0.3">
      <c r="A620" s="74" t="str">
        <f>Config!$B$15</f>
        <v>RED</v>
      </c>
      <c r="B620" s="75">
        <f>SUM(B621:B629)</f>
        <v>30</v>
      </c>
      <c r="C620" s="75">
        <f>SUM(C621:C629)</f>
        <v>8</v>
      </c>
      <c r="D620" s="75">
        <f>SUM(D621:D629)</f>
        <v>0</v>
      </c>
      <c r="E620" s="75">
        <f>Config!$C$9</f>
        <v>16.666666666666668</v>
      </c>
      <c r="F620" s="76"/>
      <c r="G620" s="75">
        <f t="shared" ref="G620:G623" si="186">IFERROR(ROUND(D620*100/B620,2),0)</f>
        <v>0</v>
      </c>
      <c r="H620" s="77">
        <f t="shared" ref="H620:H629" si="187">IF(G620&lt;=$E$3,G620,"")</f>
        <v>0</v>
      </c>
      <c r="I620" s="77" t="str">
        <f t="shared" ref="I620:I629" si="188">IF(G620&gt;$E$3,IF(G620&lt;$F$3,G620,""),"")</f>
        <v/>
      </c>
      <c r="J620" s="75" t="str">
        <f t="shared" ref="J620:J629" si="189">IF(G620&gt;=$F$3,G620,"")</f>
        <v/>
      </c>
      <c r="K620"/>
      <c r="L620"/>
      <c r="M620"/>
      <c r="N620"/>
      <c r="O620"/>
      <c r="P620"/>
      <c r="Q620"/>
      <c r="R620"/>
      <c r="S620"/>
      <c r="U620" s="58"/>
      <c r="V620" s="59"/>
      <c r="W620" s="6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</row>
    <row r="621" spans="1:527" s="8" customFormat="1" ht="18" customHeight="1" x14ac:dyDescent="0.25">
      <c r="A621" s="79" t="str">
        <f>Config!$B$16</f>
        <v>HOSP</v>
      </c>
      <c r="B621" s="80">
        <f>METAS!$AW$46</f>
        <v>0</v>
      </c>
      <c r="C621" s="80">
        <f>ROUNDUP((B621/12)*Config!$C$6,0)</f>
        <v>0</v>
      </c>
      <c r="D621" s="80">
        <f>ACUMULADO!$AV$50</f>
        <v>0</v>
      </c>
      <c r="E621" s="81">
        <f>E620</f>
        <v>16.666666666666668</v>
      </c>
      <c r="F621" s="81"/>
      <c r="G621" s="82">
        <f t="shared" si="186"/>
        <v>0</v>
      </c>
      <c r="H621" s="83">
        <f t="shared" si="187"/>
        <v>0</v>
      </c>
      <c r="I621" s="83" t="str">
        <f t="shared" si="188"/>
        <v/>
      </c>
      <c r="J621" s="84" t="str">
        <f t="shared" si="189"/>
        <v/>
      </c>
      <c r="K621"/>
      <c r="L621"/>
      <c r="M621"/>
      <c r="N621"/>
      <c r="O621"/>
      <c r="P621"/>
      <c r="Q621"/>
      <c r="R621"/>
      <c r="S621"/>
      <c r="U621" s="58"/>
      <c r="V621" s="59"/>
      <c r="W621" s="60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</row>
    <row r="622" spans="1:527" s="8" customFormat="1" ht="18" customHeight="1" x14ac:dyDescent="0.25">
      <c r="A622" s="85" t="str">
        <f>Config!$B$17</f>
        <v>LLUI</v>
      </c>
      <c r="B622" s="80">
        <f>METAS!$AY$46</f>
        <v>6</v>
      </c>
      <c r="C622" s="61">
        <f>ROUNDUP((B622/12)*Config!$C$6,0)</f>
        <v>1</v>
      </c>
      <c r="D622" s="80">
        <f>ACUMULADO!$AX$50</f>
        <v>0</v>
      </c>
      <c r="E622" s="81">
        <f t="shared" ref="E622:E629" si="190">E621</f>
        <v>16.666666666666668</v>
      </c>
      <c r="F622" s="90"/>
      <c r="G622" s="86">
        <f t="shared" si="186"/>
        <v>0</v>
      </c>
      <c r="H622" s="87">
        <f t="shared" si="187"/>
        <v>0</v>
      </c>
      <c r="I622" s="87" t="str">
        <f t="shared" si="188"/>
        <v/>
      </c>
      <c r="J622" s="88" t="str">
        <f t="shared" si="189"/>
        <v/>
      </c>
      <c r="K622"/>
      <c r="L622"/>
      <c r="M622"/>
      <c r="N622"/>
      <c r="O622"/>
      <c r="P622"/>
      <c r="Q622"/>
      <c r="R622"/>
      <c r="S622"/>
      <c r="U622" s="58"/>
      <c r="V622" s="59"/>
      <c r="W622" s="60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</row>
    <row r="623" spans="1:527" s="8" customFormat="1" ht="18" customHeight="1" x14ac:dyDescent="0.25">
      <c r="A623" s="85" t="str">
        <f>Config!$B$18</f>
        <v>JERI</v>
      </c>
      <c r="B623" s="80">
        <f>METAS!$AZ$46</f>
        <v>4</v>
      </c>
      <c r="C623" s="61">
        <f>ROUNDUP((B623/12)*Config!$C$6,0)</f>
        <v>1</v>
      </c>
      <c r="D623" s="80">
        <f>ACUMULADO!$AY$50</f>
        <v>0</v>
      </c>
      <c r="E623" s="81">
        <f t="shared" si="190"/>
        <v>16.666666666666668</v>
      </c>
      <c r="F623" s="90"/>
      <c r="G623" s="86">
        <f t="shared" si="186"/>
        <v>0</v>
      </c>
      <c r="H623" s="87">
        <f t="shared" si="187"/>
        <v>0</v>
      </c>
      <c r="I623" s="87" t="str">
        <f t="shared" si="188"/>
        <v/>
      </c>
      <c r="J623" s="88" t="str">
        <f t="shared" si="189"/>
        <v/>
      </c>
      <c r="K623"/>
      <c r="L623"/>
      <c r="M623"/>
      <c r="N623"/>
      <c r="O623"/>
      <c r="P623"/>
      <c r="Q623"/>
      <c r="R623"/>
      <c r="S623"/>
      <c r="U623" s="58"/>
      <c r="V623" s="59"/>
      <c r="W623" s="60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</row>
    <row r="624" spans="1:527" s="8" customFormat="1" ht="18" customHeight="1" x14ac:dyDescent="0.25">
      <c r="A624" s="85" t="str">
        <f>Config!$B$19</f>
        <v>YANT</v>
      </c>
      <c r="B624" s="80">
        <f>METAS!$BA$46</f>
        <v>2</v>
      </c>
      <c r="C624" s="61">
        <f>ROUNDUP((B624/12)*Config!$C$6,0)</f>
        <v>1</v>
      </c>
      <c r="D624" s="80">
        <f>ACUMULADO!$AZ$50</f>
        <v>0</v>
      </c>
      <c r="E624" s="81">
        <f t="shared" si="190"/>
        <v>16.666666666666668</v>
      </c>
      <c r="F624" s="90"/>
      <c r="G624" s="86">
        <f>IFERROR(ROUND(D624*100/B624,2),0)</f>
        <v>0</v>
      </c>
      <c r="H624" s="87">
        <f t="shared" si="187"/>
        <v>0</v>
      </c>
      <c r="I624" s="87" t="str">
        <f t="shared" si="188"/>
        <v/>
      </c>
      <c r="J624" s="88" t="str">
        <f t="shared" si="189"/>
        <v/>
      </c>
      <c r="K624"/>
      <c r="L624"/>
      <c r="M624"/>
      <c r="N624"/>
      <c r="O624"/>
      <c r="P624"/>
      <c r="Q624"/>
      <c r="R624"/>
      <c r="S624"/>
      <c r="U624" s="58"/>
      <c r="V624" s="59"/>
      <c r="W624" s="60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</row>
    <row r="625" spans="1:527" s="8" customFormat="1" ht="18" customHeight="1" x14ac:dyDescent="0.25">
      <c r="A625" s="85" t="str">
        <f>Config!$B$20</f>
        <v>SORI</v>
      </c>
      <c r="B625" s="80">
        <f>METAS!$BB$46</f>
        <v>6</v>
      </c>
      <c r="C625" s="61">
        <f>ROUNDUP((B625/12)*Config!$C$6,0)</f>
        <v>1</v>
      </c>
      <c r="D625" s="80">
        <f>ACUMULADO!$BA$50</f>
        <v>0</v>
      </c>
      <c r="E625" s="81">
        <f t="shared" si="190"/>
        <v>16.666666666666668</v>
      </c>
      <c r="F625" s="90"/>
      <c r="G625" s="86">
        <f>IFERROR(ROUND(D625*100/B625,2),0)</f>
        <v>0</v>
      </c>
      <c r="H625" s="87">
        <f t="shared" si="187"/>
        <v>0</v>
      </c>
      <c r="I625" s="87" t="str">
        <f t="shared" si="188"/>
        <v/>
      </c>
      <c r="J625" s="88" t="str">
        <f t="shared" si="189"/>
        <v/>
      </c>
      <c r="K625"/>
      <c r="L625"/>
      <c r="M625"/>
      <c r="N625"/>
      <c r="O625"/>
      <c r="P625"/>
      <c r="Q625"/>
      <c r="R625"/>
      <c r="S625"/>
      <c r="U625" s="58"/>
      <c r="V625" s="59"/>
      <c r="W625" s="60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</row>
    <row r="626" spans="1:527" s="8" customFormat="1" ht="18" customHeight="1" x14ac:dyDescent="0.25">
      <c r="A626" s="85" t="str">
        <f>Config!$B$21</f>
        <v>JEPE</v>
      </c>
      <c r="B626" s="80">
        <f>METAS!$BC$46</f>
        <v>6</v>
      </c>
      <c r="C626" s="61">
        <f>ROUNDUP((B626/12)*Config!$C$6,0)</f>
        <v>1</v>
      </c>
      <c r="D626" s="80">
        <f>ACUMULADO!$BB$50</f>
        <v>0</v>
      </c>
      <c r="E626" s="81">
        <f t="shared" si="190"/>
        <v>16.666666666666668</v>
      </c>
      <c r="F626" s="90"/>
      <c r="G626" s="86">
        <f>IFERROR(ROUND(D626*100/B626,2),0)</f>
        <v>0</v>
      </c>
      <c r="H626" s="87">
        <f t="shared" si="187"/>
        <v>0</v>
      </c>
      <c r="I626" s="87" t="str">
        <f t="shared" si="188"/>
        <v/>
      </c>
      <c r="J626" s="88" t="str">
        <f t="shared" si="189"/>
        <v/>
      </c>
      <c r="K626"/>
      <c r="L626"/>
      <c r="M626"/>
      <c r="N626"/>
      <c r="O626"/>
      <c r="P626"/>
      <c r="Q626"/>
      <c r="R626"/>
      <c r="S626"/>
      <c r="U626" s="58"/>
      <c r="V626" s="59"/>
      <c r="W626" s="60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</row>
    <row r="627" spans="1:527" s="8" customFormat="1" ht="18" customHeight="1" x14ac:dyDescent="0.25">
      <c r="A627" s="85" t="str">
        <f>Config!$B$22</f>
        <v>ROQU</v>
      </c>
      <c r="B627" s="80">
        <f>METAS!$BD$46</f>
        <v>2</v>
      </c>
      <c r="C627" s="61">
        <f>ROUNDUP((B627/12)*Config!$C$6,0)</f>
        <v>1</v>
      </c>
      <c r="D627" s="80">
        <f>ACUMULADO!$BC$50</f>
        <v>0</v>
      </c>
      <c r="E627" s="81">
        <f t="shared" si="190"/>
        <v>16.666666666666668</v>
      </c>
      <c r="F627" s="90"/>
      <c r="G627" s="86">
        <f>IFERROR(ROUND(D627*100/B627,2),0)</f>
        <v>0</v>
      </c>
      <c r="H627" s="87">
        <f t="shared" si="187"/>
        <v>0</v>
      </c>
      <c r="I627" s="87" t="str">
        <f t="shared" si="188"/>
        <v/>
      </c>
      <c r="J627" s="88" t="str">
        <f t="shared" si="189"/>
        <v/>
      </c>
      <c r="K627"/>
      <c r="L627"/>
      <c r="M627"/>
      <c r="N627"/>
      <c r="O627"/>
      <c r="P627"/>
      <c r="Q627"/>
      <c r="R627"/>
      <c r="S627"/>
      <c r="U627" s="58"/>
      <c r="V627" s="9"/>
      <c r="W627" s="60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</row>
    <row r="628" spans="1:527" s="8" customFormat="1" ht="18" customHeight="1" x14ac:dyDescent="0.25">
      <c r="A628" s="85" t="str">
        <f>Config!$B$23</f>
        <v>CALZ</v>
      </c>
      <c r="B628" s="80">
        <f>METAS!$BE$46</f>
        <v>2</v>
      </c>
      <c r="C628" s="61">
        <f>ROUNDUP((B628/12)*Config!$C$6,0)</f>
        <v>1</v>
      </c>
      <c r="D628" s="80">
        <f>ACUMULADO!$BD$50</f>
        <v>0</v>
      </c>
      <c r="E628" s="81">
        <f t="shared" si="190"/>
        <v>16.666666666666668</v>
      </c>
      <c r="F628" s="90"/>
      <c r="G628" s="86">
        <f t="shared" ref="G628:G629" si="191">IFERROR(ROUND(D628*100/B628,2),0)</f>
        <v>0</v>
      </c>
      <c r="H628" s="87">
        <f t="shared" si="187"/>
        <v>0</v>
      </c>
      <c r="I628" s="87" t="str">
        <f t="shared" si="188"/>
        <v/>
      </c>
      <c r="J628" s="88" t="str">
        <f t="shared" si="189"/>
        <v/>
      </c>
      <c r="K628"/>
      <c r="L628"/>
      <c r="M628"/>
      <c r="N628"/>
      <c r="O628"/>
      <c r="P628"/>
      <c r="Q628"/>
      <c r="R628"/>
      <c r="S628"/>
      <c r="U628" s="58"/>
      <c r="V628" s="9"/>
      <c r="W628" s="60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</row>
    <row r="629" spans="1:527" s="8" customFormat="1" ht="18" customHeight="1" x14ac:dyDescent="0.25">
      <c r="A629" s="85" t="str">
        <f>Config!$B$24</f>
        <v>PUEB</v>
      </c>
      <c r="B629" s="80">
        <f>METAS!$BF$46</f>
        <v>2</v>
      </c>
      <c r="C629" s="61">
        <f>ROUNDUP((B629/12)*Config!$C$6,0)</f>
        <v>1</v>
      </c>
      <c r="D629" s="80">
        <f>ACUMULADO!$BE$50</f>
        <v>0</v>
      </c>
      <c r="E629" s="81">
        <f t="shared" si="190"/>
        <v>16.666666666666668</v>
      </c>
      <c r="F629" s="90"/>
      <c r="G629" s="86">
        <f t="shared" si="191"/>
        <v>0</v>
      </c>
      <c r="H629" s="87">
        <f t="shared" si="187"/>
        <v>0</v>
      </c>
      <c r="I629" s="87" t="str">
        <f t="shared" si="188"/>
        <v/>
      </c>
      <c r="J629" s="88" t="str">
        <f t="shared" si="189"/>
        <v/>
      </c>
      <c r="K629"/>
      <c r="L629"/>
      <c r="M629"/>
      <c r="N629"/>
      <c r="O629"/>
      <c r="P629"/>
      <c r="Q629"/>
      <c r="R629"/>
      <c r="S629"/>
      <c r="U629" s="58"/>
      <c r="V629" s="78"/>
      <c r="W629" s="60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</row>
    <row r="630" spans="1:527" s="8" customFormat="1" ht="18" customHeight="1" x14ac:dyDescent="0.25">
      <c r="A630" s="91"/>
      <c r="B630" s="65"/>
      <c r="C630" s="63"/>
      <c r="D630" s="63"/>
      <c r="E630" s="65"/>
      <c r="F630" s="65"/>
      <c r="G630" s="65"/>
      <c r="H630" s="65"/>
      <c r="I630" s="65"/>
      <c r="J630" s="65"/>
      <c r="K630"/>
      <c r="L630"/>
      <c r="M630"/>
      <c r="N630"/>
      <c r="O630"/>
      <c r="P630"/>
      <c r="Q630"/>
      <c r="R630"/>
      <c r="S630"/>
      <c r="U630" s="58"/>
      <c r="V630" s="78"/>
      <c r="W630" s="6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</row>
    <row r="631" spans="1:527" s="8" customFormat="1" ht="18" customHeight="1" x14ac:dyDescent="0.25">
      <c r="A631" s="91"/>
      <c r="B631" s="65"/>
      <c r="C631" s="63"/>
      <c r="D631" s="63"/>
      <c r="E631" s="65"/>
      <c r="F631" s="65"/>
      <c r="G631" s="65"/>
      <c r="H631" s="65"/>
      <c r="I631" s="65"/>
      <c r="J631" s="65"/>
      <c r="K631"/>
      <c r="L631"/>
      <c r="M631"/>
      <c r="N631"/>
      <c r="O631"/>
      <c r="P631"/>
      <c r="Q631"/>
      <c r="R631"/>
      <c r="S631"/>
      <c r="U631" s="58"/>
      <c r="V631" s="78"/>
      <c r="W631" s="60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</row>
    <row r="632" spans="1:527" s="8" customFormat="1" ht="18" customHeight="1" x14ac:dyDescent="0.25">
      <c r="A632" s="91"/>
      <c r="B632" s="65"/>
      <c r="C632" s="63"/>
      <c r="D632" s="63"/>
      <c r="E632" s="65"/>
      <c r="F632" s="65"/>
      <c r="G632" s="65"/>
      <c r="H632" s="65"/>
      <c r="I632" s="65"/>
      <c r="J632" s="65"/>
      <c r="K632"/>
      <c r="L632"/>
      <c r="M632"/>
      <c r="N632"/>
      <c r="O632"/>
      <c r="P632"/>
      <c r="Q632"/>
      <c r="R632"/>
      <c r="S632"/>
      <c r="U632" s="58"/>
      <c r="V632" s="78"/>
      <c r="W632" s="60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</row>
    <row r="633" spans="1:527" s="8" customFormat="1" ht="18" customHeight="1" x14ac:dyDescent="0.25">
      <c r="A633" s="91"/>
      <c r="B633" s="65"/>
      <c r="C633" s="63"/>
      <c r="D633" s="63"/>
      <c r="E633" s="65"/>
      <c r="F633" s="65"/>
      <c r="G633" s="65"/>
      <c r="H633" s="65"/>
      <c r="I633" s="65"/>
      <c r="J633" s="65"/>
      <c r="K633"/>
      <c r="L633"/>
      <c r="M633"/>
      <c r="N633"/>
      <c r="O633"/>
      <c r="P633"/>
      <c r="Q633"/>
      <c r="R633"/>
      <c r="S633"/>
      <c r="U633" s="58"/>
      <c r="V633" s="78"/>
      <c r="W633" s="60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</row>
    <row r="634" spans="1:527" s="8" customFormat="1" ht="18" customHeight="1" x14ac:dyDescent="0.25">
      <c r="A634" s="91"/>
      <c r="B634" s="65"/>
      <c r="C634" s="63"/>
      <c r="D634" s="65"/>
      <c r="E634" s="65"/>
      <c r="F634" s="65"/>
      <c r="G634" s="65"/>
      <c r="H634" s="65"/>
      <c r="I634" s="65"/>
      <c r="J634" s="65"/>
      <c r="K634"/>
      <c r="L634"/>
      <c r="M634"/>
      <c r="N634"/>
      <c r="O634"/>
      <c r="P634"/>
      <c r="Q634"/>
      <c r="R634"/>
      <c r="S634"/>
      <c r="U634" s="58"/>
      <c r="V634" s="78"/>
      <c r="W634" s="60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</row>
    <row r="635" spans="1:527" s="8" customFormat="1" ht="18" customHeight="1" x14ac:dyDescent="0.25">
      <c r="A635" s="91"/>
      <c r="B635" s="65"/>
      <c r="C635" s="63"/>
      <c r="D635" s="65"/>
      <c r="E635" s="65"/>
      <c r="F635" s="65"/>
      <c r="G635" s="65"/>
      <c r="H635" s="65"/>
      <c r="I635" s="65"/>
      <c r="J635" s="65"/>
      <c r="K635"/>
      <c r="L635"/>
      <c r="M635"/>
      <c r="N635"/>
      <c r="O635"/>
      <c r="P635"/>
      <c r="Q635"/>
      <c r="R635"/>
      <c r="S635"/>
      <c r="U635" s="58"/>
      <c r="V635" s="78"/>
      <c r="W635" s="60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</row>
    <row r="636" spans="1:527" s="8" customFormat="1" ht="18" customHeight="1" x14ac:dyDescent="0.25">
      <c r="A636" s="91"/>
      <c r="B636" s="65"/>
      <c r="C636" s="63"/>
      <c r="D636" s="65"/>
      <c r="E636" s="65"/>
      <c r="F636" s="65"/>
      <c r="G636" s="65"/>
      <c r="H636" s="65"/>
      <c r="I636" s="65"/>
      <c r="J636" s="65"/>
      <c r="K636"/>
      <c r="L636"/>
      <c r="M636"/>
      <c r="N636"/>
      <c r="O636"/>
      <c r="P636"/>
      <c r="Q636"/>
      <c r="R636"/>
      <c r="S636"/>
      <c r="U636" s="58"/>
      <c r="V636" s="78"/>
      <c r="W636" s="60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</row>
    <row r="637" spans="1:527" x14ac:dyDescent="0.25">
      <c r="H637" s="499"/>
      <c r="I637" s="499"/>
      <c r="J637" s="499"/>
    </row>
    <row r="638" spans="1:527" x14ac:dyDescent="0.25">
      <c r="B638" s="65"/>
      <c r="H638" s="500"/>
      <c r="I638" s="500"/>
      <c r="J638" s="500"/>
    </row>
    <row r="639" spans="1:527" s="8" customFormat="1" ht="18" customHeight="1" x14ac:dyDescent="0.25">
      <c r="A639" s="4"/>
      <c r="B639" s="96"/>
      <c r="C639" s="95"/>
      <c r="D639" s="96"/>
      <c r="E639" s="96"/>
      <c r="F639" s="97"/>
      <c r="G639" s="65"/>
      <c r="H639" s="500"/>
      <c r="I639" s="500"/>
      <c r="J639" s="500"/>
      <c r="K639"/>
      <c r="L639"/>
      <c r="M639"/>
      <c r="N639"/>
      <c r="O639"/>
      <c r="P639"/>
      <c r="Q639"/>
      <c r="R639"/>
      <c r="S639"/>
      <c r="U639" s="58"/>
      <c r="V639" s="78"/>
      <c r="W639" s="60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</row>
    <row r="640" spans="1:527" s="8" customFormat="1" ht="18" customHeight="1" x14ac:dyDescent="0.25">
      <c r="A640" s="66" t="str">
        <f>METAS!B47</f>
        <v>AGENTES COMUNITARIOS DE SALUD REALIZAN VIGILANCIA CIUDADANA PARA REDUCIR LA VIOLENCIA FÍSICA CAUSADA POR LA PAREJA</v>
      </c>
      <c r="B640" s="96"/>
      <c r="C640" s="95"/>
      <c r="D640" s="96"/>
      <c r="E640" s="96"/>
      <c r="F640" s="97"/>
      <c r="G640" s="65"/>
      <c r="H640" s="65"/>
      <c r="I640" s="65"/>
      <c r="J640" s="65"/>
      <c r="K640" t="s">
        <v>544</v>
      </c>
      <c r="L640"/>
      <c r="M640"/>
      <c r="N640"/>
      <c r="O640"/>
      <c r="P640"/>
      <c r="Q640"/>
      <c r="R640"/>
      <c r="S640"/>
      <c r="U640" s="58"/>
      <c r="V640" s="59" t="str">
        <f>A640</f>
        <v>AGENTES COMUNITARIOS DE SALUD REALIZAN VIGILANCIA CIUDADANA PARA REDUCIR LA VIOLENCIA FÍSICA CAUSADA POR LA PAREJA</v>
      </c>
      <c r="W640" s="6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</row>
    <row r="641" spans="1:527" s="8" customFormat="1" ht="48" customHeight="1" x14ac:dyDescent="0.25">
      <c r="A641" s="68" t="s">
        <v>2</v>
      </c>
      <c r="B641" s="69" t="s">
        <v>87</v>
      </c>
      <c r="C641" s="70" t="s">
        <v>69</v>
      </c>
      <c r="D641" s="69" t="s">
        <v>775</v>
      </c>
      <c r="E641" s="69" t="s">
        <v>1</v>
      </c>
      <c r="F641" s="71"/>
      <c r="G641" s="72" t="s">
        <v>9</v>
      </c>
      <c r="H641" s="73" t="str">
        <f>"DEFICIENTE &lt;= "&amp;$E$3</f>
        <v>DEFICIENTE &lt;= 15</v>
      </c>
      <c r="I641" s="73" t="str">
        <f>"PROCESO &gt; "&amp;$E$3&amp;"  -  &lt; "&amp;$F$3</f>
        <v>PROCESO &gt; 15  -  &lt; 16.7</v>
      </c>
      <c r="J641" s="73" t="str">
        <f>"OPTIMO &gt;= "&amp;$F$3</f>
        <v>OPTIMO &gt;= 16.7</v>
      </c>
      <c r="K641"/>
      <c r="L641"/>
      <c r="M641"/>
      <c r="N641"/>
      <c r="O641"/>
      <c r="P641"/>
      <c r="Q641"/>
      <c r="R641"/>
      <c r="S641"/>
      <c r="U641" s="58"/>
      <c r="V641" s="89" t="str">
        <f>$V$1&amp;"  "&amp;V640&amp;"  "&amp;$V$3&amp;"  "&amp;$V$2</f>
        <v>RED. MOYOBAMBA:  AGENTES COMUNITARIOS DE SALUD REALIZAN VIGILANCIA CIUDADANA PARA REDUCIR LA VIOLENCIA FÍSICA CAUSADA POR LA PAREJA  - POR MICROREDES :   ENERO - FEBRERO 2024</v>
      </c>
      <c r="W641" s="60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</row>
    <row r="642" spans="1:527" s="8" customFormat="1" ht="18" customHeight="1" thickBot="1" x14ac:dyDescent="0.3">
      <c r="A642" s="74" t="str">
        <f>Config!$B$15</f>
        <v>RED</v>
      </c>
      <c r="B642" s="75">
        <f>SUM(B643:B651)</f>
        <v>124</v>
      </c>
      <c r="C642" s="75">
        <f>SUM(C643:C651)</f>
        <v>25</v>
      </c>
      <c r="D642" s="75">
        <f>SUM(D643:D651)</f>
        <v>0</v>
      </c>
      <c r="E642" s="75">
        <f>Config!$C$9</f>
        <v>16.666666666666668</v>
      </c>
      <c r="F642" s="76"/>
      <c r="G642" s="75">
        <f t="shared" ref="G642:G645" si="192">IFERROR(ROUND(D642*100/B642,2),0)</f>
        <v>0</v>
      </c>
      <c r="H642" s="77">
        <f t="shared" ref="H642:H651" si="193">IF(G642&lt;=$E$3,G642,"")</f>
        <v>0</v>
      </c>
      <c r="I642" s="77" t="str">
        <f t="shared" ref="I642:I651" si="194">IF(G642&gt;$E$3,IF(G642&lt;$F$3,G642,""),"")</f>
        <v/>
      </c>
      <c r="J642" s="75" t="str">
        <f t="shared" ref="J642:J651" si="195">IF(G642&gt;=$F$3,G642,"")</f>
        <v/>
      </c>
      <c r="K642"/>
      <c r="L642"/>
      <c r="M642"/>
      <c r="N642"/>
      <c r="O642"/>
      <c r="P642"/>
      <c r="Q642"/>
      <c r="R642"/>
      <c r="S642"/>
      <c r="U642" s="58"/>
      <c r="V642" s="59"/>
      <c r="W642" s="60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</row>
    <row r="643" spans="1:527" s="8" customFormat="1" ht="18" customHeight="1" x14ac:dyDescent="0.25">
      <c r="A643" s="79" t="str">
        <f>Config!$B$16</f>
        <v>HOSP</v>
      </c>
      <c r="B643" s="80">
        <f>METAS!$AW$47</f>
        <v>0</v>
      </c>
      <c r="C643" s="80">
        <f>ROUNDUP((B643/12)*Config!$C$6,0)</f>
        <v>0</v>
      </c>
      <c r="D643" s="80">
        <f>ACUMULADO!$AV$51</f>
        <v>0</v>
      </c>
      <c r="E643" s="81">
        <f>E642</f>
        <v>16.666666666666668</v>
      </c>
      <c r="F643" s="81"/>
      <c r="G643" s="82">
        <f t="shared" si="192"/>
        <v>0</v>
      </c>
      <c r="H643" s="83">
        <f t="shared" si="193"/>
        <v>0</v>
      </c>
      <c r="I643" s="83" t="str">
        <f t="shared" si="194"/>
        <v/>
      </c>
      <c r="J643" s="84" t="str">
        <f t="shared" si="195"/>
        <v/>
      </c>
      <c r="K643"/>
      <c r="L643"/>
      <c r="M643"/>
      <c r="N643"/>
      <c r="O643"/>
      <c r="P643"/>
      <c r="Q643"/>
      <c r="R643"/>
      <c r="S643"/>
      <c r="U643" s="58"/>
      <c r="V643" s="59"/>
      <c r="W643" s="60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</row>
    <row r="644" spans="1:527" s="8" customFormat="1" ht="18" customHeight="1" x14ac:dyDescent="0.25">
      <c r="A644" s="85" t="str">
        <f>Config!$B$17</f>
        <v>LLUI</v>
      </c>
      <c r="B644" s="80">
        <f>METAS!$AY$47</f>
        <v>33</v>
      </c>
      <c r="C644" s="61">
        <f>ROUNDUP((B644/12)*Config!$C$6,0)</f>
        <v>6</v>
      </c>
      <c r="D644" s="80">
        <f>ACUMULADO!$AX$51</f>
        <v>0</v>
      </c>
      <c r="E644" s="81">
        <f t="shared" ref="E644:E651" si="196">E643</f>
        <v>16.666666666666668</v>
      </c>
      <c r="F644" s="90"/>
      <c r="G644" s="86">
        <f t="shared" si="192"/>
        <v>0</v>
      </c>
      <c r="H644" s="87">
        <f t="shared" si="193"/>
        <v>0</v>
      </c>
      <c r="I644" s="87" t="str">
        <f t="shared" si="194"/>
        <v/>
      </c>
      <c r="J644" s="88" t="str">
        <f t="shared" si="195"/>
        <v/>
      </c>
      <c r="K644"/>
      <c r="L644"/>
      <c r="M644"/>
      <c r="N644"/>
      <c r="O644"/>
      <c r="P644"/>
      <c r="Q644"/>
      <c r="R644"/>
      <c r="S644"/>
      <c r="U644" s="58"/>
      <c r="V644" s="59"/>
      <c r="W644" s="60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</row>
    <row r="645" spans="1:527" s="8" customFormat="1" ht="18" customHeight="1" x14ac:dyDescent="0.25">
      <c r="A645" s="85" t="str">
        <f>Config!$B$18</f>
        <v>JERI</v>
      </c>
      <c r="B645" s="80">
        <f>METAS!$AZ$47</f>
        <v>10</v>
      </c>
      <c r="C645" s="61">
        <f>ROUNDUP((B645/12)*Config!$C$6,0)</f>
        <v>2</v>
      </c>
      <c r="D645" s="80">
        <f>ACUMULADO!$AY$51</f>
        <v>0</v>
      </c>
      <c r="E645" s="81">
        <f t="shared" si="196"/>
        <v>16.666666666666668</v>
      </c>
      <c r="F645" s="90"/>
      <c r="G645" s="86">
        <f t="shared" si="192"/>
        <v>0</v>
      </c>
      <c r="H645" s="87">
        <f t="shared" si="193"/>
        <v>0</v>
      </c>
      <c r="I645" s="87" t="str">
        <f t="shared" si="194"/>
        <v/>
      </c>
      <c r="J645" s="88" t="str">
        <f t="shared" si="195"/>
        <v/>
      </c>
      <c r="K645"/>
      <c r="L645"/>
      <c r="M645"/>
      <c r="N645"/>
      <c r="O645"/>
      <c r="P645"/>
      <c r="Q645"/>
      <c r="R645"/>
      <c r="S645"/>
      <c r="U645" s="58"/>
      <c r="V645" s="59"/>
      <c r="W645" s="60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</row>
    <row r="646" spans="1:527" s="8" customFormat="1" ht="18" customHeight="1" x14ac:dyDescent="0.25">
      <c r="A646" s="85" t="str">
        <f>Config!$B$19</f>
        <v>YANT</v>
      </c>
      <c r="B646" s="80">
        <f>METAS!$BA$47</f>
        <v>13</v>
      </c>
      <c r="C646" s="61">
        <f>ROUNDUP((B646/12)*Config!$C$6,0)</f>
        <v>3</v>
      </c>
      <c r="D646" s="80">
        <f>ACUMULADO!$AZ$51</f>
        <v>0</v>
      </c>
      <c r="E646" s="81">
        <f t="shared" si="196"/>
        <v>16.666666666666668</v>
      </c>
      <c r="F646" s="90"/>
      <c r="G646" s="86">
        <f>IFERROR(ROUND(D646*100/B646,2),0)</f>
        <v>0</v>
      </c>
      <c r="H646" s="87">
        <f t="shared" si="193"/>
        <v>0</v>
      </c>
      <c r="I646" s="87" t="str">
        <f t="shared" si="194"/>
        <v/>
      </c>
      <c r="J646" s="88" t="str">
        <f t="shared" si="195"/>
        <v/>
      </c>
      <c r="K646"/>
      <c r="L646"/>
      <c r="M646"/>
      <c r="N646"/>
      <c r="O646"/>
      <c r="P646"/>
      <c r="Q646"/>
      <c r="R646"/>
      <c r="S646"/>
      <c r="U646" s="58"/>
      <c r="V646" s="59"/>
      <c r="W646" s="60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</row>
    <row r="647" spans="1:527" s="8" customFormat="1" ht="18" customHeight="1" x14ac:dyDescent="0.25">
      <c r="A647" s="85" t="str">
        <f>Config!$B$20</f>
        <v>SORI</v>
      </c>
      <c r="B647" s="80">
        <f>METAS!$BB$47</f>
        <v>21</v>
      </c>
      <c r="C647" s="61">
        <f>ROUNDUP((B647/12)*Config!$C$6,0)</f>
        <v>4</v>
      </c>
      <c r="D647" s="80">
        <f>ACUMULADO!$BA$51</f>
        <v>0</v>
      </c>
      <c r="E647" s="81">
        <f t="shared" si="196"/>
        <v>16.666666666666668</v>
      </c>
      <c r="F647" s="90"/>
      <c r="G647" s="86">
        <f>IFERROR(ROUND(D647*100/B647,2),0)</f>
        <v>0</v>
      </c>
      <c r="H647" s="87">
        <f t="shared" si="193"/>
        <v>0</v>
      </c>
      <c r="I647" s="87" t="str">
        <f t="shared" si="194"/>
        <v/>
      </c>
      <c r="J647" s="88" t="str">
        <f t="shared" si="195"/>
        <v/>
      </c>
      <c r="K647"/>
      <c r="L647"/>
      <c r="M647"/>
      <c r="N647"/>
      <c r="O647"/>
      <c r="P647"/>
      <c r="Q647"/>
      <c r="R647"/>
      <c r="S647"/>
      <c r="U647" s="58"/>
      <c r="V647" s="59"/>
      <c r="W647" s="60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</row>
    <row r="648" spans="1:527" s="8" customFormat="1" ht="18" customHeight="1" x14ac:dyDescent="0.25">
      <c r="A648" s="85" t="str">
        <f>Config!$B$21</f>
        <v>JEPE</v>
      </c>
      <c r="B648" s="80">
        <f>METAS!$BC$47</f>
        <v>16</v>
      </c>
      <c r="C648" s="61">
        <f>ROUNDUP((B648/12)*Config!$C$6,0)</f>
        <v>3</v>
      </c>
      <c r="D648" s="80">
        <f>ACUMULADO!$BB$51</f>
        <v>0</v>
      </c>
      <c r="E648" s="81">
        <f t="shared" si="196"/>
        <v>16.666666666666668</v>
      </c>
      <c r="F648" s="90"/>
      <c r="G648" s="86">
        <f>IFERROR(ROUND(D648*100/B648,2),0)</f>
        <v>0</v>
      </c>
      <c r="H648" s="87">
        <f t="shared" si="193"/>
        <v>0</v>
      </c>
      <c r="I648" s="87" t="str">
        <f t="shared" si="194"/>
        <v/>
      </c>
      <c r="J648" s="88" t="str">
        <f t="shared" si="195"/>
        <v/>
      </c>
      <c r="K648"/>
      <c r="L648"/>
      <c r="M648"/>
      <c r="N648"/>
      <c r="O648"/>
      <c r="P648"/>
      <c r="Q648"/>
      <c r="R648"/>
      <c r="S648"/>
      <c r="U648" s="58"/>
      <c r="V648" s="59"/>
      <c r="W648" s="60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</row>
    <row r="649" spans="1:527" s="8" customFormat="1" ht="18" customHeight="1" x14ac:dyDescent="0.25">
      <c r="A649" s="85" t="str">
        <f>Config!$B$22</f>
        <v>ROQU</v>
      </c>
      <c r="B649" s="80">
        <f>METAS!$BD$47</f>
        <v>8</v>
      </c>
      <c r="C649" s="61">
        <f>ROUNDUP((B649/12)*Config!$C$6,0)</f>
        <v>2</v>
      </c>
      <c r="D649" s="80">
        <f>ACUMULADO!$BC$51</f>
        <v>0</v>
      </c>
      <c r="E649" s="81">
        <f t="shared" si="196"/>
        <v>16.666666666666668</v>
      </c>
      <c r="F649" s="90"/>
      <c r="G649" s="86">
        <f>IFERROR(ROUND(D649*100/B649,2),0)</f>
        <v>0</v>
      </c>
      <c r="H649" s="87">
        <f t="shared" si="193"/>
        <v>0</v>
      </c>
      <c r="I649" s="87" t="str">
        <f t="shared" si="194"/>
        <v/>
      </c>
      <c r="J649" s="88" t="str">
        <f t="shared" si="195"/>
        <v/>
      </c>
      <c r="K649"/>
      <c r="L649"/>
      <c r="M649"/>
      <c r="N649"/>
      <c r="O649"/>
      <c r="P649"/>
      <c r="Q649"/>
      <c r="R649"/>
      <c r="S649"/>
      <c r="U649" s="58"/>
      <c r="V649" s="9"/>
      <c r="W649" s="60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</row>
    <row r="650" spans="1:527" s="8" customFormat="1" ht="18" customHeight="1" x14ac:dyDescent="0.25">
      <c r="A650" s="85" t="str">
        <f>Config!$B$23</f>
        <v>CALZ</v>
      </c>
      <c r="B650" s="80">
        <f>METAS!$BE$47</f>
        <v>13</v>
      </c>
      <c r="C650" s="61">
        <f>ROUNDUP((B650/12)*Config!$C$6,0)</f>
        <v>3</v>
      </c>
      <c r="D650" s="80">
        <f>ACUMULADO!$BD$51</f>
        <v>0</v>
      </c>
      <c r="E650" s="81">
        <f t="shared" si="196"/>
        <v>16.666666666666668</v>
      </c>
      <c r="F650" s="90"/>
      <c r="G650" s="86">
        <f t="shared" ref="G650:G651" si="197">IFERROR(ROUND(D650*100/B650,2),0)</f>
        <v>0</v>
      </c>
      <c r="H650" s="87">
        <f t="shared" si="193"/>
        <v>0</v>
      </c>
      <c r="I650" s="87" t="str">
        <f t="shared" si="194"/>
        <v/>
      </c>
      <c r="J650" s="88" t="str">
        <f t="shared" si="195"/>
        <v/>
      </c>
      <c r="K650"/>
      <c r="L650"/>
      <c r="M650"/>
      <c r="N650"/>
      <c r="O650"/>
      <c r="P650"/>
      <c r="Q650"/>
      <c r="R650"/>
      <c r="S650"/>
      <c r="U650" s="58"/>
      <c r="V650" s="9"/>
      <c r="W650" s="6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</row>
    <row r="651" spans="1:527" s="8" customFormat="1" ht="18" customHeight="1" x14ac:dyDescent="0.25">
      <c r="A651" s="85" t="str">
        <f>Config!$B$24</f>
        <v>PUEB</v>
      </c>
      <c r="B651" s="80">
        <f>METAS!$BF$47</f>
        <v>10</v>
      </c>
      <c r="C651" s="61">
        <f>ROUNDUP((B651/12)*Config!$C$6,0)</f>
        <v>2</v>
      </c>
      <c r="D651" s="80">
        <f>ACUMULADO!$BE$51</f>
        <v>0</v>
      </c>
      <c r="E651" s="81">
        <f t="shared" si="196"/>
        <v>16.666666666666668</v>
      </c>
      <c r="F651" s="90"/>
      <c r="G651" s="86">
        <f t="shared" si="197"/>
        <v>0</v>
      </c>
      <c r="H651" s="87">
        <f t="shared" si="193"/>
        <v>0</v>
      </c>
      <c r="I651" s="87" t="str">
        <f t="shared" si="194"/>
        <v/>
      </c>
      <c r="J651" s="88" t="str">
        <f t="shared" si="195"/>
        <v/>
      </c>
      <c r="K651"/>
      <c r="L651"/>
      <c r="M651"/>
      <c r="N651"/>
      <c r="O651"/>
      <c r="P651"/>
      <c r="Q651"/>
      <c r="R651"/>
      <c r="S651"/>
      <c r="U651" s="58"/>
      <c r="V651" s="78"/>
      <c r="W651" s="60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</row>
    <row r="652" spans="1:527" s="8" customFormat="1" ht="18" customHeight="1" x14ac:dyDescent="0.25">
      <c r="A652" s="91"/>
      <c r="B652" s="65"/>
      <c r="C652" s="63"/>
      <c r="D652" s="63"/>
      <c r="E652" s="65"/>
      <c r="F652" s="65"/>
      <c r="G652" s="65"/>
      <c r="H652" s="65"/>
      <c r="I652" s="65"/>
      <c r="J652" s="65"/>
      <c r="K652"/>
      <c r="L652"/>
      <c r="M652"/>
      <c r="N652"/>
      <c r="O652"/>
      <c r="P652"/>
      <c r="Q652"/>
      <c r="R652"/>
      <c r="S652"/>
      <c r="U652" s="58"/>
      <c r="V652" s="78"/>
      <c r="W652" s="60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</row>
    <row r="653" spans="1:527" s="8" customFormat="1" ht="18" customHeight="1" x14ac:dyDescent="0.25">
      <c r="A653" s="91"/>
      <c r="B653" s="65"/>
      <c r="C653" s="63"/>
      <c r="D653" s="63"/>
      <c r="E653" s="65"/>
      <c r="F653" s="65"/>
      <c r="G653" s="65"/>
      <c r="H653" s="65"/>
      <c r="I653" s="65"/>
      <c r="J653" s="65"/>
      <c r="K653"/>
      <c r="L653"/>
      <c r="M653"/>
      <c r="N653"/>
      <c r="O653"/>
      <c r="P653"/>
      <c r="Q653"/>
      <c r="R653"/>
      <c r="S653"/>
      <c r="U653" s="58"/>
      <c r="V653" s="78"/>
      <c r="W653" s="60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</row>
    <row r="654" spans="1:527" s="8" customFormat="1" ht="18" customHeight="1" x14ac:dyDescent="0.25">
      <c r="A654" s="91"/>
      <c r="B654" s="65"/>
      <c r="C654" s="63"/>
      <c r="D654" s="63"/>
      <c r="E654" s="65"/>
      <c r="F654" s="65"/>
      <c r="G654" s="65"/>
      <c r="H654" s="65"/>
      <c r="I654" s="65"/>
      <c r="J654" s="65"/>
      <c r="K654"/>
      <c r="L654"/>
      <c r="M654"/>
      <c r="N654"/>
      <c r="O654"/>
      <c r="P654"/>
      <c r="Q654"/>
      <c r="R654"/>
      <c r="S654"/>
      <c r="U654" s="58"/>
      <c r="V654" s="78"/>
      <c r="W654" s="60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</row>
    <row r="655" spans="1:527" s="8" customFormat="1" ht="18" customHeight="1" x14ac:dyDescent="0.25">
      <c r="A655" s="91"/>
      <c r="B655" s="65"/>
      <c r="C655" s="63"/>
      <c r="D655" s="63"/>
      <c r="E655" s="65"/>
      <c r="F655" s="65"/>
      <c r="G655" s="65"/>
      <c r="H655" s="65"/>
      <c r="I655" s="65"/>
      <c r="J655" s="65"/>
      <c r="K655"/>
      <c r="L655"/>
      <c r="M655"/>
      <c r="N655"/>
      <c r="O655"/>
      <c r="P655"/>
      <c r="Q655"/>
      <c r="R655"/>
      <c r="S655"/>
      <c r="U655" s="58"/>
      <c r="V655" s="78"/>
      <c r="W655" s="60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</row>
    <row r="656" spans="1:527" s="8" customFormat="1" x14ac:dyDescent="0.25">
      <c r="A656" s="91"/>
      <c r="B656" s="65"/>
      <c r="C656" s="63"/>
      <c r="D656" s="65"/>
      <c r="E656" s="65"/>
      <c r="F656" s="65"/>
      <c r="G656" s="65"/>
      <c r="H656" s="65"/>
      <c r="I656" s="65"/>
      <c r="J656" s="65"/>
      <c r="K656"/>
      <c r="L656"/>
      <c r="M656"/>
      <c r="N656"/>
      <c r="O656"/>
      <c r="P656"/>
      <c r="Q656"/>
      <c r="R656"/>
      <c r="S656"/>
      <c r="U656" s="58"/>
      <c r="V656" s="78"/>
      <c r="W656" s="60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</row>
    <row r="657" spans="1:527" s="8" customFormat="1" ht="18" customHeight="1" x14ac:dyDescent="0.25">
      <c r="A657" s="91"/>
      <c r="B657" s="65"/>
      <c r="C657" s="63"/>
      <c r="D657" s="65"/>
      <c r="E657" s="65"/>
      <c r="F657" s="65"/>
      <c r="G657" s="65"/>
      <c r="H657" s="65"/>
      <c r="I657" s="65"/>
      <c r="J657" s="65"/>
      <c r="K657"/>
      <c r="L657"/>
      <c r="M657"/>
      <c r="N657"/>
      <c r="O657"/>
      <c r="P657"/>
      <c r="Q657"/>
      <c r="R657"/>
      <c r="S657"/>
      <c r="U657" s="58"/>
      <c r="V657" s="78"/>
      <c r="W657" s="60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</row>
    <row r="658" spans="1:527" s="8" customFormat="1" ht="18" customHeight="1" x14ac:dyDescent="0.25">
      <c r="A658" s="91"/>
      <c r="B658" s="65"/>
      <c r="C658" s="63"/>
      <c r="D658" s="65"/>
      <c r="E658" s="65"/>
      <c r="F658" s="65"/>
      <c r="G658" s="65"/>
      <c r="H658" s="65"/>
      <c r="I658" s="65"/>
      <c r="J658" s="65"/>
      <c r="K658"/>
      <c r="L658"/>
      <c r="M658"/>
      <c r="N658"/>
      <c r="O658"/>
      <c r="P658"/>
      <c r="Q658"/>
      <c r="R658"/>
      <c r="S658"/>
      <c r="U658" s="58"/>
      <c r="V658" s="78"/>
      <c r="W658" s="60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</row>
  </sheetData>
  <sheetProtection selectLockedCells="1"/>
  <pageMargins left="0.31496062992125984" right="0.31496062992125984" top="0.59055118110236227" bottom="0.31496062992125984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EDAE3-4795-481C-A85C-68625F4A6B9C}">
  <dimension ref="A1:AY44"/>
  <sheetViews>
    <sheetView topLeftCell="AC17" workbookViewId="0">
      <selection activeCell="D2" sqref="D2:AY44"/>
    </sheetView>
  </sheetViews>
  <sheetFormatPr baseColWidth="10" defaultRowHeight="15" x14ac:dyDescent="0.25"/>
  <sheetData>
    <row r="1" spans="1:51" x14ac:dyDescent="0.25">
      <c r="A1" t="s">
        <v>704</v>
      </c>
      <c r="B1" t="s">
        <v>706</v>
      </c>
      <c r="C1" t="s">
        <v>707</v>
      </c>
      <c r="D1" t="s">
        <v>778</v>
      </c>
      <c r="E1" t="s">
        <v>779</v>
      </c>
      <c r="F1" t="s">
        <v>780</v>
      </c>
      <c r="G1" t="s">
        <v>781</v>
      </c>
      <c r="H1" t="s">
        <v>782</v>
      </c>
      <c r="I1" t="s">
        <v>783</v>
      </c>
      <c r="J1" t="s">
        <v>784</v>
      </c>
      <c r="K1" t="s">
        <v>785</v>
      </c>
      <c r="L1" t="s">
        <v>786</v>
      </c>
      <c r="M1" t="s">
        <v>787</v>
      </c>
      <c r="N1" t="s">
        <v>788</v>
      </c>
      <c r="O1" t="s">
        <v>789</v>
      </c>
      <c r="P1" t="s">
        <v>790</v>
      </c>
      <c r="Q1" t="s">
        <v>791</v>
      </c>
      <c r="R1" t="s">
        <v>792</v>
      </c>
      <c r="S1" t="s">
        <v>793</v>
      </c>
      <c r="T1" t="s">
        <v>794</v>
      </c>
      <c r="U1" t="s">
        <v>795</v>
      </c>
      <c r="V1" t="s">
        <v>796</v>
      </c>
      <c r="W1" t="s">
        <v>797</v>
      </c>
      <c r="X1" t="s">
        <v>798</v>
      </c>
      <c r="Y1" t="s">
        <v>799</v>
      </c>
      <c r="Z1" t="s">
        <v>800</v>
      </c>
      <c r="AA1" t="s">
        <v>801</v>
      </c>
      <c r="AB1" t="s">
        <v>802</v>
      </c>
      <c r="AC1" t="s">
        <v>803</v>
      </c>
      <c r="AD1" t="s">
        <v>804</v>
      </c>
      <c r="AE1" t="s">
        <v>805</v>
      </c>
      <c r="AF1" t="s">
        <v>806</v>
      </c>
      <c r="AG1" t="s">
        <v>807</v>
      </c>
      <c r="AH1" t="s">
        <v>808</v>
      </c>
      <c r="AI1" t="s">
        <v>809</v>
      </c>
      <c r="AJ1" t="s">
        <v>810</v>
      </c>
      <c r="AK1" t="s">
        <v>811</v>
      </c>
      <c r="AL1" t="s">
        <v>812</v>
      </c>
      <c r="AM1" t="s">
        <v>813</v>
      </c>
      <c r="AN1" t="s">
        <v>814</v>
      </c>
      <c r="AO1" t="s">
        <v>815</v>
      </c>
      <c r="AP1" t="s">
        <v>816</v>
      </c>
      <c r="AQ1" t="s">
        <v>817</v>
      </c>
      <c r="AR1" t="s">
        <v>818</v>
      </c>
      <c r="AS1" t="s">
        <v>819</v>
      </c>
      <c r="AT1" t="s">
        <v>820</v>
      </c>
      <c r="AU1" t="s">
        <v>821</v>
      </c>
      <c r="AV1" t="s">
        <v>822</v>
      </c>
      <c r="AW1" t="s">
        <v>823</v>
      </c>
      <c r="AX1" t="s">
        <v>824</v>
      </c>
      <c r="AY1" t="s">
        <v>825</v>
      </c>
    </row>
    <row r="2" spans="1:51" x14ac:dyDescent="0.25">
      <c r="A2">
        <v>0</v>
      </c>
      <c r="B2">
        <v>6733</v>
      </c>
      <c r="C2" t="s">
        <v>735</v>
      </c>
      <c r="D2">
        <v>0</v>
      </c>
      <c r="E2">
        <v>0</v>
      </c>
      <c r="F2">
        <v>0</v>
      </c>
      <c r="G2">
        <v>0</v>
      </c>
      <c r="H2">
        <v>0</v>
      </c>
      <c r="I2">
        <v>715</v>
      </c>
      <c r="J2">
        <v>71</v>
      </c>
      <c r="K2">
        <v>0</v>
      </c>
      <c r="L2">
        <v>0</v>
      </c>
      <c r="M2">
        <v>0</v>
      </c>
      <c r="N2">
        <v>2</v>
      </c>
      <c r="O2">
        <v>57</v>
      </c>
      <c r="P2">
        <v>52</v>
      </c>
      <c r="Q2">
        <v>0</v>
      </c>
      <c r="R2">
        <v>0</v>
      </c>
      <c r="S2">
        <v>22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</row>
    <row r="3" spans="1:51" x14ac:dyDescent="0.25">
      <c r="A3">
        <v>0</v>
      </c>
      <c r="B3">
        <v>31275</v>
      </c>
      <c r="C3" t="s">
        <v>90</v>
      </c>
      <c r="D3">
        <v>0</v>
      </c>
      <c r="E3">
        <v>0</v>
      </c>
      <c r="F3">
        <v>0</v>
      </c>
      <c r="G3">
        <v>0</v>
      </c>
      <c r="H3">
        <v>0</v>
      </c>
      <c r="I3">
        <v>50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</row>
    <row r="4" spans="1:51" x14ac:dyDescent="0.25">
      <c r="A4">
        <v>0</v>
      </c>
      <c r="B4">
        <v>32185</v>
      </c>
      <c r="C4" t="s">
        <v>826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</row>
    <row r="5" spans="1:51" x14ac:dyDescent="0.25">
      <c r="A5">
        <v>1</v>
      </c>
      <c r="B5">
        <v>6312</v>
      </c>
      <c r="C5" t="s">
        <v>93</v>
      </c>
      <c r="D5">
        <v>1</v>
      </c>
      <c r="E5">
        <v>0</v>
      </c>
      <c r="F5">
        <v>0</v>
      </c>
      <c r="G5">
        <v>9546</v>
      </c>
      <c r="H5">
        <v>0</v>
      </c>
      <c r="I5">
        <v>2015</v>
      </c>
      <c r="J5">
        <v>42</v>
      </c>
      <c r="K5">
        <v>7</v>
      </c>
      <c r="L5">
        <v>0</v>
      </c>
      <c r="M5">
        <v>0</v>
      </c>
      <c r="N5">
        <v>2</v>
      </c>
      <c r="O5">
        <v>241</v>
      </c>
      <c r="P5">
        <v>236</v>
      </c>
      <c r="Q5">
        <v>0</v>
      </c>
      <c r="R5">
        <v>0</v>
      </c>
      <c r="S5">
        <v>0</v>
      </c>
      <c r="T5">
        <v>22</v>
      </c>
      <c r="U5">
        <v>0</v>
      </c>
      <c r="V5">
        <v>0</v>
      </c>
      <c r="W5">
        <v>0</v>
      </c>
      <c r="X5">
        <v>0</v>
      </c>
      <c r="Y5">
        <v>94</v>
      </c>
      <c r="Z5">
        <v>0</v>
      </c>
      <c r="AA5">
        <v>0</v>
      </c>
      <c r="AB5">
        <v>0</v>
      </c>
      <c r="AC5">
        <v>0</v>
      </c>
      <c r="AD5">
        <v>0</v>
      </c>
      <c r="AE5">
        <v>43</v>
      </c>
      <c r="AF5">
        <v>0</v>
      </c>
      <c r="AG5">
        <v>0</v>
      </c>
      <c r="AH5">
        <v>0</v>
      </c>
      <c r="AI5">
        <v>0</v>
      </c>
      <c r="AJ5">
        <v>190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</row>
    <row r="6" spans="1:51" x14ac:dyDescent="0.25">
      <c r="A6">
        <v>1</v>
      </c>
      <c r="B6">
        <v>6313</v>
      </c>
      <c r="C6" t="s">
        <v>94</v>
      </c>
      <c r="D6">
        <v>0</v>
      </c>
      <c r="E6">
        <v>0</v>
      </c>
      <c r="F6">
        <v>0</v>
      </c>
      <c r="G6">
        <v>0</v>
      </c>
      <c r="H6">
        <v>0</v>
      </c>
      <c r="I6">
        <v>21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5</v>
      </c>
      <c r="U6">
        <v>0</v>
      </c>
      <c r="V6">
        <v>0</v>
      </c>
      <c r="W6">
        <v>0</v>
      </c>
      <c r="X6">
        <v>0</v>
      </c>
      <c r="Y6">
        <v>17</v>
      </c>
      <c r="Z6">
        <v>0</v>
      </c>
      <c r="AA6">
        <v>0</v>
      </c>
      <c r="AB6">
        <v>0</v>
      </c>
      <c r="AC6">
        <v>0</v>
      </c>
      <c r="AD6">
        <v>0</v>
      </c>
      <c r="AE6">
        <v>24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</row>
    <row r="7" spans="1:51" x14ac:dyDescent="0.25">
      <c r="A7">
        <v>1</v>
      </c>
      <c r="B7">
        <v>6314</v>
      </c>
      <c r="C7" t="s">
        <v>95</v>
      </c>
      <c r="D7">
        <v>0</v>
      </c>
      <c r="E7">
        <v>0</v>
      </c>
      <c r="F7">
        <v>0</v>
      </c>
      <c r="G7">
        <v>0</v>
      </c>
      <c r="H7">
        <v>0</v>
      </c>
      <c r="I7">
        <v>29</v>
      </c>
      <c r="J7">
        <v>0</v>
      </c>
      <c r="K7">
        <v>0</v>
      </c>
      <c r="L7">
        <v>0</v>
      </c>
      <c r="M7">
        <v>0</v>
      </c>
      <c r="N7">
        <v>0</v>
      </c>
      <c r="O7">
        <v>7</v>
      </c>
      <c r="P7">
        <v>7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6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</row>
    <row r="8" spans="1:51" x14ac:dyDescent="0.25">
      <c r="A8">
        <v>1</v>
      </c>
      <c r="B8">
        <v>6315</v>
      </c>
      <c r="C8" t="s">
        <v>96</v>
      </c>
      <c r="D8">
        <v>0</v>
      </c>
      <c r="E8">
        <v>0</v>
      </c>
      <c r="F8">
        <v>0</v>
      </c>
      <c r="G8">
        <v>0</v>
      </c>
      <c r="H8">
        <v>0</v>
      </c>
      <c r="I8">
        <v>67</v>
      </c>
      <c r="J8">
        <v>0</v>
      </c>
      <c r="K8">
        <v>0</v>
      </c>
      <c r="L8">
        <v>0</v>
      </c>
      <c r="M8">
        <v>0</v>
      </c>
      <c r="N8">
        <v>0</v>
      </c>
      <c r="O8">
        <v>7</v>
      </c>
      <c r="P8">
        <v>7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9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</row>
    <row r="9" spans="1:51" x14ac:dyDescent="0.25">
      <c r="A9">
        <v>1</v>
      </c>
      <c r="B9">
        <v>6316</v>
      </c>
      <c r="C9" t="s">
        <v>97</v>
      </c>
      <c r="D9">
        <v>0</v>
      </c>
      <c r="E9">
        <v>0</v>
      </c>
      <c r="F9">
        <v>0</v>
      </c>
      <c r="G9">
        <v>0</v>
      </c>
      <c r="H9">
        <v>0</v>
      </c>
      <c r="I9">
        <v>81</v>
      </c>
      <c r="J9">
        <v>0</v>
      </c>
      <c r="K9">
        <v>0</v>
      </c>
      <c r="L9">
        <v>0</v>
      </c>
      <c r="M9">
        <v>0</v>
      </c>
      <c r="N9">
        <v>0</v>
      </c>
      <c r="O9">
        <v>7</v>
      </c>
      <c r="P9">
        <v>0</v>
      </c>
      <c r="Q9">
        <v>0</v>
      </c>
      <c r="R9">
        <v>0</v>
      </c>
      <c r="S9">
        <v>0</v>
      </c>
      <c r="T9">
        <v>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</row>
    <row r="10" spans="1:51" x14ac:dyDescent="0.25">
      <c r="A10">
        <v>1</v>
      </c>
      <c r="B10">
        <v>6317</v>
      </c>
      <c r="C10" t="s">
        <v>98</v>
      </c>
      <c r="D10">
        <v>0</v>
      </c>
      <c r="E10">
        <v>0</v>
      </c>
      <c r="F10">
        <v>0</v>
      </c>
      <c r="G10">
        <v>0</v>
      </c>
      <c r="H10">
        <v>0</v>
      </c>
      <c r="I10">
        <v>6</v>
      </c>
      <c r="J10">
        <v>0</v>
      </c>
      <c r="K10">
        <v>0</v>
      </c>
      <c r="L10">
        <v>0</v>
      </c>
      <c r="M10">
        <v>0</v>
      </c>
      <c r="N10">
        <v>0</v>
      </c>
      <c r="O10">
        <v>6</v>
      </c>
      <c r="P10">
        <v>6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</row>
    <row r="11" spans="1:51" x14ac:dyDescent="0.25">
      <c r="A11">
        <v>1</v>
      </c>
      <c r="B11">
        <v>6707</v>
      </c>
      <c r="C11" t="s">
        <v>99</v>
      </c>
      <c r="D11">
        <v>0</v>
      </c>
      <c r="E11">
        <v>0</v>
      </c>
      <c r="F11">
        <v>0</v>
      </c>
      <c r="G11">
        <v>0</v>
      </c>
      <c r="H11">
        <v>0</v>
      </c>
      <c r="I11">
        <v>96</v>
      </c>
      <c r="J11">
        <v>0</v>
      </c>
      <c r="K11">
        <v>0</v>
      </c>
      <c r="L11">
        <v>0</v>
      </c>
      <c r="M11">
        <v>0</v>
      </c>
      <c r="N11">
        <v>0</v>
      </c>
      <c r="O11">
        <v>6</v>
      </c>
      <c r="P11">
        <v>6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20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</row>
    <row r="12" spans="1:51" x14ac:dyDescent="0.25">
      <c r="A12">
        <v>1</v>
      </c>
      <c r="B12">
        <v>10110</v>
      </c>
      <c r="C12" t="s">
        <v>100</v>
      </c>
      <c r="D12">
        <v>0</v>
      </c>
      <c r="E12">
        <v>0</v>
      </c>
      <c r="F12">
        <v>0</v>
      </c>
      <c r="G12">
        <v>0</v>
      </c>
      <c r="H12">
        <v>0</v>
      </c>
      <c r="I12">
        <v>22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</row>
    <row r="13" spans="1:51" x14ac:dyDescent="0.25">
      <c r="A13">
        <v>1</v>
      </c>
      <c r="B13">
        <v>27097</v>
      </c>
      <c r="C13" t="s">
        <v>101</v>
      </c>
      <c r="D13">
        <v>0</v>
      </c>
      <c r="E13">
        <v>0</v>
      </c>
      <c r="F13">
        <v>0</v>
      </c>
      <c r="G13">
        <v>0</v>
      </c>
      <c r="H13">
        <v>0</v>
      </c>
      <c r="I13">
        <v>41</v>
      </c>
      <c r="J13">
        <v>0</v>
      </c>
      <c r="K13">
        <v>0</v>
      </c>
      <c r="L13">
        <v>0</v>
      </c>
      <c r="M13">
        <v>0</v>
      </c>
      <c r="N13">
        <v>0</v>
      </c>
      <c r="O13">
        <v>12</v>
      </c>
      <c r="P13">
        <v>12</v>
      </c>
      <c r="Q13">
        <v>0</v>
      </c>
      <c r="R13">
        <v>0</v>
      </c>
      <c r="S13">
        <v>0</v>
      </c>
      <c r="T13">
        <v>5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</row>
    <row r="14" spans="1:51" x14ac:dyDescent="0.25">
      <c r="A14">
        <v>1</v>
      </c>
      <c r="B14">
        <v>31276</v>
      </c>
      <c r="C14" t="s">
        <v>91</v>
      </c>
      <c r="D14">
        <v>0</v>
      </c>
      <c r="E14">
        <v>0</v>
      </c>
      <c r="F14">
        <v>0</v>
      </c>
      <c r="G14">
        <v>0</v>
      </c>
      <c r="H14">
        <v>0</v>
      </c>
      <c r="I14">
        <v>137</v>
      </c>
      <c r="J14">
        <v>0</v>
      </c>
      <c r="K14">
        <v>0</v>
      </c>
      <c r="L14">
        <v>0</v>
      </c>
      <c r="M14">
        <v>0</v>
      </c>
      <c r="N14">
        <v>0</v>
      </c>
      <c r="O14">
        <v>3</v>
      </c>
      <c r="P14">
        <v>2</v>
      </c>
      <c r="Q14">
        <v>0</v>
      </c>
      <c r="R14">
        <v>0</v>
      </c>
      <c r="S14">
        <v>0</v>
      </c>
      <c r="T14">
        <v>3</v>
      </c>
      <c r="U14">
        <v>0</v>
      </c>
      <c r="V14">
        <v>0</v>
      </c>
      <c r="W14">
        <v>0</v>
      </c>
      <c r="X14">
        <v>0</v>
      </c>
      <c r="Y14">
        <v>9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</row>
    <row r="15" spans="1:51" x14ac:dyDescent="0.25">
      <c r="A15">
        <v>2</v>
      </c>
      <c r="B15">
        <v>6341</v>
      </c>
      <c r="C15" t="s">
        <v>67</v>
      </c>
      <c r="D15">
        <v>0</v>
      </c>
      <c r="E15">
        <v>0</v>
      </c>
      <c r="F15">
        <v>213</v>
      </c>
      <c r="G15">
        <v>0</v>
      </c>
      <c r="H15">
        <v>0</v>
      </c>
      <c r="I15">
        <v>304</v>
      </c>
      <c r="J15">
        <v>33</v>
      </c>
      <c r="K15">
        <v>0</v>
      </c>
      <c r="L15">
        <v>0</v>
      </c>
      <c r="M15">
        <v>0</v>
      </c>
      <c r="N15">
        <v>0</v>
      </c>
      <c r="O15">
        <v>27</v>
      </c>
      <c r="P15">
        <v>27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3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10</v>
      </c>
      <c r="AF15">
        <v>0</v>
      </c>
      <c r="AG15">
        <v>0</v>
      </c>
      <c r="AH15">
        <v>0</v>
      </c>
      <c r="AI15">
        <v>0</v>
      </c>
      <c r="AJ15">
        <v>40</v>
      </c>
      <c r="AK15">
        <v>18</v>
      </c>
      <c r="AL15">
        <v>0</v>
      </c>
      <c r="AM15">
        <v>0</v>
      </c>
      <c r="AN15">
        <v>0</v>
      </c>
      <c r="AO15">
        <v>14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</row>
    <row r="16" spans="1:51" x14ac:dyDescent="0.25">
      <c r="A16">
        <v>2</v>
      </c>
      <c r="B16">
        <v>6346</v>
      </c>
      <c r="C16" t="s">
        <v>102</v>
      </c>
      <c r="D16">
        <v>0</v>
      </c>
      <c r="E16">
        <v>0</v>
      </c>
      <c r="F16">
        <v>125</v>
      </c>
      <c r="G16">
        <v>0</v>
      </c>
      <c r="H16">
        <v>0</v>
      </c>
      <c r="I16">
        <v>29</v>
      </c>
      <c r="J16">
        <v>9</v>
      </c>
      <c r="K16">
        <v>0</v>
      </c>
      <c r="L16">
        <v>0</v>
      </c>
      <c r="M16">
        <v>0</v>
      </c>
      <c r="N16">
        <v>0</v>
      </c>
      <c r="O16">
        <v>2</v>
      </c>
      <c r="P16">
        <v>2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6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9</v>
      </c>
      <c r="AF16">
        <v>0</v>
      </c>
      <c r="AG16">
        <v>0</v>
      </c>
      <c r="AH16">
        <v>0</v>
      </c>
      <c r="AI16">
        <v>0</v>
      </c>
      <c r="AJ16">
        <v>9</v>
      </c>
      <c r="AK16">
        <v>9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</row>
    <row r="17" spans="1:51" x14ac:dyDescent="0.25">
      <c r="A17">
        <v>2</v>
      </c>
      <c r="B17">
        <v>6349</v>
      </c>
      <c r="C17" t="s">
        <v>103</v>
      </c>
      <c r="D17">
        <v>0</v>
      </c>
      <c r="E17">
        <v>0</v>
      </c>
      <c r="F17">
        <v>159</v>
      </c>
      <c r="G17">
        <v>0</v>
      </c>
      <c r="H17">
        <v>0</v>
      </c>
      <c r="I17">
        <v>108</v>
      </c>
      <c r="J17">
        <v>30</v>
      </c>
      <c r="K17">
        <v>0</v>
      </c>
      <c r="L17">
        <v>0</v>
      </c>
      <c r="M17">
        <v>0</v>
      </c>
      <c r="N17">
        <v>0</v>
      </c>
      <c r="O17">
        <v>7</v>
      </c>
      <c r="P17">
        <v>7</v>
      </c>
      <c r="Q17">
        <v>0</v>
      </c>
      <c r="R17">
        <v>0</v>
      </c>
      <c r="S17">
        <v>0</v>
      </c>
      <c r="T17">
        <v>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17</v>
      </c>
      <c r="AF17">
        <v>0</v>
      </c>
      <c r="AG17">
        <v>0</v>
      </c>
      <c r="AH17">
        <v>0</v>
      </c>
      <c r="AI17">
        <v>0</v>
      </c>
      <c r="AJ17">
        <v>31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</row>
    <row r="18" spans="1:51" x14ac:dyDescent="0.25">
      <c r="A18">
        <v>3</v>
      </c>
      <c r="B18">
        <v>6318</v>
      </c>
      <c r="C18" t="s">
        <v>62</v>
      </c>
      <c r="D18">
        <v>1</v>
      </c>
      <c r="E18">
        <v>1</v>
      </c>
      <c r="F18">
        <v>0</v>
      </c>
      <c r="G18">
        <v>0</v>
      </c>
      <c r="H18">
        <v>0</v>
      </c>
      <c r="I18">
        <v>154</v>
      </c>
      <c r="J18">
        <v>50</v>
      </c>
      <c r="K18">
        <v>0</v>
      </c>
      <c r="L18">
        <v>0</v>
      </c>
      <c r="M18">
        <v>0</v>
      </c>
      <c r="N18">
        <v>0</v>
      </c>
      <c r="O18">
        <v>11</v>
      </c>
      <c r="P18">
        <v>5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17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</row>
    <row r="19" spans="1:51" x14ac:dyDescent="0.25">
      <c r="A19">
        <v>3</v>
      </c>
      <c r="B19">
        <v>6319</v>
      </c>
      <c r="C19" t="s">
        <v>104</v>
      </c>
      <c r="D19">
        <v>0</v>
      </c>
      <c r="E19">
        <v>0</v>
      </c>
      <c r="F19">
        <v>0</v>
      </c>
      <c r="G19">
        <v>0</v>
      </c>
      <c r="H19">
        <v>0</v>
      </c>
      <c r="I19">
        <v>57</v>
      </c>
      <c r="J19">
        <v>12</v>
      </c>
      <c r="K19">
        <v>0</v>
      </c>
      <c r="L19">
        <v>0</v>
      </c>
      <c r="M19">
        <v>0</v>
      </c>
      <c r="N19">
        <v>0</v>
      </c>
      <c r="O19">
        <v>7</v>
      </c>
      <c r="P19">
        <v>7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9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</row>
    <row r="20" spans="1:51" x14ac:dyDescent="0.25">
      <c r="A20">
        <v>3</v>
      </c>
      <c r="B20">
        <v>6320</v>
      </c>
      <c r="C20" t="s">
        <v>105</v>
      </c>
      <c r="D20">
        <v>0</v>
      </c>
      <c r="E20">
        <v>0</v>
      </c>
      <c r="F20">
        <v>0</v>
      </c>
      <c r="G20">
        <v>0</v>
      </c>
      <c r="H20">
        <v>0</v>
      </c>
      <c r="I20">
        <v>23</v>
      </c>
      <c r="J20">
        <v>15</v>
      </c>
      <c r="K20">
        <v>0</v>
      </c>
      <c r="L20">
        <v>0</v>
      </c>
      <c r="M20">
        <v>0</v>
      </c>
      <c r="N20">
        <v>0</v>
      </c>
      <c r="O20">
        <v>1</v>
      </c>
      <c r="P20">
        <v>1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12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</row>
    <row r="21" spans="1:51" x14ac:dyDescent="0.25">
      <c r="A21">
        <v>3</v>
      </c>
      <c r="B21">
        <v>6321</v>
      </c>
      <c r="C21" t="s">
        <v>106</v>
      </c>
      <c r="D21">
        <v>0</v>
      </c>
      <c r="E21">
        <v>0</v>
      </c>
      <c r="F21">
        <v>0</v>
      </c>
      <c r="G21">
        <v>0</v>
      </c>
      <c r="H21">
        <v>0</v>
      </c>
      <c r="I21">
        <v>31</v>
      </c>
      <c r="J21">
        <v>13</v>
      </c>
      <c r="K21">
        <v>0</v>
      </c>
      <c r="L21">
        <v>0</v>
      </c>
      <c r="M21">
        <v>0</v>
      </c>
      <c r="N21">
        <v>0</v>
      </c>
      <c r="O21">
        <v>8</v>
      </c>
      <c r="P21">
        <v>8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10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</row>
    <row r="22" spans="1:51" x14ac:dyDescent="0.25">
      <c r="A22">
        <v>4</v>
      </c>
      <c r="B22">
        <v>6327</v>
      </c>
      <c r="C22" t="s">
        <v>64</v>
      </c>
      <c r="D22">
        <v>0</v>
      </c>
      <c r="E22">
        <v>0</v>
      </c>
      <c r="F22">
        <v>0</v>
      </c>
      <c r="G22">
        <v>757</v>
      </c>
      <c r="H22">
        <v>6</v>
      </c>
      <c r="I22">
        <v>164</v>
      </c>
      <c r="J22">
        <v>8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</row>
    <row r="23" spans="1:51" x14ac:dyDescent="0.25">
      <c r="A23">
        <v>4</v>
      </c>
      <c r="B23">
        <v>6332</v>
      </c>
      <c r="C23" t="s">
        <v>63</v>
      </c>
      <c r="D23">
        <v>0</v>
      </c>
      <c r="E23">
        <v>0</v>
      </c>
      <c r="F23">
        <v>0</v>
      </c>
      <c r="G23">
        <v>4242</v>
      </c>
      <c r="H23">
        <v>11</v>
      </c>
      <c r="I23">
        <v>1142</v>
      </c>
      <c r="J23">
        <v>49</v>
      </c>
      <c r="K23">
        <v>4</v>
      </c>
      <c r="L23">
        <v>4</v>
      </c>
      <c r="M23">
        <v>1</v>
      </c>
      <c r="N23">
        <v>1</v>
      </c>
      <c r="O23">
        <v>3</v>
      </c>
      <c r="P23">
        <v>4</v>
      </c>
      <c r="Q23">
        <v>2</v>
      </c>
      <c r="R23">
        <v>1</v>
      </c>
      <c r="S23">
        <v>0</v>
      </c>
      <c r="T23">
        <v>2</v>
      </c>
      <c r="U23">
        <v>0</v>
      </c>
      <c r="V23">
        <v>0</v>
      </c>
      <c r="W23">
        <v>0</v>
      </c>
      <c r="X23">
        <v>0</v>
      </c>
      <c r="Y23">
        <v>60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82</v>
      </c>
      <c r="AF23">
        <v>0</v>
      </c>
      <c r="AG23">
        <v>0</v>
      </c>
      <c r="AH23">
        <v>0</v>
      </c>
      <c r="AI23">
        <v>0</v>
      </c>
      <c r="AJ23">
        <v>74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</row>
    <row r="24" spans="1:51" x14ac:dyDescent="0.25">
      <c r="A24">
        <v>4</v>
      </c>
      <c r="B24">
        <v>6333</v>
      </c>
      <c r="C24" t="s">
        <v>107</v>
      </c>
      <c r="D24">
        <v>0</v>
      </c>
      <c r="E24">
        <v>0</v>
      </c>
      <c r="F24">
        <v>0</v>
      </c>
      <c r="G24">
        <v>0</v>
      </c>
      <c r="H24">
        <v>10</v>
      </c>
      <c r="I24">
        <v>23</v>
      </c>
      <c r="J24">
        <v>7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14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</row>
    <row r="25" spans="1:51" x14ac:dyDescent="0.25">
      <c r="A25">
        <v>4</v>
      </c>
      <c r="B25">
        <v>6334</v>
      </c>
      <c r="C25" t="s">
        <v>108</v>
      </c>
      <c r="D25">
        <v>0</v>
      </c>
      <c r="E25">
        <v>0</v>
      </c>
      <c r="F25">
        <v>0</v>
      </c>
      <c r="G25">
        <v>0</v>
      </c>
      <c r="H25">
        <v>6</v>
      </c>
      <c r="I25">
        <v>44</v>
      </c>
      <c r="J25">
        <v>10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17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</row>
    <row r="26" spans="1:51" x14ac:dyDescent="0.25">
      <c r="A26">
        <v>4</v>
      </c>
      <c r="B26">
        <v>6335</v>
      </c>
      <c r="C26" t="s">
        <v>109</v>
      </c>
      <c r="D26">
        <v>0</v>
      </c>
      <c r="E26">
        <v>0</v>
      </c>
      <c r="F26">
        <v>0</v>
      </c>
      <c r="G26">
        <v>0</v>
      </c>
      <c r="H26">
        <v>2</v>
      </c>
      <c r="I26">
        <v>52</v>
      </c>
      <c r="J26">
        <v>6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7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</row>
    <row r="27" spans="1:51" x14ac:dyDescent="0.25">
      <c r="A27">
        <v>4</v>
      </c>
      <c r="B27">
        <v>6336</v>
      </c>
      <c r="C27" t="s">
        <v>110</v>
      </c>
      <c r="D27">
        <v>0</v>
      </c>
      <c r="E27">
        <v>0</v>
      </c>
      <c r="F27">
        <v>0</v>
      </c>
      <c r="G27">
        <v>0</v>
      </c>
      <c r="H27">
        <v>10</v>
      </c>
      <c r="I27">
        <v>40</v>
      </c>
      <c r="J27">
        <v>13</v>
      </c>
      <c r="K27">
        <v>0</v>
      </c>
      <c r="L27">
        <v>0</v>
      </c>
      <c r="M27">
        <v>0</v>
      </c>
      <c r="N27">
        <v>0</v>
      </c>
      <c r="O27">
        <v>8</v>
      </c>
      <c r="P27">
        <v>8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</row>
    <row r="28" spans="1:51" x14ac:dyDescent="0.25">
      <c r="A28">
        <v>5</v>
      </c>
      <c r="B28">
        <v>6337</v>
      </c>
      <c r="C28" t="s">
        <v>61</v>
      </c>
      <c r="D28">
        <v>0</v>
      </c>
      <c r="E28">
        <v>0</v>
      </c>
      <c r="F28">
        <v>0</v>
      </c>
      <c r="G28">
        <v>0</v>
      </c>
      <c r="H28">
        <v>0</v>
      </c>
      <c r="I28">
        <v>270</v>
      </c>
      <c r="J28">
        <v>14</v>
      </c>
      <c r="K28">
        <v>0</v>
      </c>
      <c r="L28">
        <v>0</v>
      </c>
      <c r="M28">
        <v>0</v>
      </c>
      <c r="N28">
        <v>0</v>
      </c>
      <c r="O28">
        <v>7</v>
      </c>
      <c r="P28">
        <v>6</v>
      </c>
      <c r="Q28">
        <v>0</v>
      </c>
      <c r="R28">
        <v>0</v>
      </c>
      <c r="S28">
        <v>0</v>
      </c>
      <c r="T28">
        <v>0</v>
      </c>
      <c r="U28">
        <v>0</v>
      </c>
      <c r="V28">
        <v>60</v>
      </c>
      <c r="W28">
        <v>0</v>
      </c>
      <c r="X28">
        <v>0</v>
      </c>
      <c r="Y28">
        <v>25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66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27</v>
      </c>
      <c r="AW28">
        <v>0</v>
      </c>
      <c r="AX28">
        <v>0</v>
      </c>
      <c r="AY28">
        <v>0</v>
      </c>
    </row>
    <row r="29" spans="1:51" x14ac:dyDescent="0.25">
      <c r="A29">
        <v>5</v>
      </c>
      <c r="B29">
        <v>6338</v>
      </c>
      <c r="C29" t="s">
        <v>111</v>
      </c>
      <c r="D29">
        <v>0</v>
      </c>
      <c r="E29">
        <v>0</v>
      </c>
      <c r="F29">
        <v>0</v>
      </c>
      <c r="G29">
        <v>0</v>
      </c>
      <c r="H29">
        <v>0</v>
      </c>
      <c r="I29">
        <v>26</v>
      </c>
      <c r="J29">
        <v>9</v>
      </c>
      <c r="K29">
        <v>0</v>
      </c>
      <c r="L29">
        <v>0</v>
      </c>
      <c r="M29">
        <v>0</v>
      </c>
      <c r="N29">
        <v>0</v>
      </c>
      <c r="O29">
        <v>8</v>
      </c>
      <c r="P29">
        <v>8</v>
      </c>
      <c r="Q29">
        <v>0</v>
      </c>
      <c r="R29">
        <v>0</v>
      </c>
      <c r="S29">
        <v>0</v>
      </c>
      <c r="T29">
        <v>2</v>
      </c>
      <c r="U29">
        <v>4</v>
      </c>
      <c r="V29">
        <v>0</v>
      </c>
      <c r="W29">
        <v>0</v>
      </c>
      <c r="X29">
        <v>0</v>
      </c>
      <c r="Y29">
        <v>5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5</v>
      </c>
      <c r="AW29">
        <v>0</v>
      </c>
      <c r="AX29">
        <v>0</v>
      </c>
      <c r="AY29">
        <v>0</v>
      </c>
    </row>
    <row r="30" spans="1:51" x14ac:dyDescent="0.25">
      <c r="A30">
        <v>5</v>
      </c>
      <c r="B30">
        <v>6339</v>
      </c>
      <c r="C30" t="s">
        <v>112</v>
      </c>
      <c r="D30">
        <v>0</v>
      </c>
      <c r="E30">
        <v>0</v>
      </c>
      <c r="F30">
        <v>0</v>
      </c>
      <c r="G30">
        <v>0</v>
      </c>
      <c r="H30">
        <v>0</v>
      </c>
      <c r="I30">
        <v>106</v>
      </c>
      <c r="J30">
        <v>25</v>
      </c>
      <c r="K30">
        <v>0</v>
      </c>
      <c r="L30">
        <v>0</v>
      </c>
      <c r="M30">
        <v>0</v>
      </c>
      <c r="N30">
        <v>0</v>
      </c>
      <c r="O30">
        <v>40</v>
      </c>
      <c r="P30">
        <v>40</v>
      </c>
      <c r="Q30">
        <v>0</v>
      </c>
      <c r="R30">
        <v>0</v>
      </c>
      <c r="S30">
        <v>0</v>
      </c>
      <c r="T30">
        <v>3</v>
      </c>
      <c r="U30">
        <v>1</v>
      </c>
      <c r="V30">
        <v>0</v>
      </c>
      <c r="W30">
        <v>0</v>
      </c>
      <c r="X30">
        <v>0</v>
      </c>
      <c r="Y30">
        <v>6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28</v>
      </c>
      <c r="AF30">
        <v>0</v>
      </c>
      <c r="AG30">
        <v>0</v>
      </c>
      <c r="AH30">
        <v>0</v>
      </c>
      <c r="AI30">
        <v>0</v>
      </c>
      <c r="AJ30">
        <v>46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</row>
    <row r="31" spans="1:51" x14ac:dyDescent="0.25">
      <c r="A31">
        <v>5</v>
      </c>
      <c r="B31">
        <v>6340</v>
      </c>
      <c r="C31" t="s">
        <v>113</v>
      </c>
      <c r="D31">
        <v>0</v>
      </c>
      <c r="E31">
        <v>0</v>
      </c>
      <c r="F31">
        <v>0</v>
      </c>
      <c r="G31">
        <v>0</v>
      </c>
      <c r="H31">
        <v>0</v>
      </c>
      <c r="I31">
        <v>31</v>
      </c>
      <c r="J31">
        <v>20</v>
      </c>
      <c r="K31">
        <v>0</v>
      </c>
      <c r="L31">
        <v>0</v>
      </c>
      <c r="M31">
        <v>0</v>
      </c>
      <c r="N31">
        <v>0</v>
      </c>
      <c r="O31">
        <v>10</v>
      </c>
      <c r="P31">
        <v>10</v>
      </c>
      <c r="Q31">
        <v>0</v>
      </c>
      <c r="R31">
        <v>0</v>
      </c>
      <c r="S31">
        <v>0</v>
      </c>
      <c r="T31">
        <v>3</v>
      </c>
      <c r="U31">
        <v>0</v>
      </c>
      <c r="V31">
        <v>0</v>
      </c>
      <c r="W31">
        <v>0</v>
      </c>
      <c r="X31">
        <v>0</v>
      </c>
      <c r="Y31">
        <v>5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10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</row>
    <row r="32" spans="1:51" x14ac:dyDescent="0.25">
      <c r="A32">
        <v>5</v>
      </c>
      <c r="B32">
        <v>7238</v>
      </c>
      <c r="C32" t="s">
        <v>114</v>
      </c>
      <c r="D32">
        <v>0</v>
      </c>
      <c r="E32">
        <v>0</v>
      </c>
      <c r="F32">
        <v>0</v>
      </c>
      <c r="G32">
        <v>0</v>
      </c>
      <c r="H32">
        <v>0</v>
      </c>
      <c r="I32">
        <v>112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10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</row>
    <row r="33" spans="1:51" x14ac:dyDescent="0.25">
      <c r="A33">
        <v>5</v>
      </c>
      <c r="B33">
        <v>34097</v>
      </c>
      <c r="C33" t="s">
        <v>827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</row>
    <row r="34" spans="1:51" x14ac:dyDescent="0.25">
      <c r="A34">
        <v>7</v>
      </c>
      <c r="B34">
        <v>6348</v>
      </c>
      <c r="C34" t="s">
        <v>65</v>
      </c>
      <c r="D34">
        <v>0</v>
      </c>
      <c r="E34">
        <v>0</v>
      </c>
      <c r="F34">
        <v>0</v>
      </c>
      <c r="G34">
        <v>0</v>
      </c>
      <c r="H34">
        <v>0</v>
      </c>
      <c r="I34">
        <v>329</v>
      </c>
      <c r="J34">
        <v>0</v>
      </c>
      <c r="K34">
        <v>0</v>
      </c>
      <c r="L34">
        <v>0</v>
      </c>
      <c r="M34">
        <v>0</v>
      </c>
      <c r="N34">
        <v>0</v>
      </c>
      <c r="O34">
        <v>15</v>
      </c>
      <c r="P34">
        <v>15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20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10</v>
      </c>
      <c r="AF34">
        <v>10</v>
      </c>
      <c r="AG34">
        <v>0</v>
      </c>
      <c r="AH34">
        <v>0</v>
      </c>
      <c r="AI34">
        <v>0</v>
      </c>
      <c r="AJ34">
        <v>10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4</v>
      </c>
      <c r="AT34">
        <v>0</v>
      </c>
      <c r="AU34">
        <v>0</v>
      </c>
      <c r="AV34">
        <v>0</v>
      </c>
      <c r="AW34">
        <v>35</v>
      </c>
      <c r="AX34">
        <v>0</v>
      </c>
      <c r="AY34">
        <v>0</v>
      </c>
    </row>
    <row r="35" spans="1:51" x14ac:dyDescent="0.25">
      <c r="A35">
        <v>7</v>
      </c>
      <c r="B35">
        <v>7297</v>
      </c>
      <c r="C35" t="s">
        <v>115</v>
      </c>
      <c r="D35">
        <v>0</v>
      </c>
      <c r="E35">
        <v>0</v>
      </c>
      <c r="F35">
        <v>0</v>
      </c>
      <c r="G35">
        <v>0</v>
      </c>
      <c r="H35">
        <v>0</v>
      </c>
      <c r="I35">
        <v>19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12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</row>
    <row r="36" spans="1:51" x14ac:dyDescent="0.25">
      <c r="A36">
        <v>7</v>
      </c>
      <c r="B36">
        <v>10516</v>
      </c>
      <c r="C36" t="s">
        <v>116</v>
      </c>
      <c r="D36">
        <v>0</v>
      </c>
      <c r="E36">
        <v>0</v>
      </c>
      <c r="F36">
        <v>0</v>
      </c>
      <c r="G36">
        <v>0</v>
      </c>
      <c r="H36">
        <v>0</v>
      </c>
      <c r="I36">
        <v>46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</row>
    <row r="37" spans="1:51" x14ac:dyDescent="0.25">
      <c r="A37">
        <v>8</v>
      </c>
      <c r="B37">
        <v>6326</v>
      </c>
      <c r="C37" t="s">
        <v>60</v>
      </c>
      <c r="D37">
        <v>0</v>
      </c>
      <c r="E37">
        <v>0</v>
      </c>
      <c r="F37">
        <v>345</v>
      </c>
      <c r="G37">
        <v>261</v>
      </c>
      <c r="H37">
        <v>0</v>
      </c>
      <c r="I37">
        <v>161</v>
      </c>
      <c r="J37">
        <v>36</v>
      </c>
      <c r="K37">
        <v>0</v>
      </c>
      <c r="L37">
        <v>0</v>
      </c>
      <c r="M37">
        <v>0</v>
      </c>
      <c r="N37">
        <v>0</v>
      </c>
      <c r="O37">
        <v>7</v>
      </c>
      <c r="P37">
        <v>0</v>
      </c>
      <c r="Q37">
        <v>1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14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10</v>
      </c>
      <c r="AF37">
        <v>0</v>
      </c>
      <c r="AG37">
        <v>0</v>
      </c>
      <c r="AH37">
        <v>0</v>
      </c>
      <c r="AI37">
        <v>0</v>
      </c>
      <c r="AJ37">
        <v>85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2</v>
      </c>
      <c r="AW37">
        <v>0</v>
      </c>
      <c r="AX37">
        <v>0</v>
      </c>
      <c r="AY37">
        <v>0</v>
      </c>
    </row>
    <row r="38" spans="1:51" x14ac:dyDescent="0.25">
      <c r="A38">
        <v>8</v>
      </c>
      <c r="B38">
        <v>6329</v>
      </c>
      <c r="C38" t="s">
        <v>117</v>
      </c>
      <c r="D38">
        <v>0</v>
      </c>
      <c r="E38">
        <v>0</v>
      </c>
      <c r="F38">
        <v>0</v>
      </c>
      <c r="G38">
        <v>0</v>
      </c>
      <c r="H38">
        <v>0</v>
      </c>
      <c r="I38">
        <v>19</v>
      </c>
      <c r="J38">
        <v>0</v>
      </c>
      <c r="K38">
        <v>0</v>
      </c>
      <c r="L38">
        <v>0</v>
      </c>
      <c r="M38">
        <v>0</v>
      </c>
      <c r="N38">
        <v>0</v>
      </c>
      <c r="O38">
        <v>5</v>
      </c>
      <c r="P38">
        <v>5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10</v>
      </c>
      <c r="AK38">
        <v>10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</row>
    <row r="39" spans="1:51" x14ac:dyDescent="0.25">
      <c r="A39">
        <v>8</v>
      </c>
      <c r="B39">
        <v>6330</v>
      </c>
      <c r="C39" t="s">
        <v>118</v>
      </c>
      <c r="D39">
        <v>0</v>
      </c>
      <c r="E39">
        <v>0</v>
      </c>
      <c r="F39">
        <v>0</v>
      </c>
      <c r="G39">
        <v>0</v>
      </c>
      <c r="H39">
        <v>0</v>
      </c>
      <c r="I39">
        <v>39</v>
      </c>
      <c r="J39">
        <v>0</v>
      </c>
      <c r="K39">
        <v>0</v>
      </c>
      <c r="L39">
        <v>0</v>
      </c>
      <c r="M39">
        <v>0</v>
      </c>
      <c r="N39">
        <v>0</v>
      </c>
      <c r="O39">
        <v>5</v>
      </c>
      <c r="P39">
        <v>5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8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</row>
    <row r="40" spans="1:51" x14ac:dyDescent="0.25">
      <c r="A40">
        <v>8</v>
      </c>
      <c r="B40">
        <v>6331</v>
      </c>
      <c r="C40" t="s">
        <v>119</v>
      </c>
      <c r="D40">
        <v>0</v>
      </c>
      <c r="E40">
        <v>0</v>
      </c>
      <c r="F40">
        <v>0</v>
      </c>
      <c r="G40">
        <v>0</v>
      </c>
      <c r="H40">
        <v>0</v>
      </c>
      <c r="I40">
        <v>43</v>
      </c>
      <c r="J40">
        <v>0</v>
      </c>
      <c r="K40">
        <v>0</v>
      </c>
      <c r="L40">
        <v>0</v>
      </c>
      <c r="M40">
        <v>0</v>
      </c>
      <c r="N40">
        <v>0</v>
      </c>
      <c r="O40">
        <v>9</v>
      </c>
      <c r="P40">
        <v>8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3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</row>
    <row r="41" spans="1:51" x14ac:dyDescent="0.25">
      <c r="A41">
        <v>10</v>
      </c>
      <c r="B41">
        <v>6322</v>
      </c>
      <c r="C41" t="s">
        <v>71</v>
      </c>
      <c r="D41">
        <v>0</v>
      </c>
      <c r="E41">
        <v>0</v>
      </c>
      <c r="F41">
        <v>0</v>
      </c>
      <c r="G41">
        <v>0</v>
      </c>
      <c r="H41">
        <v>0</v>
      </c>
      <c r="I41">
        <v>457</v>
      </c>
      <c r="J41">
        <v>0</v>
      </c>
      <c r="K41">
        <v>0</v>
      </c>
      <c r="L41">
        <v>0</v>
      </c>
      <c r="M41">
        <v>0</v>
      </c>
      <c r="N41">
        <v>0</v>
      </c>
      <c r="O41">
        <v>15</v>
      </c>
      <c r="P41">
        <v>15</v>
      </c>
      <c r="Q41">
        <v>0</v>
      </c>
      <c r="R41">
        <v>0</v>
      </c>
      <c r="S41">
        <v>0</v>
      </c>
      <c r="T41">
        <v>5</v>
      </c>
      <c r="U41">
        <v>0</v>
      </c>
      <c r="V41">
        <v>0</v>
      </c>
      <c r="W41">
        <v>0</v>
      </c>
      <c r="X41">
        <v>0</v>
      </c>
      <c r="Y41">
        <v>14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396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</row>
    <row r="42" spans="1:51" x14ac:dyDescent="0.25">
      <c r="A42">
        <v>10</v>
      </c>
      <c r="B42">
        <v>6323</v>
      </c>
      <c r="C42" t="s">
        <v>120</v>
      </c>
      <c r="D42">
        <v>0</v>
      </c>
      <c r="E42">
        <v>0</v>
      </c>
      <c r="F42">
        <v>0</v>
      </c>
      <c r="G42">
        <v>0</v>
      </c>
      <c r="H42">
        <v>0</v>
      </c>
      <c r="I42">
        <v>2</v>
      </c>
      <c r="J42">
        <v>5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</row>
    <row r="43" spans="1:51" x14ac:dyDescent="0.25">
      <c r="A43">
        <v>10</v>
      </c>
      <c r="B43">
        <v>6324</v>
      </c>
      <c r="C43" t="s">
        <v>121</v>
      </c>
      <c r="D43">
        <v>0</v>
      </c>
      <c r="E43">
        <v>0</v>
      </c>
      <c r="F43">
        <v>0</v>
      </c>
      <c r="G43">
        <v>0</v>
      </c>
      <c r="H43">
        <v>0</v>
      </c>
      <c r="I43">
        <v>18</v>
      </c>
      <c r="J43">
        <v>2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</row>
    <row r="44" spans="1:51" x14ac:dyDescent="0.25">
      <c r="A44">
        <v>10</v>
      </c>
      <c r="B44">
        <v>6325</v>
      </c>
      <c r="C44" t="s">
        <v>122</v>
      </c>
      <c r="D44">
        <v>0</v>
      </c>
      <c r="E44">
        <v>0</v>
      </c>
      <c r="F44">
        <v>0</v>
      </c>
      <c r="G44">
        <v>0</v>
      </c>
      <c r="H44">
        <v>0</v>
      </c>
      <c r="I44">
        <v>37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4"/>
  </sheetPr>
  <dimension ref="A1:CH65"/>
  <sheetViews>
    <sheetView showGridLines="0" zoomScale="85" zoomScaleNormal="85" zoomScaleSheetLayoutView="85" workbookViewId="0">
      <selection activeCell="J21" sqref="J21"/>
    </sheetView>
  </sheetViews>
  <sheetFormatPr baseColWidth="10" defaultColWidth="11.42578125" defaultRowHeight="15" x14ac:dyDescent="0.25"/>
  <cols>
    <col min="1" max="1" width="25" style="4" customWidth="1"/>
    <col min="2" max="2" width="17" style="28" customWidth="1"/>
    <col min="3" max="3" width="9.85546875" style="341" customWidth="1"/>
    <col min="4" max="4" width="14" style="340" customWidth="1"/>
    <col min="5" max="5" width="6.85546875" style="340" customWidth="1"/>
    <col min="6" max="6" width="7.140625" style="340" customWidth="1"/>
    <col min="7" max="7" width="14.5703125" style="339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4" style="8" customWidth="1"/>
    <col min="20" max="21" width="11.42578125" style="8"/>
    <col min="28" max="28" width="5" customWidth="1"/>
    <col min="29" max="29" width="35.28515625" customWidth="1"/>
    <col min="30" max="30" width="12.7109375" customWidth="1"/>
    <col min="34" max="34" width="12.140625" customWidth="1"/>
  </cols>
  <sheetData>
    <row r="1" spans="1:86" ht="18" customHeight="1" x14ac:dyDescent="0.25">
      <c r="B1" s="378" t="s">
        <v>14</v>
      </c>
      <c r="C1" s="378"/>
      <c r="D1" s="5"/>
      <c r="E1" s="5"/>
      <c r="F1" s="514" t="s">
        <v>15</v>
      </c>
      <c r="G1" s="514"/>
      <c r="H1" s="514"/>
      <c r="S1" s="24"/>
      <c r="T1" s="24"/>
      <c r="U1" s="24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</row>
    <row r="2" spans="1:86" ht="18" customHeight="1" x14ac:dyDescent="0.25">
      <c r="B2" s="377" t="s">
        <v>13</v>
      </c>
      <c r="C2" s="377" t="s">
        <v>12</v>
      </c>
      <c r="D2" s="377" t="s">
        <v>11</v>
      </c>
      <c r="E2" s="5"/>
      <c r="F2" s="377" t="s">
        <v>13</v>
      </c>
      <c r="G2" s="377" t="s">
        <v>12</v>
      </c>
      <c r="H2" s="377" t="s">
        <v>11</v>
      </c>
      <c r="S2" s="24"/>
      <c r="T2" s="24"/>
      <c r="U2" s="24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>
        <v>94.99</v>
      </c>
    </row>
    <row r="3" spans="1:86" ht="18" customHeight="1" x14ac:dyDescent="0.25">
      <c r="B3" s="376">
        <f>Config!G3</f>
        <v>15</v>
      </c>
      <c r="C3" s="376"/>
      <c r="D3" s="376">
        <f>Config!I3</f>
        <v>16.7</v>
      </c>
      <c r="E3" s="5"/>
      <c r="F3" s="374">
        <f>Config!K3</f>
        <v>90</v>
      </c>
      <c r="G3" s="375"/>
      <c r="H3" s="374">
        <f>Config!M3</f>
        <v>100</v>
      </c>
      <c r="S3" s="24"/>
      <c r="T3" s="24"/>
      <c r="U3" s="24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</row>
    <row r="4" spans="1:86" ht="18" customHeight="1" x14ac:dyDescent="0.25">
      <c r="B4" s="374" t="s">
        <v>83</v>
      </c>
      <c r="C4" s="374"/>
      <c r="D4" s="374" t="s">
        <v>84</v>
      </c>
      <c r="E4" s="374"/>
      <c r="F4" s="374" t="s">
        <v>83</v>
      </c>
      <c r="G4" s="374"/>
      <c r="H4" s="374" t="s">
        <v>84</v>
      </c>
      <c r="J4" s="28" t="s">
        <v>544</v>
      </c>
    </row>
    <row r="5" spans="1:86" ht="18" customHeight="1" x14ac:dyDescent="0.25">
      <c r="A5" s="381" t="str">
        <f>_xlfn.CONCAT(Config!$B$2," PORCENTAJE DE ",A6," ",Config!$B$3,Config!$C$12," - ",Config!$D$12," ",Config!$E$12)</f>
        <v>RED. MOYOBAMBA: PORCENTAJE DE VIGILANCIA SANITARIA DE GESTION Y MANEJO RESIDUOS SOLIDOS - POR MICROREDES : ENERO - FEBRERO 2024</v>
      </c>
      <c r="C5" s="28"/>
      <c r="D5" s="28"/>
      <c r="F5" s="28"/>
      <c r="G5" s="28"/>
    </row>
    <row r="6" spans="1:86" ht="18" customHeight="1" x14ac:dyDescent="0.25">
      <c r="A6" s="431" t="s">
        <v>638</v>
      </c>
      <c r="C6" s="28"/>
      <c r="D6" s="28"/>
      <c r="F6" s="28"/>
      <c r="G6" s="28"/>
      <c r="H6" s="515" t="s">
        <v>572</v>
      </c>
      <c r="I6" s="515"/>
      <c r="J6" s="515"/>
      <c r="U6" s="383"/>
      <c r="AC6" t="str">
        <f t="shared" ref="AC6:AC18" si="0">A6</f>
        <v>VIGILANCIA SANITARIA DE GESTION Y MANEJO RESIDUOS SOLIDOS</v>
      </c>
    </row>
    <row r="7" spans="1:86" s="4" customFormat="1" ht="39.950000000000003" customHeight="1" x14ac:dyDescent="0.25">
      <c r="A7" s="368" t="s">
        <v>2</v>
      </c>
      <c r="B7" s="367" t="s">
        <v>573</v>
      </c>
      <c r="C7" s="367" t="s">
        <v>69</v>
      </c>
      <c r="D7" s="366" t="s">
        <v>580</v>
      </c>
      <c r="E7" s="371" t="s">
        <v>1</v>
      </c>
      <c r="F7" s="373"/>
      <c r="G7" s="365" t="s">
        <v>9</v>
      </c>
      <c r="H7" s="364" t="str">
        <f>"DEFICIENTE &lt; "&amp;$B$3</f>
        <v>DEFICIENTE &lt; 15</v>
      </c>
      <c r="I7" s="364" t="str">
        <f>"PROCESO &gt;= "&amp;$B$3&amp;"  -  &lt; "&amp;$D$3</f>
        <v>PROCESO &gt;= 15  -  &lt; 16.7</v>
      </c>
      <c r="J7" s="364" t="str">
        <f>"OPTIMO &gt;= "&amp;$D$3</f>
        <v>OPTIMO &gt;= 16.7</v>
      </c>
      <c r="S7" s="352"/>
      <c r="T7" s="352"/>
      <c r="U7" s="352"/>
      <c r="AC7" s="363" t="str">
        <f t="shared" si="0"/>
        <v>ESTABLECIMIENTOS</v>
      </c>
      <c r="AD7" s="362" t="s">
        <v>571</v>
      </c>
      <c r="AE7" s="361" t="str">
        <f t="shared" ref="AE7:AF18" si="1">C7</f>
        <v>META Actual</v>
      </c>
      <c r="AF7" s="360" t="str">
        <f t="shared" si="1"/>
        <v>INSPECCION</v>
      </c>
      <c r="AG7" s="359" t="s">
        <v>570</v>
      </c>
      <c r="AH7" s="359" t="s">
        <v>569</v>
      </c>
    </row>
    <row r="8" spans="1:86" ht="18" customHeight="1" thickBot="1" x14ac:dyDescent="0.3">
      <c r="A8" s="358" t="s">
        <v>66</v>
      </c>
      <c r="B8" s="357">
        <f>SUM(B9:B18)</f>
        <v>492</v>
      </c>
      <c r="C8" s="357">
        <f>SUM(C9:C18)</f>
        <v>82</v>
      </c>
      <c r="D8" s="357">
        <f>SUM(D9:D18)</f>
        <v>0</v>
      </c>
      <c r="E8" s="347">
        <f>+Config!C9</f>
        <v>16.666666666666668</v>
      </c>
      <c r="F8" s="357"/>
      <c r="G8" s="347">
        <f>IFERROR(ROUND(D8*100/B8,1),0)</f>
        <v>0</v>
      </c>
      <c r="H8" s="347">
        <f t="shared" ref="H8:H18" si="2">IFERROR(ROUND(IF(G8&lt;$B$3,G8,""),1),"")</f>
        <v>0</v>
      </c>
      <c r="I8" s="347" t="str">
        <f t="shared" ref="I8:I18" si="3">IFERROR(ROUND(IF(AND(G8&gt;=$B$3,G8&lt;$D$3),G8,""),1),"")</f>
        <v/>
      </c>
      <c r="J8" s="347" t="str">
        <f t="shared" ref="J8:J18" si="4">IFERROR(ROUND(IF(G8&gt;=$D$3,G8,""),1),"")</f>
        <v/>
      </c>
      <c r="K8" s="342"/>
      <c r="AB8" s="342"/>
      <c r="AC8" s="356" t="str">
        <f t="shared" si="0"/>
        <v>RED</v>
      </c>
      <c r="AD8" s="354">
        <v>40</v>
      </c>
      <c r="AE8" s="355">
        <f t="shared" si="1"/>
        <v>82</v>
      </c>
      <c r="AF8" s="354">
        <f t="shared" si="1"/>
        <v>0</v>
      </c>
      <c r="AG8" s="353">
        <f t="shared" ref="AG8:AG18" si="5">AE8-AF8</f>
        <v>82</v>
      </c>
      <c r="AH8" s="353">
        <f t="shared" ref="AH8:AH18" si="6">AD8+AG8</f>
        <v>122</v>
      </c>
    </row>
    <row r="9" spans="1:86" ht="18" customHeight="1" thickBot="1" x14ac:dyDescent="0.3">
      <c r="A9" s="351" t="str">
        <f>Config!B16</f>
        <v>HOSP</v>
      </c>
      <c r="B9" s="370">
        <f>METAS!$AW$63</f>
        <v>12</v>
      </c>
      <c r="C9" s="372">
        <f>ROUNDUP((B9/12)*Config!$C$6,0)</f>
        <v>2</v>
      </c>
      <c r="D9" s="372">
        <f>ACUMULADO!$AV$67</f>
        <v>0</v>
      </c>
      <c r="E9" s="348">
        <f t="shared" ref="E9:E18" si="7">E8</f>
        <v>16.666666666666668</v>
      </c>
      <c r="F9" s="372"/>
      <c r="G9" s="347">
        <f t="shared" ref="G9:G18" si="8">IFERROR(ROUND(D9*100/B9,1),0)</f>
        <v>0</v>
      </c>
      <c r="H9" s="347">
        <f t="shared" si="2"/>
        <v>0</v>
      </c>
      <c r="I9" s="347" t="str">
        <f t="shared" si="3"/>
        <v/>
      </c>
      <c r="J9" s="347" t="str">
        <f t="shared" si="4"/>
        <v/>
      </c>
      <c r="K9" s="342"/>
      <c r="AB9" s="342"/>
      <c r="AC9" s="346" t="str">
        <f t="shared" si="0"/>
        <v>HOSP</v>
      </c>
      <c r="AD9" s="344">
        <v>1</v>
      </c>
      <c r="AE9" s="345">
        <f t="shared" si="1"/>
        <v>2</v>
      </c>
      <c r="AF9" s="344">
        <f t="shared" si="1"/>
        <v>0</v>
      </c>
      <c r="AG9" s="343">
        <f t="shared" si="5"/>
        <v>2</v>
      </c>
      <c r="AH9" s="343">
        <f t="shared" si="6"/>
        <v>3</v>
      </c>
    </row>
    <row r="10" spans="1:86" ht="18" customHeight="1" thickBot="1" x14ac:dyDescent="0.3">
      <c r="A10" s="351" t="s">
        <v>156</v>
      </c>
      <c r="B10" s="370">
        <f>METAS!$AX$63</f>
        <v>12</v>
      </c>
      <c r="C10" s="372">
        <f>ROUNDUP((B10/12)*Config!$C$6,0)</f>
        <v>2</v>
      </c>
      <c r="D10" s="372">
        <f>ACUMULADO!$AW$67</f>
        <v>0</v>
      </c>
      <c r="E10" s="348">
        <f t="shared" si="7"/>
        <v>16.666666666666668</v>
      </c>
      <c r="F10" s="372"/>
      <c r="G10" s="347">
        <f t="shared" si="8"/>
        <v>0</v>
      </c>
      <c r="H10" s="347">
        <f t="shared" ref="H10" si="9">IFERROR(ROUND(IF(G10&lt;$B$3,G10,""),1),"")</f>
        <v>0</v>
      </c>
      <c r="I10" s="347" t="str">
        <f t="shared" ref="I10" si="10">IFERROR(ROUND(IF(AND(G10&gt;=$B$3,G10&lt;$D$3),G10,""),1),"")</f>
        <v/>
      </c>
      <c r="J10" s="347" t="str">
        <f t="shared" ref="J10" si="11">IFERROR(ROUND(IF(G10&gt;=$D$3,G10,""),1),"")</f>
        <v/>
      </c>
      <c r="K10" s="342"/>
      <c r="AB10" s="342"/>
      <c r="AC10" s="346"/>
      <c r="AD10" s="344"/>
      <c r="AE10" s="345"/>
      <c r="AF10" s="344"/>
      <c r="AG10" s="343"/>
      <c r="AH10" s="343"/>
    </row>
    <row r="11" spans="1:86" ht="18" customHeight="1" thickBot="1" x14ac:dyDescent="0.3">
      <c r="A11" s="351" t="s">
        <v>587</v>
      </c>
      <c r="B11" s="370">
        <f>METAS!$AY$63</f>
        <v>120</v>
      </c>
      <c r="C11" s="372">
        <f>ROUNDUP((B11/12)*Config!$C$6,0)</f>
        <v>20</v>
      </c>
      <c r="D11" s="372">
        <f>ACUMULADO!$AX$67</f>
        <v>0</v>
      </c>
      <c r="E11" s="348">
        <f>E9</f>
        <v>16.666666666666668</v>
      </c>
      <c r="F11" s="372"/>
      <c r="G11" s="347">
        <f>IFERROR(ROUND(D11*100/B11,1),0)</f>
        <v>0</v>
      </c>
      <c r="H11" s="347">
        <f t="shared" si="2"/>
        <v>0</v>
      </c>
      <c r="I11" s="347" t="str">
        <f t="shared" si="3"/>
        <v/>
      </c>
      <c r="J11" s="347" t="str">
        <f t="shared" si="4"/>
        <v/>
      </c>
      <c r="K11" s="342"/>
      <c r="AB11" s="342"/>
      <c r="AC11" s="346" t="str">
        <f t="shared" si="0"/>
        <v>LLUI</v>
      </c>
      <c r="AD11" s="344">
        <v>10</v>
      </c>
      <c r="AE11" s="345">
        <f t="shared" si="1"/>
        <v>20</v>
      </c>
      <c r="AF11" s="344">
        <f t="shared" si="1"/>
        <v>0</v>
      </c>
      <c r="AG11" s="343">
        <f t="shared" si="5"/>
        <v>20</v>
      </c>
      <c r="AH11" s="343">
        <f t="shared" si="6"/>
        <v>30</v>
      </c>
    </row>
    <row r="12" spans="1:86" ht="18" customHeight="1" thickBot="1" x14ac:dyDescent="0.3">
      <c r="A12" s="351" t="s">
        <v>588</v>
      </c>
      <c r="B12" s="370">
        <f>METAS!$AZ$63</f>
        <v>36</v>
      </c>
      <c r="C12" s="372">
        <f>ROUNDUP((B12/12)*Config!$C$6,0)</f>
        <v>6</v>
      </c>
      <c r="D12" s="372">
        <f>ACUMULADO!$AY$67</f>
        <v>0</v>
      </c>
      <c r="E12" s="348">
        <f t="shared" si="7"/>
        <v>16.666666666666668</v>
      </c>
      <c r="F12" s="372"/>
      <c r="G12" s="347">
        <f t="shared" si="8"/>
        <v>0</v>
      </c>
      <c r="H12" s="347">
        <f t="shared" si="2"/>
        <v>0</v>
      </c>
      <c r="I12" s="347" t="str">
        <f t="shared" si="3"/>
        <v/>
      </c>
      <c r="J12" s="347" t="str">
        <f t="shared" si="4"/>
        <v/>
      </c>
      <c r="K12" s="342"/>
      <c r="AB12" s="342"/>
      <c r="AC12" s="346" t="str">
        <f t="shared" si="0"/>
        <v>JERI</v>
      </c>
      <c r="AD12" s="344">
        <v>3</v>
      </c>
      <c r="AE12" s="345">
        <f t="shared" si="1"/>
        <v>6</v>
      </c>
      <c r="AF12" s="344">
        <f t="shared" si="1"/>
        <v>0</v>
      </c>
      <c r="AG12" s="343">
        <f t="shared" si="5"/>
        <v>6</v>
      </c>
      <c r="AH12" s="343">
        <f t="shared" si="6"/>
        <v>9</v>
      </c>
    </row>
    <row r="13" spans="1:86" ht="18" customHeight="1" thickBot="1" x14ac:dyDescent="0.3">
      <c r="A13" s="351" t="s">
        <v>589</v>
      </c>
      <c r="B13" s="370">
        <f>METAS!$BA$63</f>
        <v>48</v>
      </c>
      <c r="C13" s="372">
        <f>ROUNDUP((B13/12)*Config!$C$6,0)</f>
        <v>8</v>
      </c>
      <c r="D13" s="372">
        <f>ACUMULADO!$AZ$67</f>
        <v>0</v>
      </c>
      <c r="E13" s="348">
        <f t="shared" si="7"/>
        <v>16.666666666666668</v>
      </c>
      <c r="F13" s="372"/>
      <c r="G13" s="347">
        <f t="shared" si="8"/>
        <v>0</v>
      </c>
      <c r="H13" s="347">
        <f t="shared" si="2"/>
        <v>0</v>
      </c>
      <c r="I13" s="347" t="str">
        <f t="shared" si="3"/>
        <v/>
      </c>
      <c r="J13" s="347" t="str">
        <f t="shared" si="4"/>
        <v/>
      </c>
      <c r="K13" s="342"/>
      <c r="T13" s="505" t="s">
        <v>574</v>
      </c>
      <c r="U13" s="506"/>
      <c r="V13" s="506"/>
      <c r="W13" s="506"/>
      <c r="X13" s="506"/>
      <c r="Y13" s="506"/>
      <c r="Z13" s="507"/>
      <c r="AC13" s="346" t="str">
        <f t="shared" si="0"/>
        <v>YANT</v>
      </c>
      <c r="AD13" s="344">
        <v>4</v>
      </c>
      <c r="AE13" s="345">
        <f t="shared" si="1"/>
        <v>8</v>
      </c>
      <c r="AF13" s="344">
        <f t="shared" si="1"/>
        <v>0</v>
      </c>
      <c r="AG13" s="343">
        <f t="shared" si="5"/>
        <v>8</v>
      </c>
      <c r="AH13" s="343">
        <f t="shared" si="6"/>
        <v>12</v>
      </c>
    </row>
    <row r="14" spans="1:86" ht="18" customHeight="1" thickBot="1" x14ac:dyDescent="0.3">
      <c r="A14" s="351" t="s">
        <v>590</v>
      </c>
      <c r="B14" s="370">
        <f>METAS!$BB$63</f>
        <v>72</v>
      </c>
      <c r="C14" s="372">
        <f>ROUNDUP((B14/12)*Config!$C$6,0)</f>
        <v>12</v>
      </c>
      <c r="D14" s="372">
        <f>ACUMULADO!$BA$67</f>
        <v>0</v>
      </c>
      <c r="E14" s="348">
        <f t="shared" si="7"/>
        <v>16.666666666666668</v>
      </c>
      <c r="F14" s="372"/>
      <c r="G14" s="347">
        <f t="shared" si="8"/>
        <v>0</v>
      </c>
      <c r="H14" s="347">
        <f t="shared" si="2"/>
        <v>0</v>
      </c>
      <c r="I14" s="347" t="str">
        <f t="shared" si="3"/>
        <v/>
      </c>
      <c r="J14" s="347" t="str">
        <f t="shared" si="4"/>
        <v/>
      </c>
      <c r="K14" s="342"/>
      <c r="T14" s="508"/>
      <c r="U14" s="509"/>
      <c r="V14" s="509"/>
      <c r="W14" s="509"/>
      <c r="X14" s="509"/>
      <c r="Y14" s="509"/>
      <c r="Z14" s="510"/>
      <c r="AC14" s="346" t="str">
        <f t="shared" si="0"/>
        <v>SORI</v>
      </c>
      <c r="AD14" s="344">
        <v>6</v>
      </c>
      <c r="AE14" s="345">
        <f t="shared" si="1"/>
        <v>12</v>
      </c>
      <c r="AF14" s="344">
        <f t="shared" si="1"/>
        <v>0</v>
      </c>
      <c r="AG14" s="343">
        <f t="shared" si="5"/>
        <v>12</v>
      </c>
      <c r="AH14" s="343">
        <f t="shared" si="6"/>
        <v>18</v>
      </c>
    </row>
    <row r="15" spans="1:86" ht="18" customHeight="1" thickBot="1" x14ac:dyDescent="0.3">
      <c r="A15" s="351" t="s">
        <v>591</v>
      </c>
      <c r="B15" s="370">
        <f>METAS!$BC$63</f>
        <v>60</v>
      </c>
      <c r="C15" s="372">
        <f>ROUNDUP((B15/12)*Config!$C$6,0)</f>
        <v>10</v>
      </c>
      <c r="D15" s="372">
        <f>ACUMULADO!$BB$67</f>
        <v>0</v>
      </c>
      <c r="E15" s="348">
        <f t="shared" si="7"/>
        <v>16.666666666666668</v>
      </c>
      <c r="F15" s="372"/>
      <c r="G15" s="347">
        <f t="shared" si="8"/>
        <v>0</v>
      </c>
      <c r="H15" s="347">
        <f t="shared" si="2"/>
        <v>0</v>
      </c>
      <c r="I15" s="347" t="str">
        <f t="shared" si="3"/>
        <v/>
      </c>
      <c r="J15" s="347" t="str">
        <f t="shared" si="4"/>
        <v/>
      </c>
      <c r="K15" s="342"/>
      <c r="T15" s="508"/>
      <c r="U15" s="509"/>
      <c r="V15" s="509"/>
      <c r="W15" s="509"/>
      <c r="X15" s="509"/>
      <c r="Y15" s="509"/>
      <c r="Z15" s="510"/>
      <c r="AC15" s="346" t="str">
        <f t="shared" si="0"/>
        <v>JEPE</v>
      </c>
      <c r="AD15" s="344">
        <v>5</v>
      </c>
      <c r="AE15" s="345">
        <f t="shared" si="1"/>
        <v>10</v>
      </c>
      <c r="AF15" s="344">
        <f t="shared" si="1"/>
        <v>0</v>
      </c>
      <c r="AG15" s="343">
        <f t="shared" si="5"/>
        <v>10</v>
      </c>
      <c r="AH15" s="343">
        <f t="shared" si="6"/>
        <v>15</v>
      </c>
    </row>
    <row r="16" spans="1:86" ht="18" customHeight="1" thickBot="1" x14ac:dyDescent="0.3">
      <c r="A16" s="351" t="s">
        <v>592</v>
      </c>
      <c r="B16" s="370">
        <f>METAS!$BD$63</f>
        <v>36</v>
      </c>
      <c r="C16" s="372">
        <f>ROUNDUP((B16/12)*Config!$C$6,0)</f>
        <v>6</v>
      </c>
      <c r="D16" s="372">
        <f>ACUMULADO!$BC$67</f>
        <v>0</v>
      </c>
      <c r="E16" s="348">
        <f t="shared" si="7"/>
        <v>16.666666666666668</v>
      </c>
      <c r="F16" s="372"/>
      <c r="G16" s="347">
        <f t="shared" si="8"/>
        <v>0</v>
      </c>
      <c r="H16" s="347">
        <f t="shared" si="2"/>
        <v>0</v>
      </c>
      <c r="I16" s="347" t="str">
        <f t="shared" si="3"/>
        <v/>
      </c>
      <c r="J16" s="347" t="str">
        <f t="shared" si="4"/>
        <v/>
      </c>
      <c r="K16" s="342"/>
      <c r="T16" s="511"/>
      <c r="U16" s="512"/>
      <c r="V16" s="512"/>
      <c r="W16" s="512"/>
      <c r="X16" s="512"/>
      <c r="Y16" s="512"/>
      <c r="Z16" s="513"/>
      <c r="AC16" s="346" t="str">
        <f t="shared" si="0"/>
        <v>ROQU</v>
      </c>
      <c r="AD16" s="344">
        <v>3</v>
      </c>
      <c r="AE16" s="345">
        <f t="shared" si="1"/>
        <v>6</v>
      </c>
      <c r="AF16" s="344">
        <f t="shared" si="1"/>
        <v>0</v>
      </c>
      <c r="AG16" s="343">
        <f t="shared" si="5"/>
        <v>6</v>
      </c>
      <c r="AH16" s="343">
        <f t="shared" si="6"/>
        <v>9</v>
      </c>
    </row>
    <row r="17" spans="1:34" ht="18" customHeight="1" thickBot="1" x14ac:dyDescent="0.3">
      <c r="A17" s="351" t="s">
        <v>593</v>
      </c>
      <c r="B17" s="370">
        <f>METAS!$BE$63</f>
        <v>48</v>
      </c>
      <c r="C17" s="372">
        <f>ROUNDUP((B17/12)*Config!$C$6,0)</f>
        <v>8</v>
      </c>
      <c r="D17" s="372">
        <f>ACUMULADO!$BD$67</f>
        <v>0</v>
      </c>
      <c r="E17" s="348">
        <f t="shared" si="7"/>
        <v>16.666666666666668</v>
      </c>
      <c r="F17" s="372"/>
      <c r="G17" s="347">
        <f t="shared" si="8"/>
        <v>0</v>
      </c>
      <c r="H17" s="347">
        <f t="shared" si="2"/>
        <v>0</v>
      </c>
      <c r="I17" s="347" t="str">
        <f t="shared" si="3"/>
        <v/>
      </c>
      <c r="J17" s="347" t="str">
        <f t="shared" si="4"/>
        <v/>
      </c>
      <c r="K17" s="342"/>
      <c r="T17"/>
      <c r="AC17" s="346" t="str">
        <f t="shared" si="0"/>
        <v>CALZ</v>
      </c>
      <c r="AD17" s="344">
        <v>4</v>
      </c>
      <c r="AE17" s="345">
        <f t="shared" si="1"/>
        <v>8</v>
      </c>
      <c r="AF17" s="344">
        <f t="shared" si="1"/>
        <v>0</v>
      </c>
      <c r="AG17" s="343">
        <f t="shared" si="5"/>
        <v>8</v>
      </c>
      <c r="AH17" s="343">
        <f t="shared" si="6"/>
        <v>12</v>
      </c>
    </row>
    <row r="18" spans="1:34" ht="18" customHeight="1" thickBot="1" x14ac:dyDescent="0.3">
      <c r="A18" s="351" t="s">
        <v>594</v>
      </c>
      <c r="B18" s="370">
        <f>METAS!$BF$63</f>
        <v>48</v>
      </c>
      <c r="C18" s="372">
        <f>ROUNDUP((B18/12)*Config!$C$6,0)</f>
        <v>8</v>
      </c>
      <c r="D18" s="372">
        <f>ACUMULADO!$BE$67</f>
        <v>0</v>
      </c>
      <c r="E18" s="348">
        <f t="shared" si="7"/>
        <v>16.666666666666668</v>
      </c>
      <c r="F18" s="372"/>
      <c r="G18" s="347">
        <f t="shared" si="8"/>
        <v>0</v>
      </c>
      <c r="H18" s="347">
        <f t="shared" si="2"/>
        <v>0</v>
      </c>
      <c r="I18" s="347" t="str">
        <f t="shared" si="3"/>
        <v/>
      </c>
      <c r="J18" s="347" t="str">
        <f t="shared" si="4"/>
        <v/>
      </c>
      <c r="T18"/>
      <c r="AC18" s="346" t="str">
        <f t="shared" si="0"/>
        <v>PUEB</v>
      </c>
      <c r="AD18" s="344">
        <v>4</v>
      </c>
      <c r="AE18" s="345">
        <f t="shared" si="1"/>
        <v>8</v>
      </c>
      <c r="AF18" s="344">
        <f t="shared" si="1"/>
        <v>0</v>
      </c>
      <c r="AG18" s="343">
        <f t="shared" si="5"/>
        <v>8</v>
      </c>
      <c r="AH18" s="343">
        <f t="shared" si="6"/>
        <v>12</v>
      </c>
    </row>
    <row r="19" spans="1:34" ht="18" customHeight="1" x14ac:dyDescent="0.25">
      <c r="A19" s="5"/>
      <c r="C19" s="28"/>
      <c r="D19" s="28"/>
      <c r="E19" s="28"/>
      <c r="F19" s="28"/>
      <c r="G19" s="28"/>
      <c r="T19"/>
      <c r="AG19" s="342"/>
    </row>
    <row r="20" spans="1:34" ht="18" customHeight="1" x14ac:dyDescent="0.25">
      <c r="C20" s="28"/>
      <c r="D20" s="28"/>
      <c r="E20" s="28"/>
      <c r="F20" s="28"/>
      <c r="G20" s="28"/>
      <c r="H20" s="340"/>
      <c r="AG20" s="342"/>
    </row>
    <row r="21" spans="1:34" ht="18" customHeight="1" x14ac:dyDescent="0.25">
      <c r="C21" s="28"/>
      <c r="D21" s="28"/>
      <c r="E21" s="28"/>
      <c r="F21" s="28"/>
      <c r="G21" s="28"/>
      <c r="AG21" s="342"/>
    </row>
    <row r="22" spans="1:34" ht="18" customHeight="1" x14ac:dyDescent="0.25">
      <c r="A22" s="383"/>
      <c r="C22" s="28"/>
      <c r="D22" s="28"/>
      <c r="E22" s="28"/>
      <c r="F22" s="28"/>
      <c r="G22" s="28"/>
      <c r="J22" s="28" t="s">
        <v>544</v>
      </c>
      <c r="AG22" s="342"/>
    </row>
    <row r="23" spans="1:34" ht="18" customHeight="1" x14ac:dyDescent="0.25">
      <c r="C23" s="28"/>
      <c r="D23" s="28"/>
      <c r="F23" s="28"/>
      <c r="G23" s="28"/>
      <c r="AG23" s="342"/>
    </row>
    <row r="24" spans="1:34" ht="18" customHeight="1" x14ac:dyDescent="0.25">
      <c r="A24" s="381" t="str">
        <f>_xlfn.CONCAT(Config!$B$2," PORCENTAJE DE ",A25," ",Config!$B$3,Config!$C$12," - ",Config!$D$12," ",Config!$E$12)</f>
        <v>RED. MOYOBAMBA: PORCENTAJE DE INSPECCION SANITARIA DE LA CALIDAD DE AGUA PARA CONSUMO HUMANO - POR MICROREDES : ENERO - FEBRERO 2024</v>
      </c>
      <c r="C24" s="28"/>
      <c r="D24" s="28"/>
      <c r="F24" s="28"/>
      <c r="G24" s="28"/>
      <c r="AG24" s="342"/>
    </row>
    <row r="25" spans="1:34" ht="18" customHeight="1" x14ac:dyDescent="0.25">
      <c r="A25" s="432" t="s">
        <v>199</v>
      </c>
      <c r="C25" s="28"/>
      <c r="D25" s="28"/>
      <c r="F25" s="28"/>
      <c r="G25" s="28"/>
      <c r="H25" s="515" t="s">
        <v>572</v>
      </c>
      <c r="I25" s="515"/>
      <c r="J25" s="515"/>
      <c r="AC25" t="str">
        <f t="shared" ref="AC25:AC36" si="12">A25</f>
        <v>INSPECCION SANITARIA DE LA CALIDAD DE AGUA PARA CONSUMO HUMANO</v>
      </c>
      <c r="AG25" s="342"/>
    </row>
    <row r="26" spans="1:34" s="4" customFormat="1" ht="39.950000000000003" customHeight="1" x14ac:dyDescent="0.25">
      <c r="A26" s="368" t="s">
        <v>2</v>
      </c>
      <c r="B26" s="367" t="s">
        <v>573</v>
      </c>
      <c r="C26" s="367" t="s">
        <v>69</v>
      </c>
      <c r="D26" s="366" t="s">
        <v>579</v>
      </c>
      <c r="E26" s="371" t="s">
        <v>1</v>
      </c>
      <c r="F26" s="343"/>
      <c r="G26" s="365" t="s">
        <v>10</v>
      </c>
      <c r="H26" s="364" t="str">
        <f>"DEFICIENTE &lt; "&amp;$B$3</f>
        <v>DEFICIENTE &lt; 15</v>
      </c>
      <c r="I26" s="364" t="str">
        <f>"PROCESO &gt;= "&amp;$B$3&amp;"  -  &lt; "&amp;$D$3</f>
        <v>PROCESO &gt;= 15  -  &lt; 16.7</v>
      </c>
      <c r="J26" s="364" t="str">
        <f>"OPTIMO &gt;= "&amp;$D$3</f>
        <v>OPTIMO &gt;= 16.7</v>
      </c>
      <c r="S26" s="352"/>
      <c r="T26" s="352"/>
      <c r="U26" s="352"/>
      <c r="AC26" s="363" t="str">
        <f t="shared" si="12"/>
        <v>ESTABLECIMIENTOS</v>
      </c>
      <c r="AD26" s="362" t="s">
        <v>571</v>
      </c>
      <c r="AE26" s="361" t="str">
        <f t="shared" ref="AE26:AF36" si="13">C26</f>
        <v>META Actual</v>
      </c>
      <c r="AF26" s="360" t="str">
        <f t="shared" si="13"/>
        <v>SISTEMA AGUA</v>
      </c>
      <c r="AG26" s="359" t="s">
        <v>570</v>
      </c>
      <c r="AH26" s="359" t="s">
        <v>569</v>
      </c>
    </row>
    <row r="27" spans="1:34" ht="18" customHeight="1" thickBot="1" x14ac:dyDescent="0.3">
      <c r="A27" s="358" t="s">
        <v>66</v>
      </c>
      <c r="B27" s="357">
        <f>SUM(B28:B36)</f>
        <v>228</v>
      </c>
      <c r="C27" s="357">
        <f>SUM(C28:C36)</f>
        <v>38</v>
      </c>
      <c r="D27" s="357">
        <f>SUM(D28:D36)</f>
        <v>0</v>
      </c>
      <c r="E27" s="347">
        <f t="shared" ref="E27:E36" si="14">$E$8</f>
        <v>16.666666666666668</v>
      </c>
      <c r="F27" s="357"/>
      <c r="G27" s="347">
        <f t="shared" ref="G27:G36" si="15">IFERROR(ROUND(D27*100/B27,1),0)</f>
        <v>0</v>
      </c>
      <c r="H27" s="347">
        <f t="shared" ref="H27:H36" si="16">IFERROR(ROUND(IF(G27&lt;$B$3,G27,""),1),"")</f>
        <v>0</v>
      </c>
      <c r="I27" s="347" t="str">
        <f t="shared" ref="I27:I36" si="17">IFERROR(ROUND(IF(AND(G27&gt;=$B$3,G27&lt;$D$3),G27,""),1),"")</f>
        <v/>
      </c>
      <c r="J27" s="347" t="str">
        <f>IFERROR(ROUND(IF(G27&gt;=$D$3,G27,""),1),"")</f>
        <v/>
      </c>
      <c r="K27" s="342" t="str">
        <f>IFERROR(ROUND(IF(H27&gt;=$D$3,H27,""),1),"")</f>
        <v/>
      </c>
      <c r="AC27" s="356" t="str">
        <f t="shared" si="12"/>
        <v>RED</v>
      </c>
      <c r="AD27" s="354">
        <v>19.166666666666668</v>
      </c>
      <c r="AE27" s="355">
        <f t="shared" si="13"/>
        <v>38</v>
      </c>
      <c r="AF27" s="354">
        <f t="shared" si="13"/>
        <v>0</v>
      </c>
      <c r="AG27" s="353">
        <f t="shared" ref="AG27:AG36" si="18">AE27-AF27</f>
        <v>38</v>
      </c>
      <c r="AH27" s="353">
        <f t="shared" ref="AH27:AH36" si="19">AD27+AG27</f>
        <v>57.166666666666671</v>
      </c>
    </row>
    <row r="28" spans="1:34" ht="18" customHeight="1" thickBot="1" x14ac:dyDescent="0.3">
      <c r="A28" s="351" t="str">
        <f>+A9</f>
        <v>HOSP</v>
      </c>
      <c r="B28" s="370">
        <f>METAS!$AW$64</f>
        <v>0</v>
      </c>
      <c r="C28" s="372">
        <f>ROUND((B28/12)*Config!$C$6,0)</f>
        <v>0</v>
      </c>
      <c r="D28" s="372">
        <f>ACUMULADO!$AV$68</f>
        <v>0</v>
      </c>
      <c r="E28" s="349">
        <f t="shared" si="14"/>
        <v>16.666666666666668</v>
      </c>
      <c r="F28" s="348"/>
      <c r="G28" s="347">
        <f t="shared" si="15"/>
        <v>0</v>
      </c>
      <c r="H28" s="347">
        <f t="shared" si="16"/>
        <v>0</v>
      </c>
      <c r="I28" s="347" t="str">
        <f t="shared" si="17"/>
        <v/>
      </c>
      <c r="J28" s="347" t="str">
        <f t="shared" ref="J28:J36" si="20">IFERROR(ROUND(IF(G28&gt;=$D$3,G28,""),1),"")</f>
        <v/>
      </c>
      <c r="K28" s="342"/>
      <c r="AC28" s="346" t="str">
        <f t="shared" si="12"/>
        <v>HOSP</v>
      </c>
      <c r="AD28" s="344">
        <v>0</v>
      </c>
      <c r="AE28" s="345">
        <f t="shared" si="13"/>
        <v>0</v>
      </c>
      <c r="AF28" s="344">
        <f t="shared" si="13"/>
        <v>0</v>
      </c>
      <c r="AG28" s="343">
        <f t="shared" si="18"/>
        <v>0</v>
      </c>
      <c r="AH28" s="343">
        <f t="shared" si="19"/>
        <v>0</v>
      </c>
    </row>
    <row r="29" spans="1:34" ht="18" customHeight="1" thickBot="1" x14ac:dyDescent="0.3">
      <c r="A29" s="351" t="str">
        <f t="shared" ref="A29:A36" si="21">+A11</f>
        <v>LLUI</v>
      </c>
      <c r="B29" s="370">
        <f>METAS!$AY$64</f>
        <v>42</v>
      </c>
      <c r="C29" s="372">
        <f>ROUND((B29/12)*Config!$C$6,0)</f>
        <v>7</v>
      </c>
      <c r="D29" s="372">
        <f>ACUMULADO!$AX$68</f>
        <v>0</v>
      </c>
      <c r="E29" s="349">
        <f t="shared" si="14"/>
        <v>16.666666666666668</v>
      </c>
      <c r="F29" s="348"/>
      <c r="G29" s="347">
        <f t="shared" si="15"/>
        <v>0</v>
      </c>
      <c r="H29" s="347">
        <f t="shared" si="16"/>
        <v>0</v>
      </c>
      <c r="I29" s="347" t="str">
        <f t="shared" si="17"/>
        <v/>
      </c>
      <c r="J29" s="347" t="str">
        <f t="shared" si="20"/>
        <v/>
      </c>
      <c r="K29" s="342"/>
      <c r="AC29" s="346" t="str">
        <f t="shared" si="12"/>
        <v>LLUI</v>
      </c>
      <c r="AD29" s="344">
        <v>3.5</v>
      </c>
      <c r="AE29" s="345">
        <f t="shared" si="13"/>
        <v>7</v>
      </c>
      <c r="AF29" s="344">
        <f t="shared" si="13"/>
        <v>0</v>
      </c>
      <c r="AG29" s="343">
        <f t="shared" si="18"/>
        <v>7</v>
      </c>
      <c r="AH29" s="343">
        <f t="shared" si="19"/>
        <v>10.5</v>
      </c>
    </row>
    <row r="30" spans="1:34" ht="18" customHeight="1" thickBot="1" x14ac:dyDescent="0.3">
      <c r="A30" s="351" t="str">
        <f t="shared" si="21"/>
        <v>JERI</v>
      </c>
      <c r="B30" s="370">
        <f>METAS!$AZ$64</f>
        <v>28</v>
      </c>
      <c r="C30" s="372">
        <f>ROUND((B30/12)*Config!$C$6,0)</f>
        <v>5</v>
      </c>
      <c r="D30" s="372">
        <f>ACUMULADO!$AY$68</f>
        <v>0</v>
      </c>
      <c r="E30" s="349">
        <f t="shared" si="14"/>
        <v>16.666666666666668</v>
      </c>
      <c r="F30" s="348"/>
      <c r="G30" s="347">
        <f t="shared" si="15"/>
        <v>0</v>
      </c>
      <c r="H30" s="347">
        <f t="shared" si="16"/>
        <v>0</v>
      </c>
      <c r="I30" s="347" t="str">
        <f t="shared" si="17"/>
        <v/>
      </c>
      <c r="J30" s="347" t="str">
        <f t="shared" si="20"/>
        <v/>
      </c>
      <c r="K30" s="342"/>
      <c r="AC30" s="346" t="str">
        <f t="shared" si="12"/>
        <v>JERI</v>
      </c>
      <c r="AD30" s="344">
        <v>2.3333333333333335</v>
      </c>
      <c r="AE30" s="345">
        <f t="shared" si="13"/>
        <v>5</v>
      </c>
      <c r="AF30" s="344">
        <f t="shared" si="13"/>
        <v>0</v>
      </c>
      <c r="AG30" s="343">
        <f t="shared" si="18"/>
        <v>5</v>
      </c>
      <c r="AH30" s="343">
        <f t="shared" si="19"/>
        <v>7.3333333333333339</v>
      </c>
    </row>
    <row r="31" spans="1:34" ht="18" customHeight="1" thickBot="1" x14ac:dyDescent="0.3">
      <c r="A31" s="351" t="str">
        <f t="shared" si="21"/>
        <v>YANT</v>
      </c>
      <c r="B31" s="370">
        <f>METAS!$BA$64</f>
        <v>34</v>
      </c>
      <c r="C31" s="372">
        <f>ROUND((B31/12)*Config!$C$6,0)</f>
        <v>6</v>
      </c>
      <c r="D31" s="372">
        <f>ACUMULADO!$AZ$68</f>
        <v>0</v>
      </c>
      <c r="E31" s="349">
        <f t="shared" si="14"/>
        <v>16.666666666666668</v>
      </c>
      <c r="F31" s="348"/>
      <c r="G31" s="347">
        <f t="shared" si="15"/>
        <v>0</v>
      </c>
      <c r="H31" s="347">
        <f t="shared" si="16"/>
        <v>0</v>
      </c>
      <c r="I31" s="347" t="str">
        <f t="shared" si="17"/>
        <v/>
      </c>
      <c r="J31" s="347" t="str">
        <f t="shared" si="20"/>
        <v/>
      </c>
      <c r="K31" s="342"/>
      <c r="AC31" s="346" t="str">
        <f t="shared" si="12"/>
        <v>YANT</v>
      </c>
      <c r="AD31" s="344">
        <v>2.8333333333333335</v>
      </c>
      <c r="AE31" s="345">
        <f t="shared" si="13"/>
        <v>6</v>
      </c>
      <c r="AF31" s="344">
        <f t="shared" si="13"/>
        <v>0</v>
      </c>
      <c r="AG31" s="343">
        <f t="shared" si="18"/>
        <v>6</v>
      </c>
      <c r="AH31" s="343">
        <f t="shared" si="19"/>
        <v>8.8333333333333339</v>
      </c>
    </row>
    <row r="32" spans="1:34" ht="18" customHeight="1" thickBot="1" x14ac:dyDescent="0.3">
      <c r="A32" s="351" t="str">
        <f t="shared" si="21"/>
        <v>SORI</v>
      </c>
      <c r="B32" s="370">
        <f>METAS!$BB$64</f>
        <v>38</v>
      </c>
      <c r="C32" s="372">
        <f>ROUND((B32/12)*Config!$C$6,0)</f>
        <v>6</v>
      </c>
      <c r="D32" s="372">
        <f>ACUMULADO!$BA$68</f>
        <v>0</v>
      </c>
      <c r="E32" s="349">
        <f t="shared" si="14"/>
        <v>16.666666666666668</v>
      </c>
      <c r="F32" s="348"/>
      <c r="G32" s="347">
        <f t="shared" si="15"/>
        <v>0</v>
      </c>
      <c r="H32" s="347">
        <f t="shared" si="16"/>
        <v>0</v>
      </c>
      <c r="I32" s="347" t="str">
        <f t="shared" si="17"/>
        <v/>
      </c>
      <c r="J32" s="347" t="str">
        <f t="shared" si="20"/>
        <v/>
      </c>
      <c r="K32" s="342"/>
      <c r="T32" s="505" t="s">
        <v>568</v>
      </c>
      <c r="U32" s="506"/>
      <c r="V32" s="506"/>
      <c r="W32" s="506"/>
      <c r="X32" s="506"/>
      <c r="Y32" s="506"/>
      <c r="Z32" s="507"/>
      <c r="AC32" s="346" t="str">
        <f t="shared" si="12"/>
        <v>SORI</v>
      </c>
      <c r="AD32" s="344">
        <v>3.1666666666666665</v>
      </c>
      <c r="AE32" s="345">
        <f t="shared" si="13"/>
        <v>6</v>
      </c>
      <c r="AF32" s="344">
        <f t="shared" si="13"/>
        <v>0</v>
      </c>
      <c r="AG32" s="343">
        <f t="shared" si="18"/>
        <v>6</v>
      </c>
      <c r="AH32" s="343">
        <f t="shared" si="19"/>
        <v>9.1666666666666661</v>
      </c>
    </row>
    <row r="33" spans="1:34" ht="18" customHeight="1" thickBot="1" x14ac:dyDescent="0.3">
      <c r="A33" s="351" t="str">
        <f t="shared" si="21"/>
        <v>JEPE</v>
      </c>
      <c r="B33" s="370">
        <f>METAS!$BC$64</f>
        <v>34</v>
      </c>
      <c r="C33" s="372">
        <f>ROUND((B33/12)*Config!$C$6,0)</f>
        <v>6</v>
      </c>
      <c r="D33" s="372">
        <f>ACUMULADO!$BB$68</f>
        <v>0</v>
      </c>
      <c r="E33" s="349">
        <f t="shared" si="14"/>
        <v>16.666666666666668</v>
      </c>
      <c r="F33" s="348"/>
      <c r="G33" s="347">
        <f t="shared" si="15"/>
        <v>0</v>
      </c>
      <c r="H33" s="347">
        <f t="shared" si="16"/>
        <v>0</v>
      </c>
      <c r="I33" s="347" t="str">
        <f t="shared" si="17"/>
        <v/>
      </c>
      <c r="J33" s="347" t="str">
        <f t="shared" si="20"/>
        <v/>
      </c>
      <c r="K33" s="342"/>
      <c r="T33" s="508"/>
      <c r="U33" s="509"/>
      <c r="V33" s="509"/>
      <c r="W33" s="509"/>
      <c r="X33" s="509"/>
      <c r="Y33" s="509"/>
      <c r="Z33" s="510"/>
      <c r="AC33" s="346" t="str">
        <f t="shared" si="12"/>
        <v>JEPE</v>
      </c>
      <c r="AD33" s="344">
        <v>2.8333333333333335</v>
      </c>
      <c r="AE33" s="345">
        <f t="shared" si="13"/>
        <v>6</v>
      </c>
      <c r="AF33" s="344">
        <f t="shared" si="13"/>
        <v>0</v>
      </c>
      <c r="AG33" s="343">
        <f t="shared" si="18"/>
        <v>6</v>
      </c>
      <c r="AH33" s="343">
        <f t="shared" si="19"/>
        <v>8.8333333333333339</v>
      </c>
    </row>
    <row r="34" spans="1:34" ht="18" customHeight="1" thickBot="1" x14ac:dyDescent="0.3">
      <c r="A34" s="351" t="str">
        <f t="shared" si="21"/>
        <v>ROQU</v>
      </c>
      <c r="B34" s="370">
        <f>METAS!$BD$64</f>
        <v>20</v>
      </c>
      <c r="C34" s="372">
        <f>ROUND((B34/12)*Config!$C$6,0)</f>
        <v>3</v>
      </c>
      <c r="D34" s="372">
        <f>ACUMULADO!$BC$68</f>
        <v>0</v>
      </c>
      <c r="E34" s="349">
        <f t="shared" si="14"/>
        <v>16.666666666666668</v>
      </c>
      <c r="F34" s="348"/>
      <c r="G34" s="347">
        <f t="shared" si="15"/>
        <v>0</v>
      </c>
      <c r="H34" s="347">
        <f t="shared" si="16"/>
        <v>0</v>
      </c>
      <c r="I34" s="347" t="str">
        <f t="shared" si="17"/>
        <v/>
      </c>
      <c r="J34" s="347" t="str">
        <f t="shared" si="20"/>
        <v/>
      </c>
      <c r="K34" s="342"/>
      <c r="T34" s="508"/>
      <c r="U34" s="509"/>
      <c r="V34" s="509"/>
      <c r="W34" s="509"/>
      <c r="X34" s="509"/>
      <c r="Y34" s="509"/>
      <c r="Z34" s="510"/>
      <c r="AC34" s="346" t="str">
        <f t="shared" si="12"/>
        <v>ROQU</v>
      </c>
      <c r="AD34" s="344">
        <v>1.6666666666666667</v>
      </c>
      <c r="AE34" s="345">
        <f t="shared" si="13"/>
        <v>3</v>
      </c>
      <c r="AF34" s="344">
        <f t="shared" si="13"/>
        <v>0</v>
      </c>
      <c r="AG34" s="343">
        <f t="shared" si="18"/>
        <v>3</v>
      </c>
      <c r="AH34" s="343">
        <f t="shared" si="19"/>
        <v>4.666666666666667</v>
      </c>
    </row>
    <row r="35" spans="1:34" ht="18" customHeight="1" thickBot="1" x14ac:dyDescent="0.3">
      <c r="A35" s="351" t="str">
        <f t="shared" si="21"/>
        <v>CALZ</v>
      </c>
      <c r="B35" s="370">
        <f>METAS!$BE$64</f>
        <v>24</v>
      </c>
      <c r="C35" s="372">
        <f>ROUND((B35/12)*Config!$C$6,0)</f>
        <v>4</v>
      </c>
      <c r="D35" s="372">
        <f>ACUMULADO!$BD$68</f>
        <v>0</v>
      </c>
      <c r="E35" s="349">
        <f t="shared" si="14"/>
        <v>16.666666666666668</v>
      </c>
      <c r="F35" s="348"/>
      <c r="G35" s="347">
        <f t="shared" si="15"/>
        <v>0</v>
      </c>
      <c r="H35" s="347">
        <f t="shared" si="16"/>
        <v>0</v>
      </c>
      <c r="I35" s="347" t="str">
        <f t="shared" si="17"/>
        <v/>
      </c>
      <c r="J35" s="347" t="str">
        <f t="shared" si="20"/>
        <v/>
      </c>
      <c r="K35" s="342"/>
      <c r="T35" s="511"/>
      <c r="U35" s="512"/>
      <c r="V35" s="512"/>
      <c r="W35" s="512"/>
      <c r="X35" s="512"/>
      <c r="Y35" s="512"/>
      <c r="Z35" s="513"/>
      <c r="AC35" s="346" t="str">
        <f t="shared" si="12"/>
        <v>CALZ</v>
      </c>
      <c r="AD35" s="344">
        <v>2.1666666666666665</v>
      </c>
      <c r="AE35" s="345">
        <f t="shared" si="13"/>
        <v>4</v>
      </c>
      <c r="AF35" s="344">
        <f t="shared" si="13"/>
        <v>0</v>
      </c>
      <c r="AG35" s="343">
        <f t="shared" si="18"/>
        <v>4</v>
      </c>
      <c r="AH35" s="343">
        <f t="shared" si="19"/>
        <v>6.1666666666666661</v>
      </c>
    </row>
    <row r="36" spans="1:34" ht="18" customHeight="1" thickBot="1" x14ac:dyDescent="0.3">
      <c r="A36" s="351" t="str">
        <f t="shared" si="21"/>
        <v>PUEB</v>
      </c>
      <c r="B36" s="370">
        <f>METAS!$BF$64</f>
        <v>8</v>
      </c>
      <c r="C36" s="372">
        <f>ROUND((B36/12)*Config!$C$6,0)</f>
        <v>1</v>
      </c>
      <c r="D36" s="372">
        <f>ACUMULADO!$BE$68</f>
        <v>0</v>
      </c>
      <c r="E36" s="349">
        <f t="shared" si="14"/>
        <v>16.666666666666668</v>
      </c>
      <c r="F36" s="348"/>
      <c r="G36" s="347">
        <f t="shared" si="15"/>
        <v>0</v>
      </c>
      <c r="H36" s="347">
        <f t="shared" si="16"/>
        <v>0</v>
      </c>
      <c r="I36" s="347" t="str">
        <f t="shared" si="17"/>
        <v/>
      </c>
      <c r="J36" s="347" t="str">
        <f t="shared" si="20"/>
        <v/>
      </c>
      <c r="AC36" s="346" t="str">
        <f t="shared" si="12"/>
        <v>PUEB</v>
      </c>
      <c r="AD36" s="344">
        <v>0.66666666666666663</v>
      </c>
      <c r="AE36" s="345">
        <f t="shared" si="13"/>
        <v>1</v>
      </c>
      <c r="AF36" s="344">
        <f t="shared" si="13"/>
        <v>0</v>
      </c>
      <c r="AG36" s="343">
        <f t="shared" si="18"/>
        <v>1</v>
      </c>
      <c r="AH36" s="343">
        <f t="shared" si="19"/>
        <v>1.6666666666666665</v>
      </c>
    </row>
    <row r="37" spans="1:34" ht="18" customHeight="1" x14ac:dyDescent="0.25">
      <c r="C37" s="28"/>
      <c r="D37" s="28"/>
      <c r="F37" s="28"/>
      <c r="G37" s="28"/>
      <c r="AG37" s="342"/>
    </row>
    <row r="38" spans="1:34" ht="18" customHeight="1" x14ac:dyDescent="0.25">
      <c r="C38" s="28"/>
      <c r="D38" s="28"/>
      <c r="F38" s="28"/>
      <c r="G38" s="28"/>
      <c r="AG38" s="342"/>
    </row>
    <row r="39" spans="1:34" ht="18" customHeight="1" x14ac:dyDescent="0.25">
      <c r="C39" s="28"/>
      <c r="D39" s="28"/>
      <c r="F39" s="28"/>
      <c r="G39" s="28"/>
      <c r="AG39" s="342"/>
    </row>
    <row r="40" spans="1:34" ht="18" customHeight="1" x14ac:dyDescent="0.25">
      <c r="C40" s="28"/>
      <c r="D40" s="28"/>
      <c r="F40" s="28"/>
      <c r="G40" s="28"/>
      <c r="AG40" s="342"/>
    </row>
    <row r="41" spans="1:34" ht="18" customHeight="1" x14ac:dyDescent="0.25">
      <c r="C41" s="28"/>
      <c r="D41" s="28"/>
      <c r="F41" s="28"/>
      <c r="G41" s="28"/>
      <c r="AG41" s="342"/>
    </row>
    <row r="42" spans="1:34" ht="18" customHeight="1" x14ac:dyDescent="0.25">
      <c r="C42" s="28"/>
      <c r="D42" s="28"/>
      <c r="F42" s="28"/>
      <c r="G42" s="28"/>
      <c r="AG42" s="342"/>
    </row>
    <row r="43" spans="1:34" ht="18" customHeight="1" x14ac:dyDescent="0.25">
      <c r="C43" s="28"/>
      <c r="D43" s="28"/>
      <c r="F43" s="28"/>
      <c r="G43" s="28"/>
      <c r="AG43" s="342"/>
    </row>
    <row r="44" spans="1:34" ht="18" customHeight="1" x14ac:dyDescent="0.25">
      <c r="A44" s="383"/>
      <c r="C44" s="28"/>
      <c r="D44" s="28"/>
      <c r="F44" s="28"/>
      <c r="G44" s="28"/>
      <c r="AG44" s="342"/>
    </row>
    <row r="45" spans="1:34" ht="18" customHeight="1" x14ac:dyDescent="0.25">
      <c r="A45" s="5" t="str">
        <f>_xlfn.CONCAT(Config!$B$2," PORCENTAJE DE ",A46," ",Config!$B$3,Config!$C$12," - ",Config!$D$12," ",Config!$E$12)</f>
        <v>RED. MOYOBAMBA: PORCENTAJE DE MONITOREO DE PARAMETROS CAMPO DE LA CALIDAD DE AGUA PARA CONSUMO HUMANO - POR MICROREDES : ENERO - FEBRERO 2024</v>
      </c>
      <c r="C45" s="28"/>
      <c r="D45" s="28"/>
      <c r="F45" s="28"/>
      <c r="G45" s="28"/>
      <c r="AG45" s="342"/>
    </row>
    <row r="46" spans="1:34" ht="18" customHeight="1" x14ac:dyDescent="0.25">
      <c r="A46" s="432" t="s">
        <v>204</v>
      </c>
      <c r="C46" s="28"/>
      <c r="D46" s="28"/>
      <c r="F46" s="28"/>
      <c r="G46" s="28"/>
      <c r="H46" s="516" t="s">
        <v>572</v>
      </c>
      <c r="I46" s="517"/>
      <c r="J46" s="518"/>
      <c r="AC46" t="str">
        <f t="shared" ref="AC46:AC57" si="22">A46</f>
        <v>MONITOREO DE PARAMETROS CAMPO DE LA CALIDAD DE AGUA PARA CONSUMO HUMANO</v>
      </c>
      <c r="AG46" s="342"/>
    </row>
    <row r="47" spans="1:34" ht="48.75" customHeight="1" x14ac:dyDescent="0.25">
      <c r="A47" s="368" t="s">
        <v>2</v>
      </c>
      <c r="B47" s="128" t="s">
        <v>578</v>
      </c>
      <c r="C47" s="367" t="s">
        <v>69</v>
      </c>
      <c r="D47" s="367" t="s">
        <v>577</v>
      </c>
      <c r="E47" s="366" t="s">
        <v>1</v>
      </c>
      <c r="F47" s="343"/>
      <c r="G47" s="365" t="s">
        <v>10</v>
      </c>
      <c r="H47" s="364" t="str">
        <f>"DEFICIENTE &lt; "&amp;$B$3</f>
        <v>DEFICIENTE &lt; 15</v>
      </c>
      <c r="I47" s="364" t="str">
        <f>"PROCESO &gt;= "&amp;$B$3&amp;"  -  &lt; "&amp;$D$3</f>
        <v>PROCESO &gt;= 15  -  &lt; 16.7</v>
      </c>
      <c r="J47" s="364" t="str">
        <f>"OPTIMO &gt;= "&amp;$D$3</f>
        <v>OPTIMO &gt;= 16.7</v>
      </c>
      <c r="AC47" s="363" t="str">
        <f t="shared" si="22"/>
        <v>ESTABLECIMIENTOS</v>
      </c>
      <c r="AD47" s="362" t="s">
        <v>571</v>
      </c>
      <c r="AE47" s="361" t="str">
        <f t="shared" ref="AE47:AF57" si="23">C47</f>
        <v>META Actual</v>
      </c>
      <c r="AF47" s="360" t="str">
        <f t="shared" si="23"/>
        <v>ACTIVIDAD</v>
      </c>
      <c r="AG47" s="359" t="s">
        <v>570</v>
      </c>
      <c r="AH47" s="359" t="s">
        <v>569</v>
      </c>
    </row>
    <row r="48" spans="1:34" ht="18" customHeight="1" thickBot="1" x14ac:dyDescent="0.3">
      <c r="A48" s="358" t="s">
        <v>66</v>
      </c>
      <c r="B48" s="357">
        <f>SUM(B49:B57)</f>
        <v>5946</v>
      </c>
      <c r="C48" s="357">
        <f>SUM(C49:C57)</f>
        <v>991</v>
      </c>
      <c r="D48" s="357">
        <f>SUM(D49:D57)</f>
        <v>0</v>
      </c>
      <c r="E48" s="347">
        <f t="shared" ref="E48:E57" si="24">$E$8</f>
        <v>16.666666666666668</v>
      </c>
      <c r="F48" s="357"/>
      <c r="G48" s="347">
        <f t="shared" ref="G48:G57" si="25">IFERROR(ROUND(D48*100/B48,1),0)</f>
        <v>0</v>
      </c>
      <c r="H48" s="347">
        <f t="shared" ref="H48:H57" si="26">IFERROR(ROUND(IF(G48&lt;$B$3,G48,""),1),"")</f>
        <v>0</v>
      </c>
      <c r="I48" s="347" t="str">
        <f t="shared" ref="I48:I57" si="27">IFERROR(ROUND(IF(AND(G48&gt;=$B$3,G48&lt;$D$3),G48,""),1),"")</f>
        <v/>
      </c>
      <c r="J48" s="347" t="str">
        <f t="shared" ref="J48:J57" si="28">IFERROR(ROUND(IF(G48&gt;=$D$3,G48,""),1),"")</f>
        <v/>
      </c>
      <c r="AC48" s="356" t="str">
        <f t="shared" si="22"/>
        <v>RED</v>
      </c>
      <c r="AD48" s="354">
        <v>495.5</v>
      </c>
      <c r="AE48" s="355">
        <f t="shared" si="23"/>
        <v>991</v>
      </c>
      <c r="AF48" s="354">
        <f t="shared" si="23"/>
        <v>0</v>
      </c>
      <c r="AG48" s="353">
        <f t="shared" ref="AG48:AG57" si="29">AE48-AF48</f>
        <v>991</v>
      </c>
      <c r="AH48" s="353">
        <f t="shared" ref="AH48:AH57" si="30">AD48+AG48</f>
        <v>1486.5</v>
      </c>
    </row>
    <row r="49" spans="1:34" ht="18" customHeight="1" thickBot="1" x14ac:dyDescent="0.3">
      <c r="A49" s="351" t="str">
        <f t="shared" ref="A49:A57" si="31">+A28</f>
        <v>HOSP</v>
      </c>
      <c r="B49" s="370">
        <f>METAS!$AW$65</f>
        <v>0</v>
      </c>
      <c r="C49" s="372">
        <f>ROUND((B49/12)*Config!$C$6,0)</f>
        <v>0</v>
      </c>
      <c r="D49" s="372">
        <f>ACUMULADO!$AV$69</f>
        <v>0</v>
      </c>
      <c r="E49" s="349">
        <f t="shared" si="24"/>
        <v>16.666666666666668</v>
      </c>
      <c r="F49" s="348"/>
      <c r="G49" s="347">
        <f t="shared" si="25"/>
        <v>0</v>
      </c>
      <c r="H49" s="347">
        <f t="shared" si="26"/>
        <v>0</v>
      </c>
      <c r="I49" s="347" t="str">
        <f t="shared" si="27"/>
        <v/>
      </c>
      <c r="J49" s="347" t="str">
        <f t="shared" si="28"/>
        <v/>
      </c>
      <c r="AC49" s="346" t="str">
        <f t="shared" si="22"/>
        <v>HOSP</v>
      </c>
      <c r="AD49" s="344">
        <v>0</v>
      </c>
      <c r="AE49" s="345">
        <f t="shared" si="23"/>
        <v>0</v>
      </c>
      <c r="AF49" s="344">
        <f t="shared" si="23"/>
        <v>0</v>
      </c>
      <c r="AG49" s="343">
        <f t="shared" si="29"/>
        <v>0</v>
      </c>
      <c r="AH49" s="343">
        <f t="shared" si="30"/>
        <v>0</v>
      </c>
    </row>
    <row r="50" spans="1:34" ht="18" customHeight="1" thickBot="1" x14ac:dyDescent="0.3">
      <c r="A50" s="351" t="str">
        <f t="shared" si="31"/>
        <v>LLUI</v>
      </c>
      <c r="B50" s="370">
        <f>METAS!$AY$65</f>
        <v>1080</v>
      </c>
      <c r="C50" s="372">
        <f>ROUND((B50/12)*Config!$C$6,0)</f>
        <v>180</v>
      </c>
      <c r="D50" s="372">
        <f>ACUMULADO!$AX$69</f>
        <v>0</v>
      </c>
      <c r="E50" s="349">
        <f t="shared" si="24"/>
        <v>16.666666666666668</v>
      </c>
      <c r="F50" s="348"/>
      <c r="G50" s="347">
        <f t="shared" si="25"/>
        <v>0</v>
      </c>
      <c r="H50" s="347">
        <f t="shared" si="26"/>
        <v>0</v>
      </c>
      <c r="I50" s="347" t="str">
        <f t="shared" si="27"/>
        <v/>
      </c>
      <c r="J50" s="347" t="str">
        <f t="shared" si="28"/>
        <v/>
      </c>
      <c r="AC50" s="346" t="str">
        <f t="shared" si="22"/>
        <v>LLUI</v>
      </c>
      <c r="AD50" s="344">
        <v>90</v>
      </c>
      <c r="AE50" s="345">
        <f t="shared" si="23"/>
        <v>180</v>
      </c>
      <c r="AF50" s="344">
        <f t="shared" si="23"/>
        <v>0</v>
      </c>
      <c r="AG50" s="343">
        <f t="shared" si="29"/>
        <v>180</v>
      </c>
      <c r="AH50" s="343">
        <f t="shared" si="30"/>
        <v>270</v>
      </c>
    </row>
    <row r="51" spans="1:34" ht="18" customHeight="1" thickBot="1" x14ac:dyDescent="0.3">
      <c r="A51" s="351" t="str">
        <f t="shared" si="31"/>
        <v>JERI</v>
      </c>
      <c r="B51" s="370">
        <f>METAS!$AZ$65</f>
        <v>672</v>
      </c>
      <c r="C51" s="372">
        <f>ROUND((B51/12)*Config!$C$6,0)</f>
        <v>112</v>
      </c>
      <c r="D51" s="372">
        <f>ACUMULADO!$AY$69</f>
        <v>0</v>
      </c>
      <c r="E51" s="349">
        <f t="shared" si="24"/>
        <v>16.666666666666668</v>
      </c>
      <c r="F51" s="348"/>
      <c r="G51" s="347">
        <f t="shared" si="25"/>
        <v>0</v>
      </c>
      <c r="H51" s="347">
        <f t="shared" si="26"/>
        <v>0</v>
      </c>
      <c r="I51" s="347" t="str">
        <f t="shared" si="27"/>
        <v/>
      </c>
      <c r="J51" s="347" t="str">
        <f t="shared" si="28"/>
        <v/>
      </c>
      <c r="T51" s="505" t="s">
        <v>568</v>
      </c>
      <c r="U51" s="506"/>
      <c r="V51" s="506"/>
      <c r="W51" s="506"/>
      <c r="X51" s="506"/>
      <c r="Y51" s="506"/>
      <c r="Z51" s="507"/>
      <c r="AC51" s="346" t="str">
        <f t="shared" si="22"/>
        <v>JERI</v>
      </c>
      <c r="AD51" s="344">
        <v>56</v>
      </c>
      <c r="AE51" s="345">
        <f t="shared" si="23"/>
        <v>112</v>
      </c>
      <c r="AF51" s="344">
        <f t="shared" si="23"/>
        <v>0</v>
      </c>
      <c r="AG51" s="343">
        <f t="shared" si="29"/>
        <v>112</v>
      </c>
      <c r="AH51" s="343">
        <f t="shared" si="30"/>
        <v>168</v>
      </c>
    </row>
    <row r="52" spans="1:34" s="4" customFormat="1" ht="15.75" thickBot="1" x14ac:dyDescent="0.3">
      <c r="A52" s="351" t="str">
        <f t="shared" si="31"/>
        <v>YANT</v>
      </c>
      <c r="B52" s="370">
        <f>METAS!$BA$65</f>
        <v>852</v>
      </c>
      <c r="C52" s="372">
        <f>ROUND((B52/12)*Config!$C$6,0)</f>
        <v>142</v>
      </c>
      <c r="D52" s="372">
        <f>ACUMULADO!$AZ$69</f>
        <v>0</v>
      </c>
      <c r="E52" s="349">
        <f t="shared" si="24"/>
        <v>16.666666666666668</v>
      </c>
      <c r="F52" s="348"/>
      <c r="G52" s="347">
        <f t="shared" si="25"/>
        <v>0</v>
      </c>
      <c r="H52" s="347">
        <f t="shared" si="26"/>
        <v>0</v>
      </c>
      <c r="I52" s="347" t="str">
        <f t="shared" si="27"/>
        <v/>
      </c>
      <c r="J52" s="347" t="str">
        <f t="shared" si="28"/>
        <v/>
      </c>
      <c r="S52" s="352"/>
      <c r="T52" s="508"/>
      <c r="U52" s="509"/>
      <c r="V52" s="509"/>
      <c r="W52" s="509"/>
      <c r="X52" s="509"/>
      <c r="Y52" s="509"/>
      <c r="Z52" s="510"/>
      <c r="AC52" s="346" t="str">
        <f t="shared" si="22"/>
        <v>YANT</v>
      </c>
      <c r="AD52" s="344">
        <v>71</v>
      </c>
      <c r="AE52" s="345">
        <f t="shared" si="23"/>
        <v>142</v>
      </c>
      <c r="AF52" s="344">
        <f t="shared" si="23"/>
        <v>0</v>
      </c>
      <c r="AG52" s="343">
        <f t="shared" si="29"/>
        <v>142</v>
      </c>
      <c r="AH52" s="343">
        <f t="shared" si="30"/>
        <v>213</v>
      </c>
    </row>
    <row r="53" spans="1:34" ht="18" customHeight="1" thickBot="1" x14ac:dyDescent="0.3">
      <c r="A53" s="351" t="str">
        <f t="shared" si="31"/>
        <v>SORI</v>
      </c>
      <c r="B53" s="370">
        <f>METAS!$BB$65</f>
        <v>1128</v>
      </c>
      <c r="C53" s="372">
        <f>ROUND((B53/12)*Config!$C$6,0)</f>
        <v>188</v>
      </c>
      <c r="D53" s="372">
        <f>ACUMULADO!$BA$69</f>
        <v>0</v>
      </c>
      <c r="E53" s="349">
        <f t="shared" si="24"/>
        <v>16.666666666666668</v>
      </c>
      <c r="F53" s="348"/>
      <c r="G53" s="347">
        <f t="shared" si="25"/>
        <v>0</v>
      </c>
      <c r="H53" s="347">
        <f t="shared" si="26"/>
        <v>0</v>
      </c>
      <c r="I53" s="347" t="str">
        <f t="shared" si="27"/>
        <v/>
      </c>
      <c r="J53" s="347" t="str">
        <f t="shared" si="28"/>
        <v/>
      </c>
      <c r="K53" s="342"/>
      <c r="T53" s="508"/>
      <c r="U53" s="509"/>
      <c r="V53" s="509"/>
      <c r="W53" s="509"/>
      <c r="X53" s="509"/>
      <c r="Y53" s="509"/>
      <c r="Z53" s="510"/>
      <c r="AC53" s="346" t="str">
        <f t="shared" si="22"/>
        <v>SORI</v>
      </c>
      <c r="AD53" s="344">
        <v>94</v>
      </c>
      <c r="AE53" s="345">
        <f t="shared" si="23"/>
        <v>188</v>
      </c>
      <c r="AF53" s="344">
        <f t="shared" si="23"/>
        <v>0</v>
      </c>
      <c r="AG53" s="343">
        <f t="shared" si="29"/>
        <v>188</v>
      </c>
      <c r="AH53" s="343">
        <f t="shared" si="30"/>
        <v>282</v>
      </c>
    </row>
    <row r="54" spans="1:34" ht="18" customHeight="1" thickBot="1" x14ac:dyDescent="0.3">
      <c r="A54" s="351" t="str">
        <f t="shared" si="31"/>
        <v>JEPE</v>
      </c>
      <c r="B54" s="370">
        <f>METAS!$BC$65</f>
        <v>816</v>
      </c>
      <c r="C54" s="372">
        <f>ROUND((B54/12)*Config!$C$6,0)</f>
        <v>136</v>
      </c>
      <c r="D54" s="372">
        <f>ACUMULADO!$BB$69</f>
        <v>0</v>
      </c>
      <c r="E54" s="349">
        <f t="shared" si="24"/>
        <v>16.666666666666668</v>
      </c>
      <c r="F54" s="348"/>
      <c r="G54" s="347">
        <f t="shared" si="25"/>
        <v>0</v>
      </c>
      <c r="H54" s="347">
        <f t="shared" si="26"/>
        <v>0</v>
      </c>
      <c r="I54" s="347" t="str">
        <f t="shared" si="27"/>
        <v/>
      </c>
      <c r="J54" s="347" t="str">
        <f t="shared" si="28"/>
        <v/>
      </c>
      <c r="K54" s="342"/>
      <c r="T54" s="511"/>
      <c r="U54" s="512"/>
      <c r="V54" s="512"/>
      <c r="W54" s="512"/>
      <c r="X54" s="512"/>
      <c r="Y54" s="512"/>
      <c r="Z54" s="513"/>
      <c r="AC54" s="346" t="str">
        <f t="shared" si="22"/>
        <v>JEPE</v>
      </c>
      <c r="AD54" s="344">
        <v>68</v>
      </c>
      <c r="AE54" s="345">
        <f t="shared" si="23"/>
        <v>136</v>
      </c>
      <c r="AF54" s="344">
        <f t="shared" si="23"/>
        <v>0</v>
      </c>
      <c r="AG54" s="343">
        <f t="shared" si="29"/>
        <v>136</v>
      </c>
      <c r="AH54" s="343">
        <f t="shared" si="30"/>
        <v>204</v>
      </c>
    </row>
    <row r="55" spans="1:34" ht="18" customHeight="1" thickBot="1" x14ac:dyDescent="0.3">
      <c r="A55" s="351" t="str">
        <f t="shared" si="31"/>
        <v>ROQU</v>
      </c>
      <c r="B55" s="370">
        <f>METAS!$BD$65</f>
        <v>582</v>
      </c>
      <c r="C55" s="372">
        <f>ROUND((B55/12)*Config!$C$6,0)</f>
        <v>97</v>
      </c>
      <c r="D55" s="372">
        <f>ACUMULADO!$BC$69</f>
        <v>0</v>
      </c>
      <c r="E55" s="349">
        <f t="shared" si="24"/>
        <v>16.666666666666668</v>
      </c>
      <c r="F55" s="348"/>
      <c r="G55" s="347">
        <f t="shared" si="25"/>
        <v>0</v>
      </c>
      <c r="H55" s="347">
        <f t="shared" si="26"/>
        <v>0</v>
      </c>
      <c r="I55" s="347" t="str">
        <f t="shared" si="27"/>
        <v/>
      </c>
      <c r="J55" s="347" t="str">
        <f t="shared" si="28"/>
        <v/>
      </c>
      <c r="K55" s="342"/>
      <c r="AC55" s="346" t="str">
        <f t="shared" si="22"/>
        <v>ROQU</v>
      </c>
      <c r="AD55" s="344">
        <v>48.5</v>
      </c>
      <c r="AE55" s="345">
        <f t="shared" si="23"/>
        <v>97</v>
      </c>
      <c r="AF55" s="344">
        <f t="shared" si="23"/>
        <v>0</v>
      </c>
      <c r="AG55" s="343">
        <f t="shared" si="29"/>
        <v>97</v>
      </c>
      <c r="AH55" s="343">
        <f t="shared" si="30"/>
        <v>145.5</v>
      </c>
    </row>
    <row r="56" spans="1:34" ht="18" customHeight="1" thickBot="1" x14ac:dyDescent="0.3">
      <c r="A56" s="351" t="str">
        <f t="shared" si="31"/>
        <v>CALZ</v>
      </c>
      <c r="B56" s="370">
        <f>METAS!$BE$65</f>
        <v>624</v>
      </c>
      <c r="C56" s="372">
        <f>ROUND((B56/12)*Config!$C$6,0)</f>
        <v>104</v>
      </c>
      <c r="D56" s="372">
        <f>ACUMULADO!$BD$69</f>
        <v>0</v>
      </c>
      <c r="E56" s="349">
        <f t="shared" si="24"/>
        <v>16.666666666666668</v>
      </c>
      <c r="F56" s="348"/>
      <c r="G56" s="347">
        <f t="shared" si="25"/>
        <v>0</v>
      </c>
      <c r="H56" s="347">
        <f t="shared" si="26"/>
        <v>0</v>
      </c>
      <c r="I56" s="347" t="str">
        <f t="shared" si="27"/>
        <v/>
      </c>
      <c r="J56" s="347" t="str">
        <f t="shared" si="28"/>
        <v/>
      </c>
      <c r="K56" s="342"/>
      <c r="AC56" s="346" t="str">
        <f t="shared" si="22"/>
        <v>CALZ</v>
      </c>
      <c r="AD56" s="344">
        <v>52</v>
      </c>
      <c r="AE56" s="345">
        <f t="shared" si="23"/>
        <v>104</v>
      </c>
      <c r="AF56" s="344">
        <f t="shared" si="23"/>
        <v>0</v>
      </c>
      <c r="AG56" s="343">
        <f t="shared" si="29"/>
        <v>104</v>
      </c>
      <c r="AH56" s="343">
        <f t="shared" si="30"/>
        <v>156</v>
      </c>
    </row>
    <row r="57" spans="1:34" ht="18" customHeight="1" thickBot="1" x14ac:dyDescent="0.3">
      <c r="A57" s="351" t="str">
        <f t="shared" si="31"/>
        <v>PUEB</v>
      </c>
      <c r="B57" s="370">
        <f>METAS!$BF$65</f>
        <v>192</v>
      </c>
      <c r="C57" s="372">
        <f>ROUND((B57/12)*Config!$C$6,0)</f>
        <v>32</v>
      </c>
      <c r="D57" s="372">
        <f>ACUMULADO!$BE$69</f>
        <v>0</v>
      </c>
      <c r="E57" s="349">
        <f t="shared" si="24"/>
        <v>16.666666666666668</v>
      </c>
      <c r="F57" s="348"/>
      <c r="G57" s="347">
        <f t="shared" si="25"/>
        <v>0</v>
      </c>
      <c r="H57" s="347">
        <f t="shared" si="26"/>
        <v>0</v>
      </c>
      <c r="I57" s="347" t="str">
        <f t="shared" si="27"/>
        <v/>
      </c>
      <c r="J57" s="347" t="str">
        <f t="shared" si="28"/>
        <v/>
      </c>
      <c r="K57" s="342"/>
      <c r="AC57" s="346" t="str">
        <f t="shared" si="22"/>
        <v>PUEB</v>
      </c>
      <c r="AD57" s="344">
        <v>16</v>
      </c>
      <c r="AE57" s="345">
        <f t="shared" si="23"/>
        <v>32</v>
      </c>
      <c r="AF57" s="344">
        <f t="shared" si="23"/>
        <v>0</v>
      </c>
      <c r="AG57" s="343">
        <f t="shared" si="29"/>
        <v>32</v>
      </c>
      <c r="AH57" s="343">
        <f t="shared" si="30"/>
        <v>48</v>
      </c>
    </row>
    <row r="58" spans="1:34" ht="18" customHeight="1" x14ac:dyDescent="0.25">
      <c r="F58" s="28"/>
      <c r="G58" s="28"/>
      <c r="K58" s="342"/>
    </row>
    <row r="59" spans="1:34" ht="18" customHeight="1" x14ac:dyDescent="0.25">
      <c r="F59" s="28"/>
      <c r="G59" s="28"/>
      <c r="K59" s="342"/>
    </row>
    <row r="60" spans="1:34" ht="18" customHeight="1" x14ac:dyDescent="0.25">
      <c r="F60" s="28"/>
      <c r="G60" s="28"/>
      <c r="K60" s="342"/>
    </row>
    <row r="61" spans="1:34" ht="18" customHeight="1" x14ac:dyDescent="0.25">
      <c r="K61" s="342"/>
    </row>
    <row r="62" spans="1:34" ht="18" customHeight="1" x14ac:dyDescent="0.25"/>
    <row r="63" spans="1:34" ht="18" customHeight="1" x14ac:dyDescent="0.25">
      <c r="C63" s="28"/>
      <c r="D63" s="28"/>
      <c r="F63" s="28"/>
      <c r="G63" s="28"/>
      <c r="AG63" s="342"/>
    </row>
    <row r="64" spans="1:34" ht="18" customHeight="1" x14ac:dyDescent="0.25">
      <c r="C64" s="28"/>
      <c r="D64" s="28"/>
      <c r="F64" s="28"/>
      <c r="G64" s="28"/>
      <c r="AG64" s="342"/>
    </row>
    <row r="65" spans="3:33" ht="18" customHeight="1" x14ac:dyDescent="0.25">
      <c r="C65" s="28"/>
      <c r="D65" s="28"/>
      <c r="F65" s="28"/>
      <c r="G65" s="28"/>
      <c r="AG65" s="342"/>
    </row>
  </sheetData>
  <mergeCells count="7">
    <mergeCell ref="T51:Z54"/>
    <mergeCell ref="F1:H1"/>
    <mergeCell ref="H6:J6"/>
    <mergeCell ref="T13:Z16"/>
    <mergeCell ref="H25:J25"/>
    <mergeCell ref="T32:Z35"/>
    <mergeCell ref="H46:J46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E7CF0-7A69-49AD-971D-53662EBF9CA2}">
  <sheetPr>
    <tabColor theme="5"/>
  </sheetPr>
  <dimension ref="A1:CA168"/>
  <sheetViews>
    <sheetView showGridLines="0" tabSelected="1" zoomScale="85" zoomScaleNormal="85" zoomScaleSheetLayoutView="85" workbookViewId="0">
      <selection activeCell="C81" sqref="C81"/>
    </sheetView>
  </sheetViews>
  <sheetFormatPr baseColWidth="10" defaultRowHeight="15" x14ac:dyDescent="0.25"/>
  <cols>
    <col min="1" max="1" width="25" style="4" customWidth="1"/>
    <col min="2" max="2" width="17" style="28" customWidth="1"/>
    <col min="3" max="3" width="9.85546875" style="341" customWidth="1"/>
    <col min="4" max="4" width="14" style="340" customWidth="1"/>
    <col min="5" max="5" width="6.85546875" style="340" customWidth="1"/>
    <col min="6" max="6" width="7.140625" style="340" customWidth="1"/>
    <col min="7" max="7" width="14.5703125" style="339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B1" s="378" t="s">
        <v>14</v>
      </c>
      <c r="C1" s="378"/>
      <c r="D1" s="5"/>
      <c r="E1" s="5"/>
      <c r="F1" s="514" t="s">
        <v>15</v>
      </c>
      <c r="G1" s="514"/>
      <c r="H1" s="514"/>
      <c r="S1" s="24"/>
      <c r="T1" s="3"/>
      <c r="U1" s="3" t="s">
        <v>576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B2" s="377" t="s">
        <v>13</v>
      </c>
      <c r="C2" s="377" t="s">
        <v>12</v>
      </c>
      <c r="D2" s="377" t="s">
        <v>11</v>
      </c>
      <c r="E2" s="5"/>
      <c r="F2" s="377" t="s">
        <v>13</v>
      </c>
      <c r="G2" s="377" t="s">
        <v>12</v>
      </c>
      <c r="H2" s="377" t="s">
        <v>11</v>
      </c>
      <c r="S2" s="2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>
        <v>94.99</v>
      </c>
    </row>
    <row r="3" spans="1:79" ht="18" customHeight="1" x14ac:dyDescent="0.25">
      <c r="B3" s="376">
        <f>Config!G3</f>
        <v>15</v>
      </c>
      <c r="C3" s="376"/>
      <c r="D3" s="376">
        <f>Config!I3</f>
        <v>16.7</v>
      </c>
      <c r="E3" s="5"/>
      <c r="F3" s="374">
        <f>Config!K3</f>
        <v>90</v>
      </c>
      <c r="G3" s="375"/>
      <c r="H3" s="374">
        <f>Config!M3</f>
        <v>100</v>
      </c>
      <c r="S3" s="24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18" customHeight="1" x14ac:dyDescent="0.25">
      <c r="B4" s="374" t="str">
        <f>Config!G4</f>
        <v>&lt;</v>
      </c>
      <c r="C4" s="374"/>
      <c r="D4" s="374" t="str">
        <f>Config!I4</f>
        <v>&gt;=</v>
      </c>
      <c r="E4" s="374"/>
      <c r="F4" s="374" t="str">
        <f>Config!K4</f>
        <v>&lt;</v>
      </c>
      <c r="G4" s="374"/>
      <c r="H4" s="374" t="str">
        <f>Config!M4</f>
        <v>&gt;=</v>
      </c>
      <c r="J4" s="28" t="s">
        <v>544</v>
      </c>
    </row>
    <row r="5" spans="1:79" ht="18" customHeight="1" x14ac:dyDescent="0.25">
      <c r="A5" s="4" t="str">
        <f>_xlfn.CONCAT(Config!$B$2," PORCENTAJE DE ",ZOONOSIS!A6," ",Config!$B$3,Config!$C$12," - ",Config!$D$12," ",Config!$E$12)</f>
        <v>RED. MOYOBAMBA: PORCENTAJE DE ATENCION DE PERSONAS MORDIDAS - POR MICROREDES : ENERO - FEBRERO 2024</v>
      </c>
      <c r="C5" s="28"/>
      <c r="D5" s="28"/>
      <c r="F5" s="28"/>
      <c r="G5" s="28"/>
    </row>
    <row r="6" spans="1:79" ht="18" customHeight="1" x14ac:dyDescent="0.25">
      <c r="A6" s="369" t="s">
        <v>643</v>
      </c>
      <c r="C6" s="28"/>
      <c r="D6" s="28"/>
      <c r="F6" s="28"/>
      <c r="G6" s="28"/>
      <c r="H6" s="515" t="s">
        <v>572</v>
      </c>
      <c r="I6" s="515"/>
      <c r="J6" s="515"/>
    </row>
    <row r="7" spans="1:79" s="4" customFormat="1" ht="39.950000000000003" customHeight="1" x14ac:dyDescent="0.25">
      <c r="A7" s="368" t="s">
        <v>2</v>
      </c>
      <c r="B7" s="367" t="s">
        <v>573</v>
      </c>
      <c r="C7" s="367" t="s">
        <v>69</v>
      </c>
      <c r="D7" s="366" t="s">
        <v>644</v>
      </c>
      <c r="E7" s="371" t="s">
        <v>1</v>
      </c>
      <c r="F7" s="373"/>
      <c r="G7" s="365" t="s">
        <v>9</v>
      </c>
      <c r="H7" s="364" t="str">
        <f>"DEFICIENTE &lt; "&amp;$B$3</f>
        <v>DEFICIENTE &lt; 15</v>
      </c>
      <c r="I7" s="364" t="str">
        <f>"PROCESO &gt;= "&amp;$B$3&amp;"  -  &lt; "&amp;$D$3</f>
        <v>PROCESO &gt;= 15  -  &lt; 16.7</v>
      </c>
      <c r="J7" s="364" t="str">
        <f>"OPTIMO &gt;= "&amp;$D$3</f>
        <v>OPTIMO &gt;= 16.7</v>
      </c>
      <c r="S7" s="352"/>
    </row>
    <row r="8" spans="1:79" ht="18" customHeight="1" thickBot="1" x14ac:dyDescent="0.3">
      <c r="A8" s="358" t="s">
        <v>66</v>
      </c>
      <c r="B8" s="357">
        <f>SUM(B9:B17)</f>
        <v>140</v>
      </c>
      <c r="C8" s="357">
        <f>SUM(C9:C17)</f>
        <v>24</v>
      </c>
      <c r="D8" s="357">
        <f>SUM(D9:D17)</f>
        <v>0</v>
      </c>
      <c r="E8" s="347">
        <f>+Config!C9</f>
        <v>16.666666666666668</v>
      </c>
      <c r="F8" s="357"/>
      <c r="G8" s="347">
        <f>IFERROR(ROUND(D8*100/B8,1),0)</f>
        <v>0</v>
      </c>
      <c r="H8" s="347">
        <f>IFERROR(ROUND(IF(G8&lt;$B$3,G8,""),1),"")</f>
        <v>0</v>
      </c>
      <c r="I8" s="347" t="str">
        <f>IFERROR(ROUND(IF(AND(G8&gt;=$B$3,G8&lt;$D$3),G8,""),1),"")</f>
        <v/>
      </c>
      <c r="J8" s="347" t="str">
        <f>IFERROR(ROUND(IF(G8&gt;=$D$3,G8,""),1),"")</f>
        <v/>
      </c>
      <c r="K8" s="342"/>
    </row>
    <row r="9" spans="1:79" ht="18" customHeight="1" thickBot="1" x14ac:dyDescent="0.3">
      <c r="A9" s="351" t="s">
        <v>586</v>
      </c>
      <c r="B9" s="370">
        <f>+METAS!$AW$131</f>
        <v>0</v>
      </c>
      <c r="C9" s="372">
        <f>ROUND((B9/12)*Config!$C$6,0)</f>
        <v>0</v>
      </c>
      <c r="D9" s="372">
        <f>+ACUMULADO!$AV$135</f>
        <v>0</v>
      </c>
      <c r="E9" s="348">
        <f>E8</f>
        <v>16.666666666666668</v>
      </c>
      <c r="F9" s="372"/>
      <c r="G9" s="347">
        <f t="shared" ref="G9:G17" si="0">IFERROR(ROUND(D9*100/B9,1),0)</f>
        <v>0</v>
      </c>
      <c r="H9" s="347">
        <f t="shared" ref="H9:H17" si="1">IFERROR(ROUND(IF(G9&lt;$B$3,G9,""),1),"")</f>
        <v>0</v>
      </c>
      <c r="I9" s="347" t="str">
        <f>IFERROR(ROUND(IF(AND(G9&gt;=$B$3,G9&lt;$D$3),G9,""),1),"")</f>
        <v/>
      </c>
      <c r="J9" s="347" t="str">
        <f t="shared" ref="J9:J17" si="2">IFERROR(ROUND(IF(G9&gt;=$D$3,G9,""),1),"")</f>
        <v/>
      </c>
      <c r="K9" s="342"/>
    </row>
    <row r="10" spans="1:79" ht="18" customHeight="1" thickBot="1" x14ac:dyDescent="0.3">
      <c r="A10" s="351" t="s">
        <v>587</v>
      </c>
      <c r="B10" s="370">
        <f>+METAS!$AY$131</f>
        <v>57</v>
      </c>
      <c r="C10" s="372">
        <f>ROUND((B10/12)*Config!$C$6,0)</f>
        <v>10</v>
      </c>
      <c r="D10" s="372">
        <f>+ACUMULADO!$AX$135</f>
        <v>0</v>
      </c>
      <c r="E10" s="348">
        <f>E9</f>
        <v>16.666666666666668</v>
      </c>
      <c r="F10" s="372"/>
      <c r="G10" s="347">
        <f t="shared" si="0"/>
        <v>0</v>
      </c>
      <c r="H10" s="347">
        <f t="shared" si="1"/>
        <v>0</v>
      </c>
      <c r="I10" s="347" t="str">
        <f t="shared" ref="I10:I17" si="3">IFERROR(ROUND(IF(AND(G10&gt;=$B$3,G10&lt;$D$3),G10,""),1),"")</f>
        <v/>
      </c>
      <c r="J10" s="347" t="str">
        <f t="shared" si="2"/>
        <v/>
      </c>
      <c r="K10" s="342"/>
    </row>
    <row r="11" spans="1:79" ht="18" customHeight="1" thickBot="1" x14ac:dyDescent="0.3">
      <c r="A11" s="351" t="s">
        <v>588</v>
      </c>
      <c r="B11" s="370">
        <f>+METAS!$AZ$131</f>
        <v>11</v>
      </c>
      <c r="C11" s="372">
        <f>ROUND((B11/12)*Config!$C$6,0)</f>
        <v>2</v>
      </c>
      <c r="D11" s="372">
        <f>+ACUMULADO!$AY$135</f>
        <v>0</v>
      </c>
      <c r="E11" s="348">
        <f t="shared" ref="E11:E17" si="4">E10</f>
        <v>16.666666666666668</v>
      </c>
      <c r="F11" s="372"/>
      <c r="G11" s="347">
        <f t="shared" si="0"/>
        <v>0</v>
      </c>
      <c r="H11" s="347">
        <f t="shared" si="1"/>
        <v>0</v>
      </c>
      <c r="I11" s="347" t="str">
        <f t="shared" si="3"/>
        <v/>
      </c>
      <c r="J11" s="347" t="str">
        <f t="shared" si="2"/>
        <v/>
      </c>
      <c r="K11" s="342"/>
    </row>
    <row r="12" spans="1:79" ht="18" customHeight="1" thickBot="1" x14ac:dyDescent="0.3">
      <c r="A12" s="351" t="s">
        <v>589</v>
      </c>
      <c r="B12" s="370">
        <f>+METAS!$BA$131</f>
        <v>12</v>
      </c>
      <c r="C12" s="372">
        <f>ROUND((B12/12)*Config!$C$6,0)</f>
        <v>2</v>
      </c>
      <c r="D12" s="372">
        <f>+ACUMULADO!$AZ$135</f>
        <v>0</v>
      </c>
      <c r="E12" s="348">
        <f t="shared" si="4"/>
        <v>16.666666666666668</v>
      </c>
      <c r="F12" s="372"/>
      <c r="G12" s="347">
        <f t="shared" si="0"/>
        <v>0</v>
      </c>
      <c r="H12" s="347">
        <f t="shared" si="1"/>
        <v>0</v>
      </c>
      <c r="I12" s="347" t="str">
        <f t="shared" si="3"/>
        <v/>
      </c>
      <c r="J12" s="347" t="str">
        <f t="shared" si="2"/>
        <v/>
      </c>
      <c r="K12" s="342"/>
    </row>
    <row r="13" spans="1:79" ht="18" customHeight="1" thickBot="1" x14ac:dyDescent="0.3">
      <c r="A13" s="351" t="s">
        <v>590</v>
      </c>
      <c r="B13" s="370">
        <f>+METAS!$BB$131</f>
        <v>25</v>
      </c>
      <c r="C13" s="372">
        <f>ROUND((B13/12)*Config!$C$6,0)</f>
        <v>4</v>
      </c>
      <c r="D13" s="372">
        <f>+ACUMULADO!$BA$135</f>
        <v>0</v>
      </c>
      <c r="E13" s="348">
        <f t="shared" si="4"/>
        <v>16.666666666666668</v>
      </c>
      <c r="F13" s="372"/>
      <c r="G13" s="347">
        <f t="shared" si="0"/>
        <v>0</v>
      </c>
      <c r="H13" s="347">
        <f t="shared" si="1"/>
        <v>0</v>
      </c>
      <c r="I13" s="347" t="str">
        <f t="shared" si="3"/>
        <v/>
      </c>
      <c r="J13" s="347" t="str">
        <f t="shared" si="2"/>
        <v/>
      </c>
      <c r="K13" s="342"/>
    </row>
    <row r="14" spans="1:79" ht="18" customHeight="1" thickBot="1" x14ac:dyDescent="0.3">
      <c r="A14" s="351" t="s">
        <v>591</v>
      </c>
      <c r="B14" s="370">
        <f>METAS!$BC$131</f>
        <v>12</v>
      </c>
      <c r="C14" s="372">
        <f>ROUND((B14/12)*Config!$C$6,0)</f>
        <v>2</v>
      </c>
      <c r="D14" s="372">
        <f>+ACUMULADO!$BB$135</f>
        <v>0</v>
      </c>
      <c r="E14" s="348">
        <f t="shared" si="4"/>
        <v>16.666666666666668</v>
      </c>
      <c r="F14" s="372"/>
      <c r="G14" s="347">
        <f t="shared" si="0"/>
        <v>0</v>
      </c>
      <c r="H14" s="347">
        <f t="shared" si="1"/>
        <v>0</v>
      </c>
      <c r="I14" s="347" t="str">
        <f t="shared" si="3"/>
        <v/>
      </c>
      <c r="J14" s="347" t="str">
        <f t="shared" si="2"/>
        <v/>
      </c>
      <c r="K14" s="342"/>
    </row>
    <row r="15" spans="1:79" ht="18" customHeight="1" thickBot="1" x14ac:dyDescent="0.3">
      <c r="A15" s="351" t="s">
        <v>592</v>
      </c>
      <c r="B15" s="370">
        <f>+METAS!$BD$131</f>
        <v>7</v>
      </c>
      <c r="C15" s="372">
        <f>ROUND((B15/12)*Config!$C$6,0)</f>
        <v>1</v>
      </c>
      <c r="D15" s="372">
        <f>+ACUMULADO!$BC$135</f>
        <v>0</v>
      </c>
      <c r="E15" s="348">
        <f t="shared" si="4"/>
        <v>16.666666666666668</v>
      </c>
      <c r="F15" s="372"/>
      <c r="G15" s="347">
        <f t="shared" si="0"/>
        <v>0</v>
      </c>
      <c r="H15" s="347">
        <f t="shared" si="1"/>
        <v>0</v>
      </c>
      <c r="I15" s="347" t="str">
        <f t="shared" si="3"/>
        <v/>
      </c>
      <c r="J15" s="347" t="str">
        <f t="shared" si="2"/>
        <v/>
      </c>
      <c r="K15" s="342"/>
    </row>
    <row r="16" spans="1:79" ht="18" customHeight="1" thickBot="1" x14ac:dyDescent="0.3">
      <c r="A16" s="351" t="s">
        <v>593</v>
      </c>
      <c r="B16" s="370">
        <f>+METAS!$BE$131</f>
        <v>9</v>
      </c>
      <c r="C16" s="372">
        <f>ROUND((B16/12)*Config!$C$6,0)</f>
        <v>2</v>
      </c>
      <c r="D16" s="372">
        <f>+ACUMULADO!$BD$135</f>
        <v>0</v>
      </c>
      <c r="E16" s="348">
        <f t="shared" si="4"/>
        <v>16.666666666666668</v>
      </c>
      <c r="F16" s="372"/>
      <c r="G16" s="347">
        <f t="shared" si="0"/>
        <v>0</v>
      </c>
      <c r="H16" s="347">
        <f t="shared" si="1"/>
        <v>0</v>
      </c>
      <c r="I16" s="347" t="str">
        <f t="shared" si="3"/>
        <v/>
      </c>
      <c r="J16" s="347" t="str">
        <f t="shared" si="2"/>
        <v/>
      </c>
      <c r="K16" s="342"/>
      <c r="T16" s="505" t="s">
        <v>568</v>
      </c>
      <c r="U16" s="506"/>
      <c r="V16" s="506"/>
      <c r="W16" s="506"/>
      <c r="X16" s="506"/>
      <c r="Y16" s="506"/>
      <c r="Z16" s="507"/>
    </row>
    <row r="17" spans="1:26" ht="18" customHeight="1" thickBot="1" x14ac:dyDescent="0.3">
      <c r="A17" s="351" t="s">
        <v>594</v>
      </c>
      <c r="B17" s="370">
        <f>+METAS!$BF$131</f>
        <v>7</v>
      </c>
      <c r="C17" s="372">
        <f>ROUND((B17/12)*Config!$C$6,0)</f>
        <v>1</v>
      </c>
      <c r="D17" s="372">
        <f>+ACUMULADO!$BE$135</f>
        <v>0</v>
      </c>
      <c r="E17" s="348">
        <f t="shared" si="4"/>
        <v>16.666666666666668</v>
      </c>
      <c r="F17" s="372"/>
      <c r="G17" s="347">
        <f t="shared" si="0"/>
        <v>0</v>
      </c>
      <c r="H17" s="347">
        <f t="shared" si="1"/>
        <v>0</v>
      </c>
      <c r="I17" s="347" t="str">
        <f t="shared" si="3"/>
        <v/>
      </c>
      <c r="J17" s="347" t="str">
        <f t="shared" si="2"/>
        <v/>
      </c>
      <c r="T17" s="508"/>
      <c r="U17" s="509"/>
      <c r="V17" s="509"/>
      <c r="W17" s="509"/>
      <c r="X17" s="509"/>
      <c r="Y17" s="509"/>
      <c r="Z17" s="510"/>
    </row>
    <row r="18" spans="1:26" ht="18" customHeight="1" x14ac:dyDescent="0.25">
      <c r="A18" s="5"/>
      <c r="C18" s="28"/>
      <c r="D18" s="28"/>
      <c r="E18" s="28"/>
      <c r="F18" s="28"/>
      <c r="G18" s="28"/>
      <c r="T18" s="508"/>
      <c r="U18" s="509"/>
      <c r="V18" s="509"/>
      <c r="W18" s="509"/>
      <c r="X18" s="509"/>
      <c r="Y18" s="509"/>
      <c r="Z18" s="510"/>
    </row>
    <row r="19" spans="1:26" ht="18" customHeight="1" thickBot="1" x14ac:dyDescent="0.3">
      <c r="C19" s="28"/>
      <c r="D19" s="28"/>
      <c r="E19" s="28"/>
      <c r="F19" s="28"/>
      <c r="G19" s="28"/>
      <c r="H19" s="340"/>
      <c r="T19" s="511"/>
      <c r="U19" s="512"/>
      <c r="V19" s="512"/>
      <c r="W19" s="512"/>
      <c r="X19" s="512"/>
      <c r="Y19" s="512"/>
      <c r="Z19" s="513"/>
    </row>
    <row r="20" spans="1:26" ht="18" customHeight="1" x14ac:dyDescent="0.25">
      <c r="C20" s="28"/>
      <c r="D20" s="28"/>
      <c r="E20" s="28"/>
      <c r="F20" s="28"/>
      <c r="G20" s="28"/>
    </row>
    <row r="21" spans="1:26" ht="18" customHeight="1" x14ac:dyDescent="0.25">
      <c r="C21" s="28"/>
      <c r="D21" s="28"/>
      <c r="E21" s="28"/>
      <c r="F21" s="28"/>
      <c r="G21" s="28"/>
      <c r="J21" s="28" t="s">
        <v>544</v>
      </c>
    </row>
    <row r="22" spans="1:26" ht="57.75" customHeight="1" x14ac:dyDescent="0.25">
      <c r="C22" s="28"/>
      <c r="D22" s="28"/>
      <c r="F22" s="28"/>
      <c r="G22" s="28"/>
    </row>
    <row r="23" spans="1:26" ht="18" customHeight="1" x14ac:dyDescent="0.25">
      <c r="A23" s="4" t="str">
        <f>_xlfn.CONCAT(Config!$B$2," PORCENTAJE DE ",ZOONOSIS!A24," ",Config!$B$3,Config!$C$12," - ",Config!$D$12," ",Config!$E$12)</f>
        <v>RED. MOYOBAMBA: PORCENTAJE DE PERSONAS MORDIDAS CONTROLADAS - POR MICROREDES : ENERO - FEBRERO 2024</v>
      </c>
      <c r="C23" s="28"/>
      <c r="D23" s="28"/>
      <c r="F23" s="28"/>
      <c r="G23" s="28"/>
    </row>
    <row r="24" spans="1:26" ht="18" customHeight="1" x14ac:dyDescent="0.25">
      <c r="A24" s="369" t="s">
        <v>645</v>
      </c>
      <c r="C24" s="28"/>
      <c r="D24" s="28"/>
      <c r="F24" s="28"/>
      <c r="G24" s="28"/>
      <c r="H24" s="515" t="s">
        <v>572</v>
      </c>
      <c r="I24" s="515"/>
      <c r="J24" s="515"/>
    </row>
    <row r="25" spans="1:26" s="4" customFormat="1" ht="39.950000000000003" customHeight="1" x14ac:dyDescent="0.25">
      <c r="A25" s="368" t="s">
        <v>2</v>
      </c>
      <c r="B25" s="367" t="s">
        <v>573</v>
      </c>
      <c r="C25" s="367" t="s">
        <v>69</v>
      </c>
      <c r="D25" s="366" t="s">
        <v>646</v>
      </c>
      <c r="E25" s="371" t="s">
        <v>1</v>
      </c>
      <c r="F25" s="343"/>
      <c r="G25" s="365" t="s">
        <v>9</v>
      </c>
      <c r="H25" s="364" t="str">
        <f>"DEFICIENTE &lt; "&amp;$B$3</f>
        <v>DEFICIENTE &lt; 15</v>
      </c>
      <c r="I25" s="364" t="str">
        <f>"PROCESO &gt;= "&amp;$B$3&amp;"  -  &lt; "&amp;$D$3</f>
        <v>PROCESO &gt;= 15  -  &lt; 16.7</v>
      </c>
      <c r="J25" s="364" t="str">
        <f>"OPTIMO &gt;= "&amp;$D$3</f>
        <v>OPTIMO &gt;= 16.7</v>
      </c>
      <c r="S25" s="352"/>
      <c r="V25" s="4" t="s">
        <v>582</v>
      </c>
    </row>
    <row r="26" spans="1:26" ht="18" customHeight="1" thickBot="1" x14ac:dyDescent="0.3">
      <c r="A26" s="358" t="s">
        <v>66</v>
      </c>
      <c r="B26" s="357">
        <f>SUM(B27:B35)</f>
        <v>140</v>
      </c>
      <c r="C26" s="357">
        <f>SUM(C27:C35)</f>
        <v>24</v>
      </c>
      <c r="D26" s="357">
        <f>SUM(D27:D35)</f>
        <v>0</v>
      </c>
      <c r="E26" s="347">
        <f>+Config!C9</f>
        <v>16.666666666666668</v>
      </c>
      <c r="F26" s="357"/>
      <c r="G26" s="347">
        <f>IFERROR(ROUND(D26*100/B26,1),0)</f>
        <v>0</v>
      </c>
      <c r="H26" s="347">
        <f>IFERROR(ROUND(IF(G26&lt;$B$3,G26,""),1),"")</f>
        <v>0</v>
      </c>
      <c r="I26" s="347" t="str">
        <f>IFERROR(ROUND(IF(AND(G26&gt;=$B$3,G26&lt;$D$3),G26,""),1),"")</f>
        <v/>
      </c>
      <c r="J26" s="347" t="str">
        <f>IFERROR(ROUND(IF(G26&gt;=$D$3,G26,""),1),"")</f>
        <v/>
      </c>
      <c r="K26" s="342"/>
    </row>
    <row r="27" spans="1:26" ht="18" customHeight="1" thickBot="1" x14ac:dyDescent="0.3">
      <c r="A27" s="351" t="str">
        <f>+A9</f>
        <v>HOSP</v>
      </c>
      <c r="B27" s="370">
        <f>+METAS!$AW$132</f>
        <v>0</v>
      </c>
      <c r="C27" s="350">
        <f>ROUND((B27/12)*Config!$C$6,0)</f>
        <v>0</v>
      </c>
      <c r="D27" s="372">
        <f>+ACUMULADO!$AV$136</f>
        <v>0</v>
      </c>
      <c r="E27" s="348">
        <f>E26</f>
        <v>16.666666666666668</v>
      </c>
      <c r="F27" s="348"/>
      <c r="G27" s="347">
        <f t="shared" ref="G27:G35" si="5">IFERROR(ROUND(D27*100/B27,1),0)</f>
        <v>0</v>
      </c>
      <c r="H27" s="347">
        <f t="shared" ref="H27:H35" si="6">IFERROR(ROUND(IF(G27&lt;$B$3,G27,""),1),"")</f>
        <v>0</v>
      </c>
      <c r="I27" s="347" t="str">
        <f t="shared" ref="I27:I35" si="7">IFERROR(ROUND(IF(AND(G27&gt;=$B$3,G27&lt;$D$3),G27,""),1),"")</f>
        <v/>
      </c>
      <c r="J27" s="347" t="str">
        <f t="shared" ref="J27:J35" si="8">IFERROR(ROUND(IF(G27&gt;=$D$3,G27,""),1),"")</f>
        <v/>
      </c>
      <c r="K27" s="342"/>
    </row>
    <row r="28" spans="1:26" ht="18" customHeight="1" thickBot="1" x14ac:dyDescent="0.3">
      <c r="A28" s="351" t="str">
        <f t="shared" ref="A28:A35" si="9">+A10</f>
        <v>LLUI</v>
      </c>
      <c r="B28" s="370">
        <f>+METAS!$AY$132</f>
        <v>57</v>
      </c>
      <c r="C28" s="350">
        <f>ROUND((B28/12)*Config!$C$6,0)</f>
        <v>10</v>
      </c>
      <c r="D28" s="372">
        <f>+ACUMULADO!$AX$136</f>
        <v>0</v>
      </c>
      <c r="E28" s="348">
        <f>E27</f>
        <v>16.666666666666668</v>
      </c>
      <c r="F28" s="348"/>
      <c r="G28" s="347">
        <f t="shared" si="5"/>
        <v>0</v>
      </c>
      <c r="H28" s="347">
        <f t="shared" si="6"/>
        <v>0</v>
      </c>
      <c r="I28" s="347" t="str">
        <f t="shared" si="7"/>
        <v/>
      </c>
      <c r="J28" s="347" t="str">
        <f t="shared" si="8"/>
        <v/>
      </c>
      <c r="K28" s="342"/>
    </row>
    <row r="29" spans="1:26" ht="18" customHeight="1" thickBot="1" x14ac:dyDescent="0.3">
      <c r="A29" s="351" t="str">
        <f t="shared" si="9"/>
        <v>JERI</v>
      </c>
      <c r="B29" s="370">
        <f>+METAS!$AZ$132</f>
        <v>11</v>
      </c>
      <c r="C29" s="350">
        <f>ROUND((B29/12)*Config!$C$6,0)</f>
        <v>2</v>
      </c>
      <c r="D29" s="372">
        <f>+ACUMULADO!$AY$136</f>
        <v>0</v>
      </c>
      <c r="E29" s="348">
        <f t="shared" ref="E29:E35" si="10">E28</f>
        <v>16.666666666666668</v>
      </c>
      <c r="F29" s="348"/>
      <c r="G29" s="347">
        <f t="shared" si="5"/>
        <v>0</v>
      </c>
      <c r="H29" s="347">
        <f t="shared" si="6"/>
        <v>0</v>
      </c>
      <c r="I29" s="347" t="str">
        <f t="shared" si="7"/>
        <v/>
      </c>
      <c r="J29" s="347" t="str">
        <f t="shared" si="8"/>
        <v/>
      </c>
      <c r="K29" s="342"/>
    </row>
    <row r="30" spans="1:26" ht="18" customHeight="1" thickBot="1" x14ac:dyDescent="0.3">
      <c r="A30" s="351" t="str">
        <f t="shared" si="9"/>
        <v>YANT</v>
      </c>
      <c r="B30" s="370">
        <f>+METAS!$BA$132</f>
        <v>12</v>
      </c>
      <c r="C30" s="350">
        <f>ROUND((B30/12)*Config!$C$6,0)</f>
        <v>2</v>
      </c>
      <c r="D30" s="372">
        <f>+ACUMULADO!$AZ$136</f>
        <v>0</v>
      </c>
      <c r="E30" s="348">
        <f t="shared" si="10"/>
        <v>16.666666666666668</v>
      </c>
      <c r="F30" s="348"/>
      <c r="G30" s="347">
        <f t="shared" si="5"/>
        <v>0</v>
      </c>
      <c r="H30" s="347">
        <f t="shared" si="6"/>
        <v>0</v>
      </c>
      <c r="I30" s="347" t="str">
        <f t="shared" si="7"/>
        <v/>
      </c>
      <c r="J30" s="347" t="str">
        <f t="shared" si="8"/>
        <v/>
      </c>
      <c r="K30" s="342"/>
    </row>
    <row r="31" spans="1:26" ht="18" customHeight="1" thickBot="1" x14ac:dyDescent="0.3">
      <c r="A31" s="351" t="str">
        <f t="shared" si="9"/>
        <v>SORI</v>
      </c>
      <c r="B31" s="370">
        <f>+METAS!$BB$132</f>
        <v>25</v>
      </c>
      <c r="C31" s="350">
        <f>ROUND((B31/12)*Config!$C$6,0)</f>
        <v>4</v>
      </c>
      <c r="D31" s="372">
        <f>+ACUMULADO!$BA$136</f>
        <v>0</v>
      </c>
      <c r="E31" s="348">
        <f t="shared" si="10"/>
        <v>16.666666666666668</v>
      </c>
      <c r="F31" s="348"/>
      <c r="G31" s="347">
        <f t="shared" si="5"/>
        <v>0</v>
      </c>
      <c r="H31" s="347">
        <f t="shared" si="6"/>
        <v>0</v>
      </c>
      <c r="I31" s="347" t="str">
        <f t="shared" si="7"/>
        <v/>
      </c>
      <c r="J31" s="347" t="str">
        <f t="shared" si="8"/>
        <v/>
      </c>
      <c r="K31" s="342"/>
    </row>
    <row r="32" spans="1:26" ht="18" customHeight="1" thickBot="1" x14ac:dyDescent="0.3">
      <c r="A32" s="351" t="str">
        <f t="shared" si="9"/>
        <v>JEPE</v>
      </c>
      <c r="B32" s="370">
        <f>METAS!$BC$132</f>
        <v>12</v>
      </c>
      <c r="C32" s="350">
        <f>ROUND((B32/12)*Config!$C$6,0)</f>
        <v>2</v>
      </c>
      <c r="D32" s="372">
        <f>+ACUMULADO!$BB$136</f>
        <v>0</v>
      </c>
      <c r="E32" s="348">
        <f t="shared" si="10"/>
        <v>16.666666666666668</v>
      </c>
      <c r="F32" s="348"/>
      <c r="G32" s="347">
        <f t="shared" si="5"/>
        <v>0</v>
      </c>
      <c r="H32" s="347">
        <f t="shared" si="6"/>
        <v>0</v>
      </c>
      <c r="I32" s="347" t="str">
        <f t="shared" si="7"/>
        <v/>
      </c>
      <c r="J32" s="347" t="str">
        <f t="shared" si="8"/>
        <v/>
      </c>
      <c r="K32" s="342"/>
      <c r="T32" s="505" t="s">
        <v>575</v>
      </c>
      <c r="U32" s="506"/>
      <c r="V32" s="506"/>
      <c r="W32" s="506"/>
      <c r="X32" s="506"/>
      <c r="Y32" s="506"/>
      <c r="Z32" s="507"/>
    </row>
    <row r="33" spans="1:26" ht="18" customHeight="1" thickBot="1" x14ac:dyDescent="0.3">
      <c r="A33" s="351" t="str">
        <f t="shared" si="9"/>
        <v>ROQU</v>
      </c>
      <c r="B33" s="370">
        <f>+METAS!$BD$132</f>
        <v>7</v>
      </c>
      <c r="C33" s="350">
        <f>ROUND((B33/12)*Config!$C$6,0)</f>
        <v>1</v>
      </c>
      <c r="D33" s="372">
        <f>+ACUMULADO!$BC$136</f>
        <v>0</v>
      </c>
      <c r="E33" s="348">
        <f t="shared" si="10"/>
        <v>16.666666666666668</v>
      </c>
      <c r="F33" s="348"/>
      <c r="G33" s="347">
        <f t="shared" si="5"/>
        <v>0</v>
      </c>
      <c r="H33" s="347">
        <f t="shared" si="6"/>
        <v>0</v>
      </c>
      <c r="I33" s="347" t="str">
        <f t="shared" si="7"/>
        <v/>
      </c>
      <c r="J33" s="347" t="str">
        <f t="shared" si="8"/>
        <v/>
      </c>
      <c r="K33" s="342"/>
      <c r="T33" s="508"/>
      <c r="U33" s="509"/>
      <c r="V33" s="509"/>
      <c r="W33" s="509"/>
      <c r="X33" s="509"/>
      <c r="Y33" s="509"/>
      <c r="Z33" s="510"/>
    </row>
    <row r="34" spans="1:26" ht="18" customHeight="1" thickBot="1" x14ac:dyDescent="0.3">
      <c r="A34" s="351" t="str">
        <f t="shared" si="9"/>
        <v>CALZ</v>
      </c>
      <c r="B34" s="370">
        <f>+METAS!$BE$132</f>
        <v>9</v>
      </c>
      <c r="C34" s="350">
        <f>ROUND((B34/12)*Config!$C$6,0)</f>
        <v>2</v>
      </c>
      <c r="D34" s="372">
        <f>+ACUMULADO!$BD$136</f>
        <v>0</v>
      </c>
      <c r="E34" s="348">
        <f t="shared" si="10"/>
        <v>16.666666666666668</v>
      </c>
      <c r="F34" s="348"/>
      <c r="G34" s="347">
        <f t="shared" si="5"/>
        <v>0</v>
      </c>
      <c r="H34" s="347">
        <f t="shared" si="6"/>
        <v>0</v>
      </c>
      <c r="I34" s="347" t="str">
        <f t="shared" si="7"/>
        <v/>
      </c>
      <c r="J34" s="347" t="str">
        <f t="shared" si="8"/>
        <v/>
      </c>
      <c r="K34" s="342"/>
      <c r="T34" s="508"/>
      <c r="U34" s="509"/>
      <c r="V34" s="509"/>
      <c r="W34" s="509"/>
      <c r="X34" s="509"/>
      <c r="Y34" s="509"/>
      <c r="Z34" s="510"/>
    </row>
    <row r="35" spans="1:26" ht="18" customHeight="1" thickBot="1" x14ac:dyDescent="0.3">
      <c r="A35" s="351" t="str">
        <f t="shared" si="9"/>
        <v>PUEB</v>
      </c>
      <c r="B35" s="370">
        <f>+METAS!$BF$132</f>
        <v>7</v>
      </c>
      <c r="C35" s="350">
        <f>ROUND((B35/12)*Config!$C$6,0)</f>
        <v>1</v>
      </c>
      <c r="D35" s="372">
        <f>+ACUMULADO!$BE$136</f>
        <v>0</v>
      </c>
      <c r="E35" s="348">
        <f t="shared" si="10"/>
        <v>16.666666666666668</v>
      </c>
      <c r="F35" s="348"/>
      <c r="G35" s="347">
        <f t="shared" si="5"/>
        <v>0</v>
      </c>
      <c r="H35" s="347">
        <f t="shared" si="6"/>
        <v>0</v>
      </c>
      <c r="I35" s="347" t="str">
        <f t="shared" si="7"/>
        <v/>
      </c>
      <c r="J35" s="347" t="str">
        <f t="shared" si="8"/>
        <v/>
      </c>
      <c r="T35" s="511"/>
      <c r="U35" s="512"/>
      <c r="V35" s="512"/>
      <c r="W35" s="512"/>
      <c r="X35" s="512"/>
      <c r="Y35" s="512"/>
      <c r="Z35" s="513"/>
    </row>
    <row r="36" spans="1:26" ht="18" customHeight="1" x14ac:dyDescent="0.25">
      <c r="C36" s="28"/>
      <c r="D36" s="28"/>
      <c r="F36" s="28"/>
      <c r="G36" s="28"/>
    </row>
    <row r="37" spans="1:26" ht="18" customHeight="1" x14ac:dyDescent="0.25">
      <c r="C37" s="28"/>
      <c r="D37" s="28"/>
      <c r="F37" s="28"/>
      <c r="G37" s="28"/>
    </row>
    <row r="38" spans="1:26" ht="18" customHeight="1" x14ac:dyDescent="0.25">
      <c r="C38" s="28"/>
      <c r="D38" s="28"/>
      <c r="F38" s="28"/>
      <c r="G38" s="28"/>
    </row>
    <row r="39" spans="1:26" ht="18" customHeight="1" x14ac:dyDescent="0.25">
      <c r="C39" s="28"/>
      <c r="D39" s="28"/>
      <c r="F39" s="28"/>
      <c r="G39" s="28"/>
    </row>
    <row r="40" spans="1:26" ht="18" customHeight="1" x14ac:dyDescent="0.25">
      <c r="C40" s="28"/>
      <c r="D40" s="28"/>
      <c r="F40" s="28"/>
      <c r="G40" s="28"/>
    </row>
    <row r="41" spans="1:26" ht="18" customHeight="1" x14ac:dyDescent="0.25">
      <c r="C41" s="28"/>
      <c r="D41" s="28"/>
      <c r="F41" s="28"/>
      <c r="G41" s="28"/>
    </row>
    <row r="42" spans="1:26" ht="18" customHeight="1" x14ac:dyDescent="0.25">
      <c r="C42" s="28"/>
      <c r="D42" s="28"/>
      <c r="F42" s="28"/>
      <c r="G42" s="28"/>
      <c r="H42" s="28" t="s">
        <v>583</v>
      </c>
      <c r="J42" s="28" t="s">
        <v>584</v>
      </c>
    </row>
    <row r="43" spans="1:26" ht="18" customHeight="1" x14ac:dyDescent="0.25">
      <c r="C43" s="28"/>
      <c r="D43" s="28"/>
      <c r="F43" s="28"/>
      <c r="G43" s="28"/>
      <c r="H43" s="377" t="s">
        <v>13</v>
      </c>
      <c r="I43" s="377" t="s">
        <v>12</v>
      </c>
      <c r="J43" s="377" t="s">
        <v>11</v>
      </c>
    </row>
    <row r="44" spans="1:26" ht="18" customHeight="1" x14ac:dyDescent="0.25">
      <c r="A44" s="4" t="str">
        <f>_xlfn.CONCAT(Config!$B$2," PORCENTAJE DE ",ZOONOSIS!A45," ",Config!$B$3,Config!$C$12," - ",Config!$D$12," ",Config!$E$12)</f>
        <v>RED. MOYOBAMBA: PORCENTAJE DE PERSONAS MORDIDAS QUE INICIAN TRATAMIENTO CON VACUNA ANTIRRABICA  - POR MICROREDES : ENERO - FEBRERO 2024</v>
      </c>
      <c r="C44" s="28"/>
      <c r="D44" s="28"/>
      <c r="F44" s="28"/>
      <c r="G44" s="28"/>
      <c r="H44" s="376">
        <v>10</v>
      </c>
      <c r="I44" s="376"/>
      <c r="J44" s="376">
        <v>5</v>
      </c>
    </row>
    <row r="45" spans="1:26" ht="18" customHeight="1" x14ac:dyDescent="0.25">
      <c r="A45" s="369" t="s">
        <v>647</v>
      </c>
      <c r="C45" s="28"/>
      <c r="D45" s="28"/>
      <c r="F45" s="28"/>
      <c r="G45" s="28"/>
      <c r="H45" s="516" t="s">
        <v>572</v>
      </c>
      <c r="I45" s="517"/>
      <c r="J45" s="518"/>
    </row>
    <row r="46" spans="1:26" ht="63.75" customHeight="1" x14ac:dyDescent="0.25">
      <c r="A46" s="368" t="s">
        <v>2</v>
      </c>
      <c r="B46" s="367" t="s">
        <v>573</v>
      </c>
      <c r="C46" s="367" t="s">
        <v>69</v>
      </c>
      <c r="D46" s="367" t="s">
        <v>648</v>
      </c>
      <c r="E46" s="366" t="s">
        <v>1</v>
      </c>
      <c r="F46" s="343"/>
      <c r="G46" s="365" t="s">
        <v>9</v>
      </c>
      <c r="H46" s="364" t="str">
        <f>"DEFICIENTE &lt; "&amp;$B$3</f>
        <v>DEFICIENTE &lt; 15</v>
      </c>
      <c r="I46" s="364" t="str">
        <f>"PROCESO &gt;= "&amp;$B$3&amp;"  -  &lt; "&amp;$D$3</f>
        <v>PROCESO &gt;= 15  -  &lt; 16.7</v>
      </c>
      <c r="J46" s="364" t="str">
        <f>"OPTIMO &gt;= "&amp;$D$3</f>
        <v>OPTIMO &gt;= 16.7</v>
      </c>
    </row>
    <row r="47" spans="1:26" ht="18" customHeight="1" thickBot="1" x14ac:dyDescent="0.3">
      <c r="A47" s="358" t="s">
        <v>66</v>
      </c>
      <c r="B47" s="357">
        <f>SUM(B48:B56)</f>
        <v>63</v>
      </c>
      <c r="C47" s="357">
        <f>SUM(C48:C56)</f>
        <v>12</v>
      </c>
      <c r="D47" s="357">
        <f>SUM(D48:D56)</f>
        <v>0</v>
      </c>
      <c r="E47" s="347">
        <f>+Config!C9</f>
        <v>16.666666666666668</v>
      </c>
      <c r="F47" s="357"/>
      <c r="G47" s="347">
        <f>IFERROR(ROUND(D47*100/B47,1),0)</f>
        <v>0</v>
      </c>
      <c r="H47" s="347">
        <f>IFERROR(ROUND(IF(G47&lt;$B$3,G47,""),1),"")</f>
        <v>0</v>
      </c>
      <c r="I47" s="347" t="str">
        <f>IFERROR(ROUND(IF(AND(G47&gt;=$B$3,G47&lt;$D$3),G47,""),1),"")</f>
        <v/>
      </c>
      <c r="J47" s="347" t="str">
        <f>IFERROR(ROUND(IF(G47&gt;=$D$3,G47,""),1),"")</f>
        <v/>
      </c>
    </row>
    <row r="48" spans="1:26" ht="18" customHeight="1" thickBot="1" x14ac:dyDescent="0.3">
      <c r="A48" s="351" t="str">
        <f>+A27</f>
        <v>HOSP</v>
      </c>
      <c r="B48" s="370">
        <f>+METAS!$AW$133</f>
        <v>0</v>
      </c>
      <c r="C48" s="350">
        <f>ROUND((B48/12)*Config!$C$6,0)</f>
        <v>0</v>
      </c>
      <c r="D48" s="372">
        <f>+ACUMULADO!$AV$137</f>
        <v>0</v>
      </c>
      <c r="E48" s="348">
        <f>E47</f>
        <v>16.666666666666668</v>
      </c>
      <c r="F48" s="348"/>
      <c r="G48" s="347">
        <f t="shared" ref="G48:G56" si="11">IFERROR(ROUND(D48*100/B48,1),0)</f>
        <v>0</v>
      </c>
      <c r="H48" s="347">
        <f t="shared" ref="H48:H56" si="12">IFERROR(ROUND(IF(G48&lt;$B$3,G48,""),1),"")</f>
        <v>0</v>
      </c>
      <c r="I48" s="347" t="str">
        <f t="shared" ref="I48:I56" si="13">IFERROR(ROUND(IF(AND(G48&gt;=$B$3,G48&lt;$D$3),G48,""),1),"")</f>
        <v/>
      </c>
      <c r="J48" s="347" t="str">
        <f t="shared" ref="J48:J56" si="14">IFERROR(ROUND(IF(G48&gt;=$D$3,G48,""),1),"")</f>
        <v/>
      </c>
    </row>
    <row r="49" spans="1:26" ht="18" customHeight="1" thickBot="1" x14ac:dyDescent="0.3">
      <c r="A49" s="351" t="str">
        <f t="shared" ref="A49:A56" si="15">+A28</f>
        <v>LLUI</v>
      </c>
      <c r="B49" s="370">
        <f>+METAS!$AY$133</f>
        <v>29</v>
      </c>
      <c r="C49" s="350">
        <f>ROUND((B49/12)*Config!$C$6,0)</f>
        <v>5</v>
      </c>
      <c r="D49" s="372">
        <f>+ACUMULADO!$AX$137</f>
        <v>0</v>
      </c>
      <c r="E49" s="348">
        <f>E48</f>
        <v>16.666666666666668</v>
      </c>
      <c r="F49" s="348"/>
      <c r="G49" s="347">
        <f t="shared" si="11"/>
        <v>0</v>
      </c>
      <c r="H49" s="347">
        <f t="shared" si="12"/>
        <v>0</v>
      </c>
      <c r="I49" s="347" t="str">
        <f t="shared" si="13"/>
        <v/>
      </c>
      <c r="J49" s="347" t="str">
        <f t="shared" si="14"/>
        <v/>
      </c>
    </row>
    <row r="50" spans="1:26" ht="18" customHeight="1" thickBot="1" x14ac:dyDescent="0.3">
      <c r="A50" s="351" t="str">
        <f t="shared" si="15"/>
        <v>JERI</v>
      </c>
      <c r="B50" s="370">
        <f>+METAS!$AZ$133</f>
        <v>4</v>
      </c>
      <c r="C50" s="350">
        <f>ROUND((B50/12)*Config!$C$6,0)</f>
        <v>1</v>
      </c>
      <c r="D50" s="372">
        <f>+ACUMULADO!$AY$137</f>
        <v>0</v>
      </c>
      <c r="E50" s="348">
        <f t="shared" ref="E50:E56" si="16">E49</f>
        <v>16.666666666666668</v>
      </c>
      <c r="F50" s="348"/>
      <c r="G50" s="347">
        <f t="shared" si="11"/>
        <v>0</v>
      </c>
      <c r="H50" s="347">
        <f t="shared" si="12"/>
        <v>0</v>
      </c>
      <c r="I50" s="347" t="str">
        <f t="shared" si="13"/>
        <v/>
      </c>
      <c r="J50" s="347" t="str">
        <f t="shared" si="14"/>
        <v/>
      </c>
    </row>
    <row r="51" spans="1:26" s="4" customFormat="1" ht="15.75" thickBot="1" x14ac:dyDescent="0.3">
      <c r="A51" s="351" t="str">
        <f t="shared" si="15"/>
        <v>YANT</v>
      </c>
      <c r="B51" s="370">
        <f>+METAS!$BA$133</f>
        <v>4</v>
      </c>
      <c r="C51" s="350">
        <f>ROUND((B51/12)*Config!$C$6,0)</f>
        <v>1</v>
      </c>
      <c r="D51" s="372">
        <f>+ACUMULADO!$AZ$137</f>
        <v>0</v>
      </c>
      <c r="E51" s="348">
        <f t="shared" si="16"/>
        <v>16.666666666666668</v>
      </c>
      <c r="F51" s="348"/>
      <c r="G51" s="347">
        <f t="shared" si="11"/>
        <v>0</v>
      </c>
      <c r="H51" s="347">
        <f t="shared" si="12"/>
        <v>0</v>
      </c>
      <c r="I51" s="347" t="str">
        <f t="shared" si="13"/>
        <v/>
      </c>
      <c r="J51" s="347" t="str">
        <f t="shared" si="14"/>
        <v/>
      </c>
      <c r="S51" s="352"/>
    </row>
    <row r="52" spans="1:26" ht="18" customHeight="1" thickBot="1" x14ac:dyDescent="0.3">
      <c r="A52" s="351" t="str">
        <f t="shared" si="15"/>
        <v>SORI</v>
      </c>
      <c r="B52" s="370">
        <f>+METAS!$BB$133</f>
        <v>7</v>
      </c>
      <c r="C52" s="350">
        <f>ROUND((B52/12)*Config!$C$6,0)</f>
        <v>1</v>
      </c>
      <c r="D52" s="372">
        <f>+ACUMULADO!$BA$137</f>
        <v>0</v>
      </c>
      <c r="E52" s="348">
        <f t="shared" si="16"/>
        <v>16.666666666666668</v>
      </c>
      <c r="F52" s="348"/>
      <c r="G52" s="347">
        <f t="shared" si="11"/>
        <v>0</v>
      </c>
      <c r="H52" s="347">
        <f t="shared" si="12"/>
        <v>0</v>
      </c>
      <c r="I52" s="347" t="str">
        <f t="shared" si="13"/>
        <v/>
      </c>
      <c r="J52" s="347" t="str">
        <f t="shared" si="14"/>
        <v/>
      </c>
      <c r="K52" s="342"/>
    </row>
    <row r="53" spans="1:26" ht="18" customHeight="1" thickBot="1" x14ac:dyDescent="0.3">
      <c r="A53" s="351" t="str">
        <f t="shared" si="15"/>
        <v>JEPE</v>
      </c>
      <c r="B53" s="370">
        <f>METAS!$BC$133</f>
        <v>6</v>
      </c>
      <c r="C53" s="350">
        <f>ROUND((B53/12)*Config!$C$6,0)</f>
        <v>1</v>
      </c>
      <c r="D53" s="372">
        <f>+ACUMULADO!$BB$137</f>
        <v>0</v>
      </c>
      <c r="E53" s="348">
        <f t="shared" si="16"/>
        <v>16.666666666666668</v>
      </c>
      <c r="F53" s="348"/>
      <c r="G53" s="347">
        <f t="shared" si="11"/>
        <v>0</v>
      </c>
      <c r="H53" s="347">
        <f t="shared" si="12"/>
        <v>0</v>
      </c>
      <c r="I53" s="347" t="str">
        <f t="shared" si="13"/>
        <v/>
      </c>
      <c r="J53" s="347" t="str">
        <f t="shared" si="14"/>
        <v/>
      </c>
      <c r="K53" s="342"/>
      <c r="T53" s="505" t="s">
        <v>575</v>
      </c>
      <c r="U53" s="506"/>
      <c r="V53" s="506"/>
      <c r="W53" s="506"/>
      <c r="X53" s="506"/>
      <c r="Y53" s="506"/>
      <c r="Z53" s="507"/>
    </row>
    <row r="54" spans="1:26" ht="18" customHeight="1" thickBot="1" x14ac:dyDescent="0.3">
      <c r="A54" s="351" t="str">
        <f t="shared" si="15"/>
        <v>ROQU</v>
      </c>
      <c r="B54" s="370">
        <f>+METAS!$BD$133</f>
        <v>3</v>
      </c>
      <c r="C54" s="350">
        <f>ROUND((B54/12)*Config!$C$6,0)</f>
        <v>1</v>
      </c>
      <c r="D54" s="372">
        <f>+ACUMULADO!$BC$137</f>
        <v>0</v>
      </c>
      <c r="E54" s="348">
        <f t="shared" si="16"/>
        <v>16.666666666666668</v>
      </c>
      <c r="F54" s="348"/>
      <c r="G54" s="347">
        <f t="shared" si="11"/>
        <v>0</v>
      </c>
      <c r="H54" s="347">
        <f t="shared" si="12"/>
        <v>0</v>
      </c>
      <c r="I54" s="347" t="str">
        <f t="shared" si="13"/>
        <v/>
      </c>
      <c r="J54" s="347" t="str">
        <f t="shared" si="14"/>
        <v/>
      </c>
      <c r="K54" s="342"/>
      <c r="T54" s="508"/>
      <c r="U54" s="509"/>
      <c r="V54" s="509"/>
      <c r="W54" s="509"/>
      <c r="X54" s="509"/>
      <c r="Y54" s="509"/>
      <c r="Z54" s="510"/>
    </row>
    <row r="55" spans="1:26" ht="18" customHeight="1" thickBot="1" x14ac:dyDescent="0.3">
      <c r="A55" s="351" t="str">
        <f t="shared" si="15"/>
        <v>CALZ</v>
      </c>
      <c r="B55" s="370">
        <f>+METAS!$BE$133</f>
        <v>5</v>
      </c>
      <c r="C55" s="350">
        <f>ROUND((B55/12)*Config!$C$6,0)</f>
        <v>1</v>
      </c>
      <c r="D55" s="372">
        <f>+ACUMULADO!$BD$137</f>
        <v>0</v>
      </c>
      <c r="E55" s="348">
        <f t="shared" si="16"/>
        <v>16.666666666666668</v>
      </c>
      <c r="F55" s="348"/>
      <c r="G55" s="347">
        <f t="shared" si="11"/>
        <v>0</v>
      </c>
      <c r="H55" s="347">
        <f t="shared" si="12"/>
        <v>0</v>
      </c>
      <c r="I55" s="347" t="str">
        <f t="shared" si="13"/>
        <v/>
      </c>
      <c r="J55" s="347" t="str">
        <f t="shared" si="14"/>
        <v/>
      </c>
      <c r="K55" s="342"/>
      <c r="T55" s="508"/>
      <c r="U55" s="509"/>
      <c r="V55" s="509"/>
      <c r="W55" s="509"/>
      <c r="X55" s="509"/>
      <c r="Y55" s="509"/>
      <c r="Z55" s="510"/>
    </row>
    <row r="56" spans="1:26" ht="18" customHeight="1" thickBot="1" x14ac:dyDescent="0.3">
      <c r="A56" s="351" t="str">
        <f t="shared" si="15"/>
        <v>PUEB</v>
      </c>
      <c r="B56" s="370">
        <f>+METAS!$BF$133</f>
        <v>5</v>
      </c>
      <c r="C56" s="350">
        <f>ROUND((B56/12)*Config!$C$6,0)</f>
        <v>1</v>
      </c>
      <c r="D56" s="372">
        <f>+ACUMULADO!$BE$137</f>
        <v>0</v>
      </c>
      <c r="E56" s="348">
        <f t="shared" si="16"/>
        <v>16.666666666666668</v>
      </c>
      <c r="F56" s="348"/>
      <c r="G56" s="347">
        <f t="shared" si="11"/>
        <v>0</v>
      </c>
      <c r="H56" s="347">
        <f t="shared" si="12"/>
        <v>0</v>
      </c>
      <c r="I56" s="347" t="str">
        <f t="shared" si="13"/>
        <v/>
      </c>
      <c r="J56" s="347" t="str">
        <f t="shared" si="14"/>
        <v/>
      </c>
      <c r="K56" s="342"/>
      <c r="T56" s="511"/>
      <c r="U56" s="512"/>
      <c r="V56" s="512"/>
      <c r="W56" s="512"/>
      <c r="X56" s="512"/>
      <c r="Y56" s="512"/>
      <c r="Z56" s="513"/>
    </row>
    <row r="57" spans="1:26" ht="18" customHeight="1" x14ac:dyDescent="0.25">
      <c r="F57" s="28"/>
      <c r="G57" s="28"/>
      <c r="K57" s="342"/>
    </row>
    <row r="58" spans="1:26" ht="18" customHeight="1" x14ac:dyDescent="0.25">
      <c r="F58" s="28"/>
      <c r="G58" s="28"/>
      <c r="K58" s="342"/>
    </row>
    <row r="59" spans="1:26" ht="18" customHeight="1" x14ac:dyDescent="0.25">
      <c r="F59" s="28"/>
      <c r="G59" s="28"/>
      <c r="K59" s="342"/>
    </row>
    <row r="60" spans="1:26" ht="18" customHeight="1" x14ac:dyDescent="0.25">
      <c r="K60" s="342"/>
    </row>
    <row r="61" spans="1:26" ht="18" customHeight="1" x14ac:dyDescent="0.25"/>
    <row r="62" spans="1:26" ht="18" customHeight="1" x14ac:dyDescent="0.25">
      <c r="C62" s="28"/>
      <c r="D62" s="28"/>
      <c r="F62" s="28"/>
      <c r="G62" s="28"/>
    </row>
    <row r="63" spans="1:26" ht="18" customHeight="1" x14ac:dyDescent="0.25">
      <c r="C63" s="28"/>
      <c r="D63" s="28"/>
      <c r="F63" s="28"/>
      <c r="G63" s="28"/>
    </row>
    <row r="64" spans="1:26" ht="18" customHeight="1" x14ac:dyDescent="0.25">
      <c r="C64" s="28"/>
      <c r="D64" s="28"/>
      <c r="F64" s="28"/>
      <c r="G64" s="28"/>
    </row>
    <row r="65" spans="1:26" ht="18" customHeight="1" x14ac:dyDescent="0.25">
      <c r="C65" s="28"/>
      <c r="D65" s="28"/>
      <c r="F65" s="28"/>
      <c r="G65" s="28"/>
    </row>
    <row r="66" spans="1:26" ht="18" customHeight="1" x14ac:dyDescent="0.25">
      <c r="A66" s="4" t="str">
        <f>_xlfn.CONCAT(Config!$B$2," PORCENTAJE DE ",ZOONOSIS!A67," ",Config!$B$3,Config!$C$12," - ",Config!$D$12," ",Config!$E$12)</f>
        <v>RED. MOYOBAMBA: PORCENTAJE DE MUESTRAS CANINAS REMITIDAS AL LABORATORIO - POR MICROREDES : ENERO - FEBRERO 2024</v>
      </c>
      <c r="C66" s="28"/>
      <c r="D66" s="28"/>
      <c r="F66" s="28"/>
      <c r="G66" s="28"/>
    </row>
    <row r="67" spans="1:26" ht="18" customHeight="1" x14ac:dyDescent="0.25">
      <c r="A67" s="369" t="s">
        <v>649</v>
      </c>
      <c r="C67" s="28"/>
      <c r="D67" s="28"/>
      <c r="F67" s="28"/>
      <c r="G67" s="28"/>
      <c r="H67" s="515" t="s">
        <v>572</v>
      </c>
      <c r="I67" s="515"/>
      <c r="J67" s="515"/>
    </row>
    <row r="68" spans="1:26" s="4" customFormat="1" ht="48" customHeight="1" x14ac:dyDescent="0.25">
      <c r="A68" s="368" t="s">
        <v>2</v>
      </c>
      <c r="B68" s="367" t="s">
        <v>573</v>
      </c>
      <c r="C68" s="367" t="s">
        <v>69</v>
      </c>
      <c r="D68" s="367" t="s">
        <v>650</v>
      </c>
      <c r="E68" s="366" t="s">
        <v>1</v>
      </c>
      <c r="F68" s="343"/>
      <c r="G68" s="365" t="s">
        <v>9</v>
      </c>
      <c r="H68" s="364" t="str">
        <f>"DEFICIENTE &lt; "&amp;$B$3</f>
        <v>DEFICIENTE &lt; 15</v>
      </c>
      <c r="I68" s="364" t="str">
        <f>"PROCESO &gt;= "&amp;$B$3&amp;"  -  &lt; "&amp;$D$3</f>
        <v>PROCESO &gt;= 15  -  &lt; 16.7</v>
      </c>
      <c r="J68" s="364" t="str">
        <f>"OPTIMO &gt;= "&amp;$D$3</f>
        <v>OPTIMO &gt;= 16.7</v>
      </c>
      <c r="S68" s="352"/>
    </row>
    <row r="69" spans="1:26" ht="18" customHeight="1" thickBot="1" x14ac:dyDescent="0.3">
      <c r="A69" s="358" t="s">
        <v>66</v>
      </c>
      <c r="B69" s="357">
        <f>SUM(B70:B78)</f>
        <v>73</v>
      </c>
      <c r="C69" s="357">
        <f>SUM(C70:C78)</f>
        <v>11</v>
      </c>
      <c r="D69" s="357">
        <f>SUM(D70:D78)</f>
        <v>0</v>
      </c>
      <c r="E69" s="347">
        <f>+Config!C9</f>
        <v>16.666666666666668</v>
      </c>
      <c r="F69" s="357"/>
      <c r="G69" s="357">
        <f>IFERROR(ROUND(D69*100/B69,1),0)</f>
        <v>0</v>
      </c>
      <c r="H69" s="347">
        <f>IFERROR(ROUND(IF(G69&lt;$B$3,G69,""),1),"")</f>
        <v>0</v>
      </c>
      <c r="I69" s="347" t="str">
        <f>IFERROR(ROUND(IF(AND(G69&gt;=$B$3,G69&lt;$D$3),G69,""),1),"")</f>
        <v/>
      </c>
      <c r="J69" s="347" t="str">
        <f>IFERROR(ROUND(IF(G69&gt;=$D$3,G69,""),1),"")</f>
        <v/>
      </c>
    </row>
    <row r="70" spans="1:26" ht="18" customHeight="1" thickBot="1" x14ac:dyDescent="0.3">
      <c r="A70" s="351" t="str">
        <f t="shared" ref="A70:A78" si="17">A48</f>
        <v>HOSP</v>
      </c>
      <c r="B70" s="370">
        <f>+METAS!$AW$134</f>
        <v>0</v>
      </c>
      <c r="C70" s="350">
        <f>ROUND((B70/12)*Config!$C$6,0)</f>
        <v>0</v>
      </c>
      <c r="D70" s="372">
        <f>+ACUMULADO!$AV$138</f>
        <v>0</v>
      </c>
      <c r="E70" s="380">
        <f>E69</f>
        <v>16.666666666666668</v>
      </c>
      <c r="F70" s="350"/>
      <c r="G70" s="357">
        <f t="shared" ref="G70:G78" si="18">IFERROR(ROUND(D70*100/B70,1),0)</f>
        <v>0</v>
      </c>
      <c r="H70" s="347">
        <f t="shared" ref="H70:H78" si="19">IFERROR(ROUND(IF(G70&lt;$B$3,G70,""),1),"")</f>
        <v>0</v>
      </c>
      <c r="I70" s="347" t="str">
        <f t="shared" ref="I70:I78" si="20">IFERROR(ROUND(IF(AND(G70&gt;=$B$3,G70&lt;$D$3),G70,""),1),"")</f>
        <v/>
      </c>
      <c r="J70" s="347" t="str">
        <f t="shared" ref="J70:J78" si="21">IFERROR(ROUND(IF(G70&gt;=$D$3,G70,""),1),"")</f>
        <v/>
      </c>
    </row>
    <row r="71" spans="1:26" ht="18" customHeight="1" thickBot="1" x14ac:dyDescent="0.3">
      <c r="A71" s="351" t="str">
        <f t="shared" si="17"/>
        <v>LLUI</v>
      </c>
      <c r="B71" s="370">
        <f>+METAS!$AY$134</f>
        <v>19</v>
      </c>
      <c r="C71" s="350">
        <f>ROUND((B71/12)*Config!$C$6,0)</f>
        <v>3</v>
      </c>
      <c r="D71" s="372">
        <f>+ACUMULADO!$AX$138</f>
        <v>0</v>
      </c>
      <c r="E71" s="348">
        <f>E70</f>
        <v>16.666666666666668</v>
      </c>
      <c r="F71" s="350"/>
      <c r="G71" s="357">
        <f t="shared" si="18"/>
        <v>0</v>
      </c>
      <c r="H71" s="347">
        <f t="shared" si="19"/>
        <v>0</v>
      </c>
      <c r="I71" s="347" t="str">
        <f t="shared" si="20"/>
        <v/>
      </c>
      <c r="J71" s="347" t="str">
        <f t="shared" si="21"/>
        <v/>
      </c>
    </row>
    <row r="72" spans="1:26" ht="18" customHeight="1" thickBot="1" x14ac:dyDescent="0.3">
      <c r="A72" s="351" t="str">
        <f t="shared" si="17"/>
        <v>JERI</v>
      </c>
      <c r="B72" s="370">
        <f>+METAS!$AZ$134</f>
        <v>6</v>
      </c>
      <c r="C72" s="350">
        <f>ROUND((B72/12)*Config!$C$6,0)</f>
        <v>1</v>
      </c>
      <c r="D72" s="372">
        <f>+ACUMULADO!$AY$138</f>
        <v>0</v>
      </c>
      <c r="E72" s="348">
        <f t="shared" ref="E72:E78" si="22">E71</f>
        <v>16.666666666666668</v>
      </c>
      <c r="F72" s="350"/>
      <c r="G72" s="357">
        <f t="shared" si="18"/>
        <v>0</v>
      </c>
      <c r="H72" s="347">
        <f t="shared" si="19"/>
        <v>0</v>
      </c>
      <c r="I72" s="347" t="str">
        <f t="shared" si="20"/>
        <v/>
      </c>
      <c r="J72" s="347" t="str">
        <f t="shared" si="21"/>
        <v/>
      </c>
      <c r="T72" s="505" t="s">
        <v>575</v>
      </c>
      <c r="U72" s="506"/>
      <c r="V72" s="506"/>
      <c r="W72" s="506"/>
      <c r="X72" s="506"/>
      <c r="Y72" s="506"/>
      <c r="Z72" s="507"/>
    </row>
    <row r="73" spans="1:26" ht="18" customHeight="1" thickBot="1" x14ac:dyDescent="0.3">
      <c r="A73" s="351" t="str">
        <f t="shared" si="17"/>
        <v>YANT</v>
      </c>
      <c r="B73" s="370">
        <f>+METAS!$BA$134</f>
        <v>7</v>
      </c>
      <c r="C73" s="350">
        <f>ROUND((B73/12)*Config!$C$6,0)</f>
        <v>1</v>
      </c>
      <c r="D73" s="372">
        <f>+ACUMULADO!$AZ$138</f>
        <v>0</v>
      </c>
      <c r="E73" s="348">
        <f t="shared" si="22"/>
        <v>16.666666666666668</v>
      </c>
      <c r="F73" s="350"/>
      <c r="G73" s="357">
        <f t="shared" si="18"/>
        <v>0</v>
      </c>
      <c r="H73" s="347">
        <f t="shared" si="19"/>
        <v>0</v>
      </c>
      <c r="I73" s="347" t="str">
        <f t="shared" si="20"/>
        <v/>
      </c>
      <c r="J73" s="347" t="str">
        <f t="shared" si="21"/>
        <v/>
      </c>
      <c r="T73" s="508"/>
      <c r="U73" s="509"/>
      <c r="V73" s="509"/>
      <c r="W73" s="509"/>
      <c r="X73" s="509"/>
      <c r="Y73" s="509"/>
      <c r="Z73" s="510"/>
    </row>
    <row r="74" spans="1:26" ht="18" customHeight="1" thickBot="1" x14ac:dyDescent="0.3">
      <c r="A74" s="351" t="str">
        <f t="shared" si="17"/>
        <v>SORI</v>
      </c>
      <c r="B74" s="370">
        <f>+METAS!$BB$134</f>
        <v>13</v>
      </c>
      <c r="C74" s="350">
        <f>ROUND((B74/12)*Config!$C$6,0)</f>
        <v>2</v>
      </c>
      <c r="D74" s="372">
        <f>+ACUMULADO!$BA$138</f>
        <v>0</v>
      </c>
      <c r="E74" s="348">
        <f t="shared" si="22"/>
        <v>16.666666666666668</v>
      </c>
      <c r="F74" s="350"/>
      <c r="G74" s="357">
        <f t="shared" si="18"/>
        <v>0</v>
      </c>
      <c r="H74" s="347">
        <f t="shared" si="19"/>
        <v>0</v>
      </c>
      <c r="I74" s="347" t="str">
        <f t="shared" si="20"/>
        <v/>
      </c>
      <c r="J74" s="347" t="str">
        <f t="shared" si="21"/>
        <v/>
      </c>
      <c r="T74" s="508"/>
      <c r="U74" s="509"/>
      <c r="V74" s="509"/>
      <c r="W74" s="509"/>
      <c r="X74" s="509"/>
      <c r="Y74" s="509"/>
      <c r="Z74" s="510"/>
    </row>
    <row r="75" spans="1:26" ht="18" customHeight="1" thickBot="1" x14ac:dyDescent="0.3">
      <c r="A75" s="351" t="str">
        <f t="shared" si="17"/>
        <v>JEPE</v>
      </c>
      <c r="B75" s="370">
        <f>METAS!$BC$134</f>
        <v>8</v>
      </c>
      <c r="C75" s="350">
        <f>ROUND((B75/12)*Config!$C$6,0)</f>
        <v>1</v>
      </c>
      <c r="D75" s="372">
        <f>+ACUMULADO!$BB$138</f>
        <v>0</v>
      </c>
      <c r="E75" s="348">
        <f t="shared" si="22"/>
        <v>16.666666666666668</v>
      </c>
      <c r="F75" s="350"/>
      <c r="G75" s="357">
        <f t="shared" si="18"/>
        <v>0</v>
      </c>
      <c r="H75" s="347">
        <f t="shared" si="19"/>
        <v>0</v>
      </c>
      <c r="I75" s="347" t="str">
        <f t="shared" si="20"/>
        <v/>
      </c>
      <c r="J75" s="347" t="str">
        <f t="shared" si="21"/>
        <v/>
      </c>
      <c r="T75" s="511"/>
      <c r="U75" s="512"/>
      <c r="V75" s="512"/>
      <c r="W75" s="512"/>
      <c r="X75" s="512"/>
      <c r="Y75" s="512"/>
      <c r="Z75" s="513"/>
    </row>
    <row r="76" spans="1:26" ht="18" customHeight="1" thickBot="1" x14ac:dyDescent="0.3">
      <c r="A76" s="351" t="str">
        <f t="shared" si="17"/>
        <v>ROQU</v>
      </c>
      <c r="B76" s="370">
        <f>+METAS!$BD$134</f>
        <v>6</v>
      </c>
      <c r="C76" s="350">
        <f>ROUND((B76/12)*Config!$C$6,0)</f>
        <v>1</v>
      </c>
      <c r="D76" s="372">
        <f>+ACUMULADO!$BC$138</f>
        <v>0</v>
      </c>
      <c r="E76" s="348">
        <f t="shared" si="22"/>
        <v>16.666666666666668</v>
      </c>
      <c r="F76" s="350"/>
      <c r="G76" s="357">
        <f t="shared" si="18"/>
        <v>0</v>
      </c>
      <c r="H76" s="347">
        <f t="shared" si="19"/>
        <v>0</v>
      </c>
      <c r="I76" s="347" t="str">
        <f t="shared" si="20"/>
        <v/>
      </c>
      <c r="J76" s="347" t="str">
        <f t="shared" si="21"/>
        <v/>
      </c>
    </row>
    <row r="77" spans="1:26" ht="18" customHeight="1" thickBot="1" x14ac:dyDescent="0.3">
      <c r="A77" s="351" t="str">
        <f t="shared" si="17"/>
        <v>CALZ</v>
      </c>
      <c r="B77" s="370">
        <f>+METAS!$BE$134</f>
        <v>7</v>
      </c>
      <c r="C77" s="350">
        <f>ROUND((B77/12)*Config!$C$6,0)</f>
        <v>1</v>
      </c>
      <c r="D77" s="372">
        <f>+ACUMULADO!$BD$138</f>
        <v>0</v>
      </c>
      <c r="E77" s="348">
        <f t="shared" si="22"/>
        <v>16.666666666666668</v>
      </c>
      <c r="F77" s="350"/>
      <c r="G77" s="357">
        <f t="shared" si="18"/>
        <v>0</v>
      </c>
      <c r="H77" s="347">
        <f t="shared" si="19"/>
        <v>0</v>
      </c>
      <c r="I77" s="347" t="str">
        <f t="shared" si="20"/>
        <v/>
      </c>
      <c r="J77" s="347" t="str">
        <f t="shared" si="21"/>
        <v/>
      </c>
    </row>
    <row r="78" spans="1:26" ht="18" customHeight="1" thickBot="1" x14ac:dyDescent="0.3">
      <c r="A78" s="351" t="str">
        <f t="shared" si="17"/>
        <v>PUEB</v>
      </c>
      <c r="B78" s="370">
        <f>+METAS!$BF$134</f>
        <v>7</v>
      </c>
      <c r="C78" s="350">
        <f>ROUND((B78/12)*Config!$C$6,0)</f>
        <v>1</v>
      </c>
      <c r="D78" s="372">
        <f>+ACUMULADO!$BE$138</f>
        <v>0</v>
      </c>
      <c r="E78" s="348">
        <f t="shared" si="22"/>
        <v>16.666666666666668</v>
      </c>
      <c r="F78" s="350"/>
      <c r="G78" s="357">
        <f t="shared" si="18"/>
        <v>0</v>
      </c>
      <c r="H78" s="347">
        <f t="shared" si="19"/>
        <v>0</v>
      </c>
      <c r="I78" s="347" t="str">
        <f t="shared" si="20"/>
        <v/>
      </c>
      <c r="J78" s="347" t="str">
        <f t="shared" si="21"/>
        <v/>
      </c>
    </row>
    <row r="79" spans="1:26" ht="18" customHeight="1" x14ac:dyDescent="0.25">
      <c r="C79" s="28"/>
      <c r="D79" s="28"/>
      <c r="F79" s="28"/>
      <c r="G79" s="28"/>
    </row>
    <row r="80" spans="1:26" ht="18" customHeight="1" x14ac:dyDescent="0.25">
      <c r="C80" s="28"/>
      <c r="D80" s="28"/>
      <c r="F80" s="28"/>
      <c r="G80" s="28"/>
      <c r="J80" s="381"/>
    </row>
    <row r="81" spans="1:26" ht="18" customHeight="1" x14ac:dyDescent="0.25">
      <c r="C81" s="28"/>
      <c r="D81" s="28"/>
      <c r="F81" s="28"/>
      <c r="G81" s="28"/>
    </row>
    <row r="82" spans="1:26" ht="18" customHeight="1" x14ac:dyDescent="0.25">
      <c r="C82" s="28"/>
      <c r="D82" s="28"/>
      <c r="F82" s="28"/>
      <c r="G82" s="28"/>
    </row>
    <row r="83" spans="1:26" ht="18" customHeight="1" x14ac:dyDescent="0.25">
      <c r="C83" s="28"/>
      <c r="D83" s="28"/>
      <c r="F83" s="28"/>
      <c r="G83" s="28"/>
    </row>
    <row r="84" spans="1:26" ht="18" customHeight="1" x14ac:dyDescent="0.25">
      <c r="C84" s="28"/>
      <c r="D84" s="28"/>
      <c r="F84" s="28"/>
      <c r="G84" s="28"/>
    </row>
    <row r="85" spans="1:26" ht="18" customHeight="1" x14ac:dyDescent="0.25">
      <c r="A85" s="4" t="str">
        <f>_xlfn.CONCAT(Config!$B$2," PORCENTAJE DE ",ZOONOSIS!A86," ",Config!$B$3,Config!$C$12," - ",Config!$D$12," ",Config!$E$12)</f>
        <v>RED. MOYOBAMBA: PORCENTAJE DE CANES VACUNADOS - POR MICROREDES : ENERO - FEBRERO 2024</v>
      </c>
      <c r="C85" s="28"/>
      <c r="D85" s="28"/>
      <c r="F85" s="28"/>
      <c r="G85" s="28"/>
    </row>
    <row r="86" spans="1:26" ht="18" customHeight="1" x14ac:dyDescent="0.25">
      <c r="A86" s="369" t="s">
        <v>651</v>
      </c>
      <c r="C86" s="28"/>
      <c r="D86" s="28"/>
      <c r="F86" s="28"/>
      <c r="G86" s="28"/>
      <c r="H86" s="515" t="s">
        <v>572</v>
      </c>
      <c r="I86" s="515"/>
      <c r="J86" s="515"/>
    </row>
    <row r="87" spans="1:26" s="4" customFormat="1" ht="46.5" customHeight="1" x14ac:dyDescent="0.25">
      <c r="A87" s="379" t="s">
        <v>2</v>
      </c>
      <c r="B87" s="367" t="s">
        <v>573</v>
      </c>
      <c r="C87" s="367" t="s">
        <v>69</v>
      </c>
      <c r="D87" s="367" t="s">
        <v>651</v>
      </c>
      <c r="E87" s="366" t="s">
        <v>1</v>
      </c>
      <c r="F87" s="343"/>
      <c r="G87" s="365" t="s">
        <v>9</v>
      </c>
      <c r="H87" s="364" t="str">
        <f>"DEFICIENTE &lt; "&amp;$B$3</f>
        <v>DEFICIENTE &lt; 15</v>
      </c>
      <c r="I87" s="364" t="str">
        <f>"PROCESO &gt;= "&amp;$B$3&amp;"  -  &lt; "&amp;$D$3</f>
        <v>PROCESO &gt;= 15  -  &lt; 16.7</v>
      </c>
      <c r="J87" s="364" t="str">
        <f>"OPTIMO &gt;= "&amp;$D$3</f>
        <v>OPTIMO &gt;= 16.7</v>
      </c>
      <c r="S87" s="352"/>
    </row>
    <row r="88" spans="1:26" ht="18" customHeight="1" thickBot="1" x14ac:dyDescent="0.3">
      <c r="A88" s="358" t="s">
        <v>66</v>
      </c>
      <c r="B88" s="357">
        <f>SUM(B89:B97)</f>
        <v>13437</v>
      </c>
      <c r="C88" s="357">
        <f>SUM(C89:C97)</f>
        <v>2240</v>
      </c>
      <c r="D88" s="357">
        <f>SUM(D89:D97)</f>
        <v>0</v>
      </c>
      <c r="E88" s="347">
        <f>+Config!C9</f>
        <v>16.666666666666668</v>
      </c>
      <c r="F88" s="357"/>
      <c r="G88" s="347">
        <f>IFERROR(ROUND(D88*100/B88,1),0)</f>
        <v>0</v>
      </c>
      <c r="H88" s="347">
        <f>IFERROR(ROUND(IF(G88&lt;$B$3,G88,""),1),"")</f>
        <v>0</v>
      </c>
      <c r="I88" s="347" t="str">
        <f>IFERROR(ROUND(IF(AND(G88&gt;=$B$3,G88&lt;$D$3),G88,""),1),"")</f>
        <v/>
      </c>
      <c r="J88" s="347" t="str">
        <f>IFERROR(ROUND(IF(G88&gt;=$D$3,G88,""),1),"")</f>
        <v/>
      </c>
    </row>
    <row r="89" spans="1:26" ht="18" customHeight="1" thickBot="1" x14ac:dyDescent="0.3">
      <c r="A89" s="351" t="str">
        <f t="shared" ref="A89:A97" si="23">A70</f>
        <v>HOSP</v>
      </c>
      <c r="B89" s="370">
        <f>+METAS!$AW$135</f>
        <v>0</v>
      </c>
      <c r="C89" s="350">
        <f>ROUND((B89/12)*Config!$C$6,0)</f>
        <v>0</v>
      </c>
      <c r="D89" s="372">
        <f>+ACUMULADO!$AV$139</f>
        <v>0</v>
      </c>
      <c r="E89" s="380">
        <f>E88</f>
        <v>16.666666666666668</v>
      </c>
      <c r="F89" s="348"/>
      <c r="G89" s="347">
        <f t="shared" ref="G89:G97" si="24">IFERROR(ROUND(D89*100/B89,1),0)</f>
        <v>0</v>
      </c>
      <c r="H89" s="347">
        <f t="shared" ref="H89:H97" si="25">IFERROR(ROUND(IF(G89&lt;$B$3,G89,""),1),"")</f>
        <v>0</v>
      </c>
      <c r="I89" s="347" t="str">
        <f t="shared" ref="I89:I97" si="26">IFERROR(ROUND(IF(AND(G89&gt;=$B$3,G89&lt;$D$3),G89,""),1),"")</f>
        <v/>
      </c>
      <c r="J89" s="347" t="str">
        <f t="shared" ref="J89:J97" si="27">IFERROR(ROUND(IF(G89&gt;=$D$3,G89,""),1),"")</f>
        <v/>
      </c>
    </row>
    <row r="90" spans="1:26" ht="18" customHeight="1" thickBot="1" x14ac:dyDescent="0.3">
      <c r="A90" s="351" t="str">
        <f t="shared" si="23"/>
        <v>LLUI</v>
      </c>
      <c r="B90" s="370">
        <f>+METAS!$AY$135</f>
        <v>5902</v>
      </c>
      <c r="C90" s="350">
        <f>ROUND((B90/12)*Config!$C$6,0)</f>
        <v>984</v>
      </c>
      <c r="D90" s="372">
        <f>+ACUMULADO!$AX$139</f>
        <v>0</v>
      </c>
      <c r="E90" s="348">
        <f>E89</f>
        <v>16.666666666666668</v>
      </c>
      <c r="F90" s="348"/>
      <c r="G90" s="347">
        <f t="shared" si="24"/>
        <v>0</v>
      </c>
      <c r="H90" s="347">
        <f t="shared" si="25"/>
        <v>0</v>
      </c>
      <c r="I90" s="347" t="str">
        <f t="shared" si="26"/>
        <v/>
      </c>
      <c r="J90" s="347" t="str">
        <f t="shared" si="27"/>
        <v/>
      </c>
    </row>
    <row r="91" spans="1:26" ht="18" customHeight="1" thickBot="1" x14ac:dyDescent="0.3">
      <c r="A91" s="351" t="str">
        <f t="shared" si="23"/>
        <v>JERI</v>
      </c>
      <c r="B91" s="370">
        <f>+METAS!$AZ$135</f>
        <v>511</v>
      </c>
      <c r="C91" s="350">
        <f>ROUND((B91/12)*Config!$C$6,0)</f>
        <v>85</v>
      </c>
      <c r="D91" s="372">
        <f>+ACUMULADO!$AY$139</f>
        <v>0</v>
      </c>
      <c r="E91" s="348">
        <f t="shared" ref="E91:E97" si="28">E90</f>
        <v>16.666666666666668</v>
      </c>
      <c r="F91" s="348"/>
      <c r="G91" s="347">
        <f t="shared" si="24"/>
        <v>0</v>
      </c>
      <c r="H91" s="347">
        <f t="shared" si="25"/>
        <v>0</v>
      </c>
      <c r="I91" s="347" t="str">
        <f t="shared" si="26"/>
        <v/>
      </c>
      <c r="J91" s="347" t="str">
        <f t="shared" si="27"/>
        <v/>
      </c>
    </row>
    <row r="92" spans="1:26" ht="18" customHeight="1" thickBot="1" x14ac:dyDescent="0.3">
      <c r="A92" s="351" t="str">
        <f t="shared" si="23"/>
        <v>YANT</v>
      </c>
      <c r="B92" s="370">
        <f>+METAS!$BA$135</f>
        <v>1023</v>
      </c>
      <c r="C92" s="350">
        <f>ROUND((B92/12)*Config!$C$6,0)</f>
        <v>171</v>
      </c>
      <c r="D92" s="372">
        <f>+ACUMULADO!$AZ$139</f>
        <v>0</v>
      </c>
      <c r="E92" s="348">
        <f t="shared" si="28"/>
        <v>16.666666666666668</v>
      </c>
      <c r="F92" s="348"/>
      <c r="G92" s="347">
        <f t="shared" si="24"/>
        <v>0</v>
      </c>
      <c r="H92" s="347">
        <f t="shared" si="25"/>
        <v>0</v>
      </c>
      <c r="I92" s="347" t="str">
        <f t="shared" si="26"/>
        <v/>
      </c>
      <c r="J92" s="347" t="str">
        <f t="shared" si="27"/>
        <v/>
      </c>
    </row>
    <row r="93" spans="1:26" ht="18" customHeight="1" thickBot="1" x14ac:dyDescent="0.3">
      <c r="A93" s="351" t="str">
        <f t="shared" si="23"/>
        <v>SORI</v>
      </c>
      <c r="B93" s="370">
        <f>+METAS!$BB$135</f>
        <v>2502</v>
      </c>
      <c r="C93" s="350">
        <f>ROUND((B93/12)*Config!$C$6,0)</f>
        <v>417</v>
      </c>
      <c r="D93" s="372">
        <f>+ACUMULADO!$BA$139</f>
        <v>0</v>
      </c>
      <c r="E93" s="348">
        <f t="shared" si="28"/>
        <v>16.666666666666668</v>
      </c>
      <c r="F93" s="348"/>
      <c r="G93" s="347">
        <f t="shared" si="24"/>
        <v>0</v>
      </c>
      <c r="H93" s="347">
        <f t="shared" si="25"/>
        <v>0</v>
      </c>
      <c r="I93" s="347" t="str">
        <f t="shared" si="26"/>
        <v/>
      </c>
      <c r="J93" s="347" t="str">
        <f t="shared" si="27"/>
        <v/>
      </c>
      <c r="T93" s="505" t="s">
        <v>575</v>
      </c>
      <c r="U93" s="506"/>
      <c r="V93" s="506"/>
      <c r="W93" s="506"/>
      <c r="X93" s="506"/>
      <c r="Y93" s="506"/>
      <c r="Z93" s="507"/>
    </row>
    <row r="94" spans="1:26" ht="18" customHeight="1" thickBot="1" x14ac:dyDescent="0.3">
      <c r="A94" s="351" t="str">
        <f t="shared" si="23"/>
        <v>JEPE</v>
      </c>
      <c r="B94" s="370">
        <f>METAS!$BC$135</f>
        <v>990</v>
      </c>
      <c r="C94" s="350">
        <f>ROUND((B94/12)*Config!$C$6,0)</f>
        <v>165</v>
      </c>
      <c r="D94" s="372">
        <f>+ACUMULADO!$BB$139</f>
        <v>0</v>
      </c>
      <c r="E94" s="348">
        <f t="shared" si="28"/>
        <v>16.666666666666668</v>
      </c>
      <c r="F94" s="348"/>
      <c r="G94" s="347">
        <f t="shared" si="24"/>
        <v>0</v>
      </c>
      <c r="H94" s="347">
        <f t="shared" si="25"/>
        <v>0</v>
      </c>
      <c r="I94" s="347" t="str">
        <f t="shared" si="26"/>
        <v/>
      </c>
      <c r="J94" s="347" t="str">
        <f t="shared" si="27"/>
        <v/>
      </c>
      <c r="T94" s="508"/>
      <c r="U94" s="509"/>
      <c r="V94" s="509"/>
      <c r="W94" s="509"/>
      <c r="X94" s="509"/>
      <c r="Y94" s="509"/>
      <c r="Z94" s="510"/>
    </row>
    <row r="95" spans="1:26" ht="18" customHeight="1" thickBot="1" x14ac:dyDescent="0.3">
      <c r="A95" s="351" t="str">
        <f t="shared" si="23"/>
        <v>ROQU</v>
      </c>
      <c r="B95" s="370">
        <f>+METAS!$BD$135</f>
        <v>870</v>
      </c>
      <c r="C95" s="350">
        <f>ROUND((B95/12)*Config!$C$6,0)</f>
        <v>145</v>
      </c>
      <c r="D95" s="372">
        <f>+ACUMULADO!$BC$139</f>
        <v>0</v>
      </c>
      <c r="E95" s="348">
        <f t="shared" si="28"/>
        <v>16.666666666666668</v>
      </c>
      <c r="F95" s="348"/>
      <c r="G95" s="347">
        <f t="shared" si="24"/>
        <v>0</v>
      </c>
      <c r="H95" s="347">
        <f t="shared" si="25"/>
        <v>0</v>
      </c>
      <c r="I95" s="347" t="str">
        <f t="shared" si="26"/>
        <v/>
      </c>
      <c r="J95" s="347" t="str">
        <f t="shared" si="27"/>
        <v/>
      </c>
      <c r="T95" s="508"/>
      <c r="U95" s="509"/>
      <c r="V95" s="509"/>
      <c r="W95" s="509"/>
      <c r="X95" s="509"/>
      <c r="Y95" s="509"/>
      <c r="Z95" s="510"/>
    </row>
    <row r="96" spans="1:26" ht="18" customHeight="1" thickBot="1" x14ac:dyDescent="0.3">
      <c r="A96" s="351" t="str">
        <f t="shared" si="23"/>
        <v>CALZ</v>
      </c>
      <c r="B96" s="370">
        <f>+METAS!$BE$135</f>
        <v>719</v>
      </c>
      <c r="C96" s="350">
        <f>ROUND((B96/12)*Config!$C$6,0)</f>
        <v>120</v>
      </c>
      <c r="D96" s="372">
        <f>+ACUMULADO!$BD$139</f>
        <v>0</v>
      </c>
      <c r="E96" s="348">
        <f t="shared" si="28"/>
        <v>16.666666666666668</v>
      </c>
      <c r="F96" s="348"/>
      <c r="G96" s="347">
        <f t="shared" si="24"/>
        <v>0</v>
      </c>
      <c r="H96" s="347">
        <f t="shared" si="25"/>
        <v>0</v>
      </c>
      <c r="I96" s="347" t="str">
        <f t="shared" si="26"/>
        <v/>
      </c>
      <c r="J96" s="347" t="str">
        <f t="shared" si="27"/>
        <v/>
      </c>
      <c r="T96" s="511"/>
      <c r="U96" s="512"/>
      <c r="V96" s="512"/>
      <c r="W96" s="512"/>
      <c r="X96" s="512"/>
      <c r="Y96" s="512"/>
      <c r="Z96" s="513"/>
    </row>
    <row r="97" spans="1:19" ht="18" customHeight="1" thickBot="1" x14ac:dyDescent="0.3">
      <c r="A97" s="351" t="str">
        <f t="shared" si="23"/>
        <v>PUEB</v>
      </c>
      <c r="B97" s="370">
        <f>+METAS!$BF$135</f>
        <v>920</v>
      </c>
      <c r="C97" s="350">
        <f>ROUND((B97/12)*Config!$C$6,0)</f>
        <v>153</v>
      </c>
      <c r="D97" s="372">
        <f>+ACUMULADO!$BE$139</f>
        <v>0</v>
      </c>
      <c r="E97" s="348">
        <f t="shared" si="28"/>
        <v>16.666666666666668</v>
      </c>
      <c r="F97" s="348"/>
      <c r="G97" s="347">
        <f t="shared" si="24"/>
        <v>0</v>
      </c>
      <c r="H97" s="347">
        <f t="shared" si="25"/>
        <v>0</v>
      </c>
      <c r="I97" s="347" t="str">
        <f t="shared" si="26"/>
        <v/>
      </c>
      <c r="J97" s="347" t="str">
        <f t="shared" si="27"/>
        <v/>
      </c>
    </row>
    <row r="98" spans="1:19" ht="18" customHeight="1" x14ac:dyDescent="0.25">
      <c r="C98" s="28"/>
      <c r="D98" s="28"/>
      <c r="F98" s="28"/>
      <c r="G98" s="28"/>
    </row>
    <row r="99" spans="1:19" ht="18" customHeight="1" x14ac:dyDescent="0.25">
      <c r="C99" s="28"/>
      <c r="D99" s="28"/>
      <c r="F99" s="28"/>
      <c r="G99" s="28"/>
    </row>
    <row r="100" spans="1:19" ht="18" customHeight="1" x14ac:dyDescent="0.25">
      <c r="C100" s="28"/>
      <c r="D100" s="28"/>
      <c r="F100" s="28"/>
      <c r="G100" s="28"/>
    </row>
    <row r="101" spans="1:19" ht="18" customHeight="1" x14ac:dyDescent="0.25">
      <c r="C101" s="28"/>
      <c r="D101" s="28"/>
      <c r="F101" s="28"/>
      <c r="G101" s="28"/>
    </row>
    <row r="102" spans="1:19" ht="18" customHeight="1" x14ac:dyDescent="0.25">
      <c r="C102" s="28"/>
      <c r="D102" s="28"/>
      <c r="F102" s="28"/>
      <c r="G102" s="28"/>
    </row>
    <row r="103" spans="1:19" ht="18" customHeight="1" x14ac:dyDescent="0.25">
      <c r="C103" s="28"/>
      <c r="D103" s="28"/>
      <c r="F103" s="28"/>
      <c r="G103" s="28"/>
    </row>
    <row r="104" spans="1:19" ht="18" customHeight="1" x14ac:dyDescent="0.25">
      <c r="C104" s="28"/>
      <c r="D104" s="28"/>
      <c r="F104" s="28"/>
      <c r="G104" s="28"/>
    </row>
    <row r="105" spans="1:19" ht="18" customHeight="1" x14ac:dyDescent="0.25">
      <c r="C105" s="28"/>
      <c r="D105" s="28"/>
      <c r="F105" s="28"/>
      <c r="G105" s="28"/>
    </row>
    <row r="106" spans="1:19" ht="18" customHeight="1" x14ac:dyDescent="0.25">
      <c r="C106" s="28"/>
      <c r="D106" s="28"/>
      <c r="F106" s="28"/>
      <c r="G106" s="28"/>
    </row>
    <row r="107" spans="1:19" ht="18" customHeight="1" x14ac:dyDescent="0.25">
      <c r="A107" s="4" t="str">
        <f>_xlfn.CONCAT(Config!$B$2," PORCENTAJE DE ",ZOONOSIS!A108," ",Config!$B$3,Config!$C$12," - ",Config!$D$12," ",Config!$E$12)</f>
        <v>RED. MOYOBAMBA: PORCENTAJE DE MUESTRAS POSITIVAS DE MURCIELAGOS HEMATOFAGOS - POR MICROREDES : ENERO - FEBRERO 2024</v>
      </c>
      <c r="C107" s="28"/>
      <c r="D107" s="28"/>
      <c r="F107" s="28"/>
      <c r="G107" s="28"/>
    </row>
    <row r="108" spans="1:19" ht="18" customHeight="1" x14ac:dyDescent="0.25">
      <c r="A108" s="369" t="s">
        <v>652</v>
      </c>
      <c r="C108" s="28"/>
      <c r="D108" s="28"/>
      <c r="F108" s="28"/>
      <c r="G108" s="28"/>
      <c r="H108" s="515" t="s">
        <v>572</v>
      </c>
      <c r="I108" s="515"/>
      <c r="J108" s="515"/>
    </row>
    <row r="109" spans="1:19" s="4" customFormat="1" ht="39.950000000000003" customHeight="1" x14ac:dyDescent="0.25">
      <c r="A109" s="368" t="s">
        <v>2</v>
      </c>
      <c r="B109" s="367" t="s">
        <v>573</v>
      </c>
      <c r="C109" s="367" t="s">
        <v>69</v>
      </c>
      <c r="D109" s="367" t="s">
        <v>653</v>
      </c>
      <c r="E109" s="366" t="s">
        <v>1</v>
      </c>
      <c r="F109" s="343"/>
      <c r="G109" s="365" t="s">
        <v>9</v>
      </c>
      <c r="H109" s="364" t="str">
        <f>"DEFICIENTE &lt; "&amp;$B$3</f>
        <v>DEFICIENTE &lt; 15</v>
      </c>
      <c r="I109" s="364" t="str">
        <f>"PROCESO &gt;= "&amp;$B$3&amp;"  -  &lt; "&amp;$D$3</f>
        <v>PROCESO &gt;= 15  -  &lt; 16.7</v>
      </c>
      <c r="J109" s="364" t="str">
        <f>"OPTIMO &gt;= "&amp;$D$3</f>
        <v>OPTIMO &gt;= 16.7</v>
      </c>
      <c r="S109" s="352"/>
    </row>
    <row r="110" spans="1:19" ht="18" customHeight="1" thickBot="1" x14ac:dyDescent="0.3">
      <c r="A110" s="358" t="s">
        <v>66</v>
      </c>
      <c r="B110" s="357">
        <f>SUM(B111:B119)</f>
        <v>69</v>
      </c>
      <c r="C110" s="357">
        <f>SUM(C111:C119)</f>
        <v>11</v>
      </c>
      <c r="D110" s="357">
        <f>SUM(D111:D119)</f>
        <v>0</v>
      </c>
      <c r="E110" s="347">
        <f>+Config!C9</f>
        <v>16.666666666666668</v>
      </c>
      <c r="F110" s="357"/>
      <c r="G110" s="347">
        <f>IFERROR(ROUND(D110*100/B100,1),0)</f>
        <v>0</v>
      </c>
      <c r="H110" s="347">
        <f>IFERROR(ROUND(IF(G110&lt;$B$3,G110,""),1),"")</f>
        <v>0</v>
      </c>
      <c r="I110" s="347" t="str">
        <f>IFERROR(ROUND(IF(AND(G110&gt;=$B$3,G110&lt;$D$3),G110,""),1),"")</f>
        <v/>
      </c>
      <c r="J110" s="347" t="str">
        <f>IFERROR(ROUND(IF(G110&gt;=$D$3,G110,""),1),"")</f>
        <v/>
      </c>
    </row>
    <row r="111" spans="1:19" ht="18" customHeight="1" thickBot="1" x14ac:dyDescent="0.3">
      <c r="A111" s="351" t="str">
        <f t="shared" ref="A111:A119" si="29">A89</f>
        <v>HOSP</v>
      </c>
      <c r="B111" s="370">
        <f>+METAS!$AW$136</f>
        <v>0</v>
      </c>
      <c r="C111" s="350">
        <f>ROUND((B111/12)*Config!$C$6,0)</f>
        <v>0</v>
      </c>
      <c r="D111" s="372">
        <f>+ACUMULADO!$AV$140</f>
        <v>0</v>
      </c>
      <c r="E111" s="380">
        <f>E110</f>
        <v>16.666666666666668</v>
      </c>
      <c r="F111" s="350"/>
      <c r="G111" s="347">
        <f t="shared" ref="G111:G119" si="30">IFERROR(ROUND(D111*100/B101,1),0)</f>
        <v>0</v>
      </c>
      <c r="H111" s="347">
        <f t="shared" ref="H111:H119" si="31">IFERROR(ROUND(IF(G111&lt;$B$3,G111,""),1),"")</f>
        <v>0</v>
      </c>
      <c r="I111" s="347" t="str">
        <f t="shared" ref="I111:I119" si="32">IFERROR(ROUND(IF(AND(G111&gt;=$B$3,G111&lt;$D$3),G111,""),1),"")</f>
        <v/>
      </c>
      <c r="J111" s="347" t="str">
        <f t="shared" ref="J111:J119" si="33">IFERROR(ROUND(IF(G111&gt;=$D$3,G111,""),1),"")</f>
        <v/>
      </c>
    </row>
    <row r="112" spans="1:19" ht="18" customHeight="1" thickBot="1" x14ac:dyDescent="0.3">
      <c r="A112" s="351" t="str">
        <f t="shared" si="29"/>
        <v>LLUI</v>
      </c>
      <c r="B112" s="370">
        <f>+METAS!$AY$136</f>
        <v>19</v>
      </c>
      <c r="C112" s="350">
        <f>ROUND((B112/12)*Config!$C$6,0)</f>
        <v>3</v>
      </c>
      <c r="D112" s="372">
        <f>+ACUMULADO!$AX$140</f>
        <v>0</v>
      </c>
      <c r="E112" s="348">
        <f>E111</f>
        <v>16.666666666666668</v>
      </c>
      <c r="F112" s="350"/>
      <c r="G112" s="347">
        <f t="shared" si="30"/>
        <v>0</v>
      </c>
      <c r="H112" s="347">
        <f t="shared" si="31"/>
        <v>0</v>
      </c>
      <c r="I112" s="347" t="str">
        <f t="shared" si="32"/>
        <v/>
      </c>
      <c r="J112" s="347" t="str">
        <f t="shared" si="33"/>
        <v/>
      </c>
    </row>
    <row r="113" spans="1:27" ht="18" customHeight="1" thickBot="1" x14ac:dyDescent="0.3">
      <c r="A113" s="351" t="str">
        <f t="shared" si="29"/>
        <v>JERI</v>
      </c>
      <c r="B113" s="370">
        <f>+METAS!$AZ$136</f>
        <v>5</v>
      </c>
      <c r="C113" s="350">
        <f>ROUND((B113/12)*Config!$C$6,0)</f>
        <v>1</v>
      </c>
      <c r="D113" s="372">
        <f>+ACUMULADO!$AY$140</f>
        <v>0</v>
      </c>
      <c r="E113" s="348">
        <f t="shared" ref="E113:E119" si="34">E112</f>
        <v>16.666666666666668</v>
      </c>
      <c r="F113" s="350"/>
      <c r="G113" s="347">
        <f t="shared" si="30"/>
        <v>0</v>
      </c>
      <c r="H113" s="347">
        <f t="shared" si="31"/>
        <v>0</v>
      </c>
      <c r="I113" s="347" t="str">
        <f t="shared" si="32"/>
        <v/>
      </c>
      <c r="J113" s="347" t="str">
        <f t="shared" si="33"/>
        <v/>
      </c>
    </row>
    <row r="114" spans="1:27" ht="18" customHeight="1" thickBot="1" x14ac:dyDescent="0.3">
      <c r="A114" s="351" t="str">
        <f t="shared" si="29"/>
        <v>YANT</v>
      </c>
      <c r="B114" s="370">
        <f>+METAS!$BA$136</f>
        <v>4</v>
      </c>
      <c r="C114" s="350">
        <f>ROUND((B114/12)*Config!$C$6,0)</f>
        <v>1</v>
      </c>
      <c r="D114" s="372">
        <f>+ACUMULADO!$AZ$140</f>
        <v>0</v>
      </c>
      <c r="E114" s="348">
        <f t="shared" si="34"/>
        <v>16.666666666666668</v>
      </c>
      <c r="F114" s="350"/>
      <c r="G114" s="347">
        <f t="shared" si="30"/>
        <v>0</v>
      </c>
      <c r="H114" s="347">
        <f t="shared" si="31"/>
        <v>0</v>
      </c>
      <c r="I114" s="347" t="str">
        <f t="shared" si="32"/>
        <v/>
      </c>
      <c r="J114" s="347" t="str">
        <f t="shared" si="33"/>
        <v/>
      </c>
    </row>
    <row r="115" spans="1:27" ht="18" customHeight="1" thickBot="1" x14ac:dyDescent="0.3">
      <c r="A115" s="351" t="str">
        <f t="shared" si="29"/>
        <v>SORI</v>
      </c>
      <c r="B115" s="370">
        <f>+METAS!$BB$136</f>
        <v>13</v>
      </c>
      <c r="C115" s="350">
        <f>ROUND((B115/12)*Config!$C$6,0)</f>
        <v>2</v>
      </c>
      <c r="D115" s="372">
        <f>+ACUMULADO!$BA$140</f>
        <v>0</v>
      </c>
      <c r="E115" s="348">
        <f t="shared" si="34"/>
        <v>16.666666666666668</v>
      </c>
      <c r="F115" s="350"/>
      <c r="G115" s="347">
        <f t="shared" si="30"/>
        <v>0</v>
      </c>
      <c r="H115" s="347">
        <f t="shared" si="31"/>
        <v>0</v>
      </c>
      <c r="I115" s="347" t="str">
        <f t="shared" si="32"/>
        <v/>
      </c>
      <c r="J115" s="347" t="str">
        <f t="shared" si="33"/>
        <v/>
      </c>
      <c r="U115" s="505" t="s">
        <v>575</v>
      </c>
      <c r="V115" s="506"/>
      <c r="W115" s="506"/>
      <c r="X115" s="506"/>
      <c r="Y115" s="506"/>
      <c r="Z115" s="506"/>
      <c r="AA115" s="507"/>
    </row>
    <row r="116" spans="1:27" ht="18" customHeight="1" thickBot="1" x14ac:dyDescent="0.3">
      <c r="A116" s="351" t="str">
        <f t="shared" si="29"/>
        <v>JEPE</v>
      </c>
      <c r="B116" s="370">
        <f>METAS!$BC$136</f>
        <v>8</v>
      </c>
      <c r="C116" s="350">
        <f>ROUND((B116/12)*Config!$C$6,0)</f>
        <v>1</v>
      </c>
      <c r="D116" s="372">
        <f>+ACUMULADO!$BB$140</f>
        <v>0</v>
      </c>
      <c r="E116" s="348">
        <f t="shared" si="34"/>
        <v>16.666666666666668</v>
      </c>
      <c r="F116" s="350"/>
      <c r="G116" s="347">
        <f t="shared" si="30"/>
        <v>0</v>
      </c>
      <c r="H116" s="347">
        <f t="shared" si="31"/>
        <v>0</v>
      </c>
      <c r="I116" s="347" t="str">
        <f t="shared" si="32"/>
        <v/>
      </c>
      <c r="J116" s="347" t="str">
        <f t="shared" si="33"/>
        <v/>
      </c>
      <c r="U116" s="508"/>
      <c r="V116" s="509"/>
      <c r="W116" s="509"/>
      <c r="X116" s="509"/>
      <c r="Y116" s="509"/>
      <c r="Z116" s="509"/>
      <c r="AA116" s="510"/>
    </row>
    <row r="117" spans="1:27" ht="18" customHeight="1" thickBot="1" x14ac:dyDescent="0.3">
      <c r="A117" s="351" t="str">
        <f t="shared" si="29"/>
        <v>ROQU</v>
      </c>
      <c r="B117" s="370">
        <f>+METAS!$BD$136</f>
        <v>6</v>
      </c>
      <c r="C117" s="350">
        <f>ROUND((B117/12)*Config!$C$6,0)</f>
        <v>1</v>
      </c>
      <c r="D117" s="372">
        <f>+ACUMULADO!$BC$140</f>
        <v>0</v>
      </c>
      <c r="E117" s="348">
        <f t="shared" si="34"/>
        <v>16.666666666666668</v>
      </c>
      <c r="F117" s="350"/>
      <c r="G117" s="347">
        <f t="shared" si="30"/>
        <v>0</v>
      </c>
      <c r="H117" s="347">
        <f t="shared" si="31"/>
        <v>0</v>
      </c>
      <c r="I117" s="347" t="str">
        <f t="shared" si="32"/>
        <v/>
      </c>
      <c r="J117" s="347" t="str">
        <f t="shared" si="33"/>
        <v/>
      </c>
      <c r="U117" s="508"/>
      <c r="V117" s="509"/>
      <c r="W117" s="509"/>
      <c r="X117" s="509"/>
      <c r="Y117" s="509"/>
      <c r="Z117" s="509"/>
      <c r="AA117" s="510"/>
    </row>
    <row r="118" spans="1:27" ht="18" customHeight="1" thickBot="1" x14ac:dyDescent="0.3">
      <c r="A118" s="351" t="str">
        <f t="shared" si="29"/>
        <v>CALZ</v>
      </c>
      <c r="B118" s="370">
        <f>+METAS!$BE$136</f>
        <v>7</v>
      </c>
      <c r="C118" s="350">
        <f>ROUND((B118/12)*Config!$C$6,0)</f>
        <v>1</v>
      </c>
      <c r="D118" s="372">
        <f>+ACUMULADO!$BD$140</f>
        <v>0</v>
      </c>
      <c r="E118" s="348">
        <f t="shared" si="34"/>
        <v>16.666666666666668</v>
      </c>
      <c r="F118" s="350"/>
      <c r="G118" s="347">
        <f t="shared" si="30"/>
        <v>0</v>
      </c>
      <c r="H118" s="347">
        <f t="shared" si="31"/>
        <v>0</v>
      </c>
      <c r="I118" s="347" t="str">
        <f t="shared" si="32"/>
        <v/>
      </c>
      <c r="J118" s="347" t="str">
        <f t="shared" si="33"/>
        <v/>
      </c>
      <c r="U118" s="511"/>
      <c r="V118" s="512"/>
      <c r="W118" s="512"/>
      <c r="X118" s="512"/>
      <c r="Y118" s="512"/>
      <c r="Z118" s="512"/>
      <c r="AA118" s="513"/>
    </row>
    <row r="119" spans="1:27" ht="18" customHeight="1" thickBot="1" x14ac:dyDescent="0.3">
      <c r="A119" s="351" t="str">
        <f t="shared" si="29"/>
        <v>PUEB</v>
      </c>
      <c r="B119" s="370">
        <f>+METAS!$BF$136</f>
        <v>7</v>
      </c>
      <c r="C119" s="350">
        <f>ROUND((B119/12)*Config!$C$6,0)</f>
        <v>1</v>
      </c>
      <c r="D119" s="372">
        <f>+ACUMULADO!$BE$140</f>
        <v>0</v>
      </c>
      <c r="E119" s="348">
        <f t="shared" si="34"/>
        <v>16.666666666666668</v>
      </c>
      <c r="F119" s="350"/>
      <c r="G119" s="347">
        <f t="shared" si="30"/>
        <v>0</v>
      </c>
      <c r="H119" s="347">
        <f t="shared" si="31"/>
        <v>0</v>
      </c>
      <c r="I119" s="347" t="str">
        <f t="shared" si="32"/>
        <v/>
      </c>
      <c r="J119" s="347" t="str">
        <f t="shared" si="33"/>
        <v/>
      </c>
    </row>
    <row r="120" spans="1:27" ht="18" customHeight="1" x14ac:dyDescent="0.25">
      <c r="C120" s="28"/>
      <c r="D120" s="28"/>
      <c r="F120" s="28"/>
      <c r="G120" s="28"/>
    </row>
    <row r="121" spans="1:27" ht="18" customHeight="1" x14ac:dyDescent="0.25">
      <c r="C121" s="28"/>
      <c r="D121" s="28"/>
      <c r="F121" s="28"/>
      <c r="G121" s="28"/>
    </row>
    <row r="122" spans="1:27" ht="18" customHeight="1" x14ac:dyDescent="0.25">
      <c r="C122" s="28"/>
      <c r="D122" s="28"/>
      <c r="F122" s="28"/>
      <c r="G122" s="28"/>
    </row>
    <row r="123" spans="1:27" ht="18" customHeight="1" x14ac:dyDescent="0.25">
      <c r="C123" s="28"/>
      <c r="D123" s="28"/>
      <c r="F123" s="28"/>
      <c r="G123" s="28"/>
    </row>
    <row r="124" spans="1:27" ht="18" customHeight="1" x14ac:dyDescent="0.25">
      <c r="C124" s="28"/>
      <c r="D124" s="28"/>
      <c r="F124" s="28"/>
      <c r="G124" s="28"/>
    </row>
    <row r="125" spans="1:27" ht="18" customHeight="1" x14ac:dyDescent="0.25">
      <c r="C125" s="28"/>
      <c r="D125" s="28"/>
      <c r="F125" s="28"/>
      <c r="G125" s="28"/>
    </row>
    <row r="126" spans="1:27" x14ac:dyDescent="0.25">
      <c r="G126" s="28"/>
      <c r="H126" s="28">
        <v>90</v>
      </c>
      <c r="J126" s="28">
        <v>95</v>
      </c>
    </row>
    <row r="127" spans="1:27" ht="18" customHeight="1" x14ac:dyDescent="0.25">
      <c r="A127" s="4" t="str">
        <f>_xlfn.CONCAT(Config!$B$2," PORCENTAJE DE ",ZOONOSIS!A128," ",Config!$B$3,Config!$C$12," - ",Config!$D$12," ",Config!$E$12)</f>
        <v>RED. MOYOBAMBA: PORCENTAJE DE ANIMAL MORDEDOR CONTROLADO - POR MICROREDES : ENERO - FEBRERO 2024</v>
      </c>
      <c r="C127" s="28"/>
      <c r="D127" s="28"/>
      <c r="F127" s="28"/>
      <c r="G127" s="28"/>
    </row>
    <row r="128" spans="1:27" ht="18" customHeight="1" x14ac:dyDescent="0.25">
      <c r="A128" s="369" t="s">
        <v>654</v>
      </c>
      <c r="C128" s="28"/>
      <c r="D128" s="28"/>
      <c r="F128" s="28"/>
      <c r="G128" s="28"/>
      <c r="H128" s="515" t="s">
        <v>572</v>
      </c>
      <c r="I128" s="515"/>
      <c r="J128" s="515"/>
    </row>
    <row r="129" spans="1:26" s="4" customFormat="1" ht="62.25" customHeight="1" x14ac:dyDescent="0.25">
      <c r="A129" s="379" t="s">
        <v>2</v>
      </c>
      <c r="B129" s="367" t="s">
        <v>573</v>
      </c>
      <c r="C129" s="367" t="s">
        <v>69</v>
      </c>
      <c r="D129" s="367" t="s">
        <v>654</v>
      </c>
      <c r="E129" s="366" t="s">
        <v>1</v>
      </c>
      <c r="F129" s="343"/>
      <c r="G129" s="365" t="s">
        <v>9</v>
      </c>
      <c r="H129" s="364" t="str">
        <f>"DEFICIENTE &lt; "&amp;$B$3</f>
        <v>DEFICIENTE &lt; 15</v>
      </c>
      <c r="I129" s="364" t="str">
        <f>"PROCESO &gt;= "&amp;$B$3&amp;"  -  &lt; "&amp;$D$3</f>
        <v>PROCESO &gt;= 15  -  &lt; 16.7</v>
      </c>
      <c r="J129" s="364" t="str">
        <f>"OPTIMO &gt;= "&amp;$D$3</f>
        <v>OPTIMO &gt;= 16.7</v>
      </c>
      <c r="S129" s="352"/>
    </row>
    <row r="130" spans="1:26" ht="18" customHeight="1" thickBot="1" x14ac:dyDescent="0.3">
      <c r="A130" s="358" t="s">
        <v>66</v>
      </c>
      <c r="B130" s="357">
        <f>SUM(B131:B139)</f>
        <v>136</v>
      </c>
      <c r="C130" s="357">
        <f>SUM(C131:C139)</f>
        <v>24</v>
      </c>
      <c r="D130" s="357">
        <f>SUM(D131:D139)</f>
        <v>0</v>
      </c>
      <c r="E130" s="347">
        <f>+Config!C9</f>
        <v>16.666666666666668</v>
      </c>
      <c r="F130" s="357"/>
      <c r="G130" s="347">
        <f>IFERROR(ROUND(D130*100/B130,1),0)</f>
        <v>0</v>
      </c>
      <c r="H130" s="347">
        <f>IFERROR(ROUND(IF(G130&lt;$B$3,G130,""),1),"")</f>
        <v>0</v>
      </c>
      <c r="I130" s="347" t="str">
        <f>IFERROR(ROUND(IF(AND(G130&gt;=$B$3,G130&lt;$D$3),G130,""),1),"")</f>
        <v/>
      </c>
      <c r="J130" s="347" t="str">
        <f>IFERROR(ROUND(IF(G130&gt;=$D$3,G130,""),1),"")</f>
        <v/>
      </c>
    </row>
    <row r="131" spans="1:26" ht="18" customHeight="1" thickBot="1" x14ac:dyDescent="0.3">
      <c r="A131" s="351" t="str">
        <f t="shared" ref="A131:A139" si="35">A111</f>
        <v>HOSP</v>
      </c>
      <c r="B131" s="370">
        <f>+METAS!$AW$137</f>
        <v>0</v>
      </c>
      <c r="C131" s="350">
        <f>ROUND((B131/12)*Config!$C$6,0)</f>
        <v>0</v>
      </c>
      <c r="D131" s="372">
        <f>+ACUMULADO!$AV$141</f>
        <v>0</v>
      </c>
      <c r="E131" s="380">
        <f>E130</f>
        <v>16.666666666666668</v>
      </c>
      <c r="F131" s="348"/>
      <c r="G131" s="347">
        <f t="shared" ref="G131:G139" si="36">IFERROR(ROUND(D131*100/B131,1),0)</f>
        <v>0</v>
      </c>
      <c r="H131" s="347">
        <f t="shared" ref="H131:H139" si="37">IFERROR(ROUND(IF(G131&lt;$B$3,G131,""),1),"")</f>
        <v>0</v>
      </c>
      <c r="I131" s="347" t="str">
        <f t="shared" ref="I131:I139" si="38">IFERROR(ROUND(IF(AND(G131&gt;=$B$3,G131&lt;$D$3),G131,""),1),"")</f>
        <v/>
      </c>
      <c r="J131" s="347" t="str">
        <f t="shared" ref="J131:J139" si="39">IFERROR(ROUND(IF(G131&gt;=$D$3,G131,""),1),"")</f>
        <v/>
      </c>
    </row>
    <row r="132" spans="1:26" ht="18" customHeight="1" thickBot="1" x14ac:dyDescent="0.3">
      <c r="A132" s="351" t="str">
        <f t="shared" si="35"/>
        <v>LLUI</v>
      </c>
      <c r="B132" s="370">
        <f>+METAS!$AY$137</f>
        <v>57</v>
      </c>
      <c r="C132" s="350">
        <f>ROUND((B132/12)*Config!$C$6,0)</f>
        <v>10</v>
      </c>
      <c r="D132" s="372">
        <f>+ACUMULADO!$AX$141</f>
        <v>0</v>
      </c>
      <c r="E132" s="348">
        <f>E131</f>
        <v>16.666666666666668</v>
      </c>
      <c r="F132" s="348"/>
      <c r="G132" s="347">
        <f t="shared" si="36"/>
        <v>0</v>
      </c>
      <c r="H132" s="347">
        <f t="shared" si="37"/>
        <v>0</v>
      </c>
      <c r="I132" s="347" t="str">
        <f t="shared" si="38"/>
        <v/>
      </c>
      <c r="J132" s="347" t="str">
        <f t="shared" si="39"/>
        <v/>
      </c>
    </row>
    <row r="133" spans="1:26" ht="18" customHeight="1" thickBot="1" x14ac:dyDescent="0.3">
      <c r="A133" s="351" t="str">
        <f t="shared" si="35"/>
        <v>JERI</v>
      </c>
      <c r="B133" s="370">
        <f>+METAS!$AZ$137</f>
        <v>8</v>
      </c>
      <c r="C133" s="350">
        <f>ROUND((B133/12)*Config!$C$6,0)</f>
        <v>1</v>
      </c>
      <c r="D133" s="372">
        <f>+ACUMULADO!$AY$141</f>
        <v>0</v>
      </c>
      <c r="E133" s="348">
        <f t="shared" ref="E133:E139" si="40">E132</f>
        <v>16.666666666666668</v>
      </c>
      <c r="F133" s="348"/>
      <c r="G133" s="347">
        <f t="shared" si="36"/>
        <v>0</v>
      </c>
      <c r="H133" s="347">
        <f t="shared" si="37"/>
        <v>0</v>
      </c>
      <c r="I133" s="347" t="str">
        <f t="shared" si="38"/>
        <v/>
      </c>
      <c r="J133" s="347" t="str">
        <f t="shared" si="39"/>
        <v/>
      </c>
    </row>
    <row r="134" spans="1:26" ht="18" customHeight="1" thickBot="1" x14ac:dyDescent="0.3">
      <c r="A134" s="351" t="str">
        <f t="shared" si="35"/>
        <v>YANT</v>
      </c>
      <c r="B134" s="370">
        <f>+METAS!$BA$137</f>
        <v>12</v>
      </c>
      <c r="C134" s="350">
        <f>ROUND((B134/12)*Config!$C$6,0)</f>
        <v>2</v>
      </c>
      <c r="D134" s="372">
        <f>+ACUMULADO!$AZ$141</f>
        <v>0</v>
      </c>
      <c r="E134" s="348">
        <f t="shared" si="40"/>
        <v>16.666666666666668</v>
      </c>
      <c r="F134" s="348"/>
      <c r="G134" s="347">
        <f t="shared" si="36"/>
        <v>0</v>
      </c>
      <c r="H134" s="347">
        <f t="shared" si="37"/>
        <v>0</v>
      </c>
      <c r="I134" s="347" t="str">
        <f t="shared" si="38"/>
        <v/>
      </c>
      <c r="J134" s="347" t="str">
        <f t="shared" si="39"/>
        <v/>
      </c>
    </row>
    <row r="135" spans="1:26" ht="18" customHeight="1" thickBot="1" x14ac:dyDescent="0.3">
      <c r="A135" s="351" t="str">
        <f t="shared" si="35"/>
        <v>SORI</v>
      </c>
      <c r="B135" s="370">
        <f>+METAS!$BB$137</f>
        <v>25</v>
      </c>
      <c r="C135" s="350">
        <f>ROUND((B135/12)*Config!$C$6,0)</f>
        <v>4</v>
      </c>
      <c r="D135" s="372">
        <f>+ACUMULADO!$BA$141</f>
        <v>0</v>
      </c>
      <c r="E135" s="348">
        <f t="shared" si="40"/>
        <v>16.666666666666668</v>
      </c>
      <c r="F135" s="348"/>
      <c r="G135" s="347">
        <f t="shared" si="36"/>
        <v>0</v>
      </c>
      <c r="H135" s="347">
        <f t="shared" si="37"/>
        <v>0</v>
      </c>
      <c r="I135" s="347" t="str">
        <f t="shared" si="38"/>
        <v/>
      </c>
      <c r="J135" s="347" t="str">
        <f t="shared" si="39"/>
        <v/>
      </c>
      <c r="T135" s="505" t="s">
        <v>575</v>
      </c>
      <c r="U135" s="506"/>
      <c r="V135" s="506"/>
      <c r="W135" s="506"/>
      <c r="X135" s="506"/>
      <c r="Y135" s="506"/>
      <c r="Z135" s="507"/>
    </row>
    <row r="136" spans="1:26" ht="18" customHeight="1" thickBot="1" x14ac:dyDescent="0.3">
      <c r="A136" s="351" t="str">
        <f t="shared" si="35"/>
        <v>JEPE</v>
      </c>
      <c r="B136" s="370">
        <f>METAS!$BC$137</f>
        <v>12</v>
      </c>
      <c r="C136" s="350">
        <f>ROUND((B136/12)*Config!$C$6,0)</f>
        <v>2</v>
      </c>
      <c r="D136" s="372">
        <f>+ACUMULADO!$BB$141</f>
        <v>0</v>
      </c>
      <c r="E136" s="348">
        <f t="shared" si="40"/>
        <v>16.666666666666668</v>
      </c>
      <c r="F136" s="348"/>
      <c r="G136" s="347">
        <f t="shared" si="36"/>
        <v>0</v>
      </c>
      <c r="H136" s="347">
        <f t="shared" si="37"/>
        <v>0</v>
      </c>
      <c r="I136" s="347" t="str">
        <f t="shared" si="38"/>
        <v/>
      </c>
      <c r="J136" s="347" t="str">
        <f t="shared" si="39"/>
        <v/>
      </c>
      <c r="T136" s="508"/>
      <c r="U136" s="509"/>
      <c r="V136" s="509"/>
      <c r="W136" s="509"/>
      <c r="X136" s="509"/>
      <c r="Y136" s="509"/>
      <c r="Z136" s="510"/>
    </row>
    <row r="137" spans="1:26" ht="18" customHeight="1" thickBot="1" x14ac:dyDescent="0.3">
      <c r="A137" s="351" t="str">
        <f t="shared" si="35"/>
        <v>ROQU</v>
      </c>
      <c r="B137" s="370">
        <f>+METAS!$BD$137</f>
        <v>9</v>
      </c>
      <c r="C137" s="350">
        <f>ROUND((B137/12)*Config!$C$6,0)</f>
        <v>2</v>
      </c>
      <c r="D137" s="372">
        <f>+ACUMULADO!$BC$141</f>
        <v>0</v>
      </c>
      <c r="E137" s="348">
        <f t="shared" si="40"/>
        <v>16.666666666666668</v>
      </c>
      <c r="F137" s="348"/>
      <c r="G137" s="347">
        <f t="shared" si="36"/>
        <v>0</v>
      </c>
      <c r="H137" s="347">
        <f t="shared" si="37"/>
        <v>0</v>
      </c>
      <c r="I137" s="347" t="str">
        <f t="shared" si="38"/>
        <v/>
      </c>
      <c r="J137" s="347" t="str">
        <f t="shared" si="39"/>
        <v/>
      </c>
      <c r="T137" s="508"/>
      <c r="U137" s="509"/>
      <c r="V137" s="509"/>
      <c r="W137" s="509"/>
      <c r="X137" s="509"/>
      <c r="Y137" s="509"/>
      <c r="Z137" s="510"/>
    </row>
    <row r="138" spans="1:26" ht="18" customHeight="1" thickBot="1" x14ac:dyDescent="0.3">
      <c r="A138" s="351" t="str">
        <f t="shared" si="35"/>
        <v>CALZ</v>
      </c>
      <c r="B138" s="370">
        <f>+METAS!$BE$137</f>
        <v>9</v>
      </c>
      <c r="C138" s="350">
        <f>ROUND((B138/12)*Config!$C$6,0)</f>
        <v>2</v>
      </c>
      <c r="D138" s="372">
        <f>+ACUMULADO!$BD$141</f>
        <v>0</v>
      </c>
      <c r="E138" s="348">
        <f t="shared" si="40"/>
        <v>16.666666666666668</v>
      </c>
      <c r="F138" s="348"/>
      <c r="G138" s="347">
        <f t="shared" si="36"/>
        <v>0</v>
      </c>
      <c r="H138" s="347">
        <f t="shared" si="37"/>
        <v>0</v>
      </c>
      <c r="I138" s="347" t="str">
        <f t="shared" si="38"/>
        <v/>
      </c>
      <c r="J138" s="347" t="str">
        <f t="shared" si="39"/>
        <v/>
      </c>
      <c r="T138" s="511"/>
      <c r="U138" s="512"/>
      <c r="V138" s="512"/>
      <c r="W138" s="512"/>
      <c r="X138" s="512"/>
      <c r="Y138" s="512"/>
      <c r="Z138" s="513"/>
    </row>
    <row r="139" spans="1:26" ht="18" customHeight="1" thickBot="1" x14ac:dyDescent="0.3">
      <c r="A139" s="351" t="str">
        <f t="shared" si="35"/>
        <v>PUEB</v>
      </c>
      <c r="B139" s="370">
        <f>+METAS!$BF$137</f>
        <v>4</v>
      </c>
      <c r="C139" s="350">
        <f>ROUND((B139/12)*Config!$C$6,0)</f>
        <v>1</v>
      </c>
      <c r="D139" s="372">
        <f>+ACUMULADO!$BE$141</f>
        <v>0</v>
      </c>
      <c r="E139" s="348">
        <f t="shared" si="40"/>
        <v>16.666666666666668</v>
      </c>
      <c r="F139" s="348"/>
      <c r="G139" s="347">
        <f t="shared" si="36"/>
        <v>0</v>
      </c>
      <c r="H139" s="347">
        <f t="shared" si="37"/>
        <v>0</v>
      </c>
      <c r="I139" s="347" t="str">
        <f t="shared" si="38"/>
        <v/>
      </c>
      <c r="J139" s="347" t="str">
        <f t="shared" si="39"/>
        <v/>
      </c>
    </row>
    <row r="140" spans="1:26" ht="18" customHeight="1" x14ac:dyDescent="0.25">
      <c r="A140" s="382"/>
      <c r="C140" s="28"/>
      <c r="D140" s="28"/>
      <c r="F140" s="28"/>
      <c r="G140" s="28"/>
      <c r="H140" s="341"/>
      <c r="I140" s="341"/>
      <c r="J140" s="341"/>
    </row>
    <row r="141" spans="1:26" ht="18" customHeight="1" x14ac:dyDescent="0.25">
      <c r="A141" s="382"/>
      <c r="C141" s="28"/>
      <c r="D141" s="28"/>
      <c r="F141" s="28"/>
      <c r="G141" s="28"/>
      <c r="H141" s="341"/>
      <c r="I141" s="341"/>
      <c r="J141" s="341"/>
    </row>
    <row r="142" spans="1:26" ht="18" customHeight="1" x14ac:dyDescent="0.25">
      <c r="A142" s="382"/>
      <c r="C142" s="28"/>
      <c r="D142" s="28"/>
      <c r="F142" s="28"/>
      <c r="G142" s="28"/>
      <c r="H142" s="341"/>
      <c r="I142" s="341"/>
      <c r="J142" s="341"/>
    </row>
    <row r="143" spans="1:26" ht="18" customHeight="1" x14ac:dyDescent="0.25">
      <c r="A143" s="382"/>
      <c r="C143" s="28"/>
      <c r="D143" s="28"/>
      <c r="F143" s="28"/>
      <c r="G143" s="28"/>
      <c r="H143" s="341"/>
      <c r="I143" s="341"/>
      <c r="J143" s="341"/>
    </row>
    <row r="144" spans="1:26" ht="18" customHeight="1" x14ac:dyDescent="0.25">
      <c r="C144" s="28"/>
      <c r="D144" s="28"/>
      <c r="F144" s="28"/>
      <c r="G144" s="28"/>
    </row>
    <row r="145" spans="1:26" ht="18" customHeight="1" x14ac:dyDescent="0.25">
      <c r="C145" s="28"/>
      <c r="D145" s="28"/>
      <c r="F145" s="28"/>
      <c r="G145" s="28"/>
    </row>
    <row r="146" spans="1:26" ht="18" customHeight="1" x14ac:dyDescent="0.25">
      <c r="C146" s="28"/>
      <c r="D146" s="28"/>
      <c r="F146" s="28"/>
      <c r="G146" s="28"/>
    </row>
    <row r="147" spans="1:26" ht="18" customHeight="1" x14ac:dyDescent="0.25">
      <c r="C147" s="28"/>
      <c r="D147" s="28"/>
      <c r="F147" s="28"/>
      <c r="G147" s="28"/>
    </row>
    <row r="148" spans="1:26" ht="18" customHeight="1" x14ac:dyDescent="0.25">
      <c r="C148" s="28"/>
      <c r="D148" s="28"/>
      <c r="F148" s="28"/>
      <c r="G148" s="28"/>
    </row>
    <row r="149" spans="1:26" ht="18" customHeight="1" x14ac:dyDescent="0.25">
      <c r="A149" s="4" t="str">
        <f>_xlfn.CONCAT(Config!$B$2," PORCENTAJE DE ",ZOONOSIS!A150," ",Config!$B$3,Config!$C$12," - ",Config!$D$12," ",Config!$E$12)</f>
        <v>RED. MOYOBAMBA: PORCENTAJE DE CASOS DE RABIA CANINA - POR MICROREDES : ENERO - FEBRERO 2024</v>
      </c>
      <c r="C149" s="28"/>
      <c r="D149" s="28"/>
      <c r="F149" s="28"/>
      <c r="G149" s="28"/>
    </row>
    <row r="150" spans="1:26" ht="18" customHeight="1" x14ac:dyDescent="0.25">
      <c r="A150" s="369" t="s">
        <v>655</v>
      </c>
      <c r="C150" s="28"/>
      <c r="D150" s="28"/>
      <c r="F150" s="28"/>
      <c r="G150" s="28"/>
      <c r="H150" s="516" t="s">
        <v>572</v>
      </c>
      <c r="I150" s="517"/>
      <c r="J150" s="518"/>
    </row>
    <row r="151" spans="1:26" s="4" customFormat="1" ht="69" customHeight="1" x14ac:dyDescent="0.25">
      <c r="A151" s="368" t="s">
        <v>2</v>
      </c>
      <c r="B151" s="367" t="s">
        <v>573</v>
      </c>
      <c r="C151" s="367" t="s">
        <v>69</v>
      </c>
      <c r="D151" s="367" t="s">
        <v>655</v>
      </c>
      <c r="E151" s="366" t="s">
        <v>1</v>
      </c>
      <c r="F151" s="343"/>
      <c r="G151" s="365" t="s">
        <v>9</v>
      </c>
      <c r="H151" s="364" t="str">
        <f>"DEFICIENTE &lt; "&amp;$B$3</f>
        <v>DEFICIENTE &lt; 15</v>
      </c>
      <c r="I151" s="364" t="str">
        <f>"PROCESO &gt;= "&amp;$B$3&amp;"  -  &lt; "&amp;$D$3</f>
        <v>PROCESO &gt;= 15  -  &lt; 16.7</v>
      </c>
      <c r="J151" s="364" t="str">
        <f>"OPTIMO &gt;= "&amp;$D$3</f>
        <v>OPTIMO &gt;= 16.7</v>
      </c>
      <c r="S151" s="352"/>
    </row>
    <row r="152" spans="1:26" ht="18" customHeight="1" thickBot="1" x14ac:dyDescent="0.3">
      <c r="A152" s="358" t="s">
        <v>66</v>
      </c>
      <c r="B152" s="357">
        <f>SUM(B153:B161)</f>
        <v>0</v>
      </c>
      <c r="C152" s="357">
        <f>SUM(C153:C161)</f>
        <v>0</v>
      </c>
      <c r="D152" s="357">
        <f>SUM(D153:D161)</f>
        <v>0</v>
      </c>
      <c r="E152" s="349">
        <f>+ROUND(Config!$C$9,1)</f>
        <v>16.7</v>
      </c>
      <c r="F152" s="357"/>
      <c r="G152" s="347">
        <f>IFERROR(ROUND(D152*100/B152,1),0)</f>
        <v>0</v>
      </c>
      <c r="H152" s="347">
        <f>IFERROR(ROUND(IF(G152&lt;$B$3,G152,""),1),"")</f>
        <v>0</v>
      </c>
      <c r="I152" s="347" t="str">
        <f>IFERROR(ROUND(IF(AND(G152&gt;=$B$3,G152&lt;$D$3),G152,""),1),"")</f>
        <v/>
      </c>
      <c r="J152" s="347" t="str">
        <f>IFERROR(ROUND(IF(G152&gt;=$D$3,G152,""),1),"")</f>
        <v/>
      </c>
    </row>
    <row r="153" spans="1:26" ht="18" customHeight="1" thickBot="1" x14ac:dyDescent="0.3">
      <c r="A153" s="351" t="str">
        <f t="shared" ref="A153:A161" si="41">A131</f>
        <v>HOSP</v>
      </c>
      <c r="B153" s="370">
        <f>+METAS!$AW$138</f>
        <v>0</v>
      </c>
      <c r="C153" s="350">
        <f>ROUND((B153/12)*Config!$C$6,0)</f>
        <v>0</v>
      </c>
      <c r="D153" s="372">
        <f>+ACUMULADO!$AV$142</f>
        <v>0</v>
      </c>
      <c r="E153" s="380">
        <f>E152</f>
        <v>16.7</v>
      </c>
      <c r="F153" s="348"/>
      <c r="G153" s="347">
        <f t="shared" ref="G153:G161" si="42">IFERROR(ROUND(D153*100/B153,1),0)</f>
        <v>0</v>
      </c>
      <c r="H153" s="347">
        <f t="shared" ref="H153:H161" si="43">IFERROR(ROUND(IF(G153&lt;$B$3,G153,""),1),"")</f>
        <v>0</v>
      </c>
      <c r="I153" s="347" t="str">
        <f t="shared" ref="I153:I161" si="44">IFERROR(ROUND(IF(AND(G153&gt;=$B$3,G153&lt;$D$3),G153,""),1),"")</f>
        <v/>
      </c>
      <c r="J153" s="347" t="str">
        <f t="shared" ref="J153:J161" si="45">IFERROR(ROUND(IF(G153&gt;=$D$3,G153,""),1),"")</f>
        <v/>
      </c>
    </row>
    <row r="154" spans="1:26" ht="18" customHeight="1" thickBot="1" x14ac:dyDescent="0.3">
      <c r="A154" s="351" t="str">
        <f t="shared" si="41"/>
        <v>LLUI</v>
      </c>
      <c r="B154" s="370">
        <f>+METAS!$AY$138</f>
        <v>0</v>
      </c>
      <c r="C154" s="350">
        <f>ROUND((B154/12)*Config!$C$6,0)</f>
        <v>0</v>
      </c>
      <c r="D154" s="372">
        <f>+ACUMULADO!$AX$142</f>
        <v>0</v>
      </c>
      <c r="E154" s="348">
        <f>E153</f>
        <v>16.7</v>
      </c>
      <c r="F154" s="348"/>
      <c r="G154" s="347">
        <f t="shared" si="42"/>
        <v>0</v>
      </c>
      <c r="H154" s="347">
        <f t="shared" si="43"/>
        <v>0</v>
      </c>
      <c r="I154" s="347" t="str">
        <f t="shared" si="44"/>
        <v/>
      </c>
      <c r="J154" s="347" t="str">
        <f t="shared" si="45"/>
        <v/>
      </c>
    </row>
    <row r="155" spans="1:26" ht="18" customHeight="1" thickBot="1" x14ac:dyDescent="0.3">
      <c r="A155" s="351" t="str">
        <f t="shared" si="41"/>
        <v>JERI</v>
      </c>
      <c r="B155" s="370">
        <f>+METAS!$AZ$138</f>
        <v>0</v>
      </c>
      <c r="C155" s="350">
        <f>ROUND((B155/12)*Config!$C$6,0)</f>
        <v>0</v>
      </c>
      <c r="D155" s="372">
        <f>+ACUMULADO!$AY$142</f>
        <v>0</v>
      </c>
      <c r="E155" s="348">
        <f t="shared" ref="E155:E161" si="46">E154</f>
        <v>16.7</v>
      </c>
      <c r="F155" s="348"/>
      <c r="G155" s="347">
        <f t="shared" si="42"/>
        <v>0</v>
      </c>
      <c r="H155" s="347">
        <f t="shared" si="43"/>
        <v>0</v>
      </c>
      <c r="I155" s="347" t="str">
        <f t="shared" si="44"/>
        <v/>
      </c>
      <c r="J155" s="347" t="str">
        <f t="shared" si="45"/>
        <v/>
      </c>
    </row>
    <row r="156" spans="1:26" ht="18" customHeight="1" thickBot="1" x14ac:dyDescent="0.3">
      <c r="A156" s="351" t="str">
        <f t="shared" si="41"/>
        <v>YANT</v>
      </c>
      <c r="B156" s="370">
        <f>+METAS!$BA$138</f>
        <v>0</v>
      </c>
      <c r="C156" s="350">
        <f>ROUND((B156/12)*Config!$C$6,0)</f>
        <v>0</v>
      </c>
      <c r="D156" s="372">
        <f>+ACUMULADO!$AZ$142</f>
        <v>0</v>
      </c>
      <c r="E156" s="348">
        <f t="shared" si="46"/>
        <v>16.7</v>
      </c>
      <c r="F156" s="348"/>
      <c r="G156" s="347">
        <f t="shared" si="42"/>
        <v>0</v>
      </c>
      <c r="H156" s="347">
        <f t="shared" si="43"/>
        <v>0</v>
      </c>
      <c r="I156" s="347" t="str">
        <f t="shared" si="44"/>
        <v/>
      </c>
      <c r="J156" s="347" t="str">
        <f t="shared" si="45"/>
        <v/>
      </c>
    </row>
    <row r="157" spans="1:26" ht="18" customHeight="1" thickBot="1" x14ac:dyDescent="0.3">
      <c r="A157" s="351" t="str">
        <f t="shared" si="41"/>
        <v>SORI</v>
      </c>
      <c r="B157" s="370">
        <f>+METAS!$BB$138</f>
        <v>0</v>
      </c>
      <c r="C157" s="350">
        <f>ROUND((B157/12)*Config!$C$6,0)</f>
        <v>0</v>
      </c>
      <c r="D157" s="372">
        <f>+ACUMULADO!$BA$142</f>
        <v>0</v>
      </c>
      <c r="E157" s="348">
        <f t="shared" si="46"/>
        <v>16.7</v>
      </c>
      <c r="F157" s="348"/>
      <c r="G157" s="347">
        <f t="shared" si="42"/>
        <v>0</v>
      </c>
      <c r="H157" s="347">
        <f t="shared" si="43"/>
        <v>0</v>
      </c>
      <c r="I157" s="347" t="str">
        <f t="shared" si="44"/>
        <v/>
      </c>
      <c r="J157" s="347" t="str">
        <f t="shared" si="45"/>
        <v/>
      </c>
      <c r="T157" s="505" t="s">
        <v>575</v>
      </c>
      <c r="U157" s="506"/>
      <c r="V157" s="506"/>
      <c r="W157" s="506"/>
      <c r="X157" s="506"/>
      <c r="Y157" s="506"/>
      <c r="Z157" s="507"/>
    </row>
    <row r="158" spans="1:26" ht="18" customHeight="1" thickBot="1" x14ac:dyDescent="0.3">
      <c r="A158" s="351" t="str">
        <f t="shared" si="41"/>
        <v>JEPE</v>
      </c>
      <c r="B158" s="370">
        <f>METAS!$BC$138</f>
        <v>0</v>
      </c>
      <c r="C158" s="350">
        <f>ROUND((B158/12)*Config!$C$6,0)</f>
        <v>0</v>
      </c>
      <c r="D158" s="372">
        <f>+ACUMULADO!$BB$142</f>
        <v>0</v>
      </c>
      <c r="E158" s="348">
        <f t="shared" si="46"/>
        <v>16.7</v>
      </c>
      <c r="F158" s="348"/>
      <c r="G158" s="347">
        <f t="shared" si="42"/>
        <v>0</v>
      </c>
      <c r="H158" s="347">
        <f t="shared" si="43"/>
        <v>0</v>
      </c>
      <c r="I158" s="347" t="str">
        <f t="shared" si="44"/>
        <v/>
      </c>
      <c r="J158" s="347" t="str">
        <f t="shared" si="45"/>
        <v/>
      </c>
      <c r="T158" s="508"/>
      <c r="U158" s="509"/>
      <c r="V158" s="509"/>
      <c r="W158" s="509"/>
      <c r="X158" s="509"/>
      <c r="Y158" s="509"/>
      <c r="Z158" s="510"/>
    </row>
    <row r="159" spans="1:26" ht="18" customHeight="1" thickBot="1" x14ac:dyDescent="0.3">
      <c r="A159" s="351" t="str">
        <f t="shared" si="41"/>
        <v>ROQU</v>
      </c>
      <c r="B159" s="370">
        <f>+METAS!$BD$138</f>
        <v>0</v>
      </c>
      <c r="C159" s="350">
        <f>ROUND((B159/12)*Config!$C$6,0)</f>
        <v>0</v>
      </c>
      <c r="D159" s="372">
        <f>+ACUMULADO!$BC$142</f>
        <v>0</v>
      </c>
      <c r="E159" s="348">
        <f t="shared" si="46"/>
        <v>16.7</v>
      </c>
      <c r="F159" s="348"/>
      <c r="G159" s="347">
        <f t="shared" si="42"/>
        <v>0</v>
      </c>
      <c r="H159" s="347">
        <f t="shared" si="43"/>
        <v>0</v>
      </c>
      <c r="I159" s="347" t="str">
        <f t="shared" si="44"/>
        <v/>
      </c>
      <c r="J159" s="347" t="str">
        <f t="shared" si="45"/>
        <v/>
      </c>
      <c r="T159" s="508"/>
      <c r="U159" s="509"/>
      <c r="V159" s="509"/>
      <c r="W159" s="509"/>
      <c r="X159" s="509"/>
      <c r="Y159" s="509"/>
      <c r="Z159" s="510"/>
    </row>
    <row r="160" spans="1:26" ht="18" customHeight="1" thickBot="1" x14ac:dyDescent="0.3">
      <c r="A160" s="351" t="str">
        <f t="shared" si="41"/>
        <v>CALZ</v>
      </c>
      <c r="B160" s="370">
        <f>+METAS!$BE$138</f>
        <v>0</v>
      </c>
      <c r="C160" s="350">
        <f>ROUND((B160/12)*Config!$C$6,0)</f>
        <v>0</v>
      </c>
      <c r="D160" s="372">
        <f>+ACUMULADO!$BD$142</f>
        <v>0</v>
      </c>
      <c r="E160" s="348">
        <f t="shared" si="46"/>
        <v>16.7</v>
      </c>
      <c r="F160" s="348"/>
      <c r="G160" s="347">
        <f t="shared" si="42"/>
        <v>0</v>
      </c>
      <c r="H160" s="347">
        <f t="shared" si="43"/>
        <v>0</v>
      </c>
      <c r="I160" s="347" t="str">
        <f t="shared" si="44"/>
        <v/>
      </c>
      <c r="J160" s="347" t="str">
        <f t="shared" si="45"/>
        <v/>
      </c>
      <c r="T160" s="511"/>
      <c r="U160" s="512"/>
      <c r="V160" s="512"/>
      <c r="W160" s="512"/>
      <c r="X160" s="512"/>
      <c r="Y160" s="512"/>
      <c r="Z160" s="513"/>
    </row>
    <row r="161" spans="1:10" ht="18" customHeight="1" thickBot="1" x14ac:dyDescent="0.3">
      <c r="A161" s="351" t="str">
        <f t="shared" si="41"/>
        <v>PUEB</v>
      </c>
      <c r="B161" s="370">
        <f>+METAS!$BF$138</f>
        <v>0</v>
      </c>
      <c r="C161" s="350">
        <f>ROUND((B161/12)*Config!$C$6,0)</f>
        <v>0</v>
      </c>
      <c r="D161" s="372">
        <f>+ACUMULADO!$BE$142</f>
        <v>0</v>
      </c>
      <c r="E161" s="348">
        <f t="shared" si="46"/>
        <v>16.7</v>
      </c>
      <c r="F161" s="348"/>
      <c r="G161" s="347">
        <f t="shared" si="42"/>
        <v>0</v>
      </c>
      <c r="H161" s="347">
        <f t="shared" si="43"/>
        <v>0</v>
      </c>
      <c r="I161" s="347" t="str">
        <f t="shared" si="44"/>
        <v/>
      </c>
      <c r="J161" s="347" t="str">
        <f t="shared" si="45"/>
        <v/>
      </c>
    </row>
    <row r="162" spans="1:10" ht="18" customHeight="1" x14ac:dyDescent="0.25">
      <c r="C162" s="28"/>
      <c r="D162" s="28"/>
      <c r="F162" s="28"/>
      <c r="G162" s="28"/>
    </row>
    <row r="163" spans="1:10" ht="18" customHeight="1" x14ac:dyDescent="0.25">
      <c r="C163" s="28"/>
      <c r="D163" s="28"/>
      <c r="F163" s="28"/>
      <c r="G163" s="28"/>
    </row>
    <row r="164" spans="1:10" ht="18" customHeight="1" x14ac:dyDescent="0.25">
      <c r="C164" s="28"/>
      <c r="D164" s="28"/>
      <c r="F164" s="28"/>
      <c r="G164" s="28"/>
    </row>
    <row r="165" spans="1:10" ht="18" customHeight="1" x14ac:dyDescent="0.25">
      <c r="C165" s="28"/>
      <c r="D165" s="28"/>
      <c r="F165" s="28"/>
      <c r="G165" s="28"/>
    </row>
    <row r="166" spans="1:10" ht="18" customHeight="1" x14ac:dyDescent="0.25">
      <c r="C166" s="28"/>
      <c r="D166" s="28"/>
      <c r="F166" s="28"/>
      <c r="G166" s="28"/>
    </row>
    <row r="167" spans="1:10" ht="18" customHeight="1" x14ac:dyDescent="0.25">
      <c r="C167" s="28"/>
      <c r="D167" s="28"/>
      <c r="F167" s="28"/>
      <c r="G167" s="28"/>
    </row>
    <row r="168" spans="1:10" ht="18" customHeight="1" x14ac:dyDescent="0.25">
      <c r="C168" s="28"/>
      <c r="D168" s="28"/>
      <c r="F168" s="28"/>
      <c r="G168" s="28"/>
    </row>
  </sheetData>
  <mergeCells count="17">
    <mergeCell ref="U115:AA118"/>
    <mergeCell ref="H128:J128"/>
    <mergeCell ref="T135:Z138"/>
    <mergeCell ref="H150:J150"/>
    <mergeCell ref="T157:Z160"/>
    <mergeCell ref="H108:J108"/>
    <mergeCell ref="F1:H1"/>
    <mergeCell ref="H6:J6"/>
    <mergeCell ref="T16:Z19"/>
    <mergeCell ref="H24:J24"/>
    <mergeCell ref="T32:Z35"/>
    <mergeCell ref="H45:J45"/>
    <mergeCell ref="T53:Z56"/>
    <mergeCell ref="H67:J67"/>
    <mergeCell ref="T72:Z75"/>
    <mergeCell ref="H86:J86"/>
    <mergeCell ref="T93:Z96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filterMode="1"/>
  <dimension ref="A1:AW118"/>
  <sheetViews>
    <sheetView topLeftCell="A40" zoomScale="70" zoomScaleNormal="70" workbookViewId="0">
      <selection activeCell="G42" sqref="G42"/>
    </sheetView>
  </sheetViews>
  <sheetFormatPr baseColWidth="10" defaultRowHeight="15" x14ac:dyDescent="0.25"/>
  <cols>
    <col min="1" max="1" width="5.7109375" customWidth="1"/>
    <col min="2" max="2" width="14.5703125" hidden="1" customWidth="1"/>
    <col min="3" max="3" width="41" customWidth="1"/>
    <col min="4" max="4" width="72.7109375" style="2" customWidth="1"/>
    <col min="5" max="5" width="35.28515625" customWidth="1"/>
    <col min="6" max="6" width="31.7109375" customWidth="1"/>
    <col min="7" max="7" width="18.140625" style="5" customWidth="1"/>
    <col min="8" max="9" width="12.28515625" style="267" customWidth="1"/>
    <col min="10" max="10" width="11.140625" style="268" customWidth="1"/>
    <col min="11" max="14" width="7.28515625" style="268" customWidth="1"/>
    <col min="15" max="15" width="5.42578125" style="268" customWidth="1"/>
    <col min="16" max="16" width="7.28515625" style="268" customWidth="1"/>
    <col min="17" max="17" width="8.28515625" style="268" customWidth="1"/>
    <col min="18" max="48" width="7.28515625" style="268" customWidth="1"/>
  </cols>
  <sheetData>
    <row r="1" spans="1:49" ht="16.5" customHeight="1" thickTop="1" x14ac:dyDescent="0.35">
      <c r="A1" s="519" t="s">
        <v>147</v>
      </c>
      <c r="B1" s="520"/>
      <c r="C1" s="520"/>
      <c r="D1" s="520"/>
      <c r="E1" s="520"/>
      <c r="F1" s="520"/>
      <c r="G1" s="520"/>
      <c r="H1" s="106"/>
      <c r="I1" s="106"/>
      <c r="J1" s="107"/>
      <c r="K1" s="523" t="s">
        <v>1</v>
      </c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 s="523"/>
      <c r="AD1" s="523"/>
      <c r="AE1" s="523"/>
      <c r="AF1" s="523"/>
      <c r="AG1" s="523"/>
      <c r="AH1" s="523"/>
      <c r="AI1" s="523"/>
      <c r="AJ1" s="523"/>
      <c r="AK1" s="523"/>
      <c r="AL1" s="523"/>
      <c r="AM1" s="523"/>
      <c r="AN1" s="523"/>
      <c r="AO1" s="523"/>
      <c r="AP1" s="523"/>
      <c r="AQ1" s="523"/>
      <c r="AR1" s="523"/>
      <c r="AS1" s="523"/>
      <c r="AT1" s="523"/>
      <c r="AU1" s="523"/>
      <c r="AV1" s="523"/>
    </row>
    <row r="2" spans="1:49" ht="33.75" customHeight="1" x14ac:dyDescent="0.35">
      <c r="A2" s="521"/>
      <c r="B2" s="522"/>
      <c r="C2" s="522"/>
      <c r="D2" s="522"/>
      <c r="E2" s="522"/>
      <c r="F2" s="522"/>
      <c r="G2" s="522"/>
      <c r="H2" s="108"/>
      <c r="I2" s="108"/>
      <c r="J2" s="109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</row>
    <row r="3" spans="1:49" ht="133.5" customHeight="1" x14ac:dyDescent="0.25">
      <c r="A3" s="110" t="s">
        <v>148</v>
      </c>
      <c r="B3" s="111" t="s">
        <v>149</v>
      </c>
      <c r="C3" s="111" t="s">
        <v>150</v>
      </c>
      <c r="D3" s="112" t="s">
        <v>151</v>
      </c>
      <c r="E3" s="111" t="s">
        <v>152</v>
      </c>
      <c r="F3" s="111" t="s">
        <v>153</v>
      </c>
      <c r="G3" s="111" t="s">
        <v>154</v>
      </c>
      <c r="H3" s="113" t="s">
        <v>155</v>
      </c>
      <c r="I3" s="113" t="s">
        <v>156</v>
      </c>
      <c r="J3" s="114" t="s">
        <v>19</v>
      </c>
      <c r="K3" s="113" t="s">
        <v>20</v>
      </c>
      <c r="L3" s="113" t="s">
        <v>21</v>
      </c>
      <c r="M3" s="113" t="s">
        <v>22</v>
      </c>
      <c r="N3" s="113" t="s">
        <v>23</v>
      </c>
      <c r="O3" s="113" t="s">
        <v>24</v>
      </c>
      <c r="P3" s="113" t="s">
        <v>157</v>
      </c>
      <c r="Q3" s="113" t="s">
        <v>158</v>
      </c>
      <c r="R3" s="113" t="s">
        <v>72</v>
      </c>
      <c r="S3" s="113" t="s">
        <v>159</v>
      </c>
      <c r="T3" s="114" t="s">
        <v>31</v>
      </c>
      <c r="U3" s="113" t="s">
        <v>32</v>
      </c>
      <c r="V3" s="113" t="s">
        <v>33</v>
      </c>
      <c r="W3" s="114" t="s">
        <v>37</v>
      </c>
      <c r="X3" s="113" t="s">
        <v>38</v>
      </c>
      <c r="Y3" s="113" t="s">
        <v>39</v>
      </c>
      <c r="Z3" s="113" t="s">
        <v>40</v>
      </c>
      <c r="AA3" s="113" t="s">
        <v>41</v>
      </c>
      <c r="AB3" s="114" t="s">
        <v>42</v>
      </c>
      <c r="AC3" s="113" t="s">
        <v>43</v>
      </c>
      <c r="AD3" s="113" t="s">
        <v>73</v>
      </c>
      <c r="AE3" s="113" t="s">
        <v>45</v>
      </c>
      <c r="AF3" s="113" t="s">
        <v>46</v>
      </c>
      <c r="AG3" s="114" t="s">
        <v>47</v>
      </c>
      <c r="AH3" s="113" t="s">
        <v>48</v>
      </c>
      <c r="AI3" s="113" t="s">
        <v>49</v>
      </c>
      <c r="AJ3" s="113" t="s">
        <v>74</v>
      </c>
      <c r="AK3" s="113" t="s">
        <v>51</v>
      </c>
      <c r="AL3" s="114" t="s">
        <v>68</v>
      </c>
      <c r="AM3" s="113" t="s">
        <v>75</v>
      </c>
      <c r="AN3" s="113" t="s">
        <v>76</v>
      </c>
      <c r="AO3" s="114" t="s">
        <v>27</v>
      </c>
      <c r="AP3" s="113" t="s">
        <v>28</v>
      </c>
      <c r="AQ3" s="113" t="s">
        <v>77</v>
      </c>
      <c r="AR3" s="113" t="s">
        <v>78</v>
      </c>
      <c r="AS3" s="114" t="s">
        <v>79</v>
      </c>
      <c r="AT3" s="113" t="s">
        <v>4</v>
      </c>
      <c r="AU3" s="113" t="s">
        <v>5</v>
      </c>
      <c r="AV3" s="113" t="s">
        <v>80</v>
      </c>
      <c r="AW3" s="115" t="s">
        <v>160</v>
      </c>
    </row>
    <row r="4" spans="1:49" s="4" customFormat="1" ht="84.95" hidden="1" customHeight="1" thickTop="1" x14ac:dyDescent="0.25">
      <c r="A4" s="116">
        <v>1</v>
      </c>
      <c r="B4" s="117" t="s">
        <v>161</v>
      </c>
      <c r="C4" s="118" t="s">
        <v>162</v>
      </c>
      <c r="D4" s="119" t="s">
        <v>163</v>
      </c>
      <c r="E4" s="120" t="s">
        <v>164</v>
      </c>
      <c r="F4" s="120" t="s">
        <v>165</v>
      </c>
      <c r="G4" s="121" t="s">
        <v>166</v>
      </c>
      <c r="H4" s="122">
        <v>0</v>
      </c>
      <c r="I4" s="122"/>
      <c r="J4" s="122">
        <v>330</v>
      </c>
      <c r="K4" s="122">
        <v>26</v>
      </c>
      <c r="L4" s="122">
        <v>29</v>
      </c>
      <c r="M4" s="122">
        <v>35</v>
      </c>
      <c r="N4" s="122">
        <v>60</v>
      </c>
      <c r="O4" s="122">
        <v>7</v>
      </c>
      <c r="P4" s="122">
        <v>26</v>
      </c>
      <c r="Q4" s="122">
        <v>28</v>
      </c>
      <c r="R4" s="122">
        <v>37</v>
      </c>
      <c r="S4" s="122">
        <v>250</v>
      </c>
      <c r="T4" s="122">
        <v>42</v>
      </c>
      <c r="U4" s="122">
        <v>25</v>
      </c>
      <c r="V4" s="122">
        <v>25</v>
      </c>
      <c r="W4" s="122">
        <v>60</v>
      </c>
      <c r="X4" s="122">
        <v>25</v>
      </c>
      <c r="Y4" s="122">
        <v>25</v>
      </c>
      <c r="Z4" s="122">
        <v>46</v>
      </c>
      <c r="AA4" s="122">
        <v>57</v>
      </c>
      <c r="AB4" s="122">
        <v>300</v>
      </c>
      <c r="AC4" s="122">
        <v>35</v>
      </c>
      <c r="AD4" s="122">
        <v>60</v>
      </c>
      <c r="AE4" s="122">
        <v>35</v>
      </c>
      <c r="AF4" s="122">
        <v>45</v>
      </c>
      <c r="AG4" s="122">
        <v>95</v>
      </c>
      <c r="AH4" s="122">
        <v>35</v>
      </c>
      <c r="AI4" s="122">
        <v>45</v>
      </c>
      <c r="AJ4" s="122">
        <v>35</v>
      </c>
      <c r="AK4" s="122">
        <v>35</v>
      </c>
      <c r="AL4" s="122">
        <v>165</v>
      </c>
      <c r="AM4" s="122">
        <v>24</v>
      </c>
      <c r="AN4" s="122">
        <v>25</v>
      </c>
      <c r="AO4" s="122">
        <v>73</v>
      </c>
      <c r="AP4" s="122">
        <v>7</v>
      </c>
      <c r="AQ4" s="122">
        <v>24</v>
      </c>
      <c r="AR4" s="122">
        <v>15</v>
      </c>
      <c r="AS4" s="122">
        <v>120</v>
      </c>
      <c r="AT4" s="122">
        <v>12</v>
      </c>
      <c r="AU4" s="122">
        <v>35</v>
      </c>
      <c r="AV4" s="122">
        <v>51</v>
      </c>
    </row>
    <row r="5" spans="1:49" ht="84.95" hidden="1" customHeight="1" x14ac:dyDescent="0.25">
      <c r="A5" s="123">
        <v>2</v>
      </c>
      <c r="B5" s="117" t="s">
        <v>161</v>
      </c>
      <c r="C5" s="124" t="s">
        <v>167</v>
      </c>
      <c r="D5" s="125" t="s">
        <v>168</v>
      </c>
      <c r="E5" s="126" t="s">
        <v>169</v>
      </c>
      <c r="F5" s="127" t="s">
        <v>162</v>
      </c>
      <c r="G5" s="121" t="s">
        <v>166</v>
      </c>
      <c r="H5" s="128">
        <v>0</v>
      </c>
      <c r="I5" s="128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</row>
    <row r="6" spans="1:49" ht="84.95" hidden="1" customHeight="1" x14ac:dyDescent="0.25">
      <c r="A6" s="123">
        <v>3</v>
      </c>
      <c r="B6" s="117" t="s">
        <v>161</v>
      </c>
      <c r="C6" s="124" t="s">
        <v>170</v>
      </c>
      <c r="D6" s="125" t="s">
        <v>171</v>
      </c>
      <c r="E6" s="127" t="s">
        <v>172</v>
      </c>
      <c r="F6" s="127" t="s">
        <v>162</v>
      </c>
      <c r="G6" s="121" t="s">
        <v>166</v>
      </c>
      <c r="H6" s="130">
        <v>0</v>
      </c>
      <c r="I6" s="130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</row>
    <row r="7" spans="1:49" ht="84.95" hidden="1" customHeight="1" x14ac:dyDescent="0.25">
      <c r="A7" s="123">
        <v>4</v>
      </c>
      <c r="B7" s="117" t="s">
        <v>161</v>
      </c>
      <c r="C7" s="132" t="s">
        <v>173</v>
      </c>
      <c r="D7" s="125" t="s">
        <v>174</v>
      </c>
      <c r="E7" s="126" t="s">
        <v>175</v>
      </c>
      <c r="F7" s="126" t="s">
        <v>170</v>
      </c>
      <c r="G7" s="121" t="s">
        <v>166</v>
      </c>
      <c r="H7" s="128">
        <v>0</v>
      </c>
      <c r="I7" s="128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</row>
    <row r="8" spans="1:49" s="136" customFormat="1" ht="84.95" hidden="1" customHeight="1" x14ac:dyDescent="0.25">
      <c r="A8" s="123">
        <v>5</v>
      </c>
      <c r="B8" s="117" t="s">
        <v>161</v>
      </c>
      <c r="C8" s="133" t="s">
        <v>176</v>
      </c>
      <c r="D8" s="125" t="s">
        <v>177</v>
      </c>
      <c r="E8" s="134" t="s">
        <v>178</v>
      </c>
      <c r="F8" s="134" t="s">
        <v>179</v>
      </c>
      <c r="G8" s="135" t="s">
        <v>180</v>
      </c>
      <c r="H8" s="130">
        <v>0</v>
      </c>
      <c r="I8" s="130"/>
      <c r="J8" s="130">
        <v>1849</v>
      </c>
      <c r="K8" s="130">
        <v>146</v>
      </c>
      <c r="L8" s="130">
        <v>107</v>
      </c>
      <c r="M8" s="130">
        <v>105</v>
      </c>
      <c r="N8" s="130">
        <v>196</v>
      </c>
      <c r="O8" s="130">
        <v>24</v>
      </c>
      <c r="P8" s="130">
        <v>95</v>
      </c>
      <c r="Q8" s="130">
        <v>63</v>
      </c>
      <c r="R8" s="130">
        <v>93</v>
      </c>
      <c r="S8" s="130">
        <v>779</v>
      </c>
      <c r="T8" s="130">
        <v>131</v>
      </c>
      <c r="U8" s="130">
        <v>72</v>
      </c>
      <c r="V8" s="130">
        <v>117</v>
      </c>
      <c r="W8" s="130">
        <v>162</v>
      </c>
      <c r="X8" s="130">
        <v>185</v>
      </c>
      <c r="Y8" s="130">
        <v>65</v>
      </c>
      <c r="Z8" s="130">
        <v>169</v>
      </c>
      <c r="AA8" s="130">
        <v>70</v>
      </c>
      <c r="AB8" s="130">
        <v>864</v>
      </c>
      <c r="AC8" s="130">
        <v>113</v>
      </c>
      <c r="AD8" s="130">
        <v>114</v>
      </c>
      <c r="AE8" s="130">
        <v>94</v>
      </c>
      <c r="AF8" s="130">
        <v>238</v>
      </c>
      <c r="AG8" s="130">
        <v>302</v>
      </c>
      <c r="AH8" s="130">
        <v>60</v>
      </c>
      <c r="AI8" s="130">
        <v>103</v>
      </c>
      <c r="AJ8" s="130">
        <v>80</v>
      </c>
      <c r="AK8" s="130">
        <v>77</v>
      </c>
      <c r="AL8" s="130">
        <v>430</v>
      </c>
      <c r="AM8" s="130">
        <v>62</v>
      </c>
      <c r="AN8" s="130">
        <v>88</v>
      </c>
      <c r="AO8" s="130">
        <v>207</v>
      </c>
      <c r="AP8" s="130">
        <v>30</v>
      </c>
      <c r="AQ8" s="130">
        <v>103</v>
      </c>
      <c r="AR8" s="130">
        <v>35</v>
      </c>
      <c r="AS8" s="130">
        <v>313</v>
      </c>
      <c r="AT8" s="130">
        <v>54</v>
      </c>
      <c r="AU8" s="130">
        <v>58</v>
      </c>
      <c r="AV8" s="130">
        <v>124</v>
      </c>
    </row>
    <row r="9" spans="1:49" ht="84.95" hidden="1" customHeight="1" x14ac:dyDescent="0.25">
      <c r="A9" s="123">
        <v>6</v>
      </c>
      <c r="B9" s="117" t="s">
        <v>161</v>
      </c>
      <c r="C9" s="137" t="s">
        <v>181</v>
      </c>
      <c r="D9" s="125" t="s">
        <v>182</v>
      </c>
      <c r="E9" s="126" t="s">
        <v>183</v>
      </c>
      <c r="F9" s="127" t="s">
        <v>184</v>
      </c>
      <c r="G9" s="121" t="s">
        <v>166</v>
      </c>
      <c r="H9" s="131">
        <v>0</v>
      </c>
      <c r="I9" s="131"/>
      <c r="J9" s="131">
        <f t="shared" ref="J9:AV9" si="0">J4*85/100</f>
        <v>280.5</v>
      </c>
      <c r="K9" s="131">
        <f t="shared" si="0"/>
        <v>22.1</v>
      </c>
      <c r="L9" s="131">
        <f t="shared" si="0"/>
        <v>24.65</v>
      </c>
      <c r="M9" s="131">
        <f t="shared" si="0"/>
        <v>29.75</v>
      </c>
      <c r="N9" s="131">
        <f t="shared" si="0"/>
        <v>51</v>
      </c>
      <c r="O9" s="131">
        <f t="shared" si="0"/>
        <v>5.95</v>
      </c>
      <c r="P9" s="131">
        <f t="shared" si="0"/>
        <v>22.1</v>
      </c>
      <c r="Q9" s="131">
        <f t="shared" si="0"/>
        <v>23.8</v>
      </c>
      <c r="R9" s="131">
        <f t="shared" si="0"/>
        <v>31.45</v>
      </c>
      <c r="S9" s="131">
        <f t="shared" si="0"/>
        <v>212.5</v>
      </c>
      <c r="T9" s="131">
        <f t="shared" si="0"/>
        <v>35.700000000000003</v>
      </c>
      <c r="U9" s="131">
        <f t="shared" si="0"/>
        <v>21.25</v>
      </c>
      <c r="V9" s="131">
        <f t="shared" si="0"/>
        <v>21.25</v>
      </c>
      <c r="W9" s="131">
        <f t="shared" si="0"/>
        <v>51</v>
      </c>
      <c r="X9" s="131">
        <f t="shared" si="0"/>
        <v>21.25</v>
      </c>
      <c r="Y9" s="131">
        <f t="shared" si="0"/>
        <v>21.25</v>
      </c>
      <c r="Z9" s="131">
        <f t="shared" si="0"/>
        <v>39.1</v>
      </c>
      <c r="AA9" s="131">
        <f t="shared" si="0"/>
        <v>48.45</v>
      </c>
      <c r="AB9" s="131">
        <f t="shared" si="0"/>
        <v>255</v>
      </c>
      <c r="AC9" s="131">
        <f t="shared" si="0"/>
        <v>29.75</v>
      </c>
      <c r="AD9" s="131">
        <f t="shared" si="0"/>
        <v>51</v>
      </c>
      <c r="AE9" s="131">
        <f t="shared" si="0"/>
        <v>29.75</v>
      </c>
      <c r="AF9" s="131">
        <f t="shared" si="0"/>
        <v>38.25</v>
      </c>
      <c r="AG9" s="131">
        <f t="shared" si="0"/>
        <v>80.75</v>
      </c>
      <c r="AH9" s="131">
        <f t="shared" si="0"/>
        <v>29.75</v>
      </c>
      <c r="AI9" s="131">
        <f t="shared" si="0"/>
        <v>38.25</v>
      </c>
      <c r="AJ9" s="131">
        <f t="shared" si="0"/>
        <v>29.75</v>
      </c>
      <c r="AK9" s="131">
        <f t="shared" si="0"/>
        <v>29.75</v>
      </c>
      <c r="AL9" s="131">
        <f t="shared" si="0"/>
        <v>140.25</v>
      </c>
      <c r="AM9" s="131">
        <f t="shared" si="0"/>
        <v>20.399999999999999</v>
      </c>
      <c r="AN9" s="131">
        <f t="shared" si="0"/>
        <v>21.25</v>
      </c>
      <c r="AO9" s="131">
        <f t="shared" si="0"/>
        <v>62.05</v>
      </c>
      <c r="AP9" s="131">
        <f t="shared" si="0"/>
        <v>5.95</v>
      </c>
      <c r="AQ9" s="131">
        <f t="shared" si="0"/>
        <v>20.399999999999999</v>
      </c>
      <c r="AR9" s="131">
        <f t="shared" si="0"/>
        <v>12.75</v>
      </c>
      <c r="AS9" s="131">
        <f t="shared" si="0"/>
        <v>102</v>
      </c>
      <c r="AT9" s="131">
        <f t="shared" si="0"/>
        <v>10.199999999999999</v>
      </c>
      <c r="AU9" s="131">
        <f t="shared" si="0"/>
        <v>29.75</v>
      </c>
      <c r="AV9" s="131">
        <f t="shared" si="0"/>
        <v>43.35</v>
      </c>
    </row>
    <row r="10" spans="1:49" ht="105.75" hidden="1" customHeight="1" x14ac:dyDescent="0.25">
      <c r="A10" s="123">
        <v>7</v>
      </c>
      <c r="B10" s="117" t="s">
        <v>161</v>
      </c>
      <c r="C10" s="137" t="s">
        <v>185</v>
      </c>
      <c r="D10" s="125" t="s">
        <v>186</v>
      </c>
      <c r="E10" s="125" t="s">
        <v>186</v>
      </c>
      <c r="F10" s="127" t="s">
        <v>187</v>
      </c>
      <c r="G10" s="121" t="s">
        <v>188</v>
      </c>
      <c r="H10" s="131">
        <v>0</v>
      </c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</row>
    <row r="11" spans="1:49" ht="84.95" hidden="1" customHeight="1" x14ac:dyDescent="0.25">
      <c r="A11" s="123">
        <v>8</v>
      </c>
      <c r="B11" s="117" t="s">
        <v>161</v>
      </c>
      <c r="C11" s="132" t="s">
        <v>189</v>
      </c>
      <c r="D11" s="125" t="s">
        <v>190</v>
      </c>
      <c r="E11" s="126" t="s">
        <v>191</v>
      </c>
      <c r="F11" s="127" t="s">
        <v>184</v>
      </c>
      <c r="G11" s="121" t="s">
        <v>166</v>
      </c>
      <c r="H11" s="131">
        <v>0</v>
      </c>
      <c r="I11" s="131"/>
      <c r="J11" s="131">
        <f t="shared" ref="J11:AV11" si="1">J4*85/100</f>
        <v>280.5</v>
      </c>
      <c r="K11" s="131">
        <f t="shared" si="1"/>
        <v>22.1</v>
      </c>
      <c r="L11" s="131">
        <f t="shared" si="1"/>
        <v>24.65</v>
      </c>
      <c r="M11" s="131">
        <f t="shared" si="1"/>
        <v>29.75</v>
      </c>
      <c r="N11" s="131">
        <f t="shared" si="1"/>
        <v>51</v>
      </c>
      <c r="O11" s="131">
        <f t="shared" si="1"/>
        <v>5.95</v>
      </c>
      <c r="P11" s="131">
        <f t="shared" si="1"/>
        <v>22.1</v>
      </c>
      <c r="Q11" s="131">
        <f t="shared" si="1"/>
        <v>23.8</v>
      </c>
      <c r="R11" s="131">
        <f t="shared" si="1"/>
        <v>31.45</v>
      </c>
      <c r="S11" s="131">
        <f t="shared" si="1"/>
        <v>212.5</v>
      </c>
      <c r="T11" s="131">
        <f t="shared" si="1"/>
        <v>35.700000000000003</v>
      </c>
      <c r="U11" s="131">
        <f t="shared" si="1"/>
        <v>21.25</v>
      </c>
      <c r="V11" s="131">
        <f t="shared" si="1"/>
        <v>21.25</v>
      </c>
      <c r="W11" s="131">
        <f t="shared" si="1"/>
        <v>51</v>
      </c>
      <c r="X11" s="131">
        <f t="shared" si="1"/>
        <v>21.25</v>
      </c>
      <c r="Y11" s="131">
        <f t="shared" si="1"/>
        <v>21.25</v>
      </c>
      <c r="Z11" s="131">
        <f t="shared" si="1"/>
        <v>39.1</v>
      </c>
      <c r="AA11" s="131">
        <f t="shared" si="1"/>
        <v>48.45</v>
      </c>
      <c r="AB11" s="131">
        <f t="shared" si="1"/>
        <v>255</v>
      </c>
      <c r="AC11" s="131">
        <f t="shared" si="1"/>
        <v>29.75</v>
      </c>
      <c r="AD11" s="131">
        <f t="shared" si="1"/>
        <v>51</v>
      </c>
      <c r="AE11" s="131">
        <f t="shared" si="1"/>
        <v>29.75</v>
      </c>
      <c r="AF11" s="131">
        <f t="shared" si="1"/>
        <v>38.25</v>
      </c>
      <c r="AG11" s="131">
        <f t="shared" si="1"/>
        <v>80.75</v>
      </c>
      <c r="AH11" s="131">
        <f t="shared" si="1"/>
        <v>29.75</v>
      </c>
      <c r="AI11" s="131">
        <f t="shared" si="1"/>
        <v>38.25</v>
      </c>
      <c r="AJ11" s="131">
        <f t="shared" si="1"/>
        <v>29.75</v>
      </c>
      <c r="AK11" s="131">
        <f t="shared" si="1"/>
        <v>29.75</v>
      </c>
      <c r="AL11" s="131">
        <f t="shared" si="1"/>
        <v>140.25</v>
      </c>
      <c r="AM11" s="131">
        <f t="shared" si="1"/>
        <v>20.399999999999999</v>
      </c>
      <c r="AN11" s="131">
        <f t="shared" si="1"/>
        <v>21.25</v>
      </c>
      <c r="AO11" s="131">
        <f t="shared" si="1"/>
        <v>62.05</v>
      </c>
      <c r="AP11" s="131">
        <f t="shared" si="1"/>
        <v>5.95</v>
      </c>
      <c r="AQ11" s="131">
        <f t="shared" si="1"/>
        <v>20.399999999999999</v>
      </c>
      <c r="AR11" s="131">
        <f t="shared" si="1"/>
        <v>12.75</v>
      </c>
      <c r="AS11" s="131">
        <f t="shared" si="1"/>
        <v>102</v>
      </c>
      <c r="AT11" s="131">
        <f t="shared" si="1"/>
        <v>10.199999999999999</v>
      </c>
      <c r="AU11" s="131">
        <f t="shared" si="1"/>
        <v>29.75</v>
      </c>
      <c r="AV11" s="131">
        <f t="shared" si="1"/>
        <v>43.35</v>
      </c>
    </row>
    <row r="12" spans="1:49" ht="112.5" hidden="1" customHeight="1" x14ac:dyDescent="0.25">
      <c r="A12" s="123">
        <v>9</v>
      </c>
      <c r="B12" s="117" t="s">
        <v>161</v>
      </c>
      <c r="C12" s="124" t="s">
        <v>192</v>
      </c>
      <c r="D12" s="125" t="s">
        <v>193</v>
      </c>
      <c r="E12" s="126" t="s">
        <v>194</v>
      </c>
      <c r="F12" s="127" t="s">
        <v>184</v>
      </c>
      <c r="G12" s="121" t="s">
        <v>166</v>
      </c>
      <c r="H12" s="131">
        <v>0</v>
      </c>
      <c r="I12" s="131"/>
      <c r="J12" s="131">
        <f>J4*85/100</f>
        <v>280.5</v>
      </c>
      <c r="K12" s="131">
        <f>K4*85/100</f>
        <v>22.1</v>
      </c>
      <c r="L12" s="131">
        <f>L4*85/100</f>
        <v>24.65</v>
      </c>
      <c r="M12" s="131">
        <f>M4*85/100</f>
        <v>29.75</v>
      </c>
      <c r="N12" s="131">
        <f t="shared" ref="N12:AV12" si="2">N4*85/100</f>
        <v>51</v>
      </c>
      <c r="O12" s="131">
        <f t="shared" si="2"/>
        <v>5.95</v>
      </c>
      <c r="P12" s="131">
        <f t="shared" si="2"/>
        <v>22.1</v>
      </c>
      <c r="Q12" s="131">
        <f t="shared" si="2"/>
        <v>23.8</v>
      </c>
      <c r="R12" s="131">
        <f t="shared" si="2"/>
        <v>31.45</v>
      </c>
      <c r="S12" s="131">
        <f t="shared" si="2"/>
        <v>212.5</v>
      </c>
      <c r="T12" s="131">
        <f t="shared" si="2"/>
        <v>35.700000000000003</v>
      </c>
      <c r="U12" s="131">
        <f t="shared" si="2"/>
        <v>21.25</v>
      </c>
      <c r="V12" s="131">
        <f t="shared" si="2"/>
        <v>21.25</v>
      </c>
      <c r="W12" s="131">
        <f t="shared" si="2"/>
        <v>51</v>
      </c>
      <c r="X12" s="131">
        <f t="shared" si="2"/>
        <v>21.25</v>
      </c>
      <c r="Y12" s="131">
        <f t="shared" si="2"/>
        <v>21.25</v>
      </c>
      <c r="Z12" s="131">
        <f t="shared" si="2"/>
        <v>39.1</v>
      </c>
      <c r="AA12" s="131">
        <f t="shared" si="2"/>
        <v>48.45</v>
      </c>
      <c r="AB12" s="131">
        <f t="shared" si="2"/>
        <v>255</v>
      </c>
      <c r="AC12" s="131">
        <f t="shared" si="2"/>
        <v>29.75</v>
      </c>
      <c r="AD12" s="131">
        <f t="shared" si="2"/>
        <v>51</v>
      </c>
      <c r="AE12" s="131">
        <f t="shared" si="2"/>
        <v>29.75</v>
      </c>
      <c r="AF12" s="131">
        <f t="shared" si="2"/>
        <v>38.25</v>
      </c>
      <c r="AG12" s="131">
        <f t="shared" si="2"/>
        <v>80.75</v>
      </c>
      <c r="AH12" s="131">
        <f t="shared" si="2"/>
        <v>29.75</v>
      </c>
      <c r="AI12" s="131">
        <f t="shared" si="2"/>
        <v>38.25</v>
      </c>
      <c r="AJ12" s="131">
        <f t="shared" si="2"/>
        <v>29.75</v>
      </c>
      <c r="AK12" s="131">
        <f t="shared" si="2"/>
        <v>29.75</v>
      </c>
      <c r="AL12" s="131">
        <f t="shared" si="2"/>
        <v>140.25</v>
      </c>
      <c r="AM12" s="131">
        <f t="shared" si="2"/>
        <v>20.399999999999999</v>
      </c>
      <c r="AN12" s="131">
        <f t="shared" si="2"/>
        <v>21.25</v>
      </c>
      <c r="AO12" s="131">
        <f t="shared" si="2"/>
        <v>62.05</v>
      </c>
      <c r="AP12" s="131">
        <f t="shared" si="2"/>
        <v>5.95</v>
      </c>
      <c r="AQ12" s="131">
        <f t="shared" si="2"/>
        <v>20.399999999999999</v>
      </c>
      <c r="AR12" s="131">
        <f t="shared" si="2"/>
        <v>12.75</v>
      </c>
      <c r="AS12" s="131">
        <f t="shared" si="2"/>
        <v>102</v>
      </c>
      <c r="AT12" s="131">
        <f t="shared" si="2"/>
        <v>10.199999999999999</v>
      </c>
      <c r="AU12" s="131">
        <f t="shared" si="2"/>
        <v>29.75</v>
      </c>
      <c r="AV12" s="131">
        <f t="shared" si="2"/>
        <v>43.35</v>
      </c>
    </row>
    <row r="13" spans="1:49" ht="112.5" hidden="1" customHeight="1" x14ac:dyDescent="0.25">
      <c r="A13" s="123">
        <v>10</v>
      </c>
      <c r="B13" s="117" t="s">
        <v>161</v>
      </c>
      <c r="C13" s="138" t="s">
        <v>195</v>
      </c>
      <c r="D13" s="125" t="s">
        <v>196</v>
      </c>
      <c r="E13" s="126" t="s">
        <v>197</v>
      </c>
      <c r="F13" s="127" t="s">
        <v>165</v>
      </c>
      <c r="G13" s="135" t="s">
        <v>198</v>
      </c>
      <c r="H13" s="130">
        <v>400</v>
      </c>
      <c r="I13" s="130"/>
      <c r="J13" s="130">
        <v>1860</v>
      </c>
      <c r="K13" s="130">
        <v>160</v>
      </c>
      <c r="L13" s="130">
        <v>130</v>
      </c>
      <c r="M13" s="130">
        <v>130</v>
      </c>
      <c r="N13" s="130">
        <v>240</v>
      </c>
      <c r="O13" s="130">
        <v>30</v>
      </c>
      <c r="P13" s="130">
        <v>120</v>
      </c>
      <c r="Q13" s="130">
        <v>80</v>
      </c>
      <c r="R13" s="130">
        <v>120</v>
      </c>
      <c r="S13" s="130">
        <v>890</v>
      </c>
      <c r="T13" s="130">
        <v>140</v>
      </c>
      <c r="U13" s="130">
        <v>90</v>
      </c>
      <c r="V13" s="130">
        <v>150</v>
      </c>
      <c r="W13" s="130">
        <v>220</v>
      </c>
      <c r="X13" s="130">
        <v>200</v>
      </c>
      <c r="Y13" s="130">
        <v>80</v>
      </c>
      <c r="Z13" s="130">
        <v>210</v>
      </c>
      <c r="AA13" s="130">
        <v>160</v>
      </c>
      <c r="AB13" s="130">
        <v>930</v>
      </c>
      <c r="AC13" s="130">
        <v>130</v>
      </c>
      <c r="AD13" s="130">
        <v>200</v>
      </c>
      <c r="AE13" s="130">
        <v>130</v>
      </c>
      <c r="AF13" s="130">
        <v>240</v>
      </c>
      <c r="AG13" s="130">
        <v>320</v>
      </c>
      <c r="AH13" s="130">
        <v>100</v>
      </c>
      <c r="AI13" s="130">
        <v>120</v>
      </c>
      <c r="AJ13" s="130">
        <v>90</v>
      </c>
      <c r="AK13" s="130">
        <v>90</v>
      </c>
      <c r="AL13" s="130">
        <v>480</v>
      </c>
      <c r="AM13" s="130">
        <v>70</v>
      </c>
      <c r="AN13" s="130">
        <v>90</v>
      </c>
      <c r="AO13" s="130">
        <v>300</v>
      </c>
      <c r="AP13" s="130">
        <v>80</v>
      </c>
      <c r="AQ13" s="130">
        <v>130</v>
      </c>
      <c r="AR13" s="130">
        <v>80</v>
      </c>
      <c r="AS13" s="130">
        <v>380</v>
      </c>
      <c r="AT13" s="130">
        <v>60</v>
      </c>
      <c r="AU13" s="130">
        <v>60</v>
      </c>
      <c r="AV13" s="130">
        <v>150</v>
      </c>
    </row>
    <row r="14" spans="1:49" ht="112.5" hidden="1" customHeight="1" x14ac:dyDescent="0.25">
      <c r="A14" s="123">
        <v>11</v>
      </c>
      <c r="B14" s="117" t="s">
        <v>161</v>
      </c>
      <c r="C14" s="139" t="s">
        <v>199</v>
      </c>
      <c r="D14" s="140" t="s">
        <v>200</v>
      </c>
      <c r="E14" s="141" t="s">
        <v>201</v>
      </c>
      <c r="F14" s="142" t="s">
        <v>202</v>
      </c>
      <c r="G14" s="143" t="s">
        <v>203</v>
      </c>
      <c r="H14" s="144">
        <v>0</v>
      </c>
      <c r="I14" s="144">
        <v>0</v>
      </c>
      <c r="J14" s="144">
        <v>10</v>
      </c>
      <c r="K14" s="144">
        <v>2</v>
      </c>
      <c r="L14" s="144">
        <v>2</v>
      </c>
      <c r="M14" s="144">
        <v>4</v>
      </c>
      <c r="N14" s="144">
        <v>12</v>
      </c>
      <c r="O14" s="144">
        <v>2</v>
      </c>
      <c r="P14" s="144">
        <v>4</v>
      </c>
      <c r="Q14" s="144">
        <v>2</v>
      </c>
      <c r="R14" s="144">
        <v>4</v>
      </c>
      <c r="S14" s="144">
        <v>0</v>
      </c>
      <c r="T14" s="144">
        <v>12</v>
      </c>
      <c r="U14" s="144">
        <v>8</v>
      </c>
      <c r="V14" s="144">
        <v>8</v>
      </c>
      <c r="W14" s="144">
        <v>18</v>
      </c>
      <c r="X14" s="144">
        <v>6</v>
      </c>
      <c r="Y14" s="144">
        <v>4</v>
      </c>
      <c r="Z14" s="144">
        <v>6</v>
      </c>
      <c r="AA14" s="144">
        <v>2</v>
      </c>
      <c r="AB14" s="144">
        <v>8</v>
      </c>
      <c r="AC14" s="144">
        <v>4</v>
      </c>
      <c r="AD14" s="144">
        <v>6</v>
      </c>
      <c r="AE14" s="144">
        <v>6</v>
      </c>
      <c r="AF14" s="144">
        <v>12</v>
      </c>
      <c r="AG14" s="144">
        <v>12</v>
      </c>
      <c r="AH14" s="144">
        <v>4</v>
      </c>
      <c r="AI14" s="144">
        <v>8</v>
      </c>
      <c r="AJ14" s="144">
        <v>4</v>
      </c>
      <c r="AK14" s="144">
        <v>6</v>
      </c>
      <c r="AL14" s="144">
        <v>10</v>
      </c>
      <c r="AM14" s="144">
        <v>6</v>
      </c>
      <c r="AN14" s="144">
        <v>4</v>
      </c>
      <c r="AO14" s="144">
        <v>10</v>
      </c>
      <c r="AP14" s="144">
        <v>6</v>
      </c>
      <c r="AQ14" s="144">
        <v>8</v>
      </c>
      <c r="AR14" s="144">
        <v>2</v>
      </c>
      <c r="AS14" s="144">
        <v>6</v>
      </c>
      <c r="AT14" s="144">
        <v>0</v>
      </c>
      <c r="AU14" s="144">
        <v>2</v>
      </c>
      <c r="AV14" s="144">
        <v>0</v>
      </c>
      <c r="AW14" s="145"/>
    </row>
    <row r="15" spans="1:49" ht="112.5" hidden="1" customHeight="1" x14ac:dyDescent="0.25">
      <c r="A15" s="123">
        <v>12</v>
      </c>
      <c r="B15" s="117" t="s">
        <v>161</v>
      </c>
      <c r="C15" s="139" t="s">
        <v>204</v>
      </c>
      <c r="D15" s="125" t="s">
        <v>205</v>
      </c>
      <c r="E15" s="126" t="s">
        <v>206</v>
      </c>
      <c r="F15" s="126" t="s">
        <v>207</v>
      </c>
      <c r="G15" s="143" t="s">
        <v>203</v>
      </c>
      <c r="H15" s="144">
        <v>0</v>
      </c>
      <c r="I15" s="144">
        <v>0</v>
      </c>
      <c r="J15" s="144">
        <v>240</v>
      </c>
      <c r="K15" s="144">
        <v>48</v>
      </c>
      <c r="L15" s="144">
        <v>48</v>
      </c>
      <c r="M15" s="144">
        <v>96</v>
      </c>
      <c r="N15" s="144">
        <v>288</v>
      </c>
      <c r="O15" s="144">
        <v>48</v>
      </c>
      <c r="P15" s="144">
        <v>96</v>
      </c>
      <c r="Q15" s="144">
        <v>120</v>
      </c>
      <c r="R15" s="144">
        <v>96</v>
      </c>
      <c r="S15" s="144">
        <v>0</v>
      </c>
      <c r="T15" s="144">
        <v>288</v>
      </c>
      <c r="U15" s="144">
        <v>192</v>
      </c>
      <c r="V15" s="144">
        <v>192</v>
      </c>
      <c r="W15" s="144">
        <v>432</v>
      </c>
      <c r="X15" s="144">
        <v>180</v>
      </c>
      <c r="Y15" s="144">
        <v>96</v>
      </c>
      <c r="Z15" s="144">
        <v>144</v>
      </c>
      <c r="AA15" s="144">
        <v>120</v>
      </c>
      <c r="AB15" s="144">
        <v>264</v>
      </c>
      <c r="AC15" s="144">
        <v>96</v>
      </c>
      <c r="AD15" s="144">
        <v>144</v>
      </c>
      <c r="AE15" s="144">
        <v>144</v>
      </c>
      <c r="AF15" s="144">
        <v>360</v>
      </c>
      <c r="AG15" s="144">
        <v>288</v>
      </c>
      <c r="AH15" s="144">
        <v>96</v>
      </c>
      <c r="AI15" s="144">
        <v>192</v>
      </c>
      <c r="AJ15" s="144">
        <v>96</v>
      </c>
      <c r="AK15" s="144">
        <v>144</v>
      </c>
      <c r="AL15" s="144">
        <v>240</v>
      </c>
      <c r="AM15" s="144">
        <v>246</v>
      </c>
      <c r="AN15" s="144">
        <v>96</v>
      </c>
      <c r="AO15" s="144">
        <v>276</v>
      </c>
      <c r="AP15" s="144">
        <v>144</v>
      </c>
      <c r="AQ15" s="144">
        <v>180</v>
      </c>
      <c r="AR15" s="144">
        <v>24</v>
      </c>
      <c r="AS15" s="144">
        <v>144</v>
      </c>
      <c r="AT15" s="144">
        <v>0</v>
      </c>
      <c r="AU15" s="144">
        <v>48</v>
      </c>
      <c r="AV15" s="144">
        <v>0</v>
      </c>
      <c r="AW15" s="146"/>
    </row>
    <row r="16" spans="1:49" ht="112.5" hidden="1" customHeight="1" x14ac:dyDescent="0.25">
      <c r="A16" s="123">
        <v>13</v>
      </c>
      <c r="B16" s="117" t="s">
        <v>161</v>
      </c>
      <c r="C16" s="147" t="s">
        <v>208</v>
      </c>
      <c r="D16" s="119" t="s">
        <v>209</v>
      </c>
      <c r="E16" s="134" t="s">
        <v>210</v>
      </c>
      <c r="F16" s="134" t="s">
        <v>211</v>
      </c>
      <c r="G16" s="143" t="s">
        <v>203</v>
      </c>
      <c r="H16" s="144">
        <v>12</v>
      </c>
      <c r="I16" s="144">
        <v>12</v>
      </c>
      <c r="J16" s="144">
        <v>12</v>
      </c>
      <c r="K16" s="144">
        <v>12</v>
      </c>
      <c r="L16" s="144">
        <v>12</v>
      </c>
      <c r="M16" s="144">
        <v>12</v>
      </c>
      <c r="N16" s="144">
        <v>12</v>
      </c>
      <c r="O16" s="144">
        <v>12</v>
      </c>
      <c r="P16" s="144">
        <v>12</v>
      </c>
      <c r="Q16" s="144">
        <v>12</v>
      </c>
      <c r="R16" s="144">
        <v>12</v>
      </c>
      <c r="S16" s="144">
        <v>12</v>
      </c>
      <c r="T16" s="144">
        <v>12</v>
      </c>
      <c r="U16" s="144">
        <v>12</v>
      </c>
      <c r="V16" s="144">
        <v>12</v>
      </c>
      <c r="W16" s="144">
        <v>12</v>
      </c>
      <c r="X16" s="144">
        <v>12</v>
      </c>
      <c r="Y16" s="144">
        <v>12</v>
      </c>
      <c r="Z16" s="144">
        <v>12</v>
      </c>
      <c r="AA16" s="144">
        <v>12</v>
      </c>
      <c r="AB16" s="144">
        <v>12</v>
      </c>
      <c r="AC16" s="144">
        <v>12</v>
      </c>
      <c r="AD16" s="144">
        <v>12</v>
      </c>
      <c r="AE16" s="144">
        <v>12</v>
      </c>
      <c r="AF16" s="144">
        <v>12</v>
      </c>
      <c r="AG16" s="144">
        <v>12</v>
      </c>
      <c r="AH16" s="144">
        <v>12</v>
      </c>
      <c r="AI16" s="144">
        <v>12</v>
      </c>
      <c r="AJ16" s="144">
        <v>12</v>
      </c>
      <c r="AK16" s="144">
        <v>12</v>
      </c>
      <c r="AL16" s="144">
        <v>12</v>
      </c>
      <c r="AM16" s="144">
        <v>12</v>
      </c>
      <c r="AN16" s="144">
        <v>12</v>
      </c>
      <c r="AO16" s="144">
        <v>12</v>
      </c>
      <c r="AP16" s="144">
        <v>12</v>
      </c>
      <c r="AQ16" s="144">
        <v>12</v>
      </c>
      <c r="AR16" s="144">
        <v>12</v>
      </c>
      <c r="AS16" s="144">
        <v>12</v>
      </c>
      <c r="AT16" s="144">
        <v>12</v>
      </c>
      <c r="AU16" s="144">
        <v>12</v>
      </c>
      <c r="AV16" s="144">
        <v>12</v>
      </c>
      <c r="AW16" s="146"/>
    </row>
    <row r="17" spans="1:49" ht="112.5" hidden="1" customHeight="1" x14ac:dyDescent="0.25">
      <c r="A17" s="123">
        <v>14</v>
      </c>
      <c r="B17" s="117" t="s">
        <v>161</v>
      </c>
      <c r="C17" s="139" t="s">
        <v>199</v>
      </c>
      <c r="D17" s="140" t="s">
        <v>200</v>
      </c>
      <c r="E17" s="141" t="s">
        <v>201</v>
      </c>
      <c r="F17" s="142" t="s">
        <v>202</v>
      </c>
      <c r="G17" s="143" t="s">
        <v>203</v>
      </c>
      <c r="H17" s="144">
        <v>0</v>
      </c>
      <c r="I17" s="144">
        <v>0</v>
      </c>
      <c r="J17" s="144">
        <v>10</v>
      </c>
      <c r="K17" s="144">
        <v>2</v>
      </c>
      <c r="L17" s="144">
        <v>2</v>
      </c>
      <c r="M17" s="144">
        <v>4</v>
      </c>
      <c r="N17" s="144">
        <v>12</v>
      </c>
      <c r="O17" s="144">
        <v>2</v>
      </c>
      <c r="P17" s="144">
        <v>4</v>
      </c>
      <c r="Q17" s="144">
        <v>2</v>
      </c>
      <c r="R17" s="144">
        <v>4</v>
      </c>
      <c r="S17" s="144">
        <v>0</v>
      </c>
      <c r="T17" s="144">
        <v>12</v>
      </c>
      <c r="U17" s="144">
        <v>8</v>
      </c>
      <c r="V17" s="144">
        <v>8</v>
      </c>
      <c r="W17" s="144">
        <v>18</v>
      </c>
      <c r="X17" s="144">
        <v>6</v>
      </c>
      <c r="Y17" s="144">
        <v>4</v>
      </c>
      <c r="Z17" s="144">
        <v>6</v>
      </c>
      <c r="AA17" s="144">
        <v>2</v>
      </c>
      <c r="AB17" s="144">
        <v>8</v>
      </c>
      <c r="AC17" s="144">
        <v>4</v>
      </c>
      <c r="AD17" s="144">
        <v>6</v>
      </c>
      <c r="AE17" s="144">
        <v>6</v>
      </c>
      <c r="AF17" s="144">
        <v>12</v>
      </c>
      <c r="AG17" s="144">
        <v>12</v>
      </c>
      <c r="AH17" s="144">
        <v>4</v>
      </c>
      <c r="AI17" s="144">
        <v>8</v>
      </c>
      <c r="AJ17" s="144">
        <v>4</v>
      </c>
      <c r="AK17" s="144">
        <v>6</v>
      </c>
      <c r="AL17" s="144">
        <v>10</v>
      </c>
      <c r="AM17" s="144">
        <v>6</v>
      </c>
      <c r="AN17" s="144">
        <v>4</v>
      </c>
      <c r="AO17" s="144">
        <v>10</v>
      </c>
      <c r="AP17" s="144">
        <v>6</v>
      </c>
      <c r="AQ17" s="144">
        <v>8</v>
      </c>
      <c r="AR17" s="144">
        <v>2</v>
      </c>
      <c r="AS17" s="144">
        <v>6</v>
      </c>
      <c r="AT17" s="144">
        <v>0</v>
      </c>
      <c r="AU17" s="144">
        <v>2</v>
      </c>
      <c r="AV17" s="144">
        <v>0</v>
      </c>
    </row>
    <row r="18" spans="1:49" ht="112.5" hidden="1" customHeight="1" x14ac:dyDescent="0.25">
      <c r="A18" s="123">
        <v>15</v>
      </c>
      <c r="B18" s="117" t="s">
        <v>161</v>
      </c>
      <c r="C18" s="139" t="s">
        <v>204</v>
      </c>
      <c r="D18" s="125" t="s">
        <v>205</v>
      </c>
      <c r="E18" s="126" t="s">
        <v>206</v>
      </c>
      <c r="F18" s="126" t="s">
        <v>207</v>
      </c>
      <c r="G18" s="143" t="s">
        <v>203</v>
      </c>
      <c r="H18" s="144">
        <v>0</v>
      </c>
      <c r="I18" s="144">
        <v>0</v>
      </c>
      <c r="J18" s="144">
        <v>240</v>
      </c>
      <c r="K18" s="144">
        <v>48</v>
      </c>
      <c r="L18" s="144">
        <v>48</v>
      </c>
      <c r="M18" s="144">
        <v>96</v>
      </c>
      <c r="N18" s="144">
        <v>288</v>
      </c>
      <c r="O18" s="144">
        <v>48</v>
      </c>
      <c r="P18" s="144">
        <v>96</v>
      </c>
      <c r="Q18" s="144">
        <v>120</v>
      </c>
      <c r="R18" s="144">
        <v>96</v>
      </c>
      <c r="S18" s="144">
        <v>0</v>
      </c>
      <c r="T18" s="144">
        <v>288</v>
      </c>
      <c r="U18" s="144">
        <v>192</v>
      </c>
      <c r="V18" s="144">
        <v>192</v>
      </c>
      <c r="W18" s="144">
        <v>432</v>
      </c>
      <c r="X18" s="144">
        <v>180</v>
      </c>
      <c r="Y18" s="144">
        <v>96</v>
      </c>
      <c r="Z18" s="144">
        <v>144</v>
      </c>
      <c r="AA18" s="144">
        <v>120</v>
      </c>
      <c r="AB18" s="144">
        <v>264</v>
      </c>
      <c r="AC18" s="144">
        <v>96</v>
      </c>
      <c r="AD18" s="144">
        <v>144</v>
      </c>
      <c r="AE18" s="144">
        <v>144</v>
      </c>
      <c r="AF18" s="144">
        <v>360</v>
      </c>
      <c r="AG18" s="144">
        <v>288</v>
      </c>
      <c r="AH18" s="144">
        <v>96</v>
      </c>
      <c r="AI18" s="144">
        <v>192</v>
      </c>
      <c r="AJ18" s="144">
        <v>96</v>
      </c>
      <c r="AK18" s="144">
        <v>144</v>
      </c>
      <c r="AL18" s="144">
        <v>240</v>
      </c>
      <c r="AM18" s="144">
        <v>246</v>
      </c>
      <c r="AN18" s="144">
        <v>96</v>
      </c>
      <c r="AO18" s="144">
        <v>276</v>
      </c>
      <c r="AP18" s="144">
        <v>144</v>
      </c>
      <c r="AQ18" s="144">
        <v>180</v>
      </c>
      <c r="AR18" s="144">
        <v>24</v>
      </c>
      <c r="AS18" s="144">
        <v>144</v>
      </c>
      <c r="AT18" s="144">
        <v>0</v>
      </c>
      <c r="AU18" s="144">
        <v>48</v>
      </c>
      <c r="AV18" s="144">
        <v>0</v>
      </c>
    </row>
    <row r="19" spans="1:49" ht="60" hidden="1" x14ac:dyDescent="0.25">
      <c r="A19" s="148">
        <v>16</v>
      </c>
      <c r="B19" s="149" t="s">
        <v>161</v>
      </c>
      <c r="C19" s="147" t="s">
        <v>208</v>
      </c>
      <c r="D19" s="119" t="s">
        <v>209</v>
      </c>
      <c r="E19" s="150" t="s">
        <v>210</v>
      </c>
      <c r="F19" s="150" t="s">
        <v>211</v>
      </c>
      <c r="G19" s="151" t="s">
        <v>203</v>
      </c>
      <c r="H19" s="152">
        <v>12</v>
      </c>
      <c r="I19" s="152">
        <v>12</v>
      </c>
      <c r="J19" s="152">
        <v>12</v>
      </c>
      <c r="K19" s="152">
        <v>12</v>
      </c>
      <c r="L19" s="152">
        <v>12</v>
      </c>
      <c r="M19" s="152">
        <v>12</v>
      </c>
      <c r="N19" s="152">
        <v>12</v>
      </c>
      <c r="O19" s="152">
        <v>12</v>
      </c>
      <c r="P19" s="152">
        <v>12</v>
      </c>
      <c r="Q19" s="152">
        <v>12</v>
      </c>
      <c r="R19" s="152">
        <v>12</v>
      </c>
      <c r="S19" s="152">
        <v>12</v>
      </c>
      <c r="T19" s="152">
        <v>12</v>
      </c>
      <c r="U19" s="152">
        <v>12</v>
      </c>
      <c r="V19" s="152">
        <v>12</v>
      </c>
      <c r="W19" s="152">
        <v>12</v>
      </c>
      <c r="X19" s="152">
        <v>12</v>
      </c>
      <c r="Y19" s="152">
        <v>12</v>
      </c>
      <c r="Z19" s="152">
        <v>12</v>
      </c>
      <c r="AA19" s="152">
        <v>12</v>
      </c>
      <c r="AB19" s="152">
        <v>12</v>
      </c>
      <c r="AC19" s="152">
        <v>12</v>
      </c>
      <c r="AD19" s="152">
        <v>12</v>
      </c>
      <c r="AE19" s="152">
        <v>12</v>
      </c>
      <c r="AF19" s="152">
        <v>12</v>
      </c>
      <c r="AG19" s="152">
        <v>12</v>
      </c>
      <c r="AH19" s="152">
        <v>12</v>
      </c>
      <c r="AI19" s="152">
        <v>12</v>
      </c>
      <c r="AJ19" s="152">
        <v>12</v>
      </c>
      <c r="AK19" s="152">
        <v>12</v>
      </c>
      <c r="AL19" s="152">
        <v>12</v>
      </c>
      <c r="AM19" s="152">
        <v>12</v>
      </c>
      <c r="AN19" s="152">
        <v>12</v>
      </c>
      <c r="AO19" s="152">
        <v>12</v>
      </c>
      <c r="AP19" s="152">
        <v>12</v>
      </c>
      <c r="AQ19" s="152">
        <v>12</v>
      </c>
      <c r="AR19" s="152">
        <v>12</v>
      </c>
      <c r="AS19" s="152">
        <v>12</v>
      </c>
      <c r="AT19" s="152">
        <v>12</v>
      </c>
      <c r="AU19" s="152">
        <v>12</v>
      </c>
      <c r="AV19" s="152">
        <v>12</v>
      </c>
    </row>
    <row r="20" spans="1:49" ht="112.5" hidden="1" customHeight="1" x14ac:dyDescent="0.25">
      <c r="A20" s="153">
        <v>17</v>
      </c>
      <c r="B20" s="153" t="s">
        <v>161</v>
      </c>
      <c r="C20" s="154" t="s">
        <v>123</v>
      </c>
      <c r="D20" s="154" t="s">
        <v>212</v>
      </c>
      <c r="E20" s="155" t="s">
        <v>213</v>
      </c>
      <c r="F20" s="154" t="s">
        <v>214</v>
      </c>
      <c r="G20" s="297" t="s">
        <v>142</v>
      </c>
      <c r="H20" s="154">
        <v>130</v>
      </c>
      <c r="I20" s="154">
        <v>0</v>
      </c>
      <c r="J20" s="154">
        <v>35</v>
      </c>
      <c r="K20" s="154">
        <v>8</v>
      </c>
      <c r="L20" s="154">
        <v>10</v>
      </c>
      <c r="M20" s="154">
        <v>22</v>
      </c>
      <c r="N20" s="154">
        <v>4</v>
      </c>
      <c r="O20" s="154">
        <v>1</v>
      </c>
      <c r="P20" s="154">
        <v>2</v>
      </c>
      <c r="Q20" s="154">
        <v>2</v>
      </c>
      <c r="R20" s="154">
        <v>10</v>
      </c>
      <c r="S20" s="154">
        <v>2</v>
      </c>
      <c r="T20" s="154">
        <v>8</v>
      </c>
      <c r="U20" s="154">
        <v>6</v>
      </c>
      <c r="V20" s="154">
        <v>2</v>
      </c>
      <c r="W20" s="154">
        <v>18</v>
      </c>
      <c r="X20" s="154">
        <v>12</v>
      </c>
      <c r="Y20" s="154">
        <v>8</v>
      </c>
      <c r="Z20" s="154">
        <v>18</v>
      </c>
      <c r="AA20" s="154">
        <v>10</v>
      </c>
      <c r="AB20" s="154">
        <v>90</v>
      </c>
      <c r="AC20" s="154">
        <v>3</v>
      </c>
      <c r="AD20" s="154">
        <v>5</v>
      </c>
      <c r="AE20" s="154">
        <v>2</v>
      </c>
      <c r="AF20" s="154">
        <v>8</v>
      </c>
      <c r="AG20" s="154">
        <v>25</v>
      </c>
      <c r="AH20" s="154">
        <v>20</v>
      </c>
      <c r="AI20" s="154">
        <v>8</v>
      </c>
      <c r="AJ20" s="154">
        <v>10</v>
      </c>
      <c r="AK20" s="154">
        <v>8</v>
      </c>
      <c r="AL20" s="154">
        <v>25</v>
      </c>
      <c r="AM20" s="154">
        <v>8</v>
      </c>
      <c r="AN20" s="154">
        <v>10</v>
      </c>
      <c r="AO20" s="154">
        <v>22</v>
      </c>
      <c r="AP20" s="154">
        <v>8</v>
      </c>
      <c r="AQ20" s="154">
        <v>22</v>
      </c>
      <c r="AR20" s="154">
        <v>5</v>
      </c>
      <c r="AS20" s="154">
        <v>33</v>
      </c>
      <c r="AT20" s="154">
        <v>5</v>
      </c>
      <c r="AU20" s="154">
        <v>15</v>
      </c>
      <c r="AV20" s="154">
        <v>42</v>
      </c>
      <c r="AW20" s="4">
        <v>10</v>
      </c>
    </row>
    <row r="21" spans="1:49" ht="112.5" hidden="1" customHeight="1" x14ac:dyDescent="0.25">
      <c r="A21" s="153">
        <v>18</v>
      </c>
      <c r="B21" s="153" t="s">
        <v>161</v>
      </c>
      <c r="C21" s="154" t="s">
        <v>124</v>
      </c>
      <c r="D21" s="154" t="s">
        <v>215</v>
      </c>
      <c r="E21" s="154" t="s">
        <v>216</v>
      </c>
      <c r="F21" s="154" t="s">
        <v>217</v>
      </c>
      <c r="G21" s="297" t="s">
        <v>142</v>
      </c>
      <c r="H21" s="154">
        <v>0</v>
      </c>
      <c r="I21" s="154">
        <v>0</v>
      </c>
      <c r="J21" s="154">
        <v>4464</v>
      </c>
      <c r="K21" s="154">
        <v>584</v>
      </c>
      <c r="L21" s="154">
        <v>0</v>
      </c>
      <c r="M21" s="154">
        <v>0</v>
      </c>
      <c r="N21" s="154">
        <v>0</v>
      </c>
      <c r="O21" s="154">
        <v>0</v>
      </c>
      <c r="P21" s="154">
        <v>0</v>
      </c>
      <c r="Q21" s="154">
        <v>0</v>
      </c>
      <c r="R21" s="154">
        <v>0</v>
      </c>
      <c r="S21" s="154">
        <v>0</v>
      </c>
      <c r="T21" s="154">
        <v>720</v>
      </c>
      <c r="U21" s="154">
        <v>500</v>
      </c>
      <c r="V21" s="154">
        <v>636</v>
      </c>
      <c r="W21" s="154">
        <v>3096</v>
      </c>
      <c r="X21" s="154">
        <v>0</v>
      </c>
      <c r="Y21" s="154">
        <v>0</v>
      </c>
      <c r="Z21" s="154">
        <v>0</v>
      </c>
      <c r="AA21" s="154">
        <v>2304</v>
      </c>
      <c r="AB21" s="154">
        <v>4104</v>
      </c>
      <c r="AC21" s="154">
        <v>0</v>
      </c>
      <c r="AD21" s="154">
        <v>0</v>
      </c>
      <c r="AE21" s="154">
        <v>0</v>
      </c>
      <c r="AF21" s="154">
        <v>940</v>
      </c>
      <c r="AG21" s="154">
        <v>1140</v>
      </c>
      <c r="AH21" s="154">
        <v>0</v>
      </c>
      <c r="AI21" s="154">
        <v>860</v>
      </c>
      <c r="AJ21" s="154">
        <v>0</v>
      </c>
      <c r="AK21" s="154">
        <v>0</v>
      </c>
      <c r="AL21" s="154">
        <v>1128</v>
      </c>
      <c r="AM21" s="154">
        <v>0</v>
      </c>
      <c r="AN21" s="154">
        <v>0</v>
      </c>
      <c r="AO21" s="154">
        <v>3420</v>
      </c>
      <c r="AP21" s="154">
        <v>0</v>
      </c>
      <c r="AQ21" s="154">
        <v>0</v>
      </c>
      <c r="AR21" s="154">
        <v>0</v>
      </c>
      <c r="AS21" s="154">
        <v>3492</v>
      </c>
      <c r="AT21" s="154">
        <v>0</v>
      </c>
      <c r="AU21" s="154">
        <v>0</v>
      </c>
      <c r="AV21" s="154">
        <v>0</v>
      </c>
    </row>
    <row r="22" spans="1:49" ht="112.5" hidden="1" customHeight="1" x14ac:dyDescent="0.25">
      <c r="A22" s="153">
        <v>19</v>
      </c>
      <c r="B22" s="153" t="s">
        <v>161</v>
      </c>
      <c r="C22" s="155" t="s">
        <v>125</v>
      </c>
      <c r="D22" s="154" t="s">
        <v>218</v>
      </c>
      <c r="E22" s="154" t="s">
        <v>219</v>
      </c>
      <c r="F22" s="154" t="s">
        <v>220</v>
      </c>
      <c r="G22" s="297" t="s">
        <v>142</v>
      </c>
      <c r="H22" s="154">
        <v>0</v>
      </c>
      <c r="I22" s="154">
        <v>0</v>
      </c>
      <c r="J22" s="154">
        <v>45120</v>
      </c>
      <c r="K22" s="154">
        <v>0</v>
      </c>
      <c r="L22" s="154">
        <v>0</v>
      </c>
      <c r="M22" s="154">
        <v>0</v>
      </c>
      <c r="N22" s="154">
        <v>0</v>
      </c>
      <c r="O22" s="154">
        <v>0</v>
      </c>
      <c r="P22" s="154">
        <v>0</v>
      </c>
      <c r="Q22" s="154">
        <v>0</v>
      </c>
      <c r="R22" s="154">
        <v>0</v>
      </c>
      <c r="S22" s="154">
        <v>0</v>
      </c>
      <c r="T22" s="154">
        <v>0</v>
      </c>
      <c r="U22" s="154">
        <v>0</v>
      </c>
      <c r="V22" s="154">
        <v>0</v>
      </c>
      <c r="W22" s="154">
        <v>2680</v>
      </c>
      <c r="X22" s="154">
        <v>0</v>
      </c>
      <c r="Y22" s="154">
        <v>0</v>
      </c>
      <c r="Z22" s="154">
        <v>0</v>
      </c>
      <c r="AA22" s="154">
        <v>1524</v>
      </c>
      <c r="AB22" s="154">
        <v>12572</v>
      </c>
      <c r="AC22" s="154">
        <v>0</v>
      </c>
      <c r="AD22" s="154">
        <v>0</v>
      </c>
      <c r="AE22" s="154">
        <v>0</v>
      </c>
      <c r="AF22" s="154">
        <v>0</v>
      </c>
      <c r="AG22" s="154">
        <v>0</v>
      </c>
      <c r="AH22" s="154">
        <v>0</v>
      </c>
      <c r="AI22" s="154">
        <v>0</v>
      </c>
      <c r="AJ22" s="154">
        <v>0</v>
      </c>
      <c r="AK22" s="154">
        <v>0</v>
      </c>
      <c r="AL22" s="154">
        <v>0</v>
      </c>
      <c r="AM22" s="154">
        <v>0</v>
      </c>
      <c r="AN22" s="154">
        <v>0</v>
      </c>
      <c r="AO22" s="154">
        <v>4412</v>
      </c>
      <c r="AP22" s="154">
        <v>0</v>
      </c>
      <c r="AQ22" s="154">
        <v>0</v>
      </c>
      <c r="AR22" s="154">
        <v>0</v>
      </c>
      <c r="AS22" s="154">
        <v>4756</v>
      </c>
      <c r="AT22" s="154">
        <v>0</v>
      </c>
      <c r="AU22" s="154">
        <v>0</v>
      </c>
      <c r="AV22" s="154">
        <v>0</v>
      </c>
    </row>
    <row r="23" spans="1:49" ht="63" hidden="1" customHeight="1" x14ac:dyDescent="0.25">
      <c r="A23" s="116">
        <v>20</v>
      </c>
      <c r="B23" s="117" t="s">
        <v>161</v>
      </c>
      <c r="C23" s="156" t="s">
        <v>221</v>
      </c>
      <c r="D23" s="157" t="s">
        <v>222</v>
      </c>
      <c r="E23" s="158" t="s">
        <v>223</v>
      </c>
      <c r="F23" s="159" t="s">
        <v>224</v>
      </c>
      <c r="G23" s="160" t="s">
        <v>225</v>
      </c>
      <c r="H23" s="161"/>
      <c r="I23" s="161"/>
      <c r="J23" s="161">
        <v>40</v>
      </c>
      <c r="K23" s="161">
        <v>2</v>
      </c>
      <c r="L23" s="161">
        <v>2</v>
      </c>
      <c r="M23" s="161">
        <v>2</v>
      </c>
      <c r="N23" s="161">
        <v>2</v>
      </c>
      <c r="O23" s="161">
        <v>2</v>
      </c>
      <c r="P23" s="161">
        <v>2</v>
      </c>
      <c r="Q23" s="161">
        <v>2</v>
      </c>
      <c r="R23" s="161">
        <v>2</v>
      </c>
      <c r="S23" s="161">
        <v>1</v>
      </c>
      <c r="T23" s="161">
        <v>5</v>
      </c>
      <c r="U23" s="161">
        <v>3</v>
      </c>
      <c r="V23" s="161">
        <v>3</v>
      </c>
      <c r="W23" s="161">
        <v>3</v>
      </c>
      <c r="X23" s="161">
        <v>3</v>
      </c>
      <c r="Y23" s="161">
        <v>3</v>
      </c>
      <c r="Z23" s="161">
        <v>3</v>
      </c>
      <c r="AA23" s="161">
        <v>3</v>
      </c>
      <c r="AB23" s="161">
        <v>10</v>
      </c>
      <c r="AC23" s="161">
        <v>3</v>
      </c>
      <c r="AD23" s="161">
        <v>3</v>
      </c>
      <c r="AE23" s="161">
        <v>3</v>
      </c>
      <c r="AF23" s="161">
        <v>3</v>
      </c>
      <c r="AG23" s="161">
        <v>4</v>
      </c>
      <c r="AH23" s="161">
        <v>2</v>
      </c>
      <c r="AI23" s="161">
        <v>2</v>
      </c>
      <c r="AJ23" s="161">
        <v>2</v>
      </c>
      <c r="AK23" s="161">
        <v>2</v>
      </c>
      <c r="AL23" s="161">
        <v>3</v>
      </c>
      <c r="AM23" s="161">
        <v>2</v>
      </c>
      <c r="AN23" s="161">
        <v>2</v>
      </c>
      <c r="AO23" s="161">
        <v>4</v>
      </c>
      <c r="AP23" s="161">
        <v>1</v>
      </c>
      <c r="AQ23" s="161">
        <v>2</v>
      </c>
      <c r="AR23" s="161">
        <v>2</v>
      </c>
      <c r="AS23" s="161">
        <v>4</v>
      </c>
      <c r="AT23" s="161">
        <v>1</v>
      </c>
      <c r="AU23" s="161">
        <v>1</v>
      </c>
      <c r="AV23" s="161">
        <v>1</v>
      </c>
    </row>
    <row r="24" spans="1:49" ht="63" hidden="1" customHeight="1" x14ac:dyDescent="0.25">
      <c r="A24" s="123">
        <v>21</v>
      </c>
      <c r="B24" s="117" t="s">
        <v>161</v>
      </c>
      <c r="C24" s="162" t="s">
        <v>226</v>
      </c>
      <c r="D24" s="163" t="s">
        <v>227</v>
      </c>
      <c r="E24" s="164" t="s">
        <v>228</v>
      </c>
      <c r="F24" s="165" t="s">
        <v>229</v>
      </c>
      <c r="G24" s="160" t="s">
        <v>225</v>
      </c>
      <c r="H24" s="129"/>
      <c r="I24" s="129"/>
      <c r="J24" s="129">
        <v>40</v>
      </c>
      <c r="K24" s="129">
        <v>2</v>
      </c>
      <c r="L24" s="129">
        <v>2</v>
      </c>
      <c r="M24" s="129">
        <v>2</v>
      </c>
      <c r="N24" s="129">
        <v>2</v>
      </c>
      <c r="O24" s="129">
        <v>2</v>
      </c>
      <c r="P24" s="129">
        <v>2</v>
      </c>
      <c r="Q24" s="129">
        <v>2</v>
      </c>
      <c r="R24" s="129">
        <v>2</v>
      </c>
      <c r="S24" s="129">
        <v>1</v>
      </c>
      <c r="T24" s="129">
        <v>5</v>
      </c>
      <c r="U24" s="129">
        <v>3</v>
      </c>
      <c r="V24" s="129">
        <v>3</v>
      </c>
      <c r="W24" s="129">
        <v>3</v>
      </c>
      <c r="X24" s="129">
        <v>3</v>
      </c>
      <c r="Y24" s="129">
        <v>3</v>
      </c>
      <c r="Z24" s="129">
        <v>3</v>
      </c>
      <c r="AA24" s="129">
        <v>3</v>
      </c>
      <c r="AB24" s="129">
        <v>10</v>
      </c>
      <c r="AC24" s="129">
        <v>3</v>
      </c>
      <c r="AD24" s="129">
        <v>3</v>
      </c>
      <c r="AE24" s="129">
        <v>3</v>
      </c>
      <c r="AF24" s="129">
        <v>3</v>
      </c>
      <c r="AG24" s="129">
        <v>4</v>
      </c>
      <c r="AH24" s="129">
        <v>2</v>
      </c>
      <c r="AI24" s="129">
        <v>2</v>
      </c>
      <c r="AJ24" s="129">
        <v>2</v>
      </c>
      <c r="AK24" s="129">
        <v>2</v>
      </c>
      <c r="AL24" s="129">
        <v>3</v>
      </c>
      <c r="AM24" s="129">
        <v>2</v>
      </c>
      <c r="AN24" s="129">
        <v>2</v>
      </c>
      <c r="AO24" s="129">
        <v>4</v>
      </c>
      <c r="AP24" s="129">
        <v>1</v>
      </c>
      <c r="AQ24" s="129">
        <v>2</v>
      </c>
      <c r="AR24" s="129">
        <v>2</v>
      </c>
      <c r="AS24" s="129">
        <v>4</v>
      </c>
      <c r="AT24" s="129">
        <v>1</v>
      </c>
      <c r="AU24" s="129">
        <v>1</v>
      </c>
      <c r="AV24" s="129">
        <v>1</v>
      </c>
    </row>
    <row r="25" spans="1:49" ht="63" hidden="1" customHeight="1" x14ac:dyDescent="0.25">
      <c r="A25" s="123">
        <v>22</v>
      </c>
      <c r="B25" s="117" t="s">
        <v>161</v>
      </c>
      <c r="C25" s="162" t="s">
        <v>230</v>
      </c>
      <c r="D25" s="163" t="s">
        <v>231</v>
      </c>
      <c r="E25" s="164" t="s">
        <v>232</v>
      </c>
      <c r="F25" s="165" t="s">
        <v>233</v>
      </c>
      <c r="G25" s="160" t="s">
        <v>225</v>
      </c>
      <c r="H25" s="129"/>
      <c r="I25" s="129"/>
      <c r="J25" s="129">
        <v>20</v>
      </c>
      <c r="K25" s="129">
        <v>1</v>
      </c>
      <c r="L25" s="129">
        <v>1</v>
      </c>
      <c r="M25" s="129">
        <v>1</v>
      </c>
      <c r="N25" s="129">
        <v>1</v>
      </c>
      <c r="O25" s="129">
        <v>1</v>
      </c>
      <c r="P25" s="129">
        <v>1</v>
      </c>
      <c r="Q25" s="129">
        <v>1</v>
      </c>
      <c r="R25" s="129">
        <v>1</v>
      </c>
      <c r="S25" s="129">
        <v>1</v>
      </c>
      <c r="T25" s="129">
        <v>2</v>
      </c>
      <c r="U25" s="129">
        <v>1</v>
      </c>
      <c r="V25" s="129">
        <v>1</v>
      </c>
      <c r="W25" s="129">
        <v>1</v>
      </c>
      <c r="X25" s="129">
        <v>1</v>
      </c>
      <c r="Y25" s="129">
        <v>1</v>
      </c>
      <c r="Z25" s="129">
        <v>1</v>
      </c>
      <c r="AA25" s="129">
        <v>1</v>
      </c>
      <c r="AB25" s="129">
        <v>2</v>
      </c>
      <c r="AC25" s="129">
        <v>1</v>
      </c>
      <c r="AD25" s="129">
        <v>1</v>
      </c>
      <c r="AE25" s="129">
        <v>1</v>
      </c>
      <c r="AF25" s="129">
        <v>1</v>
      </c>
      <c r="AG25" s="129">
        <v>2</v>
      </c>
      <c r="AH25" s="129">
        <v>1</v>
      </c>
      <c r="AI25" s="129">
        <v>1</v>
      </c>
      <c r="AJ25" s="129">
        <v>1</v>
      </c>
      <c r="AK25" s="129">
        <v>1</v>
      </c>
      <c r="AL25" s="129">
        <v>1</v>
      </c>
      <c r="AM25" s="129">
        <v>1</v>
      </c>
      <c r="AN25" s="129">
        <v>1</v>
      </c>
      <c r="AO25" s="129">
        <v>2</v>
      </c>
      <c r="AP25" s="129">
        <v>1</v>
      </c>
      <c r="AQ25" s="129">
        <v>1</v>
      </c>
      <c r="AR25" s="129">
        <v>1</v>
      </c>
      <c r="AS25" s="129">
        <v>2</v>
      </c>
      <c r="AT25" s="129">
        <v>1</v>
      </c>
      <c r="AU25" s="129">
        <v>1</v>
      </c>
      <c r="AV25" s="129">
        <v>1</v>
      </c>
    </row>
    <row r="26" spans="1:49" ht="63" hidden="1" customHeight="1" x14ac:dyDescent="0.25">
      <c r="A26" s="123">
        <v>23</v>
      </c>
      <c r="B26" s="117" t="s">
        <v>161</v>
      </c>
      <c r="C26" s="162" t="s">
        <v>234</v>
      </c>
      <c r="D26" s="163" t="s">
        <v>235</v>
      </c>
      <c r="E26" s="166" t="s">
        <v>236</v>
      </c>
      <c r="F26" s="165" t="s">
        <v>237</v>
      </c>
      <c r="G26" s="160" t="s">
        <v>225</v>
      </c>
      <c r="H26" s="129"/>
      <c r="I26" s="129"/>
      <c r="J26" s="129">
        <v>10</v>
      </c>
      <c r="K26" s="129">
        <v>1</v>
      </c>
      <c r="L26" s="129">
        <v>1</v>
      </c>
      <c r="M26" s="129">
        <v>1</v>
      </c>
      <c r="N26" s="129">
        <v>1</v>
      </c>
      <c r="O26" s="129">
        <v>1</v>
      </c>
      <c r="P26" s="129">
        <v>1</v>
      </c>
      <c r="Q26" s="129">
        <v>1</v>
      </c>
      <c r="R26" s="129">
        <v>1</v>
      </c>
      <c r="S26" s="129">
        <v>1</v>
      </c>
      <c r="T26" s="129">
        <v>4</v>
      </c>
      <c r="U26" s="129">
        <v>1</v>
      </c>
      <c r="V26" s="129">
        <v>1</v>
      </c>
      <c r="W26" s="129">
        <v>4</v>
      </c>
      <c r="X26" s="129">
        <v>1</v>
      </c>
      <c r="Y26" s="129">
        <v>1</v>
      </c>
      <c r="Z26" s="129">
        <v>1</v>
      </c>
      <c r="AA26" s="129">
        <v>1</v>
      </c>
      <c r="AB26" s="129">
        <v>8</v>
      </c>
      <c r="AC26" s="129">
        <v>1</v>
      </c>
      <c r="AD26" s="129">
        <v>1</v>
      </c>
      <c r="AE26" s="129">
        <v>1</v>
      </c>
      <c r="AF26" s="129">
        <v>1</v>
      </c>
      <c r="AG26" s="129">
        <v>4</v>
      </c>
      <c r="AH26" s="129">
        <v>1</v>
      </c>
      <c r="AI26" s="129">
        <v>1</v>
      </c>
      <c r="AJ26" s="129">
        <v>1</v>
      </c>
      <c r="AK26" s="129">
        <v>1</v>
      </c>
      <c r="AL26" s="129">
        <v>4</v>
      </c>
      <c r="AM26" s="129">
        <v>1</v>
      </c>
      <c r="AN26" s="129">
        <v>1</v>
      </c>
      <c r="AO26" s="129">
        <v>4</v>
      </c>
      <c r="AP26" s="129">
        <v>1</v>
      </c>
      <c r="AQ26" s="129">
        <v>1</v>
      </c>
      <c r="AR26" s="129">
        <v>1</v>
      </c>
      <c r="AS26" s="129">
        <v>4</v>
      </c>
      <c r="AT26" s="129">
        <v>1</v>
      </c>
      <c r="AU26" s="129">
        <v>1</v>
      </c>
      <c r="AV26" s="129">
        <v>1</v>
      </c>
    </row>
    <row r="27" spans="1:49" ht="63" hidden="1" customHeight="1" x14ac:dyDescent="0.25">
      <c r="A27" s="123">
        <v>24</v>
      </c>
      <c r="B27" s="117" t="s">
        <v>161</v>
      </c>
      <c r="C27" s="162" t="s">
        <v>238</v>
      </c>
      <c r="D27" s="163" t="s">
        <v>239</v>
      </c>
      <c r="E27" s="164" t="s">
        <v>240</v>
      </c>
      <c r="F27" s="165" t="s">
        <v>237</v>
      </c>
      <c r="G27" s="160" t="s">
        <v>225</v>
      </c>
      <c r="H27" s="129"/>
      <c r="I27" s="129"/>
      <c r="J27" s="167">
        <v>3601</v>
      </c>
      <c r="K27" s="129">
        <v>201</v>
      </c>
      <c r="L27" s="129">
        <v>147</v>
      </c>
      <c r="M27" s="129">
        <v>145</v>
      </c>
      <c r="N27" s="129">
        <v>269</v>
      </c>
      <c r="O27" s="129">
        <v>39</v>
      </c>
      <c r="P27" s="129">
        <v>130</v>
      </c>
      <c r="Q27" s="129">
        <v>86</v>
      </c>
      <c r="R27" s="129">
        <v>127</v>
      </c>
      <c r="S27" s="129">
        <v>1333</v>
      </c>
      <c r="T27" s="129">
        <v>211</v>
      </c>
      <c r="U27" s="129">
        <v>116</v>
      </c>
      <c r="V27" s="129">
        <v>188</v>
      </c>
      <c r="W27" s="129">
        <v>470</v>
      </c>
      <c r="X27" s="129">
        <v>253</v>
      </c>
      <c r="Y27" s="129">
        <v>90</v>
      </c>
      <c r="Z27" s="129">
        <v>23</v>
      </c>
      <c r="AA27" s="129">
        <v>239</v>
      </c>
      <c r="AB27" s="129">
        <v>2600</v>
      </c>
      <c r="AC27" s="129">
        <v>341</v>
      </c>
      <c r="AD27" s="129">
        <v>343</v>
      </c>
      <c r="AE27" s="129">
        <v>282</v>
      </c>
      <c r="AF27" s="129">
        <v>717</v>
      </c>
      <c r="AG27" s="129">
        <v>484</v>
      </c>
      <c r="AH27" s="129">
        <v>96</v>
      </c>
      <c r="AI27" s="129">
        <v>166</v>
      </c>
      <c r="AJ27" s="129">
        <v>129</v>
      </c>
      <c r="AK27" s="129">
        <v>123</v>
      </c>
      <c r="AL27" s="129">
        <v>682</v>
      </c>
      <c r="AM27" s="129">
        <v>99</v>
      </c>
      <c r="AN27" s="129">
        <v>140</v>
      </c>
      <c r="AO27" s="129">
        <v>451</v>
      </c>
      <c r="AP27" s="129">
        <v>48</v>
      </c>
      <c r="AQ27" s="129">
        <v>141</v>
      </c>
      <c r="AR27" s="129">
        <v>76</v>
      </c>
      <c r="AS27" s="129">
        <v>429</v>
      </c>
      <c r="AT27" s="129">
        <v>74</v>
      </c>
      <c r="AU27" s="129">
        <v>79</v>
      </c>
      <c r="AV27" s="129">
        <v>170</v>
      </c>
    </row>
    <row r="28" spans="1:49" ht="63" hidden="1" customHeight="1" x14ac:dyDescent="0.25">
      <c r="A28" s="123">
        <v>25</v>
      </c>
      <c r="B28" s="117" t="s">
        <v>161</v>
      </c>
      <c r="C28" s="168" t="s">
        <v>241</v>
      </c>
      <c r="D28" s="163" t="s">
        <v>242</v>
      </c>
      <c r="E28" s="164" t="s">
        <v>243</v>
      </c>
      <c r="F28" s="165" t="s">
        <v>244</v>
      </c>
      <c r="G28" s="160" t="s">
        <v>225</v>
      </c>
      <c r="H28" s="129"/>
      <c r="I28" s="129"/>
      <c r="J28" s="129">
        <v>10</v>
      </c>
      <c r="K28" s="129">
        <v>1</v>
      </c>
      <c r="L28" s="129">
        <v>1</v>
      </c>
      <c r="M28" s="129">
        <v>1</v>
      </c>
      <c r="N28" s="129">
        <v>1</v>
      </c>
      <c r="O28" s="129">
        <v>1</v>
      </c>
      <c r="P28" s="129">
        <v>1</v>
      </c>
      <c r="Q28" s="129">
        <v>1</v>
      </c>
      <c r="R28" s="129">
        <v>1</v>
      </c>
      <c r="S28" s="129">
        <v>1</v>
      </c>
      <c r="T28" s="129">
        <v>3</v>
      </c>
      <c r="U28" s="129">
        <v>1</v>
      </c>
      <c r="V28" s="129">
        <v>1</v>
      </c>
      <c r="W28" s="129">
        <v>1</v>
      </c>
      <c r="X28" s="129">
        <v>1</v>
      </c>
      <c r="Y28" s="129">
        <v>1</v>
      </c>
      <c r="Z28" s="129">
        <v>1</v>
      </c>
      <c r="AA28" s="129">
        <v>1</v>
      </c>
      <c r="AB28" s="129">
        <v>8</v>
      </c>
      <c r="AC28" s="129">
        <v>1</v>
      </c>
      <c r="AD28" s="129">
        <v>1</v>
      </c>
      <c r="AE28" s="129">
        <v>1</v>
      </c>
      <c r="AF28" s="129">
        <v>1</v>
      </c>
      <c r="AG28" s="129">
        <v>4</v>
      </c>
      <c r="AH28" s="129">
        <v>1</v>
      </c>
      <c r="AI28" s="129">
        <v>1</v>
      </c>
      <c r="AJ28" s="129">
        <v>1</v>
      </c>
      <c r="AK28" s="129">
        <v>1</v>
      </c>
      <c r="AL28" s="129">
        <v>4</v>
      </c>
      <c r="AM28" s="129">
        <v>1</v>
      </c>
      <c r="AN28" s="129">
        <v>1</v>
      </c>
      <c r="AO28" s="129">
        <v>4</v>
      </c>
      <c r="AP28" s="129">
        <v>1</v>
      </c>
      <c r="AQ28" s="129">
        <v>1</v>
      </c>
      <c r="AR28" s="129">
        <v>1</v>
      </c>
      <c r="AS28" s="129">
        <v>4</v>
      </c>
      <c r="AT28" s="129">
        <v>1</v>
      </c>
      <c r="AU28" s="129">
        <v>1</v>
      </c>
      <c r="AV28" s="129">
        <v>1</v>
      </c>
    </row>
    <row r="29" spans="1:49" ht="63" hidden="1" customHeight="1" x14ac:dyDescent="0.25">
      <c r="A29" s="123">
        <v>26</v>
      </c>
      <c r="B29" s="117" t="s">
        <v>161</v>
      </c>
      <c r="C29" s="168" t="s">
        <v>245</v>
      </c>
      <c r="D29" s="163" t="s">
        <v>246</v>
      </c>
      <c r="E29" s="164" t="s">
        <v>247</v>
      </c>
      <c r="F29" s="165" t="s">
        <v>248</v>
      </c>
      <c r="G29" s="160" t="s">
        <v>225</v>
      </c>
      <c r="H29" s="129"/>
      <c r="I29" s="129"/>
      <c r="J29" s="129">
        <v>40</v>
      </c>
      <c r="K29" s="129">
        <v>2</v>
      </c>
      <c r="L29" s="129">
        <v>2</v>
      </c>
      <c r="M29" s="129">
        <v>2</v>
      </c>
      <c r="N29" s="129">
        <v>2</v>
      </c>
      <c r="O29" s="129">
        <v>2</v>
      </c>
      <c r="P29" s="129">
        <v>2</v>
      </c>
      <c r="Q29" s="129">
        <v>2</v>
      </c>
      <c r="R29" s="129">
        <v>2</v>
      </c>
      <c r="S29" s="129">
        <v>1</v>
      </c>
      <c r="T29" s="129">
        <v>2</v>
      </c>
      <c r="U29" s="129">
        <v>3</v>
      </c>
      <c r="V29" s="129">
        <v>3</v>
      </c>
      <c r="W29" s="129">
        <v>3</v>
      </c>
      <c r="X29" s="129">
        <v>3</v>
      </c>
      <c r="Y29" s="129">
        <v>3</v>
      </c>
      <c r="Z29" s="129">
        <v>3</v>
      </c>
      <c r="AA29" s="129">
        <v>3</v>
      </c>
      <c r="AB29" s="129">
        <v>10</v>
      </c>
      <c r="AC29" s="129">
        <v>3</v>
      </c>
      <c r="AD29" s="129">
        <v>3</v>
      </c>
      <c r="AE29" s="129">
        <v>3</v>
      </c>
      <c r="AF29" s="129">
        <v>3</v>
      </c>
      <c r="AG29" s="129">
        <v>4</v>
      </c>
      <c r="AH29" s="129">
        <v>2</v>
      </c>
      <c r="AI29" s="129">
        <v>2</v>
      </c>
      <c r="AJ29" s="129">
        <v>2</v>
      </c>
      <c r="AK29" s="129">
        <v>2</v>
      </c>
      <c r="AL29" s="129">
        <v>3</v>
      </c>
      <c r="AM29" s="129">
        <v>2</v>
      </c>
      <c r="AN29" s="129">
        <v>4</v>
      </c>
      <c r="AO29" s="129">
        <v>1</v>
      </c>
      <c r="AP29" s="129">
        <v>2</v>
      </c>
      <c r="AQ29" s="129">
        <v>2</v>
      </c>
      <c r="AR29" s="129">
        <v>4</v>
      </c>
      <c r="AS29" s="129">
        <v>1</v>
      </c>
      <c r="AT29" s="129">
        <v>1</v>
      </c>
      <c r="AU29" s="129">
        <v>1</v>
      </c>
      <c r="AV29" s="129">
        <v>1</v>
      </c>
    </row>
    <row r="30" spans="1:49" ht="63" hidden="1" customHeight="1" x14ac:dyDescent="0.25">
      <c r="A30" s="123">
        <v>27</v>
      </c>
      <c r="B30" s="117" t="s">
        <v>161</v>
      </c>
      <c r="C30" s="162" t="s">
        <v>249</v>
      </c>
      <c r="D30" s="163" t="s">
        <v>250</v>
      </c>
      <c r="E30" s="169" t="s">
        <v>251</v>
      </c>
      <c r="F30" s="170" t="s">
        <v>237</v>
      </c>
      <c r="G30" s="160" t="s">
        <v>225</v>
      </c>
      <c r="H30" s="171"/>
      <c r="I30" s="171"/>
      <c r="J30" s="129">
        <v>0</v>
      </c>
      <c r="K30" s="129">
        <v>0</v>
      </c>
      <c r="L30" s="129">
        <v>0</v>
      </c>
      <c r="M30" s="129">
        <v>0</v>
      </c>
      <c r="N30" s="129">
        <v>0</v>
      </c>
      <c r="O30" s="129">
        <v>0</v>
      </c>
      <c r="P30" s="129">
        <v>0</v>
      </c>
      <c r="Q30" s="129">
        <v>0</v>
      </c>
      <c r="R30" s="129">
        <v>0</v>
      </c>
      <c r="S30" s="129">
        <v>0</v>
      </c>
      <c r="T30" s="129">
        <v>0</v>
      </c>
      <c r="U30" s="129">
        <v>0</v>
      </c>
      <c r="V30" s="129">
        <v>0</v>
      </c>
      <c r="W30" s="129">
        <v>0</v>
      </c>
      <c r="X30" s="129">
        <v>0</v>
      </c>
      <c r="Y30" s="129">
        <v>0</v>
      </c>
      <c r="Z30" s="129">
        <v>0</v>
      </c>
      <c r="AA30" s="129">
        <v>0</v>
      </c>
      <c r="AB30" s="129">
        <v>0</v>
      </c>
      <c r="AC30" s="129">
        <v>0</v>
      </c>
      <c r="AD30" s="129">
        <v>0</v>
      </c>
      <c r="AE30" s="129">
        <v>0</v>
      </c>
      <c r="AF30" s="129">
        <v>0</v>
      </c>
      <c r="AG30" s="129">
        <v>0</v>
      </c>
      <c r="AH30" s="129">
        <v>0</v>
      </c>
      <c r="AI30" s="129">
        <v>0</v>
      </c>
      <c r="AJ30" s="129">
        <v>0</v>
      </c>
      <c r="AK30" s="129">
        <v>0</v>
      </c>
      <c r="AL30" s="129">
        <v>0</v>
      </c>
      <c r="AM30" s="129">
        <v>0</v>
      </c>
      <c r="AN30" s="129">
        <v>0</v>
      </c>
      <c r="AO30" s="129">
        <v>0</v>
      </c>
      <c r="AP30" s="129">
        <v>0</v>
      </c>
      <c r="AQ30" s="129">
        <v>0</v>
      </c>
      <c r="AR30" s="129">
        <v>0</v>
      </c>
      <c r="AS30" s="129">
        <v>0</v>
      </c>
      <c r="AT30" s="129">
        <v>0</v>
      </c>
      <c r="AU30" s="129">
        <v>0</v>
      </c>
      <c r="AV30" s="129">
        <v>0</v>
      </c>
    </row>
    <row r="31" spans="1:49" ht="112.5" hidden="1" customHeight="1" x14ac:dyDescent="0.25">
      <c r="A31" s="123">
        <v>28</v>
      </c>
      <c r="B31" s="117" t="s">
        <v>161</v>
      </c>
      <c r="C31" s="172" t="s">
        <v>252</v>
      </c>
      <c r="D31" s="173" t="s">
        <v>253</v>
      </c>
      <c r="E31" s="174" t="s">
        <v>165</v>
      </c>
      <c r="F31" s="173" t="s">
        <v>254</v>
      </c>
      <c r="G31" s="175" t="s">
        <v>255</v>
      </c>
      <c r="H31" s="176">
        <v>0</v>
      </c>
      <c r="I31" s="176">
        <v>0</v>
      </c>
      <c r="J31" s="176">
        <v>4560</v>
      </c>
      <c r="K31" s="176">
        <v>72</v>
      </c>
      <c r="L31" s="176">
        <v>55</v>
      </c>
      <c r="M31" s="176">
        <v>111</v>
      </c>
      <c r="N31" s="176">
        <v>115</v>
      </c>
      <c r="O31" s="176">
        <v>69</v>
      </c>
      <c r="P31" s="176">
        <v>51</v>
      </c>
      <c r="Q31" s="176">
        <v>84</v>
      </c>
      <c r="R31" s="176">
        <v>49</v>
      </c>
      <c r="S31" s="176">
        <v>12</v>
      </c>
      <c r="T31" s="176">
        <v>225</v>
      </c>
      <c r="U31" s="176">
        <v>96</v>
      </c>
      <c r="V31" s="176">
        <v>160</v>
      </c>
      <c r="W31" s="176">
        <v>439</v>
      </c>
      <c r="X31" s="176">
        <v>116</v>
      </c>
      <c r="Y31" s="176">
        <v>42</v>
      </c>
      <c r="Z31" s="176">
        <v>138</v>
      </c>
      <c r="AA31" s="176">
        <v>231</v>
      </c>
      <c r="AB31" s="176">
        <v>1852</v>
      </c>
      <c r="AC31" s="176">
        <v>112</v>
      </c>
      <c r="AD31" s="176">
        <v>102</v>
      </c>
      <c r="AE31" s="176">
        <v>111</v>
      </c>
      <c r="AF31" s="176">
        <v>193</v>
      </c>
      <c r="AG31" s="176">
        <v>742</v>
      </c>
      <c r="AH31" s="176">
        <v>72</v>
      </c>
      <c r="AI31" s="176">
        <v>227</v>
      </c>
      <c r="AJ31" s="176">
        <v>104</v>
      </c>
      <c r="AK31" s="176">
        <v>116</v>
      </c>
      <c r="AL31" s="176">
        <v>737</v>
      </c>
      <c r="AM31" s="176">
        <v>62</v>
      </c>
      <c r="AN31" s="176">
        <v>75</v>
      </c>
      <c r="AO31" s="176">
        <v>462</v>
      </c>
      <c r="AP31" s="176">
        <v>42</v>
      </c>
      <c r="AQ31" s="176">
        <v>49</v>
      </c>
      <c r="AR31" s="176">
        <v>28</v>
      </c>
      <c r="AS31" s="176">
        <v>269</v>
      </c>
      <c r="AT31" s="176">
        <v>150</v>
      </c>
      <c r="AU31" s="176">
        <v>16</v>
      </c>
      <c r="AV31" s="176">
        <v>37</v>
      </c>
    </row>
    <row r="32" spans="1:49" ht="112.5" hidden="1" customHeight="1" x14ac:dyDescent="0.25">
      <c r="A32" s="123">
        <v>29</v>
      </c>
      <c r="B32" s="117" t="s">
        <v>161</v>
      </c>
      <c r="C32" s="172" t="s">
        <v>256</v>
      </c>
      <c r="D32" s="177" t="s">
        <v>257</v>
      </c>
      <c r="E32" s="178" t="s">
        <v>165</v>
      </c>
      <c r="F32" s="177" t="s">
        <v>258</v>
      </c>
      <c r="G32" s="179" t="s">
        <v>255</v>
      </c>
      <c r="H32" s="180">
        <v>0</v>
      </c>
      <c r="I32" s="180">
        <v>0</v>
      </c>
      <c r="J32" s="176">
        <v>4560</v>
      </c>
      <c r="K32" s="176">
        <v>72</v>
      </c>
      <c r="L32" s="176">
        <v>55</v>
      </c>
      <c r="M32" s="176">
        <v>111</v>
      </c>
      <c r="N32" s="176">
        <v>115</v>
      </c>
      <c r="O32" s="176">
        <v>69</v>
      </c>
      <c r="P32" s="176">
        <v>51</v>
      </c>
      <c r="Q32" s="176">
        <v>84</v>
      </c>
      <c r="R32" s="176">
        <v>49</v>
      </c>
      <c r="S32" s="176">
        <v>12</v>
      </c>
      <c r="T32" s="176">
        <v>225</v>
      </c>
      <c r="U32" s="176">
        <v>96</v>
      </c>
      <c r="V32" s="176">
        <v>160</v>
      </c>
      <c r="W32" s="176">
        <v>439</v>
      </c>
      <c r="X32" s="176">
        <v>116</v>
      </c>
      <c r="Y32" s="176">
        <v>42</v>
      </c>
      <c r="Z32" s="176">
        <v>138</v>
      </c>
      <c r="AA32" s="176">
        <v>231</v>
      </c>
      <c r="AB32" s="176">
        <v>1852</v>
      </c>
      <c r="AC32" s="176">
        <v>112</v>
      </c>
      <c r="AD32" s="176">
        <v>102</v>
      </c>
      <c r="AE32" s="176">
        <v>111</v>
      </c>
      <c r="AF32" s="176">
        <v>193</v>
      </c>
      <c r="AG32" s="176">
        <v>742</v>
      </c>
      <c r="AH32" s="176">
        <v>72</v>
      </c>
      <c r="AI32" s="176">
        <v>227</v>
      </c>
      <c r="AJ32" s="176">
        <v>104</v>
      </c>
      <c r="AK32" s="176">
        <v>116</v>
      </c>
      <c r="AL32" s="176">
        <v>737</v>
      </c>
      <c r="AM32" s="176">
        <v>62</v>
      </c>
      <c r="AN32" s="176">
        <v>75</v>
      </c>
      <c r="AO32" s="176">
        <v>462</v>
      </c>
      <c r="AP32" s="176">
        <v>42</v>
      </c>
      <c r="AQ32" s="176">
        <v>49</v>
      </c>
      <c r="AR32" s="176">
        <v>28</v>
      </c>
      <c r="AS32" s="176">
        <v>269</v>
      </c>
      <c r="AT32" s="176">
        <v>150</v>
      </c>
      <c r="AU32" s="176">
        <v>16</v>
      </c>
      <c r="AV32" s="176">
        <v>37</v>
      </c>
    </row>
    <row r="33" spans="1:48" ht="112.5" hidden="1" customHeight="1" x14ac:dyDescent="0.25">
      <c r="A33" s="123">
        <v>30</v>
      </c>
      <c r="B33" s="117" t="s">
        <v>161</v>
      </c>
      <c r="C33" s="172" t="s">
        <v>259</v>
      </c>
      <c r="D33" s="173" t="s">
        <v>260</v>
      </c>
      <c r="E33" s="178" t="s">
        <v>165</v>
      </c>
      <c r="F33" s="177" t="s">
        <v>261</v>
      </c>
      <c r="G33" s="181" t="s">
        <v>255</v>
      </c>
      <c r="H33" s="180">
        <v>0</v>
      </c>
      <c r="I33" s="180">
        <v>0</v>
      </c>
      <c r="J33" s="176">
        <v>4560</v>
      </c>
      <c r="K33" s="176">
        <v>72</v>
      </c>
      <c r="L33" s="176">
        <v>55</v>
      </c>
      <c r="M33" s="176">
        <v>111</v>
      </c>
      <c r="N33" s="176">
        <v>115</v>
      </c>
      <c r="O33" s="176">
        <v>69</v>
      </c>
      <c r="P33" s="176">
        <v>51</v>
      </c>
      <c r="Q33" s="176">
        <v>84</v>
      </c>
      <c r="R33" s="176">
        <v>49</v>
      </c>
      <c r="S33" s="176">
        <v>12</v>
      </c>
      <c r="T33" s="176">
        <v>225</v>
      </c>
      <c r="U33" s="176">
        <v>96</v>
      </c>
      <c r="V33" s="176">
        <v>160</v>
      </c>
      <c r="W33" s="176">
        <v>439</v>
      </c>
      <c r="X33" s="176">
        <v>116</v>
      </c>
      <c r="Y33" s="176">
        <v>42</v>
      </c>
      <c r="Z33" s="176">
        <v>138</v>
      </c>
      <c r="AA33" s="176">
        <v>231</v>
      </c>
      <c r="AB33" s="176">
        <v>1852</v>
      </c>
      <c r="AC33" s="176">
        <v>112</v>
      </c>
      <c r="AD33" s="176">
        <v>102</v>
      </c>
      <c r="AE33" s="176">
        <v>111</v>
      </c>
      <c r="AF33" s="176">
        <v>193</v>
      </c>
      <c r="AG33" s="176">
        <v>742</v>
      </c>
      <c r="AH33" s="176">
        <v>72</v>
      </c>
      <c r="AI33" s="176">
        <v>227</v>
      </c>
      <c r="AJ33" s="176">
        <v>104</v>
      </c>
      <c r="AK33" s="176">
        <v>116</v>
      </c>
      <c r="AL33" s="176">
        <v>737</v>
      </c>
      <c r="AM33" s="176">
        <v>62</v>
      </c>
      <c r="AN33" s="176">
        <v>75</v>
      </c>
      <c r="AO33" s="176">
        <v>462</v>
      </c>
      <c r="AP33" s="176">
        <v>42</v>
      </c>
      <c r="AQ33" s="176">
        <v>49</v>
      </c>
      <c r="AR33" s="176">
        <v>28</v>
      </c>
      <c r="AS33" s="176">
        <v>269</v>
      </c>
      <c r="AT33" s="176">
        <v>150</v>
      </c>
      <c r="AU33" s="176">
        <v>16</v>
      </c>
      <c r="AV33" s="176">
        <v>37</v>
      </c>
    </row>
    <row r="34" spans="1:48" ht="112.5" hidden="1" customHeight="1" x14ac:dyDescent="0.25">
      <c r="A34" s="123">
        <v>31</v>
      </c>
      <c r="B34" s="117" t="s">
        <v>161</v>
      </c>
      <c r="C34" s="172" t="s">
        <v>262</v>
      </c>
      <c r="D34" s="173" t="s">
        <v>263</v>
      </c>
      <c r="E34" s="174" t="s">
        <v>165</v>
      </c>
      <c r="F34" s="173" t="s">
        <v>264</v>
      </c>
      <c r="G34" s="182" t="s">
        <v>265</v>
      </c>
      <c r="H34" s="183">
        <v>320</v>
      </c>
      <c r="I34" s="176">
        <v>80</v>
      </c>
      <c r="J34" s="183">
        <v>80</v>
      </c>
      <c r="K34" s="184">
        <v>0</v>
      </c>
      <c r="L34" s="184">
        <v>0</v>
      </c>
      <c r="M34" s="184">
        <v>0</v>
      </c>
      <c r="N34" s="184">
        <v>0</v>
      </c>
      <c r="O34" s="184">
        <v>0</v>
      </c>
      <c r="P34" s="184">
        <v>0</v>
      </c>
      <c r="Q34" s="184">
        <v>0</v>
      </c>
      <c r="R34" s="184">
        <v>0</v>
      </c>
      <c r="S34" s="184">
        <v>0</v>
      </c>
      <c r="T34" s="183">
        <v>50</v>
      </c>
      <c r="U34" s="184">
        <v>0</v>
      </c>
      <c r="V34" s="184">
        <v>0</v>
      </c>
      <c r="W34" s="183">
        <v>30</v>
      </c>
      <c r="X34" s="184">
        <v>0</v>
      </c>
      <c r="Y34" s="184">
        <v>0</v>
      </c>
      <c r="Z34" s="184">
        <v>0</v>
      </c>
      <c r="AA34" s="184">
        <v>0</v>
      </c>
      <c r="AB34" s="183">
        <v>70</v>
      </c>
      <c r="AC34" s="184">
        <v>0</v>
      </c>
      <c r="AD34" s="184">
        <v>0</v>
      </c>
      <c r="AE34" s="184">
        <v>0</v>
      </c>
      <c r="AF34" s="184">
        <v>0</v>
      </c>
      <c r="AG34" s="183">
        <v>50</v>
      </c>
      <c r="AH34" s="184">
        <v>0</v>
      </c>
      <c r="AI34" s="184">
        <v>0</v>
      </c>
      <c r="AJ34" s="184">
        <v>0</v>
      </c>
      <c r="AK34" s="184">
        <v>0</v>
      </c>
      <c r="AL34" s="184">
        <v>0</v>
      </c>
      <c r="AM34" s="184">
        <v>0</v>
      </c>
      <c r="AN34" s="184">
        <v>0</v>
      </c>
      <c r="AO34" s="183">
        <v>30</v>
      </c>
      <c r="AP34" s="184">
        <v>0</v>
      </c>
      <c r="AQ34" s="184">
        <v>0</v>
      </c>
      <c r="AR34" s="184">
        <v>0</v>
      </c>
      <c r="AS34" s="183">
        <v>20</v>
      </c>
      <c r="AT34" s="184">
        <v>0</v>
      </c>
      <c r="AU34" s="184">
        <v>0</v>
      </c>
      <c r="AV34" s="184">
        <v>0</v>
      </c>
    </row>
    <row r="35" spans="1:48" ht="112.5" hidden="1" customHeight="1" x14ac:dyDescent="0.25">
      <c r="A35" s="123">
        <v>32</v>
      </c>
      <c r="B35" s="117" t="s">
        <v>161</v>
      </c>
      <c r="C35" s="172" t="s">
        <v>266</v>
      </c>
      <c r="D35" s="173" t="s">
        <v>267</v>
      </c>
      <c r="E35" s="174" t="s">
        <v>165</v>
      </c>
      <c r="F35" s="173" t="s">
        <v>268</v>
      </c>
      <c r="G35" s="182" t="s">
        <v>269</v>
      </c>
      <c r="H35" s="180"/>
      <c r="I35" s="180">
        <v>0</v>
      </c>
      <c r="J35" s="180">
        <v>60</v>
      </c>
      <c r="K35" s="180">
        <v>0</v>
      </c>
      <c r="L35" s="180">
        <v>0</v>
      </c>
      <c r="M35" s="180">
        <v>0</v>
      </c>
      <c r="N35" s="180">
        <v>0</v>
      </c>
      <c r="O35" s="180">
        <v>0</v>
      </c>
      <c r="P35" s="180">
        <v>0</v>
      </c>
      <c r="Q35" s="180">
        <v>0</v>
      </c>
      <c r="R35" s="180">
        <v>0</v>
      </c>
      <c r="S35" s="180">
        <v>0</v>
      </c>
      <c r="T35" s="180">
        <v>20</v>
      </c>
      <c r="U35" s="180">
        <v>0</v>
      </c>
      <c r="V35" s="180">
        <v>0</v>
      </c>
      <c r="W35" s="180">
        <v>20</v>
      </c>
      <c r="X35" s="180">
        <v>0</v>
      </c>
      <c r="Y35" s="180">
        <v>0</v>
      </c>
      <c r="Z35" s="180">
        <v>0</v>
      </c>
      <c r="AA35" s="180">
        <v>0</v>
      </c>
      <c r="AB35" s="180">
        <v>40</v>
      </c>
      <c r="AC35" s="180">
        <v>0</v>
      </c>
      <c r="AD35" s="180">
        <v>0</v>
      </c>
      <c r="AE35" s="180">
        <v>0</v>
      </c>
      <c r="AF35" s="180">
        <v>0</v>
      </c>
      <c r="AG35" s="180">
        <v>40</v>
      </c>
      <c r="AH35" s="180">
        <v>0</v>
      </c>
      <c r="AI35" s="180">
        <v>0</v>
      </c>
      <c r="AJ35" s="180">
        <v>0</v>
      </c>
      <c r="AK35" s="180">
        <v>0</v>
      </c>
      <c r="AL35" s="180">
        <v>20</v>
      </c>
      <c r="AM35" s="180">
        <v>0</v>
      </c>
      <c r="AN35" s="180">
        <v>0</v>
      </c>
      <c r="AO35" s="180">
        <v>20</v>
      </c>
      <c r="AP35" s="180">
        <v>0</v>
      </c>
      <c r="AQ35" s="180">
        <v>0</v>
      </c>
      <c r="AR35" s="180">
        <v>0</v>
      </c>
      <c r="AS35" s="180">
        <v>20</v>
      </c>
      <c r="AT35" s="180">
        <v>0</v>
      </c>
      <c r="AU35" s="180">
        <v>0</v>
      </c>
      <c r="AV35" s="180">
        <v>0</v>
      </c>
    </row>
    <row r="36" spans="1:48" ht="112.5" hidden="1" customHeight="1" x14ac:dyDescent="0.25">
      <c r="A36" s="123">
        <v>33</v>
      </c>
      <c r="B36" s="117" t="s">
        <v>161</v>
      </c>
      <c r="C36" s="172" t="s">
        <v>270</v>
      </c>
      <c r="D36" s="173" t="s">
        <v>271</v>
      </c>
      <c r="E36" s="174" t="s">
        <v>165</v>
      </c>
      <c r="F36" s="173" t="s">
        <v>272</v>
      </c>
      <c r="G36" s="182" t="s">
        <v>269</v>
      </c>
      <c r="H36" s="180"/>
      <c r="I36" s="180">
        <v>0</v>
      </c>
      <c r="J36" s="180">
        <v>13512</v>
      </c>
      <c r="K36" s="180">
        <v>356</v>
      </c>
      <c r="L36" s="180">
        <v>259</v>
      </c>
      <c r="M36" s="180">
        <v>458</v>
      </c>
      <c r="N36" s="180">
        <v>620</v>
      </c>
      <c r="O36" s="180">
        <v>28</v>
      </c>
      <c r="P36" s="180">
        <v>530</v>
      </c>
      <c r="Q36" s="180">
        <v>275</v>
      </c>
      <c r="R36" s="180">
        <v>490</v>
      </c>
      <c r="S36" s="180">
        <v>1908</v>
      </c>
      <c r="T36" s="180">
        <v>564</v>
      </c>
      <c r="U36" s="180">
        <v>306</v>
      </c>
      <c r="V36" s="180">
        <v>452</v>
      </c>
      <c r="W36" s="180">
        <v>945</v>
      </c>
      <c r="X36" s="180">
        <v>360</v>
      </c>
      <c r="Y36" s="180">
        <v>167</v>
      </c>
      <c r="Z36" s="180">
        <v>679</v>
      </c>
      <c r="AA36" s="180">
        <v>704</v>
      </c>
      <c r="AB36" s="180">
        <v>5245</v>
      </c>
      <c r="AC36" s="180">
        <v>471</v>
      </c>
      <c r="AD36" s="180">
        <v>784</v>
      </c>
      <c r="AE36" s="180">
        <v>516</v>
      </c>
      <c r="AF36" s="180">
        <v>651</v>
      </c>
      <c r="AG36" s="180">
        <v>1489</v>
      </c>
      <c r="AH36" s="180">
        <v>372</v>
      </c>
      <c r="AI36" s="180">
        <v>758</v>
      </c>
      <c r="AJ36" s="180">
        <v>302</v>
      </c>
      <c r="AK36" s="180">
        <v>610</v>
      </c>
      <c r="AL36" s="180">
        <v>2191</v>
      </c>
      <c r="AM36" s="180">
        <v>338</v>
      </c>
      <c r="AN36" s="180">
        <v>237</v>
      </c>
      <c r="AO36" s="180">
        <v>1478</v>
      </c>
      <c r="AP36" s="180">
        <v>113</v>
      </c>
      <c r="AQ36" s="180">
        <v>189</v>
      </c>
      <c r="AR36" s="180">
        <v>30</v>
      </c>
      <c r="AS36" s="180">
        <v>1534</v>
      </c>
      <c r="AT36" s="180">
        <v>200</v>
      </c>
      <c r="AU36" s="180">
        <v>195</v>
      </c>
      <c r="AV36" s="180">
        <v>556</v>
      </c>
    </row>
    <row r="37" spans="1:48" ht="112.5" hidden="1" customHeight="1" x14ac:dyDescent="0.25">
      <c r="A37" s="123">
        <v>34</v>
      </c>
      <c r="B37" s="117" t="s">
        <v>161</v>
      </c>
      <c r="C37" s="172" t="s">
        <v>273</v>
      </c>
      <c r="D37" s="173" t="s">
        <v>274</v>
      </c>
      <c r="E37" s="174" t="s">
        <v>165</v>
      </c>
      <c r="F37" s="173" t="s">
        <v>275</v>
      </c>
      <c r="G37" s="182" t="s">
        <v>269</v>
      </c>
      <c r="H37" s="180"/>
      <c r="I37" s="185">
        <v>0</v>
      </c>
      <c r="J37" s="180">
        <v>527</v>
      </c>
      <c r="K37" s="180">
        <v>24</v>
      </c>
      <c r="L37" s="180">
        <v>11</v>
      </c>
      <c r="M37" s="180">
        <v>22</v>
      </c>
      <c r="N37" s="180">
        <v>28</v>
      </c>
      <c r="O37" s="180">
        <v>1</v>
      </c>
      <c r="P37" s="180">
        <v>21</v>
      </c>
      <c r="Q37" s="180">
        <v>14</v>
      </c>
      <c r="R37" s="180">
        <v>24</v>
      </c>
      <c r="S37" s="180">
        <v>91</v>
      </c>
      <c r="T37" s="180">
        <v>21</v>
      </c>
      <c r="U37" s="180">
        <v>13</v>
      </c>
      <c r="V37" s="180">
        <v>15</v>
      </c>
      <c r="W37" s="180">
        <v>32</v>
      </c>
      <c r="X37" s="180">
        <v>16</v>
      </c>
      <c r="Y37" s="180">
        <v>19</v>
      </c>
      <c r="Z37" s="180">
        <v>21</v>
      </c>
      <c r="AA37" s="180">
        <v>28</v>
      </c>
      <c r="AB37" s="180">
        <v>195</v>
      </c>
      <c r="AC37" s="180">
        <v>21</v>
      </c>
      <c r="AD37" s="180">
        <v>32</v>
      </c>
      <c r="AE37" s="180">
        <v>21</v>
      </c>
      <c r="AF37" s="180">
        <v>21</v>
      </c>
      <c r="AG37" s="180">
        <v>51</v>
      </c>
      <c r="AH37" s="180">
        <v>14</v>
      </c>
      <c r="AI37" s="180">
        <v>39</v>
      </c>
      <c r="AJ37" s="180">
        <v>16</v>
      </c>
      <c r="AK37" s="180">
        <v>19</v>
      </c>
      <c r="AL37" s="180">
        <v>112</v>
      </c>
      <c r="AM37" s="180">
        <v>16</v>
      </c>
      <c r="AN37" s="180">
        <v>9</v>
      </c>
      <c r="AO37" s="180">
        <v>66</v>
      </c>
      <c r="AP37" s="180">
        <v>6</v>
      </c>
      <c r="AQ37" s="180">
        <v>7</v>
      </c>
      <c r="AR37" s="180">
        <v>5</v>
      </c>
      <c r="AS37" s="180">
        <v>57</v>
      </c>
      <c r="AT37" s="180">
        <v>19</v>
      </c>
      <c r="AU37" s="180">
        <v>7</v>
      </c>
      <c r="AV37" s="180">
        <v>18</v>
      </c>
    </row>
    <row r="38" spans="1:48" ht="112.5" hidden="1" customHeight="1" x14ac:dyDescent="0.25">
      <c r="A38" s="123">
        <v>35</v>
      </c>
      <c r="B38" s="117" t="s">
        <v>161</v>
      </c>
      <c r="C38" s="172" t="s">
        <v>276</v>
      </c>
      <c r="D38" s="173" t="s">
        <v>277</v>
      </c>
      <c r="E38" s="174" t="s">
        <v>165</v>
      </c>
      <c r="F38" s="173" t="s">
        <v>278</v>
      </c>
      <c r="G38" s="182" t="s">
        <v>269</v>
      </c>
      <c r="H38" s="180"/>
      <c r="I38" s="185">
        <v>0</v>
      </c>
      <c r="J38" s="180">
        <v>477</v>
      </c>
      <c r="K38" s="180">
        <v>8</v>
      </c>
      <c r="L38" s="180">
        <v>17</v>
      </c>
      <c r="M38" s="180">
        <v>21</v>
      </c>
      <c r="N38" s="180">
        <v>27</v>
      </c>
      <c r="O38" s="180">
        <v>1</v>
      </c>
      <c r="P38" s="180">
        <v>11</v>
      </c>
      <c r="Q38" s="180">
        <v>11</v>
      </c>
      <c r="R38" s="180">
        <v>15</v>
      </c>
      <c r="S38" s="180">
        <v>94</v>
      </c>
      <c r="T38" s="180">
        <v>30</v>
      </c>
      <c r="U38" s="180">
        <v>13</v>
      </c>
      <c r="V38" s="180">
        <v>19</v>
      </c>
      <c r="W38" s="180">
        <v>41</v>
      </c>
      <c r="X38" s="180">
        <v>9</v>
      </c>
      <c r="Y38" s="180">
        <v>8</v>
      </c>
      <c r="Z38" s="180">
        <v>23</v>
      </c>
      <c r="AA38" s="180">
        <v>32</v>
      </c>
      <c r="AB38" s="180">
        <v>196</v>
      </c>
      <c r="AC38" s="180">
        <v>13</v>
      </c>
      <c r="AD38" s="180">
        <v>37</v>
      </c>
      <c r="AE38" s="180">
        <v>16</v>
      </c>
      <c r="AF38" s="180">
        <v>31</v>
      </c>
      <c r="AG38" s="180">
        <v>50</v>
      </c>
      <c r="AH38" s="180">
        <v>25</v>
      </c>
      <c r="AI38" s="180">
        <v>32</v>
      </c>
      <c r="AJ38" s="180">
        <v>11</v>
      </c>
      <c r="AK38" s="180">
        <v>25</v>
      </c>
      <c r="AL38" s="180">
        <v>96</v>
      </c>
      <c r="AM38" s="180">
        <v>18</v>
      </c>
      <c r="AN38" s="180">
        <v>14</v>
      </c>
      <c r="AO38" s="180">
        <v>65</v>
      </c>
      <c r="AP38" s="180">
        <v>4</v>
      </c>
      <c r="AQ38" s="180">
        <v>7</v>
      </c>
      <c r="AR38" s="180">
        <v>2</v>
      </c>
      <c r="AS38" s="180">
        <v>76</v>
      </c>
      <c r="AT38" s="180">
        <v>23</v>
      </c>
      <c r="AU38" s="180">
        <v>10</v>
      </c>
      <c r="AV38" s="180">
        <v>21</v>
      </c>
    </row>
    <row r="39" spans="1:48" ht="112.5" customHeight="1" x14ac:dyDescent="0.25">
      <c r="A39" s="123">
        <v>36</v>
      </c>
      <c r="B39" s="117" t="s">
        <v>161</v>
      </c>
      <c r="C39" s="186" t="s">
        <v>279</v>
      </c>
      <c r="D39" s="187" t="s">
        <v>280</v>
      </c>
      <c r="E39" s="186" t="s">
        <v>281</v>
      </c>
      <c r="F39" s="186" t="s">
        <v>282</v>
      </c>
      <c r="G39" s="188" t="s">
        <v>283</v>
      </c>
      <c r="H39" s="187">
        <v>0</v>
      </c>
      <c r="I39" s="187"/>
      <c r="J39" s="189">
        <v>551</v>
      </c>
      <c r="K39" s="190">
        <v>46</v>
      </c>
      <c r="L39" s="190">
        <v>34</v>
      </c>
      <c r="M39" s="190">
        <v>32</v>
      </c>
      <c r="N39" s="190">
        <v>61</v>
      </c>
      <c r="O39" s="190">
        <v>4</v>
      </c>
      <c r="P39" s="190">
        <v>29</v>
      </c>
      <c r="Q39" s="190">
        <v>19</v>
      </c>
      <c r="R39" s="190">
        <v>28</v>
      </c>
      <c r="S39" s="189">
        <v>242</v>
      </c>
      <c r="T39" s="190">
        <v>22</v>
      </c>
      <c r="U39" s="190">
        <v>12</v>
      </c>
      <c r="V39" s="190">
        <v>20</v>
      </c>
      <c r="W39" s="190">
        <v>33</v>
      </c>
      <c r="X39" s="190">
        <v>59</v>
      </c>
      <c r="Y39" s="190">
        <v>20</v>
      </c>
      <c r="Z39" s="190">
        <v>53</v>
      </c>
      <c r="AA39" s="190">
        <v>12</v>
      </c>
      <c r="AB39" s="190">
        <v>167</v>
      </c>
      <c r="AC39" s="190">
        <v>23</v>
      </c>
      <c r="AD39" s="190">
        <v>22</v>
      </c>
      <c r="AE39" s="190">
        <v>18</v>
      </c>
      <c r="AF39" s="190">
        <v>48</v>
      </c>
      <c r="AG39" s="190">
        <v>50</v>
      </c>
      <c r="AH39" s="190">
        <v>10</v>
      </c>
      <c r="AI39" s="190">
        <v>17</v>
      </c>
      <c r="AJ39" s="190">
        <v>13</v>
      </c>
      <c r="AK39" s="190">
        <v>13</v>
      </c>
      <c r="AL39" s="190">
        <v>75</v>
      </c>
      <c r="AM39" s="190">
        <v>10</v>
      </c>
      <c r="AN39" s="190">
        <v>15</v>
      </c>
      <c r="AO39" s="190">
        <v>41</v>
      </c>
      <c r="AP39" s="190">
        <v>5</v>
      </c>
      <c r="AQ39" s="190">
        <v>33</v>
      </c>
      <c r="AR39" s="190">
        <v>8</v>
      </c>
      <c r="AS39" s="190">
        <v>94</v>
      </c>
      <c r="AT39" s="190">
        <v>16</v>
      </c>
      <c r="AU39" s="190">
        <v>17</v>
      </c>
      <c r="AV39" s="190">
        <v>38</v>
      </c>
    </row>
    <row r="40" spans="1:48" ht="112.5" customHeight="1" x14ac:dyDescent="0.25">
      <c r="A40" s="123">
        <v>37</v>
      </c>
      <c r="B40" s="117" t="s">
        <v>161</v>
      </c>
      <c r="C40" s="186" t="s">
        <v>284</v>
      </c>
      <c r="D40" s="187" t="s">
        <v>280</v>
      </c>
      <c r="E40" s="186" t="s">
        <v>285</v>
      </c>
      <c r="F40" s="186" t="s">
        <v>282</v>
      </c>
      <c r="G40" s="188" t="s">
        <v>283</v>
      </c>
      <c r="H40" s="187">
        <v>0</v>
      </c>
      <c r="I40" s="187"/>
      <c r="J40" s="189">
        <v>551</v>
      </c>
      <c r="K40" s="190">
        <v>46</v>
      </c>
      <c r="L40" s="190">
        <v>34</v>
      </c>
      <c r="M40" s="190">
        <v>32</v>
      </c>
      <c r="N40" s="190">
        <v>61</v>
      </c>
      <c r="O40" s="190">
        <v>4</v>
      </c>
      <c r="P40" s="190">
        <v>29</v>
      </c>
      <c r="Q40" s="190">
        <v>19</v>
      </c>
      <c r="R40" s="190">
        <v>28</v>
      </c>
      <c r="S40" s="189">
        <v>242</v>
      </c>
      <c r="T40" s="190">
        <v>22</v>
      </c>
      <c r="U40" s="190">
        <v>12</v>
      </c>
      <c r="V40" s="190">
        <v>20</v>
      </c>
      <c r="W40" s="190">
        <v>33</v>
      </c>
      <c r="X40" s="190">
        <v>59</v>
      </c>
      <c r="Y40" s="190">
        <v>20</v>
      </c>
      <c r="Z40" s="190">
        <v>53</v>
      </c>
      <c r="AA40" s="190">
        <v>12</v>
      </c>
      <c r="AB40" s="190">
        <v>167</v>
      </c>
      <c r="AC40" s="190">
        <v>23</v>
      </c>
      <c r="AD40" s="190">
        <v>22</v>
      </c>
      <c r="AE40" s="190">
        <v>18</v>
      </c>
      <c r="AF40" s="190">
        <v>48</v>
      </c>
      <c r="AG40" s="190">
        <v>50</v>
      </c>
      <c r="AH40" s="190">
        <v>10</v>
      </c>
      <c r="AI40" s="190">
        <v>17</v>
      </c>
      <c r="AJ40" s="190">
        <v>13</v>
      </c>
      <c r="AK40" s="190">
        <v>13</v>
      </c>
      <c r="AL40" s="190">
        <v>75</v>
      </c>
      <c r="AM40" s="190">
        <v>10</v>
      </c>
      <c r="AN40" s="190">
        <v>15</v>
      </c>
      <c r="AO40" s="190">
        <v>41</v>
      </c>
      <c r="AP40" s="190">
        <v>5</v>
      </c>
      <c r="AQ40" s="190">
        <v>33</v>
      </c>
      <c r="AR40" s="190">
        <v>8</v>
      </c>
      <c r="AS40" s="190">
        <v>94</v>
      </c>
      <c r="AT40" s="190">
        <v>16</v>
      </c>
      <c r="AU40" s="190">
        <v>17</v>
      </c>
      <c r="AV40" s="190">
        <v>38</v>
      </c>
    </row>
    <row r="41" spans="1:48" ht="112.5" customHeight="1" x14ac:dyDescent="0.25">
      <c r="A41" s="123">
        <v>38</v>
      </c>
      <c r="B41" s="117" t="s">
        <v>161</v>
      </c>
      <c r="C41" s="186" t="s">
        <v>286</v>
      </c>
      <c r="D41" s="187" t="s">
        <v>287</v>
      </c>
      <c r="E41" s="186" t="s">
        <v>288</v>
      </c>
      <c r="F41" s="186" t="s">
        <v>289</v>
      </c>
      <c r="G41" s="188" t="s">
        <v>283</v>
      </c>
      <c r="H41" s="191">
        <v>0</v>
      </c>
      <c r="I41" s="191"/>
      <c r="J41" s="192">
        <v>551</v>
      </c>
      <c r="K41" s="193">
        <v>46</v>
      </c>
      <c r="L41" s="193">
        <v>34</v>
      </c>
      <c r="M41" s="194">
        <v>32</v>
      </c>
      <c r="N41" s="193">
        <v>61</v>
      </c>
      <c r="O41" s="193">
        <v>4</v>
      </c>
      <c r="P41" s="193">
        <v>29</v>
      </c>
      <c r="Q41" s="193">
        <v>19</v>
      </c>
      <c r="R41" s="193">
        <v>28</v>
      </c>
      <c r="S41" s="192">
        <v>242</v>
      </c>
      <c r="T41" s="193">
        <v>22</v>
      </c>
      <c r="U41" s="193">
        <v>12</v>
      </c>
      <c r="V41" s="193">
        <v>20</v>
      </c>
      <c r="W41" s="193">
        <v>33</v>
      </c>
      <c r="X41" s="193">
        <v>59</v>
      </c>
      <c r="Y41" s="193">
        <v>20</v>
      </c>
      <c r="Z41" s="193">
        <v>53</v>
      </c>
      <c r="AA41" s="193">
        <v>12</v>
      </c>
      <c r="AB41" s="193">
        <v>167</v>
      </c>
      <c r="AC41" s="193">
        <v>23</v>
      </c>
      <c r="AD41" s="193">
        <v>22</v>
      </c>
      <c r="AE41" s="193">
        <v>18</v>
      </c>
      <c r="AF41" s="193">
        <v>48</v>
      </c>
      <c r="AG41" s="193">
        <v>50</v>
      </c>
      <c r="AH41" s="193">
        <v>10</v>
      </c>
      <c r="AI41" s="193">
        <v>17</v>
      </c>
      <c r="AJ41" s="193">
        <v>13</v>
      </c>
      <c r="AK41" s="193">
        <v>13</v>
      </c>
      <c r="AL41" s="193">
        <v>75</v>
      </c>
      <c r="AM41" s="193">
        <v>10</v>
      </c>
      <c r="AN41" s="193">
        <v>15</v>
      </c>
      <c r="AO41" s="193">
        <v>41</v>
      </c>
      <c r="AP41" s="193">
        <v>5</v>
      </c>
      <c r="AQ41" s="193">
        <v>33</v>
      </c>
      <c r="AR41" s="193">
        <v>8</v>
      </c>
      <c r="AS41" s="193">
        <v>94</v>
      </c>
      <c r="AT41" s="193">
        <v>16</v>
      </c>
      <c r="AU41" s="193">
        <v>17</v>
      </c>
      <c r="AV41" s="193">
        <v>38</v>
      </c>
    </row>
    <row r="42" spans="1:48" ht="112.5" customHeight="1" x14ac:dyDescent="0.25">
      <c r="A42" s="123">
        <v>39</v>
      </c>
      <c r="B42" s="117" t="s">
        <v>161</v>
      </c>
      <c r="C42" s="186" t="s">
        <v>290</v>
      </c>
      <c r="D42" s="187" t="s">
        <v>291</v>
      </c>
      <c r="E42" s="186" t="s">
        <v>292</v>
      </c>
      <c r="F42" s="186" t="s">
        <v>293</v>
      </c>
      <c r="G42" s="188" t="s">
        <v>283</v>
      </c>
      <c r="H42" s="193">
        <v>0</v>
      </c>
      <c r="I42" s="193"/>
      <c r="J42" s="192">
        <v>356</v>
      </c>
      <c r="K42" s="193">
        <v>19</v>
      </c>
      <c r="L42" s="193">
        <v>13</v>
      </c>
      <c r="M42" s="193">
        <v>21</v>
      </c>
      <c r="N42" s="193">
        <v>33</v>
      </c>
      <c r="O42" s="193">
        <v>3</v>
      </c>
      <c r="P42" s="193">
        <v>22</v>
      </c>
      <c r="Q42" s="193">
        <v>16</v>
      </c>
      <c r="R42" s="193">
        <v>23</v>
      </c>
      <c r="S42" s="192">
        <v>196</v>
      </c>
      <c r="T42" s="193">
        <v>33</v>
      </c>
      <c r="U42" s="193">
        <v>12</v>
      </c>
      <c r="V42" s="193">
        <v>29</v>
      </c>
      <c r="W42" s="193">
        <v>56</v>
      </c>
      <c r="X42" s="193">
        <v>17</v>
      </c>
      <c r="Y42" s="193">
        <v>18</v>
      </c>
      <c r="Z42" s="193">
        <v>33</v>
      </c>
      <c r="AA42" s="193">
        <v>43</v>
      </c>
      <c r="AB42" s="193">
        <v>252</v>
      </c>
      <c r="AC42" s="193">
        <v>19</v>
      </c>
      <c r="AD42" s="193">
        <v>33</v>
      </c>
      <c r="AE42" s="193">
        <v>26</v>
      </c>
      <c r="AF42" s="193">
        <v>39</v>
      </c>
      <c r="AG42" s="193">
        <v>84</v>
      </c>
      <c r="AH42" s="193">
        <v>18</v>
      </c>
      <c r="AI42" s="193">
        <v>21</v>
      </c>
      <c r="AJ42" s="193">
        <v>20</v>
      </c>
      <c r="AK42" s="193">
        <v>24</v>
      </c>
      <c r="AL42" s="193">
        <v>123</v>
      </c>
      <c r="AM42" s="193">
        <v>18</v>
      </c>
      <c r="AN42" s="193">
        <v>14</v>
      </c>
      <c r="AO42" s="193">
        <v>75</v>
      </c>
      <c r="AP42" s="193">
        <v>2</v>
      </c>
      <c r="AQ42" s="193">
        <v>12</v>
      </c>
      <c r="AR42" s="193">
        <v>10</v>
      </c>
      <c r="AS42" s="193">
        <v>73</v>
      </c>
      <c r="AT42" s="193">
        <v>7</v>
      </c>
      <c r="AU42" s="193">
        <v>16</v>
      </c>
      <c r="AV42" s="193">
        <v>30</v>
      </c>
    </row>
    <row r="43" spans="1:48" ht="112.5" customHeight="1" x14ac:dyDescent="0.25">
      <c r="A43" s="123">
        <v>40</v>
      </c>
      <c r="B43" s="117" t="s">
        <v>161</v>
      </c>
      <c r="C43" s="186" t="s">
        <v>294</v>
      </c>
      <c r="D43" s="187" t="s">
        <v>295</v>
      </c>
      <c r="E43" s="186" t="s">
        <v>296</v>
      </c>
      <c r="F43" s="186" t="s">
        <v>297</v>
      </c>
      <c r="G43" s="188" t="s">
        <v>283</v>
      </c>
      <c r="H43" s="193">
        <v>0</v>
      </c>
      <c r="I43" s="193"/>
      <c r="J43" s="192">
        <v>1201</v>
      </c>
      <c r="K43" s="193">
        <v>63</v>
      </c>
      <c r="L43" s="193">
        <v>39</v>
      </c>
      <c r="M43" s="193">
        <v>57</v>
      </c>
      <c r="N43" s="193">
        <v>108</v>
      </c>
      <c r="O43" s="193">
        <v>8</v>
      </c>
      <c r="P43" s="193">
        <v>71</v>
      </c>
      <c r="Q43" s="193">
        <v>46</v>
      </c>
      <c r="R43" s="193">
        <v>80</v>
      </c>
      <c r="S43" s="192">
        <v>645</v>
      </c>
      <c r="T43" s="193">
        <v>111</v>
      </c>
      <c r="U43" s="193">
        <v>46</v>
      </c>
      <c r="V43" s="193">
        <v>84</v>
      </c>
      <c r="W43" s="193">
        <v>161</v>
      </c>
      <c r="X43" s="193">
        <v>47</v>
      </c>
      <c r="Y43" s="193">
        <v>43</v>
      </c>
      <c r="Z43" s="193">
        <v>96</v>
      </c>
      <c r="AA43" s="193">
        <v>109</v>
      </c>
      <c r="AB43" s="193">
        <v>760</v>
      </c>
      <c r="AC43" s="193">
        <v>72</v>
      </c>
      <c r="AD43" s="193">
        <v>122</v>
      </c>
      <c r="AE43" s="193">
        <v>110</v>
      </c>
      <c r="AF43" s="193">
        <v>105</v>
      </c>
      <c r="AG43" s="193">
        <v>234</v>
      </c>
      <c r="AH43" s="193">
        <v>68</v>
      </c>
      <c r="AI43" s="193">
        <v>105</v>
      </c>
      <c r="AJ43" s="193">
        <v>60</v>
      </c>
      <c r="AK43" s="193">
        <v>88</v>
      </c>
      <c r="AL43" s="193">
        <v>340</v>
      </c>
      <c r="AM43" s="193">
        <v>60</v>
      </c>
      <c r="AN43" s="193">
        <v>54</v>
      </c>
      <c r="AO43" s="193">
        <v>254</v>
      </c>
      <c r="AP43" s="193">
        <v>16</v>
      </c>
      <c r="AQ43" s="193">
        <v>35</v>
      </c>
      <c r="AR43" s="193">
        <v>16</v>
      </c>
      <c r="AS43" s="193">
        <v>249</v>
      </c>
      <c r="AT43" s="193">
        <v>37</v>
      </c>
      <c r="AU43" s="193">
        <v>65</v>
      </c>
      <c r="AV43" s="193">
        <v>84</v>
      </c>
    </row>
    <row r="44" spans="1:48" ht="112.5" customHeight="1" x14ac:dyDescent="0.25">
      <c r="A44" s="123">
        <v>41</v>
      </c>
      <c r="B44" s="117" t="s">
        <v>161</v>
      </c>
      <c r="C44" s="186" t="s">
        <v>298</v>
      </c>
      <c r="D44" s="187" t="s">
        <v>299</v>
      </c>
      <c r="E44" s="186" t="s">
        <v>300</v>
      </c>
      <c r="F44" s="186" t="s">
        <v>297</v>
      </c>
      <c r="G44" s="188" t="s">
        <v>283</v>
      </c>
      <c r="H44" s="193">
        <f>H43</f>
        <v>0</v>
      </c>
      <c r="I44" s="193"/>
      <c r="J44" s="192">
        <v>2318</v>
      </c>
      <c r="K44" s="193">
        <v>0</v>
      </c>
      <c r="L44" s="193">
        <v>0</v>
      </c>
      <c r="M44" s="193">
        <v>0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2">
        <v>0</v>
      </c>
      <c r="T44" s="193">
        <v>157</v>
      </c>
      <c r="U44" s="193">
        <v>0</v>
      </c>
      <c r="V44" s="193">
        <v>84</v>
      </c>
      <c r="W44" s="193">
        <v>347</v>
      </c>
      <c r="X44" s="193">
        <v>0</v>
      </c>
      <c r="Y44" s="193">
        <v>0</v>
      </c>
      <c r="Z44" s="193">
        <v>0</v>
      </c>
      <c r="AA44" s="193">
        <v>109</v>
      </c>
      <c r="AB44" s="193">
        <v>1169</v>
      </c>
      <c r="AC44" s="193">
        <v>0</v>
      </c>
      <c r="AD44" s="193">
        <v>0</v>
      </c>
      <c r="AE44" s="193">
        <v>0</v>
      </c>
      <c r="AF44" s="193">
        <v>0</v>
      </c>
      <c r="AG44" s="193">
        <v>555</v>
      </c>
      <c r="AH44" s="193">
        <v>0</v>
      </c>
      <c r="AI44" s="193">
        <v>0</v>
      </c>
      <c r="AJ44" s="193">
        <v>0</v>
      </c>
      <c r="AK44" s="193">
        <v>0</v>
      </c>
      <c r="AL44" s="193">
        <v>454</v>
      </c>
      <c r="AM44" s="193">
        <v>0</v>
      </c>
      <c r="AN44" s="193">
        <v>0</v>
      </c>
      <c r="AO44" s="193">
        <v>321</v>
      </c>
      <c r="AP44" s="193">
        <v>0</v>
      </c>
      <c r="AQ44" s="193">
        <v>0</v>
      </c>
      <c r="AR44" s="193">
        <v>0</v>
      </c>
      <c r="AS44" s="193">
        <v>435</v>
      </c>
      <c r="AT44" s="193">
        <v>0</v>
      </c>
      <c r="AU44" s="193">
        <v>0</v>
      </c>
      <c r="AV44" s="193">
        <v>0</v>
      </c>
    </row>
    <row r="45" spans="1:48" ht="112.5" hidden="1" customHeight="1" x14ac:dyDescent="0.25">
      <c r="A45" s="123">
        <v>42</v>
      </c>
      <c r="B45" s="117" t="s">
        <v>161</v>
      </c>
      <c r="C45" s="186" t="s">
        <v>301</v>
      </c>
      <c r="D45" s="187" t="s">
        <v>302</v>
      </c>
      <c r="E45" s="186" t="s">
        <v>303</v>
      </c>
      <c r="F45" s="186" t="s">
        <v>304</v>
      </c>
      <c r="G45" s="195" t="s">
        <v>305</v>
      </c>
      <c r="H45" s="196">
        <v>1680</v>
      </c>
      <c r="I45" s="196"/>
      <c r="J45" s="197">
        <v>20</v>
      </c>
      <c r="K45" s="196">
        <v>0</v>
      </c>
      <c r="L45" s="196">
        <v>1</v>
      </c>
      <c r="M45" s="196">
        <v>6</v>
      </c>
      <c r="N45" s="196">
        <v>3</v>
      </c>
      <c r="O45" s="196">
        <v>1</v>
      </c>
      <c r="P45" s="196">
        <v>4</v>
      </c>
      <c r="Q45" s="196">
        <v>4</v>
      </c>
      <c r="R45" s="196">
        <v>5</v>
      </c>
      <c r="S45" s="197">
        <v>0</v>
      </c>
      <c r="T45" s="196">
        <v>84</v>
      </c>
      <c r="U45" s="196">
        <v>0</v>
      </c>
      <c r="V45" s="196">
        <v>4</v>
      </c>
      <c r="W45" s="196">
        <v>4</v>
      </c>
      <c r="X45" s="196">
        <v>0</v>
      </c>
      <c r="Y45" s="196">
        <v>1</v>
      </c>
      <c r="Z45" s="196">
        <v>1</v>
      </c>
      <c r="AA45" s="196">
        <v>0</v>
      </c>
      <c r="AB45" s="196">
        <v>238</v>
      </c>
      <c r="AC45" s="196">
        <v>0</v>
      </c>
      <c r="AD45" s="196">
        <v>2</v>
      </c>
      <c r="AE45" s="196">
        <v>1</v>
      </c>
      <c r="AF45" s="196">
        <v>1</v>
      </c>
      <c r="AG45" s="196">
        <v>60</v>
      </c>
      <c r="AH45" s="196">
        <v>0</v>
      </c>
      <c r="AI45" s="196">
        <v>0</v>
      </c>
      <c r="AJ45" s="196">
        <v>0</v>
      </c>
      <c r="AK45" s="196">
        <v>2</v>
      </c>
      <c r="AL45" s="196">
        <v>139</v>
      </c>
      <c r="AM45" s="196">
        <v>0</v>
      </c>
      <c r="AN45" s="196">
        <v>0</v>
      </c>
      <c r="AO45" s="196">
        <v>3</v>
      </c>
      <c r="AP45" s="196">
        <v>1</v>
      </c>
      <c r="AQ45" s="196">
        <v>1</v>
      </c>
      <c r="AR45" s="196">
        <v>0</v>
      </c>
      <c r="AS45" s="196">
        <v>55</v>
      </c>
      <c r="AT45" s="196">
        <v>0</v>
      </c>
      <c r="AU45" s="196">
        <v>2</v>
      </c>
      <c r="AV45" s="196">
        <v>1</v>
      </c>
    </row>
    <row r="46" spans="1:48" ht="112.5" hidden="1" customHeight="1" x14ac:dyDescent="0.25">
      <c r="A46" s="123">
        <v>43</v>
      </c>
      <c r="B46" s="117" t="s">
        <v>161</v>
      </c>
      <c r="C46" s="187" t="s">
        <v>306</v>
      </c>
      <c r="D46" s="187" t="s">
        <v>307</v>
      </c>
      <c r="E46" s="187" t="s">
        <v>308</v>
      </c>
      <c r="F46" s="187" t="s">
        <v>309</v>
      </c>
      <c r="G46" s="195" t="s">
        <v>305</v>
      </c>
      <c r="H46" s="193">
        <v>0</v>
      </c>
      <c r="I46" s="193"/>
      <c r="J46" s="192">
        <v>356</v>
      </c>
      <c r="K46" s="193">
        <v>19</v>
      </c>
      <c r="L46" s="193">
        <v>13</v>
      </c>
      <c r="M46" s="193">
        <v>21</v>
      </c>
      <c r="N46" s="193">
        <v>33</v>
      </c>
      <c r="O46" s="193">
        <v>3</v>
      </c>
      <c r="P46" s="193">
        <v>22</v>
      </c>
      <c r="Q46" s="193">
        <v>16</v>
      </c>
      <c r="R46" s="193">
        <v>23</v>
      </c>
      <c r="S46" s="192">
        <v>196</v>
      </c>
      <c r="T46" s="193">
        <v>33</v>
      </c>
      <c r="U46" s="193">
        <v>12</v>
      </c>
      <c r="V46" s="193">
        <v>29</v>
      </c>
      <c r="W46" s="193">
        <v>56</v>
      </c>
      <c r="X46" s="193">
        <v>17</v>
      </c>
      <c r="Y46" s="193">
        <v>18</v>
      </c>
      <c r="Z46" s="193">
        <v>33</v>
      </c>
      <c r="AA46" s="193">
        <v>43</v>
      </c>
      <c r="AB46" s="193">
        <v>252</v>
      </c>
      <c r="AC46" s="193">
        <v>19</v>
      </c>
      <c r="AD46" s="193">
        <v>33</v>
      </c>
      <c r="AE46" s="193">
        <v>26</v>
      </c>
      <c r="AF46" s="193">
        <v>39</v>
      </c>
      <c r="AG46" s="193">
        <v>84</v>
      </c>
      <c r="AH46" s="193">
        <v>18</v>
      </c>
      <c r="AI46" s="193">
        <v>21</v>
      </c>
      <c r="AJ46" s="193">
        <v>20</v>
      </c>
      <c r="AK46" s="193">
        <v>24</v>
      </c>
      <c r="AL46" s="193">
        <v>123</v>
      </c>
      <c r="AM46" s="193">
        <v>18</v>
      </c>
      <c r="AN46" s="193">
        <v>14</v>
      </c>
      <c r="AO46" s="193">
        <v>75</v>
      </c>
      <c r="AP46" s="193">
        <v>2</v>
      </c>
      <c r="AQ46" s="193">
        <v>12</v>
      </c>
      <c r="AR46" s="193">
        <v>10</v>
      </c>
      <c r="AS46" s="193">
        <v>73</v>
      </c>
      <c r="AT46" s="193">
        <v>7</v>
      </c>
      <c r="AU46" s="193">
        <v>16</v>
      </c>
      <c r="AV46" s="193">
        <v>30</v>
      </c>
    </row>
    <row r="47" spans="1:48" ht="112.5" hidden="1" customHeight="1" x14ac:dyDescent="0.25">
      <c r="A47" s="123">
        <v>44</v>
      </c>
      <c r="B47" s="117" t="s">
        <v>161</v>
      </c>
      <c r="C47" s="187" t="s">
        <v>310</v>
      </c>
      <c r="D47" s="187" t="s">
        <v>311</v>
      </c>
      <c r="E47" s="187" t="s">
        <v>312</v>
      </c>
      <c r="F47" s="187" t="s">
        <v>309</v>
      </c>
      <c r="G47" s="195" t="s">
        <v>305</v>
      </c>
      <c r="H47" s="193">
        <v>0</v>
      </c>
      <c r="I47" s="193"/>
      <c r="J47" s="192">
        <v>356</v>
      </c>
      <c r="K47" s="193">
        <v>19</v>
      </c>
      <c r="L47" s="193">
        <v>13</v>
      </c>
      <c r="M47" s="193">
        <v>21</v>
      </c>
      <c r="N47" s="193">
        <v>33</v>
      </c>
      <c r="O47" s="193">
        <v>3</v>
      </c>
      <c r="P47" s="193">
        <v>22</v>
      </c>
      <c r="Q47" s="193">
        <v>16</v>
      </c>
      <c r="R47" s="193">
        <v>23</v>
      </c>
      <c r="S47" s="192">
        <v>196</v>
      </c>
      <c r="T47" s="193">
        <v>33</v>
      </c>
      <c r="U47" s="193">
        <v>12</v>
      </c>
      <c r="V47" s="193">
        <v>29</v>
      </c>
      <c r="W47" s="193">
        <v>56</v>
      </c>
      <c r="X47" s="193">
        <v>17</v>
      </c>
      <c r="Y47" s="193">
        <v>18</v>
      </c>
      <c r="Z47" s="193">
        <v>33</v>
      </c>
      <c r="AA47" s="193">
        <v>43</v>
      </c>
      <c r="AB47" s="193">
        <v>252</v>
      </c>
      <c r="AC47" s="193">
        <v>19</v>
      </c>
      <c r="AD47" s="193">
        <v>33</v>
      </c>
      <c r="AE47" s="193">
        <v>26</v>
      </c>
      <c r="AF47" s="193">
        <v>39</v>
      </c>
      <c r="AG47" s="193">
        <v>84</v>
      </c>
      <c r="AH47" s="193">
        <v>18</v>
      </c>
      <c r="AI47" s="193">
        <v>21</v>
      </c>
      <c r="AJ47" s="193">
        <v>20</v>
      </c>
      <c r="AK47" s="193">
        <v>24</v>
      </c>
      <c r="AL47" s="193">
        <v>123</v>
      </c>
      <c r="AM47" s="193">
        <v>18</v>
      </c>
      <c r="AN47" s="193">
        <v>14</v>
      </c>
      <c r="AO47" s="193">
        <v>75</v>
      </c>
      <c r="AP47" s="193">
        <v>2</v>
      </c>
      <c r="AQ47" s="193">
        <v>12</v>
      </c>
      <c r="AR47" s="193">
        <v>10</v>
      </c>
      <c r="AS47" s="193">
        <v>73</v>
      </c>
      <c r="AT47" s="193">
        <v>7</v>
      </c>
      <c r="AU47" s="193">
        <v>16</v>
      </c>
      <c r="AV47" s="193">
        <v>30</v>
      </c>
    </row>
    <row r="48" spans="1:48" ht="112.5" hidden="1" customHeight="1" x14ac:dyDescent="0.25">
      <c r="A48" s="123">
        <v>45</v>
      </c>
      <c r="B48" s="117" t="s">
        <v>161</v>
      </c>
      <c r="C48" s="187" t="s">
        <v>313</v>
      </c>
      <c r="D48" s="187" t="s">
        <v>314</v>
      </c>
      <c r="E48" s="187" t="s">
        <v>315</v>
      </c>
      <c r="F48" s="187" t="s">
        <v>309</v>
      </c>
      <c r="G48" s="195" t="s">
        <v>305</v>
      </c>
      <c r="H48" s="193">
        <v>0</v>
      </c>
      <c r="I48" s="193"/>
      <c r="J48" s="192">
        <v>356</v>
      </c>
      <c r="K48" s="193">
        <v>19</v>
      </c>
      <c r="L48" s="193">
        <v>13</v>
      </c>
      <c r="M48" s="193">
        <v>21</v>
      </c>
      <c r="N48" s="193">
        <v>33</v>
      </c>
      <c r="O48" s="193">
        <v>3</v>
      </c>
      <c r="P48" s="193">
        <v>22</v>
      </c>
      <c r="Q48" s="193">
        <v>16</v>
      </c>
      <c r="R48" s="193">
        <v>23</v>
      </c>
      <c r="S48" s="192">
        <v>196</v>
      </c>
      <c r="T48" s="193">
        <v>33</v>
      </c>
      <c r="U48" s="193">
        <v>12</v>
      </c>
      <c r="V48" s="193">
        <v>29</v>
      </c>
      <c r="W48" s="193">
        <v>56</v>
      </c>
      <c r="X48" s="193">
        <v>17</v>
      </c>
      <c r="Y48" s="193">
        <v>18</v>
      </c>
      <c r="Z48" s="193">
        <v>33</v>
      </c>
      <c r="AA48" s="193">
        <v>43</v>
      </c>
      <c r="AB48" s="193">
        <v>252</v>
      </c>
      <c r="AC48" s="193">
        <v>19</v>
      </c>
      <c r="AD48" s="193">
        <v>33</v>
      </c>
      <c r="AE48" s="193">
        <v>26</v>
      </c>
      <c r="AF48" s="193">
        <v>39</v>
      </c>
      <c r="AG48" s="193">
        <v>84</v>
      </c>
      <c r="AH48" s="193">
        <v>18</v>
      </c>
      <c r="AI48" s="193">
        <v>21</v>
      </c>
      <c r="AJ48" s="193">
        <v>20</v>
      </c>
      <c r="AK48" s="193">
        <v>24</v>
      </c>
      <c r="AL48" s="193">
        <v>123</v>
      </c>
      <c r="AM48" s="193">
        <v>18</v>
      </c>
      <c r="AN48" s="193">
        <v>14</v>
      </c>
      <c r="AO48" s="193">
        <v>75</v>
      </c>
      <c r="AP48" s="193">
        <v>2</v>
      </c>
      <c r="AQ48" s="193">
        <v>12</v>
      </c>
      <c r="AR48" s="193">
        <v>10</v>
      </c>
      <c r="AS48" s="193">
        <v>73</v>
      </c>
      <c r="AT48" s="193">
        <v>7</v>
      </c>
      <c r="AU48" s="193">
        <v>16</v>
      </c>
      <c r="AV48" s="193">
        <v>30</v>
      </c>
    </row>
    <row r="49" spans="1:48" ht="112.5" hidden="1" customHeight="1" x14ac:dyDescent="0.25">
      <c r="A49" s="123">
        <v>46</v>
      </c>
      <c r="B49" s="117" t="s">
        <v>161</v>
      </c>
      <c r="C49" s="187" t="s">
        <v>316</v>
      </c>
      <c r="D49" s="187" t="s">
        <v>317</v>
      </c>
      <c r="E49" s="187" t="s">
        <v>318</v>
      </c>
      <c r="F49" s="187" t="s">
        <v>309</v>
      </c>
      <c r="G49" s="195" t="s">
        <v>305</v>
      </c>
      <c r="H49" s="193">
        <v>0</v>
      </c>
      <c r="I49" s="193"/>
      <c r="J49" s="192">
        <v>356</v>
      </c>
      <c r="K49" s="193">
        <v>19</v>
      </c>
      <c r="L49" s="193">
        <v>13</v>
      </c>
      <c r="M49" s="193">
        <v>21</v>
      </c>
      <c r="N49" s="193">
        <v>33</v>
      </c>
      <c r="O49" s="193">
        <v>3</v>
      </c>
      <c r="P49" s="193">
        <v>22</v>
      </c>
      <c r="Q49" s="193">
        <v>16</v>
      </c>
      <c r="R49" s="193">
        <v>23</v>
      </c>
      <c r="S49" s="192">
        <v>196</v>
      </c>
      <c r="T49" s="193">
        <v>33</v>
      </c>
      <c r="U49" s="193">
        <v>12</v>
      </c>
      <c r="V49" s="193">
        <v>29</v>
      </c>
      <c r="W49" s="193">
        <v>56</v>
      </c>
      <c r="X49" s="193">
        <v>17</v>
      </c>
      <c r="Y49" s="193">
        <v>18</v>
      </c>
      <c r="Z49" s="193">
        <v>33</v>
      </c>
      <c r="AA49" s="193">
        <v>43</v>
      </c>
      <c r="AB49" s="193">
        <v>252</v>
      </c>
      <c r="AC49" s="193">
        <v>19</v>
      </c>
      <c r="AD49" s="193">
        <v>33</v>
      </c>
      <c r="AE49" s="193">
        <v>26</v>
      </c>
      <c r="AF49" s="193">
        <v>39</v>
      </c>
      <c r="AG49" s="193">
        <v>84</v>
      </c>
      <c r="AH49" s="193">
        <v>18</v>
      </c>
      <c r="AI49" s="193">
        <v>21</v>
      </c>
      <c r="AJ49" s="193">
        <v>20</v>
      </c>
      <c r="AK49" s="193">
        <v>24</v>
      </c>
      <c r="AL49" s="193">
        <v>123</v>
      </c>
      <c r="AM49" s="193">
        <v>18</v>
      </c>
      <c r="AN49" s="193">
        <v>14</v>
      </c>
      <c r="AO49" s="193">
        <v>75</v>
      </c>
      <c r="AP49" s="193">
        <v>2</v>
      </c>
      <c r="AQ49" s="193">
        <v>12</v>
      </c>
      <c r="AR49" s="193">
        <v>10</v>
      </c>
      <c r="AS49" s="193">
        <v>73</v>
      </c>
      <c r="AT49" s="193">
        <v>7</v>
      </c>
      <c r="AU49" s="193">
        <v>16</v>
      </c>
      <c r="AV49" s="193">
        <v>30</v>
      </c>
    </row>
    <row r="50" spans="1:48" ht="112.5" hidden="1" customHeight="1" x14ac:dyDescent="0.25">
      <c r="A50" s="123">
        <v>47</v>
      </c>
      <c r="B50" s="117" t="s">
        <v>161</v>
      </c>
      <c r="C50" s="187" t="s">
        <v>319</v>
      </c>
      <c r="D50" s="187" t="s">
        <v>320</v>
      </c>
      <c r="E50" s="187" t="s">
        <v>321</v>
      </c>
      <c r="F50" s="187" t="s">
        <v>322</v>
      </c>
      <c r="G50" s="195" t="s">
        <v>305</v>
      </c>
      <c r="H50" s="193">
        <v>0</v>
      </c>
      <c r="I50" s="193"/>
      <c r="J50" s="192">
        <v>495</v>
      </c>
      <c r="K50" s="193">
        <v>25</v>
      </c>
      <c r="L50" s="193">
        <v>15</v>
      </c>
      <c r="M50" s="193">
        <v>14</v>
      </c>
      <c r="N50" s="193">
        <v>33</v>
      </c>
      <c r="O50" s="193">
        <v>2</v>
      </c>
      <c r="P50" s="193">
        <v>23</v>
      </c>
      <c r="Q50" s="193">
        <v>12</v>
      </c>
      <c r="R50" s="193">
        <v>24</v>
      </c>
      <c r="S50" s="192">
        <v>230</v>
      </c>
      <c r="T50" s="193">
        <v>38</v>
      </c>
      <c r="U50" s="193">
        <v>20</v>
      </c>
      <c r="V50" s="193">
        <v>32</v>
      </c>
      <c r="W50" s="193">
        <v>54</v>
      </c>
      <c r="X50" s="193">
        <v>19</v>
      </c>
      <c r="Y50" s="193">
        <v>9</v>
      </c>
      <c r="Z50" s="193">
        <v>25</v>
      </c>
      <c r="AA50" s="193">
        <v>27</v>
      </c>
      <c r="AB50" s="193">
        <v>210</v>
      </c>
      <c r="AC50" s="193">
        <v>21</v>
      </c>
      <c r="AD50" s="193">
        <v>42</v>
      </c>
      <c r="AE50" s="193">
        <v>38</v>
      </c>
      <c r="AF50" s="193">
        <v>40</v>
      </c>
      <c r="AG50" s="193">
        <v>66</v>
      </c>
      <c r="AH50" s="193">
        <v>19</v>
      </c>
      <c r="AI50" s="193">
        <v>39</v>
      </c>
      <c r="AJ50" s="193">
        <v>20</v>
      </c>
      <c r="AK50" s="193">
        <v>31</v>
      </c>
      <c r="AL50" s="193">
        <v>123</v>
      </c>
      <c r="AM50" s="193">
        <v>31</v>
      </c>
      <c r="AN50" s="193">
        <v>18</v>
      </c>
      <c r="AO50" s="193">
        <v>87</v>
      </c>
      <c r="AP50" s="193">
        <v>7</v>
      </c>
      <c r="AQ50" s="193">
        <v>8</v>
      </c>
      <c r="AR50" s="193">
        <v>4</v>
      </c>
      <c r="AS50" s="193">
        <v>89</v>
      </c>
      <c r="AT50" s="193">
        <v>15</v>
      </c>
      <c r="AU50" s="193">
        <v>23</v>
      </c>
      <c r="AV50" s="193">
        <v>32</v>
      </c>
    </row>
    <row r="51" spans="1:48" ht="112.5" hidden="1" customHeight="1" x14ac:dyDescent="0.25">
      <c r="A51" s="123">
        <v>48</v>
      </c>
      <c r="B51" s="117" t="s">
        <v>161</v>
      </c>
      <c r="C51" s="187" t="s">
        <v>323</v>
      </c>
      <c r="D51" s="187" t="s">
        <v>324</v>
      </c>
      <c r="E51" s="187" t="s">
        <v>325</v>
      </c>
      <c r="F51" s="187" t="s">
        <v>322</v>
      </c>
      <c r="G51" s="195" t="s">
        <v>305</v>
      </c>
      <c r="H51" s="193">
        <v>0</v>
      </c>
      <c r="I51" s="193"/>
      <c r="J51" s="192">
        <v>495</v>
      </c>
      <c r="K51" s="193">
        <v>25</v>
      </c>
      <c r="L51" s="193">
        <v>15</v>
      </c>
      <c r="M51" s="193">
        <v>14</v>
      </c>
      <c r="N51" s="193">
        <v>33</v>
      </c>
      <c r="O51" s="193">
        <v>2</v>
      </c>
      <c r="P51" s="193">
        <v>23</v>
      </c>
      <c r="Q51" s="193">
        <v>12</v>
      </c>
      <c r="R51" s="193">
        <v>24</v>
      </c>
      <c r="S51" s="192">
        <v>230</v>
      </c>
      <c r="T51" s="193">
        <v>38</v>
      </c>
      <c r="U51" s="193">
        <v>20</v>
      </c>
      <c r="V51" s="193">
        <v>32</v>
      </c>
      <c r="W51" s="193">
        <v>54</v>
      </c>
      <c r="X51" s="193">
        <v>19</v>
      </c>
      <c r="Y51" s="193">
        <v>9</v>
      </c>
      <c r="Z51" s="193">
        <v>25</v>
      </c>
      <c r="AA51" s="193">
        <v>27</v>
      </c>
      <c r="AB51" s="193">
        <v>210</v>
      </c>
      <c r="AC51" s="193">
        <v>21</v>
      </c>
      <c r="AD51" s="193">
        <v>42</v>
      </c>
      <c r="AE51" s="193">
        <v>38</v>
      </c>
      <c r="AF51" s="193">
        <v>40</v>
      </c>
      <c r="AG51" s="193">
        <v>66</v>
      </c>
      <c r="AH51" s="193">
        <v>19</v>
      </c>
      <c r="AI51" s="193">
        <v>39</v>
      </c>
      <c r="AJ51" s="193">
        <v>20</v>
      </c>
      <c r="AK51" s="193">
        <v>31</v>
      </c>
      <c r="AL51" s="193">
        <v>123</v>
      </c>
      <c r="AM51" s="193">
        <v>31</v>
      </c>
      <c r="AN51" s="193">
        <v>18</v>
      </c>
      <c r="AO51" s="193">
        <v>87</v>
      </c>
      <c r="AP51" s="193">
        <v>7</v>
      </c>
      <c r="AQ51" s="193">
        <v>8</v>
      </c>
      <c r="AR51" s="193">
        <v>4</v>
      </c>
      <c r="AS51" s="193">
        <v>89</v>
      </c>
      <c r="AT51" s="193">
        <v>15</v>
      </c>
      <c r="AU51" s="193">
        <v>23</v>
      </c>
      <c r="AV51" s="193">
        <v>32</v>
      </c>
    </row>
    <row r="52" spans="1:48" ht="112.5" hidden="1" customHeight="1" x14ac:dyDescent="0.25">
      <c r="A52" s="123">
        <v>49</v>
      </c>
      <c r="B52" s="117" t="s">
        <v>161</v>
      </c>
      <c r="C52" s="187" t="s">
        <v>326</v>
      </c>
      <c r="D52" s="187" t="s">
        <v>327</v>
      </c>
      <c r="E52" s="187" t="s">
        <v>328</v>
      </c>
      <c r="F52" s="187" t="s">
        <v>322</v>
      </c>
      <c r="G52" s="195" t="s">
        <v>305</v>
      </c>
      <c r="H52" s="193">
        <v>0</v>
      </c>
      <c r="I52" s="193"/>
      <c r="J52" s="192">
        <v>495</v>
      </c>
      <c r="K52" s="193">
        <v>25</v>
      </c>
      <c r="L52" s="193">
        <v>15</v>
      </c>
      <c r="M52" s="193">
        <v>14</v>
      </c>
      <c r="N52" s="193">
        <v>33</v>
      </c>
      <c r="O52" s="193">
        <v>2</v>
      </c>
      <c r="P52" s="193">
        <v>23</v>
      </c>
      <c r="Q52" s="193">
        <v>12</v>
      </c>
      <c r="R52" s="193">
        <v>24</v>
      </c>
      <c r="S52" s="192">
        <v>230</v>
      </c>
      <c r="T52" s="193">
        <v>38</v>
      </c>
      <c r="U52" s="193">
        <v>20</v>
      </c>
      <c r="V52" s="193">
        <v>32</v>
      </c>
      <c r="W52" s="193">
        <v>54</v>
      </c>
      <c r="X52" s="193">
        <v>19</v>
      </c>
      <c r="Y52" s="193">
        <v>9</v>
      </c>
      <c r="Z52" s="193">
        <v>25</v>
      </c>
      <c r="AA52" s="193">
        <v>27</v>
      </c>
      <c r="AB52" s="193">
        <v>210</v>
      </c>
      <c r="AC52" s="193">
        <v>21</v>
      </c>
      <c r="AD52" s="193">
        <v>42</v>
      </c>
      <c r="AE52" s="193">
        <v>38</v>
      </c>
      <c r="AF52" s="193">
        <v>40</v>
      </c>
      <c r="AG52" s="193">
        <v>66</v>
      </c>
      <c r="AH52" s="193">
        <v>19</v>
      </c>
      <c r="AI52" s="193">
        <v>39</v>
      </c>
      <c r="AJ52" s="193">
        <v>20</v>
      </c>
      <c r="AK52" s="193">
        <v>31</v>
      </c>
      <c r="AL52" s="193">
        <v>123</v>
      </c>
      <c r="AM52" s="193">
        <v>31</v>
      </c>
      <c r="AN52" s="193">
        <v>18</v>
      </c>
      <c r="AO52" s="193">
        <v>87</v>
      </c>
      <c r="AP52" s="193">
        <v>7</v>
      </c>
      <c r="AQ52" s="193">
        <v>8</v>
      </c>
      <c r="AR52" s="193">
        <v>4</v>
      </c>
      <c r="AS52" s="193">
        <v>89</v>
      </c>
      <c r="AT52" s="193">
        <v>15</v>
      </c>
      <c r="AU52" s="193">
        <v>23</v>
      </c>
      <c r="AV52" s="193">
        <v>32</v>
      </c>
    </row>
    <row r="53" spans="1:48" ht="112.5" hidden="1" customHeight="1" x14ac:dyDescent="0.25">
      <c r="A53" s="123">
        <v>50</v>
      </c>
      <c r="B53" s="117" t="s">
        <v>161</v>
      </c>
      <c r="C53" s="187" t="s">
        <v>329</v>
      </c>
      <c r="D53" s="187" t="s">
        <v>330</v>
      </c>
      <c r="E53" s="187" t="s">
        <v>331</v>
      </c>
      <c r="F53" s="187" t="s">
        <v>322</v>
      </c>
      <c r="G53" s="195" t="s">
        <v>305</v>
      </c>
      <c r="H53" s="193">
        <v>0</v>
      </c>
      <c r="I53" s="193"/>
      <c r="J53" s="192">
        <v>495</v>
      </c>
      <c r="K53" s="193">
        <v>25</v>
      </c>
      <c r="L53" s="193">
        <v>15</v>
      </c>
      <c r="M53" s="193">
        <v>14</v>
      </c>
      <c r="N53" s="193">
        <v>33</v>
      </c>
      <c r="O53" s="193">
        <v>2</v>
      </c>
      <c r="P53" s="193">
        <v>23</v>
      </c>
      <c r="Q53" s="193">
        <v>12</v>
      </c>
      <c r="R53" s="193">
        <v>24</v>
      </c>
      <c r="S53" s="192">
        <v>230</v>
      </c>
      <c r="T53" s="193">
        <v>38</v>
      </c>
      <c r="U53" s="193">
        <v>20</v>
      </c>
      <c r="V53" s="193">
        <v>32</v>
      </c>
      <c r="W53" s="193">
        <v>54</v>
      </c>
      <c r="X53" s="193">
        <v>19</v>
      </c>
      <c r="Y53" s="193">
        <v>9</v>
      </c>
      <c r="Z53" s="193">
        <v>25</v>
      </c>
      <c r="AA53" s="193">
        <v>27</v>
      </c>
      <c r="AB53" s="193">
        <v>210</v>
      </c>
      <c r="AC53" s="193">
        <v>21</v>
      </c>
      <c r="AD53" s="193">
        <v>42</v>
      </c>
      <c r="AE53" s="193">
        <v>38</v>
      </c>
      <c r="AF53" s="193">
        <v>40</v>
      </c>
      <c r="AG53" s="193">
        <v>66</v>
      </c>
      <c r="AH53" s="193">
        <v>19</v>
      </c>
      <c r="AI53" s="193">
        <v>39</v>
      </c>
      <c r="AJ53" s="193">
        <v>20</v>
      </c>
      <c r="AK53" s="193">
        <v>31</v>
      </c>
      <c r="AL53" s="193">
        <v>123</v>
      </c>
      <c r="AM53" s="193">
        <v>31</v>
      </c>
      <c r="AN53" s="193">
        <v>18</v>
      </c>
      <c r="AO53" s="193">
        <v>87</v>
      </c>
      <c r="AP53" s="193">
        <v>7</v>
      </c>
      <c r="AQ53" s="193">
        <v>8</v>
      </c>
      <c r="AR53" s="193">
        <v>4</v>
      </c>
      <c r="AS53" s="193">
        <v>89</v>
      </c>
      <c r="AT53" s="193">
        <v>15</v>
      </c>
      <c r="AU53" s="193">
        <v>23</v>
      </c>
      <c r="AV53" s="193">
        <v>32</v>
      </c>
    </row>
    <row r="54" spans="1:48" ht="112.5" hidden="1" customHeight="1" x14ac:dyDescent="0.25">
      <c r="A54" s="123">
        <v>51</v>
      </c>
      <c r="B54" s="117" t="s">
        <v>161</v>
      </c>
      <c r="C54" s="187" t="s">
        <v>332</v>
      </c>
      <c r="D54" s="187" t="s">
        <v>333</v>
      </c>
      <c r="E54" s="187" t="s">
        <v>334</v>
      </c>
      <c r="F54" s="187" t="s">
        <v>322</v>
      </c>
      <c r="G54" s="195" t="s">
        <v>305</v>
      </c>
      <c r="H54" s="193">
        <v>0</v>
      </c>
      <c r="I54" s="193"/>
      <c r="J54" s="192">
        <v>495</v>
      </c>
      <c r="K54" s="193">
        <v>25</v>
      </c>
      <c r="L54" s="193">
        <v>15</v>
      </c>
      <c r="M54" s="193">
        <v>14</v>
      </c>
      <c r="N54" s="193">
        <v>33</v>
      </c>
      <c r="O54" s="193">
        <v>2</v>
      </c>
      <c r="P54" s="193">
        <v>23</v>
      </c>
      <c r="Q54" s="193">
        <v>12</v>
      </c>
      <c r="R54" s="193">
        <v>24</v>
      </c>
      <c r="S54" s="192">
        <v>230</v>
      </c>
      <c r="T54" s="193">
        <v>38</v>
      </c>
      <c r="U54" s="193">
        <v>20</v>
      </c>
      <c r="V54" s="193">
        <v>32</v>
      </c>
      <c r="W54" s="193">
        <v>54</v>
      </c>
      <c r="X54" s="193">
        <v>19</v>
      </c>
      <c r="Y54" s="193">
        <v>9</v>
      </c>
      <c r="Z54" s="193">
        <v>25</v>
      </c>
      <c r="AA54" s="193">
        <v>27</v>
      </c>
      <c r="AB54" s="193">
        <v>210</v>
      </c>
      <c r="AC54" s="193">
        <v>21</v>
      </c>
      <c r="AD54" s="193">
        <v>42</v>
      </c>
      <c r="AE54" s="193">
        <v>38</v>
      </c>
      <c r="AF54" s="193">
        <v>40</v>
      </c>
      <c r="AG54" s="193">
        <v>66</v>
      </c>
      <c r="AH54" s="193">
        <v>19</v>
      </c>
      <c r="AI54" s="193">
        <v>39</v>
      </c>
      <c r="AJ54" s="193">
        <v>20</v>
      </c>
      <c r="AK54" s="193">
        <v>31</v>
      </c>
      <c r="AL54" s="193">
        <v>123</v>
      </c>
      <c r="AM54" s="193">
        <v>31</v>
      </c>
      <c r="AN54" s="193">
        <v>18</v>
      </c>
      <c r="AO54" s="193">
        <v>87</v>
      </c>
      <c r="AP54" s="193">
        <v>7</v>
      </c>
      <c r="AQ54" s="193">
        <v>8</v>
      </c>
      <c r="AR54" s="193">
        <v>4</v>
      </c>
      <c r="AS54" s="193">
        <v>89</v>
      </c>
      <c r="AT54" s="193">
        <v>15</v>
      </c>
      <c r="AU54" s="193">
        <v>23</v>
      </c>
      <c r="AV54" s="193">
        <v>32</v>
      </c>
    </row>
    <row r="55" spans="1:48" ht="112.5" hidden="1" customHeight="1" x14ac:dyDescent="0.25">
      <c r="A55" s="123">
        <v>52</v>
      </c>
      <c r="B55" s="117" t="s">
        <v>161</v>
      </c>
      <c r="C55" s="187" t="s">
        <v>335</v>
      </c>
      <c r="D55" s="187" t="s">
        <v>336</v>
      </c>
      <c r="E55" s="187" t="s">
        <v>337</v>
      </c>
      <c r="F55" s="187" t="s">
        <v>338</v>
      </c>
      <c r="G55" s="195" t="s">
        <v>305</v>
      </c>
      <c r="H55" s="193">
        <v>0</v>
      </c>
      <c r="I55" s="193"/>
      <c r="J55" s="192">
        <v>444</v>
      </c>
      <c r="K55" s="193">
        <v>23</v>
      </c>
      <c r="L55" s="193">
        <v>14</v>
      </c>
      <c r="M55" s="193">
        <v>32</v>
      </c>
      <c r="N55" s="193">
        <v>38</v>
      </c>
      <c r="O55" s="193">
        <v>9</v>
      </c>
      <c r="P55" s="193">
        <v>18</v>
      </c>
      <c r="Q55" s="193">
        <v>13</v>
      </c>
      <c r="R55" s="193">
        <v>21</v>
      </c>
      <c r="S55" s="192">
        <v>236</v>
      </c>
      <c r="T55" s="193">
        <v>38</v>
      </c>
      <c r="U55" s="193">
        <v>9</v>
      </c>
      <c r="V55" s="193">
        <v>34</v>
      </c>
      <c r="W55" s="193">
        <v>79</v>
      </c>
      <c r="X55" s="193">
        <v>11</v>
      </c>
      <c r="Y55" s="193">
        <v>17</v>
      </c>
      <c r="Z55" s="193">
        <v>29</v>
      </c>
      <c r="AA55" s="193">
        <v>29</v>
      </c>
      <c r="AB55" s="193">
        <v>314</v>
      </c>
      <c r="AC55" s="193">
        <v>22</v>
      </c>
      <c r="AD55" s="193">
        <v>50</v>
      </c>
      <c r="AE55" s="193">
        <v>37</v>
      </c>
      <c r="AF55" s="193">
        <v>32</v>
      </c>
      <c r="AG55" s="193">
        <v>86</v>
      </c>
      <c r="AH55" s="193">
        <v>27</v>
      </c>
      <c r="AI55" s="193">
        <v>30</v>
      </c>
      <c r="AJ55" s="193">
        <v>27</v>
      </c>
      <c r="AK55" s="193">
        <v>25</v>
      </c>
      <c r="AL55" s="193">
        <v>76</v>
      </c>
      <c r="AM55" s="193">
        <v>24</v>
      </c>
      <c r="AN55" s="193">
        <v>25</v>
      </c>
      <c r="AO55" s="193">
        <v>85</v>
      </c>
      <c r="AP55" s="193">
        <v>9</v>
      </c>
      <c r="AQ55" s="193">
        <v>11</v>
      </c>
      <c r="AR55" s="193">
        <v>7</v>
      </c>
      <c r="AS55" s="193">
        <v>88</v>
      </c>
      <c r="AT55" s="193">
        <v>20</v>
      </c>
      <c r="AU55" s="193">
        <v>23</v>
      </c>
      <c r="AV55" s="193">
        <v>22</v>
      </c>
    </row>
    <row r="56" spans="1:48" ht="112.5" hidden="1" customHeight="1" x14ac:dyDescent="0.25">
      <c r="A56" s="123">
        <v>53</v>
      </c>
      <c r="B56" s="117" t="s">
        <v>161</v>
      </c>
      <c r="C56" s="187" t="s">
        <v>339</v>
      </c>
      <c r="D56" s="187" t="s">
        <v>340</v>
      </c>
      <c r="E56" s="187" t="s">
        <v>341</v>
      </c>
      <c r="F56" s="187" t="s">
        <v>338</v>
      </c>
      <c r="G56" s="195" t="s">
        <v>305</v>
      </c>
      <c r="H56" s="193">
        <v>0</v>
      </c>
      <c r="I56" s="193"/>
      <c r="J56" s="192">
        <v>444</v>
      </c>
      <c r="K56" s="193">
        <v>23</v>
      </c>
      <c r="L56" s="193">
        <v>14</v>
      </c>
      <c r="M56" s="193">
        <v>32</v>
      </c>
      <c r="N56" s="193">
        <v>38</v>
      </c>
      <c r="O56" s="193">
        <v>9</v>
      </c>
      <c r="P56" s="193">
        <v>18</v>
      </c>
      <c r="Q56" s="193">
        <v>13</v>
      </c>
      <c r="R56" s="193">
        <v>21</v>
      </c>
      <c r="S56" s="192">
        <v>236</v>
      </c>
      <c r="T56" s="193">
        <v>38</v>
      </c>
      <c r="U56" s="193">
        <v>9</v>
      </c>
      <c r="V56" s="193">
        <v>34</v>
      </c>
      <c r="W56" s="193">
        <v>79</v>
      </c>
      <c r="X56" s="193">
        <v>11</v>
      </c>
      <c r="Y56" s="193">
        <v>17</v>
      </c>
      <c r="Z56" s="193">
        <v>29</v>
      </c>
      <c r="AA56" s="193">
        <v>29</v>
      </c>
      <c r="AB56" s="193">
        <v>314</v>
      </c>
      <c r="AC56" s="193">
        <v>22</v>
      </c>
      <c r="AD56" s="193">
        <v>50</v>
      </c>
      <c r="AE56" s="193">
        <v>37</v>
      </c>
      <c r="AF56" s="193">
        <v>32</v>
      </c>
      <c r="AG56" s="193">
        <v>86</v>
      </c>
      <c r="AH56" s="193">
        <v>27</v>
      </c>
      <c r="AI56" s="193">
        <v>30</v>
      </c>
      <c r="AJ56" s="193">
        <v>27</v>
      </c>
      <c r="AK56" s="193">
        <v>25</v>
      </c>
      <c r="AL56" s="193">
        <v>76</v>
      </c>
      <c r="AM56" s="193">
        <v>24</v>
      </c>
      <c r="AN56" s="193">
        <v>25</v>
      </c>
      <c r="AO56" s="193">
        <v>85</v>
      </c>
      <c r="AP56" s="193">
        <v>9</v>
      </c>
      <c r="AQ56" s="193">
        <v>11</v>
      </c>
      <c r="AR56" s="193">
        <v>7</v>
      </c>
      <c r="AS56" s="193">
        <v>88</v>
      </c>
      <c r="AT56" s="193">
        <v>20</v>
      </c>
      <c r="AU56" s="193">
        <v>23</v>
      </c>
      <c r="AV56" s="193">
        <v>22</v>
      </c>
    </row>
    <row r="57" spans="1:48" ht="112.5" hidden="1" customHeight="1" x14ac:dyDescent="0.25">
      <c r="A57" s="123">
        <v>54</v>
      </c>
      <c r="B57" s="117" t="s">
        <v>161</v>
      </c>
      <c r="C57" s="187" t="s">
        <v>342</v>
      </c>
      <c r="D57" s="187" t="s">
        <v>343</v>
      </c>
      <c r="E57" s="187" t="s">
        <v>344</v>
      </c>
      <c r="F57" s="187" t="s">
        <v>345</v>
      </c>
      <c r="G57" s="195" t="s">
        <v>305</v>
      </c>
      <c r="H57" s="198">
        <v>0</v>
      </c>
      <c r="I57" s="198"/>
      <c r="J57" s="199">
        <v>603</v>
      </c>
      <c r="K57" s="198">
        <v>53</v>
      </c>
      <c r="L57" s="198">
        <v>39</v>
      </c>
      <c r="M57" s="198">
        <v>37</v>
      </c>
      <c r="N57" s="198">
        <v>70</v>
      </c>
      <c r="O57" s="198">
        <v>14</v>
      </c>
      <c r="P57" s="198">
        <v>33</v>
      </c>
      <c r="Q57" s="198">
        <v>22</v>
      </c>
      <c r="R57" s="198">
        <v>32</v>
      </c>
      <c r="S57" s="199">
        <v>310</v>
      </c>
      <c r="T57" s="198">
        <v>72</v>
      </c>
      <c r="U57" s="198">
        <v>41</v>
      </c>
      <c r="V57" s="198">
        <v>64</v>
      </c>
      <c r="W57" s="198">
        <v>83</v>
      </c>
      <c r="X57" s="198">
        <v>68</v>
      </c>
      <c r="Y57" s="198">
        <v>22</v>
      </c>
      <c r="Z57" s="198">
        <v>61</v>
      </c>
      <c r="AA57" s="198">
        <v>45</v>
      </c>
      <c r="AB57" s="198">
        <v>533</v>
      </c>
      <c r="AC57" s="198">
        <v>72</v>
      </c>
      <c r="AD57" s="198">
        <v>69</v>
      </c>
      <c r="AE57" s="198">
        <v>57</v>
      </c>
      <c r="AF57" s="198">
        <v>154</v>
      </c>
      <c r="AG57" s="198">
        <v>166</v>
      </c>
      <c r="AH57" s="198">
        <v>32</v>
      </c>
      <c r="AI57" s="198">
        <v>56</v>
      </c>
      <c r="AJ57" s="198">
        <v>44</v>
      </c>
      <c r="AK57" s="198">
        <v>42</v>
      </c>
      <c r="AL57" s="198">
        <v>215</v>
      </c>
      <c r="AM57" s="198">
        <v>30</v>
      </c>
      <c r="AN57" s="198">
        <v>44</v>
      </c>
      <c r="AO57" s="198">
        <v>80</v>
      </c>
      <c r="AP57" s="198">
        <v>16</v>
      </c>
      <c r="AQ57" s="198">
        <v>38</v>
      </c>
      <c r="AR57" s="198">
        <v>14</v>
      </c>
      <c r="AS57" s="198">
        <v>108</v>
      </c>
      <c r="AT57" s="198">
        <v>18</v>
      </c>
      <c r="AU57" s="198">
        <v>19</v>
      </c>
      <c r="AV57" s="198">
        <v>44</v>
      </c>
    </row>
    <row r="58" spans="1:48" ht="112.5" hidden="1" customHeight="1" x14ac:dyDescent="0.25">
      <c r="A58" s="123">
        <v>55</v>
      </c>
      <c r="B58" s="117" t="s">
        <v>161</v>
      </c>
      <c r="C58" s="187" t="s">
        <v>346</v>
      </c>
      <c r="D58" s="187" t="s">
        <v>347</v>
      </c>
      <c r="E58" s="187" t="s">
        <v>348</v>
      </c>
      <c r="F58" s="187" t="s">
        <v>349</v>
      </c>
      <c r="G58" s="195" t="s">
        <v>305</v>
      </c>
      <c r="H58" s="198">
        <v>0</v>
      </c>
      <c r="I58" s="198"/>
      <c r="J58" s="199">
        <v>204</v>
      </c>
      <c r="K58" s="198">
        <v>18</v>
      </c>
      <c r="L58" s="198">
        <v>13</v>
      </c>
      <c r="M58" s="198">
        <v>12</v>
      </c>
      <c r="N58" s="198">
        <v>23</v>
      </c>
      <c r="O58" s="198">
        <v>2</v>
      </c>
      <c r="P58" s="198">
        <v>11</v>
      </c>
      <c r="Q58" s="198">
        <v>7</v>
      </c>
      <c r="R58" s="198">
        <v>11</v>
      </c>
      <c r="S58" s="199">
        <v>101</v>
      </c>
      <c r="T58" s="198">
        <v>8</v>
      </c>
      <c r="U58" s="198">
        <v>5</v>
      </c>
      <c r="V58" s="198">
        <v>8</v>
      </c>
      <c r="W58" s="198">
        <v>13</v>
      </c>
      <c r="X58" s="198">
        <v>23</v>
      </c>
      <c r="Y58" s="198">
        <v>8</v>
      </c>
      <c r="Z58" s="198">
        <v>20</v>
      </c>
      <c r="AA58" s="198">
        <v>5</v>
      </c>
      <c r="AB58" s="198">
        <v>64</v>
      </c>
      <c r="AC58" s="198">
        <v>9</v>
      </c>
      <c r="AD58" s="198">
        <v>8</v>
      </c>
      <c r="AE58" s="198">
        <v>7</v>
      </c>
      <c r="AF58" s="198">
        <v>19</v>
      </c>
      <c r="AG58" s="198">
        <v>20</v>
      </c>
      <c r="AH58" s="198">
        <v>4</v>
      </c>
      <c r="AI58" s="198">
        <v>7</v>
      </c>
      <c r="AJ58" s="198">
        <v>5</v>
      </c>
      <c r="AK58" s="198">
        <v>5</v>
      </c>
      <c r="AL58" s="198">
        <v>29</v>
      </c>
      <c r="AM58" s="198">
        <v>4</v>
      </c>
      <c r="AN58" s="198">
        <v>6</v>
      </c>
      <c r="AO58" s="198">
        <v>16</v>
      </c>
      <c r="AP58" s="198">
        <v>2</v>
      </c>
      <c r="AQ58" s="198">
        <v>13</v>
      </c>
      <c r="AR58" s="198">
        <v>3</v>
      </c>
      <c r="AS58" s="198">
        <v>36</v>
      </c>
      <c r="AT58" s="198">
        <v>6</v>
      </c>
      <c r="AU58" s="198">
        <v>6</v>
      </c>
      <c r="AV58" s="198">
        <v>15</v>
      </c>
    </row>
    <row r="59" spans="1:48" ht="112.5" hidden="1" customHeight="1" x14ac:dyDescent="0.25">
      <c r="A59" s="123">
        <v>56</v>
      </c>
      <c r="B59" s="117" t="s">
        <v>161</v>
      </c>
      <c r="C59" s="187" t="s">
        <v>350</v>
      </c>
      <c r="D59" s="187" t="s">
        <v>351</v>
      </c>
      <c r="E59" s="187" t="s">
        <v>352</v>
      </c>
      <c r="F59" s="187" t="s">
        <v>353</v>
      </c>
      <c r="G59" s="195" t="s">
        <v>305</v>
      </c>
      <c r="H59" s="198">
        <v>0</v>
      </c>
      <c r="I59" s="198"/>
      <c r="J59" s="199">
        <v>1744</v>
      </c>
      <c r="K59" s="198">
        <v>145</v>
      </c>
      <c r="L59" s="198">
        <v>106</v>
      </c>
      <c r="M59" s="198">
        <v>102</v>
      </c>
      <c r="N59" s="198">
        <v>192</v>
      </c>
      <c r="O59" s="198">
        <v>29</v>
      </c>
      <c r="P59" s="198">
        <v>91</v>
      </c>
      <c r="Q59" s="198">
        <v>60</v>
      </c>
      <c r="R59" s="198">
        <v>87</v>
      </c>
      <c r="S59" s="199">
        <v>760</v>
      </c>
      <c r="T59" s="198">
        <v>150</v>
      </c>
      <c r="U59" s="198">
        <v>85</v>
      </c>
      <c r="V59" s="198">
        <v>135</v>
      </c>
      <c r="W59" s="198">
        <v>234</v>
      </c>
      <c r="X59" s="198">
        <v>187</v>
      </c>
      <c r="Y59" s="198">
        <v>62</v>
      </c>
      <c r="Z59" s="198">
        <v>167</v>
      </c>
      <c r="AA59" s="198">
        <v>120</v>
      </c>
      <c r="AB59" s="198">
        <v>1069</v>
      </c>
      <c r="AC59" s="198">
        <v>145</v>
      </c>
      <c r="AD59" s="198">
        <v>139</v>
      </c>
      <c r="AE59" s="198">
        <v>113</v>
      </c>
      <c r="AF59" s="198">
        <v>308</v>
      </c>
      <c r="AG59" s="198">
        <v>347</v>
      </c>
      <c r="AH59" s="198">
        <v>65</v>
      </c>
      <c r="AI59" s="198">
        <v>116</v>
      </c>
      <c r="AJ59" s="198">
        <v>92</v>
      </c>
      <c r="AK59" s="198">
        <v>87</v>
      </c>
      <c r="AL59" s="198">
        <v>405</v>
      </c>
      <c r="AM59" s="198">
        <v>56</v>
      </c>
      <c r="AN59" s="198">
        <v>83</v>
      </c>
      <c r="AO59" s="198">
        <v>284</v>
      </c>
      <c r="AP59" s="198">
        <v>35</v>
      </c>
      <c r="AQ59" s="198">
        <v>103</v>
      </c>
      <c r="AR59" s="198">
        <v>52</v>
      </c>
      <c r="AS59" s="198">
        <v>296</v>
      </c>
      <c r="AT59" s="198">
        <v>51</v>
      </c>
      <c r="AU59" s="198">
        <v>52</v>
      </c>
      <c r="AV59" s="198">
        <v>120</v>
      </c>
    </row>
    <row r="60" spans="1:48" ht="112.5" hidden="1" customHeight="1" x14ac:dyDescent="0.25">
      <c r="A60" s="123">
        <v>57</v>
      </c>
      <c r="B60" s="117" t="s">
        <v>161</v>
      </c>
      <c r="C60" s="187" t="s">
        <v>354</v>
      </c>
      <c r="D60" s="187" t="s">
        <v>355</v>
      </c>
      <c r="E60" s="187" t="s">
        <v>356</v>
      </c>
      <c r="F60" s="187" t="s">
        <v>353</v>
      </c>
      <c r="G60" s="195" t="s">
        <v>305</v>
      </c>
      <c r="H60" s="198">
        <v>0</v>
      </c>
      <c r="I60" s="198"/>
      <c r="J60" s="199">
        <v>872</v>
      </c>
      <c r="K60" s="198">
        <v>73</v>
      </c>
      <c r="L60" s="198">
        <v>53</v>
      </c>
      <c r="M60" s="198">
        <v>51</v>
      </c>
      <c r="N60" s="198">
        <v>96</v>
      </c>
      <c r="O60" s="198">
        <v>15</v>
      </c>
      <c r="P60" s="198">
        <v>46</v>
      </c>
      <c r="Q60" s="198">
        <v>30</v>
      </c>
      <c r="R60" s="198">
        <v>44</v>
      </c>
      <c r="S60" s="199">
        <v>380</v>
      </c>
      <c r="T60" s="198">
        <v>75</v>
      </c>
      <c r="U60" s="198">
        <v>42</v>
      </c>
      <c r="V60" s="198">
        <v>68</v>
      </c>
      <c r="W60" s="198">
        <v>117</v>
      </c>
      <c r="X60" s="198">
        <v>94</v>
      </c>
      <c r="Y60" s="198">
        <v>31</v>
      </c>
      <c r="Z60" s="198">
        <v>83</v>
      </c>
      <c r="AA60" s="198">
        <v>60</v>
      </c>
      <c r="AB60" s="198">
        <v>535</v>
      </c>
      <c r="AC60" s="198">
        <v>73</v>
      </c>
      <c r="AD60" s="198">
        <v>70</v>
      </c>
      <c r="AE60" s="198">
        <v>57</v>
      </c>
      <c r="AF60" s="198">
        <v>154</v>
      </c>
      <c r="AG60" s="198">
        <v>173</v>
      </c>
      <c r="AH60" s="198">
        <v>33</v>
      </c>
      <c r="AI60" s="198">
        <v>58</v>
      </c>
      <c r="AJ60" s="198">
        <v>46</v>
      </c>
      <c r="AK60" s="198">
        <v>44</v>
      </c>
      <c r="AL60" s="198">
        <v>203</v>
      </c>
      <c r="AM60" s="198">
        <v>28</v>
      </c>
      <c r="AN60" s="198">
        <v>41</v>
      </c>
      <c r="AO60" s="198">
        <v>142</v>
      </c>
      <c r="AP60" s="198">
        <v>17</v>
      </c>
      <c r="AQ60" s="198">
        <v>52</v>
      </c>
      <c r="AR60" s="198">
        <v>26</v>
      </c>
      <c r="AS60" s="198">
        <v>148</v>
      </c>
      <c r="AT60" s="198">
        <v>26</v>
      </c>
      <c r="AU60" s="198">
        <v>26</v>
      </c>
      <c r="AV60" s="198">
        <v>60</v>
      </c>
    </row>
    <row r="61" spans="1:48" ht="112.5" customHeight="1" x14ac:dyDescent="0.25">
      <c r="A61" s="123">
        <v>58</v>
      </c>
      <c r="B61" s="200" t="s">
        <v>161</v>
      </c>
      <c r="C61" s="201" t="s">
        <v>357</v>
      </c>
      <c r="D61" s="202" t="s">
        <v>358</v>
      </c>
      <c r="E61" s="201" t="s">
        <v>359</v>
      </c>
      <c r="F61" s="201" t="s">
        <v>360</v>
      </c>
      <c r="G61" s="203" t="s">
        <v>361</v>
      </c>
      <c r="H61" s="204"/>
      <c r="I61" s="204"/>
      <c r="J61" s="205">
        <v>240.875</v>
      </c>
      <c r="K61" s="205">
        <v>12.19</v>
      </c>
      <c r="L61" s="205">
        <v>8.3949999999999996</v>
      </c>
      <c r="M61" s="205">
        <v>12.535</v>
      </c>
      <c r="N61" s="205">
        <v>21.62</v>
      </c>
      <c r="O61" s="205">
        <v>2.2999999999999998</v>
      </c>
      <c r="P61" s="205">
        <v>13.8</v>
      </c>
      <c r="Q61" s="205">
        <v>8.0500000000000007</v>
      </c>
      <c r="R61" s="205">
        <v>14.72</v>
      </c>
      <c r="S61" s="205">
        <v>130</v>
      </c>
      <c r="T61" s="205">
        <v>21.965</v>
      </c>
      <c r="U61" s="205">
        <v>8.0500000000000007</v>
      </c>
      <c r="V61" s="205">
        <v>17.48</v>
      </c>
      <c r="W61" s="205">
        <v>34.844999999999999</v>
      </c>
      <c r="X61" s="205">
        <v>8.3949999999999996</v>
      </c>
      <c r="Y61" s="205">
        <v>8.74</v>
      </c>
      <c r="Z61" s="205">
        <v>16.905000000000001</v>
      </c>
      <c r="AA61" s="205">
        <v>18.399999999999999</v>
      </c>
      <c r="AB61" s="205">
        <v>155.25</v>
      </c>
      <c r="AC61" s="205">
        <v>13.11</v>
      </c>
      <c r="AD61" s="205">
        <v>24.954999999999998</v>
      </c>
      <c r="AE61" s="205">
        <v>20.93</v>
      </c>
      <c r="AF61" s="205">
        <v>21.045000000000002</v>
      </c>
      <c r="AG61" s="205">
        <v>46.115000000000002</v>
      </c>
      <c r="AH61" s="205">
        <v>14.03</v>
      </c>
      <c r="AI61" s="205">
        <v>20.47</v>
      </c>
      <c r="AJ61" s="205">
        <v>12.65</v>
      </c>
      <c r="AK61" s="205">
        <v>15.18</v>
      </c>
      <c r="AL61" s="205">
        <v>55.43</v>
      </c>
      <c r="AM61" s="205">
        <v>12.994999999999999</v>
      </c>
      <c r="AN61" s="205">
        <v>11.845000000000001</v>
      </c>
      <c r="AO61" s="205">
        <v>49.45</v>
      </c>
      <c r="AP61" s="205">
        <v>3.5649999999999999</v>
      </c>
      <c r="AQ61" s="205">
        <v>6.7850000000000001</v>
      </c>
      <c r="AR61" s="205">
        <v>3.335</v>
      </c>
      <c r="AS61" s="205">
        <v>48.99</v>
      </c>
      <c r="AT61" s="205">
        <v>8.74</v>
      </c>
      <c r="AU61" s="205">
        <v>12.65</v>
      </c>
      <c r="AV61" s="205">
        <v>16.215</v>
      </c>
    </row>
    <row r="62" spans="1:48" ht="112.5" customHeight="1" x14ac:dyDescent="0.25">
      <c r="A62" s="123">
        <v>59</v>
      </c>
      <c r="B62" s="200" t="s">
        <v>161</v>
      </c>
      <c r="C62" s="201" t="s">
        <v>362</v>
      </c>
      <c r="D62" s="202" t="s">
        <v>363</v>
      </c>
      <c r="E62" s="201" t="s">
        <v>364</v>
      </c>
      <c r="F62" s="201" t="s">
        <v>365</v>
      </c>
      <c r="G62" s="203" t="s">
        <v>361</v>
      </c>
      <c r="H62" s="204"/>
      <c r="I62" s="204"/>
      <c r="J62" s="205">
        <v>447.18799999999999</v>
      </c>
      <c r="K62" s="205">
        <v>20.175999999999998</v>
      </c>
      <c r="L62" s="205">
        <v>14.356</v>
      </c>
      <c r="M62" s="205">
        <v>18.236000000000001</v>
      </c>
      <c r="N62" s="205">
        <v>33.756</v>
      </c>
      <c r="O62" s="205">
        <v>3.1039999999999996</v>
      </c>
      <c r="P62" s="205">
        <v>22.503999999999998</v>
      </c>
      <c r="Q62" s="205">
        <v>15.907999999999999</v>
      </c>
      <c r="R62" s="205">
        <v>27.16</v>
      </c>
      <c r="S62" s="205">
        <v>174</v>
      </c>
      <c r="T62" s="205">
        <v>38.023999999999994</v>
      </c>
      <c r="U62" s="205">
        <v>15.131999999999998</v>
      </c>
      <c r="V62" s="205">
        <v>25.22</v>
      </c>
      <c r="W62" s="205">
        <v>48.887999999999991</v>
      </c>
      <c r="X62" s="205">
        <v>15.52</v>
      </c>
      <c r="Y62" s="205">
        <v>13.968</v>
      </c>
      <c r="Z62" s="205">
        <v>31.815999999999999</v>
      </c>
      <c r="AA62" s="205">
        <v>33.367999999999995</v>
      </c>
      <c r="AB62" s="205">
        <v>242.5</v>
      </c>
      <c r="AC62" s="205">
        <v>24.055999999999997</v>
      </c>
      <c r="AD62" s="205">
        <v>41.515999999999991</v>
      </c>
      <c r="AE62" s="205">
        <v>37.635999999999996</v>
      </c>
      <c r="AF62" s="205">
        <v>32.203999999999994</v>
      </c>
      <c r="AG62" s="205">
        <v>75.271999999999991</v>
      </c>
      <c r="AH62" s="205">
        <v>22.116</v>
      </c>
      <c r="AI62" s="205">
        <v>36.859999999999992</v>
      </c>
      <c r="AJ62" s="205">
        <v>19.788</v>
      </c>
      <c r="AK62" s="205">
        <v>30.263999999999996</v>
      </c>
      <c r="AL62" s="205">
        <v>109.41599999999998</v>
      </c>
      <c r="AM62" s="205">
        <v>20.563999999999997</v>
      </c>
      <c r="AN62" s="205">
        <v>18.623999999999999</v>
      </c>
      <c r="AO62" s="205">
        <v>82.255999999999986</v>
      </c>
      <c r="AP62" s="205">
        <v>5.82</v>
      </c>
      <c r="AQ62" s="205">
        <v>11.64</v>
      </c>
      <c r="AR62" s="205">
        <v>4.2679999999999998</v>
      </c>
      <c r="AS62" s="205">
        <v>83.031999999999982</v>
      </c>
      <c r="AT62" s="205">
        <v>13.968</v>
      </c>
      <c r="AU62" s="205">
        <v>22.891999999999999</v>
      </c>
      <c r="AV62" s="205">
        <v>26.383999999999997</v>
      </c>
    </row>
    <row r="63" spans="1:48" ht="112.5" customHeight="1" x14ac:dyDescent="0.25">
      <c r="A63" s="123">
        <v>60</v>
      </c>
      <c r="B63" s="200" t="s">
        <v>161</v>
      </c>
      <c r="C63" s="206" t="s">
        <v>366</v>
      </c>
      <c r="D63" s="202" t="s">
        <v>367</v>
      </c>
      <c r="E63" s="207" t="s">
        <v>368</v>
      </c>
      <c r="F63" s="207" t="s">
        <v>369</v>
      </c>
      <c r="G63" s="203" t="s">
        <v>361</v>
      </c>
      <c r="H63" s="204"/>
      <c r="I63" s="204"/>
      <c r="J63" s="208">
        <v>136</v>
      </c>
      <c r="K63" s="208">
        <v>11</v>
      </c>
      <c r="L63" s="208">
        <v>2</v>
      </c>
      <c r="M63" s="208">
        <v>10</v>
      </c>
      <c r="N63" s="208">
        <v>21</v>
      </c>
      <c r="O63" s="208">
        <v>0</v>
      </c>
      <c r="P63" s="208">
        <v>13</v>
      </c>
      <c r="Q63" s="208">
        <v>5</v>
      </c>
      <c r="R63" s="208">
        <v>10</v>
      </c>
      <c r="S63" s="208">
        <v>109</v>
      </c>
      <c r="T63" s="208">
        <v>13</v>
      </c>
      <c r="U63" s="208">
        <v>7</v>
      </c>
      <c r="V63" s="208">
        <v>19</v>
      </c>
      <c r="W63" s="208">
        <v>35</v>
      </c>
      <c r="X63" s="208">
        <v>7</v>
      </c>
      <c r="Y63" s="208">
        <v>7</v>
      </c>
      <c r="Z63" s="208">
        <v>14</v>
      </c>
      <c r="AA63" s="208">
        <v>23</v>
      </c>
      <c r="AB63" s="208">
        <v>135</v>
      </c>
      <c r="AC63" s="208">
        <v>10</v>
      </c>
      <c r="AD63" s="208">
        <v>15</v>
      </c>
      <c r="AE63" s="208">
        <v>13</v>
      </c>
      <c r="AF63" s="208">
        <v>22</v>
      </c>
      <c r="AG63" s="208">
        <v>40</v>
      </c>
      <c r="AH63" s="208">
        <v>11</v>
      </c>
      <c r="AI63" s="208">
        <v>10</v>
      </c>
      <c r="AJ63" s="208">
        <v>9</v>
      </c>
      <c r="AK63" s="208">
        <v>10</v>
      </c>
      <c r="AL63" s="208">
        <v>58</v>
      </c>
      <c r="AM63" s="208">
        <v>7</v>
      </c>
      <c r="AN63" s="208">
        <v>6</v>
      </c>
      <c r="AO63" s="208">
        <v>42</v>
      </c>
      <c r="AP63" s="208">
        <v>1</v>
      </c>
      <c r="AQ63" s="208">
        <v>5</v>
      </c>
      <c r="AR63" s="208">
        <v>5</v>
      </c>
      <c r="AS63" s="208">
        <v>35</v>
      </c>
      <c r="AT63" s="208">
        <v>1</v>
      </c>
      <c r="AU63" s="208">
        <v>6</v>
      </c>
      <c r="AV63" s="208">
        <v>16</v>
      </c>
    </row>
    <row r="64" spans="1:48" ht="112.5" customHeight="1" x14ac:dyDescent="0.25">
      <c r="A64" s="148">
        <v>61</v>
      </c>
      <c r="B64" s="200" t="s">
        <v>161</v>
      </c>
      <c r="C64" s="207" t="s">
        <v>370</v>
      </c>
      <c r="D64" s="202" t="s">
        <v>371</v>
      </c>
      <c r="E64" s="207" t="s">
        <v>372</v>
      </c>
      <c r="F64" s="207" t="s">
        <v>373</v>
      </c>
      <c r="G64" s="203" t="s">
        <v>361</v>
      </c>
      <c r="H64" s="204"/>
      <c r="I64" s="204"/>
      <c r="J64" s="209">
        <v>67.38</v>
      </c>
      <c r="K64" s="209">
        <v>2.72</v>
      </c>
      <c r="L64" s="209">
        <v>3.74</v>
      </c>
      <c r="M64" s="209">
        <v>3.74</v>
      </c>
      <c r="N64" s="209">
        <v>4.08</v>
      </c>
      <c r="O64" s="209">
        <v>1.02</v>
      </c>
      <c r="P64" s="209">
        <v>3.06</v>
      </c>
      <c r="Q64" s="209">
        <v>3.74</v>
      </c>
      <c r="R64" s="209">
        <v>4.42</v>
      </c>
      <c r="S64" s="209">
        <v>37</v>
      </c>
      <c r="T64" s="209">
        <v>6.8</v>
      </c>
      <c r="U64" s="209">
        <v>1.7</v>
      </c>
      <c r="V64" s="209">
        <v>3.4</v>
      </c>
      <c r="W64" s="209">
        <v>7.14</v>
      </c>
      <c r="X64" s="209">
        <v>3.4</v>
      </c>
      <c r="Y64" s="209">
        <v>3.74</v>
      </c>
      <c r="Z64" s="209">
        <v>6.46</v>
      </c>
      <c r="AA64" s="209">
        <v>6.8</v>
      </c>
      <c r="AB64" s="209">
        <v>39.78</v>
      </c>
      <c r="AC64" s="209">
        <v>3.06</v>
      </c>
      <c r="AD64" s="209">
        <v>6.12</v>
      </c>
      <c r="AE64" s="209">
        <v>4.42</v>
      </c>
      <c r="AF64" s="209">
        <v>5.78</v>
      </c>
      <c r="AG64" s="209">
        <v>14.96</v>
      </c>
      <c r="AH64" s="209">
        <v>2.38</v>
      </c>
      <c r="AI64" s="209">
        <v>3.74</v>
      </c>
      <c r="AJ64" s="209">
        <v>3.74</v>
      </c>
      <c r="AK64" s="209">
        <v>4.76</v>
      </c>
      <c r="AL64" s="209">
        <v>22.1</v>
      </c>
      <c r="AM64" s="209">
        <v>3.74</v>
      </c>
      <c r="AN64" s="209">
        <v>2.72</v>
      </c>
      <c r="AO64" s="209">
        <v>11.22</v>
      </c>
      <c r="AP64" s="209">
        <v>0.34</v>
      </c>
      <c r="AQ64" s="209">
        <v>2.38</v>
      </c>
      <c r="AR64" s="209">
        <v>1.7</v>
      </c>
      <c r="AS64" s="209">
        <v>12.92</v>
      </c>
      <c r="AT64" s="209">
        <v>2.04</v>
      </c>
      <c r="AU64" s="209">
        <v>3.4</v>
      </c>
      <c r="AV64" s="209">
        <v>4.76</v>
      </c>
    </row>
    <row r="65" spans="1:48" ht="112.5" customHeight="1" x14ac:dyDescent="0.25">
      <c r="A65" s="210">
        <v>62</v>
      </c>
      <c r="B65" s="200" t="s">
        <v>161</v>
      </c>
      <c r="C65" s="207" t="s">
        <v>374</v>
      </c>
      <c r="D65" s="202" t="s">
        <v>375</v>
      </c>
      <c r="E65" s="207" t="s">
        <v>376</v>
      </c>
      <c r="F65" s="207" t="s">
        <v>377</v>
      </c>
      <c r="G65" s="203" t="s">
        <v>361</v>
      </c>
      <c r="H65" s="204"/>
      <c r="I65" s="204"/>
      <c r="J65" s="208">
        <v>258.49100000000004</v>
      </c>
      <c r="K65" s="208">
        <v>14.041000000000002</v>
      </c>
      <c r="L65" s="208">
        <v>8.1290000000000013</v>
      </c>
      <c r="M65" s="208">
        <v>16.258000000000003</v>
      </c>
      <c r="N65" s="208">
        <v>31.038</v>
      </c>
      <c r="O65" s="208">
        <v>2.2170000000000001</v>
      </c>
      <c r="P65" s="208">
        <v>19.214000000000002</v>
      </c>
      <c r="Q65" s="208">
        <v>13.302</v>
      </c>
      <c r="R65" s="208">
        <v>24.387000000000004</v>
      </c>
      <c r="S65" s="208">
        <v>162</v>
      </c>
      <c r="T65" s="208">
        <v>29.56</v>
      </c>
      <c r="U65" s="208">
        <v>10.346000000000002</v>
      </c>
      <c r="V65" s="208">
        <v>16.997</v>
      </c>
      <c r="W65" s="208">
        <v>37.689</v>
      </c>
      <c r="X65" s="208">
        <v>8.1290000000000013</v>
      </c>
      <c r="Y65" s="208">
        <v>11.824000000000002</v>
      </c>
      <c r="Z65" s="208">
        <v>28.082000000000004</v>
      </c>
      <c r="AA65" s="208">
        <v>28.821000000000005</v>
      </c>
      <c r="AB65" s="208">
        <v>220.22200000000001</v>
      </c>
      <c r="AC65" s="208">
        <v>23.648000000000003</v>
      </c>
      <c r="AD65" s="208">
        <v>34.733000000000004</v>
      </c>
      <c r="AE65" s="208">
        <v>33.994</v>
      </c>
      <c r="AF65" s="208">
        <v>19.214000000000002</v>
      </c>
      <c r="AG65" s="208">
        <v>62.076000000000001</v>
      </c>
      <c r="AH65" s="208">
        <v>22.909000000000002</v>
      </c>
      <c r="AI65" s="208">
        <v>33.255000000000003</v>
      </c>
      <c r="AJ65" s="208">
        <v>14.78</v>
      </c>
      <c r="AK65" s="208">
        <v>24.387000000000004</v>
      </c>
      <c r="AL65" s="208">
        <v>69.466000000000008</v>
      </c>
      <c r="AM65" s="208">
        <v>8.1290000000000013</v>
      </c>
      <c r="AN65" s="208">
        <v>16.258000000000003</v>
      </c>
      <c r="AO65" s="208">
        <v>67.988</v>
      </c>
      <c r="AP65" s="208">
        <v>5.1730000000000009</v>
      </c>
      <c r="AQ65" s="208">
        <v>11.085000000000001</v>
      </c>
      <c r="AR65" s="208">
        <v>1.4780000000000002</v>
      </c>
      <c r="AS65" s="208">
        <v>64.293000000000006</v>
      </c>
      <c r="AT65" s="208">
        <v>11.085000000000001</v>
      </c>
      <c r="AU65" s="208">
        <v>19.214000000000002</v>
      </c>
      <c r="AV65" s="208">
        <v>16.258000000000003</v>
      </c>
    </row>
    <row r="66" spans="1:48" ht="112.5" customHeight="1" x14ac:dyDescent="0.25">
      <c r="A66" s="210">
        <v>63</v>
      </c>
      <c r="B66" s="211" t="s">
        <v>378</v>
      </c>
      <c r="C66" s="212" t="s">
        <v>379</v>
      </c>
      <c r="D66" s="213" t="s">
        <v>380</v>
      </c>
      <c r="E66" s="212" t="s">
        <v>381</v>
      </c>
      <c r="F66" s="212" t="s">
        <v>382</v>
      </c>
      <c r="G66" s="214" t="s">
        <v>361</v>
      </c>
      <c r="H66" s="215"/>
      <c r="I66" s="215"/>
      <c r="J66" s="216">
        <v>325.87100000000009</v>
      </c>
      <c r="K66" s="216">
        <v>16.761000000000003</v>
      </c>
      <c r="L66" s="216">
        <v>11.869000000000002</v>
      </c>
      <c r="M66" s="216">
        <v>19.998000000000005</v>
      </c>
      <c r="N66" s="216">
        <v>35.118000000000002</v>
      </c>
      <c r="O66" s="216">
        <v>3.2370000000000001</v>
      </c>
      <c r="P66" s="216">
        <v>22.274000000000001</v>
      </c>
      <c r="Q66" s="216">
        <v>17.042000000000002</v>
      </c>
      <c r="R66" s="216">
        <v>28.807000000000002</v>
      </c>
      <c r="S66" s="216">
        <v>199</v>
      </c>
      <c r="T66" s="216">
        <v>36.36</v>
      </c>
      <c r="U66" s="216">
        <v>12.046000000000001</v>
      </c>
      <c r="V66" s="216">
        <v>20.396999999999998</v>
      </c>
      <c r="W66" s="216">
        <v>44.829000000000001</v>
      </c>
      <c r="X66" s="216">
        <v>11.529000000000002</v>
      </c>
      <c r="Y66" s="216">
        <v>15.564000000000002</v>
      </c>
      <c r="Z66" s="216">
        <v>34.542000000000002</v>
      </c>
      <c r="AA66" s="216">
        <v>35.621000000000002</v>
      </c>
      <c r="AB66" s="216">
        <v>260.00200000000001</v>
      </c>
      <c r="AC66" s="216">
        <v>26.708000000000002</v>
      </c>
      <c r="AD66" s="216">
        <v>40.853000000000002</v>
      </c>
      <c r="AE66" s="216">
        <v>38.414000000000001</v>
      </c>
      <c r="AF66" s="216">
        <v>24.994000000000003</v>
      </c>
      <c r="AG66" s="216">
        <v>77.036000000000001</v>
      </c>
      <c r="AH66" s="216">
        <v>25.289000000000001</v>
      </c>
      <c r="AI66" s="216">
        <v>36.995000000000005</v>
      </c>
      <c r="AJ66" s="216">
        <v>18.52</v>
      </c>
      <c r="AK66" s="216">
        <v>29.147000000000006</v>
      </c>
      <c r="AL66" s="216">
        <v>91.566000000000003</v>
      </c>
      <c r="AM66" s="216">
        <v>11.869000000000002</v>
      </c>
      <c r="AN66" s="216">
        <v>18.978000000000002</v>
      </c>
      <c r="AO66" s="216">
        <v>79.207999999999998</v>
      </c>
      <c r="AP66" s="216">
        <v>5.5130000000000008</v>
      </c>
      <c r="AQ66" s="216">
        <v>13.465</v>
      </c>
      <c r="AR66" s="216">
        <v>3.1779999999999999</v>
      </c>
      <c r="AS66" s="216">
        <v>77.213000000000008</v>
      </c>
      <c r="AT66" s="216">
        <v>13.125</v>
      </c>
      <c r="AU66" s="216">
        <v>22.614000000000001</v>
      </c>
      <c r="AV66" s="216">
        <v>21.018000000000001</v>
      </c>
    </row>
    <row r="67" spans="1:48" ht="112.5" customHeight="1" x14ac:dyDescent="0.25">
      <c r="A67" s="210">
        <v>64</v>
      </c>
      <c r="B67" s="200" t="s">
        <v>161</v>
      </c>
      <c r="C67" s="207" t="s">
        <v>383</v>
      </c>
      <c r="D67" s="202" t="s">
        <v>384</v>
      </c>
      <c r="E67" s="207" t="s">
        <v>385</v>
      </c>
      <c r="F67" s="207" t="s">
        <v>386</v>
      </c>
      <c r="G67" s="203" t="s">
        <v>361</v>
      </c>
      <c r="H67" s="204"/>
      <c r="I67" s="204"/>
      <c r="J67" s="208">
        <v>58.527999999999992</v>
      </c>
      <c r="K67" s="208">
        <v>3.1159999999999997</v>
      </c>
      <c r="L67" s="208">
        <v>2.1319999999999997</v>
      </c>
      <c r="M67" s="208">
        <v>3.444</v>
      </c>
      <c r="N67" s="208">
        <v>5.411999999999999</v>
      </c>
      <c r="O67" s="208">
        <v>0.49199999999999994</v>
      </c>
      <c r="P67" s="208">
        <v>3.6079999999999997</v>
      </c>
      <c r="Q67" s="208">
        <v>2.6239999999999997</v>
      </c>
      <c r="R67" s="208">
        <v>3.7719999999999998</v>
      </c>
      <c r="S67" s="208">
        <v>32</v>
      </c>
      <c r="T67" s="208">
        <v>5.411999999999999</v>
      </c>
      <c r="U67" s="208">
        <v>1.9679999999999997</v>
      </c>
      <c r="V67" s="208">
        <v>4.7559999999999993</v>
      </c>
      <c r="W67" s="208">
        <v>9.1839999999999993</v>
      </c>
      <c r="X67" s="208">
        <v>2.7879999999999994</v>
      </c>
      <c r="Y67" s="208">
        <v>2.952</v>
      </c>
      <c r="Z67" s="208">
        <v>5.411999999999999</v>
      </c>
      <c r="AA67" s="208">
        <v>7.0519999999999996</v>
      </c>
      <c r="AB67" s="208">
        <v>41.327999999999996</v>
      </c>
      <c r="AC67" s="208">
        <v>3.1159999999999997</v>
      </c>
      <c r="AD67" s="208">
        <v>5.411999999999999</v>
      </c>
      <c r="AE67" s="208">
        <v>4.2639999999999993</v>
      </c>
      <c r="AF67" s="208">
        <v>6.395999999999999</v>
      </c>
      <c r="AG67" s="208">
        <v>13.776</v>
      </c>
      <c r="AH67" s="208">
        <v>2.952</v>
      </c>
      <c r="AI67" s="208">
        <v>3.444</v>
      </c>
      <c r="AJ67" s="208">
        <v>3.28</v>
      </c>
      <c r="AK67" s="208">
        <v>3.9359999999999995</v>
      </c>
      <c r="AL67" s="208">
        <v>20.171999999999997</v>
      </c>
      <c r="AM67" s="208">
        <v>2.952</v>
      </c>
      <c r="AN67" s="208">
        <v>2.2959999999999998</v>
      </c>
      <c r="AO67" s="208">
        <v>12.3</v>
      </c>
      <c r="AP67" s="208">
        <v>0.32799999999999996</v>
      </c>
      <c r="AQ67" s="208">
        <v>1.9679999999999997</v>
      </c>
      <c r="AR67" s="208">
        <v>1.64</v>
      </c>
      <c r="AS67" s="208">
        <v>11.971999999999998</v>
      </c>
      <c r="AT67" s="208">
        <v>1.1479999999999999</v>
      </c>
      <c r="AU67" s="208">
        <v>2.6239999999999997</v>
      </c>
      <c r="AV67" s="208">
        <v>4.919999999999999</v>
      </c>
    </row>
    <row r="68" spans="1:48" ht="112.5" customHeight="1" x14ac:dyDescent="0.25">
      <c r="A68" s="210">
        <v>65</v>
      </c>
      <c r="B68" s="200" t="s">
        <v>161</v>
      </c>
      <c r="C68" s="207" t="s">
        <v>387</v>
      </c>
      <c r="D68" s="202" t="s">
        <v>388</v>
      </c>
      <c r="E68" s="201" t="s">
        <v>389</v>
      </c>
      <c r="F68" s="201" t="s">
        <v>390</v>
      </c>
      <c r="G68" s="203" t="s">
        <v>361</v>
      </c>
      <c r="H68" s="204"/>
      <c r="I68" s="204"/>
      <c r="J68" s="208">
        <v>285.37199999999996</v>
      </c>
      <c r="K68" s="208">
        <v>14.267999999999999</v>
      </c>
      <c r="L68" s="208">
        <v>9.8399999999999981</v>
      </c>
      <c r="M68" s="208">
        <v>14.431999999999999</v>
      </c>
      <c r="N68" s="208">
        <v>25.42</v>
      </c>
      <c r="O68" s="208">
        <v>2.7879999999999994</v>
      </c>
      <c r="P68" s="208">
        <v>16.071999999999999</v>
      </c>
      <c r="Q68" s="208">
        <v>8.8559999999999999</v>
      </c>
      <c r="R68" s="208">
        <v>17.22</v>
      </c>
      <c r="S68" s="208">
        <v>153</v>
      </c>
      <c r="T68" s="217">
        <v>55.931999999999995</v>
      </c>
      <c r="U68" s="217">
        <v>20.531999999999996</v>
      </c>
      <c r="V68" s="217">
        <v>43.542000000000002</v>
      </c>
      <c r="W68" s="217">
        <v>40.507999999999996</v>
      </c>
      <c r="X68" s="217">
        <v>9.1839999999999993</v>
      </c>
      <c r="Y68" s="217">
        <v>9.5119999999999987</v>
      </c>
      <c r="Z68" s="217">
        <v>18.695999999999998</v>
      </c>
      <c r="AA68" s="217">
        <v>39.312000000000005</v>
      </c>
      <c r="AB68" s="217">
        <v>368.92800000000005</v>
      </c>
      <c r="AC68" s="217">
        <v>31.92</v>
      </c>
      <c r="AD68" s="217">
        <v>61.824000000000005</v>
      </c>
      <c r="AE68" s="217">
        <v>52.416000000000004</v>
      </c>
      <c r="AF68" s="217">
        <v>48.384000000000007</v>
      </c>
      <c r="AG68" s="217">
        <v>112.21799999999999</v>
      </c>
      <c r="AH68" s="217">
        <v>36.816000000000003</v>
      </c>
      <c r="AI68" s="217">
        <v>55.578000000000003</v>
      </c>
      <c r="AJ68" s="217">
        <v>31.86</v>
      </c>
      <c r="AK68" s="217">
        <v>38.231999999999999</v>
      </c>
      <c r="AL68" s="217">
        <v>58.875999999999998</v>
      </c>
      <c r="AM68" s="217">
        <v>15.579999999999998</v>
      </c>
      <c r="AN68" s="217">
        <v>14.595999999999998</v>
      </c>
      <c r="AO68" s="217">
        <v>58.219999999999992</v>
      </c>
      <c r="AP68" s="217">
        <v>4.7559999999999993</v>
      </c>
      <c r="AQ68" s="217">
        <v>7.7079999999999993</v>
      </c>
      <c r="AR68" s="217">
        <v>3.1159999999999997</v>
      </c>
      <c r="AS68" s="217">
        <v>57.891999999999996</v>
      </c>
      <c r="AT68" s="217">
        <v>11.315999999999999</v>
      </c>
      <c r="AU68" s="217">
        <v>15.415999999999999</v>
      </c>
      <c r="AV68" s="217">
        <v>18.203999999999997</v>
      </c>
    </row>
    <row r="69" spans="1:48" ht="112.5" customHeight="1" x14ac:dyDescent="0.25">
      <c r="A69" s="210">
        <v>66</v>
      </c>
      <c r="B69" s="211" t="s">
        <v>378</v>
      </c>
      <c r="C69" s="218" t="s">
        <v>391</v>
      </c>
      <c r="D69" s="219" t="s">
        <v>392</v>
      </c>
      <c r="E69" s="218" t="s">
        <v>393</v>
      </c>
      <c r="F69" s="218" t="s">
        <v>394</v>
      </c>
      <c r="G69" s="214" t="s">
        <v>361</v>
      </c>
      <c r="H69" s="215"/>
      <c r="I69" s="215"/>
      <c r="J69" s="216">
        <v>343.9</v>
      </c>
      <c r="K69" s="216">
        <v>17.384</v>
      </c>
      <c r="L69" s="216">
        <v>11.971999999999998</v>
      </c>
      <c r="M69" s="216">
        <v>17.875999999999998</v>
      </c>
      <c r="N69" s="216">
        <v>30.832000000000001</v>
      </c>
      <c r="O69" s="216">
        <v>3.2799999999999994</v>
      </c>
      <c r="P69" s="216">
        <v>19.68</v>
      </c>
      <c r="Q69" s="216">
        <v>11.48</v>
      </c>
      <c r="R69" s="216">
        <v>20.991999999999997</v>
      </c>
      <c r="S69" s="216">
        <v>185</v>
      </c>
      <c r="T69" s="216">
        <v>61.343999999999994</v>
      </c>
      <c r="U69" s="216">
        <v>22.499999999999996</v>
      </c>
      <c r="V69" s="216">
        <v>48.298000000000002</v>
      </c>
      <c r="W69" s="216">
        <v>49.691999999999993</v>
      </c>
      <c r="X69" s="216">
        <v>11.971999999999998</v>
      </c>
      <c r="Y69" s="216">
        <v>12.463999999999999</v>
      </c>
      <c r="Z69" s="216">
        <v>24.107999999999997</v>
      </c>
      <c r="AA69" s="216">
        <v>46.364000000000004</v>
      </c>
      <c r="AB69" s="216">
        <v>410.25600000000003</v>
      </c>
      <c r="AC69" s="216">
        <v>35.036000000000001</v>
      </c>
      <c r="AD69" s="216">
        <v>67.236000000000004</v>
      </c>
      <c r="AE69" s="216">
        <v>56.680000000000007</v>
      </c>
      <c r="AF69" s="216">
        <v>54.780000000000008</v>
      </c>
      <c r="AG69" s="216">
        <v>125.99399999999999</v>
      </c>
      <c r="AH69" s="216">
        <v>39.768000000000001</v>
      </c>
      <c r="AI69" s="216">
        <v>59.022000000000006</v>
      </c>
      <c r="AJ69" s="216">
        <v>35.14</v>
      </c>
      <c r="AK69" s="216">
        <v>42.167999999999999</v>
      </c>
      <c r="AL69" s="216">
        <v>79.048000000000002</v>
      </c>
      <c r="AM69" s="216">
        <v>18.531999999999996</v>
      </c>
      <c r="AN69" s="216">
        <v>16.891999999999999</v>
      </c>
      <c r="AO69" s="216">
        <v>70.52</v>
      </c>
      <c r="AP69" s="216">
        <v>5.0839999999999996</v>
      </c>
      <c r="AQ69" s="216">
        <v>9.6759999999999984</v>
      </c>
      <c r="AR69" s="216">
        <v>4.7559999999999993</v>
      </c>
      <c r="AS69" s="216">
        <v>69.86399999999999</v>
      </c>
      <c r="AT69" s="216">
        <v>12.463999999999999</v>
      </c>
      <c r="AU69" s="216">
        <v>18.04</v>
      </c>
      <c r="AV69" s="216">
        <v>23.123999999999995</v>
      </c>
    </row>
    <row r="70" spans="1:48" ht="112.5" customHeight="1" x14ac:dyDescent="0.25">
      <c r="A70" s="210">
        <v>67</v>
      </c>
      <c r="B70" s="200" t="s">
        <v>161</v>
      </c>
      <c r="C70" s="201" t="s">
        <v>395</v>
      </c>
      <c r="D70" s="220" t="s">
        <v>396</v>
      </c>
      <c r="E70" s="201" t="s">
        <v>397</v>
      </c>
      <c r="F70" s="201" t="s">
        <v>398</v>
      </c>
      <c r="G70" s="203" t="s">
        <v>361</v>
      </c>
      <c r="H70" s="204"/>
      <c r="I70" s="204"/>
      <c r="J70" s="205">
        <v>197</v>
      </c>
      <c r="K70" s="205">
        <v>8</v>
      </c>
      <c r="L70" s="205">
        <v>11</v>
      </c>
      <c r="M70" s="205">
        <v>11</v>
      </c>
      <c r="N70" s="205">
        <v>12</v>
      </c>
      <c r="O70" s="205">
        <v>3</v>
      </c>
      <c r="P70" s="205">
        <v>9</v>
      </c>
      <c r="Q70" s="205">
        <v>11</v>
      </c>
      <c r="R70" s="205">
        <v>13</v>
      </c>
      <c r="S70" s="205">
        <v>110</v>
      </c>
      <c r="T70" s="205">
        <v>20</v>
      </c>
      <c r="U70" s="205">
        <v>5</v>
      </c>
      <c r="V70" s="205">
        <v>10</v>
      </c>
      <c r="W70" s="205">
        <v>21</v>
      </c>
      <c r="X70" s="205">
        <v>10</v>
      </c>
      <c r="Y70" s="205">
        <v>11</v>
      </c>
      <c r="Z70" s="205">
        <v>19</v>
      </c>
      <c r="AA70" s="205">
        <v>20</v>
      </c>
      <c r="AB70" s="205">
        <v>117</v>
      </c>
      <c r="AC70" s="205">
        <v>9</v>
      </c>
      <c r="AD70" s="205">
        <v>18</v>
      </c>
      <c r="AE70" s="205">
        <v>13</v>
      </c>
      <c r="AF70" s="205">
        <v>17</v>
      </c>
      <c r="AG70" s="205">
        <v>44</v>
      </c>
      <c r="AH70" s="205">
        <v>7</v>
      </c>
      <c r="AI70" s="205">
        <v>11</v>
      </c>
      <c r="AJ70" s="205">
        <v>11</v>
      </c>
      <c r="AK70" s="205">
        <v>14</v>
      </c>
      <c r="AL70" s="205">
        <v>65</v>
      </c>
      <c r="AM70" s="205">
        <v>11</v>
      </c>
      <c r="AN70" s="205">
        <v>8</v>
      </c>
      <c r="AO70" s="205">
        <v>33</v>
      </c>
      <c r="AP70" s="205">
        <v>1</v>
      </c>
      <c r="AQ70" s="205">
        <v>7</v>
      </c>
      <c r="AR70" s="205">
        <v>5</v>
      </c>
      <c r="AS70" s="205">
        <v>38</v>
      </c>
      <c r="AT70" s="205">
        <v>6</v>
      </c>
      <c r="AU70" s="205">
        <v>10</v>
      </c>
      <c r="AV70" s="205">
        <v>14</v>
      </c>
    </row>
    <row r="71" spans="1:48" ht="112.5" customHeight="1" x14ac:dyDescent="0.25">
      <c r="A71" s="210">
        <v>68</v>
      </c>
      <c r="B71" s="200" t="s">
        <v>161</v>
      </c>
      <c r="C71" s="201" t="s">
        <v>399</v>
      </c>
      <c r="D71" s="220" t="s">
        <v>400</v>
      </c>
      <c r="E71" s="201" t="s">
        <v>401</v>
      </c>
      <c r="F71" s="201" t="s">
        <v>402</v>
      </c>
      <c r="G71" s="203" t="s">
        <v>361</v>
      </c>
      <c r="H71" s="204"/>
      <c r="I71" s="204"/>
      <c r="J71" s="205">
        <v>495</v>
      </c>
      <c r="K71" s="205">
        <v>25</v>
      </c>
      <c r="L71" s="205">
        <v>15</v>
      </c>
      <c r="M71" s="205">
        <v>14</v>
      </c>
      <c r="N71" s="205">
        <v>33</v>
      </c>
      <c r="O71" s="205">
        <v>2</v>
      </c>
      <c r="P71" s="205">
        <v>23</v>
      </c>
      <c r="Q71" s="205">
        <v>12</v>
      </c>
      <c r="R71" s="205">
        <v>24</v>
      </c>
      <c r="S71" s="205">
        <v>230</v>
      </c>
      <c r="T71" s="205">
        <v>38</v>
      </c>
      <c r="U71" s="205">
        <v>20</v>
      </c>
      <c r="V71" s="205">
        <v>32</v>
      </c>
      <c r="W71" s="205">
        <v>54</v>
      </c>
      <c r="X71" s="205">
        <v>19</v>
      </c>
      <c r="Y71" s="205">
        <v>9</v>
      </c>
      <c r="Z71" s="205">
        <v>25</v>
      </c>
      <c r="AA71" s="205">
        <v>27</v>
      </c>
      <c r="AB71" s="205">
        <v>210</v>
      </c>
      <c r="AC71" s="205">
        <v>21</v>
      </c>
      <c r="AD71" s="205">
        <v>42</v>
      </c>
      <c r="AE71" s="205">
        <v>38</v>
      </c>
      <c r="AF71" s="205">
        <v>40</v>
      </c>
      <c r="AG71" s="205">
        <v>66</v>
      </c>
      <c r="AH71" s="205">
        <v>19</v>
      </c>
      <c r="AI71" s="205">
        <v>39</v>
      </c>
      <c r="AJ71" s="205">
        <v>20</v>
      </c>
      <c r="AK71" s="205">
        <v>31</v>
      </c>
      <c r="AL71" s="205">
        <v>123</v>
      </c>
      <c r="AM71" s="205">
        <v>31</v>
      </c>
      <c r="AN71" s="205">
        <v>18</v>
      </c>
      <c r="AO71" s="205">
        <v>87</v>
      </c>
      <c r="AP71" s="205">
        <v>7</v>
      </c>
      <c r="AQ71" s="205">
        <v>8</v>
      </c>
      <c r="AR71" s="205">
        <v>4</v>
      </c>
      <c r="AS71" s="205">
        <v>89</v>
      </c>
      <c r="AT71" s="205">
        <v>15</v>
      </c>
      <c r="AU71" s="205">
        <v>23</v>
      </c>
      <c r="AV71" s="205">
        <v>32</v>
      </c>
    </row>
    <row r="72" spans="1:48" ht="112.5" customHeight="1" x14ac:dyDescent="0.25">
      <c r="A72" s="210">
        <v>69</v>
      </c>
      <c r="B72" s="200" t="s">
        <v>161</v>
      </c>
      <c r="C72" s="201" t="s">
        <v>403</v>
      </c>
      <c r="D72" s="220" t="s">
        <v>404</v>
      </c>
      <c r="E72" s="201" t="s">
        <v>405</v>
      </c>
      <c r="F72" s="201" t="s">
        <v>406</v>
      </c>
      <c r="G72" s="203" t="s">
        <v>361</v>
      </c>
      <c r="H72" s="204"/>
      <c r="I72" s="204"/>
      <c r="J72" s="205">
        <v>350</v>
      </c>
      <c r="K72" s="205">
        <v>19</v>
      </c>
      <c r="L72" s="205">
        <v>11</v>
      </c>
      <c r="M72" s="205">
        <v>22</v>
      </c>
      <c r="N72" s="205">
        <v>42</v>
      </c>
      <c r="O72" s="205">
        <v>3</v>
      </c>
      <c r="P72" s="205">
        <v>26</v>
      </c>
      <c r="Q72" s="205">
        <v>18</v>
      </c>
      <c r="R72" s="205">
        <v>33</v>
      </c>
      <c r="S72" s="205">
        <v>219</v>
      </c>
      <c r="T72" s="205">
        <v>40</v>
      </c>
      <c r="U72" s="205">
        <v>14</v>
      </c>
      <c r="V72" s="205">
        <v>23</v>
      </c>
      <c r="W72" s="205">
        <v>51</v>
      </c>
      <c r="X72" s="205">
        <v>11</v>
      </c>
      <c r="Y72" s="205">
        <v>16</v>
      </c>
      <c r="Z72" s="205">
        <v>38</v>
      </c>
      <c r="AA72" s="205">
        <v>39</v>
      </c>
      <c r="AB72" s="205">
        <v>298</v>
      </c>
      <c r="AC72" s="205">
        <v>32</v>
      </c>
      <c r="AD72" s="205">
        <v>47</v>
      </c>
      <c r="AE72" s="205">
        <v>46</v>
      </c>
      <c r="AF72" s="205">
        <v>26</v>
      </c>
      <c r="AG72" s="205">
        <v>84</v>
      </c>
      <c r="AH72" s="205">
        <v>31</v>
      </c>
      <c r="AI72" s="205">
        <v>45</v>
      </c>
      <c r="AJ72" s="205">
        <v>20</v>
      </c>
      <c r="AK72" s="205">
        <v>33</v>
      </c>
      <c r="AL72" s="205">
        <v>94</v>
      </c>
      <c r="AM72" s="205">
        <v>11</v>
      </c>
      <c r="AN72" s="205">
        <v>22</v>
      </c>
      <c r="AO72" s="205">
        <v>92</v>
      </c>
      <c r="AP72" s="205">
        <v>7</v>
      </c>
      <c r="AQ72" s="205">
        <v>15</v>
      </c>
      <c r="AR72" s="205">
        <v>2</v>
      </c>
      <c r="AS72" s="205">
        <v>87</v>
      </c>
      <c r="AT72" s="205">
        <v>15</v>
      </c>
      <c r="AU72" s="205">
        <v>26</v>
      </c>
      <c r="AV72" s="205">
        <v>22</v>
      </c>
    </row>
    <row r="73" spans="1:48" ht="128.25" customHeight="1" x14ac:dyDescent="0.25">
      <c r="A73" s="210">
        <v>70</v>
      </c>
      <c r="B73" s="211" t="s">
        <v>378</v>
      </c>
      <c r="C73" s="218" t="s">
        <v>407</v>
      </c>
      <c r="D73" s="219" t="s">
        <v>408</v>
      </c>
      <c r="E73" s="218" t="s">
        <v>409</v>
      </c>
      <c r="F73" s="218" t="s">
        <v>410</v>
      </c>
      <c r="G73" s="214" t="s">
        <v>361</v>
      </c>
      <c r="H73" s="215"/>
      <c r="I73" s="215"/>
      <c r="J73" s="216">
        <v>1042</v>
      </c>
      <c r="K73" s="216">
        <v>52</v>
      </c>
      <c r="L73" s="216">
        <v>37</v>
      </c>
      <c r="M73" s="216">
        <v>47</v>
      </c>
      <c r="N73" s="216">
        <v>87</v>
      </c>
      <c r="O73" s="216">
        <v>8</v>
      </c>
      <c r="P73" s="216">
        <v>58</v>
      </c>
      <c r="Q73" s="216">
        <v>41</v>
      </c>
      <c r="R73" s="216">
        <v>70</v>
      </c>
      <c r="S73" s="216">
        <v>559</v>
      </c>
      <c r="T73" s="216">
        <v>98</v>
      </c>
      <c r="U73" s="216">
        <v>39</v>
      </c>
      <c r="V73" s="216">
        <v>65</v>
      </c>
      <c r="W73" s="216">
        <v>126</v>
      </c>
      <c r="X73" s="216">
        <v>40</v>
      </c>
      <c r="Y73" s="216">
        <v>36</v>
      </c>
      <c r="Z73" s="216">
        <v>82</v>
      </c>
      <c r="AA73" s="216">
        <v>86</v>
      </c>
      <c r="AB73" s="216">
        <v>625</v>
      </c>
      <c r="AC73" s="216">
        <v>62</v>
      </c>
      <c r="AD73" s="216">
        <v>107</v>
      </c>
      <c r="AE73" s="216">
        <v>97</v>
      </c>
      <c r="AF73" s="216">
        <v>83</v>
      </c>
      <c r="AG73" s="216">
        <v>194</v>
      </c>
      <c r="AH73" s="216">
        <v>57</v>
      </c>
      <c r="AI73" s="216">
        <v>95</v>
      </c>
      <c r="AJ73" s="216">
        <v>51</v>
      </c>
      <c r="AK73" s="216">
        <v>78</v>
      </c>
      <c r="AL73" s="216">
        <v>282</v>
      </c>
      <c r="AM73" s="216">
        <v>53</v>
      </c>
      <c r="AN73" s="216">
        <v>48</v>
      </c>
      <c r="AO73" s="216">
        <v>212</v>
      </c>
      <c r="AP73" s="216">
        <v>15</v>
      </c>
      <c r="AQ73" s="216">
        <v>30</v>
      </c>
      <c r="AR73" s="216">
        <v>11</v>
      </c>
      <c r="AS73" s="216">
        <v>214</v>
      </c>
      <c r="AT73" s="216">
        <v>36</v>
      </c>
      <c r="AU73" s="216">
        <v>59</v>
      </c>
      <c r="AV73" s="216">
        <v>68</v>
      </c>
    </row>
    <row r="74" spans="1:48" ht="112.5" customHeight="1" x14ac:dyDescent="0.25">
      <c r="A74" s="210">
        <v>71</v>
      </c>
      <c r="B74" s="221" t="s">
        <v>378</v>
      </c>
      <c r="C74" s="222" t="s">
        <v>411</v>
      </c>
      <c r="D74" s="223" t="s">
        <v>412</v>
      </c>
      <c r="E74" s="223" t="s">
        <v>413</v>
      </c>
      <c r="F74" s="223" t="s">
        <v>414</v>
      </c>
      <c r="G74" s="224" t="s">
        <v>361</v>
      </c>
      <c r="H74" s="215"/>
      <c r="I74" s="215"/>
      <c r="J74" s="216">
        <v>120.68</v>
      </c>
      <c r="K74" s="216">
        <v>6.46</v>
      </c>
      <c r="L74" s="216">
        <v>4.42</v>
      </c>
      <c r="M74" s="216">
        <v>7.14</v>
      </c>
      <c r="N74" s="216">
        <v>11.22</v>
      </c>
      <c r="O74" s="216">
        <v>1.02</v>
      </c>
      <c r="P74" s="216">
        <v>7.48</v>
      </c>
      <c r="Q74" s="216">
        <v>5.44</v>
      </c>
      <c r="R74" s="216">
        <v>7.82</v>
      </c>
      <c r="S74" s="216">
        <v>67</v>
      </c>
      <c r="T74" s="216">
        <v>11.22</v>
      </c>
      <c r="U74" s="216">
        <v>4.08</v>
      </c>
      <c r="V74" s="216">
        <v>9.86</v>
      </c>
      <c r="W74" s="216">
        <v>19.04</v>
      </c>
      <c r="X74" s="216">
        <v>5.78</v>
      </c>
      <c r="Y74" s="216">
        <v>6.12</v>
      </c>
      <c r="Z74" s="216">
        <v>11.22</v>
      </c>
      <c r="AA74" s="216">
        <v>14.62</v>
      </c>
      <c r="AB74" s="216">
        <v>85.68</v>
      </c>
      <c r="AC74" s="216">
        <v>6.46</v>
      </c>
      <c r="AD74" s="216">
        <v>11.22</v>
      </c>
      <c r="AE74" s="216">
        <v>8.84</v>
      </c>
      <c r="AF74" s="216">
        <v>13.26</v>
      </c>
      <c r="AG74" s="216">
        <v>28.56</v>
      </c>
      <c r="AH74" s="216">
        <v>6.12</v>
      </c>
      <c r="AI74" s="216">
        <v>7.14</v>
      </c>
      <c r="AJ74" s="216">
        <v>6.8</v>
      </c>
      <c r="AK74" s="216">
        <v>8.16</v>
      </c>
      <c r="AL74" s="216">
        <v>41.82</v>
      </c>
      <c r="AM74" s="216">
        <v>6.12</v>
      </c>
      <c r="AN74" s="216">
        <v>4.76</v>
      </c>
      <c r="AO74" s="216">
        <v>25.5</v>
      </c>
      <c r="AP74" s="216">
        <v>0.68</v>
      </c>
      <c r="AQ74" s="216">
        <v>4.08</v>
      </c>
      <c r="AR74" s="216">
        <v>3.4</v>
      </c>
      <c r="AS74" s="216">
        <v>24.82</v>
      </c>
      <c r="AT74" s="216">
        <v>2.38</v>
      </c>
      <c r="AU74" s="216">
        <v>5.44</v>
      </c>
      <c r="AV74" s="216">
        <v>10.199999999999999</v>
      </c>
    </row>
    <row r="75" spans="1:48" ht="112.5" customHeight="1" x14ac:dyDescent="0.25">
      <c r="A75" s="210">
        <v>72</v>
      </c>
      <c r="B75" s="211" t="s">
        <v>378</v>
      </c>
      <c r="C75" s="225" t="s">
        <v>415</v>
      </c>
      <c r="D75" s="226" t="s">
        <v>416</v>
      </c>
      <c r="E75" s="226" t="s">
        <v>417</v>
      </c>
      <c r="F75" s="226" t="s">
        <v>418</v>
      </c>
      <c r="G75" s="214" t="s">
        <v>361</v>
      </c>
      <c r="H75" s="215"/>
      <c r="I75" s="215"/>
      <c r="J75" s="216">
        <v>540.75399999999991</v>
      </c>
      <c r="K75" s="216">
        <v>28.323999999999998</v>
      </c>
      <c r="L75" s="216">
        <v>17.945999999999998</v>
      </c>
      <c r="M75" s="216">
        <v>25.664000000000001</v>
      </c>
      <c r="N75" s="216">
        <v>47.030999999999999</v>
      </c>
      <c r="O75" s="216">
        <v>3.629</v>
      </c>
      <c r="P75" s="216">
        <v>31.265000000000001</v>
      </c>
      <c r="Q75" s="216">
        <v>20.454000000000001</v>
      </c>
      <c r="R75" s="216">
        <v>34.185000000000002</v>
      </c>
      <c r="S75" s="216">
        <v>286</v>
      </c>
      <c r="T75" s="216">
        <v>48.673999999999999</v>
      </c>
      <c r="U75" s="216">
        <v>20.234000000000002</v>
      </c>
      <c r="V75" s="216">
        <v>38.999000000000002</v>
      </c>
      <c r="W75" s="216">
        <v>73.652999999999992</v>
      </c>
      <c r="X75" s="216">
        <v>22.317999999999998</v>
      </c>
      <c r="Y75" s="216">
        <v>19.953000000000003</v>
      </c>
      <c r="Z75" s="216">
        <v>42.523000000000003</v>
      </c>
      <c r="AA75" s="216">
        <v>50.25</v>
      </c>
      <c r="AB75" s="216">
        <v>335.02800000000002</v>
      </c>
      <c r="AC75" s="216">
        <v>29.984999999999999</v>
      </c>
      <c r="AD75" s="216">
        <v>52.233000000000004</v>
      </c>
      <c r="AE75" s="216">
        <v>45.620000000000005</v>
      </c>
      <c r="AF75" s="216">
        <v>49.846000000000004</v>
      </c>
      <c r="AG75" s="216">
        <v>105.94199999999999</v>
      </c>
      <c r="AH75" s="216">
        <v>28.198</v>
      </c>
      <c r="AI75" s="216">
        <v>42.491999999999997</v>
      </c>
      <c r="AJ75" s="216">
        <v>27.08</v>
      </c>
      <c r="AK75" s="216">
        <v>37.876000000000005</v>
      </c>
      <c r="AL75" s="216">
        <v>158.97300000000001</v>
      </c>
      <c r="AM75" s="216">
        <v>28.173999999999999</v>
      </c>
      <c r="AN75" s="216">
        <v>22.776000000000003</v>
      </c>
      <c r="AO75" s="216">
        <v>111.18300000000001</v>
      </c>
      <c r="AP75" s="216">
        <v>6.1779999999999999</v>
      </c>
      <c r="AQ75" s="216">
        <v>15.298999999999999</v>
      </c>
      <c r="AR75" s="216">
        <v>8.8539999999999992</v>
      </c>
      <c r="AS75" s="216">
        <v>109.42400000000001</v>
      </c>
      <c r="AT75" s="216">
        <v>15.030000000000001</v>
      </c>
      <c r="AU75" s="216">
        <v>27.305</v>
      </c>
      <c r="AV75" s="216">
        <v>39.397999999999996</v>
      </c>
    </row>
    <row r="76" spans="1:48" ht="112.5" customHeight="1" x14ac:dyDescent="0.25">
      <c r="A76" s="210">
        <v>73</v>
      </c>
      <c r="B76" s="200" t="s">
        <v>161</v>
      </c>
      <c r="C76" s="227" t="s">
        <v>419</v>
      </c>
      <c r="D76" s="524" t="s">
        <v>420</v>
      </c>
      <c r="E76" s="228" t="s">
        <v>421</v>
      </c>
      <c r="F76" s="228" t="s">
        <v>422</v>
      </c>
      <c r="G76" s="203" t="s">
        <v>361</v>
      </c>
      <c r="H76" s="204"/>
      <c r="I76" s="204"/>
      <c r="J76" s="209">
        <v>235.32</v>
      </c>
      <c r="K76" s="209">
        <v>12.54</v>
      </c>
      <c r="L76" s="209">
        <v>8.58</v>
      </c>
      <c r="M76" s="209">
        <v>13.86</v>
      </c>
      <c r="N76" s="209">
        <v>21.78</v>
      </c>
      <c r="O76" s="209">
        <v>1.98</v>
      </c>
      <c r="P76" s="209">
        <v>14.52</v>
      </c>
      <c r="Q76" s="209">
        <v>10.56</v>
      </c>
      <c r="R76" s="209">
        <v>15.18</v>
      </c>
      <c r="S76" s="209">
        <v>129</v>
      </c>
      <c r="T76" s="209">
        <v>21.78</v>
      </c>
      <c r="U76" s="209">
        <v>7.92</v>
      </c>
      <c r="V76" s="209">
        <v>19.14</v>
      </c>
      <c r="W76" s="209">
        <v>36.96</v>
      </c>
      <c r="X76" s="209">
        <v>11.22</v>
      </c>
      <c r="Y76" s="209">
        <v>11.88</v>
      </c>
      <c r="Z76" s="209">
        <v>21.78</v>
      </c>
      <c r="AA76" s="209">
        <v>28.38</v>
      </c>
      <c r="AB76" s="209">
        <v>166.32</v>
      </c>
      <c r="AC76" s="209">
        <v>12.54</v>
      </c>
      <c r="AD76" s="209">
        <v>21.78</v>
      </c>
      <c r="AE76" s="209">
        <v>17.16</v>
      </c>
      <c r="AF76" s="209">
        <v>25.74</v>
      </c>
      <c r="AG76" s="209">
        <v>55.44</v>
      </c>
      <c r="AH76" s="209">
        <v>11.88</v>
      </c>
      <c r="AI76" s="209">
        <v>13.86</v>
      </c>
      <c r="AJ76" s="209">
        <v>13.2</v>
      </c>
      <c r="AK76" s="209">
        <v>15.84</v>
      </c>
      <c r="AL76" s="209">
        <v>81.180000000000007</v>
      </c>
      <c r="AM76" s="209">
        <v>11.88</v>
      </c>
      <c r="AN76" s="209">
        <v>9.24</v>
      </c>
      <c r="AO76" s="209">
        <v>49.5</v>
      </c>
      <c r="AP76" s="209">
        <v>1.32</v>
      </c>
      <c r="AQ76" s="209">
        <v>7.92</v>
      </c>
      <c r="AR76" s="209">
        <v>6.6</v>
      </c>
      <c r="AS76" s="209">
        <v>48.18</v>
      </c>
      <c r="AT76" s="209">
        <v>4.62</v>
      </c>
      <c r="AU76" s="209">
        <v>10.56</v>
      </c>
      <c r="AV76" s="209">
        <v>19.8</v>
      </c>
    </row>
    <row r="77" spans="1:48" ht="112.5" customHeight="1" x14ac:dyDescent="0.25">
      <c r="A77" s="210">
        <v>74</v>
      </c>
      <c r="B77" s="200" t="s">
        <v>161</v>
      </c>
      <c r="C77" s="227" t="s">
        <v>423</v>
      </c>
      <c r="D77" s="525"/>
      <c r="E77" s="228" t="s">
        <v>424</v>
      </c>
      <c r="F77" s="228" t="s">
        <v>425</v>
      </c>
      <c r="G77" s="203" t="s">
        <v>361</v>
      </c>
      <c r="H77" s="204"/>
      <c r="I77" s="204"/>
      <c r="J77" s="208">
        <v>213.92499999999995</v>
      </c>
      <c r="K77" s="208">
        <v>10.824999999999999</v>
      </c>
      <c r="L77" s="208">
        <v>6.4950000000000001</v>
      </c>
      <c r="M77" s="208">
        <v>6.0619999999999994</v>
      </c>
      <c r="N77" s="208">
        <v>14.288999999999998</v>
      </c>
      <c r="O77" s="208">
        <v>0.86599999999999999</v>
      </c>
      <c r="P77" s="208">
        <v>9.9589999999999996</v>
      </c>
      <c r="Q77" s="208">
        <v>5.1959999999999988</v>
      </c>
      <c r="R77" s="208">
        <v>10.391999999999998</v>
      </c>
      <c r="S77" s="208">
        <v>100</v>
      </c>
      <c r="T77" s="208">
        <v>16.453999999999997</v>
      </c>
      <c r="U77" s="208">
        <v>8.66</v>
      </c>
      <c r="V77" s="208">
        <v>13.856</v>
      </c>
      <c r="W77" s="208">
        <v>23.381999999999998</v>
      </c>
      <c r="X77" s="208">
        <v>8.2269999999999985</v>
      </c>
      <c r="Y77" s="208">
        <v>3.8969999999999998</v>
      </c>
      <c r="Z77" s="208">
        <v>10.824999999999999</v>
      </c>
      <c r="AA77" s="208">
        <v>11.690999999999999</v>
      </c>
      <c r="AB77" s="208">
        <v>90.93</v>
      </c>
      <c r="AC77" s="208">
        <v>9.093</v>
      </c>
      <c r="AD77" s="208">
        <v>18.186</v>
      </c>
      <c r="AE77" s="208">
        <v>16.453999999999997</v>
      </c>
      <c r="AF77" s="208">
        <v>17.32</v>
      </c>
      <c r="AG77" s="208">
        <v>28.577999999999996</v>
      </c>
      <c r="AH77" s="208">
        <v>8.2269999999999985</v>
      </c>
      <c r="AI77" s="208">
        <v>16.886999999999997</v>
      </c>
      <c r="AJ77" s="208">
        <v>8.66</v>
      </c>
      <c r="AK77" s="208">
        <v>13.423</v>
      </c>
      <c r="AL77" s="208">
        <v>53.258999999999993</v>
      </c>
      <c r="AM77" s="208">
        <v>13.423</v>
      </c>
      <c r="AN77" s="208">
        <v>7.7939999999999996</v>
      </c>
      <c r="AO77" s="208">
        <v>37.670999999999999</v>
      </c>
      <c r="AP77" s="208">
        <v>3.0309999999999997</v>
      </c>
      <c r="AQ77" s="208">
        <v>3.464</v>
      </c>
      <c r="AR77" s="208">
        <v>1.732</v>
      </c>
      <c r="AS77" s="208">
        <v>38.536999999999999</v>
      </c>
      <c r="AT77" s="208">
        <v>6.4950000000000001</v>
      </c>
      <c r="AU77" s="208">
        <v>9.9589999999999996</v>
      </c>
      <c r="AV77" s="208">
        <v>13.856</v>
      </c>
    </row>
    <row r="78" spans="1:48" ht="112.5" customHeight="1" x14ac:dyDescent="0.25">
      <c r="A78" s="210">
        <v>75</v>
      </c>
      <c r="B78" s="200" t="s">
        <v>161</v>
      </c>
      <c r="C78" s="227" t="s">
        <v>426</v>
      </c>
      <c r="D78" s="525"/>
      <c r="E78" s="228" t="s">
        <v>427</v>
      </c>
      <c r="F78" s="228" t="s">
        <v>428</v>
      </c>
      <c r="G78" s="203" t="s">
        <v>361</v>
      </c>
      <c r="H78" s="204"/>
      <c r="I78" s="204"/>
      <c r="J78" s="208">
        <v>91.509000000000015</v>
      </c>
      <c r="K78" s="208">
        <v>4.9590000000000005</v>
      </c>
      <c r="L78" s="208">
        <v>2.8710000000000004</v>
      </c>
      <c r="M78" s="208">
        <v>5.7420000000000009</v>
      </c>
      <c r="N78" s="208">
        <v>10.962</v>
      </c>
      <c r="O78" s="208">
        <v>0.78300000000000014</v>
      </c>
      <c r="P78" s="208">
        <v>6.7860000000000005</v>
      </c>
      <c r="Q78" s="208">
        <v>4.6980000000000004</v>
      </c>
      <c r="R78" s="208">
        <v>8.6130000000000013</v>
      </c>
      <c r="S78" s="208">
        <v>57</v>
      </c>
      <c r="T78" s="208">
        <v>10.44</v>
      </c>
      <c r="U78" s="208">
        <v>3.6540000000000004</v>
      </c>
      <c r="V78" s="208">
        <v>6.003000000000001</v>
      </c>
      <c r="W78" s="208">
        <v>13.311000000000002</v>
      </c>
      <c r="X78" s="208">
        <v>2.8710000000000004</v>
      </c>
      <c r="Y78" s="208">
        <v>4.1760000000000002</v>
      </c>
      <c r="Z78" s="208">
        <v>9.918000000000001</v>
      </c>
      <c r="AA78" s="208">
        <v>10.179</v>
      </c>
      <c r="AB78" s="208">
        <v>77.778000000000006</v>
      </c>
      <c r="AC78" s="208">
        <v>8.3520000000000003</v>
      </c>
      <c r="AD78" s="208">
        <v>12.267000000000001</v>
      </c>
      <c r="AE78" s="208">
        <v>12.006000000000002</v>
      </c>
      <c r="AF78" s="208">
        <v>6.7860000000000005</v>
      </c>
      <c r="AG78" s="208">
        <v>21.923999999999999</v>
      </c>
      <c r="AH78" s="208">
        <v>8.0910000000000011</v>
      </c>
      <c r="AI78" s="208">
        <v>11.744999999999999</v>
      </c>
      <c r="AJ78" s="208">
        <v>5.22</v>
      </c>
      <c r="AK78" s="208">
        <v>8.6130000000000013</v>
      </c>
      <c r="AL78" s="208">
        <v>24.534000000000002</v>
      </c>
      <c r="AM78" s="208">
        <v>2.8710000000000004</v>
      </c>
      <c r="AN78" s="208">
        <v>5.7420000000000009</v>
      </c>
      <c r="AO78" s="208">
        <v>24.012000000000004</v>
      </c>
      <c r="AP78" s="208">
        <v>1.8270000000000002</v>
      </c>
      <c r="AQ78" s="208">
        <v>3.915</v>
      </c>
      <c r="AR78" s="208">
        <v>0.52200000000000002</v>
      </c>
      <c r="AS78" s="208">
        <v>22.707000000000004</v>
      </c>
      <c r="AT78" s="208">
        <v>3.915</v>
      </c>
      <c r="AU78" s="208">
        <v>6.7860000000000005</v>
      </c>
      <c r="AV78" s="208">
        <v>5.7420000000000009</v>
      </c>
    </row>
    <row r="79" spans="1:48" ht="112.5" hidden="1" customHeight="1" x14ac:dyDescent="0.25">
      <c r="A79" s="210">
        <v>76</v>
      </c>
      <c r="B79" s="210" t="s">
        <v>161</v>
      </c>
      <c r="C79" s="229" t="s">
        <v>429</v>
      </c>
      <c r="D79" s="230" t="s">
        <v>430</v>
      </c>
      <c r="E79" s="231" t="s">
        <v>431</v>
      </c>
      <c r="F79" s="231" t="s">
        <v>432</v>
      </c>
      <c r="G79" s="232" t="s">
        <v>433</v>
      </c>
      <c r="H79" s="233"/>
      <c r="I79" s="233"/>
      <c r="J79" s="144"/>
      <c r="K79" s="129"/>
      <c r="L79" s="129"/>
      <c r="M79" s="129"/>
      <c r="N79" s="129"/>
      <c r="O79" s="129"/>
      <c r="P79" s="129"/>
      <c r="Q79" s="129"/>
      <c r="R79" s="129"/>
      <c r="S79" s="129"/>
      <c r="T79" s="144"/>
      <c r="U79" s="129"/>
      <c r="V79" s="144"/>
      <c r="W79" s="144"/>
      <c r="X79" s="129"/>
      <c r="Y79" s="129"/>
      <c r="Z79" s="129"/>
      <c r="AA79" s="129"/>
      <c r="AB79" s="144"/>
      <c r="AC79" s="129"/>
      <c r="AD79" s="129"/>
      <c r="AE79" s="129"/>
      <c r="AF79" s="129"/>
      <c r="AG79" s="144"/>
      <c r="AH79" s="129"/>
      <c r="AI79" s="129"/>
      <c r="AJ79" s="129"/>
      <c r="AK79" s="129"/>
      <c r="AL79" s="144"/>
      <c r="AM79" s="129"/>
      <c r="AN79" s="129"/>
      <c r="AO79" s="144"/>
      <c r="AP79" s="129"/>
      <c r="AQ79" s="129"/>
      <c r="AR79" s="129"/>
      <c r="AS79" s="144"/>
      <c r="AT79" s="129"/>
      <c r="AU79" s="129"/>
      <c r="AV79" s="129"/>
    </row>
    <row r="80" spans="1:48" ht="112.5" hidden="1" customHeight="1" x14ac:dyDescent="0.25">
      <c r="A80" s="210">
        <v>77</v>
      </c>
      <c r="B80" s="210" t="s">
        <v>161</v>
      </c>
      <c r="C80" s="234" t="s">
        <v>434</v>
      </c>
      <c r="D80" s="230" t="s">
        <v>435</v>
      </c>
      <c r="E80" s="230" t="s">
        <v>436</v>
      </c>
      <c r="F80" s="230" t="s">
        <v>437</v>
      </c>
      <c r="G80" s="232" t="s">
        <v>433</v>
      </c>
      <c r="H80" s="233"/>
      <c r="I80" s="233"/>
      <c r="J80" s="129">
        <v>2500</v>
      </c>
      <c r="K80" s="129"/>
      <c r="L80" s="129"/>
      <c r="M80" s="129"/>
      <c r="N80" s="129"/>
      <c r="O80" s="129"/>
      <c r="P80" s="129"/>
      <c r="Q80" s="129"/>
      <c r="R80" s="129"/>
      <c r="S80" s="129"/>
      <c r="T80" s="129">
        <v>1000</v>
      </c>
      <c r="U80" s="129"/>
      <c r="V80" s="129">
        <v>500</v>
      </c>
      <c r="W80" s="129">
        <v>1000</v>
      </c>
      <c r="X80" s="129"/>
      <c r="Y80" s="129"/>
      <c r="Z80" s="129"/>
      <c r="AA80" s="129"/>
      <c r="AB80" s="129">
        <v>2000</v>
      </c>
      <c r="AC80" s="129"/>
      <c r="AD80" s="129"/>
      <c r="AE80" s="129"/>
      <c r="AF80" s="129"/>
      <c r="AG80" s="129">
        <v>2000</v>
      </c>
      <c r="AH80" s="129"/>
      <c r="AI80" s="129"/>
      <c r="AJ80" s="129"/>
      <c r="AK80" s="129"/>
      <c r="AL80" s="129">
        <v>1000</v>
      </c>
      <c r="AM80" s="129"/>
      <c r="AN80" s="129"/>
      <c r="AO80" s="129">
        <v>1000</v>
      </c>
      <c r="AP80" s="129"/>
      <c r="AQ80" s="129"/>
      <c r="AR80" s="129"/>
      <c r="AS80" s="129">
        <v>1000</v>
      </c>
      <c r="AT80" s="129"/>
      <c r="AU80" s="129"/>
      <c r="AV80" s="129"/>
    </row>
    <row r="81" spans="1:48" ht="112.5" hidden="1" customHeight="1" x14ac:dyDescent="0.25">
      <c r="A81" s="210">
        <v>78</v>
      </c>
      <c r="B81" s="210" t="s">
        <v>161</v>
      </c>
      <c r="C81" s="235" t="s">
        <v>438</v>
      </c>
      <c r="D81" s="230" t="s">
        <v>435</v>
      </c>
      <c r="E81" s="230" t="s">
        <v>436</v>
      </c>
      <c r="F81" s="230" t="s">
        <v>439</v>
      </c>
      <c r="G81" s="232" t="s">
        <v>433</v>
      </c>
      <c r="H81" s="233"/>
      <c r="I81" s="233"/>
      <c r="J81" s="129">
        <v>800</v>
      </c>
      <c r="K81" s="129"/>
      <c r="L81" s="129"/>
      <c r="M81" s="129"/>
      <c r="N81" s="129"/>
      <c r="O81" s="129"/>
      <c r="P81" s="129"/>
      <c r="Q81" s="129"/>
      <c r="R81" s="129"/>
      <c r="S81" s="129"/>
      <c r="T81" s="129">
        <v>300</v>
      </c>
      <c r="U81" s="129"/>
      <c r="V81" s="129">
        <v>126</v>
      </c>
      <c r="W81" s="129">
        <v>350</v>
      </c>
      <c r="X81" s="129"/>
      <c r="Y81" s="129"/>
      <c r="Z81" s="129"/>
      <c r="AA81" s="129"/>
      <c r="AB81" s="129">
        <v>700</v>
      </c>
      <c r="AC81" s="129"/>
      <c r="AD81" s="129"/>
      <c r="AE81" s="129"/>
      <c r="AF81" s="129"/>
      <c r="AG81" s="129">
        <v>700</v>
      </c>
      <c r="AH81" s="129"/>
      <c r="AI81" s="129"/>
      <c r="AJ81" s="129"/>
      <c r="AK81" s="129"/>
      <c r="AL81" s="129">
        <v>350</v>
      </c>
      <c r="AM81" s="129"/>
      <c r="AN81" s="129"/>
      <c r="AO81" s="129">
        <v>350</v>
      </c>
      <c r="AP81" s="129"/>
      <c r="AQ81" s="129"/>
      <c r="AR81" s="129"/>
      <c r="AS81" s="129">
        <v>250</v>
      </c>
      <c r="AT81" s="129"/>
      <c r="AU81" s="129"/>
      <c r="AV81" s="129"/>
    </row>
    <row r="82" spans="1:48" ht="112.5" hidden="1" customHeight="1" x14ac:dyDescent="0.25">
      <c r="A82" s="210">
        <v>79</v>
      </c>
      <c r="B82" s="210" t="s">
        <v>161</v>
      </c>
      <c r="C82" s="236" t="s">
        <v>440</v>
      </c>
      <c r="D82" s="230" t="s">
        <v>436</v>
      </c>
      <c r="E82" s="230" t="s">
        <v>436</v>
      </c>
      <c r="F82" s="230" t="s">
        <v>441</v>
      </c>
      <c r="G82" s="232" t="s">
        <v>433</v>
      </c>
      <c r="H82" s="233"/>
      <c r="I82" s="233"/>
      <c r="J82" s="129">
        <v>800</v>
      </c>
      <c r="K82" s="129"/>
      <c r="L82" s="129"/>
      <c r="M82" s="129"/>
      <c r="N82" s="129"/>
      <c r="O82" s="129"/>
      <c r="P82" s="129"/>
      <c r="Q82" s="129"/>
      <c r="R82" s="129"/>
      <c r="S82" s="129"/>
      <c r="T82" s="129">
        <v>300</v>
      </c>
      <c r="U82" s="129"/>
      <c r="V82" s="129">
        <v>126</v>
      </c>
      <c r="W82" s="129">
        <v>350</v>
      </c>
      <c r="X82" s="129"/>
      <c r="Y82" s="129"/>
      <c r="Z82" s="129"/>
      <c r="AA82" s="129"/>
      <c r="AB82" s="129">
        <v>700</v>
      </c>
      <c r="AC82" s="129"/>
      <c r="AD82" s="129"/>
      <c r="AE82" s="129"/>
      <c r="AF82" s="129"/>
      <c r="AG82" s="129">
        <v>700</v>
      </c>
      <c r="AH82" s="129"/>
      <c r="AI82" s="129"/>
      <c r="AJ82" s="129"/>
      <c r="AK82" s="129"/>
      <c r="AL82" s="129">
        <v>350</v>
      </c>
      <c r="AM82" s="129"/>
      <c r="AN82" s="129"/>
      <c r="AO82" s="129">
        <v>350</v>
      </c>
      <c r="AP82" s="129"/>
      <c r="AQ82" s="129"/>
      <c r="AR82" s="129"/>
      <c r="AS82" s="129">
        <v>250</v>
      </c>
      <c r="AT82" s="129"/>
      <c r="AU82" s="129"/>
      <c r="AV82" s="129"/>
    </row>
    <row r="83" spans="1:48" ht="112.5" hidden="1" customHeight="1" x14ac:dyDescent="0.25">
      <c r="A83" s="210">
        <v>80</v>
      </c>
      <c r="B83" s="210" t="s">
        <v>161</v>
      </c>
      <c r="C83" s="235" t="s">
        <v>442</v>
      </c>
      <c r="D83" s="230" t="s">
        <v>443</v>
      </c>
      <c r="E83" s="237" t="s">
        <v>444</v>
      </c>
      <c r="F83" s="230" t="s">
        <v>445</v>
      </c>
      <c r="G83" s="238" t="s">
        <v>446</v>
      </c>
      <c r="H83" s="233"/>
      <c r="I83" s="233"/>
      <c r="J83" s="129">
        <v>1200</v>
      </c>
      <c r="K83" s="129"/>
      <c r="L83" s="129"/>
      <c r="M83" s="129"/>
      <c r="N83" s="129"/>
      <c r="O83" s="129"/>
      <c r="P83" s="129"/>
      <c r="Q83" s="129"/>
      <c r="R83" s="129"/>
      <c r="S83" s="129"/>
      <c r="T83" s="129">
        <v>700</v>
      </c>
      <c r="U83" s="129"/>
      <c r="V83" s="129">
        <v>200</v>
      </c>
      <c r="W83" s="129">
        <v>500</v>
      </c>
      <c r="X83" s="129"/>
      <c r="Y83" s="129"/>
      <c r="Z83" s="129"/>
      <c r="AA83" s="129"/>
      <c r="AB83" s="129">
        <v>800</v>
      </c>
      <c r="AC83" s="129"/>
      <c r="AD83" s="129"/>
      <c r="AE83" s="129"/>
      <c r="AF83" s="129"/>
      <c r="AG83" s="129">
        <v>800</v>
      </c>
      <c r="AH83" s="129"/>
      <c r="AI83" s="129"/>
      <c r="AJ83" s="129"/>
      <c r="AK83" s="129"/>
      <c r="AL83" s="129">
        <v>600</v>
      </c>
      <c r="AM83" s="129"/>
      <c r="AN83" s="129"/>
      <c r="AO83" s="129">
        <v>600</v>
      </c>
      <c r="AP83" s="129"/>
      <c r="AQ83" s="129"/>
      <c r="AR83" s="129"/>
      <c r="AS83" s="129">
        <v>600</v>
      </c>
      <c r="AT83" s="129"/>
      <c r="AU83" s="129"/>
      <c r="AV83" s="129"/>
    </row>
    <row r="84" spans="1:48" ht="112.5" hidden="1" customHeight="1" x14ac:dyDescent="0.25">
      <c r="A84" s="210">
        <v>81</v>
      </c>
      <c r="B84" s="210" t="s">
        <v>161</v>
      </c>
      <c r="C84" s="239" t="s">
        <v>447</v>
      </c>
      <c r="D84" s="230" t="s">
        <v>448</v>
      </c>
      <c r="E84" s="230" t="s">
        <v>449</v>
      </c>
      <c r="F84" s="230" t="s">
        <v>450</v>
      </c>
      <c r="G84" s="238" t="s">
        <v>451</v>
      </c>
      <c r="H84" s="233"/>
      <c r="I84" s="233"/>
      <c r="J84" s="129">
        <v>300</v>
      </c>
      <c r="K84" s="129"/>
      <c r="L84" s="129"/>
      <c r="M84" s="129"/>
      <c r="N84" s="129"/>
      <c r="O84" s="129"/>
      <c r="P84" s="129"/>
      <c r="Q84" s="129"/>
      <c r="R84" s="129"/>
      <c r="S84" s="129"/>
      <c r="T84" s="129">
        <v>50</v>
      </c>
      <c r="U84" s="129"/>
      <c r="V84" s="129">
        <v>20</v>
      </c>
      <c r="W84" s="129">
        <v>50</v>
      </c>
      <c r="X84" s="129"/>
      <c r="Y84" s="129"/>
      <c r="Z84" s="129"/>
      <c r="AA84" s="129"/>
      <c r="AB84" s="129">
        <v>280</v>
      </c>
      <c r="AC84" s="129"/>
      <c r="AD84" s="129"/>
      <c r="AE84" s="129"/>
      <c r="AF84" s="129"/>
      <c r="AG84" s="129">
        <v>250</v>
      </c>
      <c r="AH84" s="129"/>
      <c r="AI84" s="129"/>
      <c r="AJ84" s="129"/>
      <c r="AK84" s="129"/>
      <c r="AL84" s="129">
        <v>30</v>
      </c>
      <c r="AM84" s="129"/>
      <c r="AN84" s="129"/>
      <c r="AO84" s="129">
        <v>30</v>
      </c>
      <c r="AP84" s="129"/>
      <c r="AQ84" s="129"/>
      <c r="AR84" s="129"/>
      <c r="AS84" s="129">
        <v>30</v>
      </c>
      <c r="AT84" s="129"/>
      <c r="AU84" s="129"/>
      <c r="AV84" s="129"/>
    </row>
    <row r="85" spans="1:48" ht="112.5" hidden="1" customHeight="1" x14ac:dyDescent="0.25">
      <c r="A85" s="240">
        <v>82</v>
      </c>
      <c r="B85" s="240" t="s">
        <v>161</v>
      </c>
      <c r="C85" s="241" t="s">
        <v>452</v>
      </c>
      <c r="D85" s="242" t="s">
        <v>453</v>
      </c>
      <c r="E85" s="242" t="s">
        <v>454</v>
      </c>
      <c r="F85" s="242" t="s">
        <v>455</v>
      </c>
      <c r="G85" s="243" t="s">
        <v>451</v>
      </c>
      <c r="H85" s="244"/>
      <c r="I85" s="244"/>
      <c r="J85" s="245">
        <v>270</v>
      </c>
      <c r="K85" s="245"/>
      <c r="L85" s="245"/>
      <c r="M85" s="245"/>
      <c r="N85" s="245"/>
      <c r="O85" s="245"/>
      <c r="P85" s="245"/>
      <c r="Q85" s="245"/>
      <c r="R85" s="245"/>
      <c r="S85" s="245"/>
      <c r="T85" s="245">
        <v>60</v>
      </c>
      <c r="U85" s="245"/>
      <c r="V85" s="245">
        <v>20</v>
      </c>
      <c r="W85" s="245">
        <v>50</v>
      </c>
      <c r="X85" s="245"/>
      <c r="Y85" s="245"/>
      <c r="Z85" s="245"/>
      <c r="AA85" s="245"/>
      <c r="AB85" s="245">
        <v>200</v>
      </c>
      <c r="AC85" s="245"/>
      <c r="AD85" s="245"/>
      <c r="AE85" s="245"/>
      <c r="AF85" s="245"/>
      <c r="AG85" s="245">
        <v>150</v>
      </c>
      <c r="AH85" s="245"/>
      <c r="AI85" s="245"/>
      <c r="AJ85" s="245"/>
      <c r="AK85" s="245"/>
      <c r="AL85" s="245">
        <v>30</v>
      </c>
      <c r="AM85" s="245"/>
      <c r="AN85" s="245"/>
      <c r="AO85" s="245">
        <v>30</v>
      </c>
      <c r="AP85" s="245"/>
      <c r="AQ85" s="245"/>
      <c r="AR85" s="245"/>
      <c r="AS85" s="245">
        <v>30</v>
      </c>
      <c r="AT85" s="245"/>
      <c r="AU85" s="245"/>
      <c r="AV85" s="245"/>
    </row>
    <row r="86" spans="1:48" ht="112.5" hidden="1" customHeight="1" x14ac:dyDescent="0.25">
      <c r="A86" s="153">
        <v>83</v>
      </c>
      <c r="B86" s="153" t="s">
        <v>161</v>
      </c>
      <c r="C86" s="154" t="s">
        <v>126</v>
      </c>
      <c r="D86" s="154" t="s">
        <v>456</v>
      </c>
      <c r="E86" s="154" t="s">
        <v>457</v>
      </c>
      <c r="F86" s="154" t="s">
        <v>458</v>
      </c>
      <c r="G86" s="298" t="s">
        <v>143</v>
      </c>
      <c r="H86" s="154">
        <v>0</v>
      </c>
      <c r="I86" s="154">
        <v>0</v>
      </c>
      <c r="J86" s="246">
        <v>1556</v>
      </c>
      <c r="K86" s="246">
        <v>200</v>
      </c>
      <c r="L86" s="246">
        <v>131</v>
      </c>
      <c r="M86" s="246">
        <v>357</v>
      </c>
      <c r="N86" s="246">
        <v>203</v>
      </c>
      <c r="O86" s="246">
        <v>69</v>
      </c>
      <c r="P86" s="246">
        <v>187</v>
      </c>
      <c r="Q86" s="246">
        <v>70</v>
      </c>
      <c r="R86" s="246">
        <v>14</v>
      </c>
      <c r="S86" s="246">
        <v>70</v>
      </c>
      <c r="T86" s="246">
        <v>264</v>
      </c>
      <c r="U86" s="246">
        <v>99</v>
      </c>
      <c r="V86" s="246">
        <v>139</v>
      </c>
      <c r="W86" s="246">
        <v>332</v>
      </c>
      <c r="X86" s="246">
        <v>117</v>
      </c>
      <c r="Y86" s="246">
        <v>50</v>
      </c>
      <c r="Z86" s="246">
        <v>112</v>
      </c>
      <c r="AA86" s="246">
        <v>173</v>
      </c>
      <c r="AB86" s="246">
        <v>895</v>
      </c>
      <c r="AC86" s="246">
        <v>128</v>
      </c>
      <c r="AD86" s="246">
        <v>144</v>
      </c>
      <c r="AE86" s="246">
        <v>124</v>
      </c>
      <c r="AF86" s="246">
        <v>251</v>
      </c>
      <c r="AG86" s="246">
        <v>488</v>
      </c>
      <c r="AH86" s="246">
        <v>128</v>
      </c>
      <c r="AI86" s="246">
        <v>179</v>
      </c>
      <c r="AJ86" s="246">
        <v>176</v>
      </c>
      <c r="AK86" s="246">
        <v>126</v>
      </c>
      <c r="AL86" s="246">
        <v>367</v>
      </c>
      <c r="AM86" s="246">
        <v>91</v>
      </c>
      <c r="AN86" s="246">
        <v>64</v>
      </c>
      <c r="AO86" s="246">
        <v>457</v>
      </c>
      <c r="AP86" s="246">
        <v>60</v>
      </c>
      <c r="AQ86" s="246">
        <v>85</v>
      </c>
      <c r="AR86" s="246">
        <v>49</v>
      </c>
      <c r="AS86" s="246">
        <v>415</v>
      </c>
      <c r="AT86" s="246">
        <v>57</v>
      </c>
      <c r="AU86" s="246">
        <v>50</v>
      </c>
      <c r="AV86" s="246">
        <v>113</v>
      </c>
    </row>
    <row r="87" spans="1:48" ht="112.5" hidden="1" customHeight="1" x14ac:dyDescent="0.25">
      <c r="A87" s="153">
        <v>84</v>
      </c>
      <c r="B87" s="153" t="s">
        <v>161</v>
      </c>
      <c r="C87" s="154" t="s">
        <v>127</v>
      </c>
      <c r="D87" s="154" t="s">
        <v>459</v>
      </c>
      <c r="E87" s="154" t="s">
        <v>460</v>
      </c>
      <c r="F87" s="154" t="s">
        <v>461</v>
      </c>
      <c r="G87" s="298" t="s">
        <v>143</v>
      </c>
      <c r="H87" s="154">
        <v>0</v>
      </c>
      <c r="I87" s="154">
        <v>0</v>
      </c>
      <c r="J87" s="154">
        <v>65</v>
      </c>
      <c r="K87" s="154">
        <v>3</v>
      </c>
      <c r="L87" s="154">
        <v>8</v>
      </c>
      <c r="M87" s="154">
        <v>8</v>
      </c>
      <c r="N87" s="154">
        <v>2</v>
      </c>
      <c r="O87" s="154">
        <v>5</v>
      </c>
      <c r="P87" s="154">
        <v>4</v>
      </c>
      <c r="Q87" s="154">
        <v>6</v>
      </c>
      <c r="R87" s="154">
        <v>10</v>
      </c>
      <c r="S87" s="154">
        <v>6</v>
      </c>
      <c r="T87" s="154">
        <v>3</v>
      </c>
      <c r="U87" s="154">
        <v>10</v>
      </c>
      <c r="V87" s="154">
        <v>2</v>
      </c>
      <c r="W87" s="154">
        <v>2</v>
      </c>
      <c r="X87" s="154">
        <v>2</v>
      </c>
      <c r="Y87" s="154">
        <v>5</v>
      </c>
      <c r="Z87" s="154">
        <v>30</v>
      </c>
      <c r="AA87" s="154">
        <v>3</v>
      </c>
      <c r="AB87" s="154">
        <v>4</v>
      </c>
      <c r="AC87" s="154">
        <v>3</v>
      </c>
      <c r="AD87" s="154">
        <v>7</v>
      </c>
      <c r="AE87" s="154">
        <v>18</v>
      </c>
      <c r="AF87" s="154">
        <v>6</v>
      </c>
      <c r="AG87" s="154">
        <v>7</v>
      </c>
      <c r="AH87" s="154">
        <v>5</v>
      </c>
      <c r="AI87" s="154">
        <v>4</v>
      </c>
      <c r="AJ87" s="154">
        <v>10</v>
      </c>
      <c r="AK87" s="154">
        <v>2</v>
      </c>
      <c r="AL87" s="154">
        <v>2</v>
      </c>
      <c r="AM87" s="154">
        <v>10</v>
      </c>
      <c r="AN87" s="154">
        <v>2</v>
      </c>
      <c r="AO87" s="154">
        <v>3</v>
      </c>
      <c r="AP87" s="154">
        <v>1</v>
      </c>
      <c r="AQ87" s="154">
        <v>9</v>
      </c>
      <c r="AR87" s="154">
        <v>2</v>
      </c>
      <c r="AS87" s="154">
        <v>2</v>
      </c>
      <c r="AT87" s="154">
        <v>5</v>
      </c>
      <c r="AU87" s="246">
        <v>1</v>
      </c>
      <c r="AV87" s="246">
        <v>1</v>
      </c>
    </row>
    <row r="88" spans="1:48" ht="112.5" hidden="1" customHeight="1" x14ac:dyDescent="0.25">
      <c r="A88" s="153">
        <v>85</v>
      </c>
      <c r="B88" s="153" t="s">
        <v>161</v>
      </c>
      <c r="C88" s="154" t="s">
        <v>128</v>
      </c>
      <c r="D88" s="154" t="s">
        <v>462</v>
      </c>
      <c r="E88" s="154" t="s">
        <v>463</v>
      </c>
      <c r="F88" s="154" t="s">
        <v>464</v>
      </c>
      <c r="G88" s="298" t="s">
        <v>143</v>
      </c>
      <c r="H88" s="154">
        <v>0</v>
      </c>
      <c r="I88" s="154">
        <v>0</v>
      </c>
      <c r="J88" s="154">
        <v>3</v>
      </c>
      <c r="K88" s="154">
        <v>0</v>
      </c>
      <c r="L88" s="154">
        <v>0</v>
      </c>
      <c r="M88" s="154">
        <v>0</v>
      </c>
      <c r="N88" s="154">
        <v>0</v>
      </c>
      <c r="O88" s="154">
        <v>0</v>
      </c>
      <c r="P88" s="154">
        <v>1</v>
      </c>
      <c r="Q88" s="154">
        <v>0</v>
      </c>
      <c r="R88" s="154">
        <v>2</v>
      </c>
      <c r="S88" s="154">
        <v>0</v>
      </c>
      <c r="T88" s="154">
        <v>1</v>
      </c>
      <c r="U88" s="154">
        <v>2</v>
      </c>
      <c r="V88" s="154">
        <v>0</v>
      </c>
      <c r="W88" s="154">
        <v>0</v>
      </c>
      <c r="X88" s="154">
        <v>0</v>
      </c>
      <c r="Y88" s="154">
        <v>1</v>
      </c>
      <c r="Z88" s="154">
        <v>5</v>
      </c>
      <c r="AA88" s="154">
        <v>0</v>
      </c>
      <c r="AB88" s="154">
        <v>0</v>
      </c>
      <c r="AC88" s="154">
        <v>0</v>
      </c>
      <c r="AD88" s="154">
        <v>0</v>
      </c>
      <c r="AE88" s="154">
        <v>5</v>
      </c>
      <c r="AF88" s="154">
        <v>0</v>
      </c>
      <c r="AG88" s="154">
        <v>1</v>
      </c>
      <c r="AH88" s="154">
        <v>1</v>
      </c>
      <c r="AI88" s="154">
        <v>0</v>
      </c>
      <c r="AJ88" s="154">
        <v>2</v>
      </c>
      <c r="AK88" s="154">
        <v>0</v>
      </c>
      <c r="AL88" s="154">
        <v>0</v>
      </c>
      <c r="AM88" s="154">
        <v>4</v>
      </c>
      <c r="AN88" s="154">
        <v>0</v>
      </c>
      <c r="AO88" s="154">
        <v>0</v>
      </c>
      <c r="AP88" s="154">
        <v>0</v>
      </c>
      <c r="AQ88" s="154">
        <v>4</v>
      </c>
      <c r="AR88" s="154">
        <v>0</v>
      </c>
      <c r="AS88" s="154">
        <v>0</v>
      </c>
      <c r="AT88" s="154">
        <v>0</v>
      </c>
      <c r="AU88" s="246">
        <v>0</v>
      </c>
      <c r="AV88" s="246">
        <v>0</v>
      </c>
    </row>
    <row r="89" spans="1:48" ht="112.5" hidden="1" customHeight="1" x14ac:dyDescent="0.25">
      <c r="A89" s="153">
        <v>86</v>
      </c>
      <c r="B89" s="153" t="s">
        <v>161</v>
      </c>
      <c r="C89" s="154" t="s">
        <v>129</v>
      </c>
      <c r="D89" s="154" t="s">
        <v>465</v>
      </c>
      <c r="E89" s="154" t="s">
        <v>466</v>
      </c>
      <c r="F89" s="154" t="s">
        <v>467</v>
      </c>
      <c r="G89" s="298" t="s">
        <v>143</v>
      </c>
      <c r="H89" s="247">
        <v>0</v>
      </c>
      <c r="I89" s="247">
        <v>0</v>
      </c>
      <c r="J89" s="248">
        <v>31592.402548019931</v>
      </c>
      <c r="K89" s="248">
        <v>2499.2963137724278</v>
      </c>
      <c r="L89" s="248">
        <v>1833.3620282883155</v>
      </c>
      <c r="M89" s="248">
        <v>1801.6995085797146</v>
      </c>
      <c r="N89" s="248">
        <v>3356.2270891116464</v>
      </c>
      <c r="O89" s="248">
        <v>390.03890244463884</v>
      </c>
      <c r="P89" s="248">
        <v>1618.8739915526355</v>
      </c>
      <c r="Q89" s="248">
        <v>1070.3974404713954</v>
      </c>
      <c r="R89" s="248">
        <v>1581.0832422230155</v>
      </c>
      <c r="S89" s="248">
        <v>13312.199999999999</v>
      </c>
      <c r="T89" s="248">
        <v>2095.8187928732559</v>
      </c>
      <c r="U89" s="248">
        <v>1148.8950784954652</v>
      </c>
      <c r="V89" s="248">
        <v>1867.5033377837112</v>
      </c>
      <c r="W89" s="248">
        <v>3016</v>
      </c>
      <c r="X89" s="248">
        <v>3152.9741400145008</v>
      </c>
      <c r="Y89" s="248">
        <v>1108.1881898010149</v>
      </c>
      <c r="Z89" s="248">
        <v>2885.3747798966529</v>
      </c>
      <c r="AA89" s="248">
        <v>1714</v>
      </c>
      <c r="AB89" s="248">
        <v>14145.499492827126</v>
      </c>
      <c r="AC89" s="248">
        <v>1857.0190117374291</v>
      </c>
      <c r="AD89" s="248">
        <v>1868.5029416026657</v>
      </c>
      <c r="AE89" s="248">
        <v>1536.1445007969864</v>
      </c>
      <c r="AF89" s="248">
        <v>3901.8340530357905</v>
      </c>
      <c r="AG89" s="248">
        <v>4812.1872841950171</v>
      </c>
      <c r="AH89" s="248">
        <v>957.16863864462948</v>
      </c>
      <c r="AI89" s="248">
        <v>1643.5785645228118</v>
      </c>
      <c r="AJ89" s="248">
        <v>1279.8837530500434</v>
      </c>
      <c r="AK89" s="248">
        <v>1222.8048892776576</v>
      </c>
      <c r="AL89" s="248">
        <v>6451.8582848837214</v>
      </c>
      <c r="AM89" s="248">
        <v>935.25944767441865</v>
      </c>
      <c r="AN89" s="248">
        <v>1326.3953488372092</v>
      </c>
      <c r="AO89" s="248">
        <v>4246.9777777777772</v>
      </c>
      <c r="AP89" s="248">
        <v>477.12075871276642</v>
      </c>
      <c r="AQ89" s="248">
        <v>1755.7377864220696</v>
      </c>
      <c r="AR89" s="248">
        <v>717.02222222222213</v>
      </c>
      <c r="AS89" s="248">
        <v>5349.9444591499669</v>
      </c>
      <c r="AT89" s="248">
        <v>926.38404437743827</v>
      </c>
      <c r="AU89" s="248">
        <v>987.66634058763293</v>
      </c>
      <c r="AV89" s="248">
        <v>2126.4956784937453</v>
      </c>
    </row>
    <row r="90" spans="1:48" ht="112.5" hidden="1" customHeight="1" x14ac:dyDescent="0.25">
      <c r="A90" s="249">
        <v>87</v>
      </c>
      <c r="B90" s="249" t="s">
        <v>161</v>
      </c>
      <c r="C90" s="250" t="s">
        <v>468</v>
      </c>
      <c r="D90" s="250" t="s">
        <v>468</v>
      </c>
      <c r="E90" s="251" t="s">
        <v>469</v>
      </c>
      <c r="F90" s="252" t="s">
        <v>470</v>
      </c>
      <c r="G90" s="253" t="s">
        <v>471</v>
      </c>
      <c r="H90" s="122">
        <v>0</v>
      </c>
      <c r="I90" s="122"/>
      <c r="J90" s="122">
        <v>1092</v>
      </c>
      <c r="K90" s="122">
        <v>86</v>
      </c>
      <c r="L90" s="122">
        <v>63</v>
      </c>
      <c r="M90" s="122">
        <v>62</v>
      </c>
      <c r="N90" s="122">
        <v>116</v>
      </c>
      <c r="O90" s="122">
        <v>12</v>
      </c>
      <c r="P90" s="122">
        <v>56</v>
      </c>
      <c r="Q90" s="122">
        <v>37</v>
      </c>
      <c r="R90" s="122">
        <v>55</v>
      </c>
      <c r="S90" s="122">
        <v>460</v>
      </c>
      <c r="T90" s="122">
        <v>65</v>
      </c>
      <c r="U90" s="122">
        <v>36</v>
      </c>
      <c r="V90" s="122">
        <v>58</v>
      </c>
      <c r="W90" s="122">
        <v>98</v>
      </c>
      <c r="X90" s="122">
        <v>109</v>
      </c>
      <c r="Y90" s="122">
        <v>38</v>
      </c>
      <c r="Z90" s="122">
        <v>100</v>
      </c>
      <c r="AA90" s="122">
        <v>65</v>
      </c>
      <c r="AB90" s="122">
        <v>451</v>
      </c>
      <c r="AC90" s="122">
        <v>59</v>
      </c>
      <c r="AD90" s="122">
        <v>60</v>
      </c>
      <c r="AE90" s="122">
        <v>49</v>
      </c>
      <c r="AF90" s="122">
        <v>124</v>
      </c>
      <c r="AG90" s="122">
        <v>150</v>
      </c>
      <c r="AH90" s="122">
        <v>30</v>
      </c>
      <c r="AI90" s="122">
        <v>51</v>
      </c>
      <c r="AJ90" s="122">
        <v>40</v>
      </c>
      <c r="AK90" s="122">
        <v>38</v>
      </c>
      <c r="AL90" s="122">
        <v>203</v>
      </c>
      <c r="AM90" s="122">
        <v>29</v>
      </c>
      <c r="AN90" s="122">
        <v>42</v>
      </c>
      <c r="AO90" s="122">
        <v>151</v>
      </c>
      <c r="AP90" s="122">
        <v>15</v>
      </c>
      <c r="AQ90" s="122">
        <v>61</v>
      </c>
      <c r="AR90" s="122">
        <v>25</v>
      </c>
      <c r="AS90" s="254">
        <v>243</v>
      </c>
      <c r="AT90" s="254">
        <v>2</v>
      </c>
      <c r="AU90" s="254">
        <v>6</v>
      </c>
      <c r="AV90" s="254">
        <v>73</v>
      </c>
    </row>
    <row r="91" spans="1:48" ht="112.5" hidden="1" customHeight="1" x14ac:dyDescent="0.25">
      <c r="A91" s="210">
        <v>88</v>
      </c>
      <c r="B91" s="210" t="s">
        <v>161</v>
      </c>
      <c r="C91" s="255" t="s">
        <v>472</v>
      </c>
      <c r="D91" s="255" t="s">
        <v>472</v>
      </c>
      <c r="E91" s="256" t="s">
        <v>473</v>
      </c>
      <c r="F91" s="257" t="s">
        <v>470</v>
      </c>
      <c r="G91" s="258" t="s">
        <v>471</v>
      </c>
      <c r="H91" s="128">
        <v>0</v>
      </c>
      <c r="I91" s="128"/>
      <c r="J91" s="128">
        <v>628</v>
      </c>
      <c r="K91" s="128">
        <v>50</v>
      </c>
      <c r="L91" s="128">
        <v>36</v>
      </c>
      <c r="M91" s="128">
        <v>36</v>
      </c>
      <c r="N91" s="128">
        <v>67</v>
      </c>
      <c r="O91" s="128">
        <v>7</v>
      </c>
      <c r="P91" s="128">
        <v>32</v>
      </c>
      <c r="Q91" s="128">
        <v>21</v>
      </c>
      <c r="R91" s="128">
        <v>31</v>
      </c>
      <c r="S91" s="128">
        <v>265</v>
      </c>
      <c r="T91" s="128">
        <v>37</v>
      </c>
      <c r="U91" s="128">
        <v>21</v>
      </c>
      <c r="V91" s="128">
        <v>33</v>
      </c>
      <c r="W91" s="128">
        <v>57</v>
      </c>
      <c r="X91" s="128">
        <v>63</v>
      </c>
      <c r="Y91" s="128">
        <v>22</v>
      </c>
      <c r="Z91" s="128">
        <v>57</v>
      </c>
      <c r="AA91" s="128">
        <v>39</v>
      </c>
      <c r="AB91" s="128">
        <v>260</v>
      </c>
      <c r="AC91" s="128">
        <v>34</v>
      </c>
      <c r="AD91" s="128">
        <v>34</v>
      </c>
      <c r="AE91" s="128">
        <v>28</v>
      </c>
      <c r="AF91" s="128">
        <v>72</v>
      </c>
      <c r="AG91" s="128">
        <v>86</v>
      </c>
      <c r="AH91" s="128">
        <v>17</v>
      </c>
      <c r="AI91" s="128">
        <v>29</v>
      </c>
      <c r="AJ91" s="128">
        <v>23</v>
      </c>
      <c r="AK91" s="128">
        <v>22</v>
      </c>
      <c r="AL91" s="128">
        <v>118</v>
      </c>
      <c r="AM91" s="128">
        <v>17</v>
      </c>
      <c r="AN91" s="128">
        <v>24</v>
      </c>
      <c r="AO91" s="128">
        <v>83</v>
      </c>
      <c r="AP91" s="128">
        <v>9</v>
      </c>
      <c r="AQ91" s="128">
        <v>35</v>
      </c>
      <c r="AR91" s="128">
        <v>14</v>
      </c>
      <c r="AS91" s="128">
        <v>106</v>
      </c>
      <c r="AT91" s="128">
        <v>18</v>
      </c>
      <c r="AU91" s="128">
        <v>20</v>
      </c>
      <c r="AV91" s="128">
        <v>42</v>
      </c>
    </row>
    <row r="92" spans="1:48" ht="112.5" hidden="1" customHeight="1" x14ac:dyDescent="0.25">
      <c r="A92" s="240">
        <v>89</v>
      </c>
      <c r="B92" s="240" t="s">
        <v>161</v>
      </c>
      <c r="C92" s="259" t="s">
        <v>474</v>
      </c>
      <c r="D92" s="259" t="s">
        <v>474</v>
      </c>
      <c r="E92" s="260" t="s">
        <v>475</v>
      </c>
      <c r="F92" s="261" t="s">
        <v>470</v>
      </c>
      <c r="G92" s="262" t="s">
        <v>471</v>
      </c>
      <c r="H92" s="263">
        <v>0</v>
      </c>
      <c r="I92" s="263"/>
      <c r="J92" s="264">
        <v>810</v>
      </c>
      <c r="K92" s="264">
        <v>64</v>
      </c>
      <c r="L92" s="264">
        <v>47</v>
      </c>
      <c r="M92" s="264">
        <v>46</v>
      </c>
      <c r="N92" s="264">
        <v>86</v>
      </c>
      <c r="O92" s="264">
        <v>9</v>
      </c>
      <c r="P92" s="264">
        <v>42</v>
      </c>
      <c r="Q92" s="264">
        <v>27</v>
      </c>
      <c r="R92" s="264">
        <v>41</v>
      </c>
      <c r="S92" s="264">
        <v>341</v>
      </c>
      <c r="T92" s="264">
        <v>48</v>
      </c>
      <c r="U92" s="264">
        <v>26</v>
      </c>
      <c r="V92" s="264">
        <v>42</v>
      </c>
      <c r="W92" s="264">
        <v>69</v>
      </c>
      <c r="X92" s="264">
        <v>81</v>
      </c>
      <c r="Y92" s="264">
        <v>28</v>
      </c>
      <c r="Z92" s="264">
        <v>74</v>
      </c>
      <c r="AA92" s="264">
        <v>48</v>
      </c>
      <c r="AB92" s="264">
        <v>330</v>
      </c>
      <c r="AC92" s="264">
        <v>43</v>
      </c>
      <c r="AD92" s="264">
        <v>44</v>
      </c>
      <c r="AE92" s="264">
        <v>36</v>
      </c>
      <c r="AF92" s="264">
        <v>91</v>
      </c>
      <c r="AG92" s="264">
        <v>109</v>
      </c>
      <c r="AH92" s="264">
        <v>22</v>
      </c>
      <c r="AI92" s="264">
        <v>37</v>
      </c>
      <c r="AJ92" s="264">
        <v>29</v>
      </c>
      <c r="AK92" s="264">
        <v>28</v>
      </c>
      <c r="AL92" s="264">
        <v>141</v>
      </c>
      <c r="AM92" s="264">
        <v>20</v>
      </c>
      <c r="AN92" s="264">
        <v>29</v>
      </c>
      <c r="AO92" s="264">
        <v>115</v>
      </c>
      <c r="AP92" s="264">
        <v>11</v>
      </c>
      <c r="AQ92" s="264">
        <v>45</v>
      </c>
      <c r="AR92" s="264">
        <v>19</v>
      </c>
      <c r="AS92" s="264">
        <v>137</v>
      </c>
      <c r="AT92" s="264">
        <v>24</v>
      </c>
      <c r="AU92" s="264">
        <v>25</v>
      </c>
      <c r="AV92" s="264">
        <v>55</v>
      </c>
    </row>
    <row r="93" spans="1:48" ht="112.5" hidden="1" customHeight="1" x14ac:dyDescent="0.25">
      <c r="A93" s="153">
        <v>90</v>
      </c>
      <c r="B93" s="153" t="s">
        <v>161</v>
      </c>
      <c r="C93" s="154" t="s">
        <v>130</v>
      </c>
      <c r="D93" s="154" t="s">
        <v>130</v>
      </c>
      <c r="E93" s="154" t="s">
        <v>476</v>
      </c>
      <c r="F93" s="154" t="s">
        <v>470</v>
      </c>
      <c r="G93" s="298" t="s">
        <v>144</v>
      </c>
      <c r="H93" s="154">
        <v>252</v>
      </c>
      <c r="I93" s="154"/>
      <c r="J93" s="154">
        <v>946</v>
      </c>
      <c r="K93" s="247">
        <v>84.697685692419242</v>
      </c>
      <c r="L93" s="247">
        <v>58.477153991782814</v>
      </c>
      <c r="M93" s="247">
        <v>71.325180858777088</v>
      </c>
      <c r="N93" s="247">
        <v>139.1091520986063</v>
      </c>
      <c r="O93" s="247">
        <v>19.203216990009668</v>
      </c>
      <c r="P93" s="247">
        <v>40</v>
      </c>
      <c r="Q93" s="247">
        <v>37.242511077096601</v>
      </c>
      <c r="R93" s="247">
        <v>51.540464835253374</v>
      </c>
      <c r="S93" s="247">
        <v>410.22587500000003</v>
      </c>
      <c r="T93" s="247">
        <v>128</v>
      </c>
      <c r="U93" s="247">
        <v>37.513697325169197</v>
      </c>
      <c r="V93" s="247">
        <v>66.943920747663554</v>
      </c>
      <c r="W93" s="247">
        <v>140</v>
      </c>
      <c r="X93" s="247">
        <v>64</v>
      </c>
      <c r="Y93" s="247">
        <v>35.069059655200192</v>
      </c>
      <c r="Z93" s="247">
        <v>86.195938733585763</v>
      </c>
      <c r="AA93" s="247">
        <v>85.434280000000015</v>
      </c>
      <c r="AB93" s="247">
        <v>452.12117769018977</v>
      </c>
      <c r="AC93" s="247">
        <v>120</v>
      </c>
      <c r="AD93" s="247">
        <v>120</v>
      </c>
      <c r="AE93" s="247">
        <v>57.087299812201131</v>
      </c>
      <c r="AF93" s="247">
        <v>117.96250823011154</v>
      </c>
      <c r="AG93" s="247">
        <v>175.88762650338381</v>
      </c>
      <c r="AH93" s="247">
        <v>40.129564395746044</v>
      </c>
      <c r="AI93" s="247">
        <v>63.155582288108278</v>
      </c>
      <c r="AJ93" s="247">
        <v>44.692169822752177</v>
      </c>
      <c r="AK93" s="247">
        <v>40.58926001933613</v>
      </c>
      <c r="AL93" s="247">
        <v>190.39732677688954</v>
      </c>
      <c r="AM93" s="247">
        <v>26.766421274397842</v>
      </c>
      <c r="AN93" s="247">
        <v>39.710436295681077</v>
      </c>
      <c r="AO93" s="247">
        <v>159.65297388888888</v>
      </c>
      <c r="AP93" s="247">
        <v>20.39868194650338</v>
      </c>
      <c r="AQ93" s="247">
        <v>58.515865020542982</v>
      </c>
      <c r="AR93" s="247">
        <v>50</v>
      </c>
      <c r="AS93" s="247">
        <v>120</v>
      </c>
      <c r="AT93" s="247">
        <v>30</v>
      </c>
      <c r="AU93" s="247">
        <v>27</v>
      </c>
      <c r="AV93" s="247">
        <v>50</v>
      </c>
    </row>
    <row r="94" spans="1:48" ht="112.5" hidden="1" customHeight="1" x14ac:dyDescent="0.25">
      <c r="A94" s="153">
        <v>91</v>
      </c>
      <c r="B94" s="153" t="s">
        <v>161</v>
      </c>
      <c r="C94" s="154" t="s">
        <v>131</v>
      </c>
      <c r="D94" s="154" t="s">
        <v>533</v>
      </c>
      <c r="E94" s="154" t="s">
        <v>477</v>
      </c>
      <c r="F94" s="154" t="s">
        <v>470</v>
      </c>
      <c r="G94" s="298" t="s">
        <v>144</v>
      </c>
      <c r="H94" s="247">
        <v>245.25</v>
      </c>
      <c r="I94" s="247"/>
      <c r="J94" s="247">
        <v>897</v>
      </c>
      <c r="K94" s="247">
        <v>50</v>
      </c>
      <c r="L94" s="247">
        <v>40</v>
      </c>
      <c r="M94" s="247">
        <v>70</v>
      </c>
      <c r="N94" s="247">
        <v>99</v>
      </c>
      <c r="O94" s="247">
        <v>13.703216990009668</v>
      </c>
      <c r="P94" s="247">
        <v>32</v>
      </c>
      <c r="Q94" s="247">
        <v>30</v>
      </c>
      <c r="R94" s="247">
        <v>51.540464835253374</v>
      </c>
      <c r="S94" s="247">
        <v>300</v>
      </c>
      <c r="T94" s="247">
        <v>120</v>
      </c>
      <c r="U94" s="247">
        <v>28</v>
      </c>
      <c r="V94" s="247">
        <v>58</v>
      </c>
      <c r="W94" s="247">
        <v>111.63048000000002</v>
      </c>
      <c r="X94" s="247">
        <v>63</v>
      </c>
      <c r="Y94" s="247">
        <v>22</v>
      </c>
      <c r="Z94" s="247">
        <v>63</v>
      </c>
      <c r="AA94" s="247">
        <v>100</v>
      </c>
      <c r="AB94" s="247">
        <v>449.12117769018977</v>
      </c>
      <c r="AC94" s="247">
        <v>120</v>
      </c>
      <c r="AD94" s="247">
        <v>61.017797396898985</v>
      </c>
      <c r="AE94" s="247">
        <v>56.837299812201131</v>
      </c>
      <c r="AF94" s="247">
        <v>117.96250823011154</v>
      </c>
      <c r="AG94" s="247">
        <v>170.63762650338381</v>
      </c>
      <c r="AH94" s="247">
        <v>48</v>
      </c>
      <c r="AI94" s="247">
        <v>63.155582288108278</v>
      </c>
      <c r="AJ94" s="247">
        <v>44.192169822752177</v>
      </c>
      <c r="AK94" s="247">
        <v>30</v>
      </c>
      <c r="AL94" s="247">
        <v>179</v>
      </c>
      <c r="AM94" s="247">
        <v>26.766421274397842</v>
      </c>
      <c r="AN94" s="247">
        <v>37</v>
      </c>
      <c r="AO94" s="247">
        <v>156.65297388888888</v>
      </c>
      <c r="AP94" s="247">
        <v>18.64868194650338</v>
      </c>
      <c r="AQ94" s="247">
        <v>35</v>
      </c>
      <c r="AR94" s="247">
        <v>30</v>
      </c>
      <c r="AS94" s="247">
        <v>107</v>
      </c>
      <c r="AT94" s="247">
        <v>20</v>
      </c>
      <c r="AU94" s="247">
        <v>20</v>
      </c>
      <c r="AV94" s="247">
        <v>43</v>
      </c>
    </row>
    <row r="95" spans="1:48" ht="112.5" hidden="1" customHeight="1" x14ac:dyDescent="0.25">
      <c r="A95" s="153">
        <v>92</v>
      </c>
      <c r="B95" s="153" t="s">
        <v>161</v>
      </c>
      <c r="C95" s="154" t="s">
        <v>132</v>
      </c>
      <c r="D95" s="154" t="s">
        <v>132</v>
      </c>
      <c r="E95" s="154" t="s">
        <v>478</v>
      </c>
      <c r="F95" s="154" t="s">
        <v>479</v>
      </c>
      <c r="G95" s="298" t="s">
        <v>144</v>
      </c>
      <c r="H95" s="154">
        <v>3</v>
      </c>
      <c r="I95" s="154"/>
      <c r="J95" s="154">
        <v>3</v>
      </c>
      <c r="K95" s="154"/>
      <c r="L95" s="154"/>
      <c r="M95" s="154">
        <v>1</v>
      </c>
      <c r="N95" s="154"/>
      <c r="O95" s="154"/>
      <c r="P95" s="154"/>
      <c r="Q95" s="154"/>
      <c r="R95" s="154"/>
      <c r="S95" s="154">
        <v>1</v>
      </c>
      <c r="T95" s="154"/>
      <c r="U95" s="154">
        <v>1</v>
      </c>
      <c r="V95" s="154">
        <v>1</v>
      </c>
      <c r="W95" s="154"/>
      <c r="X95" s="154"/>
      <c r="Y95" s="154"/>
      <c r="Z95" s="154">
        <v>1</v>
      </c>
      <c r="AA95" s="154">
        <v>3</v>
      </c>
      <c r="AB95" s="154"/>
      <c r="AC95" s="154"/>
      <c r="AD95" s="154"/>
      <c r="AE95" s="154">
        <v>1</v>
      </c>
      <c r="AF95" s="154">
        <v>2</v>
      </c>
      <c r="AG95" s="154"/>
      <c r="AH95" s="154">
        <v>1</v>
      </c>
      <c r="AI95" s="154"/>
      <c r="AJ95" s="154"/>
      <c r="AK95" s="154">
        <v>1</v>
      </c>
      <c r="AL95" s="154"/>
      <c r="AM95" s="154"/>
      <c r="AN95" s="154">
        <v>1</v>
      </c>
      <c r="AO95" s="154"/>
      <c r="AP95" s="154"/>
      <c r="AQ95" s="154"/>
      <c r="AR95" s="154">
        <v>1</v>
      </c>
      <c r="AS95" s="154"/>
      <c r="AT95" s="154"/>
      <c r="AU95" s="154"/>
      <c r="AV95" s="247"/>
    </row>
    <row r="96" spans="1:48" ht="80.25" hidden="1" customHeight="1" x14ac:dyDescent="0.25">
      <c r="A96" s="153">
        <v>93</v>
      </c>
      <c r="B96" s="153" t="s">
        <v>161</v>
      </c>
      <c r="C96" s="154" t="s">
        <v>133</v>
      </c>
      <c r="D96" s="154" t="s">
        <v>133</v>
      </c>
      <c r="E96" s="154" t="s">
        <v>480</v>
      </c>
      <c r="F96" s="154" t="s">
        <v>481</v>
      </c>
      <c r="G96" s="298" t="s">
        <v>144</v>
      </c>
      <c r="H96" s="247"/>
      <c r="I96" s="247"/>
      <c r="J96" s="247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  <c r="AI96" s="247"/>
      <c r="AJ96" s="247"/>
      <c r="AK96" s="247"/>
      <c r="AL96" s="247"/>
      <c r="AM96" s="247"/>
      <c r="AN96" s="247"/>
      <c r="AO96" s="247"/>
      <c r="AP96" s="247"/>
      <c r="AQ96" s="247"/>
      <c r="AR96" s="247"/>
      <c r="AS96" s="247"/>
      <c r="AT96" s="247"/>
      <c r="AU96" s="247"/>
      <c r="AV96" s="247"/>
    </row>
    <row r="97" spans="1:48" ht="112.5" hidden="1" customHeight="1" x14ac:dyDescent="0.25">
      <c r="A97" s="153">
        <v>94</v>
      </c>
      <c r="B97" s="153" t="s">
        <v>161</v>
      </c>
      <c r="C97" s="154" t="s">
        <v>134</v>
      </c>
      <c r="D97" s="154" t="s">
        <v>482</v>
      </c>
      <c r="E97" s="154" t="s">
        <v>483</v>
      </c>
      <c r="F97" s="153" t="s">
        <v>484</v>
      </c>
      <c r="G97" s="297" t="s">
        <v>145</v>
      </c>
      <c r="H97" s="265">
        <v>0</v>
      </c>
      <c r="I97" s="265"/>
      <c r="J97" s="266">
        <v>1100</v>
      </c>
      <c r="K97" s="266">
        <v>57</v>
      </c>
      <c r="L97" s="266">
        <v>45</v>
      </c>
      <c r="M97" s="266">
        <v>43</v>
      </c>
      <c r="N97" s="266">
        <v>73</v>
      </c>
      <c r="O97" s="266">
        <v>7</v>
      </c>
      <c r="P97" s="266">
        <v>38</v>
      </c>
      <c r="Q97" s="266">
        <v>30</v>
      </c>
      <c r="R97" s="266">
        <v>41</v>
      </c>
      <c r="S97" s="266">
        <v>30</v>
      </c>
      <c r="T97" s="266">
        <v>42</v>
      </c>
      <c r="U97" s="266">
        <v>17</v>
      </c>
      <c r="V97" s="266">
        <v>30</v>
      </c>
      <c r="W97" s="266">
        <v>54</v>
      </c>
      <c r="X97" s="266">
        <v>69</v>
      </c>
      <c r="Y97" s="266">
        <v>31</v>
      </c>
      <c r="Z97" s="266">
        <v>72</v>
      </c>
      <c r="AA97" s="266">
        <v>32</v>
      </c>
      <c r="AB97" s="266">
        <v>284</v>
      </c>
      <c r="AC97" s="266">
        <v>32</v>
      </c>
      <c r="AD97" s="266">
        <v>40</v>
      </c>
      <c r="AE97" s="266">
        <v>31</v>
      </c>
      <c r="AF97" s="266">
        <v>65</v>
      </c>
      <c r="AG97" s="266">
        <v>94</v>
      </c>
      <c r="AH97" s="266">
        <v>17</v>
      </c>
      <c r="AI97" s="266">
        <v>28</v>
      </c>
      <c r="AJ97" s="266">
        <v>24</v>
      </c>
      <c r="AK97" s="266">
        <v>27</v>
      </c>
      <c r="AL97" s="266">
        <v>140</v>
      </c>
      <c r="AM97" s="266">
        <v>21</v>
      </c>
      <c r="AN97" s="266">
        <v>23</v>
      </c>
      <c r="AO97" s="266">
        <v>74</v>
      </c>
      <c r="AP97" s="266">
        <v>6</v>
      </c>
      <c r="AQ97" s="266">
        <v>40</v>
      </c>
      <c r="AR97" s="266">
        <v>13</v>
      </c>
      <c r="AS97" s="266">
        <v>132</v>
      </c>
      <c r="AT97" s="266">
        <v>22</v>
      </c>
      <c r="AU97" s="266">
        <v>27</v>
      </c>
      <c r="AV97" s="266">
        <v>52</v>
      </c>
    </row>
    <row r="98" spans="1:48" ht="112.5" hidden="1" customHeight="1" x14ac:dyDescent="0.25">
      <c r="A98" s="153">
        <v>95</v>
      </c>
      <c r="B98" s="153" t="s">
        <v>161</v>
      </c>
      <c r="C98" s="154" t="s">
        <v>135</v>
      </c>
      <c r="D98" s="154" t="s">
        <v>485</v>
      </c>
      <c r="E98" s="154" t="s">
        <v>486</v>
      </c>
      <c r="F98" s="154" t="s">
        <v>487</v>
      </c>
      <c r="G98" s="297" t="s">
        <v>145</v>
      </c>
      <c r="H98" s="265">
        <v>0</v>
      </c>
      <c r="I98" s="265"/>
      <c r="J98" s="266">
        <v>115</v>
      </c>
      <c r="K98" s="266">
        <v>9</v>
      </c>
      <c r="L98" s="266">
        <v>7</v>
      </c>
      <c r="M98" s="266">
        <v>7</v>
      </c>
      <c r="N98" s="266">
        <v>12</v>
      </c>
      <c r="O98" s="266">
        <v>2</v>
      </c>
      <c r="P98" s="266">
        <v>6</v>
      </c>
      <c r="Q98" s="266">
        <v>4</v>
      </c>
      <c r="R98" s="266">
        <v>6</v>
      </c>
      <c r="S98" s="266">
        <v>48</v>
      </c>
      <c r="T98" s="266">
        <v>9</v>
      </c>
      <c r="U98" s="266">
        <v>5</v>
      </c>
      <c r="V98" s="266">
        <v>8</v>
      </c>
      <c r="W98" s="266">
        <v>13</v>
      </c>
      <c r="X98" s="266">
        <v>11</v>
      </c>
      <c r="Y98" s="266">
        <v>4</v>
      </c>
      <c r="Z98" s="266">
        <v>10</v>
      </c>
      <c r="AA98" s="266">
        <v>9</v>
      </c>
      <c r="AB98" s="266">
        <v>61</v>
      </c>
      <c r="AC98" s="266">
        <v>8</v>
      </c>
      <c r="AD98" s="266">
        <v>8</v>
      </c>
      <c r="AE98" s="266">
        <v>7</v>
      </c>
      <c r="AF98" s="266">
        <v>17</v>
      </c>
      <c r="AG98" s="266">
        <v>20</v>
      </c>
      <c r="AH98" s="266">
        <v>4</v>
      </c>
      <c r="AI98" s="266">
        <v>7</v>
      </c>
      <c r="AJ98" s="266">
        <v>5</v>
      </c>
      <c r="AK98" s="266">
        <v>5</v>
      </c>
      <c r="AL98" s="266">
        <v>29</v>
      </c>
      <c r="AM98" s="266">
        <v>4</v>
      </c>
      <c r="AN98" s="266">
        <v>6</v>
      </c>
      <c r="AO98" s="266">
        <v>18</v>
      </c>
      <c r="AP98" s="266">
        <v>2</v>
      </c>
      <c r="AQ98" s="266">
        <v>6</v>
      </c>
      <c r="AR98" s="266">
        <v>3</v>
      </c>
      <c r="AS98" s="266">
        <v>19</v>
      </c>
      <c r="AT98" s="266">
        <v>4</v>
      </c>
      <c r="AU98" s="266">
        <v>4</v>
      </c>
      <c r="AV98" s="266">
        <v>8</v>
      </c>
    </row>
    <row r="99" spans="1:48" ht="112.5" hidden="1" customHeight="1" x14ac:dyDescent="0.25">
      <c r="A99" s="153">
        <v>96</v>
      </c>
      <c r="B99" s="153" t="s">
        <v>161</v>
      </c>
      <c r="C99" s="154" t="s">
        <v>136</v>
      </c>
      <c r="D99" s="154" t="s">
        <v>488</v>
      </c>
      <c r="E99" s="154" t="s">
        <v>489</v>
      </c>
      <c r="F99" s="154" t="s">
        <v>490</v>
      </c>
      <c r="G99" s="297" t="s">
        <v>145</v>
      </c>
      <c r="H99" s="265">
        <v>0</v>
      </c>
      <c r="I99" s="265"/>
      <c r="J99" s="266">
        <v>552</v>
      </c>
      <c r="K99" s="266">
        <v>19</v>
      </c>
      <c r="L99" s="266">
        <v>13</v>
      </c>
      <c r="M99" s="266">
        <v>21</v>
      </c>
      <c r="N99" s="266">
        <v>33</v>
      </c>
      <c r="O99" s="266">
        <v>3</v>
      </c>
      <c r="P99" s="266">
        <v>22</v>
      </c>
      <c r="Q99" s="266">
        <v>16</v>
      </c>
      <c r="R99" s="266">
        <v>23</v>
      </c>
      <c r="S99" s="266">
        <v>16</v>
      </c>
      <c r="T99" s="266">
        <v>33</v>
      </c>
      <c r="U99" s="266">
        <v>12</v>
      </c>
      <c r="V99" s="266">
        <v>29</v>
      </c>
      <c r="W99" s="266">
        <v>56</v>
      </c>
      <c r="X99" s="266">
        <v>17</v>
      </c>
      <c r="Y99" s="266">
        <v>18</v>
      </c>
      <c r="Z99" s="266">
        <v>33</v>
      </c>
      <c r="AA99" s="266">
        <v>43</v>
      </c>
      <c r="AB99" s="266">
        <v>252</v>
      </c>
      <c r="AC99" s="266">
        <v>19</v>
      </c>
      <c r="AD99" s="266">
        <v>33</v>
      </c>
      <c r="AE99" s="266">
        <v>26</v>
      </c>
      <c r="AF99" s="266">
        <v>39</v>
      </c>
      <c r="AG99" s="266">
        <v>84</v>
      </c>
      <c r="AH99" s="266">
        <v>18</v>
      </c>
      <c r="AI99" s="266">
        <v>21</v>
      </c>
      <c r="AJ99" s="266">
        <v>20</v>
      </c>
      <c r="AK99" s="266">
        <v>24</v>
      </c>
      <c r="AL99" s="266">
        <v>123</v>
      </c>
      <c r="AM99" s="266">
        <v>18</v>
      </c>
      <c r="AN99" s="266">
        <v>14</v>
      </c>
      <c r="AO99" s="266">
        <v>75</v>
      </c>
      <c r="AP99" s="266">
        <v>2</v>
      </c>
      <c r="AQ99" s="266">
        <v>12</v>
      </c>
      <c r="AR99" s="266">
        <v>10</v>
      </c>
      <c r="AS99" s="266">
        <v>73</v>
      </c>
      <c r="AT99" s="266">
        <v>7</v>
      </c>
      <c r="AU99" s="266">
        <v>16</v>
      </c>
      <c r="AV99" s="266">
        <v>30</v>
      </c>
    </row>
    <row r="100" spans="1:48" ht="110.25" hidden="1" x14ac:dyDescent="0.25">
      <c r="A100" s="153">
        <v>97</v>
      </c>
      <c r="B100" s="153" t="s">
        <v>161</v>
      </c>
      <c r="C100" s="154" t="s">
        <v>137</v>
      </c>
      <c r="D100" s="154" t="s">
        <v>491</v>
      </c>
      <c r="E100" s="154" t="s">
        <v>492</v>
      </c>
      <c r="F100" s="154" t="s">
        <v>165</v>
      </c>
      <c r="G100" s="297" t="s">
        <v>145</v>
      </c>
      <c r="H100" s="247">
        <v>0</v>
      </c>
      <c r="I100" s="247"/>
      <c r="J100" s="247">
        <v>10</v>
      </c>
      <c r="K100" s="247">
        <v>8</v>
      </c>
      <c r="L100" s="247">
        <v>8</v>
      </c>
      <c r="M100" s="247">
        <v>10</v>
      </c>
      <c r="N100" s="247">
        <v>8</v>
      </c>
      <c r="O100" s="247">
        <v>8</v>
      </c>
      <c r="P100" s="247">
        <v>8</v>
      </c>
      <c r="Q100" s="247">
        <v>8</v>
      </c>
      <c r="R100" s="247">
        <v>8</v>
      </c>
      <c r="S100" s="247">
        <v>10</v>
      </c>
      <c r="T100" s="247">
        <v>10</v>
      </c>
      <c r="U100" s="247">
        <v>8</v>
      </c>
      <c r="V100" s="247">
        <v>10</v>
      </c>
      <c r="W100" s="247">
        <v>10</v>
      </c>
      <c r="X100" s="247">
        <v>8</v>
      </c>
      <c r="Y100" s="247">
        <v>8</v>
      </c>
      <c r="Z100" s="247">
        <v>8</v>
      </c>
      <c r="AA100" s="247">
        <v>10</v>
      </c>
      <c r="AB100" s="247">
        <v>20</v>
      </c>
      <c r="AC100" s="247">
        <v>8</v>
      </c>
      <c r="AD100" s="247">
        <v>8</v>
      </c>
      <c r="AE100" s="247">
        <v>8</v>
      </c>
      <c r="AF100" s="247">
        <v>10</v>
      </c>
      <c r="AG100" s="247">
        <v>20</v>
      </c>
      <c r="AH100" s="247">
        <v>8</v>
      </c>
      <c r="AI100" s="247">
        <v>10</v>
      </c>
      <c r="AJ100" s="247">
        <v>10</v>
      </c>
      <c r="AK100" s="247">
        <v>8</v>
      </c>
      <c r="AL100" s="247">
        <v>10</v>
      </c>
      <c r="AM100" s="247">
        <v>8</v>
      </c>
      <c r="AN100" s="247">
        <v>8</v>
      </c>
      <c r="AO100" s="247">
        <v>10</v>
      </c>
      <c r="AP100" s="247">
        <v>8</v>
      </c>
      <c r="AQ100" s="247">
        <v>8</v>
      </c>
      <c r="AR100" s="247">
        <v>8</v>
      </c>
      <c r="AS100" s="247">
        <v>10</v>
      </c>
      <c r="AT100" s="247">
        <v>8</v>
      </c>
      <c r="AU100" s="247">
        <v>8</v>
      </c>
      <c r="AV100" s="247">
        <v>8</v>
      </c>
    </row>
    <row r="101" spans="1:48" ht="110.25" hidden="1" x14ac:dyDescent="0.25">
      <c r="A101" s="153">
        <v>98</v>
      </c>
      <c r="B101" s="153" t="s">
        <v>161</v>
      </c>
      <c r="C101" s="154" t="s">
        <v>138</v>
      </c>
      <c r="D101" s="154" t="s">
        <v>493</v>
      </c>
      <c r="E101" s="154" t="s">
        <v>494</v>
      </c>
      <c r="F101" s="154" t="s">
        <v>165</v>
      </c>
      <c r="G101" s="297" t="s">
        <v>145</v>
      </c>
      <c r="H101" s="265">
        <v>0</v>
      </c>
      <c r="I101" s="265"/>
      <c r="J101" s="266">
        <v>115</v>
      </c>
      <c r="K101" s="266">
        <v>9</v>
      </c>
      <c r="L101" s="266">
        <v>7</v>
      </c>
      <c r="M101" s="266">
        <v>7</v>
      </c>
      <c r="N101" s="266">
        <v>12</v>
      </c>
      <c r="O101" s="266">
        <v>2</v>
      </c>
      <c r="P101" s="266">
        <v>6</v>
      </c>
      <c r="Q101" s="266">
        <v>4</v>
      </c>
      <c r="R101" s="266">
        <v>6</v>
      </c>
      <c r="S101" s="266">
        <v>48</v>
      </c>
      <c r="T101" s="266">
        <v>9</v>
      </c>
      <c r="U101" s="266">
        <v>5</v>
      </c>
      <c r="V101" s="266">
        <v>8</v>
      </c>
      <c r="W101" s="266">
        <v>13</v>
      </c>
      <c r="X101" s="266">
        <v>11</v>
      </c>
      <c r="Y101" s="266">
        <v>4</v>
      </c>
      <c r="Z101" s="266">
        <v>10</v>
      </c>
      <c r="AA101" s="266">
        <v>9</v>
      </c>
      <c r="AB101" s="266">
        <v>61</v>
      </c>
      <c r="AC101" s="266">
        <v>8</v>
      </c>
      <c r="AD101" s="266">
        <v>8</v>
      </c>
      <c r="AE101" s="266">
        <v>7</v>
      </c>
      <c r="AF101" s="266">
        <v>17</v>
      </c>
      <c r="AG101" s="266">
        <v>20</v>
      </c>
      <c r="AH101" s="266">
        <v>4</v>
      </c>
      <c r="AI101" s="266">
        <v>7</v>
      </c>
      <c r="AJ101" s="266">
        <v>5</v>
      </c>
      <c r="AK101" s="266">
        <v>5</v>
      </c>
      <c r="AL101" s="266">
        <v>29</v>
      </c>
      <c r="AM101" s="266">
        <v>4</v>
      </c>
      <c r="AN101" s="266">
        <v>6</v>
      </c>
      <c r="AO101" s="266">
        <v>18</v>
      </c>
      <c r="AP101" s="266">
        <v>2</v>
      </c>
      <c r="AQ101" s="266">
        <v>6</v>
      </c>
      <c r="AR101" s="266">
        <v>3</v>
      </c>
      <c r="AS101" s="266">
        <v>19</v>
      </c>
      <c r="AT101" s="266">
        <v>4</v>
      </c>
      <c r="AU101" s="266">
        <v>4</v>
      </c>
      <c r="AV101" s="266">
        <v>8</v>
      </c>
    </row>
    <row r="102" spans="1:48" ht="110.25" hidden="1" x14ac:dyDescent="0.25">
      <c r="A102" s="153">
        <v>99</v>
      </c>
      <c r="B102" s="153" t="s">
        <v>161</v>
      </c>
      <c r="C102" s="154" t="s">
        <v>139</v>
      </c>
      <c r="D102" s="154" t="s">
        <v>495</v>
      </c>
      <c r="E102" s="154" t="s">
        <v>496</v>
      </c>
      <c r="F102" s="154" t="s">
        <v>165</v>
      </c>
      <c r="G102" s="297" t="s">
        <v>145</v>
      </c>
      <c r="H102" s="247">
        <v>0</v>
      </c>
      <c r="I102" s="247"/>
      <c r="J102" s="247">
        <v>10</v>
      </c>
      <c r="K102" s="247">
        <v>8</v>
      </c>
      <c r="L102" s="247">
        <v>8</v>
      </c>
      <c r="M102" s="247">
        <v>10</v>
      </c>
      <c r="N102" s="247">
        <v>8</v>
      </c>
      <c r="O102" s="247">
        <v>8</v>
      </c>
      <c r="P102" s="247">
        <v>8</v>
      </c>
      <c r="Q102" s="247">
        <v>8</v>
      </c>
      <c r="R102" s="247">
        <v>8</v>
      </c>
      <c r="S102" s="247">
        <v>10</v>
      </c>
      <c r="T102" s="247">
        <v>10</v>
      </c>
      <c r="U102" s="247">
        <v>8</v>
      </c>
      <c r="V102" s="247">
        <v>10</v>
      </c>
      <c r="W102" s="247">
        <v>10</v>
      </c>
      <c r="X102" s="247">
        <v>8</v>
      </c>
      <c r="Y102" s="247">
        <v>8</v>
      </c>
      <c r="Z102" s="247">
        <v>8</v>
      </c>
      <c r="AA102" s="247">
        <v>10</v>
      </c>
      <c r="AB102" s="247">
        <v>20</v>
      </c>
      <c r="AC102" s="247">
        <v>8</v>
      </c>
      <c r="AD102" s="247">
        <v>8</v>
      </c>
      <c r="AE102" s="247">
        <v>8</v>
      </c>
      <c r="AF102" s="247">
        <v>10</v>
      </c>
      <c r="AG102" s="247">
        <v>20</v>
      </c>
      <c r="AH102" s="247">
        <v>8</v>
      </c>
      <c r="AI102" s="247">
        <v>10</v>
      </c>
      <c r="AJ102" s="247">
        <v>10</v>
      </c>
      <c r="AK102" s="247">
        <v>8</v>
      </c>
      <c r="AL102" s="247">
        <v>10</v>
      </c>
      <c r="AM102" s="247">
        <v>8</v>
      </c>
      <c r="AN102" s="247">
        <v>8</v>
      </c>
      <c r="AO102" s="247">
        <v>10</v>
      </c>
      <c r="AP102" s="247">
        <v>8</v>
      </c>
      <c r="AQ102" s="247">
        <v>8</v>
      </c>
      <c r="AR102" s="247">
        <v>8</v>
      </c>
      <c r="AS102" s="247">
        <v>10</v>
      </c>
      <c r="AT102" s="247">
        <v>8</v>
      </c>
      <c r="AU102" s="247">
        <v>8</v>
      </c>
      <c r="AV102" s="247">
        <v>8</v>
      </c>
    </row>
    <row r="103" spans="1:48" ht="94.5" hidden="1" x14ac:dyDescent="0.25">
      <c r="A103" s="153">
        <v>100</v>
      </c>
      <c r="B103" s="153" t="s">
        <v>161</v>
      </c>
      <c r="C103" s="154" t="s">
        <v>140</v>
      </c>
      <c r="D103" s="154" t="s">
        <v>497</v>
      </c>
      <c r="E103" s="154" t="s">
        <v>498</v>
      </c>
      <c r="F103" s="154" t="s">
        <v>165</v>
      </c>
      <c r="G103" s="297" t="s">
        <v>145</v>
      </c>
      <c r="H103" s="247">
        <v>0</v>
      </c>
      <c r="I103" s="247"/>
      <c r="J103" s="247">
        <v>1053.0800849339978</v>
      </c>
      <c r="K103" s="247">
        <v>83.30987712574759</v>
      </c>
      <c r="L103" s="247">
        <v>61.112067609610513</v>
      </c>
      <c r="M103" s="247">
        <v>443.74</v>
      </c>
      <c r="N103" s="247">
        <v>111.87423630372156</v>
      </c>
      <c r="O103" s="247">
        <v>60.056650285990493</v>
      </c>
      <c r="P103" s="247">
        <v>53.962466385087843</v>
      </c>
      <c r="Q103" s="247">
        <v>35.679914682379852</v>
      </c>
      <c r="R103" s="247">
        <v>52.70277474076719</v>
      </c>
      <c r="S103" s="247">
        <v>13.001296748154628</v>
      </c>
      <c r="T103" s="247">
        <v>69.860626429108521</v>
      </c>
      <c r="U103" s="247">
        <v>38.296502616515504</v>
      </c>
      <c r="V103" s="247">
        <v>62.250111259457036</v>
      </c>
      <c r="W103" s="247">
        <v>100.53333333333335</v>
      </c>
      <c r="X103" s="247">
        <v>105.09913800048336</v>
      </c>
      <c r="Y103" s="247">
        <v>36.939606326700499</v>
      </c>
      <c r="Z103" s="247">
        <v>96.179159329888421</v>
      </c>
      <c r="AA103" s="247">
        <v>57.13333333333334</v>
      </c>
      <c r="AB103" s="247">
        <v>471.51664976090427</v>
      </c>
      <c r="AC103" s="247">
        <v>61.900633724580977</v>
      </c>
      <c r="AD103" s="247">
        <v>62.283431386755531</v>
      </c>
      <c r="AE103" s="247">
        <v>51.204816693232885</v>
      </c>
      <c r="AF103" s="247">
        <v>130.061135101193</v>
      </c>
      <c r="AG103" s="247">
        <v>160.40624280650056</v>
      </c>
      <c r="AH103" s="247">
        <v>31.905621288154315</v>
      </c>
      <c r="AI103" s="247">
        <v>54.785952150760394</v>
      </c>
      <c r="AJ103" s="247">
        <v>42.662791768334785</v>
      </c>
      <c r="AK103" s="247">
        <v>40.760162975921915</v>
      </c>
      <c r="AL103" s="247">
        <v>215.06194282945739</v>
      </c>
      <c r="AM103" s="247">
        <v>31.175314922480624</v>
      </c>
      <c r="AN103" s="247">
        <v>44.213178294573645</v>
      </c>
      <c r="AO103" s="247">
        <v>141.56592592592588</v>
      </c>
      <c r="AP103" s="247">
        <v>15.904025290425547</v>
      </c>
      <c r="AQ103" s="247">
        <v>58.524592880735653</v>
      </c>
      <c r="AR103" s="247">
        <v>23.900740740740741</v>
      </c>
      <c r="AS103" s="247">
        <v>178.33148197166557</v>
      </c>
      <c r="AT103" s="247">
        <v>30.879468145914608</v>
      </c>
      <c r="AU103" s="247">
        <v>32.922211352921096</v>
      </c>
      <c r="AV103" s="247">
        <v>70.883189283124835</v>
      </c>
    </row>
    <row r="104" spans="1:48" ht="110.25" hidden="1" x14ac:dyDescent="0.25">
      <c r="A104" s="153">
        <v>101</v>
      </c>
      <c r="B104" s="153" t="s">
        <v>161</v>
      </c>
      <c r="C104" s="154" t="s">
        <v>141</v>
      </c>
      <c r="D104" s="154" t="s">
        <v>499</v>
      </c>
      <c r="E104" s="154" t="s">
        <v>500</v>
      </c>
      <c r="F104" s="153" t="s">
        <v>165</v>
      </c>
      <c r="G104" s="297" t="s">
        <v>145</v>
      </c>
      <c r="H104" s="154">
        <v>0</v>
      </c>
      <c r="I104" s="154"/>
      <c r="J104" s="247">
        <v>3159.2402548019932</v>
      </c>
      <c r="K104" s="247">
        <v>249.9296313772428</v>
      </c>
      <c r="L104" s="247">
        <v>183.33620282883155</v>
      </c>
      <c r="M104" s="247">
        <v>1331.22</v>
      </c>
      <c r="N104" s="247">
        <v>335.62270891116464</v>
      </c>
      <c r="O104" s="247">
        <v>180.16995085797146</v>
      </c>
      <c r="P104" s="247">
        <v>161.88739915526355</v>
      </c>
      <c r="Q104" s="247">
        <v>107.03974404713954</v>
      </c>
      <c r="R104" s="247">
        <v>158.10832422230158</v>
      </c>
      <c r="S104" s="247">
        <v>39.003890244463882</v>
      </c>
      <c r="T104" s="247">
        <v>139.72125285821704</v>
      </c>
      <c r="U104" s="247">
        <v>76.593005233031008</v>
      </c>
      <c r="V104" s="247">
        <v>124.50022251891407</v>
      </c>
      <c r="W104" s="247">
        <v>100.53333333333335</v>
      </c>
      <c r="X104" s="247">
        <v>105.09913800048336</v>
      </c>
      <c r="Y104" s="247">
        <v>36.939606326700499</v>
      </c>
      <c r="Z104" s="247">
        <v>96.179159329888421</v>
      </c>
      <c r="AA104" s="247">
        <v>171.4</v>
      </c>
      <c r="AB104" s="247">
        <v>1414.5499492827128</v>
      </c>
      <c r="AC104" s="247">
        <v>185.70190117374293</v>
      </c>
      <c r="AD104" s="247">
        <v>186.85029416026657</v>
      </c>
      <c r="AE104" s="247">
        <v>153.61445007969866</v>
      </c>
      <c r="AF104" s="247">
        <v>390.18340530357904</v>
      </c>
      <c r="AG104" s="247">
        <v>320.81248561300112</v>
      </c>
      <c r="AH104" s="247">
        <v>63.811242576308629</v>
      </c>
      <c r="AI104" s="247">
        <v>109.57190430152079</v>
      </c>
      <c r="AJ104" s="247">
        <v>85.325583536669569</v>
      </c>
      <c r="AK104" s="247">
        <v>81.52032595184383</v>
      </c>
      <c r="AL104" s="247">
        <v>430.12388565891479</v>
      </c>
      <c r="AM104" s="247">
        <v>62.350629844961247</v>
      </c>
      <c r="AN104" s="247">
        <v>88.426356589147289</v>
      </c>
      <c r="AO104" s="247">
        <v>141.76637856624967</v>
      </c>
      <c r="AP104" s="247">
        <v>424.69777777777767</v>
      </c>
      <c r="AQ104" s="247">
        <v>47.712075871276646</v>
      </c>
      <c r="AR104" s="247">
        <v>175.57377864220697</v>
      </c>
      <c r="AS104" s="247">
        <v>71.702222222222218</v>
      </c>
      <c r="AT104" s="247">
        <v>356.66296394333114</v>
      </c>
      <c r="AU104" s="247">
        <v>61.758936291829215</v>
      </c>
      <c r="AV104" s="247">
        <v>65.844422705842192</v>
      </c>
    </row>
    <row r="105" spans="1:48" ht="63" hidden="1" x14ac:dyDescent="0.25">
      <c r="C105" s="303" t="s">
        <v>468</v>
      </c>
      <c r="D105" s="303" t="s">
        <v>468</v>
      </c>
      <c r="E105" s="304" t="s">
        <v>469</v>
      </c>
      <c r="F105" s="305" t="s">
        <v>470</v>
      </c>
      <c r="G105" s="306" t="s">
        <v>471</v>
      </c>
      <c r="H105" s="130">
        <v>0</v>
      </c>
      <c r="I105" s="130"/>
      <c r="J105" s="130">
        <v>1092</v>
      </c>
      <c r="K105" s="130">
        <v>86</v>
      </c>
      <c r="L105" s="130">
        <v>63</v>
      </c>
      <c r="M105" s="130">
        <v>62</v>
      </c>
      <c r="N105" s="130">
        <v>116</v>
      </c>
      <c r="O105" s="130">
        <v>12</v>
      </c>
      <c r="P105" s="130">
        <v>56</v>
      </c>
      <c r="Q105" s="130">
        <v>37</v>
      </c>
      <c r="R105" s="130">
        <v>55</v>
      </c>
      <c r="S105" s="130">
        <v>460</v>
      </c>
      <c r="T105" s="130">
        <v>65</v>
      </c>
      <c r="U105" s="130">
        <v>36</v>
      </c>
      <c r="V105" s="130">
        <v>58</v>
      </c>
      <c r="W105" s="130">
        <v>98</v>
      </c>
      <c r="X105" s="130">
        <v>109</v>
      </c>
      <c r="Y105" s="130">
        <v>38</v>
      </c>
      <c r="Z105" s="130">
        <v>100</v>
      </c>
      <c r="AA105" s="130">
        <v>65</v>
      </c>
      <c r="AB105" s="130">
        <v>451</v>
      </c>
      <c r="AC105" s="130">
        <v>59</v>
      </c>
      <c r="AD105" s="130">
        <v>60</v>
      </c>
      <c r="AE105" s="130">
        <v>49</v>
      </c>
      <c r="AF105" s="130">
        <v>124</v>
      </c>
      <c r="AG105" s="130">
        <v>150</v>
      </c>
      <c r="AH105" s="130">
        <v>30</v>
      </c>
      <c r="AI105" s="130">
        <v>51</v>
      </c>
      <c r="AJ105" s="130">
        <v>40</v>
      </c>
      <c r="AK105" s="130">
        <v>38</v>
      </c>
      <c r="AL105" s="130">
        <v>203</v>
      </c>
      <c r="AM105" s="130">
        <v>29</v>
      </c>
      <c r="AN105" s="130">
        <v>42</v>
      </c>
      <c r="AO105" s="130">
        <v>151</v>
      </c>
      <c r="AP105" s="130">
        <v>15</v>
      </c>
      <c r="AQ105" s="130">
        <v>61</v>
      </c>
      <c r="AR105" s="130">
        <v>25</v>
      </c>
      <c r="AS105" s="322">
        <v>243</v>
      </c>
      <c r="AT105" s="322">
        <v>2</v>
      </c>
      <c r="AU105" s="322">
        <v>6</v>
      </c>
      <c r="AV105" s="322">
        <v>73</v>
      </c>
    </row>
    <row r="106" spans="1:48" ht="78.75" hidden="1" x14ac:dyDescent="0.25">
      <c r="C106" s="303" t="s">
        <v>472</v>
      </c>
      <c r="D106" s="303" t="s">
        <v>472</v>
      </c>
      <c r="E106" s="304" t="s">
        <v>473</v>
      </c>
      <c r="F106" s="305" t="s">
        <v>470</v>
      </c>
      <c r="G106" s="307" t="s">
        <v>471</v>
      </c>
      <c r="H106" s="128">
        <v>0</v>
      </c>
      <c r="I106" s="128"/>
      <c r="J106" s="128">
        <v>628</v>
      </c>
      <c r="K106" s="128">
        <v>50</v>
      </c>
      <c r="L106" s="128">
        <v>36</v>
      </c>
      <c r="M106" s="128">
        <v>36</v>
      </c>
      <c r="N106" s="128">
        <v>67</v>
      </c>
      <c r="O106" s="128">
        <v>7</v>
      </c>
      <c r="P106" s="128">
        <v>32</v>
      </c>
      <c r="Q106" s="128">
        <v>21</v>
      </c>
      <c r="R106" s="128">
        <v>31</v>
      </c>
      <c r="S106" s="128">
        <v>265</v>
      </c>
      <c r="T106" s="128">
        <v>37</v>
      </c>
      <c r="U106" s="128">
        <v>21</v>
      </c>
      <c r="V106" s="128">
        <v>33</v>
      </c>
      <c r="W106" s="128">
        <v>57</v>
      </c>
      <c r="X106" s="128">
        <v>63</v>
      </c>
      <c r="Y106" s="128">
        <v>22</v>
      </c>
      <c r="Z106" s="128">
        <v>57</v>
      </c>
      <c r="AA106" s="128">
        <v>39</v>
      </c>
      <c r="AB106" s="128">
        <v>260</v>
      </c>
      <c r="AC106" s="128">
        <v>34</v>
      </c>
      <c r="AD106" s="128">
        <v>34</v>
      </c>
      <c r="AE106" s="128">
        <v>28</v>
      </c>
      <c r="AF106" s="128">
        <v>72</v>
      </c>
      <c r="AG106" s="128">
        <v>86</v>
      </c>
      <c r="AH106" s="128">
        <v>17</v>
      </c>
      <c r="AI106" s="128">
        <v>29</v>
      </c>
      <c r="AJ106" s="128">
        <v>23</v>
      </c>
      <c r="AK106" s="128">
        <v>22</v>
      </c>
      <c r="AL106" s="128">
        <v>118</v>
      </c>
      <c r="AM106" s="128">
        <v>17</v>
      </c>
      <c r="AN106" s="128">
        <v>24</v>
      </c>
      <c r="AO106" s="128">
        <v>83</v>
      </c>
      <c r="AP106" s="128">
        <v>9</v>
      </c>
      <c r="AQ106" s="128">
        <v>35</v>
      </c>
      <c r="AR106" s="128">
        <v>14</v>
      </c>
      <c r="AS106" s="128">
        <v>106</v>
      </c>
      <c r="AT106" s="128">
        <v>18</v>
      </c>
      <c r="AU106" s="128">
        <v>20</v>
      </c>
      <c r="AV106" s="128">
        <v>42</v>
      </c>
    </row>
    <row r="107" spans="1:48" ht="63" hidden="1" x14ac:dyDescent="0.25">
      <c r="C107" s="303" t="s">
        <v>474</v>
      </c>
      <c r="D107" s="303" t="s">
        <v>474</v>
      </c>
      <c r="E107" s="304" t="s">
        <v>475</v>
      </c>
      <c r="F107" s="305" t="s">
        <v>470</v>
      </c>
      <c r="G107" s="307" t="s">
        <v>471</v>
      </c>
      <c r="H107" s="130">
        <v>0</v>
      </c>
      <c r="I107" s="130"/>
      <c r="J107" s="131">
        <v>810</v>
      </c>
      <c r="K107" s="131">
        <v>64</v>
      </c>
      <c r="L107" s="131">
        <v>47</v>
      </c>
      <c r="M107" s="131">
        <v>46</v>
      </c>
      <c r="N107" s="131">
        <v>86</v>
      </c>
      <c r="O107" s="131">
        <v>9</v>
      </c>
      <c r="P107" s="131">
        <v>42</v>
      </c>
      <c r="Q107" s="131">
        <v>27</v>
      </c>
      <c r="R107" s="131">
        <v>41</v>
      </c>
      <c r="S107" s="131">
        <v>341</v>
      </c>
      <c r="T107" s="131">
        <v>48</v>
      </c>
      <c r="U107" s="131">
        <v>26</v>
      </c>
      <c r="V107" s="131">
        <v>42</v>
      </c>
      <c r="W107" s="131">
        <v>69</v>
      </c>
      <c r="X107" s="131">
        <v>81</v>
      </c>
      <c r="Y107" s="131">
        <v>28</v>
      </c>
      <c r="Z107" s="131">
        <v>74</v>
      </c>
      <c r="AA107" s="131">
        <v>48</v>
      </c>
      <c r="AB107" s="131">
        <v>330</v>
      </c>
      <c r="AC107" s="131">
        <v>43</v>
      </c>
      <c r="AD107" s="131">
        <v>44</v>
      </c>
      <c r="AE107" s="131">
        <v>36</v>
      </c>
      <c r="AF107" s="131">
        <v>91</v>
      </c>
      <c r="AG107" s="131">
        <v>109</v>
      </c>
      <c r="AH107" s="131">
        <v>22</v>
      </c>
      <c r="AI107" s="131">
        <v>37</v>
      </c>
      <c r="AJ107" s="131">
        <v>29</v>
      </c>
      <c r="AK107" s="131">
        <v>28</v>
      </c>
      <c r="AL107" s="131">
        <v>141</v>
      </c>
      <c r="AM107" s="131">
        <v>20</v>
      </c>
      <c r="AN107" s="131">
        <v>29</v>
      </c>
      <c r="AO107" s="131">
        <v>115</v>
      </c>
      <c r="AP107" s="131">
        <v>11</v>
      </c>
      <c r="AQ107" s="131">
        <v>45</v>
      </c>
      <c r="AR107" s="131">
        <v>19</v>
      </c>
      <c r="AS107" s="131">
        <v>137</v>
      </c>
      <c r="AT107" s="131">
        <v>24</v>
      </c>
      <c r="AU107" s="131">
        <v>25</v>
      </c>
      <c r="AV107" s="131">
        <v>55</v>
      </c>
    </row>
    <row r="108" spans="1:48" ht="78.75" hidden="1" x14ac:dyDescent="0.25">
      <c r="C108" s="308" t="s">
        <v>262</v>
      </c>
      <c r="D108" s="309" t="s">
        <v>263</v>
      </c>
      <c r="E108" s="310" t="s">
        <v>165</v>
      </c>
      <c r="F108" s="309" t="s">
        <v>264</v>
      </c>
      <c r="G108" s="311" t="s">
        <v>265</v>
      </c>
      <c r="H108" s="184">
        <v>320</v>
      </c>
      <c r="I108" s="176">
        <v>80</v>
      </c>
      <c r="J108" s="184">
        <v>80</v>
      </c>
      <c r="K108" s="184">
        <v>0</v>
      </c>
      <c r="L108" s="184">
        <v>0</v>
      </c>
      <c r="M108" s="184">
        <v>0</v>
      </c>
      <c r="N108" s="184">
        <v>0</v>
      </c>
      <c r="O108" s="184">
        <v>0</v>
      </c>
      <c r="P108" s="184">
        <v>0</v>
      </c>
      <c r="Q108" s="184">
        <v>0</v>
      </c>
      <c r="R108" s="184">
        <v>0</v>
      </c>
      <c r="S108" s="184">
        <v>0</v>
      </c>
      <c r="T108" s="184">
        <v>50</v>
      </c>
      <c r="U108" s="184">
        <v>0</v>
      </c>
      <c r="V108" s="184">
        <v>0</v>
      </c>
      <c r="W108" s="184">
        <v>30</v>
      </c>
      <c r="X108" s="184">
        <v>0</v>
      </c>
      <c r="Y108" s="184">
        <v>0</v>
      </c>
      <c r="Z108" s="184">
        <v>0</v>
      </c>
      <c r="AA108" s="184">
        <v>0</v>
      </c>
      <c r="AB108" s="184">
        <v>70</v>
      </c>
      <c r="AC108" s="184">
        <v>0</v>
      </c>
      <c r="AD108" s="184">
        <v>0</v>
      </c>
      <c r="AE108" s="184">
        <v>0</v>
      </c>
      <c r="AF108" s="184">
        <v>0</v>
      </c>
      <c r="AG108" s="184">
        <v>50</v>
      </c>
      <c r="AH108" s="184">
        <v>0</v>
      </c>
      <c r="AI108" s="184">
        <v>0</v>
      </c>
      <c r="AJ108" s="184">
        <v>0</v>
      </c>
      <c r="AK108" s="184">
        <v>0</v>
      </c>
      <c r="AL108" s="184">
        <v>0</v>
      </c>
      <c r="AM108" s="184">
        <v>0</v>
      </c>
      <c r="AN108" s="184">
        <v>0</v>
      </c>
      <c r="AO108" s="184">
        <v>30</v>
      </c>
      <c r="AP108" s="184">
        <v>0</v>
      </c>
      <c r="AQ108" s="184">
        <v>0</v>
      </c>
      <c r="AR108" s="184">
        <v>0</v>
      </c>
      <c r="AS108" s="184">
        <v>20</v>
      </c>
      <c r="AT108" s="184">
        <v>0</v>
      </c>
      <c r="AU108" s="184">
        <v>0</v>
      </c>
      <c r="AV108" s="184">
        <v>0</v>
      </c>
    </row>
    <row r="109" spans="1:48" ht="78.75" hidden="1" x14ac:dyDescent="0.25">
      <c r="C109" s="235" t="s">
        <v>442</v>
      </c>
      <c r="D109" s="309" t="s">
        <v>443</v>
      </c>
      <c r="E109" s="312" t="s">
        <v>444</v>
      </c>
      <c r="F109" s="313" t="s">
        <v>445</v>
      </c>
      <c r="G109" s="314" t="s">
        <v>446</v>
      </c>
      <c r="H109" s="233"/>
      <c r="I109" s="233"/>
      <c r="J109" s="129">
        <v>1200</v>
      </c>
      <c r="K109" s="129"/>
      <c r="L109" s="129"/>
      <c r="M109" s="129"/>
      <c r="N109" s="129"/>
      <c r="O109" s="129"/>
      <c r="P109" s="129"/>
      <c r="Q109" s="129"/>
      <c r="R109" s="129"/>
      <c r="S109" s="129"/>
      <c r="T109" s="129">
        <v>700</v>
      </c>
      <c r="U109" s="129"/>
      <c r="V109" s="129">
        <v>200</v>
      </c>
      <c r="W109" s="129">
        <v>500</v>
      </c>
      <c r="X109" s="129"/>
      <c r="Y109" s="129"/>
      <c r="Z109" s="129"/>
      <c r="AA109" s="129"/>
      <c r="AB109" s="129">
        <v>800</v>
      </c>
      <c r="AC109" s="129"/>
      <c r="AD109" s="129"/>
      <c r="AE109" s="129"/>
      <c r="AF109" s="129"/>
      <c r="AG109" s="129">
        <v>800</v>
      </c>
      <c r="AH109" s="129"/>
      <c r="AI109" s="129"/>
      <c r="AJ109" s="129"/>
      <c r="AK109" s="129"/>
      <c r="AL109" s="129">
        <v>600</v>
      </c>
      <c r="AM109" s="129"/>
      <c r="AN109" s="129"/>
      <c r="AO109" s="129">
        <v>600</v>
      </c>
      <c r="AP109" s="129"/>
      <c r="AQ109" s="129"/>
      <c r="AR109" s="129"/>
      <c r="AS109" s="129">
        <v>600</v>
      </c>
      <c r="AT109" s="129"/>
      <c r="AU109" s="129"/>
      <c r="AV109" s="129"/>
    </row>
    <row r="110" spans="1:48" ht="94.5" hidden="1" x14ac:dyDescent="0.25">
      <c r="C110" s="310" t="s">
        <v>434</v>
      </c>
      <c r="D110" s="309" t="s">
        <v>435</v>
      </c>
      <c r="E110" s="313" t="s">
        <v>436</v>
      </c>
      <c r="F110" s="313" t="s">
        <v>437</v>
      </c>
      <c r="G110" s="315" t="s">
        <v>433</v>
      </c>
      <c r="H110" s="233"/>
      <c r="I110" s="233"/>
      <c r="J110" s="129">
        <v>2500</v>
      </c>
      <c r="K110" s="129"/>
      <c r="L110" s="129"/>
      <c r="M110" s="129"/>
      <c r="N110" s="129"/>
      <c r="O110" s="129"/>
      <c r="P110" s="129"/>
      <c r="Q110" s="129"/>
      <c r="R110" s="129"/>
      <c r="S110" s="129"/>
      <c r="T110" s="129">
        <v>1000</v>
      </c>
      <c r="U110" s="129"/>
      <c r="V110" s="129">
        <v>500</v>
      </c>
      <c r="W110" s="129">
        <v>1000</v>
      </c>
      <c r="X110" s="129"/>
      <c r="Y110" s="129"/>
      <c r="Z110" s="129"/>
      <c r="AA110" s="129"/>
      <c r="AB110" s="129">
        <v>2000</v>
      </c>
      <c r="AC110" s="129"/>
      <c r="AD110" s="129"/>
      <c r="AE110" s="129"/>
      <c r="AF110" s="129"/>
      <c r="AG110" s="129">
        <v>2000</v>
      </c>
      <c r="AH110" s="129"/>
      <c r="AI110" s="129"/>
      <c r="AJ110" s="129"/>
      <c r="AK110" s="129"/>
      <c r="AL110" s="129">
        <v>1000</v>
      </c>
      <c r="AM110" s="129"/>
      <c r="AN110" s="129"/>
      <c r="AO110" s="129">
        <v>1000</v>
      </c>
      <c r="AP110" s="129"/>
      <c r="AQ110" s="129"/>
      <c r="AR110" s="129"/>
      <c r="AS110" s="129">
        <v>1000</v>
      </c>
      <c r="AT110" s="129"/>
      <c r="AU110" s="129"/>
      <c r="AV110" s="129"/>
    </row>
    <row r="111" spans="1:48" ht="283.5" hidden="1" x14ac:dyDescent="0.25">
      <c r="C111" s="309" t="s">
        <v>429</v>
      </c>
      <c r="D111" s="309" t="s">
        <v>430</v>
      </c>
      <c r="E111" s="309" t="s">
        <v>431</v>
      </c>
      <c r="F111" s="309" t="s">
        <v>432</v>
      </c>
      <c r="G111" s="315" t="s">
        <v>433</v>
      </c>
      <c r="H111" s="233"/>
      <c r="I111" s="233"/>
      <c r="J111" s="144"/>
      <c r="K111" s="129"/>
      <c r="L111" s="129"/>
      <c r="M111" s="129"/>
      <c r="N111" s="129"/>
      <c r="O111" s="129"/>
      <c r="P111" s="129"/>
      <c r="Q111" s="129"/>
      <c r="R111" s="129"/>
      <c r="S111" s="129"/>
      <c r="T111" s="144"/>
      <c r="U111" s="129"/>
      <c r="V111" s="144"/>
      <c r="W111" s="144"/>
      <c r="X111" s="129"/>
      <c r="Y111" s="129"/>
      <c r="Z111" s="129"/>
      <c r="AA111" s="129"/>
      <c r="AB111" s="144"/>
      <c r="AC111" s="129"/>
      <c r="AD111" s="129"/>
      <c r="AE111" s="129"/>
      <c r="AF111" s="129"/>
      <c r="AG111" s="144"/>
      <c r="AH111" s="129"/>
      <c r="AI111" s="129"/>
      <c r="AJ111" s="129"/>
      <c r="AK111" s="129"/>
      <c r="AL111" s="144"/>
      <c r="AM111" s="129"/>
      <c r="AN111" s="129"/>
      <c r="AO111" s="144"/>
      <c r="AP111" s="129"/>
      <c r="AQ111" s="129"/>
      <c r="AR111" s="129"/>
      <c r="AS111" s="144"/>
      <c r="AT111" s="129"/>
      <c r="AU111" s="129"/>
      <c r="AV111" s="129"/>
    </row>
    <row r="112" spans="1:48" ht="94.5" hidden="1" x14ac:dyDescent="0.25">
      <c r="C112" s="310" t="s">
        <v>440</v>
      </c>
      <c r="D112" s="309" t="s">
        <v>436</v>
      </c>
      <c r="E112" s="313" t="s">
        <v>436</v>
      </c>
      <c r="F112" s="313" t="s">
        <v>441</v>
      </c>
      <c r="G112" s="315" t="s">
        <v>433</v>
      </c>
      <c r="H112" s="233"/>
      <c r="I112" s="233"/>
      <c r="J112" s="129">
        <v>800</v>
      </c>
      <c r="K112" s="129"/>
      <c r="L112" s="129"/>
      <c r="M112" s="129"/>
      <c r="N112" s="129"/>
      <c r="O112" s="129"/>
      <c r="P112" s="129"/>
      <c r="Q112" s="129"/>
      <c r="R112" s="129"/>
      <c r="S112" s="129"/>
      <c r="T112" s="129">
        <v>300</v>
      </c>
      <c r="U112" s="129"/>
      <c r="V112" s="129">
        <v>126</v>
      </c>
      <c r="W112" s="129">
        <v>350</v>
      </c>
      <c r="X112" s="129"/>
      <c r="Y112" s="129"/>
      <c r="Z112" s="129"/>
      <c r="AA112" s="129"/>
      <c r="AB112" s="129">
        <v>700</v>
      </c>
      <c r="AC112" s="129"/>
      <c r="AD112" s="129"/>
      <c r="AE112" s="129"/>
      <c r="AF112" s="129"/>
      <c r="AG112" s="129">
        <v>700</v>
      </c>
      <c r="AH112" s="129"/>
      <c r="AI112" s="129"/>
      <c r="AJ112" s="129"/>
      <c r="AK112" s="129"/>
      <c r="AL112" s="129">
        <v>350</v>
      </c>
      <c r="AM112" s="129"/>
      <c r="AN112" s="129"/>
      <c r="AO112" s="129">
        <v>350</v>
      </c>
      <c r="AP112" s="129"/>
      <c r="AQ112" s="129"/>
      <c r="AR112" s="129"/>
      <c r="AS112" s="129">
        <v>250</v>
      </c>
      <c r="AT112" s="129"/>
      <c r="AU112" s="129"/>
      <c r="AV112" s="129"/>
    </row>
    <row r="113" spans="3:48" ht="78.75" hidden="1" x14ac:dyDescent="0.25">
      <c r="C113" s="235" t="s">
        <v>438</v>
      </c>
      <c r="D113" s="309" t="s">
        <v>435</v>
      </c>
      <c r="E113" s="313" t="s">
        <v>436</v>
      </c>
      <c r="F113" s="313" t="s">
        <v>439</v>
      </c>
      <c r="G113" s="315" t="s">
        <v>433</v>
      </c>
      <c r="H113" s="233"/>
      <c r="I113" s="233"/>
      <c r="J113" s="129">
        <v>800</v>
      </c>
      <c r="K113" s="129"/>
      <c r="L113" s="129"/>
      <c r="M113" s="129"/>
      <c r="N113" s="129"/>
      <c r="O113" s="129"/>
      <c r="P113" s="129"/>
      <c r="Q113" s="129"/>
      <c r="R113" s="129"/>
      <c r="S113" s="129"/>
      <c r="T113" s="129">
        <v>300</v>
      </c>
      <c r="U113" s="129"/>
      <c r="V113" s="129">
        <v>126</v>
      </c>
      <c r="W113" s="129">
        <v>350</v>
      </c>
      <c r="X113" s="129"/>
      <c r="Y113" s="129"/>
      <c r="Z113" s="129"/>
      <c r="AA113" s="129"/>
      <c r="AB113" s="129">
        <v>700</v>
      </c>
      <c r="AC113" s="129"/>
      <c r="AD113" s="129"/>
      <c r="AE113" s="129"/>
      <c r="AF113" s="129"/>
      <c r="AG113" s="129">
        <v>700</v>
      </c>
      <c r="AH113" s="129"/>
      <c r="AI113" s="129"/>
      <c r="AJ113" s="129"/>
      <c r="AK113" s="129"/>
      <c r="AL113" s="129">
        <v>350</v>
      </c>
      <c r="AM113" s="129"/>
      <c r="AN113" s="129"/>
      <c r="AO113" s="129">
        <v>350</v>
      </c>
      <c r="AP113" s="129"/>
      <c r="AQ113" s="129"/>
      <c r="AR113" s="129"/>
      <c r="AS113" s="129">
        <v>250</v>
      </c>
      <c r="AT113" s="129"/>
      <c r="AU113" s="129"/>
      <c r="AV113" s="129"/>
    </row>
    <row r="114" spans="3:48" ht="63" hidden="1" x14ac:dyDescent="0.25">
      <c r="C114" s="309" t="s">
        <v>447</v>
      </c>
      <c r="D114" s="309" t="s">
        <v>448</v>
      </c>
      <c r="E114" s="313" t="s">
        <v>449</v>
      </c>
      <c r="F114" s="313" t="s">
        <v>450</v>
      </c>
      <c r="G114" s="314" t="s">
        <v>451</v>
      </c>
      <c r="H114" s="233"/>
      <c r="I114" s="233"/>
      <c r="J114" s="129">
        <v>300</v>
      </c>
      <c r="K114" s="129"/>
      <c r="L114" s="129"/>
      <c r="M114" s="129"/>
      <c r="N114" s="129"/>
      <c r="O114" s="129"/>
      <c r="P114" s="129"/>
      <c r="Q114" s="129"/>
      <c r="R114" s="129"/>
      <c r="S114" s="129"/>
      <c r="T114" s="129">
        <v>50</v>
      </c>
      <c r="U114" s="129"/>
      <c r="V114" s="129">
        <v>20</v>
      </c>
      <c r="W114" s="129">
        <v>50</v>
      </c>
      <c r="X114" s="129"/>
      <c r="Y114" s="129"/>
      <c r="Z114" s="129"/>
      <c r="AA114" s="129"/>
      <c r="AB114" s="129">
        <v>280</v>
      </c>
      <c r="AC114" s="129"/>
      <c r="AD114" s="129"/>
      <c r="AE114" s="129"/>
      <c r="AF114" s="129"/>
      <c r="AG114" s="129">
        <v>250</v>
      </c>
      <c r="AH114" s="129"/>
      <c r="AI114" s="129"/>
      <c r="AJ114" s="129"/>
      <c r="AK114" s="129"/>
      <c r="AL114" s="129">
        <v>30</v>
      </c>
      <c r="AM114" s="129"/>
      <c r="AN114" s="129"/>
      <c r="AO114" s="129">
        <v>30</v>
      </c>
      <c r="AP114" s="129"/>
      <c r="AQ114" s="129"/>
      <c r="AR114" s="129"/>
      <c r="AS114" s="129">
        <v>30</v>
      </c>
      <c r="AT114" s="129"/>
      <c r="AU114" s="129"/>
      <c r="AV114" s="129"/>
    </row>
    <row r="115" spans="3:48" ht="63" hidden="1" x14ac:dyDescent="0.25">
      <c r="C115" s="309" t="s">
        <v>452</v>
      </c>
      <c r="D115" s="309" t="s">
        <v>453</v>
      </c>
      <c r="E115" s="313" t="s">
        <v>454</v>
      </c>
      <c r="F115" s="313" t="s">
        <v>455</v>
      </c>
      <c r="G115" s="314" t="s">
        <v>451</v>
      </c>
      <c r="H115" s="233"/>
      <c r="I115" s="233"/>
      <c r="J115" s="129">
        <v>300</v>
      </c>
      <c r="K115" s="129"/>
      <c r="L115" s="129"/>
      <c r="M115" s="129"/>
      <c r="N115" s="129"/>
      <c r="O115" s="129"/>
      <c r="P115" s="129"/>
      <c r="Q115" s="129"/>
      <c r="R115" s="129"/>
      <c r="S115" s="129"/>
      <c r="T115" s="129">
        <v>50</v>
      </c>
      <c r="U115" s="129"/>
      <c r="V115" s="129">
        <v>20</v>
      </c>
      <c r="W115" s="129">
        <v>50</v>
      </c>
      <c r="X115" s="129"/>
      <c r="Y115" s="129"/>
      <c r="Z115" s="129"/>
      <c r="AA115" s="129"/>
      <c r="AB115" s="129">
        <v>280</v>
      </c>
      <c r="AC115" s="129"/>
      <c r="AD115" s="129"/>
      <c r="AE115" s="129"/>
      <c r="AF115" s="129"/>
      <c r="AG115" s="129">
        <v>250</v>
      </c>
      <c r="AH115" s="129"/>
      <c r="AI115" s="129"/>
      <c r="AJ115" s="129"/>
      <c r="AK115" s="129"/>
      <c r="AL115" s="129">
        <v>30</v>
      </c>
      <c r="AM115" s="129"/>
      <c r="AN115" s="129"/>
      <c r="AO115" s="129">
        <v>30</v>
      </c>
      <c r="AP115" s="129"/>
      <c r="AQ115" s="129"/>
      <c r="AR115" s="129"/>
      <c r="AS115" s="129">
        <v>30</v>
      </c>
      <c r="AT115" s="129"/>
      <c r="AU115" s="129"/>
      <c r="AV115" s="129"/>
    </row>
    <row r="116" spans="3:48" ht="63" hidden="1" x14ac:dyDescent="0.25">
      <c r="C116" s="316" t="s">
        <v>208</v>
      </c>
      <c r="D116" s="317" t="s">
        <v>209</v>
      </c>
      <c r="E116" s="318" t="s">
        <v>210</v>
      </c>
      <c r="F116" s="309" t="s">
        <v>211</v>
      </c>
      <c r="G116" s="319" t="s">
        <v>203</v>
      </c>
      <c r="H116" s="144">
        <v>12</v>
      </c>
      <c r="I116" s="144">
        <v>12</v>
      </c>
      <c r="J116" s="144">
        <v>12</v>
      </c>
      <c r="K116" s="144">
        <v>12</v>
      </c>
      <c r="L116" s="144">
        <v>12</v>
      </c>
      <c r="M116" s="144">
        <v>12</v>
      </c>
      <c r="N116" s="144">
        <v>12</v>
      </c>
      <c r="O116" s="144">
        <v>12</v>
      </c>
      <c r="P116" s="144">
        <v>12</v>
      </c>
      <c r="Q116" s="144">
        <v>12</v>
      </c>
      <c r="R116" s="144">
        <v>12</v>
      </c>
      <c r="S116" s="144">
        <v>12</v>
      </c>
      <c r="T116" s="144">
        <v>12</v>
      </c>
      <c r="U116" s="144">
        <v>12</v>
      </c>
      <c r="V116" s="144">
        <v>12</v>
      </c>
      <c r="W116" s="144">
        <v>12</v>
      </c>
      <c r="X116" s="144">
        <v>12</v>
      </c>
      <c r="Y116" s="144">
        <v>12</v>
      </c>
      <c r="Z116" s="144">
        <v>12</v>
      </c>
      <c r="AA116" s="144">
        <v>12</v>
      </c>
      <c r="AB116" s="144">
        <v>12</v>
      </c>
      <c r="AC116" s="144">
        <v>12</v>
      </c>
      <c r="AD116" s="144">
        <v>12</v>
      </c>
      <c r="AE116" s="144">
        <v>12</v>
      </c>
      <c r="AF116" s="144">
        <v>12</v>
      </c>
      <c r="AG116" s="144">
        <v>12</v>
      </c>
      <c r="AH116" s="144">
        <v>12</v>
      </c>
      <c r="AI116" s="144">
        <v>12</v>
      </c>
      <c r="AJ116" s="144">
        <v>12</v>
      </c>
      <c r="AK116" s="144">
        <v>12</v>
      </c>
      <c r="AL116" s="144">
        <v>12</v>
      </c>
      <c r="AM116" s="144">
        <v>12</v>
      </c>
      <c r="AN116" s="144">
        <v>12</v>
      </c>
      <c r="AO116" s="144">
        <v>12</v>
      </c>
      <c r="AP116" s="144">
        <v>12</v>
      </c>
      <c r="AQ116" s="144">
        <v>12</v>
      </c>
      <c r="AR116" s="144">
        <v>12</v>
      </c>
      <c r="AS116" s="144">
        <v>12</v>
      </c>
      <c r="AT116" s="144">
        <v>12</v>
      </c>
      <c r="AU116" s="144">
        <v>12</v>
      </c>
      <c r="AV116" s="144">
        <v>12</v>
      </c>
    </row>
    <row r="117" spans="3:48" ht="31.5" hidden="1" x14ac:dyDescent="0.25">
      <c r="C117" s="316" t="s">
        <v>199</v>
      </c>
      <c r="D117" s="317" t="s">
        <v>200</v>
      </c>
      <c r="E117" s="309" t="s">
        <v>201</v>
      </c>
      <c r="F117" s="309" t="s">
        <v>202</v>
      </c>
      <c r="G117" s="320" t="s">
        <v>203</v>
      </c>
      <c r="H117" s="144">
        <v>0</v>
      </c>
      <c r="I117" s="144">
        <v>0</v>
      </c>
      <c r="J117" s="144">
        <v>10</v>
      </c>
      <c r="K117" s="144">
        <v>2</v>
      </c>
      <c r="L117" s="144">
        <v>2</v>
      </c>
      <c r="M117" s="144">
        <v>4</v>
      </c>
      <c r="N117" s="144">
        <v>12</v>
      </c>
      <c r="O117" s="144">
        <v>2</v>
      </c>
      <c r="P117" s="144">
        <v>4</v>
      </c>
      <c r="Q117" s="144">
        <v>2</v>
      </c>
      <c r="R117" s="144">
        <v>4</v>
      </c>
      <c r="S117" s="144">
        <v>0</v>
      </c>
      <c r="T117" s="144">
        <v>12</v>
      </c>
      <c r="U117" s="144">
        <v>8</v>
      </c>
      <c r="V117" s="144">
        <v>8</v>
      </c>
      <c r="W117" s="144">
        <v>18</v>
      </c>
      <c r="X117" s="144">
        <v>6</v>
      </c>
      <c r="Y117" s="144">
        <v>4</v>
      </c>
      <c r="Z117" s="144">
        <v>6</v>
      </c>
      <c r="AA117" s="144">
        <v>2</v>
      </c>
      <c r="AB117" s="144">
        <v>8</v>
      </c>
      <c r="AC117" s="144">
        <v>4</v>
      </c>
      <c r="AD117" s="144">
        <v>6</v>
      </c>
      <c r="AE117" s="144">
        <v>6</v>
      </c>
      <c r="AF117" s="144">
        <v>12</v>
      </c>
      <c r="AG117" s="144">
        <v>12</v>
      </c>
      <c r="AH117" s="144">
        <v>4</v>
      </c>
      <c r="AI117" s="144">
        <v>8</v>
      </c>
      <c r="AJ117" s="144">
        <v>4</v>
      </c>
      <c r="AK117" s="144">
        <v>6</v>
      </c>
      <c r="AL117" s="144">
        <v>10</v>
      </c>
      <c r="AM117" s="144">
        <v>6</v>
      </c>
      <c r="AN117" s="144">
        <v>4</v>
      </c>
      <c r="AO117" s="144">
        <v>10</v>
      </c>
      <c r="AP117" s="144">
        <v>6</v>
      </c>
      <c r="AQ117" s="144">
        <v>8</v>
      </c>
      <c r="AR117" s="144">
        <v>2</v>
      </c>
      <c r="AS117" s="144">
        <v>6</v>
      </c>
      <c r="AT117" s="144">
        <v>0</v>
      </c>
      <c r="AU117" s="144">
        <v>2</v>
      </c>
      <c r="AV117" s="144">
        <v>0</v>
      </c>
    </row>
    <row r="118" spans="3:48" ht="63" hidden="1" x14ac:dyDescent="0.25">
      <c r="C118" s="316" t="s">
        <v>204</v>
      </c>
      <c r="D118" s="317" t="s">
        <v>205</v>
      </c>
      <c r="E118" s="321" t="s">
        <v>206</v>
      </c>
      <c r="F118" s="321" t="s">
        <v>207</v>
      </c>
      <c r="G118" s="320" t="s">
        <v>203</v>
      </c>
      <c r="H118" s="144">
        <v>0</v>
      </c>
      <c r="I118" s="144">
        <v>0</v>
      </c>
      <c r="J118" s="144">
        <v>240</v>
      </c>
      <c r="K118" s="144">
        <v>48</v>
      </c>
      <c r="L118" s="144">
        <v>48</v>
      </c>
      <c r="M118" s="144">
        <v>96</v>
      </c>
      <c r="N118" s="144">
        <v>288</v>
      </c>
      <c r="O118" s="144">
        <v>48</v>
      </c>
      <c r="P118" s="144">
        <v>96</v>
      </c>
      <c r="Q118" s="144">
        <v>120</v>
      </c>
      <c r="R118" s="144">
        <v>96</v>
      </c>
      <c r="S118" s="144">
        <v>0</v>
      </c>
      <c r="T118" s="144">
        <v>288</v>
      </c>
      <c r="U118" s="144">
        <v>192</v>
      </c>
      <c r="V118" s="144">
        <v>192</v>
      </c>
      <c r="W118" s="144">
        <v>432</v>
      </c>
      <c r="X118" s="144">
        <v>180</v>
      </c>
      <c r="Y118" s="144">
        <v>96</v>
      </c>
      <c r="Z118" s="144">
        <v>144</v>
      </c>
      <c r="AA118" s="144">
        <v>120</v>
      </c>
      <c r="AB118" s="144">
        <v>264</v>
      </c>
      <c r="AC118" s="144">
        <v>96</v>
      </c>
      <c r="AD118" s="144">
        <v>144</v>
      </c>
      <c r="AE118" s="144">
        <v>144</v>
      </c>
      <c r="AF118" s="144">
        <v>360</v>
      </c>
      <c r="AG118" s="144">
        <v>288</v>
      </c>
      <c r="AH118" s="144">
        <v>96</v>
      </c>
      <c r="AI118" s="144">
        <v>192</v>
      </c>
      <c r="AJ118" s="144">
        <v>96</v>
      </c>
      <c r="AK118" s="144">
        <v>144</v>
      </c>
      <c r="AL118" s="144">
        <v>240</v>
      </c>
      <c r="AM118" s="144">
        <v>246</v>
      </c>
      <c r="AN118" s="144">
        <v>96</v>
      </c>
      <c r="AO118" s="144">
        <v>276</v>
      </c>
      <c r="AP118" s="144">
        <v>144</v>
      </c>
      <c r="AQ118" s="144">
        <v>180</v>
      </c>
      <c r="AR118" s="144">
        <v>24</v>
      </c>
      <c r="AS118" s="144">
        <v>144</v>
      </c>
      <c r="AT118" s="144">
        <v>0</v>
      </c>
      <c r="AU118" s="144">
        <v>48</v>
      </c>
      <c r="AV118" s="144">
        <v>0</v>
      </c>
    </row>
  </sheetData>
  <autoFilter ref="A3:AW118" xr:uid="{00000000-0009-0000-0000-00001B000000}">
    <filterColumn colId="6">
      <filters>
        <filter val="ESAN"/>
        <filter val="ETAPA VIDA NIÑO"/>
      </filters>
    </filterColumn>
  </autoFilter>
  <mergeCells count="3">
    <mergeCell ref="A1:G2"/>
    <mergeCell ref="K1:AV2"/>
    <mergeCell ref="D76:D78"/>
  </mergeCells>
  <pageMargins left="0.11811023622047245" right="0.11811023622047245" top="0.15748031496062992" bottom="0.15748031496062992" header="0.31496062992125984" footer="0.31496062992125984"/>
  <pageSetup scale="5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S142"/>
  <sheetViews>
    <sheetView showGridLines="0" zoomScale="80" zoomScaleNormal="80" workbookViewId="0">
      <pane xSplit="3" ySplit="3" topLeftCell="D4" activePane="bottomRight" state="frozen"/>
      <selection activeCell="E15" sqref="E15"/>
      <selection pane="topRight" activeCell="E15" sqref="E15"/>
      <selection pane="bottomLeft" activeCell="E15" sqref="E15"/>
      <selection pane="bottomRight" activeCell="G45" sqref="G45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4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9" width="15.5703125" customWidth="1"/>
    <col min="50" max="55" width="10.7109375" customWidth="1"/>
    <col min="56" max="56" width="13" customWidth="1"/>
    <col min="57" max="57" width="15.85546875" customWidth="1"/>
    <col min="58" max="58" width="13.85546875" customWidth="1"/>
    <col min="59" max="59" width="13" customWidth="1"/>
    <col min="60" max="60" width="13.7109375" style="30" customWidth="1"/>
    <col min="61" max="61" width="9.42578125" style="31" customWidth="1"/>
    <col min="62" max="62" width="10.28515625" customWidth="1"/>
    <col min="63" max="63" width="9.5703125" customWidth="1"/>
    <col min="64" max="64" width="9.28515625" customWidth="1"/>
    <col min="65" max="65" width="9.140625" customWidth="1"/>
    <col min="66" max="66" width="8.140625" customWidth="1"/>
    <col min="67" max="68" width="11.42578125" customWidth="1"/>
    <col min="69" max="78" width="7.42578125" customWidth="1"/>
  </cols>
  <sheetData>
    <row r="1" spans="1:71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1" ht="24" thickBot="1" x14ac:dyDescent="0.4">
      <c r="B2" s="32"/>
      <c r="C2" s="101"/>
      <c r="H2" s="28"/>
      <c r="I2" s="28"/>
      <c r="L2" s="29"/>
      <c r="M2" s="1"/>
      <c r="N2" s="1"/>
      <c r="O2" s="52"/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3"/>
      <c r="BI2" s="34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pans="1:71" s="1" customFormat="1" ht="51.75" thickBot="1" x14ac:dyDescent="0.3">
      <c r="A3" s="45" t="s">
        <v>6</v>
      </c>
      <c r="B3" s="403" t="s">
        <v>58</v>
      </c>
      <c r="C3" s="42" t="s">
        <v>0</v>
      </c>
      <c r="D3" s="41" t="s">
        <v>92</v>
      </c>
      <c r="E3" s="41" t="s">
        <v>90</v>
      </c>
      <c r="F3" s="41" t="s">
        <v>736</v>
      </c>
      <c r="G3" s="41" t="s">
        <v>93</v>
      </c>
      <c r="H3" s="41" t="s">
        <v>94</v>
      </c>
      <c r="I3" s="41" t="s">
        <v>95</v>
      </c>
      <c r="J3" s="41" t="s">
        <v>96</v>
      </c>
      <c r="K3" s="41" t="s">
        <v>97</v>
      </c>
      <c r="L3" s="41" t="s">
        <v>98</v>
      </c>
      <c r="M3" s="41" t="s">
        <v>99</v>
      </c>
      <c r="N3" s="41" t="s">
        <v>100</v>
      </c>
      <c r="O3" s="41" t="s">
        <v>101</v>
      </c>
      <c r="P3" s="41" t="s">
        <v>91</v>
      </c>
      <c r="Q3" s="41" t="s">
        <v>67</v>
      </c>
      <c r="R3" s="41" t="s">
        <v>102</v>
      </c>
      <c r="S3" s="41" t="s">
        <v>103</v>
      </c>
      <c r="T3" s="41" t="s">
        <v>62</v>
      </c>
      <c r="U3" s="41" t="s">
        <v>104</v>
      </c>
      <c r="V3" s="41" t="s">
        <v>105</v>
      </c>
      <c r="W3" s="41" t="s">
        <v>106</v>
      </c>
      <c r="X3" s="41" t="s">
        <v>64</v>
      </c>
      <c r="Y3" s="41" t="s">
        <v>63</v>
      </c>
      <c r="Z3" s="41" t="s">
        <v>107</v>
      </c>
      <c r="AA3" s="41" t="s">
        <v>108</v>
      </c>
      <c r="AB3" s="41" t="s">
        <v>109</v>
      </c>
      <c r="AC3" s="41" t="s">
        <v>110</v>
      </c>
      <c r="AD3" s="41" t="s">
        <v>61</v>
      </c>
      <c r="AE3" s="41" t="s">
        <v>111</v>
      </c>
      <c r="AF3" s="41" t="s">
        <v>112</v>
      </c>
      <c r="AG3" s="41" t="s">
        <v>113</v>
      </c>
      <c r="AH3" s="41" t="s">
        <v>114</v>
      </c>
      <c r="AI3" s="41" t="s">
        <v>770</v>
      </c>
      <c r="AJ3" s="41" t="s">
        <v>65</v>
      </c>
      <c r="AK3" s="41" t="s">
        <v>115</v>
      </c>
      <c r="AL3" s="41" t="s">
        <v>116</v>
      </c>
      <c r="AM3" s="41" t="s">
        <v>60</v>
      </c>
      <c r="AN3" s="41" t="s">
        <v>117</v>
      </c>
      <c r="AO3" s="41" t="s">
        <v>118</v>
      </c>
      <c r="AP3" s="41" t="s">
        <v>119</v>
      </c>
      <c r="AQ3" s="41" t="s">
        <v>71</v>
      </c>
      <c r="AR3" s="41" t="s">
        <v>120</v>
      </c>
      <c r="AS3" s="41" t="s">
        <v>121</v>
      </c>
      <c r="AT3" s="41" t="s">
        <v>122</v>
      </c>
      <c r="AU3"/>
      <c r="AV3" s="39" t="str">
        <f>Config!D16</f>
        <v>HOSPITAL</v>
      </c>
      <c r="AW3" s="39" t="s">
        <v>581</v>
      </c>
      <c r="AX3" s="39" t="str">
        <f>Config!D17</f>
        <v>LLUILLUCUCHA</v>
      </c>
      <c r="AY3" s="39" t="str">
        <f>Config!D18</f>
        <v>JERILLO</v>
      </c>
      <c r="AZ3" s="39" t="str">
        <f>Config!D19</f>
        <v>YANTALO</v>
      </c>
      <c r="BA3" s="39" t="str">
        <f>Config!D20</f>
        <v>SORITOR</v>
      </c>
      <c r="BB3" s="39" t="str">
        <f>Config!D21</f>
        <v>JEPELACIO</v>
      </c>
      <c r="BC3" s="39" t="str">
        <f>Config!D22</f>
        <v>ROQUE</v>
      </c>
      <c r="BD3" s="39" t="str">
        <f>Config!D23</f>
        <v>CALZADA</v>
      </c>
      <c r="BE3" s="39" t="str">
        <f>Config!D24</f>
        <v>PUEBLO LIBRE</v>
      </c>
      <c r="BF3" s="40" t="str">
        <f>Config!D15</f>
        <v>RED MOYOBAMBA</v>
      </c>
      <c r="BH3" s="25" t="s">
        <v>59</v>
      </c>
      <c r="BI3" s="26" t="s">
        <v>60</v>
      </c>
      <c r="BJ3" s="27" t="s">
        <v>61</v>
      </c>
      <c r="BK3" s="27" t="s">
        <v>62</v>
      </c>
      <c r="BL3" s="27" t="s">
        <v>63</v>
      </c>
      <c r="BM3" s="27" t="s">
        <v>64</v>
      </c>
      <c r="BN3" s="27" t="s">
        <v>65</v>
      </c>
    </row>
    <row r="4" spans="1:71" x14ac:dyDescent="0.25">
      <c r="A4" s="401">
        <v>1</v>
      </c>
      <c r="B4" s="427" t="s">
        <v>501</v>
      </c>
      <c r="C4" s="428" t="s">
        <v>146</v>
      </c>
      <c r="D4" s="429">
        <v>0</v>
      </c>
      <c r="E4" s="429">
        <v>0</v>
      </c>
      <c r="F4" s="429">
        <v>0</v>
      </c>
      <c r="G4" s="429">
        <v>1</v>
      </c>
      <c r="H4" s="429">
        <v>0</v>
      </c>
      <c r="I4" s="429">
        <v>0</v>
      </c>
      <c r="J4" s="429">
        <v>0</v>
      </c>
      <c r="K4" s="429">
        <v>0</v>
      </c>
      <c r="L4" s="429">
        <v>0</v>
      </c>
      <c r="M4" s="429">
        <v>0</v>
      </c>
      <c r="N4" s="429">
        <v>0</v>
      </c>
      <c r="O4" s="429">
        <v>0</v>
      </c>
      <c r="P4" s="429">
        <v>0</v>
      </c>
      <c r="Q4" s="429">
        <v>0</v>
      </c>
      <c r="R4" s="429">
        <v>0</v>
      </c>
      <c r="S4" s="429">
        <v>0</v>
      </c>
      <c r="T4" s="429">
        <v>1</v>
      </c>
      <c r="U4" s="429">
        <v>0</v>
      </c>
      <c r="V4" s="429">
        <v>0</v>
      </c>
      <c r="W4" s="429">
        <v>0</v>
      </c>
      <c r="X4" s="429">
        <v>0</v>
      </c>
      <c r="Y4" s="429">
        <v>0</v>
      </c>
      <c r="Z4" s="429">
        <v>0</v>
      </c>
      <c r="AA4" s="429">
        <v>0</v>
      </c>
      <c r="AB4" s="429">
        <v>0</v>
      </c>
      <c r="AC4" s="429">
        <v>0</v>
      </c>
      <c r="AD4" s="429">
        <v>0</v>
      </c>
      <c r="AE4" s="429">
        <v>0</v>
      </c>
      <c r="AF4" s="429">
        <v>0</v>
      </c>
      <c r="AG4" s="429">
        <v>0</v>
      </c>
      <c r="AH4" s="429">
        <v>0</v>
      </c>
      <c r="AI4" s="429">
        <v>0</v>
      </c>
      <c r="AJ4" s="429">
        <v>0</v>
      </c>
      <c r="AK4" s="429">
        <v>0</v>
      </c>
      <c r="AL4" s="429">
        <v>0</v>
      </c>
      <c r="AM4" s="429">
        <v>0</v>
      </c>
      <c r="AN4" s="429">
        <v>0</v>
      </c>
      <c r="AO4" s="429">
        <v>0</v>
      </c>
      <c r="AP4" s="429">
        <v>0</v>
      </c>
      <c r="AQ4" s="429">
        <v>0</v>
      </c>
      <c r="AR4" s="429">
        <v>0</v>
      </c>
      <c r="AS4" s="429">
        <v>0</v>
      </c>
      <c r="AT4" s="429">
        <v>0</v>
      </c>
      <c r="AV4" s="37">
        <f>SUM(D4)</f>
        <v>0</v>
      </c>
      <c r="AW4" s="37">
        <f>+E4</f>
        <v>0</v>
      </c>
      <c r="AX4" s="37">
        <f>+SUM(G4:P4)</f>
        <v>1</v>
      </c>
      <c r="AY4" s="37">
        <f>+SUM(Q4:S4)</f>
        <v>0</v>
      </c>
      <c r="AZ4" s="37">
        <f t="shared" ref="AZ4" si="0">+SUM(T4:W4)</f>
        <v>1</v>
      </c>
      <c r="BA4" s="37">
        <f t="shared" ref="BA4" si="1">+SUM(X4:AC4)</f>
        <v>0</v>
      </c>
      <c r="BB4" s="37">
        <f t="shared" ref="BB4" si="2">+SUM(AD4:AH4)</f>
        <v>0</v>
      </c>
      <c r="BC4" s="37">
        <f t="shared" ref="BC4" si="3">+SUM(AJ4:AL4)</f>
        <v>0</v>
      </c>
      <c r="BD4" s="38">
        <f t="shared" ref="BD4" si="4">+SUM(AM4:AP4)</f>
        <v>0</v>
      </c>
      <c r="BE4" s="37">
        <f>SUM(AV4:BD4)</f>
        <v>2</v>
      </c>
      <c r="BF4" s="54">
        <f>SUM(AV4:BE4)</f>
        <v>4</v>
      </c>
    </row>
    <row r="5" spans="1:71" x14ac:dyDescent="0.25">
      <c r="A5" s="401">
        <v>2</v>
      </c>
      <c r="B5" s="427" t="s">
        <v>502</v>
      </c>
      <c r="C5" s="428" t="s">
        <v>146</v>
      </c>
      <c r="D5" s="429">
        <v>0</v>
      </c>
      <c r="E5" s="429">
        <v>0</v>
      </c>
      <c r="F5" s="429">
        <v>0</v>
      </c>
      <c r="G5" s="429">
        <v>0</v>
      </c>
      <c r="H5" s="429">
        <v>0</v>
      </c>
      <c r="I5" s="429">
        <v>0</v>
      </c>
      <c r="J5" s="429">
        <v>0</v>
      </c>
      <c r="K5" s="429">
        <v>0</v>
      </c>
      <c r="L5" s="429">
        <v>0</v>
      </c>
      <c r="M5" s="429">
        <v>0</v>
      </c>
      <c r="N5" s="429">
        <v>0</v>
      </c>
      <c r="O5" s="429">
        <v>0</v>
      </c>
      <c r="P5" s="429">
        <v>0</v>
      </c>
      <c r="Q5" s="429">
        <v>0</v>
      </c>
      <c r="R5" s="429">
        <v>0</v>
      </c>
      <c r="S5" s="429">
        <v>0</v>
      </c>
      <c r="T5" s="429">
        <v>1</v>
      </c>
      <c r="U5" s="429">
        <v>0</v>
      </c>
      <c r="V5" s="429">
        <v>0</v>
      </c>
      <c r="W5" s="429">
        <v>0</v>
      </c>
      <c r="X5" s="429">
        <v>0</v>
      </c>
      <c r="Y5" s="429">
        <v>0</v>
      </c>
      <c r="Z5" s="429">
        <v>0</v>
      </c>
      <c r="AA5" s="429">
        <v>0</v>
      </c>
      <c r="AB5" s="429">
        <v>0</v>
      </c>
      <c r="AC5" s="429">
        <v>0</v>
      </c>
      <c r="AD5" s="429">
        <v>0</v>
      </c>
      <c r="AE5" s="429">
        <v>0</v>
      </c>
      <c r="AF5" s="429">
        <v>0</v>
      </c>
      <c r="AG5" s="429">
        <v>0</v>
      </c>
      <c r="AH5" s="429">
        <v>0</v>
      </c>
      <c r="AI5" s="429">
        <v>0</v>
      </c>
      <c r="AJ5" s="429">
        <v>0</v>
      </c>
      <c r="AK5" s="429">
        <v>0</v>
      </c>
      <c r="AL5" s="429">
        <v>0</v>
      </c>
      <c r="AM5" s="429">
        <v>0</v>
      </c>
      <c r="AN5" s="429">
        <v>0</v>
      </c>
      <c r="AO5" s="429">
        <v>0</v>
      </c>
      <c r="AP5" s="429">
        <v>0</v>
      </c>
      <c r="AQ5" s="429">
        <v>0</v>
      </c>
      <c r="AR5" s="429">
        <v>0</v>
      </c>
      <c r="AS5" s="429">
        <v>0</v>
      </c>
      <c r="AT5" s="429">
        <v>0</v>
      </c>
      <c r="AV5" s="37">
        <f t="shared" ref="AV5:AV31" si="5">SUM(D5)</f>
        <v>0</v>
      </c>
      <c r="AW5" s="37">
        <f t="shared" ref="AW5:AW31" si="6">+E5</f>
        <v>0</v>
      </c>
      <c r="AX5" s="37">
        <f t="shared" ref="AX5:AX31" si="7">+SUM(G5:P5)</f>
        <v>0</v>
      </c>
      <c r="AY5" s="37">
        <f t="shared" ref="AY5:AY31" si="8">+SUM(Q5:S5)</f>
        <v>0</v>
      </c>
      <c r="AZ5" s="37">
        <f t="shared" ref="AZ5:AZ31" si="9">+SUM(T5:W5)</f>
        <v>1</v>
      </c>
      <c r="BA5" s="37">
        <f t="shared" ref="BA5:BA31" si="10">+SUM(X5:AC5)</f>
        <v>0</v>
      </c>
      <c r="BB5" s="37">
        <f t="shared" ref="BB5:BB31" si="11">+SUM(AD5:AH5)</f>
        <v>0</v>
      </c>
      <c r="BC5" s="37">
        <f t="shared" ref="BC5:BC31" si="12">+SUM(AJ5:AL5)</f>
        <v>0</v>
      </c>
      <c r="BD5" s="38">
        <f t="shared" ref="BD5:BD31" si="13">+SUM(AM5:AP5)</f>
        <v>0</v>
      </c>
      <c r="BE5" s="37">
        <f t="shared" ref="BE5:BE31" si="14">SUM(AV5:BD5)</f>
        <v>1</v>
      </c>
      <c r="BF5" s="54">
        <f t="shared" ref="BF5:BF28" si="15">SUM(AV5:BE5)</f>
        <v>2</v>
      </c>
    </row>
    <row r="6" spans="1:71" ht="30" x14ac:dyDescent="0.25">
      <c r="A6" s="401">
        <v>3</v>
      </c>
      <c r="B6" s="427" t="s">
        <v>505</v>
      </c>
      <c r="C6" s="428" t="s">
        <v>146</v>
      </c>
      <c r="D6" s="429">
        <v>0</v>
      </c>
      <c r="E6" s="429">
        <v>0</v>
      </c>
      <c r="F6" s="429">
        <v>0</v>
      </c>
      <c r="G6" s="429">
        <v>0</v>
      </c>
      <c r="H6" s="429">
        <v>0</v>
      </c>
      <c r="I6" s="429">
        <v>0</v>
      </c>
      <c r="J6" s="429">
        <v>0</v>
      </c>
      <c r="K6" s="429">
        <v>0</v>
      </c>
      <c r="L6" s="429">
        <v>0</v>
      </c>
      <c r="M6" s="429">
        <v>0</v>
      </c>
      <c r="N6" s="429">
        <v>0</v>
      </c>
      <c r="O6" s="429">
        <v>0</v>
      </c>
      <c r="P6" s="429">
        <v>0</v>
      </c>
      <c r="Q6" s="429">
        <v>213</v>
      </c>
      <c r="R6" s="429">
        <v>125</v>
      </c>
      <c r="S6" s="429">
        <v>159</v>
      </c>
      <c r="T6" s="429">
        <v>0</v>
      </c>
      <c r="U6" s="429">
        <v>0</v>
      </c>
      <c r="V6" s="429">
        <v>0</v>
      </c>
      <c r="W6" s="429">
        <v>0</v>
      </c>
      <c r="X6" s="429">
        <v>0</v>
      </c>
      <c r="Y6" s="429">
        <v>0</v>
      </c>
      <c r="Z6" s="429">
        <v>0</v>
      </c>
      <c r="AA6" s="429">
        <v>0</v>
      </c>
      <c r="AB6" s="429">
        <v>0</v>
      </c>
      <c r="AC6" s="429">
        <v>0</v>
      </c>
      <c r="AD6" s="429">
        <v>0</v>
      </c>
      <c r="AE6" s="429">
        <v>0</v>
      </c>
      <c r="AF6" s="429">
        <v>0</v>
      </c>
      <c r="AG6" s="429">
        <v>0</v>
      </c>
      <c r="AH6" s="429">
        <v>0</v>
      </c>
      <c r="AI6" s="429">
        <v>0</v>
      </c>
      <c r="AJ6" s="429">
        <v>0</v>
      </c>
      <c r="AK6" s="429">
        <v>0</v>
      </c>
      <c r="AL6" s="429">
        <v>0</v>
      </c>
      <c r="AM6" s="429">
        <v>345</v>
      </c>
      <c r="AN6" s="429">
        <v>0</v>
      </c>
      <c r="AO6" s="429">
        <v>0</v>
      </c>
      <c r="AP6" s="429">
        <v>0</v>
      </c>
      <c r="AQ6" s="429">
        <v>0</v>
      </c>
      <c r="AR6" s="429">
        <v>0</v>
      </c>
      <c r="AS6" s="429">
        <v>0</v>
      </c>
      <c r="AT6" s="429">
        <v>0</v>
      </c>
      <c r="AV6" s="37">
        <f t="shared" si="5"/>
        <v>0</v>
      </c>
      <c r="AW6" s="37">
        <f t="shared" si="6"/>
        <v>0</v>
      </c>
      <c r="AX6" s="37">
        <f t="shared" si="7"/>
        <v>0</v>
      </c>
      <c r="AY6" s="37">
        <f t="shared" si="8"/>
        <v>497</v>
      </c>
      <c r="AZ6" s="37">
        <f t="shared" si="9"/>
        <v>0</v>
      </c>
      <c r="BA6" s="37">
        <f t="shared" si="10"/>
        <v>0</v>
      </c>
      <c r="BB6" s="37">
        <f t="shared" si="11"/>
        <v>0</v>
      </c>
      <c r="BC6" s="37">
        <f t="shared" si="12"/>
        <v>0</v>
      </c>
      <c r="BD6" s="38">
        <f t="shared" si="13"/>
        <v>345</v>
      </c>
      <c r="BE6" s="37">
        <f t="shared" si="14"/>
        <v>842</v>
      </c>
      <c r="BF6" s="54">
        <f t="shared" si="15"/>
        <v>1684</v>
      </c>
    </row>
    <row r="7" spans="1:71" x14ac:dyDescent="0.25">
      <c r="A7" s="401">
        <v>4</v>
      </c>
      <c r="B7" s="427" t="s">
        <v>507</v>
      </c>
      <c r="C7" s="428" t="s">
        <v>146</v>
      </c>
      <c r="D7" s="429">
        <v>0</v>
      </c>
      <c r="E7" s="429">
        <v>0</v>
      </c>
      <c r="F7" s="429">
        <v>0</v>
      </c>
      <c r="G7" s="429">
        <v>9546</v>
      </c>
      <c r="H7" s="429">
        <v>0</v>
      </c>
      <c r="I7" s="429">
        <v>0</v>
      </c>
      <c r="J7" s="429">
        <v>0</v>
      </c>
      <c r="K7" s="429">
        <v>0</v>
      </c>
      <c r="L7" s="429">
        <v>0</v>
      </c>
      <c r="M7" s="429">
        <v>0</v>
      </c>
      <c r="N7" s="429">
        <v>0</v>
      </c>
      <c r="O7" s="429">
        <v>0</v>
      </c>
      <c r="P7" s="429">
        <v>0</v>
      </c>
      <c r="Q7" s="429">
        <v>0</v>
      </c>
      <c r="R7" s="429">
        <v>0</v>
      </c>
      <c r="S7" s="429">
        <v>0</v>
      </c>
      <c r="T7" s="429">
        <v>0</v>
      </c>
      <c r="U7" s="429">
        <v>0</v>
      </c>
      <c r="V7" s="429">
        <v>0</v>
      </c>
      <c r="W7" s="429">
        <v>0</v>
      </c>
      <c r="X7" s="429">
        <v>757</v>
      </c>
      <c r="Y7" s="429">
        <v>4242</v>
      </c>
      <c r="Z7" s="429">
        <v>0</v>
      </c>
      <c r="AA7" s="429">
        <v>0</v>
      </c>
      <c r="AB7" s="429">
        <v>0</v>
      </c>
      <c r="AC7" s="429">
        <v>0</v>
      </c>
      <c r="AD7" s="429">
        <v>0</v>
      </c>
      <c r="AE7" s="429">
        <v>0</v>
      </c>
      <c r="AF7" s="429">
        <v>0</v>
      </c>
      <c r="AG7" s="429">
        <v>0</v>
      </c>
      <c r="AH7" s="429">
        <v>0</v>
      </c>
      <c r="AI7" s="429">
        <v>0</v>
      </c>
      <c r="AJ7" s="429">
        <v>0</v>
      </c>
      <c r="AK7" s="429">
        <v>0</v>
      </c>
      <c r="AL7" s="429">
        <v>0</v>
      </c>
      <c r="AM7" s="429">
        <v>261</v>
      </c>
      <c r="AN7" s="429">
        <v>0</v>
      </c>
      <c r="AO7" s="429">
        <v>0</v>
      </c>
      <c r="AP7" s="429">
        <v>0</v>
      </c>
      <c r="AQ7" s="429">
        <v>0</v>
      </c>
      <c r="AR7" s="429">
        <v>0</v>
      </c>
      <c r="AS7" s="429">
        <v>0</v>
      </c>
      <c r="AT7" s="429">
        <v>0</v>
      </c>
      <c r="AV7" s="37">
        <f t="shared" si="5"/>
        <v>0</v>
      </c>
      <c r="AW7" s="37">
        <f t="shared" si="6"/>
        <v>0</v>
      </c>
      <c r="AX7" s="37">
        <f t="shared" si="7"/>
        <v>9546</v>
      </c>
      <c r="AY7" s="37">
        <f t="shared" si="8"/>
        <v>0</v>
      </c>
      <c r="AZ7" s="37">
        <f t="shared" si="9"/>
        <v>0</v>
      </c>
      <c r="BA7" s="37">
        <f t="shared" si="10"/>
        <v>4999</v>
      </c>
      <c r="BB7" s="37">
        <f t="shared" si="11"/>
        <v>0</v>
      </c>
      <c r="BC7" s="37">
        <f t="shared" si="12"/>
        <v>0</v>
      </c>
      <c r="BD7" s="38">
        <f t="shared" si="13"/>
        <v>261</v>
      </c>
      <c r="BE7" s="37">
        <f t="shared" si="14"/>
        <v>14806</v>
      </c>
      <c r="BF7" s="54">
        <f t="shared" si="15"/>
        <v>29612</v>
      </c>
    </row>
    <row r="8" spans="1:71" x14ac:dyDescent="0.25">
      <c r="A8" s="401">
        <v>5</v>
      </c>
      <c r="B8" s="427" t="s">
        <v>776</v>
      </c>
      <c r="C8" s="428"/>
      <c r="D8" s="429">
        <v>0</v>
      </c>
      <c r="E8" s="429">
        <v>0</v>
      </c>
      <c r="F8" s="429">
        <v>0</v>
      </c>
      <c r="G8" s="429">
        <v>0</v>
      </c>
      <c r="H8" s="429">
        <v>0</v>
      </c>
      <c r="I8" s="429">
        <v>0</v>
      </c>
      <c r="J8" s="429">
        <v>0</v>
      </c>
      <c r="K8" s="429">
        <v>0</v>
      </c>
      <c r="L8" s="429">
        <v>0</v>
      </c>
      <c r="M8" s="429">
        <v>0</v>
      </c>
      <c r="N8" s="429">
        <v>0</v>
      </c>
      <c r="O8" s="429">
        <v>0</v>
      </c>
      <c r="P8" s="429">
        <v>0</v>
      </c>
      <c r="Q8" s="429">
        <v>0</v>
      </c>
      <c r="R8" s="429">
        <v>0</v>
      </c>
      <c r="S8" s="429">
        <v>0</v>
      </c>
      <c r="T8" s="429">
        <v>0</v>
      </c>
      <c r="U8" s="429">
        <v>0</v>
      </c>
      <c r="V8" s="429">
        <v>0</v>
      </c>
      <c r="W8" s="429">
        <v>0</v>
      </c>
      <c r="X8" s="429">
        <v>6</v>
      </c>
      <c r="Y8" s="429">
        <v>11</v>
      </c>
      <c r="Z8" s="429">
        <v>10</v>
      </c>
      <c r="AA8" s="429">
        <v>6</v>
      </c>
      <c r="AB8" s="429">
        <v>2</v>
      </c>
      <c r="AC8" s="429">
        <v>10</v>
      </c>
      <c r="AD8" s="429">
        <v>0</v>
      </c>
      <c r="AE8" s="429">
        <v>0</v>
      </c>
      <c r="AF8" s="429">
        <v>0</v>
      </c>
      <c r="AG8" s="429">
        <v>0</v>
      </c>
      <c r="AH8" s="429">
        <v>0</v>
      </c>
      <c r="AI8" s="429">
        <v>0</v>
      </c>
      <c r="AJ8" s="429">
        <v>0</v>
      </c>
      <c r="AK8" s="429">
        <v>0</v>
      </c>
      <c r="AL8" s="429">
        <v>0</v>
      </c>
      <c r="AM8" s="429">
        <v>0</v>
      </c>
      <c r="AN8" s="429">
        <v>0</v>
      </c>
      <c r="AO8" s="429">
        <v>0</v>
      </c>
      <c r="AP8" s="429">
        <v>0</v>
      </c>
      <c r="AQ8" s="429">
        <v>0</v>
      </c>
      <c r="AR8" s="429">
        <v>0</v>
      </c>
      <c r="AS8" s="429">
        <v>0</v>
      </c>
      <c r="AT8" s="429">
        <v>0</v>
      </c>
      <c r="AV8" s="37"/>
      <c r="AW8" s="37"/>
      <c r="AX8" s="37"/>
      <c r="AY8" s="37"/>
      <c r="AZ8" s="37"/>
      <c r="BA8" s="37"/>
      <c r="BB8" s="37"/>
      <c r="BC8" s="37"/>
      <c r="BD8" s="38"/>
      <c r="BE8" s="37"/>
      <c r="BF8" s="54"/>
    </row>
    <row r="9" spans="1:71" x14ac:dyDescent="0.25">
      <c r="A9" s="401">
        <v>6</v>
      </c>
      <c r="B9" s="427" t="s">
        <v>509</v>
      </c>
      <c r="C9" s="428" t="s">
        <v>506</v>
      </c>
      <c r="D9" s="429">
        <v>715</v>
      </c>
      <c r="E9" s="429">
        <v>50</v>
      </c>
      <c r="F9" s="429">
        <v>0</v>
      </c>
      <c r="G9" s="429">
        <v>2015</v>
      </c>
      <c r="H9" s="429">
        <v>21</v>
      </c>
      <c r="I9" s="429">
        <v>29</v>
      </c>
      <c r="J9" s="429">
        <v>67</v>
      </c>
      <c r="K9" s="429">
        <v>81</v>
      </c>
      <c r="L9" s="429">
        <v>6</v>
      </c>
      <c r="M9" s="429">
        <v>96</v>
      </c>
      <c r="N9" s="429">
        <v>22</v>
      </c>
      <c r="O9" s="429">
        <v>41</v>
      </c>
      <c r="P9" s="429">
        <v>137</v>
      </c>
      <c r="Q9" s="429">
        <v>304</v>
      </c>
      <c r="R9" s="429">
        <v>29</v>
      </c>
      <c r="S9" s="429">
        <v>108</v>
      </c>
      <c r="T9" s="429">
        <v>154</v>
      </c>
      <c r="U9" s="429">
        <v>57</v>
      </c>
      <c r="V9" s="429">
        <v>23</v>
      </c>
      <c r="W9" s="429">
        <v>31</v>
      </c>
      <c r="X9" s="429">
        <v>164</v>
      </c>
      <c r="Y9" s="429">
        <v>1142</v>
      </c>
      <c r="Z9" s="429">
        <v>23</v>
      </c>
      <c r="AA9" s="429">
        <v>44</v>
      </c>
      <c r="AB9" s="429">
        <v>52</v>
      </c>
      <c r="AC9" s="429">
        <v>40</v>
      </c>
      <c r="AD9" s="429">
        <v>270</v>
      </c>
      <c r="AE9" s="429">
        <v>26</v>
      </c>
      <c r="AF9" s="429">
        <v>106</v>
      </c>
      <c r="AG9" s="429">
        <v>31</v>
      </c>
      <c r="AH9" s="429">
        <v>112</v>
      </c>
      <c r="AI9" s="429">
        <v>0</v>
      </c>
      <c r="AJ9" s="429">
        <v>329</v>
      </c>
      <c r="AK9" s="429">
        <v>19</v>
      </c>
      <c r="AL9" s="429">
        <v>46</v>
      </c>
      <c r="AM9" s="429">
        <v>161</v>
      </c>
      <c r="AN9" s="429">
        <v>19</v>
      </c>
      <c r="AO9" s="429">
        <v>39</v>
      </c>
      <c r="AP9" s="429">
        <v>43</v>
      </c>
      <c r="AQ9" s="429">
        <v>457</v>
      </c>
      <c r="AR9" s="429">
        <v>2</v>
      </c>
      <c r="AS9" s="429">
        <v>18</v>
      </c>
      <c r="AT9" s="429">
        <v>37</v>
      </c>
      <c r="AV9" s="37">
        <f t="shared" si="5"/>
        <v>715</v>
      </c>
      <c r="AW9" s="37">
        <f t="shared" si="6"/>
        <v>50</v>
      </c>
      <c r="AX9" s="37">
        <f t="shared" si="7"/>
        <v>2515</v>
      </c>
      <c r="AY9" s="37">
        <f t="shared" si="8"/>
        <v>441</v>
      </c>
      <c r="AZ9" s="37">
        <f t="shared" si="9"/>
        <v>265</v>
      </c>
      <c r="BA9" s="37">
        <f t="shared" si="10"/>
        <v>1465</v>
      </c>
      <c r="BB9" s="37">
        <f t="shared" si="11"/>
        <v>545</v>
      </c>
      <c r="BC9" s="37">
        <f t="shared" si="12"/>
        <v>394</v>
      </c>
      <c r="BD9" s="38">
        <f t="shared" si="13"/>
        <v>262</v>
      </c>
      <c r="BE9" s="37">
        <f t="shared" si="14"/>
        <v>6652</v>
      </c>
      <c r="BF9" s="54">
        <f t="shared" si="15"/>
        <v>13304</v>
      </c>
    </row>
    <row r="10" spans="1:71" x14ac:dyDescent="0.25">
      <c r="A10" s="401">
        <v>7</v>
      </c>
      <c r="B10" s="427" t="s">
        <v>510</v>
      </c>
      <c r="C10" s="428" t="s">
        <v>506</v>
      </c>
      <c r="D10" s="429">
        <v>71</v>
      </c>
      <c r="E10" s="429">
        <v>0</v>
      </c>
      <c r="F10" s="429">
        <v>0</v>
      </c>
      <c r="G10" s="429">
        <v>42</v>
      </c>
      <c r="H10" s="429">
        <v>0</v>
      </c>
      <c r="I10" s="429">
        <v>0</v>
      </c>
      <c r="J10" s="429">
        <v>0</v>
      </c>
      <c r="K10" s="429">
        <v>0</v>
      </c>
      <c r="L10" s="429">
        <v>0</v>
      </c>
      <c r="M10" s="429">
        <v>0</v>
      </c>
      <c r="N10" s="429">
        <v>0</v>
      </c>
      <c r="O10" s="429">
        <v>0</v>
      </c>
      <c r="P10" s="429">
        <v>0</v>
      </c>
      <c r="Q10" s="429">
        <v>33</v>
      </c>
      <c r="R10" s="429">
        <v>9</v>
      </c>
      <c r="S10" s="429">
        <v>30</v>
      </c>
      <c r="T10" s="429">
        <v>50</v>
      </c>
      <c r="U10" s="429">
        <v>12</v>
      </c>
      <c r="V10" s="429">
        <v>15</v>
      </c>
      <c r="W10" s="429">
        <v>13</v>
      </c>
      <c r="X10" s="429">
        <v>8</v>
      </c>
      <c r="Y10" s="429">
        <v>49</v>
      </c>
      <c r="Z10" s="429">
        <v>7</v>
      </c>
      <c r="AA10" s="429">
        <v>10</v>
      </c>
      <c r="AB10" s="429">
        <v>6</v>
      </c>
      <c r="AC10" s="429">
        <v>13</v>
      </c>
      <c r="AD10" s="429">
        <v>14</v>
      </c>
      <c r="AE10" s="429">
        <v>9</v>
      </c>
      <c r="AF10" s="429">
        <v>25</v>
      </c>
      <c r="AG10" s="429">
        <v>20</v>
      </c>
      <c r="AH10" s="429">
        <v>0</v>
      </c>
      <c r="AI10" s="429">
        <v>0</v>
      </c>
      <c r="AJ10" s="429">
        <v>0</v>
      </c>
      <c r="AK10" s="429">
        <v>0</v>
      </c>
      <c r="AL10" s="429">
        <v>0</v>
      </c>
      <c r="AM10" s="429">
        <v>36</v>
      </c>
      <c r="AN10" s="429">
        <v>0</v>
      </c>
      <c r="AO10" s="429">
        <v>0</v>
      </c>
      <c r="AP10" s="429">
        <v>0</v>
      </c>
      <c r="AQ10" s="429">
        <v>0</v>
      </c>
      <c r="AR10" s="429">
        <v>5</v>
      </c>
      <c r="AS10" s="429">
        <v>2</v>
      </c>
      <c r="AT10" s="429">
        <v>0</v>
      </c>
      <c r="AV10" s="37">
        <f t="shared" si="5"/>
        <v>71</v>
      </c>
      <c r="AW10" s="37">
        <f t="shared" si="6"/>
        <v>0</v>
      </c>
      <c r="AX10" s="37">
        <f t="shared" si="7"/>
        <v>42</v>
      </c>
      <c r="AY10" s="37">
        <f t="shared" si="8"/>
        <v>72</v>
      </c>
      <c r="AZ10" s="37">
        <f t="shared" si="9"/>
        <v>90</v>
      </c>
      <c r="BA10" s="37">
        <f t="shared" si="10"/>
        <v>93</v>
      </c>
      <c r="BB10" s="37">
        <f t="shared" si="11"/>
        <v>68</v>
      </c>
      <c r="BC10" s="37">
        <f t="shared" si="12"/>
        <v>0</v>
      </c>
      <c r="BD10" s="38">
        <f t="shared" si="13"/>
        <v>36</v>
      </c>
      <c r="BE10" s="37">
        <f t="shared" si="14"/>
        <v>472</v>
      </c>
      <c r="BF10" s="54">
        <f t="shared" si="15"/>
        <v>944</v>
      </c>
    </row>
    <row r="11" spans="1:71" x14ac:dyDescent="0.25">
      <c r="A11" s="401">
        <v>8</v>
      </c>
      <c r="B11" s="427" t="s">
        <v>525</v>
      </c>
      <c r="C11" s="428" t="s">
        <v>506</v>
      </c>
      <c r="D11" s="429">
        <v>0</v>
      </c>
      <c r="E11" s="429">
        <v>0</v>
      </c>
      <c r="F11" s="429">
        <v>0</v>
      </c>
      <c r="G11" s="429">
        <v>7</v>
      </c>
      <c r="H11" s="429">
        <v>0</v>
      </c>
      <c r="I11" s="429">
        <v>0</v>
      </c>
      <c r="J11" s="429">
        <v>0</v>
      </c>
      <c r="K11" s="429">
        <v>0</v>
      </c>
      <c r="L11" s="429">
        <v>0</v>
      </c>
      <c r="M11" s="429">
        <v>0</v>
      </c>
      <c r="N11" s="429">
        <v>0</v>
      </c>
      <c r="O11" s="429">
        <v>0</v>
      </c>
      <c r="P11" s="429">
        <v>0</v>
      </c>
      <c r="Q11" s="429">
        <v>0</v>
      </c>
      <c r="R11" s="429">
        <v>0</v>
      </c>
      <c r="S11" s="429">
        <v>0</v>
      </c>
      <c r="T11" s="429">
        <v>0</v>
      </c>
      <c r="U11" s="429">
        <v>0</v>
      </c>
      <c r="V11" s="429">
        <v>0</v>
      </c>
      <c r="W11" s="429">
        <v>0</v>
      </c>
      <c r="X11" s="429">
        <v>0</v>
      </c>
      <c r="Y11" s="429">
        <v>4</v>
      </c>
      <c r="Z11" s="429">
        <v>0</v>
      </c>
      <c r="AA11" s="429">
        <v>0</v>
      </c>
      <c r="AB11" s="429">
        <v>0</v>
      </c>
      <c r="AC11" s="429">
        <v>0</v>
      </c>
      <c r="AD11" s="429">
        <v>0</v>
      </c>
      <c r="AE11" s="429">
        <v>0</v>
      </c>
      <c r="AF11" s="429">
        <v>0</v>
      </c>
      <c r="AG11" s="429">
        <v>0</v>
      </c>
      <c r="AH11" s="429">
        <v>0</v>
      </c>
      <c r="AI11" s="429">
        <v>0</v>
      </c>
      <c r="AJ11" s="429">
        <v>0</v>
      </c>
      <c r="AK11" s="429">
        <v>0</v>
      </c>
      <c r="AL11" s="429">
        <v>0</v>
      </c>
      <c r="AM11" s="429">
        <v>0</v>
      </c>
      <c r="AN11" s="429">
        <v>0</v>
      </c>
      <c r="AO11" s="429">
        <v>0</v>
      </c>
      <c r="AP11" s="429">
        <v>0</v>
      </c>
      <c r="AQ11" s="429">
        <v>0</v>
      </c>
      <c r="AR11" s="429">
        <v>0</v>
      </c>
      <c r="AS11" s="429">
        <v>0</v>
      </c>
      <c r="AT11" s="429">
        <v>0</v>
      </c>
      <c r="AV11" s="37">
        <f t="shared" si="5"/>
        <v>0</v>
      </c>
      <c r="AW11" s="37">
        <f t="shared" si="6"/>
        <v>0</v>
      </c>
      <c r="AX11" s="37">
        <f t="shared" si="7"/>
        <v>7</v>
      </c>
      <c r="AY11" s="37">
        <f t="shared" si="8"/>
        <v>0</v>
      </c>
      <c r="AZ11" s="37">
        <f t="shared" si="9"/>
        <v>0</v>
      </c>
      <c r="BA11" s="37">
        <f t="shared" si="10"/>
        <v>4</v>
      </c>
      <c r="BB11" s="37">
        <f t="shared" si="11"/>
        <v>0</v>
      </c>
      <c r="BC11" s="37">
        <f t="shared" si="12"/>
        <v>0</v>
      </c>
      <c r="BD11" s="38">
        <f t="shared" si="13"/>
        <v>0</v>
      </c>
      <c r="BE11" s="37">
        <f t="shared" si="14"/>
        <v>11</v>
      </c>
      <c r="BF11" s="54">
        <f t="shared" si="15"/>
        <v>22</v>
      </c>
    </row>
    <row r="12" spans="1:71" x14ac:dyDescent="0.25">
      <c r="A12" s="401">
        <v>9</v>
      </c>
      <c r="B12" s="427" t="s">
        <v>514</v>
      </c>
      <c r="C12" s="428" t="s">
        <v>506</v>
      </c>
      <c r="D12" s="429">
        <v>0</v>
      </c>
      <c r="E12" s="429">
        <v>0</v>
      </c>
      <c r="F12" s="429">
        <v>0</v>
      </c>
      <c r="G12" s="429">
        <v>0</v>
      </c>
      <c r="H12" s="429">
        <v>0</v>
      </c>
      <c r="I12" s="429">
        <v>0</v>
      </c>
      <c r="J12" s="429">
        <v>0</v>
      </c>
      <c r="K12" s="429">
        <v>0</v>
      </c>
      <c r="L12" s="429">
        <v>0</v>
      </c>
      <c r="M12" s="429">
        <v>0</v>
      </c>
      <c r="N12" s="429">
        <v>0</v>
      </c>
      <c r="O12" s="429">
        <v>0</v>
      </c>
      <c r="P12" s="429">
        <v>0</v>
      </c>
      <c r="Q12" s="429">
        <v>0</v>
      </c>
      <c r="R12" s="429">
        <v>0</v>
      </c>
      <c r="S12" s="429">
        <v>0</v>
      </c>
      <c r="T12" s="429">
        <v>0</v>
      </c>
      <c r="U12" s="429">
        <v>0</v>
      </c>
      <c r="V12" s="429">
        <v>0</v>
      </c>
      <c r="W12" s="429">
        <v>0</v>
      </c>
      <c r="X12" s="429">
        <v>0</v>
      </c>
      <c r="Y12" s="429">
        <v>4</v>
      </c>
      <c r="Z12" s="429">
        <v>0</v>
      </c>
      <c r="AA12" s="429">
        <v>0</v>
      </c>
      <c r="AB12" s="429">
        <v>0</v>
      </c>
      <c r="AC12" s="429">
        <v>0</v>
      </c>
      <c r="AD12" s="429">
        <v>0</v>
      </c>
      <c r="AE12" s="429">
        <v>0</v>
      </c>
      <c r="AF12" s="429">
        <v>0</v>
      </c>
      <c r="AG12" s="429">
        <v>0</v>
      </c>
      <c r="AH12" s="429">
        <v>0</v>
      </c>
      <c r="AI12" s="429">
        <v>0</v>
      </c>
      <c r="AJ12" s="429">
        <v>0</v>
      </c>
      <c r="AK12" s="429">
        <v>0</v>
      </c>
      <c r="AL12" s="429">
        <v>0</v>
      </c>
      <c r="AM12" s="429">
        <v>0</v>
      </c>
      <c r="AN12" s="429">
        <v>0</v>
      </c>
      <c r="AO12" s="429">
        <v>0</v>
      </c>
      <c r="AP12" s="429">
        <v>0</v>
      </c>
      <c r="AQ12" s="429">
        <v>0</v>
      </c>
      <c r="AR12" s="429">
        <v>0</v>
      </c>
      <c r="AS12" s="429">
        <v>0</v>
      </c>
      <c r="AT12" s="429">
        <v>0</v>
      </c>
      <c r="AV12" s="37">
        <f t="shared" si="5"/>
        <v>0</v>
      </c>
      <c r="AW12" s="37">
        <f t="shared" si="6"/>
        <v>0</v>
      </c>
      <c r="AX12" s="37">
        <f t="shared" si="7"/>
        <v>0</v>
      </c>
      <c r="AY12" s="37">
        <f t="shared" si="8"/>
        <v>0</v>
      </c>
      <c r="AZ12" s="37">
        <f t="shared" si="9"/>
        <v>0</v>
      </c>
      <c r="BA12" s="37">
        <f t="shared" si="10"/>
        <v>4</v>
      </c>
      <c r="BB12" s="37">
        <f t="shared" si="11"/>
        <v>0</v>
      </c>
      <c r="BC12" s="37">
        <f t="shared" si="12"/>
        <v>0</v>
      </c>
      <c r="BD12" s="38">
        <f t="shared" si="13"/>
        <v>0</v>
      </c>
      <c r="BE12" s="37">
        <f t="shared" si="14"/>
        <v>4</v>
      </c>
      <c r="BF12" s="54">
        <f t="shared" si="15"/>
        <v>8</v>
      </c>
    </row>
    <row r="13" spans="1:71" x14ac:dyDescent="0.25">
      <c r="A13" s="401">
        <v>10</v>
      </c>
      <c r="B13" s="427" t="s">
        <v>513</v>
      </c>
      <c r="C13" s="428" t="s">
        <v>506</v>
      </c>
      <c r="D13" s="429">
        <v>0</v>
      </c>
      <c r="E13" s="429">
        <v>0</v>
      </c>
      <c r="F13" s="429">
        <v>0</v>
      </c>
      <c r="G13" s="429">
        <v>0</v>
      </c>
      <c r="H13" s="429">
        <v>0</v>
      </c>
      <c r="I13" s="429">
        <v>0</v>
      </c>
      <c r="J13" s="429">
        <v>0</v>
      </c>
      <c r="K13" s="429">
        <v>0</v>
      </c>
      <c r="L13" s="429">
        <v>0</v>
      </c>
      <c r="M13" s="429">
        <v>0</v>
      </c>
      <c r="N13" s="429">
        <v>0</v>
      </c>
      <c r="O13" s="429">
        <v>0</v>
      </c>
      <c r="P13" s="429">
        <v>0</v>
      </c>
      <c r="Q13" s="429">
        <v>0</v>
      </c>
      <c r="R13" s="429">
        <v>0</v>
      </c>
      <c r="S13" s="429">
        <v>0</v>
      </c>
      <c r="T13" s="429">
        <v>0</v>
      </c>
      <c r="U13" s="429">
        <v>0</v>
      </c>
      <c r="V13" s="429">
        <v>0</v>
      </c>
      <c r="W13" s="429">
        <v>0</v>
      </c>
      <c r="X13" s="429">
        <v>0</v>
      </c>
      <c r="Y13" s="429">
        <v>1</v>
      </c>
      <c r="Z13" s="429">
        <v>0</v>
      </c>
      <c r="AA13" s="429">
        <v>0</v>
      </c>
      <c r="AB13" s="429">
        <v>0</v>
      </c>
      <c r="AC13" s="429">
        <v>0</v>
      </c>
      <c r="AD13" s="429">
        <v>0</v>
      </c>
      <c r="AE13" s="429">
        <v>0</v>
      </c>
      <c r="AF13" s="429">
        <v>0</v>
      </c>
      <c r="AG13" s="429">
        <v>0</v>
      </c>
      <c r="AH13" s="429">
        <v>0</v>
      </c>
      <c r="AI13" s="429">
        <v>0</v>
      </c>
      <c r="AJ13" s="429">
        <v>0</v>
      </c>
      <c r="AK13" s="429">
        <v>0</v>
      </c>
      <c r="AL13" s="429">
        <v>0</v>
      </c>
      <c r="AM13" s="429">
        <v>0</v>
      </c>
      <c r="AN13" s="429">
        <v>0</v>
      </c>
      <c r="AO13" s="429">
        <v>0</v>
      </c>
      <c r="AP13" s="429">
        <v>0</v>
      </c>
      <c r="AQ13" s="429">
        <v>0</v>
      </c>
      <c r="AR13" s="429">
        <v>0</v>
      </c>
      <c r="AS13" s="429">
        <v>0</v>
      </c>
      <c r="AT13" s="429">
        <v>0</v>
      </c>
      <c r="AV13" s="37">
        <f t="shared" si="5"/>
        <v>0</v>
      </c>
      <c r="AW13" s="37">
        <f t="shared" si="6"/>
        <v>0</v>
      </c>
      <c r="AX13" s="37">
        <f t="shared" si="7"/>
        <v>0</v>
      </c>
      <c r="AY13" s="37">
        <f t="shared" si="8"/>
        <v>0</v>
      </c>
      <c r="AZ13" s="37">
        <f t="shared" si="9"/>
        <v>0</v>
      </c>
      <c r="BA13" s="37">
        <f t="shared" si="10"/>
        <v>1</v>
      </c>
      <c r="BB13" s="37">
        <f t="shared" si="11"/>
        <v>0</v>
      </c>
      <c r="BC13" s="37">
        <f t="shared" si="12"/>
        <v>0</v>
      </c>
      <c r="BD13" s="38">
        <f t="shared" si="13"/>
        <v>0</v>
      </c>
      <c r="BE13" s="37">
        <f t="shared" si="14"/>
        <v>1</v>
      </c>
      <c r="BF13" s="54">
        <f t="shared" si="15"/>
        <v>2</v>
      </c>
    </row>
    <row r="14" spans="1:71" x14ac:dyDescent="0.25">
      <c r="A14" s="401">
        <v>11</v>
      </c>
      <c r="B14" s="427" t="s">
        <v>515</v>
      </c>
      <c r="C14" s="428" t="s">
        <v>506</v>
      </c>
      <c r="D14" s="429">
        <v>2</v>
      </c>
      <c r="E14" s="429">
        <v>0</v>
      </c>
      <c r="F14" s="429">
        <v>0</v>
      </c>
      <c r="G14" s="429">
        <v>2</v>
      </c>
      <c r="H14" s="429">
        <v>0</v>
      </c>
      <c r="I14" s="429">
        <v>0</v>
      </c>
      <c r="J14" s="429">
        <v>0</v>
      </c>
      <c r="K14" s="429">
        <v>0</v>
      </c>
      <c r="L14" s="429">
        <v>0</v>
      </c>
      <c r="M14" s="429">
        <v>0</v>
      </c>
      <c r="N14" s="429">
        <v>0</v>
      </c>
      <c r="O14" s="429">
        <v>0</v>
      </c>
      <c r="P14" s="429">
        <v>0</v>
      </c>
      <c r="Q14" s="429">
        <v>0</v>
      </c>
      <c r="R14" s="429">
        <v>0</v>
      </c>
      <c r="S14" s="429">
        <v>0</v>
      </c>
      <c r="T14" s="429">
        <v>0</v>
      </c>
      <c r="U14" s="429">
        <v>0</v>
      </c>
      <c r="V14" s="429">
        <v>0</v>
      </c>
      <c r="W14" s="429">
        <v>0</v>
      </c>
      <c r="X14" s="429">
        <v>0</v>
      </c>
      <c r="Y14" s="429">
        <v>1</v>
      </c>
      <c r="Z14" s="429">
        <v>0</v>
      </c>
      <c r="AA14" s="429">
        <v>0</v>
      </c>
      <c r="AB14" s="429">
        <v>0</v>
      </c>
      <c r="AC14" s="429">
        <v>0</v>
      </c>
      <c r="AD14" s="429">
        <v>0</v>
      </c>
      <c r="AE14" s="429">
        <v>0</v>
      </c>
      <c r="AF14" s="429">
        <v>0</v>
      </c>
      <c r="AG14" s="429">
        <v>0</v>
      </c>
      <c r="AH14" s="429">
        <v>0</v>
      </c>
      <c r="AI14" s="429">
        <v>0</v>
      </c>
      <c r="AJ14" s="429">
        <v>0</v>
      </c>
      <c r="AK14" s="429">
        <v>0</v>
      </c>
      <c r="AL14" s="429">
        <v>0</v>
      </c>
      <c r="AM14" s="429">
        <v>0</v>
      </c>
      <c r="AN14" s="429">
        <v>0</v>
      </c>
      <c r="AO14" s="429">
        <v>0</v>
      </c>
      <c r="AP14" s="429">
        <v>0</v>
      </c>
      <c r="AQ14" s="429">
        <v>0</v>
      </c>
      <c r="AR14" s="429">
        <v>0</v>
      </c>
      <c r="AS14" s="429">
        <v>0</v>
      </c>
      <c r="AT14" s="429">
        <v>0</v>
      </c>
      <c r="AV14" s="37">
        <f t="shared" si="5"/>
        <v>2</v>
      </c>
      <c r="AW14" s="37">
        <f t="shared" si="6"/>
        <v>0</v>
      </c>
      <c r="AX14" s="37">
        <f t="shared" si="7"/>
        <v>2</v>
      </c>
      <c r="AY14" s="37">
        <f t="shared" si="8"/>
        <v>0</v>
      </c>
      <c r="AZ14" s="37">
        <f t="shared" si="9"/>
        <v>0</v>
      </c>
      <c r="BA14" s="37">
        <f t="shared" si="10"/>
        <v>1</v>
      </c>
      <c r="BB14" s="37">
        <f t="shared" si="11"/>
        <v>0</v>
      </c>
      <c r="BC14" s="37">
        <f t="shared" si="12"/>
        <v>0</v>
      </c>
      <c r="BD14" s="38">
        <f t="shared" si="13"/>
        <v>0</v>
      </c>
      <c r="BE14" s="37">
        <f t="shared" si="14"/>
        <v>5</v>
      </c>
      <c r="BF14" s="54">
        <f t="shared" si="15"/>
        <v>10</v>
      </c>
    </row>
    <row r="15" spans="1:71" x14ac:dyDescent="0.25">
      <c r="A15" s="401">
        <v>12</v>
      </c>
      <c r="B15" s="427" t="s">
        <v>530</v>
      </c>
      <c r="C15" s="428" t="s">
        <v>144</v>
      </c>
      <c r="D15" s="429">
        <v>57</v>
      </c>
      <c r="E15" s="429">
        <v>0</v>
      </c>
      <c r="F15" s="429">
        <v>0</v>
      </c>
      <c r="G15" s="429">
        <v>241</v>
      </c>
      <c r="H15" s="429">
        <v>0</v>
      </c>
      <c r="I15" s="429">
        <v>7</v>
      </c>
      <c r="J15" s="429">
        <v>7</v>
      </c>
      <c r="K15" s="429">
        <v>7</v>
      </c>
      <c r="L15" s="429">
        <v>6</v>
      </c>
      <c r="M15" s="429">
        <v>6</v>
      </c>
      <c r="N15" s="429">
        <v>0</v>
      </c>
      <c r="O15" s="429">
        <v>12</v>
      </c>
      <c r="P15" s="429">
        <v>3</v>
      </c>
      <c r="Q15" s="429">
        <v>27</v>
      </c>
      <c r="R15" s="429">
        <v>2</v>
      </c>
      <c r="S15" s="429">
        <v>7</v>
      </c>
      <c r="T15" s="429">
        <v>11</v>
      </c>
      <c r="U15" s="429">
        <v>7</v>
      </c>
      <c r="V15" s="429">
        <v>1</v>
      </c>
      <c r="W15" s="429">
        <v>8</v>
      </c>
      <c r="X15" s="429">
        <v>0</v>
      </c>
      <c r="Y15" s="429">
        <v>3</v>
      </c>
      <c r="Z15" s="429">
        <v>0</v>
      </c>
      <c r="AA15" s="429">
        <v>0</v>
      </c>
      <c r="AB15" s="429">
        <v>0</v>
      </c>
      <c r="AC15" s="429">
        <v>8</v>
      </c>
      <c r="AD15" s="429">
        <v>7</v>
      </c>
      <c r="AE15" s="429">
        <v>8</v>
      </c>
      <c r="AF15" s="429">
        <v>40</v>
      </c>
      <c r="AG15" s="429">
        <v>10</v>
      </c>
      <c r="AH15" s="429">
        <v>0</v>
      </c>
      <c r="AI15" s="429">
        <v>0</v>
      </c>
      <c r="AJ15" s="429">
        <v>15</v>
      </c>
      <c r="AK15" s="429">
        <v>0</v>
      </c>
      <c r="AL15" s="429">
        <v>0</v>
      </c>
      <c r="AM15" s="429">
        <v>7</v>
      </c>
      <c r="AN15" s="429">
        <v>5</v>
      </c>
      <c r="AO15" s="429">
        <v>5</v>
      </c>
      <c r="AP15" s="429">
        <v>9</v>
      </c>
      <c r="AQ15" s="429">
        <v>15</v>
      </c>
      <c r="AR15" s="429">
        <v>0</v>
      </c>
      <c r="AS15" s="429">
        <v>0</v>
      </c>
      <c r="AT15" s="429">
        <v>0</v>
      </c>
      <c r="AV15" s="37">
        <f t="shared" si="5"/>
        <v>57</v>
      </c>
      <c r="AW15" s="37">
        <f t="shared" si="6"/>
        <v>0</v>
      </c>
      <c r="AX15" s="37">
        <f t="shared" si="7"/>
        <v>289</v>
      </c>
      <c r="AY15" s="37">
        <f t="shared" si="8"/>
        <v>36</v>
      </c>
      <c r="AZ15" s="37">
        <f t="shared" si="9"/>
        <v>27</v>
      </c>
      <c r="BA15" s="37">
        <f t="shared" si="10"/>
        <v>11</v>
      </c>
      <c r="BB15" s="37">
        <f t="shared" si="11"/>
        <v>65</v>
      </c>
      <c r="BC15" s="37">
        <f t="shared" si="12"/>
        <v>15</v>
      </c>
      <c r="BD15" s="38">
        <f t="shared" si="13"/>
        <v>26</v>
      </c>
      <c r="BE15" s="37">
        <f t="shared" si="14"/>
        <v>526</v>
      </c>
      <c r="BF15" s="54">
        <f t="shared" si="15"/>
        <v>1052</v>
      </c>
    </row>
    <row r="16" spans="1:71" x14ac:dyDescent="0.25">
      <c r="A16" s="401">
        <v>13</v>
      </c>
      <c r="B16" s="427" t="s">
        <v>531</v>
      </c>
      <c r="C16" s="428" t="s">
        <v>144</v>
      </c>
      <c r="D16" s="429">
        <v>52</v>
      </c>
      <c r="E16" s="429">
        <v>0</v>
      </c>
      <c r="F16" s="429">
        <v>0</v>
      </c>
      <c r="G16" s="429">
        <v>236</v>
      </c>
      <c r="H16" s="429">
        <v>0</v>
      </c>
      <c r="I16" s="429">
        <v>7</v>
      </c>
      <c r="J16" s="429">
        <v>7</v>
      </c>
      <c r="K16" s="429">
        <v>0</v>
      </c>
      <c r="L16" s="429">
        <v>6</v>
      </c>
      <c r="M16" s="429">
        <v>6</v>
      </c>
      <c r="N16" s="429">
        <v>0</v>
      </c>
      <c r="O16" s="429">
        <v>12</v>
      </c>
      <c r="P16" s="429">
        <v>2</v>
      </c>
      <c r="Q16" s="429">
        <v>27</v>
      </c>
      <c r="R16" s="429">
        <v>2</v>
      </c>
      <c r="S16" s="429">
        <v>7</v>
      </c>
      <c r="T16" s="429">
        <v>5</v>
      </c>
      <c r="U16" s="429">
        <v>7</v>
      </c>
      <c r="V16" s="429">
        <v>1</v>
      </c>
      <c r="W16" s="429">
        <v>8</v>
      </c>
      <c r="X16" s="429">
        <v>0</v>
      </c>
      <c r="Y16" s="429">
        <v>4</v>
      </c>
      <c r="Z16" s="429">
        <v>0</v>
      </c>
      <c r="AA16" s="429">
        <v>0</v>
      </c>
      <c r="AB16" s="429">
        <v>0</v>
      </c>
      <c r="AC16" s="429">
        <v>8</v>
      </c>
      <c r="AD16" s="429">
        <v>6</v>
      </c>
      <c r="AE16" s="429">
        <v>8</v>
      </c>
      <c r="AF16" s="429">
        <v>40</v>
      </c>
      <c r="AG16" s="429">
        <v>10</v>
      </c>
      <c r="AH16" s="429">
        <v>0</v>
      </c>
      <c r="AI16" s="429">
        <v>0</v>
      </c>
      <c r="AJ16" s="429">
        <v>15</v>
      </c>
      <c r="AK16" s="429">
        <v>0</v>
      </c>
      <c r="AL16" s="429">
        <v>0</v>
      </c>
      <c r="AM16" s="429">
        <v>0</v>
      </c>
      <c r="AN16" s="429">
        <v>5</v>
      </c>
      <c r="AO16" s="429">
        <v>5</v>
      </c>
      <c r="AP16" s="429">
        <v>8</v>
      </c>
      <c r="AQ16" s="429">
        <v>15</v>
      </c>
      <c r="AR16" s="429">
        <v>0</v>
      </c>
      <c r="AS16" s="429">
        <v>0</v>
      </c>
      <c r="AT16" s="429">
        <v>0</v>
      </c>
      <c r="AV16" s="37">
        <f t="shared" si="5"/>
        <v>52</v>
      </c>
      <c r="AW16" s="37">
        <f t="shared" si="6"/>
        <v>0</v>
      </c>
      <c r="AX16" s="37">
        <f t="shared" si="7"/>
        <v>276</v>
      </c>
      <c r="AY16" s="37">
        <f t="shared" si="8"/>
        <v>36</v>
      </c>
      <c r="AZ16" s="37">
        <f t="shared" si="9"/>
        <v>21</v>
      </c>
      <c r="BA16" s="37">
        <f t="shared" si="10"/>
        <v>12</v>
      </c>
      <c r="BB16" s="37">
        <f t="shared" si="11"/>
        <v>64</v>
      </c>
      <c r="BC16" s="37">
        <f t="shared" si="12"/>
        <v>15</v>
      </c>
      <c r="BD16" s="38">
        <f t="shared" si="13"/>
        <v>18</v>
      </c>
      <c r="BE16" s="37">
        <f t="shared" si="14"/>
        <v>494</v>
      </c>
      <c r="BF16" s="54">
        <f t="shared" si="15"/>
        <v>988</v>
      </c>
    </row>
    <row r="17" spans="1:58" x14ac:dyDescent="0.25">
      <c r="A17" s="401">
        <v>14</v>
      </c>
      <c r="B17" s="427" t="s">
        <v>529</v>
      </c>
      <c r="C17" s="428" t="s">
        <v>144</v>
      </c>
      <c r="D17" s="429">
        <v>0</v>
      </c>
      <c r="E17" s="429">
        <v>0</v>
      </c>
      <c r="F17" s="429">
        <v>0</v>
      </c>
      <c r="G17" s="429">
        <v>0</v>
      </c>
      <c r="H17" s="429">
        <v>0</v>
      </c>
      <c r="I17" s="429">
        <v>0</v>
      </c>
      <c r="J17" s="429">
        <v>0</v>
      </c>
      <c r="K17" s="429">
        <v>0</v>
      </c>
      <c r="L17" s="429">
        <v>0</v>
      </c>
      <c r="M17" s="429">
        <v>0</v>
      </c>
      <c r="N17" s="429">
        <v>0</v>
      </c>
      <c r="O17" s="429">
        <v>0</v>
      </c>
      <c r="P17" s="429">
        <v>0</v>
      </c>
      <c r="Q17" s="429">
        <v>0</v>
      </c>
      <c r="R17" s="429">
        <v>0</v>
      </c>
      <c r="S17" s="429">
        <v>0</v>
      </c>
      <c r="T17" s="429">
        <v>0</v>
      </c>
      <c r="U17" s="429">
        <v>0</v>
      </c>
      <c r="V17" s="429">
        <v>0</v>
      </c>
      <c r="W17" s="429">
        <v>0</v>
      </c>
      <c r="X17" s="429">
        <v>0</v>
      </c>
      <c r="Y17" s="429">
        <v>2</v>
      </c>
      <c r="Z17" s="429">
        <v>0</v>
      </c>
      <c r="AA17" s="429">
        <v>0</v>
      </c>
      <c r="AB17" s="429">
        <v>0</v>
      </c>
      <c r="AC17" s="429">
        <v>0</v>
      </c>
      <c r="AD17" s="429">
        <v>0</v>
      </c>
      <c r="AE17" s="429">
        <v>0</v>
      </c>
      <c r="AF17" s="429">
        <v>0</v>
      </c>
      <c r="AG17" s="429">
        <v>0</v>
      </c>
      <c r="AH17" s="429">
        <v>0</v>
      </c>
      <c r="AI17" s="429">
        <v>0</v>
      </c>
      <c r="AJ17" s="429">
        <v>0</v>
      </c>
      <c r="AK17" s="429">
        <v>0</v>
      </c>
      <c r="AL17" s="429">
        <v>0</v>
      </c>
      <c r="AM17" s="429">
        <v>1</v>
      </c>
      <c r="AN17" s="429">
        <v>0</v>
      </c>
      <c r="AO17" s="429">
        <v>0</v>
      </c>
      <c r="AP17" s="429">
        <v>0</v>
      </c>
      <c r="AQ17" s="429">
        <v>0</v>
      </c>
      <c r="AR17" s="429">
        <v>0</v>
      </c>
      <c r="AS17" s="429">
        <v>0</v>
      </c>
      <c r="AT17" s="429">
        <v>0</v>
      </c>
      <c r="AV17" s="37">
        <f t="shared" si="5"/>
        <v>0</v>
      </c>
      <c r="AW17" s="37">
        <f t="shared" si="6"/>
        <v>0</v>
      </c>
      <c r="AX17" s="37">
        <f t="shared" si="7"/>
        <v>0</v>
      </c>
      <c r="AY17" s="37">
        <f t="shared" si="8"/>
        <v>0</v>
      </c>
      <c r="AZ17" s="37">
        <f t="shared" si="9"/>
        <v>0</v>
      </c>
      <c r="BA17" s="37">
        <f t="shared" si="10"/>
        <v>2</v>
      </c>
      <c r="BB17" s="37">
        <f t="shared" si="11"/>
        <v>0</v>
      </c>
      <c r="BC17" s="37">
        <f t="shared" si="12"/>
        <v>0</v>
      </c>
      <c r="BD17" s="38">
        <f t="shared" si="13"/>
        <v>1</v>
      </c>
      <c r="BE17" s="37">
        <f t="shared" si="14"/>
        <v>3</v>
      </c>
      <c r="BF17" s="54">
        <f t="shared" si="15"/>
        <v>6</v>
      </c>
    </row>
    <row r="18" spans="1:58" x14ac:dyDescent="0.25">
      <c r="A18" s="401">
        <v>15</v>
      </c>
      <c r="B18" s="427" t="s">
        <v>532</v>
      </c>
      <c r="C18" s="428" t="s">
        <v>144</v>
      </c>
      <c r="D18" s="429">
        <v>0</v>
      </c>
      <c r="E18" s="429">
        <v>0</v>
      </c>
      <c r="F18" s="429">
        <v>0</v>
      </c>
      <c r="G18" s="429">
        <v>0</v>
      </c>
      <c r="H18" s="429">
        <v>0</v>
      </c>
      <c r="I18" s="429">
        <v>0</v>
      </c>
      <c r="J18" s="429">
        <v>0</v>
      </c>
      <c r="K18" s="429">
        <v>0</v>
      </c>
      <c r="L18" s="429">
        <v>0</v>
      </c>
      <c r="M18" s="429">
        <v>0</v>
      </c>
      <c r="N18" s="429">
        <v>0</v>
      </c>
      <c r="O18" s="429">
        <v>0</v>
      </c>
      <c r="P18" s="429">
        <v>0</v>
      </c>
      <c r="Q18" s="429">
        <v>0</v>
      </c>
      <c r="R18" s="429">
        <v>0</v>
      </c>
      <c r="S18" s="429">
        <v>0</v>
      </c>
      <c r="T18" s="429">
        <v>0</v>
      </c>
      <c r="U18" s="429">
        <v>0</v>
      </c>
      <c r="V18" s="429">
        <v>0</v>
      </c>
      <c r="W18" s="429">
        <v>0</v>
      </c>
      <c r="X18" s="429">
        <v>0</v>
      </c>
      <c r="Y18" s="429">
        <v>1</v>
      </c>
      <c r="Z18" s="429">
        <v>0</v>
      </c>
      <c r="AA18" s="429">
        <v>0</v>
      </c>
      <c r="AB18" s="429">
        <v>0</v>
      </c>
      <c r="AC18" s="429">
        <v>0</v>
      </c>
      <c r="AD18" s="429">
        <v>0</v>
      </c>
      <c r="AE18" s="429">
        <v>0</v>
      </c>
      <c r="AF18" s="429">
        <v>0</v>
      </c>
      <c r="AG18" s="429">
        <v>0</v>
      </c>
      <c r="AH18" s="429">
        <v>0</v>
      </c>
      <c r="AI18" s="429">
        <v>0</v>
      </c>
      <c r="AJ18" s="429">
        <v>0</v>
      </c>
      <c r="AK18" s="429">
        <v>0</v>
      </c>
      <c r="AL18" s="429">
        <v>0</v>
      </c>
      <c r="AM18" s="429">
        <v>0</v>
      </c>
      <c r="AN18" s="429">
        <v>0</v>
      </c>
      <c r="AO18" s="429">
        <v>0</v>
      </c>
      <c r="AP18" s="429">
        <v>0</v>
      </c>
      <c r="AQ18" s="429">
        <v>0</v>
      </c>
      <c r="AR18" s="429">
        <v>0</v>
      </c>
      <c r="AS18" s="429">
        <v>0</v>
      </c>
      <c r="AT18" s="429">
        <v>0</v>
      </c>
      <c r="AV18" s="37">
        <f t="shared" si="5"/>
        <v>0</v>
      </c>
      <c r="AW18" s="37">
        <f t="shared" si="6"/>
        <v>0</v>
      </c>
      <c r="AX18" s="37">
        <f t="shared" si="7"/>
        <v>0</v>
      </c>
      <c r="AY18" s="37">
        <f t="shared" si="8"/>
        <v>0</v>
      </c>
      <c r="AZ18" s="37">
        <f t="shared" si="9"/>
        <v>0</v>
      </c>
      <c r="BA18" s="37">
        <f t="shared" si="10"/>
        <v>1</v>
      </c>
      <c r="BB18" s="37">
        <f t="shared" si="11"/>
        <v>0</v>
      </c>
      <c r="BC18" s="37">
        <f t="shared" si="12"/>
        <v>0</v>
      </c>
      <c r="BD18" s="38">
        <f t="shared" si="13"/>
        <v>0</v>
      </c>
      <c r="BE18" s="37">
        <f t="shared" si="14"/>
        <v>1</v>
      </c>
      <c r="BF18" s="54">
        <f t="shared" si="15"/>
        <v>2</v>
      </c>
    </row>
    <row r="19" spans="1:58" x14ac:dyDescent="0.25">
      <c r="A19" s="401">
        <v>16</v>
      </c>
      <c r="B19" s="427" t="s">
        <v>480</v>
      </c>
      <c r="C19" s="428" t="s">
        <v>144</v>
      </c>
      <c r="D19" s="429">
        <v>22</v>
      </c>
      <c r="E19" s="429">
        <v>0</v>
      </c>
      <c r="F19" s="429">
        <v>0</v>
      </c>
      <c r="G19" s="429">
        <v>0</v>
      </c>
      <c r="H19" s="429">
        <v>0</v>
      </c>
      <c r="I19" s="429">
        <v>0</v>
      </c>
      <c r="J19" s="429">
        <v>0</v>
      </c>
      <c r="K19" s="429">
        <v>0</v>
      </c>
      <c r="L19" s="429">
        <v>0</v>
      </c>
      <c r="M19" s="429">
        <v>0</v>
      </c>
      <c r="N19" s="429">
        <v>0</v>
      </c>
      <c r="O19" s="429">
        <v>0</v>
      </c>
      <c r="P19" s="429">
        <v>0</v>
      </c>
      <c r="Q19" s="429">
        <v>0</v>
      </c>
      <c r="R19" s="429">
        <v>0</v>
      </c>
      <c r="S19" s="429">
        <v>0</v>
      </c>
      <c r="T19" s="429">
        <v>0</v>
      </c>
      <c r="U19" s="429">
        <v>0</v>
      </c>
      <c r="V19" s="429">
        <v>0</v>
      </c>
      <c r="W19" s="429">
        <v>0</v>
      </c>
      <c r="X19" s="429">
        <v>0</v>
      </c>
      <c r="Y19" s="429">
        <v>0</v>
      </c>
      <c r="Z19" s="429">
        <v>0</v>
      </c>
      <c r="AA19" s="429">
        <v>0</v>
      </c>
      <c r="AB19" s="429">
        <v>0</v>
      </c>
      <c r="AC19" s="429">
        <v>0</v>
      </c>
      <c r="AD19" s="429">
        <v>0</v>
      </c>
      <c r="AE19" s="429">
        <v>0</v>
      </c>
      <c r="AF19" s="429">
        <v>0</v>
      </c>
      <c r="AG19" s="429">
        <v>0</v>
      </c>
      <c r="AH19" s="429">
        <v>0</v>
      </c>
      <c r="AI19" s="429">
        <v>0</v>
      </c>
      <c r="AJ19" s="429">
        <v>0</v>
      </c>
      <c r="AK19" s="429">
        <v>0</v>
      </c>
      <c r="AL19" s="429">
        <v>0</v>
      </c>
      <c r="AM19" s="429">
        <v>0</v>
      </c>
      <c r="AN19" s="429">
        <v>0</v>
      </c>
      <c r="AO19" s="429">
        <v>0</v>
      </c>
      <c r="AP19" s="429">
        <v>0</v>
      </c>
      <c r="AQ19" s="429">
        <v>0</v>
      </c>
      <c r="AR19" s="429">
        <v>0</v>
      </c>
      <c r="AS19" s="429">
        <v>0</v>
      </c>
      <c r="AT19" s="429">
        <v>0</v>
      </c>
      <c r="AV19" s="37">
        <f t="shared" si="5"/>
        <v>22</v>
      </c>
      <c r="AW19" s="37">
        <f t="shared" si="6"/>
        <v>0</v>
      </c>
      <c r="AX19" s="37">
        <f t="shared" si="7"/>
        <v>0</v>
      </c>
      <c r="AY19" s="37">
        <f t="shared" si="8"/>
        <v>0</v>
      </c>
      <c r="AZ19" s="37">
        <f t="shared" si="9"/>
        <v>0</v>
      </c>
      <c r="BA19" s="37">
        <f t="shared" si="10"/>
        <v>0</v>
      </c>
      <c r="BB19" s="37">
        <f t="shared" si="11"/>
        <v>0</v>
      </c>
      <c r="BC19" s="37">
        <f t="shared" si="12"/>
        <v>0</v>
      </c>
      <c r="BD19" s="38">
        <f t="shared" si="13"/>
        <v>0</v>
      </c>
      <c r="BE19" s="37">
        <f t="shared" si="14"/>
        <v>22</v>
      </c>
      <c r="BF19" s="54">
        <f t="shared" si="15"/>
        <v>44</v>
      </c>
    </row>
    <row r="20" spans="1:58" ht="45" x14ac:dyDescent="0.25">
      <c r="A20" s="401">
        <v>17</v>
      </c>
      <c r="B20" s="427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428" t="s">
        <v>145</v>
      </c>
      <c r="D20" s="429">
        <v>0</v>
      </c>
      <c r="E20" s="429">
        <v>0</v>
      </c>
      <c r="F20" s="429">
        <v>0</v>
      </c>
      <c r="G20" s="429">
        <v>22</v>
      </c>
      <c r="H20" s="429">
        <v>5</v>
      </c>
      <c r="I20" s="429">
        <v>0</v>
      </c>
      <c r="J20" s="429">
        <v>0</v>
      </c>
      <c r="K20" s="429">
        <v>3</v>
      </c>
      <c r="L20" s="429">
        <v>0</v>
      </c>
      <c r="M20" s="429">
        <v>0</v>
      </c>
      <c r="N20" s="429">
        <v>0</v>
      </c>
      <c r="O20" s="429">
        <v>5</v>
      </c>
      <c r="P20" s="429">
        <v>3</v>
      </c>
      <c r="Q20" s="429">
        <v>0</v>
      </c>
      <c r="R20" s="429">
        <v>0</v>
      </c>
      <c r="S20" s="429">
        <v>2</v>
      </c>
      <c r="T20" s="429">
        <v>0</v>
      </c>
      <c r="U20" s="429">
        <v>0</v>
      </c>
      <c r="V20" s="429">
        <v>0</v>
      </c>
      <c r="W20" s="429">
        <v>0</v>
      </c>
      <c r="X20" s="429">
        <v>0</v>
      </c>
      <c r="Y20" s="429">
        <v>2</v>
      </c>
      <c r="Z20" s="429">
        <v>0</v>
      </c>
      <c r="AA20" s="429">
        <v>0</v>
      </c>
      <c r="AB20" s="429">
        <v>0</v>
      </c>
      <c r="AC20" s="429">
        <v>0</v>
      </c>
      <c r="AD20" s="429">
        <v>0</v>
      </c>
      <c r="AE20" s="429">
        <v>2</v>
      </c>
      <c r="AF20" s="429">
        <v>3</v>
      </c>
      <c r="AG20" s="429">
        <v>3</v>
      </c>
      <c r="AH20" s="429">
        <v>0</v>
      </c>
      <c r="AI20" s="429">
        <v>0</v>
      </c>
      <c r="AJ20" s="429">
        <v>0</v>
      </c>
      <c r="AK20" s="429">
        <v>0</v>
      </c>
      <c r="AL20" s="429">
        <v>1</v>
      </c>
      <c r="AM20" s="429">
        <v>0</v>
      </c>
      <c r="AN20" s="429">
        <v>0</v>
      </c>
      <c r="AO20" s="429">
        <v>0</v>
      </c>
      <c r="AP20" s="429">
        <v>0</v>
      </c>
      <c r="AQ20" s="429">
        <v>5</v>
      </c>
      <c r="AR20" s="429">
        <v>0</v>
      </c>
      <c r="AS20" s="429">
        <v>0</v>
      </c>
      <c r="AT20" s="429">
        <v>0</v>
      </c>
      <c r="AV20" s="37">
        <f t="shared" si="5"/>
        <v>0</v>
      </c>
      <c r="AW20" s="37">
        <f t="shared" si="6"/>
        <v>0</v>
      </c>
      <c r="AX20" s="37">
        <f t="shared" si="7"/>
        <v>38</v>
      </c>
      <c r="AY20" s="37">
        <f t="shared" si="8"/>
        <v>2</v>
      </c>
      <c r="AZ20" s="37">
        <f t="shared" si="9"/>
        <v>0</v>
      </c>
      <c r="BA20" s="37">
        <f t="shared" si="10"/>
        <v>2</v>
      </c>
      <c r="BB20" s="37">
        <f t="shared" si="11"/>
        <v>8</v>
      </c>
      <c r="BC20" s="37">
        <f t="shared" si="12"/>
        <v>1</v>
      </c>
      <c r="BD20" s="38">
        <f t="shared" si="13"/>
        <v>0</v>
      </c>
      <c r="BE20" s="37">
        <f t="shared" si="14"/>
        <v>51</v>
      </c>
      <c r="BF20" s="54">
        <f t="shared" si="15"/>
        <v>102</v>
      </c>
    </row>
    <row r="21" spans="1:58" ht="30" x14ac:dyDescent="0.25">
      <c r="A21" s="401">
        <v>18</v>
      </c>
      <c r="B21" s="427" t="str">
        <f>ACUMULADO!B21</f>
        <v xml:space="preserve">AGENTES COMUNITARIOS DE SALUD CAPACITADOS REALIZAN ORIENTACIÓN A FAMILIAS DE GESTANTES Y PUERPERAS EN PRÁCTICAS SALUDABLES EN SALUD SEXUAL Y REPRODUCTIVA. </v>
      </c>
      <c r="C21" s="428" t="s">
        <v>145</v>
      </c>
      <c r="D21" s="429">
        <v>0</v>
      </c>
      <c r="E21" s="429">
        <v>0</v>
      </c>
      <c r="F21" s="429">
        <v>0</v>
      </c>
      <c r="G21" s="429">
        <v>0</v>
      </c>
      <c r="H21" s="429">
        <v>0</v>
      </c>
      <c r="I21" s="429">
        <v>0</v>
      </c>
      <c r="J21" s="429">
        <v>0</v>
      </c>
      <c r="K21" s="429">
        <v>0</v>
      </c>
      <c r="L21" s="429">
        <v>0</v>
      </c>
      <c r="M21" s="429">
        <v>0</v>
      </c>
      <c r="N21" s="429">
        <v>0</v>
      </c>
      <c r="O21" s="429">
        <v>0</v>
      </c>
      <c r="P21" s="429">
        <v>0</v>
      </c>
      <c r="Q21" s="429">
        <v>0</v>
      </c>
      <c r="R21" s="429">
        <v>0</v>
      </c>
      <c r="S21" s="429">
        <v>0</v>
      </c>
      <c r="T21" s="429">
        <v>0</v>
      </c>
      <c r="U21" s="429">
        <v>0</v>
      </c>
      <c r="V21" s="429">
        <v>0</v>
      </c>
      <c r="W21" s="429">
        <v>0</v>
      </c>
      <c r="X21" s="429">
        <v>0</v>
      </c>
      <c r="Y21" s="429">
        <v>0</v>
      </c>
      <c r="Z21" s="429">
        <v>0</v>
      </c>
      <c r="AA21" s="429">
        <v>0</v>
      </c>
      <c r="AB21" s="429">
        <v>0</v>
      </c>
      <c r="AC21" s="429">
        <v>0</v>
      </c>
      <c r="AD21" s="429">
        <v>0</v>
      </c>
      <c r="AE21" s="429">
        <v>4</v>
      </c>
      <c r="AF21" s="429">
        <v>1</v>
      </c>
      <c r="AG21" s="429">
        <v>0</v>
      </c>
      <c r="AH21" s="429">
        <v>0</v>
      </c>
      <c r="AI21" s="429">
        <v>0</v>
      </c>
      <c r="AJ21" s="429">
        <v>0</v>
      </c>
      <c r="AK21" s="429">
        <v>0</v>
      </c>
      <c r="AL21" s="429">
        <v>0</v>
      </c>
      <c r="AM21" s="429">
        <v>0</v>
      </c>
      <c r="AN21" s="429">
        <v>0</v>
      </c>
      <c r="AO21" s="429">
        <v>0</v>
      </c>
      <c r="AP21" s="429">
        <v>0</v>
      </c>
      <c r="AQ21" s="429">
        <v>0</v>
      </c>
      <c r="AR21" s="429">
        <v>0</v>
      </c>
      <c r="AS21" s="429">
        <v>0</v>
      </c>
      <c r="AT21" s="429">
        <v>0</v>
      </c>
      <c r="AV21" s="37">
        <f t="shared" si="5"/>
        <v>0</v>
      </c>
      <c r="AW21" s="37">
        <f t="shared" si="6"/>
        <v>0</v>
      </c>
      <c r="AX21" s="37">
        <f t="shared" si="7"/>
        <v>0</v>
      </c>
      <c r="AY21" s="37">
        <f t="shared" si="8"/>
        <v>0</v>
      </c>
      <c r="AZ21" s="37">
        <f t="shared" si="9"/>
        <v>0</v>
      </c>
      <c r="BA21" s="37">
        <f t="shared" si="10"/>
        <v>0</v>
      </c>
      <c r="BB21" s="37">
        <f t="shared" si="11"/>
        <v>5</v>
      </c>
      <c r="BC21" s="37">
        <f t="shared" si="12"/>
        <v>0</v>
      </c>
      <c r="BD21" s="38">
        <f t="shared" si="13"/>
        <v>0</v>
      </c>
      <c r="BE21" s="37">
        <f t="shared" si="14"/>
        <v>5</v>
      </c>
      <c r="BF21" s="54">
        <f t="shared" si="15"/>
        <v>10</v>
      </c>
    </row>
    <row r="22" spans="1:58" ht="30" x14ac:dyDescent="0.25">
      <c r="A22" s="401">
        <v>19</v>
      </c>
      <c r="B22" s="427" t="str">
        <f>ACUMULADO!B22</f>
        <v xml:space="preserve">FAMILIAS DE ADOLESCENTES QUE RECIBEN SESIONES EDUCATIVAS Y DEMOSTRATIVAS PARA PROMOVER PRÁCTICAS SALUDABLES EN SALUD SEXUAL INTEGRAL </v>
      </c>
      <c r="C22" s="428" t="s">
        <v>145</v>
      </c>
      <c r="D22" s="429">
        <v>0</v>
      </c>
      <c r="E22" s="429">
        <v>0</v>
      </c>
      <c r="F22" s="429">
        <v>0</v>
      </c>
      <c r="G22" s="429">
        <v>0</v>
      </c>
      <c r="H22" s="429">
        <v>0</v>
      </c>
      <c r="I22" s="429">
        <v>0</v>
      </c>
      <c r="J22" s="429">
        <v>0</v>
      </c>
      <c r="K22" s="429">
        <v>0</v>
      </c>
      <c r="L22" s="429">
        <v>0</v>
      </c>
      <c r="M22" s="429">
        <v>0</v>
      </c>
      <c r="N22" s="429">
        <v>0</v>
      </c>
      <c r="O22" s="429">
        <v>0</v>
      </c>
      <c r="P22" s="429">
        <v>0</v>
      </c>
      <c r="Q22" s="429">
        <v>0</v>
      </c>
      <c r="R22" s="429">
        <v>0</v>
      </c>
      <c r="S22" s="429">
        <v>0</v>
      </c>
      <c r="T22" s="429">
        <v>0</v>
      </c>
      <c r="U22" s="429">
        <v>0</v>
      </c>
      <c r="V22" s="429">
        <v>0</v>
      </c>
      <c r="W22" s="429">
        <v>0</v>
      </c>
      <c r="X22" s="429">
        <v>0</v>
      </c>
      <c r="Y22" s="429">
        <v>0</v>
      </c>
      <c r="Z22" s="429">
        <v>0</v>
      </c>
      <c r="AA22" s="429">
        <v>0</v>
      </c>
      <c r="AB22" s="429">
        <v>0</v>
      </c>
      <c r="AC22" s="429">
        <v>0</v>
      </c>
      <c r="AD22" s="429">
        <v>60</v>
      </c>
      <c r="AE22" s="429">
        <v>0</v>
      </c>
      <c r="AF22" s="429">
        <v>0</v>
      </c>
      <c r="AG22" s="429">
        <v>0</v>
      </c>
      <c r="AH22" s="429">
        <v>0</v>
      </c>
      <c r="AI22" s="429">
        <v>0</v>
      </c>
      <c r="AJ22" s="429">
        <v>0</v>
      </c>
      <c r="AK22" s="429">
        <v>12</v>
      </c>
      <c r="AL22" s="429">
        <v>0</v>
      </c>
      <c r="AM22" s="429">
        <v>0</v>
      </c>
      <c r="AN22" s="429">
        <v>0</v>
      </c>
      <c r="AO22" s="429">
        <v>0</v>
      </c>
      <c r="AP22" s="429">
        <v>0</v>
      </c>
      <c r="AQ22" s="429">
        <v>0</v>
      </c>
      <c r="AR22" s="429">
        <v>0</v>
      </c>
      <c r="AS22" s="429">
        <v>0</v>
      </c>
      <c r="AT22" s="429">
        <v>0</v>
      </c>
      <c r="AV22" s="37">
        <f t="shared" si="5"/>
        <v>0</v>
      </c>
      <c r="AW22" s="37">
        <f t="shared" si="6"/>
        <v>0</v>
      </c>
      <c r="AX22" s="37">
        <f t="shared" si="7"/>
        <v>0</v>
      </c>
      <c r="AY22" s="37">
        <f t="shared" si="8"/>
        <v>0</v>
      </c>
      <c r="AZ22" s="37">
        <f t="shared" si="9"/>
        <v>0</v>
      </c>
      <c r="BA22" s="37">
        <f t="shared" si="10"/>
        <v>0</v>
      </c>
      <c r="BB22" s="37">
        <f t="shared" si="11"/>
        <v>60</v>
      </c>
      <c r="BC22" s="37">
        <f t="shared" si="12"/>
        <v>12</v>
      </c>
      <c r="BD22" s="38">
        <f t="shared" si="13"/>
        <v>0</v>
      </c>
      <c r="BE22" s="37">
        <f t="shared" si="14"/>
        <v>72</v>
      </c>
      <c r="BF22" s="54">
        <f t="shared" si="15"/>
        <v>144</v>
      </c>
    </row>
    <row r="23" spans="1:58" x14ac:dyDescent="0.25">
      <c r="A23" s="401">
        <v>20</v>
      </c>
      <c r="B23" s="427" t="str">
        <f>ACUMULADO!B23</f>
        <v xml:space="preserve">DOCENTES CAPACITADOS REALIZAN EDUCACIÓN SEXUAL INTEGRAL DESDE LA INSTITUCIÓN EDUCATIVA. </v>
      </c>
      <c r="C23" s="428" t="s">
        <v>145</v>
      </c>
      <c r="D23" s="429">
        <v>0</v>
      </c>
      <c r="E23" s="429">
        <v>0</v>
      </c>
      <c r="F23" s="429">
        <v>0</v>
      </c>
      <c r="G23" s="429">
        <v>0</v>
      </c>
      <c r="H23" s="429">
        <v>0</v>
      </c>
      <c r="I23" s="429">
        <v>0</v>
      </c>
      <c r="J23" s="429">
        <v>0</v>
      </c>
      <c r="K23" s="429">
        <v>0</v>
      </c>
      <c r="L23" s="429">
        <v>0</v>
      </c>
      <c r="M23" s="429">
        <v>0</v>
      </c>
      <c r="N23" s="429">
        <v>0</v>
      </c>
      <c r="O23" s="429">
        <v>0</v>
      </c>
      <c r="P23" s="429">
        <v>0</v>
      </c>
      <c r="Q23" s="429">
        <v>0</v>
      </c>
      <c r="R23" s="429">
        <v>0</v>
      </c>
      <c r="S23" s="429">
        <v>0</v>
      </c>
      <c r="T23" s="429">
        <v>0</v>
      </c>
      <c r="U23" s="429">
        <v>0</v>
      </c>
      <c r="V23" s="429">
        <v>0</v>
      </c>
      <c r="W23" s="429">
        <v>0</v>
      </c>
      <c r="X23" s="429">
        <v>0</v>
      </c>
      <c r="Y23" s="429">
        <v>0</v>
      </c>
      <c r="Z23" s="429">
        <v>0</v>
      </c>
      <c r="AA23" s="429">
        <v>0</v>
      </c>
      <c r="AB23" s="429">
        <v>0</v>
      </c>
      <c r="AC23" s="429">
        <v>0</v>
      </c>
      <c r="AD23" s="429">
        <v>0</v>
      </c>
      <c r="AE23" s="429">
        <v>0</v>
      </c>
      <c r="AF23" s="429">
        <v>0</v>
      </c>
      <c r="AG23" s="429">
        <v>0</v>
      </c>
      <c r="AH23" s="429">
        <v>0</v>
      </c>
      <c r="AI23" s="429">
        <v>0</v>
      </c>
      <c r="AJ23" s="429">
        <v>0</v>
      </c>
      <c r="AK23" s="429">
        <v>0</v>
      </c>
      <c r="AL23" s="429">
        <v>0</v>
      </c>
      <c r="AM23" s="429">
        <v>0</v>
      </c>
      <c r="AN23" s="429">
        <v>0</v>
      </c>
      <c r="AO23" s="429">
        <v>0</v>
      </c>
      <c r="AP23" s="429">
        <v>0</v>
      </c>
      <c r="AQ23" s="429">
        <v>0</v>
      </c>
      <c r="AR23" s="429">
        <v>0</v>
      </c>
      <c r="AS23" s="429">
        <v>0</v>
      </c>
      <c r="AT23" s="429">
        <v>0</v>
      </c>
      <c r="AV23" s="37">
        <f t="shared" si="5"/>
        <v>0</v>
      </c>
      <c r="AW23" s="37">
        <f t="shared" si="6"/>
        <v>0</v>
      </c>
      <c r="AX23" s="37">
        <f t="shared" si="7"/>
        <v>0</v>
      </c>
      <c r="AY23" s="37">
        <f t="shared" si="8"/>
        <v>0</v>
      </c>
      <c r="AZ23" s="37">
        <f t="shared" si="9"/>
        <v>0</v>
      </c>
      <c r="BA23" s="37">
        <f t="shared" si="10"/>
        <v>0</v>
      </c>
      <c r="BB23" s="37">
        <f t="shared" si="11"/>
        <v>0</v>
      </c>
      <c r="BC23" s="37">
        <f t="shared" si="12"/>
        <v>0</v>
      </c>
      <c r="BD23" s="38">
        <f t="shared" si="13"/>
        <v>0</v>
      </c>
      <c r="BE23" s="37">
        <f t="shared" si="14"/>
        <v>0</v>
      </c>
      <c r="BF23" s="54">
        <f t="shared" si="15"/>
        <v>0</v>
      </c>
    </row>
    <row r="24" spans="1:58" ht="30" x14ac:dyDescent="0.25">
      <c r="A24" s="401">
        <v>21</v>
      </c>
      <c r="B24" s="427" t="str">
        <f>ACUMULADO!B24</f>
        <v>FUNCIONARIOS MUNICIPALES CAPACITADOS GESTIONAN ESPACIOS EDUCATIVOS PARA PROMOVER LA SALUD SEXUAL Y REPRODUCTIVA.</v>
      </c>
      <c r="C24" s="428" t="s">
        <v>145</v>
      </c>
      <c r="D24" s="429">
        <v>0</v>
      </c>
      <c r="E24" s="429">
        <v>0</v>
      </c>
      <c r="F24" s="429">
        <v>0</v>
      </c>
      <c r="G24" s="429">
        <v>0</v>
      </c>
      <c r="H24" s="429">
        <v>0</v>
      </c>
      <c r="I24" s="429">
        <v>0</v>
      </c>
      <c r="J24" s="429">
        <v>0</v>
      </c>
      <c r="K24" s="429">
        <v>0</v>
      </c>
      <c r="L24" s="429">
        <v>0</v>
      </c>
      <c r="M24" s="429">
        <v>0</v>
      </c>
      <c r="N24" s="429">
        <v>0</v>
      </c>
      <c r="O24" s="429">
        <v>0</v>
      </c>
      <c r="P24" s="429">
        <v>0</v>
      </c>
      <c r="Q24" s="429">
        <v>0</v>
      </c>
      <c r="R24" s="429">
        <v>0</v>
      </c>
      <c r="S24" s="429">
        <v>0</v>
      </c>
      <c r="T24" s="429">
        <v>0</v>
      </c>
      <c r="U24" s="429">
        <v>0</v>
      </c>
      <c r="V24" s="429">
        <v>0</v>
      </c>
      <c r="W24" s="429">
        <v>0</v>
      </c>
      <c r="X24" s="429">
        <v>0</v>
      </c>
      <c r="Y24" s="429">
        <v>0</v>
      </c>
      <c r="Z24" s="429">
        <v>0</v>
      </c>
      <c r="AA24" s="429">
        <v>0</v>
      </c>
      <c r="AB24" s="429">
        <v>0</v>
      </c>
      <c r="AC24" s="429">
        <v>0</v>
      </c>
      <c r="AD24" s="429">
        <v>0</v>
      </c>
      <c r="AE24" s="429">
        <v>0</v>
      </c>
      <c r="AF24" s="429">
        <v>0</v>
      </c>
      <c r="AG24" s="429">
        <v>0</v>
      </c>
      <c r="AH24" s="429">
        <v>0</v>
      </c>
      <c r="AI24" s="429">
        <v>0</v>
      </c>
      <c r="AJ24" s="429">
        <v>0</v>
      </c>
      <c r="AK24" s="429">
        <v>0</v>
      </c>
      <c r="AL24" s="429">
        <v>0</v>
      </c>
      <c r="AM24" s="429">
        <v>0</v>
      </c>
      <c r="AN24" s="429">
        <v>0</v>
      </c>
      <c r="AO24" s="429">
        <v>0</v>
      </c>
      <c r="AP24" s="429">
        <v>0</v>
      </c>
      <c r="AQ24" s="429">
        <v>0</v>
      </c>
      <c r="AR24" s="429">
        <v>0</v>
      </c>
      <c r="AS24" s="429">
        <v>0</v>
      </c>
      <c r="AT24" s="429">
        <v>0</v>
      </c>
      <c r="AV24" s="37">
        <f t="shared" si="5"/>
        <v>0</v>
      </c>
      <c r="AW24" s="37">
        <f t="shared" si="6"/>
        <v>0</v>
      </c>
      <c r="AX24" s="37">
        <f t="shared" si="7"/>
        <v>0</v>
      </c>
      <c r="AY24" s="37">
        <f t="shared" si="8"/>
        <v>0</v>
      </c>
      <c r="AZ24" s="37">
        <f t="shared" si="9"/>
        <v>0</v>
      </c>
      <c r="BA24" s="37">
        <f t="shared" si="10"/>
        <v>0</v>
      </c>
      <c r="BB24" s="37">
        <f t="shared" si="11"/>
        <v>0</v>
      </c>
      <c r="BC24" s="37">
        <f t="shared" si="12"/>
        <v>0</v>
      </c>
      <c r="BD24" s="38">
        <f t="shared" si="13"/>
        <v>0</v>
      </c>
      <c r="BE24" s="37">
        <f t="shared" si="14"/>
        <v>0</v>
      </c>
      <c r="BF24" s="54">
        <f t="shared" si="15"/>
        <v>0</v>
      </c>
    </row>
    <row r="25" spans="1:58" ht="30" x14ac:dyDescent="0.25">
      <c r="A25" s="401">
        <v>22</v>
      </c>
      <c r="B25" s="427" t="str">
        <f>ACUMULADO!B25</f>
        <v>FAMILIAS CON NIÑO(AS) MENORES DE 12 MESES Y GESTANTES RECIBEN ACOMPAÑAMIENTO A TRAVÉS DE SESIONES DEMOSTRATIVAS EN PREPARACIÓN DE ALIMENTOS</v>
      </c>
      <c r="C25" s="428" t="s">
        <v>145</v>
      </c>
      <c r="D25" s="429">
        <v>0</v>
      </c>
      <c r="E25" s="429">
        <v>0</v>
      </c>
      <c r="F25" s="429">
        <v>0</v>
      </c>
      <c r="G25" s="429">
        <v>94</v>
      </c>
      <c r="H25" s="429">
        <v>17</v>
      </c>
      <c r="I25" s="429">
        <v>6</v>
      </c>
      <c r="J25" s="429">
        <v>9</v>
      </c>
      <c r="K25" s="429">
        <v>0</v>
      </c>
      <c r="L25" s="429">
        <v>0</v>
      </c>
      <c r="M25" s="429">
        <v>20</v>
      </c>
      <c r="N25" s="429">
        <v>0</v>
      </c>
      <c r="O25" s="429">
        <v>0</v>
      </c>
      <c r="P25" s="429">
        <v>9</v>
      </c>
      <c r="Q25" s="429">
        <v>3</v>
      </c>
      <c r="R25" s="429">
        <v>6</v>
      </c>
      <c r="S25" s="429">
        <v>0</v>
      </c>
      <c r="T25" s="429">
        <v>17</v>
      </c>
      <c r="U25" s="429">
        <v>9</v>
      </c>
      <c r="V25" s="429">
        <v>12</v>
      </c>
      <c r="W25" s="429">
        <v>10</v>
      </c>
      <c r="X25" s="429">
        <v>0</v>
      </c>
      <c r="Y25" s="429">
        <v>60</v>
      </c>
      <c r="Z25" s="429">
        <v>14</v>
      </c>
      <c r="AA25" s="429">
        <v>17</v>
      </c>
      <c r="AB25" s="429">
        <v>7</v>
      </c>
      <c r="AC25" s="429">
        <v>0</v>
      </c>
      <c r="AD25" s="429">
        <v>25</v>
      </c>
      <c r="AE25" s="429">
        <v>5</v>
      </c>
      <c r="AF25" s="429">
        <v>6</v>
      </c>
      <c r="AG25" s="429">
        <v>5</v>
      </c>
      <c r="AH25" s="429">
        <v>10</v>
      </c>
      <c r="AI25" s="429">
        <v>0</v>
      </c>
      <c r="AJ25" s="429">
        <v>20</v>
      </c>
      <c r="AK25" s="429">
        <v>0</v>
      </c>
      <c r="AL25" s="429">
        <v>0</v>
      </c>
      <c r="AM25" s="429">
        <v>14</v>
      </c>
      <c r="AN25" s="429">
        <v>0</v>
      </c>
      <c r="AO25" s="429">
        <v>8</v>
      </c>
      <c r="AP25" s="429">
        <v>3</v>
      </c>
      <c r="AQ25" s="429">
        <v>14</v>
      </c>
      <c r="AR25" s="429">
        <v>0</v>
      </c>
      <c r="AS25" s="429">
        <v>0</v>
      </c>
      <c r="AT25" s="429">
        <v>0</v>
      </c>
      <c r="AV25" s="37">
        <f t="shared" si="5"/>
        <v>0</v>
      </c>
      <c r="AW25" s="37">
        <f t="shared" si="6"/>
        <v>0</v>
      </c>
      <c r="AX25" s="37">
        <f t="shared" si="7"/>
        <v>155</v>
      </c>
      <c r="AY25" s="37">
        <f t="shared" si="8"/>
        <v>9</v>
      </c>
      <c r="AZ25" s="37">
        <f t="shared" si="9"/>
        <v>48</v>
      </c>
      <c r="BA25" s="37">
        <f t="shared" si="10"/>
        <v>98</v>
      </c>
      <c r="BB25" s="37">
        <f t="shared" si="11"/>
        <v>51</v>
      </c>
      <c r="BC25" s="37">
        <f t="shared" si="12"/>
        <v>20</v>
      </c>
      <c r="BD25" s="38">
        <f t="shared" si="13"/>
        <v>25</v>
      </c>
      <c r="BE25" s="37">
        <f t="shared" si="14"/>
        <v>406</v>
      </c>
      <c r="BF25" s="54">
        <f t="shared" si="15"/>
        <v>812</v>
      </c>
    </row>
    <row r="26" spans="1:58" x14ac:dyDescent="0.25">
      <c r="A26" s="401">
        <v>23</v>
      </c>
      <c r="B26" s="427" t="str">
        <f>ACUMULADO!B26</f>
        <v xml:space="preserve">FAMILIAS CON NIÑOS MENORES DE 12 MESES RECIBEN ACOMPAÑAMIENTO A  TRAVÉS DE LA CONSEJERIA </v>
      </c>
      <c r="C26" s="428" t="s">
        <v>145</v>
      </c>
      <c r="D26" s="429">
        <v>0</v>
      </c>
      <c r="E26" s="429">
        <v>0</v>
      </c>
      <c r="F26" s="429">
        <v>0</v>
      </c>
      <c r="G26" s="429">
        <v>0</v>
      </c>
      <c r="H26" s="429">
        <v>0</v>
      </c>
      <c r="I26" s="429">
        <v>0</v>
      </c>
      <c r="J26" s="429">
        <v>0</v>
      </c>
      <c r="K26" s="429">
        <v>0</v>
      </c>
      <c r="L26" s="429">
        <v>0</v>
      </c>
      <c r="M26" s="429">
        <v>0</v>
      </c>
      <c r="N26" s="429">
        <v>0</v>
      </c>
      <c r="O26" s="429">
        <v>0</v>
      </c>
      <c r="P26" s="429">
        <v>0</v>
      </c>
      <c r="Q26" s="429">
        <v>0</v>
      </c>
      <c r="R26" s="429">
        <v>0</v>
      </c>
      <c r="S26" s="429">
        <v>0</v>
      </c>
      <c r="T26" s="429">
        <v>0</v>
      </c>
      <c r="U26" s="429">
        <v>0</v>
      </c>
      <c r="V26" s="429">
        <v>0</v>
      </c>
      <c r="W26" s="429">
        <v>0</v>
      </c>
      <c r="X26" s="429">
        <v>0</v>
      </c>
      <c r="Y26" s="429">
        <v>0</v>
      </c>
      <c r="Z26" s="429">
        <v>0</v>
      </c>
      <c r="AA26" s="429">
        <v>0</v>
      </c>
      <c r="AB26" s="429">
        <v>0</v>
      </c>
      <c r="AC26" s="429">
        <v>0</v>
      </c>
      <c r="AD26" s="429">
        <v>0</v>
      </c>
      <c r="AE26" s="429">
        <v>0</v>
      </c>
      <c r="AF26" s="429">
        <v>0</v>
      </c>
      <c r="AG26" s="429">
        <v>0</v>
      </c>
      <c r="AH26" s="429">
        <v>0</v>
      </c>
      <c r="AI26" s="429">
        <v>0</v>
      </c>
      <c r="AJ26" s="429">
        <v>0</v>
      </c>
      <c r="AK26" s="429">
        <v>0</v>
      </c>
      <c r="AL26" s="429">
        <v>0</v>
      </c>
      <c r="AM26" s="429">
        <v>0</v>
      </c>
      <c r="AN26" s="429">
        <v>0</v>
      </c>
      <c r="AO26" s="429">
        <v>0</v>
      </c>
      <c r="AP26" s="429">
        <v>0</v>
      </c>
      <c r="AQ26" s="429">
        <v>0</v>
      </c>
      <c r="AR26" s="429">
        <v>0</v>
      </c>
      <c r="AS26" s="429">
        <v>0</v>
      </c>
      <c r="AT26" s="429">
        <v>0</v>
      </c>
      <c r="AV26" s="37">
        <f t="shared" si="5"/>
        <v>0</v>
      </c>
      <c r="AW26" s="37">
        <f t="shared" si="6"/>
        <v>0</v>
      </c>
      <c r="AX26" s="37">
        <f t="shared" si="7"/>
        <v>0</v>
      </c>
      <c r="AY26" s="37">
        <f t="shared" si="8"/>
        <v>0</v>
      </c>
      <c r="AZ26" s="37">
        <f t="shared" si="9"/>
        <v>0</v>
      </c>
      <c r="BA26" s="37">
        <f t="shared" si="10"/>
        <v>0</v>
      </c>
      <c r="BB26" s="37">
        <f t="shared" si="11"/>
        <v>0</v>
      </c>
      <c r="BC26" s="37">
        <f t="shared" si="12"/>
        <v>0</v>
      </c>
      <c r="BD26" s="38">
        <f t="shared" si="13"/>
        <v>0</v>
      </c>
      <c r="BE26" s="37">
        <f t="shared" si="14"/>
        <v>0</v>
      </c>
      <c r="BF26" s="54">
        <f t="shared" si="15"/>
        <v>0</v>
      </c>
    </row>
    <row r="27" spans="1:58" ht="30" x14ac:dyDescent="0.25">
      <c r="A27" s="401">
        <v>24</v>
      </c>
      <c r="B27" s="427" t="str">
        <f>ACUMULADO!B27</f>
        <v xml:space="preserve">FAMILIAS CON NIÑOS (AS) MENORES DE 12 MESES Y GESTANTES RECIBEN ACOMPAÑAMIENTO A TRAVÉS DE GRUPOS DE APOYO COMUNAL </v>
      </c>
      <c r="C27" s="428" t="s">
        <v>145</v>
      </c>
      <c r="D27" s="429">
        <v>0</v>
      </c>
      <c r="E27" s="429">
        <v>0</v>
      </c>
      <c r="F27" s="429">
        <v>0</v>
      </c>
      <c r="G27" s="429">
        <v>0</v>
      </c>
      <c r="H27" s="429">
        <v>0</v>
      </c>
      <c r="I27" s="429">
        <v>0</v>
      </c>
      <c r="J27" s="429">
        <v>0</v>
      </c>
      <c r="K27" s="429">
        <v>0</v>
      </c>
      <c r="L27" s="429">
        <v>0</v>
      </c>
      <c r="M27" s="429">
        <v>0</v>
      </c>
      <c r="N27" s="429">
        <v>0</v>
      </c>
      <c r="O27" s="429">
        <v>0</v>
      </c>
      <c r="P27" s="429">
        <v>0</v>
      </c>
      <c r="Q27" s="429">
        <v>0</v>
      </c>
      <c r="R27" s="429">
        <v>0</v>
      </c>
      <c r="S27" s="429">
        <v>0</v>
      </c>
      <c r="T27" s="429">
        <v>0</v>
      </c>
      <c r="U27" s="429">
        <v>0</v>
      </c>
      <c r="V27" s="429">
        <v>0</v>
      </c>
      <c r="W27" s="429">
        <v>0</v>
      </c>
      <c r="X27" s="429">
        <v>0</v>
      </c>
      <c r="Y27" s="429">
        <v>0</v>
      </c>
      <c r="Z27" s="429">
        <v>0</v>
      </c>
      <c r="AA27" s="429">
        <v>0</v>
      </c>
      <c r="AB27" s="429">
        <v>0</v>
      </c>
      <c r="AC27" s="429">
        <v>0</v>
      </c>
      <c r="AD27" s="429">
        <v>0</v>
      </c>
      <c r="AE27" s="429">
        <v>0</v>
      </c>
      <c r="AF27" s="429">
        <v>0</v>
      </c>
      <c r="AG27" s="429">
        <v>0</v>
      </c>
      <c r="AH27" s="429">
        <v>0</v>
      </c>
      <c r="AI27" s="429">
        <v>0</v>
      </c>
      <c r="AJ27" s="429">
        <v>0</v>
      </c>
      <c r="AK27" s="429">
        <v>0</v>
      </c>
      <c r="AL27" s="429">
        <v>0</v>
      </c>
      <c r="AM27" s="429">
        <v>0</v>
      </c>
      <c r="AN27" s="429">
        <v>0</v>
      </c>
      <c r="AO27" s="429">
        <v>0</v>
      </c>
      <c r="AP27" s="429">
        <v>0</v>
      </c>
      <c r="AQ27" s="429">
        <v>0</v>
      </c>
      <c r="AR27" s="429">
        <v>0</v>
      </c>
      <c r="AS27" s="429">
        <v>0</v>
      </c>
      <c r="AT27" s="429">
        <v>0</v>
      </c>
      <c r="AV27" s="37">
        <f t="shared" si="5"/>
        <v>0</v>
      </c>
      <c r="AW27" s="37">
        <f t="shared" si="6"/>
        <v>0</v>
      </c>
      <c r="AX27" s="37">
        <f t="shared" si="7"/>
        <v>0</v>
      </c>
      <c r="AY27" s="37">
        <f t="shared" si="8"/>
        <v>0</v>
      </c>
      <c r="AZ27" s="37">
        <f t="shared" si="9"/>
        <v>0</v>
      </c>
      <c r="BA27" s="37">
        <f t="shared" si="10"/>
        <v>0</v>
      </c>
      <c r="BB27" s="37">
        <f t="shared" si="11"/>
        <v>0</v>
      </c>
      <c r="BC27" s="37">
        <f t="shared" si="12"/>
        <v>0</v>
      </c>
      <c r="BD27" s="38">
        <f t="shared" si="13"/>
        <v>0</v>
      </c>
      <c r="BE27" s="37">
        <f t="shared" si="14"/>
        <v>0</v>
      </c>
      <c r="BF27" s="54">
        <f t="shared" si="15"/>
        <v>0</v>
      </c>
    </row>
    <row r="28" spans="1:58" ht="45" x14ac:dyDescent="0.25">
      <c r="A28" s="401">
        <v>25</v>
      </c>
      <c r="B28" s="427" t="str">
        <f>ACUMULADO!B28</f>
        <v>COMITÉS MULTISECTORIALES CAPACITADOS PARA LA PROMOCIÓN DEL CUIDADO INFANTIL, LACTANCIA  MATERNA EXCLUSIVA Y LA ADECUADA ALIMENTACIÓN Y PROTECCIÓN DEL MENOR DE 36 MESES EN SU DISTRITO.</v>
      </c>
      <c r="C28" s="428" t="s">
        <v>145</v>
      </c>
      <c r="D28" s="429">
        <v>0</v>
      </c>
      <c r="E28" s="429">
        <v>0</v>
      </c>
      <c r="F28" s="429">
        <v>0</v>
      </c>
      <c r="G28" s="429">
        <v>0</v>
      </c>
      <c r="H28" s="429">
        <v>0</v>
      </c>
      <c r="I28" s="429">
        <v>0</v>
      </c>
      <c r="J28" s="429">
        <v>0</v>
      </c>
      <c r="K28" s="429">
        <v>0</v>
      </c>
      <c r="L28" s="429">
        <v>0</v>
      </c>
      <c r="M28" s="429">
        <v>0</v>
      </c>
      <c r="N28" s="429">
        <v>0</v>
      </c>
      <c r="O28" s="429">
        <v>0</v>
      </c>
      <c r="P28" s="429">
        <v>0</v>
      </c>
      <c r="Q28" s="429">
        <v>0</v>
      </c>
      <c r="R28" s="429">
        <v>0</v>
      </c>
      <c r="S28" s="429">
        <v>0</v>
      </c>
      <c r="T28" s="429">
        <v>0</v>
      </c>
      <c r="U28" s="429">
        <v>0</v>
      </c>
      <c r="V28" s="429">
        <v>0</v>
      </c>
      <c r="W28" s="429">
        <v>0</v>
      </c>
      <c r="X28" s="429">
        <v>0</v>
      </c>
      <c r="Y28" s="429">
        <v>0</v>
      </c>
      <c r="Z28" s="429">
        <v>0</v>
      </c>
      <c r="AA28" s="429">
        <v>0</v>
      </c>
      <c r="AB28" s="429">
        <v>0</v>
      </c>
      <c r="AC28" s="429">
        <v>0</v>
      </c>
      <c r="AD28" s="429">
        <v>0</v>
      </c>
      <c r="AE28" s="429">
        <v>0</v>
      </c>
      <c r="AF28" s="429">
        <v>0</v>
      </c>
      <c r="AG28" s="429">
        <v>0</v>
      </c>
      <c r="AH28" s="429">
        <v>0</v>
      </c>
      <c r="AI28" s="429">
        <v>0</v>
      </c>
      <c r="AJ28" s="429">
        <v>0</v>
      </c>
      <c r="AK28" s="429">
        <v>0</v>
      </c>
      <c r="AL28" s="429">
        <v>0</v>
      </c>
      <c r="AM28" s="429">
        <v>0</v>
      </c>
      <c r="AN28" s="429">
        <v>0</v>
      </c>
      <c r="AO28" s="429">
        <v>0</v>
      </c>
      <c r="AP28" s="429">
        <v>0</v>
      </c>
      <c r="AQ28" s="429">
        <v>0</v>
      </c>
      <c r="AR28" s="429">
        <v>0</v>
      </c>
      <c r="AS28" s="429">
        <v>0</v>
      </c>
      <c r="AT28" s="429">
        <v>0</v>
      </c>
      <c r="AV28" s="37">
        <f t="shared" si="5"/>
        <v>0</v>
      </c>
      <c r="AW28" s="37">
        <f t="shared" si="6"/>
        <v>0</v>
      </c>
      <c r="AX28" s="37">
        <f t="shared" si="7"/>
        <v>0</v>
      </c>
      <c r="AY28" s="37">
        <f t="shared" si="8"/>
        <v>0</v>
      </c>
      <c r="AZ28" s="37">
        <f t="shared" si="9"/>
        <v>0</v>
      </c>
      <c r="BA28" s="37">
        <f t="shared" si="10"/>
        <v>0</v>
      </c>
      <c r="BB28" s="37">
        <f t="shared" si="11"/>
        <v>0</v>
      </c>
      <c r="BC28" s="37">
        <f t="shared" si="12"/>
        <v>0</v>
      </c>
      <c r="BD28" s="38">
        <f t="shared" si="13"/>
        <v>0</v>
      </c>
      <c r="BE28" s="37">
        <f t="shared" si="14"/>
        <v>0</v>
      </c>
      <c r="BF28" s="54">
        <f t="shared" si="15"/>
        <v>0</v>
      </c>
    </row>
    <row r="29" spans="1:58" ht="30" x14ac:dyDescent="0.25">
      <c r="A29" s="401">
        <v>26</v>
      </c>
      <c r="B29" s="427" t="str">
        <f>ACUMULADO!B29</f>
        <v>ACTORES SOCIALES CAPACITADOS PARA LA PROMOCIÓN DEL CUIDADO INFANTIL, LACTANCIA MATERNA EXCLUSIVA Y LA ADECUADA ALIMENTACIÓN Y PROTECCIÓN DEL MENOR DE 36 MESES DEL DISTRITO</v>
      </c>
      <c r="C29" s="428" t="s">
        <v>145</v>
      </c>
      <c r="D29" s="429">
        <v>0</v>
      </c>
      <c r="E29" s="429">
        <v>0</v>
      </c>
      <c r="F29" s="429">
        <v>0</v>
      </c>
      <c r="G29" s="429">
        <v>0</v>
      </c>
      <c r="H29" s="429">
        <v>0</v>
      </c>
      <c r="I29" s="429">
        <v>0</v>
      </c>
      <c r="J29" s="429">
        <v>0</v>
      </c>
      <c r="K29" s="429">
        <v>0</v>
      </c>
      <c r="L29" s="429">
        <v>0</v>
      </c>
      <c r="M29" s="429">
        <v>0</v>
      </c>
      <c r="N29" s="429">
        <v>0</v>
      </c>
      <c r="O29" s="429">
        <v>0</v>
      </c>
      <c r="P29" s="429">
        <v>0</v>
      </c>
      <c r="Q29" s="429">
        <v>0</v>
      </c>
      <c r="R29" s="429">
        <v>0</v>
      </c>
      <c r="S29" s="429">
        <v>0</v>
      </c>
      <c r="T29" s="429">
        <v>0</v>
      </c>
      <c r="U29" s="429">
        <v>0</v>
      </c>
      <c r="V29" s="429">
        <v>0</v>
      </c>
      <c r="W29" s="429">
        <v>0</v>
      </c>
      <c r="X29" s="429">
        <v>0</v>
      </c>
      <c r="Y29" s="429">
        <v>0</v>
      </c>
      <c r="Z29" s="429">
        <v>0</v>
      </c>
      <c r="AA29" s="429">
        <v>0</v>
      </c>
      <c r="AB29" s="429">
        <v>0</v>
      </c>
      <c r="AC29" s="429">
        <v>0</v>
      </c>
      <c r="AD29" s="429">
        <v>0</v>
      </c>
      <c r="AE29" s="429">
        <v>0</v>
      </c>
      <c r="AF29" s="429">
        <v>0</v>
      </c>
      <c r="AG29" s="429">
        <v>0</v>
      </c>
      <c r="AH29" s="429">
        <v>0</v>
      </c>
      <c r="AI29" s="429">
        <v>0</v>
      </c>
      <c r="AJ29" s="429">
        <v>0</v>
      </c>
      <c r="AK29" s="429">
        <v>0</v>
      </c>
      <c r="AL29" s="429">
        <v>0</v>
      </c>
      <c r="AM29" s="429">
        <v>0</v>
      </c>
      <c r="AN29" s="429">
        <v>0</v>
      </c>
      <c r="AO29" s="429">
        <v>0</v>
      </c>
      <c r="AP29" s="429">
        <v>0</v>
      </c>
      <c r="AQ29" s="429">
        <v>0</v>
      </c>
      <c r="AR29" s="429">
        <v>0</v>
      </c>
      <c r="AS29" s="429">
        <v>0</v>
      </c>
      <c r="AT29" s="429">
        <v>0</v>
      </c>
      <c r="AV29" s="37">
        <f t="shared" si="5"/>
        <v>0</v>
      </c>
      <c r="AW29" s="37">
        <f t="shared" si="6"/>
        <v>0</v>
      </c>
      <c r="AX29" s="37">
        <f t="shared" si="7"/>
        <v>0</v>
      </c>
      <c r="AY29" s="37">
        <f t="shared" si="8"/>
        <v>0</v>
      </c>
      <c r="AZ29" s="37">
        <f t="shared" si="9"/>
        <v>0</v>
      </c>
      <c r="BA29" s="37">
        <f t="shared" si="10"/>
        <v>0</v>
      </c>
      <c r="BB29" s="37">
        <f t="shared" si="11"/>
        <v>0</v>
      </c>
      <c r="BC29" s="37">
        <f t="shared" si="12"/>
        <v>0</v>
      </c>
      <c r="BD29" s="38">
        <f t="shared" si="13"/>
        <v>0</v>
      </c>
      <c r="BE29" s="37">
        <f t="shared" si="14"/>
        <v>0</v>
      </c>
      <c r="BF29" s="54">
        <f t="shared" ref="BF29:BF31" si="16">SUM(AV29:BE29)</f>
        <v>0</v>
      </c>
    </row>
    <row r="30" spans="1:58" ht="45" x14ac:dyDescent="0.25">
      <c r="A30" s="401">
        <v>27</v>
      </c>
      <c r="B30" s="427" t="str">
        <f>ACUMULADO!B30</f>
        <v>PROMOTORES EDUCATIVOS CAPACITADOS PARA LA PROMOCIÓN DEL CUIDADO INFANTIL, LACTANCIA MATERNA EXCLUSIVA Y LA ADECUADA ALIMENTACIÓN Y PROTECCIÓN DEL MENOR DE 36 MESES A FAMILIAS DEL PRONOEI</v>
      </c>
      <c r="C30" s="428" t="s">
        <v>145</v>
      </c>
      <c r="D30" s="429">
        <v>0</v>
      </c>
      <c r="E30" s="429">
        <v>0</v>
      </c>
      <c r="F30" s="429">
        <v>0</v>
      </c>
      <c r="G30" s="429">
        <v>0</v>
      </c>
      <c r="H30" s="429">
        <v>0</v>
      </c>
      <c r="I30" s="429">
        <v>0</v>
      </c>
      <c r="J30" s="429">
        <v>0</v>
      </c>
      <c r="K30" s="429">
        <v>0</v>
      </c>
      <c r="L30" s="429">
        <v>0</v>
      </c>
      <c r="M30" s="429">
        <v>0</v>
      </c>
      <c r="N30" s="429">
        <v>0</v>
      </c>
      <c r="O30" s="429">
        <v>0</v>
      </c>
      <c r="P30" s="429">
        <v>0</v>
      </c>
      <c r="Q30" s="429">
        <v>0</v>
      </c>
      <c r="R30" s="429">
        <v>0</v>
      </c>
      <c r="S30" s="429">
        <v>0</v>
      </c>
      <c r="T30" s="429">
        <v>0</v>
      </c>
      <c r="U30" s="429">
        <v>0</v>
      </c>
      <c r="V30" s="429">
        <v>0</v>
      </c>
      <c r="W30" s="429">
        <v>0</v>
      </c>
      <c r="X30" s="429">
        <v>0</v>
      </c>
      <c r="Y30" s="429">
        <v>0</v>
      </c>
      <c r="Z30" s="429">
        <v>0</v>
      </c>
      <c r="AA30" s="429">
        <v>0</v>
      </c>
      <c r="AB30" s="429">
        <v>0</v>
      </c>
      <c r="AC30" s="429">
        <v>0</v>
      </c>
      <c r="AD30" s="429">
        <v>0</v>
      </c>
      <c r="AE30" s="429">
        <v>0</v>
      </c>
      <c r="AF30" s="429">
        <v>0</v>
      </c>
      <c r="AG30" s="429">
        <v>0</v>
      </c>
      <c r="AH30" s="429">
        <v>0</v>
      </c>
      <c r="AI30" s="429">
        <v>0</v>
      </c>
      <c r="AJ30" s="429">
        <v>0</v>
      </c>
      <c r="AK30" s="429">
        <v>0</v>
      </c>
      <c r="AL30" s="429">
        <v>0</v>
      </c>
      <c r="AM30" s="429">
        <v>0</v>
      </c>
      <c r="AN30" s="429">
        <v>0</v>
      </c>
      <c r="AO30" s="429">
        <v>0</v>
      </c>
      <c r="AP30" s="429">
        <v>0</v>
      </c>
      <c r="AQ30" s="429">
        <v>0</v>
      </c>
      <c r="AR30" s="429">
        <v>0</v>
      </c>
      <c r="AS30" s="429">
        <v>0</v>
      </c>
      <c r="AT30" s="429">
        <v>0</v>
      </c>
      <c r="AV30" s="37">
        <f t="shared" si="5"/>
        <v>0</v>
      </c>
      <c r="AW30" s="37">
        <f t="shared" si="6"/>
        <v>0</v>
      </c>
      <c r="AX30" s="37">
        <f t="shared" si="7"/>
        <v>0</v>
      </c>
      <c r="AY30" s="37">
        <f t="shared" si="8"/>
        <v>0</v>
      </c>
      <c r="AZ30" s="37">
        <f t="shared" si="9"/>
        <v>0</v>
      </c>
      <c r="BA30" s="37">
        <f t="shared" si="10"/>
        <v>0</v>
      </c>
      <c r="BB30" s="37">
        <f t="shared" si="11"/>
        <v>0</v>
      </c>
      <c r="BC30" s="37">
        <f t="shared" si="12"/>
        <v>0</v>
      </c>
      <c r="BD30" s="38">
        <f t="shared" si="13"/>
        <v>0</v>
      </c>
      <c r="BE30" s="37">
        <f t="shared" si="14"/>
        <v>0</v>
      </c>
      <c r="BF30" s="54">
        <f t="shared" si="16"/>
        <v>0</v>
      </c>
    </row>
    <row r="31" spans="1:58" ht="30" x14ac:dyDescent="0.25">
      <c r="A31" s="401">
        <v>28</v>
      </c>
      <c r="B31" s="427" t="str">
        <f>ACUMULADO!B31</f>
        <v>FAMILIAS QUE RECIBEN CONSEJERÍA A TRAVÉS DE LA VISITA DOMICILIARIA PARA PROMOVER PRÁCTICAS Y ENTORNOS SALUDABLES PARA CONTRIBUIR A LA DISMINUCIÓN DE LA TUBERCULOSIS, VIH/SIDA</v>
      </c>
      <c r="C31" s="428" t="s">
        <v>145</v>
      </c>
      <c r="D31" s="429">
        <v>0</v>
      </c>
      <c r="E31" s="429">
        <v>0</v>
      </c>
      <c r="F31" s="429">
        <v>0</v>
      </c>
      <c r="G31" s="429">
        <v>43</v>
      </c>
      <c r="H31" s="429">
        <v>24</v>
      </c>
      <c r="I31" s="429">
        <v>0</v>
      </c>
      <c r="J31" s="429">
        <v>0</v>
      </c>
      <c r="K31" s="429">
        <v>0</v>
      </c>
      <c r="L31" s="429">
        <v>12</v>
      </c>
      <c r="M31" s="429">
        <v>11</v>
      </c>
      <c r="N31" s="429">
        <v>0</v>
      </c>
      <c r="O31" s="429">
        <v>0</v>
      </c>
      <c r="P31" s="429">
        <v>0</v>
      </c>
      <c r="Q31" s="429">
        <v>10</v>
      </c>
      <c r="R31" s="429">
        <v>9</v>
      </c>
      <c r="S31" s="429">
        <v>17</v>
      </c>
      <c r="T31" s="429">
        <v>0</v>
      </c>
      <c r="U31" s="429">
        <v>0</v>
      </c>
      <c r="V31" s="429">
        <v>0</v>
      </c>
      <c r="W31" s="429">
        <v>0</v>
      </c>
      <c r="X31" s="429">
        <v>0</v>
      </c>
      <c r="Y31" s="429">
        <v>82</v>
      </c>
      <c r="Z31" s="429">
        <v>0</v>
      </c>
      <c r="AA31" s="429">
        <v>0</v>
      </c>
      <c r="AB31" s="429">
        <v>0</v>
      </c>
      <c r="AC31" s="429">
        <v>0</v>
      </c>
      <c r="AD31" s="429">
        <v>0</v>
      </c>
      <c r="AE31" s="429">
        <v>0</v>
      </c>
      <c r="AF31" s="429">
        <v>28</v>
      </c>
      <c r="AG31" s="429">
        <v>10</v>
      </c>
      <c r="AH31" s="429">
        <v>0</v>
      </c>
      <c r="AI31" s="429">
        <v>0</v>
      </c>
      <c r="AJ31" s="429">
        <v>10</v>
      </c>
      <c r="AK31" s="429">
        <v>0</v>
      </c>
      <c r="AL31" s="429">
        <v>0</v>
      </c>
      <c r="AM31" s="429">
        <v>10</v>
      </c>
      <c r="AN31" s="429">
        <v>0</v>
      </c>
      <c r="AO31" s="429">
        <v>0</v>
      </c>
      <c r="AP31" s="429">
        <v>0</v>
      </c>
      <c r="AQ31" s="429">
        <v>0</v>
      </c>
      <c r="AR31" s="429">
        <v>0</v>
      </c>
      <c r="AS31" s="429">
        <v>0</v>
      </c>
      <c r="AT31" s="429">
        <v>0</v>
      </c>
      <c r="AV31" s="37">
        <f t="shared" si="5"/>
        <v>0</v>
      </c>
      <c r="AW31" s="37">
        <f t="shared" si="6"/>
        <v>0</v>
      </c>
      <c r="AX31" s="37">
        <f t="shared" si="7"/>
        <v>90</v>
      </c>
      <c r="AY31" s="37">
        <f t="shared" si="8"/>
        <v>36</v>
      </c>
      <c r="AZ31" s="37">
        <f t="shared" si="9"/>
        <v>0</v>
      </c>
      <c r="BA31" s="37">
        <f t="shared" si="10"/>
        <v>82</v>
      </c>
      <c r="BB31" s="37">
        <f t="shared" si="11"/>
        <v>38</v>
      </c>
      <c r="BC31" s="37">
        <f t="shared" si="12"/>
        <v>10</v>
      </c>
      <c r="BD31" s="38">
        <f t="shared" si="13"/>
        <v>10</v>
      </c>
      <c r="BE31" s="37">
        <f t="shared" si="14"/>
        <v>266</v>
      </c>
      <c r="BF31" s="54">
        <f t="shared" si="16"/>
        <v>532</v>
      </c>
    </row>
    <row r="32" spans="1:58" ht="30" x14ac:dyDescent="0.25">
      <c r="A32" s="401">
        <v>29</v>
      </c>
      <c r="B32" s="427" t="str">
        <f>ACUMULADO!B32</f>
        <v>FAMILIAS QUE RECIBEN SESIÓN EDUCATIVA Y DEMOSTRATIVA PARA PROMOVER PRÁCTICAS Y GENERAR ENTORNOS SALUDABLES PARA CONTRIBUIR A LA DISMINUCIÓN DE LA TUBERCULOSIS , VIH/SIDA</v>
      </c>
      <c r="C32" s="428" t="s">
        <v>145</v>
      </c>
      <c r="D32" s="429">
        <v>0</v>
      </c>
      <c r="E32" s="429">
        <v>0</v>
      </c>
      <c r="F32" s="429">
        <v>0</v>
      </c>
      <c r="G32" s="429">
        <v>0</v>
      </c>
      <c r="H32" s="429">
        <v>0</v>
      </c>
      <c r="I32" s="429">
        <v>0</v>
      </c>
      <c r="J32" s="429">
        <v>0</v>
      </c>
      <c r="K32" s="429">
        <v>0</v>
      </c>
      <c r="L32" s="429">
        <v>0</v>
      </c>
      <c r="M32" s="429">
        <v>0</v>
      </c>
      <c r="N32" s="429">
        <v>0</v>
      </c>
      <c r="O32" s="429">
        <v>0</v>
      </c>
      <c r="P32" s="429">
        <v>0</v>
      </c>
      <c r="Q32" s="429">
        <v>0</v>
      </c>
      <c r="R32" s="429">
        <v>0</v>
      </c>
      <c r="S32" s="429">
        <v>0</v>
      </c>
      <c r="T32" s="429">
        <v>0</v>
      </c>
      <c r="U32" s="429">
        <v>0</v>
      </c>
      <c r="V32" s="429">
        <v>0</v>
      </c>
      <c r="W32" s="429">
        <v>0</v>
      </c>
      <c r="X32" s="429">
        <v>0</v>
      </c>
      <c r="Y32" s="429">
        <v>0</v>
      </c>
      <c r="Z32" s="429">
        <v>0</v>
      </c>
      <c r="AA32" s="429">
        <v>0</v>
      </c>
      <c r="AB32" s="429">
        <v>0</v>
      </c>
      <c r="AC32" s="429">
        <v>0</v>
      </c>
      <c r="AD32" s="429">
        <v>0</v>
      </c>
      <c r="AE32" s="429">
        <v>0</v>
      </c>
      <c r="AF32" s="429">
        <v>0</v>
      </c>
      <c r="AG32" s="429">
        <v>0</v>
      </c>
      <c r="AH32" s="429">
        <v>0</v>
      </c>
      <c r="AI32" s="429">
        <v>0</v>
      </c>
      <c r="AJ32" s="429">
        <v>10</v>
      </c>
      <c r="AK32" s="429">
        <v>0</v>
      </c>
      <c r="AL32" s="429">
        <v>0</v>
      </c>
      <c r="AM32" s="429">
        <v>0</v>
      </c>
      <c r="AN32" s="429">
        <v>0</v>
      </c>
      <c r="AO32" s="429">
        <v>0</v>
      </c>
      <c r="AP32" s="429">
        <v>0</v>
      </c>
      <c r="AQ32" s="429">
        <v>0</v>
      </c>
      <c r="AR32" s="429">
        <v>0</v>
      </c>
      <c r="AS32" s="429">
        <v>0</v>
      </c>
      <c r="AT32" s="429">
        <v>0</v>
      </c>
      <c r="AV32" s="37">
        <f t="shared" ref="AV32:AV51" si="17">SUM(D32)</f>
        <v>0</v>
      </c>
      <c r="AW32" s="37">
        <f t="shared" ref="AW32:AW51" si="18">+E32</f>
        <v>0</v>
      </c>
      <c r="AX32" s="37">
        <f t="shared" ref="AX32:AX51" si="19">+SUM(G32:P32)</f>
        <v>0</v>
      </c>
      <c r="AY32" s="37">
        <f t="shared" ref="AY32:AY51" si="20">+SUM(Q32:S32)</f>
        <v>0</v>
      </c>
      <c r="AZ32" s="37">
        <f t="shared" ref="AZ32:AZ51" si="21">+SUM(T32:W32)</f>
        <v>0</v>
      </c>
      <c r="BA32" s="37">
        <f t="shared" ref="BA32:BA51" si="22">+SUM(X32:AC32)</f>
        <v>0</v>
      </c>
      <c r="BB32" s="37">
        <f t="shared" ref="BB32:BB51" si="23">+SUM(AD32:AH32)</f>
        <v>0</v>
      </c>
      <c r="BC32" s="37">
        <f t="shared" ref="BC32:BC51" si="24">+SUM(AJ32:AL32)</f>
        <v>10</v>
      </c>
      <c r="BD32" s="38">
        <f t="shared" ref="BD32:BD51" si="25">+SUM(AM32:AP32)</f>
        <v>0</v>
      </c>
      <c r="BE32" s="37">
        <f t="shared" ref="BE32:BE51" si="26">SUM(AV32:BD32)</f>
        <v>10</v>
      </c>
      <c r="BF32" s="54"/>
    </row>
    <row r="33" spans="1:58" ht="30" x14ac:dyDescent="0.25">
      <c r="A33" s="401">
        <v>30</v>
      </c>
      <c r="B33" s="427" t="str">
        <f>ACUMULADO!B33</f>
        <v>DOCENTES CAPACITADOS DESARROLLAN ACCIONES PARA LA PROMOCIÓN DE PRÁCTICAS SALUDABLES Y LA PREVENCIÓN DE LA TUBERCULOSIS,  VIH/SIDA</v>
      </c>
      <c r="C33" s="428" t="s">
        <v>145</v>
      </c>
      <c r="D33" s="429">
        <v>0</v>
      </c>
      <c r="E33" s="429">
        <v>0</v>
      </c>
      <c r="F33" s="429">
        <v>0</v>
      </c>
      <c r="G33" s="429">
        <v>0</v>
      </c>
      <c r="H33" s="429">
        <v>0</v>
      </c>
      <c r="I33" s="429">
        <v>0</v>
      </c>
      <c r="J33" s="429">
        <v>0</v>
      </c>
      <c r="K33" s="429">
        <v>0</v>
      </c>
      <c r="L33" s="429">
        <v>0</v>
      </c>
      <c r="M33" s="429">
        <v>0</v>
      </c>
      <c r="N33" s="429">
        <v>0</v>
      </c>
      <c r="O33" s="429">
        <v>0</v>
      </c>
      <c r="P33" s="429">
        <v>0</v>
      </c>
      <c r="Q33" s="429">
        <v>0</v>
      </c>
      <c r="R33" s="429">
        <v>0</v>
      </c>
      <c r="S33" s="429">
        <v>0</v>
      </c>
      <c r="T33" s="429">
        <v>0</v>
      </c>
      <c r="U33" s="429">
        <v>0</v>
      </c>
      <c r="V33" s="429">
        <v>0</v>
      </c>
      <c r="W33" s="429">
        <v>0</v>
      </c>
      <c r="X33" s="429">
        <v>0</v>
      </c>
      <c r="Y33" s="429">
        <v>0</v>
      </c>
      <c r="Z33" s="429">
        <v>0</v>
      </c>
      <c r="AA33" s="429">
        <v>0</v>
      </c>
      <c r="AB33" s="429">
        <v>0</v>
      </c>
      <c r="AC33" s="429">
        <v>0</v>
      </c>
      <c r="AD33" s="429">
        <v>0</v>
      </c>
      <c r="AE33" s="429">
        <v>0</v>
      </c>
      <c r="AF33" s="429">
        <v>0</v>
      </c>
      <c r="AG33" s="429">
        <v>0</v>
      </c>
      <c r="AH33" s="429">
        <v>0</v>
      </c>
      <c r="AI33" s="429">
        <v>0</v>
      </c>
      <c r="AJ33" s="429">
        <v>0</v>
      </c>
      <c r="AK33" s="429">
        <v>0</v>
      </c>
      <c r="AL33" s="429">
        <v>0</v>
      </c>
      <c r="AM33" s="429">
        <v>0</v>
      </c>
      <c r="AN33" s="429">
        <v>0</v>
      </c>
      <c r="AO33" s="429">
        <v>0</v>
      </c>
      <c r="AP33" s="429">
        <v>0</v>
      </c>
      <c r="AQ33" s="429">
        <v>0</v>
      </c>
      <c r="AR33" s="429">
        <v>0</v>
      </c>
      <c r="AS33" s="429">
        <v>0</v>
      </c>
      <c r="AT33" s="429">
        <v>0</v>
      </c>
      <c r="AV33" s="37">
        <f t="shared" si="17"/>
        <v>0</v>
      </c>
      <c r="AW33" s="37">
        <f t="shared" si="18"/>
        <v>0</v>
      </c>
      <c r="AX33" s="37">
        <f t="shared" si="19"/>
        <v>0</v>
      </c>
      <c r="AY33" s="37">
        <f t="shared" si="20"/>
        <v>0</v>
      </c>
      <c r="AZ33" s="37">
        <f t="shared" si="21"/>
        <v>0</v>
      </c>
      <c r="BA33" s="37">
        <f t="shared" si="22"/>
        <v>0</v>
      </c>
      <c r="BB33" s="37">
        <f t="shared" si="23"/>
        <v>0</v>
      </c>
      <c r="BC33" s="37">
        <f t="shared" si="24"/>
        <v>0</v>
      </c>
      <c r="BD33" s="38">
        <f t="shared" si="25"/>
        <v>0</v>
      </c>
      <c r="BE33" s="37">
        <f t="shared" si="26"/>
        <v>0</v>
      </c>
      <c r="BF33" s="54"/>
    </row>
    <row r="34" spans="1:58" ht="30" x14ac:dyDescent="0.25">
      <c r="A34" s="401">
        <v>31</v>
      </c>
      <c r="B34" s="427" t="str">
        <f>ACUMULADO!B34</f>
        <v>COMUNIDADES CON LIDERES CAPACITADOS DESARROLLAN VIGILANCIA COMUNITARIA EN FAVOR DE ENTORNOS Y PRÁCTICAS SALUDABLES Y LA PREVENCIÓN DE LA TUBERCULOSIS, VIH/SIDA</v>
      </c>
      <c r="C34" s="428" t="s">
        <v>145</v>
      </c>
      <c r="D34" s="429">
        <v>0</v>
      </c>
      <c r="E34" s="429">
        <v>0</v>
      </c>
      <c r="F34" s="429">
        <v>0</v>
      </c>
      <c r="G34" s="429">
        <v>0</v>
      </c>
      <c r="H34" s="429">
        <v>0</v>
      </c>
      <c r="I34" s="429">
        <v>0</v>
      </c>
      <c r="J34" s="429">
        <v>0</v>
      </c>
      <c r="K34" s="429">
        <v>0</v>
      </c>
      <c r="L34" s="429">
        <v>0</v>
      </c>
      <c r="M34" s="429">
        <v>0</v>
      </c>
      <c r="N34" s="429">
        <v>0</v>
      </c>
      <c r="O34" s="429">
        <v>0</v>
      </c>
      <c r="P34" s="429">
        <v>0</v>
      </c>
      <c r="Q34" s="429">
        <v>0</v>
      </c>
      <c r="R34" s="429">
        <v>0</v>
      </c>
      <c r="S34" s="429">
        <v>0</v>
      </c>
      <c r="T34" s="429">
        <v>0</v>
      </c>
      <c r="U34" s="429">
        <v>0</v>
      </c>
      <c r="V34" s="429">
        <v>0</v>
      </c>
      <c r="W34" s="429">
        <v>0</v>
      </c>
      <c r="X34" s="429">
        <v>0</v>
      </c>
      <c r="Y34" s="429">
        <v>0</v>
      </c>
      <c r="Z34" s="429">
        <v>0</v>
      </c>
      <c r="AA34" s="429">
        <v>0</v>
      </c>
      <c r="AB34" s="429">
        <v>0</v>
      </c>
      <c r="AC34" s="429">
        <v>0</v>
      </c>
      <c r="AD34" s="429">
        <v>0</v>
      </c>
      <c r="AE34" s="429">
        <v>0</v>
      </c>
      <c r="AF34" s="429">
        <v>0</v>
      </c>
      <c r="AG34" s="429">
        <v>0</v>
      </c>
      <c r="AH34" s="429">
        <v>0</v>
      </c>
      <c r="AI34" s="429">
        <v>0</v>
      </c>
      <c r="AJ34" s="429">
        <v>0</v>
      </c>
      <c r="AK34" s="429">
        <v>0</v>
      </c>
      <c r="AL34" s="429">
        <v>0</v>
      </c>
      <c r="AM34" s="429">
        <v>0</v>
      </c>
      <c r="AN34" s="429">
        <v>0</v>
      </c>
      <c r="AO34" s="429">
        <v>0</v>
      </c>
      <c r="AP34" s="429">
        <v>0</v>
      </c>
      <c r="AQ34" s="429">
        <v>0</v>
      </c>
      <c r="AR34" s="429">
        <v>0</v>
      </c>
      <c r="AS34" s="429">
        <v>0</v>
      </c>
      <c r="AT34" s="429">
        <v>0</v>
      </c>
      <c r="AV34" s="37">
        <f t="shared" si="17"/>
        <v>0</v>
      </c>
      <c r="AW34" s="37">
        <f t="shared" si="18"/>
        <v>0</v>
      </c>
      <c r="AX34" s="37">
        <f t="shared" si="19"/>
        <v>0</v>
      </c>
      <c r="AY34" s="37">
        <f t="shared" si="20"/>
        <v>0</v>
      </c>
      <c r="AZ34" s="37">
        <f t="shared" si="21"/>
        <v>0</v>
      </c>
      <c r="BA34" s="37">
        <f t="shared" si="22"/>
        <v>0</v>
      </c>
      <c r="BB34" s="37">
        <f t="shared" si="23"/>
        <v>0</v>
      </c>
      <c r="BC34" s="37">
        <f t="shared" si="24"/>
        <v>0</v>
      </c>
      <c r="BD34" s="38">
        <f t="shared" si="25"/>
        <v>0</v>
      </c>
      <c r="BE34" s="37">
        <f t="shared" si="26"/>
        <v>0</v>
      </c>
      <c r="BF34" s="54"/>
    </row>
    <row r="35" spans="1:58" ht="30" x14ac:dyDescent="0.25">
      <c r="A35" s="401">
        <v>32</v>
      </c>
      <c r="B35" s="427" t="str">
        <f>ACUMULADO!B35</f>
        <v>MUNICIPIOS QUE IMPLEMENTAN ACCIONES PARA MEJORAR O MITIGAR LAS CONDICIONES QUE GENERAN RIESGO PARA ENFERMAR DE TUBERCULOSIS Y VIH/SIDA SEGÚN DISTRITOS/ PROVINCIAS PRIORIZADOS.</v>
      </c>
      <c r="C35" s="428" t="s">
        <v>145</v>
      </c>
      <c r="D35" s="429">
        <v>0</v>
      </c>
      <c r="E35" s="429">
        <v>0</v>
      </c>
      <c r="F35" s="429">
        <v>0</v>
      </c>
      <c r="G35" s="429">
        <v>0</v>
      </c>
      <c r="H35" s="429">
        <v>0</v>
      </c>
      <c r="I35" s="429">
        <v>0</v>
      </c>
      <c r="J35" s="429">
        <v>0</v>
      </c>
      <c r="K35" s="429">
        <v>0</v>
      </c>
      <c r="L35" s="429">
        <v>0</v>
      </c>
      <c r="M35" s="429">
        <v>0</v>
      </c>
      <c r="N35" s="429">
        <v>0</v>
      </c>
      <c r="O35" s="429">
        <v>0</v>
      </c>
      <c r="P35" s="429">
        <v>0</v>
      </c>
      <c r="Q35" s="429">
        <v>0</v>
      </c>
      <c r="R35" s="429">
        <v>0</v>
      </c>
      <c r="S35" s="429">
        <v>0</v>
      </c>
      <c r="T35" s="429">
        <v>0</v>
      </c>
      <c r="U35" s="429">
        <v>0</v>
      </c>
      <c r="V35" s="429">
        <v>0</v>
      </c>
      <c r="W35" s="429">
        <v>0</v>
      </c>
      <c r="X35" s="429">
        <v>0</v>
      </c>
      <c r="Y35" s="429">
        <v>0</v>
      </c>
      <c r="Z35" s="429">
        <v>0</v>
      </c>
      <c r="AA35" s="429">
        <v>0</v>
      </c>
      <c r="AB35" s="429">
        <v>0</v>
      </c>
      <c r="AC35" s="429">
        <v>0</v>
      </c>
      <c r="AD35" s="429">
        <v>0</v>
      </c>
      <c r="AE35" s="429">
        <v>0</v>
      </c>
      <c r="AF35" s="429">
        <v>0</v>
      </c>
      <c r="AG35" s="429">
        <v>0</v>
      </c>
      <c r="AH35" s="429">
        <v>0</v>
      </c>
      <c r="AI35" s="429">
        <v>0</v>
      </c>
      <c r="AJ35" s="429">
        <v>0</v>
      </c>
      <c r="AK35" s="429">
        <v>0</v>
      </c>
      <c r="AL35" s="429">
        <v>0</v>
      </c>
      <c r="AM35" s="429">
        <v>0</v>
      </c>
      <c r="AN35" s="429">
        <v>0</v>
      </c>
      <c r="AO35" s="429">
        <v>0</v>
      </c>
      <c r="AP35" s="429">
        <v>0</v>
      </c>
      <c r="AQ35" s="429">
        <v>0</v>
      </c>
      <c r="AR35" s="429">
        <v>0</v>
      </c>
      <c r="AS35" s="429">
        <v>0</v>
      </c>
      <c r="AT35" s="429">
        <v>0</v>
      </c>
      <c r="AV35" s="37">
        <f t="shared" si="17"/>
        <v>0</v>
      </c>
      <c r="AW35" s="37">
        <f t="shared" si="18"/>
        <v>0</v>
      </c>
      <c r="AX35" s="37">
        <f t="shared" si="19"/>
        <v>0</v>
      </c>
      <c r="AY35" s="37">
        <f t="shared" si="20"/>
        <v>0</v>
      </c>
      <c r="AZ35" s="37">
        <f t="shared" si="21"/>
        <v>0</v>
      </c>
      <c r="BA35" s="37">
        <f t="shared" si="22"/>
        <v>0</v>
      </c>
      <c r="BB35" s="37">
        <f t="shared" si="23"/>
        <v>0</v>
      </c>
      <c r="BC35" s="37">
        <f t="shared" si="24"/>
        <v>0</v>
      </c>
      <c r="BD35" s="38">
        <f t="shared" si="25"/>
        <v>0</v>
      </c>
      <c r="BE35" s="37">
        <f t="shared" si="26"/>
        <v>0</v>
      </c>
      <c r="BF35" s="54"/>
    </row>
    <row r="36" spans="1:58" ht="30" x14ac:dyDescent="0.25">
      <c r="A36" s="401">
        <v>33</v>
      </c>
      <c r="B36" s="427" t="str">
        <f>ACUMULADO!B36</f>
        <v xml:space="preserve">FAMILIAS QUE RECIBEN SESIONES DEMOSTRATIVAS PARA LA PREVENCION Y CONTROL DE ENFERMEDADES METAXENICAS </v>
      </c>
      <c r="C36" s="428" t="s">
        <v>145</v>
      </c>
      <c r="D36" s="429">
        <v>0</v>
      </c>
      <c r="E36" s="429">
        <v>0</v>
      </c>
      <c r="F36" s="429">
        <v>0</v>
      </c>
      <c r="G36" s="429">
        <v>190</v>
      </c>
      <c r="H36" s="429">
        <v>0</v>
      </c>
      <c r="I36" s="429">
        <v>0</v>
      </c>
      <c r="J36" s="429">
        <v>0</v>
      </c>
      <c r="K36" s="429">
        <v>0</v>
      </c>
      <c r="L36" s="429">
        <v>0</v>
      </c>
      <c r="M36" s="429">
        <v>0</v>
      </c>
      <c r="N36" s="429">
        <v>0</v>
      </c>
      <c r="O36" s="429">
        <v>0</v>
      </c>
      <c r="P36" s="429">
        <v>0</v>
      </c>
      <c r="Q36" s="429">
        <v>40</v>
      </c>
      <c r="R36" s="429">
        <v>9</v>
      </c>
      <c r="S36" s="429">
        <v>31</v>
      </c>
      <c r="T36" s="429">
        <v>0</v>
      </c>
      <c r="U36" s="429">
        <v>0</v>
      </c>
      <c r="V36" s="429">
        <v>0</v>
      </c>
      <c r="W36" s="429">
        <v>0</v>
      </c>
      <c r="X36" s="429">
        <v>0</v>
      </c>
      <c r="Y36" s="429">
        <v>74</v>
      </c>
      <c r="Z36" s="429">
        <v>0</v>
      </c>
      <c r="AA36" s="429">
        <v>0</v>
      </c>
      <c r="AB36" s="429">
        <v>0</v>
      </c>
      <c r="AC36" s="429">
        <v>0</v>
      </c>
      <c r="AD36" s="429">
        <v>66</v>
      </c>
      <c r="AE36" s="429">
        <v>0</v>
      </c>
      <c r="AF36" s="429">
        <v>46</v>
      </c>
      <c r="AG36" s="429">
        <v>0</v>
      </c>
      <c r="AH36" s="429">
        <v>0</v>
      </c>
      <c r="AI36" s="429">
        <v>0</v>
      </c>
      <c r="AJ36" s="429">
        <v>10</v>
      </c>
      <c r="AK36" s="429">
        <v>0</v>
      </c>
      <c r="AL36" s="429">
        <v>0</v>
      </c>
      <c r="AM36" s="429">
        <v>85</v>
      </c>
      <c r="AN36" s="429">
        <v>10</v>
      </c>
      <c r="AO36" s="429">
        <v>0</v>
      </c>
      <c r="AP36" s="429">
        <v>0</v>
      </c>
      <c r="AQ36" s="429">
        <v>396</v>
      </c>
      <c r="AR36" s="429">
        <v>0</v>
      </c>
      <c r="AS36" s="429">
        <v>0</v>
      </c>
      <c r="AT36" s="429">
        <v>0</v>
      </c>
      <c r="AV36" s="37">
        <f t="shared" si="17"/>
        <v>0</v>
      </c>
      <c r="AW36" s="37">
        <f t="shared" si="18"/>
        <v>0</v>
      </c>
      <c r="AX36" s="37">
        <f t="shared" si="19"/>
        <v>190</v>
      </c>
      <c r="AY36" s="37">
        <f t="shared" si="20"/>
        <v>80</v>
      </c>
      <c r="AZ36" s="37">
        <f t="shared" si="21"/>
        <v>0</v>
      </c>
      <c r="BA36" s="37">
        <f t="shared" si="22"/>
        <v>74</v>
      </c>
      <c r="BB36" s="37">
        <f t="shared" si="23"/>
        <v>112</v>
      </c>
      <c r="BC36" s="37">
        <f t="shared" si="24"/>
        <v>10</v>
      </c>
      <c r="BD36" s="38">
        <f t="shared" si="25"/>
        <v>95</v>
      </c>
      <c r="BE36" s="37">
        <f t="shared" si="26"/>
        <v>561</v>
      </c>
      <c r="BF36" s="54"/>
    </row>
    <row r="37" spans="1:58" ht="30" x14ac:dyDescent="0.25">
      <c r="A37" s="401">
        <v>34</v>
      </c>
      <c r="B37" s="427" t="str">
        <f>ACUMULADO!B37</f>
        <v>FAMILIAS QUE RECIBEN SESIONES EDUCATIVAS  PARA LA PREVENCION Y CONTROL DE ENFERMEDADES  ZOONOTICAS.</v>
      </c>
      <c r="C37" s="428" t="s">
        <v>145</v>
      </c>
      <c r="D37" s="429">
        <v>0</v>
      </c>
      <c r="E37" s="429">
        <v>0</v>
      </c>
      <c r="F37" s="429">
        <v>0</v>
      </c>
      <c r="G37" s="429">
        <v>0</v>
      </c>
      <c r="H37" s="429">
        <v>0</v>
      </c>
      <c r="I37" s="429">
        <v>0</v>
      </c>
      <c r="J37" s="429">
        <v>0</v>
      </c>
      <c r="K37" s="429">
        <v>0</v>
      </c>
      <c r="L37" s="429">
        <v>0</v>
      </c>
      <c r="M37" s="429">
        <v>0</v>
      </c>
      <c r="N37" s="429">
        <v>0</v>
      </c>
      <c r="O37" s="429">
        <v>0</v>
      </c>
      <c r="P37" s="429">
        <v>0</v>
      </c>
      <c r="Q37" s="429">
        <v>18</v>
      </c>
      <c r="R37" s="429">
        <v>9</v>
      </c>
      <c r="S37" s="429">
        <v>0</v>
      </c>
      <c r="T37" s="429">
        <v>0</v>
      </c>
      <c r="U37" s="429">
        <v>0</v>
      </c>
      <c r="V37" s="429">
        <v>0</v>
      </c>
      <c r="W37" s="429">
        <v>0</v>
      </c>
      <c r="X37" s="429">
        <v>0</v>
      </c>
      <c r="Y37" s="429">
        <v>0</v>
      </c>
      <c r="Z37" s="429">
        <v>0</v>
      </c>
      <c r="AA37" s="429">
        <v>0</v>
      </c>
      <c r="AB37" s="429">
        <v>0</v>
      </c>
      <c r="AC37" s="429">
        <v>0</v>
      </c>
      <c r="AD37" s="429">
        <v>0</v>
      </c>
      <c r="AE37" s="429">
        <v>0</v>
      </c>
      <c r="AF37" s="429">
        <v>0</v>
      </c>
      <c r="AG37" s="429">
        <v>0</v>
      </c>
      <c r="AH37" s="429">
        <v>0</v>
      </c>
      <c r="AI37" s="429">
        <v>0</v>
      </c>
      <c r="AJ37" s="429">
        <v>0</v>
      </c>
      <c r="AK37" s="429">
        <v>0</v>
      </c>
      <c r="AL37" s="429">
        <v>0</v>
      </c>
      <c r="AM37" s="429">
        <v>0</v>
      </c>
      <c r="AN37" s="429">
        <v>10</v>
      </c>
      <c r="AO37" s="429">
        <v>0</v>
      </c>
      <c r="AP37" s="429">
        <v>0</v>
      </c>
      <c r="AQ37" s="429">
        <v>0</v>
      </c>
      <c r="AR37" s="429">
        <v>0</v>
      </c>
      <c r="AS37" s="429">
        <v>0</v>
      </c>
      <c r="AT37" s="429">
        <v>0</v>
      </c>
      <c r="AV37" s="37">
        <f t="shared" si="17"/>
        <v>0</v>
      </c>
      <c r="AW37" s="37">
        <f t="shared" si="18"/>
        <v>0</v>
      </c>
      <c r="AX37" s="37">
        <f t="shared" si="19"/>
        <v>0</v>
      </c>
      <c r="AY37" s="37">
        <f t="shared" si="20"/>
        <v>27</v>
      </c>
      <c r="AZ37" s="37">
        <f t="shared" si="21"/>
        <v>0</v>
      </c>
      <c r="BA37" s="37">
        <f t="shared" si="22"/>
        <v>0</v>
      </c>
      <c r="BB37" s="37">
        <f t="shared" si="23"/>
        <v>0</v>
      </c>
      <c r="BC37" s="37">
        <f t="shared" si="24"/>
        <v>0</v>
      </c>
      <c r="BD37" s="38">
        <f t="shared" si="25"/>
        <v>10</v>
      </c>
      <c r="BE37" s="37">
        <f t="shared" si="26"/>
        <v>37</v>
      </c>
      <c r="BF37" s="54"/>
    </row>
    <row r="38" spans="1:58" ht="30" x14ac:dyDescent="0.25">
      <c r="A38" s="401">
        <v>35</v>
      </c>
      <c r="B38" s="427" t="str">
        <f>ACUMULADO!B38</f>
        <v>COMUNIDADES PRIORIZADAS EN EL DISTRITO QUE  ESTAN IMPLEMENTANDO LA VIGILANCIA COMUNITARIA ASOCIADA A ENFERMEDADES METAXÉNICAS Y ZOONOTICAS.</v>
      </c>
      <c r="C38" s="428" t="s">
        <v>145</v>
      </c>
      <c r="D38" s="429">
        <v>0</v>
      </c>
      <c r="E38" s="429">
        <v>0</v>
      </c>
      <c r="F38" s="429">
        <v>0</v>
      </c>
      <c r="G38" s="429">
        <v>0</v>
      </c>
      <c r="H38" s="429">
        <v>0</v>
      </c>
      <c r="I38" s="429">
        <v>0</v>
      </c>
      <c r="J38" s="429">
        <v>0</v>
      </c>
      <c r="K38" s="429">
        <v>0</v>
      </c>
      <c r="L38" s="429">
        <v>0</v>
      </c>
      <c r="M38" s="429">
        <v>0</v>
      </c>
      <c r="N38" s="429">
        <v>0</v>
      </c>
      <c r="O38" s="429">
        <v>0</v>
      </c>
      <c r="P38" s="429">
        <v>0</v>
      </c>
      <c r="Q38" s="429">
        <v>0</v>
      </c>
      <c r="R38" s="429">
        <v>0</v>
      </c>
      <c r="S38" s="429">
        <v>0</v>
      </c>
      <c r="T38" s="429">
        <v>0</v>
      </c>
      <c r="U38" s="429">
        <v>0</v>
      </c>
      <c r="V38" s="429">
        <v>0</v>
      </c>
      <c r="W38" s="429">
        <v>0</v>
      </c>
      <c r="X38" s="429">
        <v>0</v>
      </c>
      <c r="Y38" s="429">
        <v>0</v>
      </c>
      <c r="Z38" s="429">
        <v>0</v>
      </c>
      <c r="AA38" s="429">
        <v>0</v>
      </c>
      <c r="AB38" s="429">
        <v>0</v>
      </c>
      <c r="AC38" s="429">
        <v>0</v>
      </c>
      <c r="AD38" s="429">
        <v>0</v>
      </c>
      <c r="AE38" s="429">
        <v>0</v>
      </c>
      <c r="AF38" s="429">
        <v>0</v>
      </c>
      <c r="AG38" s="429">
        <v>0</v>
      </c>
      <c r="AH38" s="429">
        <v>0</v>
      </c>
      <c r="AI38" s="429">
        <v>0</v>
      </c>
      <c r="AJ38" s="429">
        <v>0</v>
      </c>
      <c r="AK38" s="429">
        <v>0</v>
      </c>
      <c r="AL38" s="429">
        <v>0</v>
      </c>
      <c r="AM38" s="429">
        <v>0</v>
      </c>
      <c r="AN38" s="429">
        <v>0</v>
      </c>
      <c r="AO38" s="429">
        <v>0</v>
      </c>
      <c r="AP38" s="429">
        <v>0</v>
      </c>
      <c r="AQ38" s="429">
        <v>0</v>
      </c>
      <c r="AR38" s="429">
        <v>0</v>
      </c>
      <c r="AS38" s="429">
        <v>0</v>
      </c>
      <c r="AT38" s="429">
        <v>0</v>
      </c>
      <c r="AV38" s="37">
        <f t="shared" si="17"/>
        <v>0</v>
      </c>
      <c r="AW38" s="37">
        <f t="shared" si="18"/>
        <v>0</v>
      </c>
      <c r="AX38" s="37">
        <f t="shared" si="19"/>
        <v>0</v>
      </c>
      <c r="AY38" s="37">
        <f t="shared" si="20"/>
        <v>0</v>
      </c>
      <c r="AZ38" s="37">
        <f t="shared" si="21"/>
        <v>0</v>
      </c>
      <c r="BA38" s="37">
        <f t="shared" si="22"/>
        <v>0</v>
      </c>
      <c r="BB38" s="37">
        <f t="shared" si="23"/>
        <v>0</v>
      </c>
      <c r="BC38" s="37">
        <f t="shared" si="24"/>
        <v>0</v>
      </c>
      <c r="BD38" s="38">
        <f t="shared" si="25"/>
        <v>0</v>
      </c>
      <c r="BE38" s="37">
        <f t="shared" si="26"/>
        <v>0</v>
      </c>
      <c r="BF38" s="54"/>
    </row>
    <row r="39" spans="1:58" ht="30" x14ac:dyDescent="0.25">
      <c r="A39" s="401">
        <v>36</v>
      </c>
      <c r="B39" s="427" t="str">
        <f>ACUMULADO!B39</f>
        <v>MUNICIPIOS QUE IMPLEMENTAN ACCIONES PARA MEJORAR O MITIGAR LAS CONDICIONES QUE GENERAN RIESGO PARA ENFERMAR DE ENFERMEDADES METAXÉNICAS Y ZOONOTICAS</v>
      </c>
      <c r="C39" s="428" t="s">
        <v>145</v>
      </c>
      <c r="D39" s="429">
        <v>0</v>
      </c>
      <c r="E39" s="429">
        <v>0</v>
      </c>
      <c r="F39" s="429">
        <v>0</v>
      </c>
      <c r="G39" s="429">
        <v>0</v>
      </c>
      <c r="H39" s="429">
        <v>0</v>
      </c>
      <c r="I39" s="429">
        <v>0</v>
      </c>
      <c r="J39" s="429">
        <v>0</v>
      </c>
      <c r="K39" s="429">
        <v>0</v>
      </c>
      <c r="L39" s="429">
        <v>0</v>
      </c>
      <c r="M39" s="429">
        <v>0</v>
      </c>
      <c r="N39" s="429">
        <v>0</v>
      </c>
      <c r="O39" s="429">
        <v>0</v>
      </c>
      <c r="P39" s="429">
        <v>0</v>
      </c>
      <c r="Q39" s="429">
        <v>0</v>
      </c>
      <c r="R39" s="429">
        <v>0</v>
      </c>
      <c r="S39" s="429">
        <v>0</v>
      </c>
      <c r="T39" s="429">
        <v>0</v>
      </c>
      <c r="U39" s="429">
        <v>0</v>
      </c>
      <c r="V39" s="429">
        <v>0</v>
      </c>
      <c r="W39" s="429">
        <v>0</v>
      </c>
      <c r="X39" s="429">
        <v>0</v>
      </c>
      <c r="Y39" s="429">
        <v>0</v>
      </c>
      <c r="Z39" s="429">
        <v>0</v>
      </c>
      <c r="AA39" s="429">
        <v>0</v>
      </c>
      <c r="AB39" s="429">
        <v>0</v>
      </c>
      <c r="AC39" s="429">
        <v>0</v>
      </c>
      <c r="AD39" s="429">
        <v>0</v>
      </c>
      <c r="AE39" s="429">
        <v>0</v>
      </c>
      <c r="AF39" s="429">
        <v>0</v>
      </c>
      <c r="AG39" s="429">
        <v>0</v>
      </c>
      <c r="AH39" s="429">
        <v>0</v>
      </c>
      <c r="AI39" s="429">
        <v>0</v>
      </c>
      <c r="AJ39" s="429">
        <v>0</v>
      </c>
      <c r="AK39" s="429">
        <v>0</v>
      </c>
      <c r="AL39" s="429">
        <v>0</v>
      </c>
      <c r="AM39" s="429">
        <v>0</v>
      </c>
      <c r="AN39" s="429">
        <v>0</v>
      </c>
      <c r="AO39" s="429">
        <v>0</v>
      </c>
      <c r="AP39" s="429">
        <v>0</v>
      </c>
      <c r="AQ39" s="429">
        <v>0</v>
      </c>
      <c r="AR39" s="429">
        <v>0</v>
      </c>
      <c r="AS39" s="429">
        <v>0</v>
      </c>
      <c r="AT39" s="429">
        <v>0</v>
      </c>
      <c r="AV39" s="37">
        <f t="shared" si="17"/>
        <v>0</v>
      </c>
      <c r="AW39" s="37">
        <f t="shared" si="18"/>
        <v>0</v>
      </c>
      <c r="AX39" s="37">
        <f t="shared" si="19"/>
        <v>0</v>
      </c>
      <c r="AY39" s="37">
        <f t="shared" si="20"/>
        <v>0</v>
      </c>
      <c r="AZ39" s="37">
        <f t="shared" si="21"/>
        <v>0</v>
      </c>
      <c r="BA39" s="37">
        <f t="shared" si="22"/>
        <v>0</v>
      </c>
      <c r="BB39" s="37">
        <f t="shared" si="23"/>
        <v>0</v>
      </c>
      <c r="BC39" s="37">
        <f t="shared" si="24"/>
        <v>0</v>
      </c>
      <c r="BD39" s="38">
        <f t="shared" si="25"/>
        <v>0</v>
      </c>
      <c r="BE39" s="37">
        <f t="shared" si="26"/>
        <v>0</v>
      </c>
      <c r="BF39" s="54"/>
    </row>
    <row r="40" spans="1:58" ht="30" x14ac:dyDescent="0.25">
      <c r="A40" s="401">
        <v>37</v>
      </c>
      <c r="B40" s="427" t="str">
        <f>ACUMULADO!B40</f>
        <v>DOCENTES  CAPACITADOS Y COMPROMETIDOS A DESARROLLAR ACCIONES PARA LA PROMOCION DE PRACTICAS SALUDABLES PARA LA PREVENCIÓN DE LAS ENFERMEDADES METAXENICAS Y ZOONOTICAS</v>
      </c>
      <c r="C40" s="428" t="s">
        <v>145</v>
      </c>
      <c r="D40" s="429">
        <v>0</v>
      </c>
      <c r="E40" s="429">
        <v>0</v>
      </c>
      <c r="F40" s="429">
        <v>0</v>
      </c>
      <c r="G40" s="429">
        <v>0</v>
      </c>
      <c r="H40" s="429">
        <v>0</v>
      </c>
      <c r="I40" s="429">
        <v>0</v>
      </c>
      <c r="J40" s="429">
        <v>0</v>
      </c>
      <c r="K40" s="429">
        <v>0</v>
      </c>
      <c r="L40" s="429">
        <v>0</v>
      </c>
      <c r="M40" s="429">
        <v>0</v>
      </c>
      <c r="N40" s="429">
        <v>0</v>
      </c>
      <c r="O40" s="429">
        <v>0</v>
      </c>
      <c r="P40" s="429">
        <v>0</v>
      </c>
      <c r="Q40" s="429">
        <v>0</v>
      </c>
      <c r="R40" s="429">
        <v>0</v>
      </c>
      <c r="S40" s="429">
        <v>0</v>
      </c>
      <c r="T40" s="429">
        <v>0</v>
      </c>
      <c r="U40" s="429">
        <v>0</v>
      </c>
      <c r="V40" s="429">
        <v>0</v>
      </c>
      <c r="W40" s="429">
        <v>0</v>
      </c>
      <c r="X40" s="429">
        <v>0</v>
      </c>
      <c r="Y40" s="429">
        <v>0</v>
      </c>
      <c r="Z40" s="429">
        <v>0</v>
      </c>
      <c r="AA40" s="429">
        <v>0</v>
      </c>
      <c r="AB40" s="429">
        <v>0</v>
      </c>
      <c r="AC40" s="429">
        <v>0</v>
      </c>
      <c r="AD40" s="429">
        <v>0</v>
      </c>
      <c r="AE40" s="429">
        <v>0</v>
      </c>
      <c r="AF40" s="429">
        <v>0</v>
      </c>
      <c r="AG40" s="429">
        <v>0</v>
      </c>
      <c r="AH40" s="429">
        <v>0</v>
      </c>
      <c r="AI40" s="429">
        <v>0</v>
      </c>
      <c r="AJ40" s="429">
        <v>0</v>
      </c>
      <c r="AK40" s="429">
        <v>0</v>
      </c>
      <c r="AL40" s="429">
        <v>0</v>
      </c>
      <c r="AM40" s="429">
        <v>0</v>
      </c>
      <c r="AN40" s="429">
        <v>0</v>
      </c>
      <c r="AO40" s="429">
        <v>0</v>
      </c>
      <c r="AP40" s="429">
        <v>0</v>
      </c>
      <c r="AQ40" s="429">
        <v>0</v>
      </c>
      <c r="AR40" s="429">
        <v>0</v>
      </c>
      <c r="AS40" s="429">
        <v>0</v>
      </c>
      <c r="AT40" s="429">
        <v>0</v>
      </c>
      <c r="AV40" s="37">
        <f t="shared" si="17"/>
        <v>0</v>
      </c>
      <c r="AW40" s="37">
        <f t="shared" si="18"/>
        <v>0</v>
      </c>
      <c r="AX40" s="37">
        <f t="shared" si="19"/>
        <v>0</v>
      </c>
      <c r="AY40" s="37">
        <f t="shared" si="20"/>
        <v>0</v>
      </c>
      <c r="AZ40" s="37">
        <f t="shared" si="21"/>
        <v>0</v>
      </c>
      <c r="BA40" s="37">
        <f t="shared" si="22"/>
        <v>0</v>
      </c>
      <c r="BB40" s="37">
        <f t="shared" si="23"/>
        <v>0</v>
      </c>
      <c r="BC40" s="37">
        <f t="shared" si="24"/>
        <v>0</v>
      </c>
      <c r="BD40" s="38">
        <f t="shared" si="25"/>
        <v>0</v>
      </c>
      <c r="BE40" s="37">
        <f t="shared" si="26"/>
        <v>0</v>
      </c>
      <c r="BF40" s="54"/>
    </row>
    <row r="41" spans="1:58" ht="30" x14ac:dyDescent="0.25">
      <c r="A41" s="401">
        <v>38</v>
      </c>
      <c r="B41" s="427" t="str">
        <f>ACUMULADO!B41</f>
        <v>FAMILIAS QUE RECIBEN SESIONES EDUCATIVAS Y DEMOSTRATIVAS EN PRÁCTICAS SALUDABLES FRENTE A LAS ENFERMEDADES NO TRASMISIBLES</v>
      </c>
      <c r="C41" s="428" t="s">
        <v>145</v>
      </c>
      <c r="D41" s="429">
        <v>0</v>
      </c>
      <c r="E41" s="429">
        <v>0</v>
      </c>
      <c r="F41" s="429">
        <v>0</v>
      </c>
      <c r="G41" s="429">
        <v>0</v>
      </c>
      <c r="H41" s="429">
        <v>0</v>
      </c>
      <c r="I41" s="429">
        <v>0</v>
      </c>
      <c r="J41" s="429">
        <v>0</v>
      </c>
      <c r="K41" s="429">
        <v>0</v>
      </c>
      <c r="L41" s="429">
        <v>0</v>
      </c>
      <c r="M41" s="429">
        <v>0</v>
      </c>
      <c r="N41" s="429">
        <v>0</v>
      </c>
      <c r="O41" s="429">
        <v>0</v>
      </c>
      <c r="P41" s="429">
        <v>0</v>
      </c>
      <c r="Q41" s="429">
        <v>14</v>
      </c>
      <c r="R41" s="429">
        <v>0</v>
      </c>
      <c r="S41" s="429">
        <v>0</v>
      </c>
      <c r="T41" s="429">
        <v>0</v>
      </c>
      <c r="U41" s="429">
        <v>0</v>
      </c>
      <c r="V41" s="429">
        <v>0</v>
      </c>
      <c r="W41" s="429">
        <v>0</v>
      </c>
      <c r="X41" s="429">
        <v>0</v>
      </c>
      <c r="Y41" s="429">
        <v>0</v>
      </c>
      <c r="Z41" s="429">
        <v>0</v>
      </c>
      <c r="AA41" s="429">
        <v>0</v>
      </c>
      <c r="AB41" s="429">
        <v>0</v>
      </c>
      <c r="AC41" s="429">
        <v>0</v>
      </c>
      <c r="AD41" s="429">
        <v>0</v>
      </c>
      <c r="AE41" s="429">
        <v>0</v>
      </c>
      <c r="AF41" s="429">
        <v>0</v>
      </c>
      <c r="AG41" s="429">
        <v>0</v>
      </c>
      <c r="AH41" s="429">
        <v>0</v>
      </c>
      <c r="AI41" s="429">
        <v>0</v>
      </c>
      <c r="AJ41" s="429">
        <v>0</v>
      </c>
      <c r="AK41" s="429">
        <v>0</v>
      </c>
      <c r="AL41" s="429">
        <v>0</v>
      </c>
      <c r="AM41" s="429">
        <v>0</v>
      </c>
      <c r="AN41" s="429">
        <v>0</v>
      </c>
      <c r="AO41" s="429">
        <v>0</v>
      </c>
      <c r="AP41" s="429">
        <v>0</v>
      </c>
      <c r="AQ41" s="429">
        <v>0</v>
      </c>
      <c r="AR41" s="429">
        <v>0</v>
      </c>
      <c r="AS41" s="429">
        <v>0</v>
      </c>
      <c r="AT41" s="429">
        <v>0</v>
      </c>
      <c r="AV41" s="37">
        <f t="shared" si="17"/>
        <v>0</v>
      </c>
      <c r="AW41" s="37">
        <f t="shared" si="18"/>
        <v>0</v>
      </c>
      <c r="AX41" s="37">
        <f t="shared" si="19"/>
        <v>0</v>
      </c>
      <c r="AY41" s="37">
        <f t="shared" si="20"/>
        <v>14</v>
      </c>
      <c r="AZ41" s="37">
        <f t="shared" si="21"/>
        <v>0</v>
      </c>
      <c r="BA41" s="37">
        <f t="shared" si="22"/>
        <v>0</v>
      </c>
      <c r="BB41" s="37">
        <f t="shared" si="23"/>
        <v>0</v>
      </c>
      <c r="BC41" s="37">
        <f t="shared" si="24"/>
        <v>0</v>
      </c>
      <c r="BD41" s="38">
        <f t="shared" si="25"/>
        <v>0</v>
      </c>
      <c r="BE41" s="37">
        <f t="shared" si="26"/>
        <v>14</v>
      </c>
      <c r="BF41" s="54"/>
    </row>
    <row r="42" spans="1:58" ht="30" x14ac:dyDescent="0.25">
      <c r="A42" s="401">
        <v>39</v>
      </c>
      <c r="B42" s="427" t="str">
        <f>ACUMULADO!B42</f>
        <v>4398802FUNCIONARIOS MUNICIPALES CAPACITADOS PARA LA GENERACIÓN DE ENTORNOS SALUDABLES FRENTE A LAS ENFERMEDADES NO TRASMISIBLES.</v>
      </c>
      <c r="C42" s="428" t="s">
        <v>145</v>
      </c>
      <c r="D42" s="429">
        <v>0</v>
      </c>
      <c r="E42" s="429">
        <v>0</v>
      </c>
      <c r="F42" s="429">
        <v>0</v>
      </c>
      <c r="G42" s="429">
        <v>0</v>
      </c>
      <c r="H42" s="429">
        <v>0</v>
      </c>
      <c r="I42" s="429">
        <v>0</v>
      </c>
      <c r="J42" s="429">
        <v>0</v>
      </c>
      <c r="K42" s="429">
        <v>0</v>
      </c>
      <c r="L42" s="429">
        <v>0</v>
      </c>
      <c r="M42" s="429">
        <v>0</v>
      </c>
      <c r="N42" s="429">
        <v>0</v>
      </c>
      <c r="O42" s="429">
        <v>0</v>
      </c>
      <c r="P42" s="429">
        <v>0</v>
      </c>
      <c r="Q42" s="429">
        <v>0</v>
      </c>
      <c r="R42" s="429">
        <v>0</v>
      </c>
      <c r="S42" s="429">
        <v>0</v>
      </c>
      <c r="T42" s="429">
        <v>0</v>
      </c>
      <c r="U42" s="429">
        <v>0</v>
      </c>
      <c r="V42" s="429">
        <v>0</v>
      </c>
      <c r="W42" s="429">
        <v>0</v>
      </c>
      <c r="X42" s="429">
        <v>0</v>
      </c>
      <c r="Y42" s="429">
        <v>0</v>
      </c>
      <c r="Z42" s="429">
        <v>0</v>
      </c>
      <c r="AA42" s="429">
        <v>0</v>
      </c>
      <c r="AB42" s="429">
        <v>0</v>
      </c>
      <c r="AC42" s="429">
        <v>0</v>
      </c>
      <c r="AD42" s="429">
        <v>0</v>
      </c>
      <c r="AE42" s="429">
        <v>0</v>
      </c>
      <c r="AF42" s="429">
        <v>0</v>
      </c>
      <c r="AG42" s="429">
        <v>0</v>
      </c>
      <c r="AH42" s="429">
        <v>0</v>
      </c>
      <c r="AI42" s="429">
        <v>0</v>
      </c>
      <c r="AJ42" s="429">
        <v>0</v>
      </c>
      <c r="AK42" s="429">
        <v>0</v>
      </c>
      <c r="AL42" s="429">
        <v>0</v>
      </c>
      <c r="AM42" s="429">
        <v>0</v>
      </c>
      <c r="AN42" s="429">
        <v>0</v>
      </c>
      <c r="AO42" s="429">
        <v>0</v>
      </c>
      <c r="AP42" s="429">
        <v>0</v>
      </c>
      <c r="AQ42" s="429">
        <v>0</v>
      </c>
      <c r="AR42" s="429">
        <v>0</v>
      </c>
      <c r="AS42" s="429">
        <v>0</v>
      </c>
      <c r="AT42" s="429">
        <v>0</v>
      </c>
      <c r="AV42" s="37">
        <f t="shared" si="17"/>
        <v>0</v>
      </c>
      <c r="AW42" s="37">
        <f t="shared" si="18"/>
        <v>0</v>
      </c>
      <c r="AX42" s="37">
        <f t="shared" si="19"/>
        <v>0</v>
      </c>
      <c r="AY42" s="37">
        <f t="shared" si="20"/>
        <v>0</v>
      </c>
      <c r="AZ42" s="37">
        <f t="shared" si="21"/>
        <v>0</v>
      </c>
      <c r="BA42" s="37">
        <f t="shared" si="22"/>
        <v>0</v>
      </c>
      <c r="BB42" s="37">
        <f t="shared" si="23"/>
        <v>0</v>
      </c>
      <c r="BC42" s="37">
        <f t="shared" si="24"/>
        <v>0</v>
      </c>
      <c r="BD42" s="38">
        <f t="shared" si="25"/>
        <v>0</v>
      </c>
      <c r="BE42" s="37">
        <f t="shared" si="26"/>
        <v>0</v>
      </c>
      <c r="BF42" s="54"/>
    </row>
    <row r="43" spans="1:58" ht="30" x14ac:dyDescent="0.25">
      <c r="A43" s="401">
        <v>40</v>
      </c>
      <c r="B43" s="427" t="str">
        <f>ACUMULADO!B43</f>
        <v>DOCENTES COMPROMETIDOS QUE DESARROLLAN ACCIONES PARA LA PROMOCIÓN DE LA ALIMENTACIÓN SALUDABLE, ACTIVIDAD FISICA, SALUD OCULAR Y SALUD BUCAL</v>
      </c>
      <c r="C43" s="428" t="s">
        <v>145</v>
      </c>
      <c r="D43" s="429">
        <v>0</v>
      </c>
      <c r="E43" s="429">
        <v>0</v>
      </c>
      <c r="F43" s="429">
        <v>0</v>
      </c>
      <c r="G43" s="429">
        <v>0</v>
      </c>
      <c r="H43" s="429">
        <v>0</v>
      </c>
      <c r="I43" s="429">
        <v>0</v>
      </c>
      <c r="J43" s="429">
        <v>0</v>
      </c>
      <c r="K43" s="429">
        <v>0</v>
      </c>
      <c r="L43" s="429">
        <v>0</v>
      </c>
      <c r="M43" s="429">
        <v>0</v>
      </c>
      <c r="N43" s="429">
        <v>0</v>
      </c>
      <c r="O43" s="429">
        <v>0</v>
      </c>
      <c r="P43" s="429">
        <v>0</v>
      </c>
      <c r="Q43" s="429">
        <v>0</v>
      </c>
      <c r="R43" s="429">
        <v>0</v>
      </c>
      <c r="S43" s="429">
        <v>0</v>
      </c>
      <c r="T43" s="429">
        <v>0</v>
      </c>
      <c r="U43" s="429">
        <v>0</v>
      </c>
      <c r="V43" s="429">
        <v>0</v>
      </c>
      <c r="W43" s="429">
        <v>0</v>
      </c>
      <c r="X43" s="429">
        <v>0</v>
      </c>
      <c r="Y43" s="429">
        <v>0</v>
      </c>
      <c r="Z43" s="429">
        <v>0</v>
      </c>
      <c r="AA43" s="429">
        <v>0</v>
      </c>
      <c r="AB43" s="429">
        <v>0</v>
      </c>
      <c r="AC43" s="429">
        <v>0</v>
      </c>
      <c r="AD43" s="429">
        <v>0</v>
      </c>
      <c r="AE43" s="429">
        <v>0</v>
      </c>
      <c r="AF43" s="429">
        <v>0</v>
      </c>
      <c r="AG43" s="429">
        <v>0</v>
      </c>
      <c r="AH43" s="429">
        <v>0</v>
      </c>
      <c r="AI43" s="429">
        <v>0</v>
      </c>
      <c r="AJ43" s="429">
        <v>0</v>
      </c>
      <c r="AK43" s="429">
        <v>0</v>
      </c>
      <c r="AL43" s="429">
        <v>0</v>
      </c>
      <c r="AM43" s="429">
        <v>0</v>
      </c>
      <c r="AN43" s="429">
        <v>0</v>
      </c>
      <c r="AO43" s="429">
        <v>0</v>
      </c>
      <c r="AP43" s="429">
        <v>0</v>
      </c>
      <c r="AQ43" s="429">
        <v>0</v>
      </c>
      <c r="AR43" s="429">
        <v>0</v>
      </c>
      <c r="AS43" s="429">
        <v>0</v>
      </c>
      <c r="AT43" s="429">
        <v>0</v>
      </c>
      <c r="AV43" s="37">
        <f t="shared" si="17"/>
        <v>0</v>
      </c>
      <c r="AW43" s="37">
        <f t="shared" si="18"/>
        <v>0</v>
      </c>
      <c r="AX43" s="37">
        <f t="shared" si="19"/>
        <v>0</v>
      </c>
      <c r="AY43" s="37">
        <f t="shared" si="20"/>
        <v>0</v>
      </c>
      <c r="AZ43" s="37">
        <f t="shared" si="21"/>
        <v>0</v>
      </c>
      <c r="BA43" s="37">
        <f t="shared" si="22"/>
        <v>0</v>
      </c>
      <c r="BB43" s="37">
        <f t="shared" si="23"/>
        <v>0</v>
      </c>
      <c r="BC43" s="37">
        <f t="shared" si="24"/>
        <v>0</v>
      </c>
      <c r="BD43" s="38">
        <f t="shared" si="25"/>
        <v>0</v>
      </c>
      <c r="BE43" s="37">
        <f t="shared" si="26"/>
        <v>0</v>
      </c>
      <c r="BF43" s="54"/>
    </row>
    <row r="44" spans="1:58" ht="30" x14ac:dyDescent="0.25">
      <c r="A44" s="401">
        <v>41</v>
      </c>
      <c r="B44" s="427" t="str">
        <f>ACUMULADO!B44</f>
        <v>LIDERES COMUNITARIOS CAPACITADOS REALIZAN VIGILANCIA CIUDADANA PARA LA REDUCCIÓN DE LA CONTAMINACIÓN POR METALES PESADOS, SUSTANCIAS QUÍMICAS E HIDROCARBUROS</v>
      </c>
      <c r="C44" s="428" t="s">
        <v>145</v>
      </c>
      <c r="D44" s="429">
        <v>0</v>
      </c>
      <c r="E44" s="429">
        <v>0</v>
      </c>
      <c r="F44" s="429">
        <v>0</v>
      </c>
      <c r="G44" s="429">
        <v>0</v>
      </c>
      <c r="H44" s="429">
        <v>0</v>
      </c>
      <c r="I44" s="429">
        <v>0</v>
      </c>
      <c r="J44" s="429">
        <v>0</v>
      </c>
      <c r="K44" s="429">
        <v>0</v>
      </c>
      <c r="L44" s="429">
        <v>0</v>
      </c>
      <c r="M44" s="429">
        <v>0</v>
      </c>
      <c r="N44" s="429">
        <v>0</v>
      </c>
      <c r="O44" s="429">
        <v>0</v>
      </c>
      <c r="P44" s="429">
        <v>0</v>
      </c>
      <c r="Q44" s="429">
        <v>0</v>
      </c>
      <c r="R44" s="429">
        <v>0</v>
      </c>
      <c r="S44" s="429">
        <v>0</v>
      </c>
      <c r="T44" s="429">
        <v>0</v>
      </c>
      <c r="U44" s="429">
        <v>0</v>
      </c>
      <c r="V44" s="429">
        <v>0</v>
      </c>
      <c r="W44" s="429">
        <v>0</v>
      </c>
      <c r="X44" s="429">
        <v>0</v>
      </c>
      <c r="Y44" s="429">
        <v>0</v>
      </c>
      <c r="Z44" s="429">
        <v>0</v>
      </c>
      <c r="AA44" s="429">
        <v>0</v>
      </c>
      <c r="AB44" s="429">
        <v>0</v>
      </c>
      <c r="AC44" s="429">
        <v>0</v>
      </c>
      <c r="AD44" s="429">
        <v>0</v>
      </c>
      <c r="AE44" s="429">
        <v>0</v>
      </c>
      <c r="AF44" s="429">
        <v>0</v>
      </c>
      <c r="AG44" s="429">
        <v>0</v>
      </c>
      <c r="AH44" s="429">
        <v>0</v>
      </c>
      <c r="AI44" s="429">
        <v>0</v>
      </c>
      <c r="AJ44" s="429">
        <v>0</v>
      </c>
      <c r="AK44" s="429">
        <v>0</v>
      </c>
      <c r="AL44" s="429">
        <v>0</v>
      </c>
      <c r="AM44" s="429">
        <v>0</v>
      </c>
      <c r="AN44" s="429">
        <v>0</v>
      </c>
      <c r="AO44" s="429">
        <v>0</v>
      </c>
      <c r="AP44" s="429">
        <v>0</v>
      </c>
      <c r="AQ44" s="429">
        <v>0</v>
      </c>
      <c r="AR44" s="429">
        <v>0</v>
      </c>
      <c r="AS44" s="429">
        <v>0</v>
      </c>
      <c r="AT44" s="429">
        <v>0</v>
      </c>
      <c r="AV44" s="37">
        <f t="shared" si="17"/>
        <v>0</v>
      </c>
      <c r="AW44" s="37">
        <f t="shared" si="18"/>
        <v>0</v>
      </c>
      <c r="AX44" s="37">
        <f t="shared" si="19"/>
        <v>0</v>
      </c>
      <c r="AY44" s="37">
        <f t="shared" si="20"/>
        <v>0</v>
      </c>
      <c r="AZ44" s="37">
        <f t="shared" si="21"/>
        <v>0</v>
      </c>
      <c r="BA44" s="37">
        <f t="shared" si="22"/>
        <v>0</v>
      </c>
      <c r="BB44" s="37">
        <f t="shared" si="23"/>
        <v>0</v>
      </c>
      <c r="BC44" s="37">
        <f t="shared" si="24"/>
        <v>0</v>
      </c>
      <c r="BD44" s="38">
        <f t="shared" si="25"/>
        <v>0</v>
      </c>
      <c r="BE44" s="37">
        <f t="shared" si="26"/>
        <v>0</v>
      </c>
      <c r="BF44" s="54"/>
    </row>
    <row r="45" spans="1:58" ht="30" x14ac:dyDescent="0.25">
      <c r="A45" s="401">
        <v>42</v>
      </c>
      <c r="B45" s="427" t="str">
        <f>ACUMULADO!B45</f>
        <v>FUNCIONARIOS MUNICIPALES SENSIBILIZADOS PARA LA PROMOCIÓN DE PRACTICAS Y ENTORNOS SALUDABLES PARA LA PREVENCIÓN DEL CÁNCER</v>
      </c>
      <c r="C45" s="428" t="s">
        <v>145</v>
      </c>
      <c r="D45" s="429">
        <v>0</v>
      </c>
      <c r="E45" s="429">
        <v>0</v>
      </c>
      <c r="F45" s="429">
        <v>0</v>
      </c>
      <c r="G45" s="429">
        <v>0</v>
      </c>
      <c r="H45" s="429">
        <v>0</v>
      </c>
      <c r="I45" s="429">
        <v>0</v>
      </c>
      <c r="J45" s="429">
        <v>0</v>
      </c>
      <c r="K45" s="429">
        <v>0</v>
      </c>
      <c r="L45" s="429">
        <v>0</v>
      </c>
      <c r="M45" s="429">
        <v>0</v>
      </c>
      <c r="N45" s="429">
        <v>0</v>
      </c>
      <c r="O45" s="429">
        <v>0</v>
      </c>
      <c r="P45" s="429">
        <v>0</v>
      </c>
      <c r="Q45" s="429">
        <v>0</v>
      </c>
      <c r="R45" s="429">
        <v>0</v>
      </c>
      <c r="S45" s="429">
        <v>0</v>
      </c>
      <c r="T45" s="429">
        <v>0</v>
      </c>
      <c r="U45" s="429">
        <v>0</v>
      </c>
      <c r="V45" s="429">
        <v>0</v>
      </c>
      <c r="W45" s="429">
        <v>0</v>
      </c>
      <c r="X45" s="429">
        <v>0</v>
      </c>
      <c r="Y45" s="429">
        <v>0</v>
      </c>
      <c r="Z45" s="429">
        <v>0</v>
      </c>
      <c r="AA45" s="429">
        <v>0</v>
      </c>
      <c r="AB45" s="429">
        <v>0</v>
      </c>
      <c r="AC45" s="429">
        <v>0</v>
      </c>
      <c r="AD45" s="429">
        <v>0</v>
      </c>
      <c r="AE45" s="429">
        <v>0</v>
      </c>
      <c r="AF45" s="429">
        <v>0</v>
      </c>
      <c r="AG45" s="429">
        <v>0</v>
      </c>
      <c r="AH45" s="429">
        <v>0</v>
      </c>
      <c r="AI45" s="429">
        <v>0</v>
      </c>
      <c r="AJ45" s="429">
        <v>4</v>
      </c>
      <c r="AK45" s="429">
        <v>0</v>
      </c>
      <c r="AL45" s="429">
        <v>0</v>
      </c>
      <c r="AM45" s="429">
        <v>0</v>
      </c>
      <c r="AN45" s="429">
        <v>0</v>
      </c>
      <c r="AO45" s="429">
        <v>0</v>
      </c>
      <c r="AP45" s="429">
        <v>0</v>
      </c>
      <c r="AQ45" s="429">
        <v>0</v>
      </c>
      <c r="AR45" s="429">
        <v>0</v>
      </c>
      <c r="AS45" s="429">
        <v>0</v>
      </c>
      <c r="AT45" s="429">
        <v>0</v>
      </c>
      <c r="AV45" s="37">
        <f t="shared" si="17"/>
        <v>0</v>
      </c>
      <c r="AW45" s="37">
        <f t="shared" si="18"/>
        <v>0</v>
      </c>
      <c r="AX45" s="37">
        <f t="shared" si="19"/>
        <v>0</v>
      </c>
      <c r="AY45" s="37">
        <f t="shared" si="20"/>
        <v>0</v>
      </c>
      <c r="AZ45" s="37">
        <f t="shared" si="21"/>
        <v>0</v>
      </c>
      <c r="BA45" s="37">
        <f t="shared" si="22"/>
        <v>0</v>
      </c>
      <c r="BB45" s="37">
        <f t="shared" si="23"/>
        <v>0</v>
      </c>
      <c r="BC45" s="37">
        <f t="shared" si="24"/>
        <v>4</v>
      </c>
      <c r="BD45" s="38">
        <f t="shared" si="25"/>
        <v>0</v>
      </c>
      <c r="BE45" s="37">
        <f t="shared" si="26"/>
        <v>4</v>
      </c>
      <c r="BF45" s="54"/>
    </row>
    <row r="46" spans="1:58" ht="30" x14ac:dyDescent="0.25">
      <c r="A46" s="401">
        <v>43</v>
      </c>
      <c r="B46" s="427" t="str">
        <f>ACUMULADO!B46</f>
        <v xml:space="preserve">DOCENTES  CAPACITADOS PARA LA PROMOCIÓN DE PRACTICAS Y ENTORNOS SALUDABLES PARA LA PREVENCIÓN DEL CÁNCER . </v>
      </c>
      <c r="C46" s="428" t="s">
        <v>145</v>
      </c>
      <c r="D46" s="429">
        <v>0</v>
      </c>
      <c r="E46" s="429">
        <v>0</v>
      </c>
      <c r="F46" s="429">
        <v>0</v>
      </c>
      <c r="G46" s="429">
        <v>0</v>
      </c>
      <c r="H46" s="429">
        <v>0</v>
      </c>
      <c r="I46" s="429">
        <v>0</v>
      </c>
      <c r="J46" s="429">
        <v>0</v>
      </c>
      <c r="K46" s="429">
        <v>0</v>
      </c>
      <c r="L46" s="429">
        <v>0</v>
      </c>
      <c r="M46" s="429">
        <v>0</v>
      </c>
      <c r="N46" s="429">
        <v>0</v>
      </c>
      <c r="O46" s="429">
        <v>0</v>
      </c>
      <c r="P46" s="429">
        <v>0</v>
      </c>
      <c r="Q46" s="429">
        <v>0</v>
      </c>
      <c r="R46" s="429">
        <v>0</v>
      </c>
      <c r="S46" s="429">
        <v>0</v>
      </c>
      <c r="T46" s="429">
        <v>0</v>
      </c>
      <c r="U46" s="429">
        <v>0</v>
      </c>
      <c r="V46" s="429">
        <v>0</v>
      </c>
      <c r="W46" s="429">
        <v>0</v>
      </c>
      <c r="X46" s="429">
        <v>0</v>
      </c>
      <c r="Y46" s="429">
        <v>0</v>
      </c>
      <c r="Z46" s="429">
        <v>0</v>
      </c>
      <c r="AA46" s="429">
        <v>0</v>
      </c>
      <c r="AB46" s="429">
        <v>0</v>
      </c>
      <c r="AC46" s="429">
        <v>0</v>
      </c>
      <c r="AD46" s="429">
        <v>0</v>
      </c>
      <c r="AE46" s="429">
        <v>0</v>
      </c>
      <c r="AF46" s="429">
        <v>0</v>
      </c>
      <c r="AG46" s="429">
        <v>0</v>
      </c>
      <c r="AH46" s="429">
        <v>0</v>
      </c>
      <c r="AI46" s="429">
        <v>0</v>
      </c>
      <c r="AJ46" s="429">
        <v>0</v>
      </c>
      <c r="AK46" s="429">
        <v>0</v>
      </c>
      <c r="AL46" s="429">
        <v>0</v>
      </c>
      <c r="AM46" s="429">
        <v>0</v>
      </c>
      <c r="AN46" s="429">
        <v>0</v>
      </c>
      <c r="AO46" s="429">
        <v>0</v>
      </c>
      <c r="AP46" s="429">
        <v>0</v>
      </c>
      <c r="AQ46" s="429">
        <v>0</v>
      </c>
      <c r="AR46" s="429">
        <v>0</v>
      </c>
      <c r="AS46" s="429">
        <v>0</v>
      </c>
      <c r="AT46" s="429">
        <v>0</v>
      </c>
      <c r="AV46" s="37">
        <f t="shared" si="17"/>
        <v>0</v>
      </c>
      <c r="AW46" s="37">
        <f t="shared" si="18"/>
        <v>0</v>
      </c>
      <c r="AX46" s="37">
        <f t="shared" si="19"/>
        <v>0</v>
      </c>
      <c r="AY46" s="37">
        <f t="shared" si="20"/>
        <v>0</v>
      </c>
      <c r="AZ46" s="37">
        <f t="shared" si="21"/>
        <v>0</v>
      </c>
      <c r="BA46" s="37">
        <f t="shared" si="22"/>
        <v>0</v>
      </c>
      <c r="BB46" s="37">
        <f t="shared" si="23"/>
        <v>0</v>
      </c>
      <c r="BC46" s="37">
        <f t="shared" si="24"/>
        <v>0</v>
      </c>
      <c r="BD46" s="38">
        <f t="shared" si="25"/>
        <v>0</v>
      </c>
      <c r="BE46" s="37">
        <f t="shared" si="26"/>
        <v>0</v>
      </c>
      <c r="BF46" s="54"/>
    </row>
    <row r="47" spans="1:58" ht="30" x14ac:dyDescent="0.25">
      <c r="A47" s="401">
        <v>44</v>
      </c>
      <c r="B47" s="427" t="str">
        <f>ACUMULADO!B47</f>
        <v>FAMILIAS SENSIBILIZADAS PARA LA PROMOCIÓN DE PRÁCTICAS Y ENTORNOS SALUDABLES PARA LA PREVENCIÓN DEL CÁNCER</v>
      </c>
      <c r="C47" s="428" t="s">
        <v>145</v>
      </c>
      <c r="D47" s="429">
        <v>0</v>
      </c>
      <c r="E47" s="429">
        <v>0</v>
      </c>
      <c r="F47" s="429">
        <v>0</v>
      </c>
      <c r="G47" s="429">
        <v>0</v>
      </c>
      <c r="H47" s="429">
        <v>0</v>
      </c>
      <c r="I47" s="429">
        <v>0</v>
      </c>
      <c r="J47" s="429">
        <v>0</v>
      </c>
      <c r="K47" s="429">
        <v>0</v>
      </c>
      <c r="L47" s="429">
        <v>0</v>
      </c>
      <c r="M47" s="429">
        <v>0</v>
      </c>
      <c r="N47" s="429">
        <v>0</v>
      </c>
      <c r="O47" s="429">
        <v>0</v>
      </c>
      <c r="P47" s="429">
        <v>0</v>
      </c>
      <c r="Q47" s="429">
        <v>0</v>
      </c>
      <c r="R47" s="429">
        <v>0</v>
      </c>
      <c r="S47" s="429">
        <v>0</v>
      </c>
      <c r="T47" s="429">
        <v>0</v>
      </c>
      <c r="U47" s="429">
        <v>0</v>
      </c>
      <c r="V47" s="429">
        <v>0</v>
      </c>
      <c r="W47" s="429">
        <v>0</v>
      </c>
      <c r="X47" s="429">
        <v>0</v>
      </c>
      <c r="Y47" s="429">
        <v>0</v>
      </c>
      <c r="Z47" s="429">
        <v>0</v>
      </c>
      <c r="AA47" s="429">
        <v>0</v>
      </c>
      <c r="AB47" s="429">
        <v>0</v>
      </c>
      <c r="AC47" s="429">
        <v>0</v>
      </c>
      <c r="AD47" s="429">
        <v>0</v>
      </c>
      <c r="AE47" s="429">
        <v>0</v>
      </c>
      <c r="AF47" s="429">
        <v>0</v>
      </c>
      <c r="AG47" s="429">
        <v>0</v>
      </c>
      <c r="AH47" s="429">
        <v>0</v>
      </c>
      <c r="AI47" s="429">
        <v>0</v>
      </c>
      <c r="AJ47" s="429">
        <v>0</v>
      </c>
      <c r="AK47" s="429">
        <v>0</v>
      </c>
      <c r="AL47" s="429">
        <v>0</v>
      </c>
      <c r="AM47" s="429">
        <v>0</v>
      </c>
      <c r="AN47" s="429">
        <v>0</v>
      </c>
      <c r="AO47" s="429">
        <v>0</v>
      </c>
      <c r="AP47" s="429">
        <v>0</v>
      </c>
      <c r="AQ47" s="429">
        <v>0</v>
      </c>
      <c r="AR47" s="429">
        <v>0</v>
      </c>
      <c r="AS47" s="429">
        <v>0</v>
      </c>
      <c r="AT47" s="429">
        <v>0</v>
      </c>
      <c r="AV47" s="37">
        <f t="shared" si="17"/>
        <v>0</v>
      </c>
      <c r="AW47" s="37">
        <f t="shared" si="18"/>
        <v>0</v>
      </c>
      <c r="AX47" s="37">
        <f t="shared" si="19"/>
        <v>0</v>
      </c>
      <c r="AY47" s="37">
        <f t="shared" si="20"/>
        <v>0</v>
      </c>
      <c r="AZ47" s="37">
        <f t="shared" si="21"/>
        <v>0</v>
      </c>
      <c r="BA47" s="37">
        <f t="shared" si="22"/>
        <v>0</v>
      </c>
      <c r="BB47" s="37">
        <f t="shared" si="23"/>
        <v>0</v>
      </c>
      <c r="BC47" s="37">
        <f t="shared" si="24"/>
        <v>0</v>
      </c>
      <c r="BD47" s="38">
        <f t="shared" si="25"/>
        <v>0</v>
      </c>
      <c r="BE47" s="37">
        <f t="shared" si="26"/>
        <v>0</v>
      </c>
      <c r="BF47" s="54"/>
    </row>
    <row r="48" spans="1:58" ht="30" x14ac:dyDescent="0.25">
      <c r="A48" s="401">
        <v>45</v>
      </c>
      <c r="B48" s="427" t="str">
        <f>ACUMULADO!B48</f>
        <v>MADRES, PADRES Y CUIDADORES/AS CON APOYO EN ESTRATEGIAS DE CRIANZA Y CONOCIMIENTOS SOBRE EL DESARROLLO INFANTIL</v>
      </c>
      <c r="C48" s="428" t="s">
        <v>145</v>
      </c>
      <c r="D48" s="429">
        <v>0</v>
      </c>
      <c r="E48" s="429">
        <v>0</v>
      </c>
      <c r="F48" s="429">
        <v>0</v>
      </c>
      <c r="G48" s="429">
        <v>0</v>
      </c>
      <c r="H48" s="429">
        <v>0</v>
      </c>
      <c r="I48" s="429">
        <v>0</v>
      </c>
      <c r="J48" s="429">
        <v>0</v>
      </c>
      <c r="K48" s="429">
        <v>0</v>
      </c>
      <c r="L48" s="429">
        <v>0</v>
      </c>
      <c r="M48" s="429">
        <v>0</v>
      </c>
      <c r="N48" s="429">
        <v>0</v>
      </c>
      <c r="O48" s="429">
        <v>0</v>
      </c>
      <c r="P48" s="429">
        <v>0</v>
      </c>
      <c r="Q48" s="429">
        <v>0</v>
      </c>
      <c r="R48" s="429">
        <v>0</v>
      </c>
      <c r="S48" s="429">
        <v>0</v>
      </c>
      <c r="T48" s="429">
        <v>0</v>
      </c>
      <c r="U48" s="429">
        <v>0</v>
      </c>
      <c r="V48" s="429">
        <v>0</v>
      </c>
      <c r="W48" s="429">
        <v>0</v>
      </c>
      <c r="X48" s="429">
        <v>0</v>
      </c>
      <c r="Y48" s="429">
        <v>0</v>
      </c>
      <c r="Z48" s="429">
        <v>0</v>
      </c>
      <c r="AA48" s="429">
        <v>0</v>
      </c>
      <c r="AB48" s="429">
        <v>0</v>
      </c>
      <c r="AC48" s="429">
        <v>0</v>
      </c>
      <c r="AD48" s="429">
        <v>27</v>
      </c>
      <c r="AE48" s="429">
        <v>5</v>
      </c>
      <c r="AF48" s="429">
        <v>0</v>
      </c>
      <c r="AG48" s="429">
        <v>0</v>
      </c>
      <c r="AH48" s="429">
        <v>0</v>
      </c>
      <c r="AI48" s="429">
        <v>0</v>
      </c>
      <c r="AJ48" s="429">
        <v>0</v>
      </c>
      <c r="AK48" s="429">
        <v>0</v>
      </c>
      <c r="AL48" s="429">
        <v>0</v>
      </c>
      <c r="AM48" s="429">
        <v>2</v>
      </c>
      <c r="AN48" s="429">
        <v>0</v>
      </c>
      <c r="AO48" s="429">
        <v>0</v>
      </c>
      <c r="AP48" s="429">
        <v>0</v>
      </c>
      <c r="AQ48" s="429">
        <v>0</v>
      </c>
      <c r="AR48" s="429">
        <v>0</v>
      </c>
      <c r="AS48" s="429">
        <v>0</v>
      </c>
      <c r="AT48" s="429">
        <v>0</v>
      </c>
      <c r="AV48" s="37">
        <f t="shared" si="17"/>
        <v>0</v>
      </c>
      <c r="AW48" s="37">
        <f t="shared" si="18"/>
        <v>0</v>
      </c>
      <c r="AX48" s="37">
        <f t="shared" si="19"/>
        <v>0</v>
      </c>
      <c r="AY48" s="37">
        <f t="shared" si="20"/>
        <v>0</v>
      </c>
      <c r="AZ48" s="37">
        <f t="shared" si="21"/>
        <v>0</v>
      </c>
      <c r="BA48" s="37">
        <f t="shared" si="22"/>
        <v>0</v>
      </c>
      <c r="BB48" s="37">
        <f t="shared" si="23"/>
        <v>32</v>
      </c>
      <c r="BC48" s="37">
        <f t="shared" si="24"/>
        <v>0</v>
      </c>
      <c r="BD48" s="38">
        <f t="shared" si="25"/>
        <v>2</v>
      </c>
      <c r="BE48" s="37">
        <f t="shared" si="26"/>
        <v>34</v>
      </c>
      <c r="BF48" s="54"/>
    </row>
    <row r="49" spans="1:58" x14ac:dyDescent="0.25">
      <c r="A49" s="401">
        <v>46</v>
      </c>
      <c r="B49" s="427" t="str">
        <f>ACUMULADO!B49</f>
        <v>PAREJAS CON CONSEJERÍA EN LA PROMOCIÓN DE UNA CONVIVENCIA SALUDABLE</v>
      </c>
      <c r="C49" s="428" t="s">
        <v>145</v>
      </c>
      <c r="D49" s="429">
        <v>0</v>
      </c>
      <c r="E49" s="429">
        <v>0</v>
      </c>
      <c r="F49" s="429">
        <v>0</v>
      </c>
      <c r="G49" s="429">
        <v>0</v>
      </c>
      <c r="H49" s="429">
        <v>0</v>
      </c>
      <c r="I49" s="429">
        <v>0</v>
      </c>
      <c r="J49" s="429">
        <v>0</v>
      </c>
      <c r="K49" s="429">
        <v>0</v>
      </c>
      <c r="L49" s="429">
        <v>0</v>
      </c>
      <c r="M49" s="429">
        <v>0</v>
      </c>
      <c r="N49" s="429">
        <v>0</v>
      </c>
      <c r="O49" s="429">
        <v>0</v>
      </c>
      <c r="P49" s="429">
        <v>0</v>
      </c>
      <c r="Q49" s="429">
        <v>0</v>
      </c>
      <c r="R49" s="429">
        <v>0</v>
      </c>
      <c r="S49" s="429">
        <v>0</v>
      </c>
      <c r="T49" s="429">
        <v>0</v>
      </c>
      <c r="U49" s="429">
        <v>0</v>
      </c>
      <c r="V49" s="429">
        <v>0</v>
      </c>
      <c r="W49" s="429">
        <v>0</v>
      </c>
      <c r="X49" s="429">
        <v>0</v>
      </c>
      <c r="Y49" s="429">
        <v>0</v>
      </c>
      <c r="Z49" s="429">
        <v>0</v>
      </c>
      <c r="AA49" s="429">
        <v>0</v>
      </c>
      <c r="AB49" s="429">
        <v>0</v>
      </c>
      <c r="AC49" s="429">
        <v>0</v>
      </c>
      <c r="AD49" s="429">
        <v>0</v>
      </c>
      <c r="AE49" s="429">
        <v>0</v>
      </c>
      <c r="AF49" s="429">
        <v>0</v>
      </c>
      <c r="AG49" s="429">
        <v>0</v>
      </c>
      <c r="AH49" s="429">
        <v>0</v>
      </c>
      <c r="AI49" s="429">
        <v>0</v>
      </c>
      <c r="AJ49" s="429">
        <v>35</v>
      </c>
      <c r="AK49" s="429">
        <v>0</v>
      </c>
      <c r="AL49" s="429">
        <v>0</v>
      </c>
      <c r="AM49" s="429">
        <v>0</v>
      </c>
      <c r="AN49" s="429">
        <v>0</v>
      </c>
      <c r="AO49" s="429">
        <v>0</v>
      </c>
      <c r="AP49" s="429">
        <v>0</v>
      </c>
      <c r="AQ49" s="429">
        <v>0</v>
      </c>
      <c r="AR49" s="429">
        <v>0</v>
      </c>
      <c r="AS49" s="429">
        <v>0</v>
      </c>
      <c r="AT49" s="429">
        <v>0</v>
      </c>
      <c r="AV49" s="37">
        <f t="shared" si="17"/>
        <v>0</v>
      </c>
      <c r="AW49" s="37">
        <f t="shared" si="18"/>
        <v>0</v>
      </c>
      <c r="AX49" s="37">
        <f t="shared" si="19"/>
        <v>0</v>
      </c>
      <c r="AY49" s="37">
        <f t="shared" si="20"/>
        <v>0</v>
      </c>
      <c r="AZ49" s="37">
        <f t="shared" si="21"/>
        <v>0</v>
      </c>
      <c r="BA49" s="37">
        <f t="shared" si="22"/>
        <v>0</v>
      </c>
      <c r="BB49" s="37">
        <f t="shared" si="23"/>
        <v>0</v>
      </c>
      <c r="BC49" s="37">
        <f t="shared" si="24"/>
        <v>35</v>
      </c>
      <c r="BD49" s="38">
        <f t="shared" si="25"/>
        <v>0</v>
      </c>
      <c r="BE49" s="37">
        <f t="shared" si="26"/>
        <v>35</v>
      </c>
      <c r="BF49" s="54"/>
    </row>
    <row r="50" spans="1:58" x14ac:dyDescent="0.25">
      <c r="A50" s="401">
        <v>47</v>
      </c>
      <c r="B50" s="427" t="str">
        <f>ACUMULADO!B50</f>
        <v>LÍDERES ADOLESCENTES PROMUEVEN LA SALUD MENTAL EN SU COMUNIDAD</v>
      </c>
      <c r="C50" s="428" t="s">
        <v>145</v>
      </c>
      <c r="D50" s="429">
        <v>0</v>
      </c>
      <c r="E50" s="429">
        <v>0</v>
      </c>
      <c r="F50" s="429">
        <v>0</v>
      </c>
      <c r="G50" s="429">
        <v>0</v>
      </c>
      <c r="H50" s="429">
        <v>0</v>
      </c>
      <c r="I50" s="429">
        <v>0</v>
      </c>
      <c r="J50" s="429">
        <v>0</v>
      </c>
      <c r="K50" s="429">
        <v>0</v>
      </c>
      <c r="L50" s="429">
        <v>0</v>
      </c>
      <c r="M50" s="429">
        <v>0</v>
      </c>
      <c r="N50" s="429">
        <v>0</v>
      </c>
      <c r="O50" s="429">
        <v>0</v>
      </c>
      <c r="P50" s="429">
        <v>0</v>
      </c>
      <c r="Q50" s="429">
        <v>0</v>
      </c>
      <c r="R50" s="429">
        <v>0</v>
      </c>
      <c r="S50" s="429">
        <v>0</v>
      </c>
      <c r="T50" s="429">
        <v>0</v>
      </c>
      <c r="U50" s="429">
        <v>0</v>
      </c>
      <c r="V50" s="429">
        <v>0</v>
      </c>
      <c r="W50" s="429">
        <v>0</v>
      </c>
      <c r="X50" s="429">
        <v>0</v>
      </c>
      <c r="Y50" s="429">
        <v>0</v>
      </c>
      <c r="Z50" s="429">
        <v>0</v>
      </c>
      <c r="AA50" s="429">
        <v>0</v>
      </c>
      <c r="AB50" s="429">
        <v>0</v>
      </c>
      <c r="AC50" s="429">
        <v>0</v>
      </c>
      <c r="AD50" s="429">
        <v>0</v>
      </c>
      <c r="AE50" s="429">
        <v>0</v>
      </c>
      <c r="AF50" s="429">
        <v>0</v>
      </c>
      <c r="AG50" s="429">
        <v>0</v>
      </c>
      <c r="AH50" s="429">
        <v>0</v>
      </c>
      <c r="AI50" s="429">
        <v>0</v>
      </c>
      <c r="AJ50" s="429">
        <v>0</v>
      </c>
      <c r="AK50" s="429">
        <v>0</v>
      </c>
      <c r="AL50" s="429">
        <v>0</v>
      </c>
      <c r="AM50" s="429">
        <v>0</v>
      </c>
      <c r="AN50" s="429">
        <v>0</v>
      </c>
      <c r="AO50" s="429">
        <v>0</v>
      </c>
      <c r="AP50" s="429">
        <v>0</v>
      </c>
      <c r="AQ50" s="429">
        <v>0</v>
      </c>
      <c r="AR50" s="429">
        <v>0</v>
      </c>
      <c r="AS50" s="429">
        <v>0</v>
      </c>
      <c r="AT50" s="429">
        <v>0</v>
      </c>
      <c r="AV50" s="37">
        <f t="shared" si="17"/>
        <v>0</v>
      </c>
      <c r="AW50" s="37">
        <f t="shared" si="18"/>
        <v>0</v>
      </c>
      <c r="AX50" s="37">
        <f t="shared" si="19"/>
        <v>0</v>
      </c>
      <c r="AY50" s="37">
        <f t="shared" si="20"/>
        <v>0</v>
      </c>
      <c r="AZ50" s="37">
        <f t="shared" si="21"/>
        <v>0</v>
      </c>
      <c r="BA50" s="37">
        <f t="shared" si="22"/>
        <v>0</v>
      </c>
      <c r="BB50" s="37">
        <f t="shared" si="23"/>
        <v>0</v>
      </c>
      <c r="BC50" s="37">
        <f t="shared" si="24"/>
        <v>0</v>
      </c>
      <c r="BD50" s="38">
        <f t="shared" si="25"/>
        <v>0</v>
      </c>
      <c r="BE50" s="37">
        <f t="shared" si="26"/>
        <v>0</v>
      </c>
      <c r="BF50" s="54"/>
    </row>
    <row r="51" spans="1:58" ht="30" x14ac:dyDescent="0.25">
      <c r="A51" s="401">
        <v>48</v>
      </c>
      <c r="B51" s="427" t="str">
        <f>ACUMULADO!B51</f>
        <v>AGENTES COMUNITARIOS DE SALUD REALIZAN VIGILANCIA CIUDADANA PARA REDUCIR LA VIOLENCIA FÍSICA CAUSADA POR LA PAREJA</v>
      </c>
      <c r="C51" s="428" t="s">
        <v>145</v>
      </c>
      <c r="D51" s="429">
        <v>0</v>
      </c>
      <c r="E51" s="429">
        <v>0</v>
      </c>
      <c r="F51" s="429">
        <v>0</v>
      </c>
      <c r="G51" s="429">
        <v>0</v>
      </c>
      <c r="H51" s="429">
        <v>0</v>
      </c>
      <c r="I51" s="429">
        <v>0</v>
      </c>
      <c r="J51" s="429">
        <v>0</v>
      </c>
      <c r="K51" s="429">
        <v>0</v>
      </c>
      <c r="L51" s="429">
        <v>0</v>
      </c>
      <c r="M51" s="429">
        <v>0</v>
      </c>
      <c r="N51" s="429">
        <v>0</v>
      </c>
      <c r="O51" s="429">
        <v>0</v>
      </c>
      <c r="P51" s="429">
        <v>0</v>
      </c>
      <c r="Q51" s="429">
        <v>0</v>
      </c>
      <c r="R51" s="429">
        <v>0</v>
      </c>
      <c r="S51" s="429">
        <v>0</v>
      </c>
      <c r="T51" s="429">
        <v>0</v>
      </c>
      <c r="U51" s="429">
        <v>0</v>
      </c>
      <c r="V51" s="429">
        <v>0</v>
      </c>
      <c r="W51" s="429">
        <v>0</v>
      </c>
      <c r="X51" s="429">
        <v>0</v>
      </c>
      <c r="Y51" s="429">
        <v>0</v>
      </c>
      <c r="Z51" s="429">
        <v>0</v>
      </c>
      <c r="AA51" s="429">
        <v>0</v>
      </c>
      <c r="AB51" s="429">
        <v>0</v>
      </c>
      <c r="AC51" s="429">
        <v>0</v>
      </c>
      <c r="AD51" s="429">
        <v>0</v>
      </c>
      <c r="AE51" s="429">
        <v>0</v>
      </c>
      <c r="AF51" s="429">
        <v>0</v>
      </c>
      <c r="AG51" s="429">
        <v>0</v>
      </c>
      <c r="AH51" s="429">
        <v>0</v>
      </c>
      <c r="AI51" s="429">
        <v>0</v>
      </c>
      <c r="AJ51" s="429">
        <v>0</v>
      </c>
      <c r="AK51" s="429">
        <v>0</v>
      </c>
      <c r="AL51" s="429">
        <v>0</v>
      </c>
      <c r="AM51" s="429">
        <v>0</v>
      </c>
      <c r="AN51" s="429">
        <v>0</v>
      </c>
      <c r="AO51" s="429">
        <v>0</v>
      </c>
      <c r="AP51" s="429">
        <v>0</v>
      </c>
      <c r="AQ51" s="429">
        <v>0</v>
      </c>
      <c r="AR51" s="429">
        <v>0</v>
      </c>
      <c r="AS51" s="429">
        <v>0</v>
      </c>
      <c r="AT51" s="429">
        <v>0</v>
      </c>
      <c r="AV51" s="37">
        <f t="shared" si="17"/>
        <v>0</v>
      </c>
      <c r="AW51" s="37">
        <f t="shared" si="18"/>
        <v>0</v>
      </c>
      <c r="AX51" s="37">
        <f t="shared" si="19"/>
        <v>0</v>
      </c>
      <c r="AY51" s="37">
        <f t="shared" si="20"/>
        <v>0</v>
      </c>
      <c r="AZ51" s="37">
        <f t="shared" si="21"/>
        <v>0</v>
      </c>
      <c r="BA51" s="37">
        <f t="shared" si="22"/>
        <v>0</v>
      </c>
      <c r="BB51" s="37">
        <f t="shared" si="23"/>
        <v>0</v>
      </c>
      <c r="BC51" s="37">
        <f t="shared" si="24"/>
        <v>0</v>
      </c>
      <c r="BD51" s="38">
        <f t="shared" si="25"/>
        <v>0</v>
      </c>
      <c r="BE51" s="37">
        <f t="shared" si="26"/>
        <v>0</v>
      </c>
      <c r="BF51" s="54"/>
    </row>
    <row r="52" spans="1:58" ht="31.5" x14ac:dyDescent="0.25">
      <c r="A52" s="401">
        <v>49</v>
      </c>
      <c r="B52" s="424" t="s">
        <v>468</v>
      </c>
      <c r="C52" s="423" t="s">
        <v>471</v>
      </c>
      <c r="D52" s="425"/>
      <c r="E52" s="426"/>
      <c r="F52" s="426"/>
      <c r="G52" s="426"/>
      <c r="H52" s="426"/>
      <c r="I52" s="426"/>
      <c r="J52" s="426"/>
      <c r="K52" s="426"/>
      <c r="L52" s="426"/>
      <c r="M52" s="426"/>
      <c r="N52" s="426"/>
      <c r="O52" s="426"/>
      <c r="P52" s="426"/>
      <c r="Q52" s="426"/>
      <c r="R52" s="426"/>
      <c r="S52" s="426"/>
      <c r="T52" s="426"/>
      <c r="U52" s="426"/>
      <c r="V52" s="426"/>
      <c r="W52" s="426"/>
      <c r="X52" s="426"/>
      <c r="Y52" s="426"/>
      <c r="Z52" s="426"/>
      <c r="AA52" s="426"/>
      <c r="AB52" s="426"/>
      <c r="AC52" s="426"/>
      <c r="AD52" s="426"/>
      <c r="AE52" s="426"/>
      <c r="AF52" s="426"/>
      <c r="AG52" s="426"/>
      <c r="AH52" s="426"/>
      <c r="AI52" s="426"/>
      <c r="AJ52" s="426"/>
      <c r="AK52" s="426"/>
      <c r="AL52" s="426"/>
      <c r="AM52" s="426"/>
      <c r="AN52" s="426"/>
      <c r="AO52" s="426"/>
      <c r="AP52" s="426"/>
      <c r="AQ52" s="426"/>
      <c r="AR52" s="426"/>
      <c r="AS52" s="426"/>
      <c r="AT52" s="426"/>
      <c r="AV52" s="37">
        <f t="shared" ref="AV52:AV88" si="27">SUM(D52)</f>
        <v>0</v>
      </c>
      <c r="AW52" s="37">
        <f t="shared" ref="AW52:AW88" si="28">+E52</f>
        <v>0</v>
      </c>
      <c r="AX52" s="37">
        <f t="shared" ref="AX52:AX88" si="29">+SUM(G52:P52)</f>
        <v>0</v>
      </c>
      <c r="AY52" s="37">
        <f t="shared" ref="AY52:AY88" si="30">+SUM(Q52:S52)</f>
        <v>0</v>
      </c>
      <c r="AZ52" s="37">
        <f t="shared" ref="AZ52:AZ88" si="31">+SUM(T52:W52)</f>
        <v>0</v>
      </c>
      <c r="BA52" s="37">
        <f t="shared" ref="BA52:BA88" si="32">+SUM(X52:AC52)</f>
        <v>0</v>
      </c>
      <c r="BB52" s="37">
        <f t="shared" ref="BB52:BB88" si="33">+SUM(AD52:AH52)</f>
        <v>0</v>
      </c>
      <c r="BC52" s="37">
        <f t="shared" ref="BC52:BC88" si="34">+SUM(AJ52:AL52)</f>
        <v>0</v>
      </c>
      <c r="BD52" s="38">
        <f t="shared" ref="BD52:BD88" si="35">+SUM(AM52:AP52)</f>
        <v>0</v>
      </c>
      <c r="BE52" s="37">
        <f t="shared" ref="BE52:BE88" si="36">+SUM(AQ52:AT52)</f>
        <v>0</v>
      </c>
      <c r="BF52" s="54">
        <f t="shared" ref="BF52:BF88" si="37">SUM(AV52:BE52)</f>
        <v>0</v>
      </c>
    </row>
    <row r="53" spans="1:58" ht="31.5" x14ac:dyDescent="0.25">
      <c r="A53" s="401">
        <v>50</v>
      </c>
      <c r="B53" s="414" t="s">
        <v>472</v>
      </c>
      <c r="C53" s="407" t="s">
        <v>471</v>
      </c>
      <c r="D53" s="402"/>
      <c r="E53" s="330"/>
      <c r="F53" s="330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330"/>
      <c r="AE53" s="330"/>
      <c r="AF53" s="330"/>
      <c r="AG53" s="330"/>
      <c r="AH53" s="330"/>
      <c r="AI53" s="330"/>
      <c r="AJ53" s="330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V53" s="37">
        <f t="shared" si="27"/>
        <v>0</v>
      </c>
      <c r="AW53" s="37">
        <f t="shared" si="28"/>
        <v>0</v>
      </c>
      <c r="AX53" s="37">
        <f t="shared" si="29"/>
        <v>0</v>
      </c>
      <c r="AY53" s="37">
        <f t="shared" si="30"/>
        <v>0</v>
      </c>
      <c r="AZ53" s="37">
        <f t="shared" si="31"/>
        <v>0</v>
      </c>
      <c r="BA53" s="37">
        <f t="shared" si="32"/>
        <v>0</v>
      </c>
      <c r="BB53" s="37">
        <f t="shared" si="33"/>
        <v>0</v>
      </c>
      <c r="BC53" s="37">
        <f t="shared" si="34"/>
        <v>0</v>
      </c>
      <c r="BD53" s="38">
        <f t="shared" si="35"/>
        <v>0</v>
      </c>
      <c r="BE53" s="37">
        <f t="shared" si="36"/>
        <v>0</v>
      </c>
      <c r="BF53" s="54">
        <f t="shared" si="37"/>
        <v>0</v>
      </c>
    </row>
    <row r="54" spans="1:58" ht="31.5" x14ac:dyDescent="0.25">
      <c r="A54" s="401">
        <v>51</v>
      </c>
      <c r="B54" s="414" t="s">
        <v>474</v>
      </c>
      <c r="C54" s="407" t="s">
        <v>471</v>
      </c>
      <c r="D54" s="402"/>
      <c r="E54" s="330"/>
      <c r="F54" s="330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  <c r="AF54" s="330"/>
      <c r="AG54" s="330"/>
      <c r="AH54" s="330"/>
      <c r="AI54" s="330"/>
      <c r="AJ54" s="330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V54" s="37">
        <f t="shared" si="27"/>
        <v>0</v>
      </c>
      <c r="AW54" s="37">
        <f t="shared" si="28"/>
        <v>0</v>
      </c>
      <c r="AX54" s="37">
        <f t="shared" si="29"/>
        <v>0</v>
      </c>
      <c r="AY54" s="37">
        <f t="shared" si="30"/>
        <v>0</v>
      </c>
      <c r="AZ54" s="37">
        <f t="shared" si="31"/>
        <v>0</v>
      </c>
      <c r="BA54" s="37">
        <f t="shared" si="32"/>
        <v>0</v>
      </c>
      <c r="BB54" s="37">
        <f t="shared" si="33"/>
        <v>0</v>
      </c>
      <c r="BC54" s="37">
        <f t="shared" si="34"/>
        <v>0</v>
      </c>
      <c r="BD54" s="38">
        <f t="shared" si="35"/>
        <v>0</v>
      </c>
      <c r="BE54" s="37">
        <f t="shared" si="36"/>
        <v>0</v>
      </c>
      <c r="BF54" s="54">
        <f t="shared" si="37"/>
        <v>0</v>
      </c>
    </row>
    <row r="55" spans="1:58" ht="15.75" x14ac:dyDescent="0.25">
      <c r="A55" s="401">
        <v>52</v>
      </c>
      <c r="B55" s="323" t="s">
        <v>699</v>
      </c>
      <c r="C55" s="407" t="s">
        <v>471</v>
      </c>
      <c r="D55" s="402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330"/>
      <c r="AD55" s="330"/>
      <c r="AE55" s="330"/>
      <c r="AF55" s="330"/>
      <c r="AG55" s="330"/>
      <c r="AH55" s="330"/>
      <c r="AI55" s="330"/>
      <c r="AJ55" s="330"/>
      <c r="AK55" s="330"/>
      <c r="AL55" s="330"/>
      <c r="AM55" s="330"/>
      <c r="AN55" s="330"/>
      <c r="AO55" s="330"/>
      <c r="AP55" s="330"/>
      <c r="AQ55" s="330"/>
      <c r="AR55" s="330"/>
      <c r="AS55" s="330"/>
      <c r="AT55" s="330"/>
      <c r="AV55" s="37">
        <f t="shared" ref="AV55:AV57" si="38">SUM(D55)</f>
        <v>0</v>
      </c>
      <c r="AW55" s="37">
        <f t="shared" ref="AW55:AW57" si="39">+E55</f>
        <v>0</v>
      </c>
      <c r="AX55" s="37">
        <f t="shared" ref="AX55:AX57" si="40">+SUM(G55:P55)</f>
        <v>0</v>
      </c>
      <c r="AY55" s="37">
        <f t="shared" ref="AY55:AY57" si="41">+SUM(Q55:S55)</f>
        <v>0</v>
      </c>
      <c r="AZ55" s="37">
        <f t="shared" ref="AZ55:AZ57" si="42">+SUM(T55:W55)</f>
        <v>0</v>
      </c>
      <c r="BA55" s="37">
        <f t="shared" ref="BA55:BA57" si="43">+SUM(X55:AC55)</f>
        <v>0</v>
      </c>
      <c r="BB55" s="37">
        <f t="shared" ref="BB55:BB57" si="44">+SUM(AD55:AH55)</f>
        <v>0</v>
      </c>
      <c r="BC55" s="37">
        <f t="shared" ref="BC55:BC57" si="45">+SUM(AJ55:AL55)</f>
        <v>0</v>
      </c>
      <c r="BD55" s="38">
        <f t="shared" ref="BD55:BD57" si="46">+SUM(AM55:AP55)</f>
        <v>0</v>
      </c>
      <c r="BE55" s="37">
        <f t="shared" ref="BE55:BE57" si="47">+SUM(AQ55:AT55)</f>
        <v>0</v>
      </c>
      <c r="BF55" s="54">
        <f t="shared" ref="BF55:BF57" si="48">SUM(AV55:BE55)</f>
        <v>0</v>
      </c>
    </row>
    <row r="56" spans="1:58" ht="15.75" x14ac:dyDescent="0.25">
      <c r="A56" s="401">
        <v>53</v>
      </c>
      <c r="B56" s="323" t="s">
        <v>700</v>
      </c>
      <c r="C56" s="407" t="s">
        <v>471</v>
      </c>
      <c r="D56" s="402"/>
      <c r="E56" s="330"/>
      <c r="F56" s="330"/>
      <c r="G56" s="330"/>
      <c r="H56" s="330"/>
      <c r="I56" s="330"/>
      <c r="J56" s="330"/>
      <c r="K56" s="330"/>
      <c r="L56" s="330"/>
      <c r="M56" s="330"/>
      <c r="N56" s="330"/>
      <c r="O56" s="330"/>
      <c r="P56" s="330"/>
      <c r="Q56" s="330"/>
      <c r="R56" s="330"/>
      <c r="S56" s="330"/>
      <c r="T56" s="330"/>
      <c r="U56" s="330"/>
      <c r="V56" s="330"/>
      <c r="W56" s="330"/>
      <c r="X56" s="330"/>
      <c r="Y56" s="330"/>
      <c r="Z56" s="330"/>
      <c r="AA56" s="330"/>
      <c r="AB56" s="330"/>
      <c r="AC56" s="330"/>
      <c r="AD56" s="330"/>
      <c r="AE56" s="330"/>
      <c r="AF56" s="330"/>
      <c r="AG56" s="330"/>
      <c r="AH56" s="330"/>
      <c r="AI56" s="330"/>
      <c r="AJ56" s="330"/>
      <c r="AK56" s="330"/>
      <c r="AL56" s="330"/>
      <c r="AM56" s="330"/>
      <c r="AN56" s="330"/>
      <c r="AO56" s="330"/>
      <c r="AP56" s="330"/>
      <c r="AQ56" s="330"/>
      <c r="AR56" s="330"/>
      <c r="AS56" s="330"/>
      <c r="AT56" s="330"/>
      <c r="AV56" s="37">
        <f t="shared" si="38"/>
        <v>0</v>
      </c>
      <c r="AW56" s="37">
        <f t="shared" si="39"/>
        <v>0</v>
      </c>
      <c r="AX56" s="37">
        <f t="shared" si="40"/>
        <v>0</v>
      </c>
      <c r="AY56" s="37">
        <f t="shared" si="41"/>
        <v>0</v>
      </c>
      <c r="AZ56" s="37">
        <f t="shared" si="42"/>
        <v>0</v>
      </c>
      <c r="BA56" s="37">
        <f t="shared" si="43"/>
        <v>0</v>
      </c>
      <c r="BB56" s="37">
        <f t="shared" si="44"/>
        <v>0</v>
      </c>
      <c r="BC56" s="37">
        <f t="shared" si="45"/>
        <v>0</v>
      </c>
      <c r="BD56" s="38">
        <f t="shared" si="46"/>
        <v>0</v>
      </c>
      <c r="BE56" s="37">
        <f t="shared" si="47"/>
        <v>0</v>
      </c>
      <c r="BF56" s="54">
        <f t="shared" si="48"/>
        <v>0</v>
      </c>
    </row>
    <row r="57" spans="1:58" ht="15.75" x14ac:dyDescent="0.25">
      <c r="A57" s="401">
        <v>54</v>
      </c>
      <c r="B57" s="323" t="s">
        <v>701</v>
      </c>
      <c r="C57" s="407" t="s">
        <v>471</v>
      </c>
      <c r="D57" s="402"/>
      <c r="E57" s="330"/>
      <c r="F57" s="330"/>
      <c r="G57" s="330"/>
      <c r="H57" s="330"/>
      <c r="I57" s="330"/>
      <c r="J57" s="330"/>
      <c r="K57" s="330"/>
      <c r="L57" s="330"/>
      <c r="M57" s="330"/>
      <c r="N57" s="330"/>
      <c r="O57" s="330"/>
      <c r="P57" s="330"/>
      <c r="Q57" s="330"/>
      <c r="R57" s="330"/>
      <c r="S57" s="330"/>
      <c r="T57" s="330"/>
      <c r="U57" s="330"/>
      <c r="V57" s="330"/>
      <c r="W57" s="330"/>
      <c r="X57" s="330"/>
      <c r="Y57" s="330"/>
      <c r="Z57" s="330"/>
      <c r="AA57" s="330"/>
      <c r="AB57" s="330"/>
      <c r="AC57" s="330"/>
      <c r="AD57" s="330"/>
      <c r="AE57" s="330"/>
      <c r="AF57" s="330"/>
      <c r="AG57" s="330"/>
      <c r="AH57" s="330"/>
      <c r="AI57" s="330"/>
      <c r="AJ57" s="330"/>
      <c r="AK57" s="330"/>
      <c r="AL57" s="330"/>
      <c r="AM57" s="330"/>
      <c r="AN57" s="330"/>
      <c r="AO57" s="330"/>
      <c r="AP57" s="330"/>
      <c r="AQ57" s="330"/>
      <c r="AR57" s="330"/>
      <c r="AS57" s="330"/>
      <c r="AT57" s="330"/>
      <c r="AV57" s="37">
        <f t="shared" si="38"/>
        <v>0</v>
      </c>
      <c r="AW57" s="37">
        <f t="shared" si="39"/>
        <v>0</v>
      </c>
      <c r="AX57" s="37">
        <f t="shared" si="40"/>
        <v>0</v>
      </c>
      <c r="AY57" s="37">
        <f t="shared" si="41"/>
        <v>0</v>
      </c>
      <c r="AZ57" s="37">
        <f t="shared" si="42"/>
        <v>0</v>
      </c>
      <c r="BA57" s="37">
        <f t="shared" si="43"/>
        <v>0</v>
      </c>
      <c r="BB57" s="37">
        <f t="shared" si="44"/>
        <v>0</v>
      </c>
      <c r="BC57" s="37">
        <f t="shared" si="45"/>
        <v>0</v>
      </c>
      <c r="BD57" s="38">
        <f t="shared" si="46"/>
        <v>0</v>
      </c>
      <c r="BE57" s="37">
        <f t="shared" si="47"/>
        <v>0</v>
      </c>
      <c r="BF57" s="54">
        <f t="shared" si="48"/>
        <v>0</v>
      </c>
    </row>
    <row r="58" spans="1:58" x14ac:dyDescent="0.25">
      <c r="A58" s="401">
        <v>55</v>
      </c>
      <c r="B58" s="415" t="s">
        <v>262</v>
      </c>
      <c r="C58" s="407" t="s">
        <v>265</v>
      </c>
      <c r="D58" s="402"/>
      <c r="E58" s="330"/>
      <c r="F58" s="330"/>
      <c r="G58" s="330"/>
      <c r="H58" s="330"/>
      <c r="I58" s="330"/>
      <c r="J58" s="330"/>
      <c r="K58" s="330"/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0"/>
      <c r="Y58" s="330"/>
      <c r="Z58" s="330"/>
      <c r="AA58" s="330"/>
      <c r="AB58" s="330"/>
      <c r="AC58" s="330"/>
      <c r="AD58" s="330"/>
      <c r="AE58" s="330"/>
      <c r="AF58" s="330"/>
      <c r="AG58" s="330"/>
      <c r="AH58" s="330"/>
      <c r="AI58" s="330"/>
      <c r="AJ58" s="330"/>
      <c r="AK58" s="330"/>
      <c r="AL58" s="330"/>
      <c r="AM58" s="330"/>
      <c r="AN58" s="330"/>
      <c r="AO58" s="330"/>
      <c r="AP58" s="330"/>
      <c r="AQ58" s="330"/>
      <c r="AR58" s="330"/>
      <c r="AS58" s="330"/>
      <c r="AT58" s="330"/>
      <c r="AV58" s="37">
        <f t="shared" si="27"/>
        <v>0</v>
      </c>
      <c r="AW58" s="37">
        <f t="shared" si="28"/>
        <v>0</v>
      </c>
      <c r="AX58" s="37">
        <f t="shared" si="29"/>
        <v>0</v>
      </c>
      <c r="AY58" s="37">
        <f t="shared" si="30"/>
        <v>0</v>
      </c>
      <c r="AZ58" s="37">
        <f t="shared" si="31"/>
        <v>0</v>
      </c>
      <c r="BA58" s="37">
        <f t="shared" si="32"/>
        <v>0</v>
      </c>
      <c r="BB58" s="37">
        <f t="shared" si="33"/>
        <v>0</v>
      </c>
      <c r="BC58" s="37">
        <f t="shared" si="34"/>
        <v>0</v>
      </c>
      <c r="BD58" s="38">
        <f t="shared" si="35"/>
        <v>0</v>
      </c>
      <c r="BE58" s="37">
        <f t="shared" si="36"/>
        <v>0</v>
      </c>
      <c r="BF58" s="54">
        <f t="shared" si="37"/>
        <v>0</v>
      </c>
    </row>
    <row r="59" spans="1:58" ht="15.75" x14ac:dyDescent="0.25">
      <c r="A59" s="401">
        <v>56</v>
      </c>
      <c r="B59" s="416" t="s">
        <v>442</v>
      </c>
      <c r="C59" s="410" t="s">
        <v>564</v>
      </c>
      <c r="D59" s="402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0"/>
      <c r="U59" s="330"/>
      <c r="V59" s="330"/>
      <c r="W59" s="330"/>
      <c r="X59" s="330"/>
      <c r="Y59" s="330"/>
      <c r="Z59" s="330"/>
      <c r="AA59" s="330"/>
      <c r="AB59" s="330"/>
      <c r="AC59" s="330"/>
      <c r="AD59" s="330"/>
      <c r="AE59" s="330"/>
      <c r="AF59" s="330"/>
      <c r="AG59" s="330"/>
      <c r="AH59" s="330"/>
      <c r="AI59" s="330"/>
      <c r="AJ59" s="330"/>
      <c r="AK59" s="330"/>
      <c r="AL59" s="330"/>
      <c r="AM59" s="330"/>
      <c r="AN59" s="330"/>
      <c r="AO59" s="330"/>
      <c r="AP59" s="330"/>
      <c r="AQ59" s="330"/>
      <c r="AR59" s="330"/>
      <c r="AS59" s="330"/>
      <c r="AT59" s="330"/>
      <c r="AV59" s="37">
        <f t="shared" si="27"/>
        <v>0</v>
      </c>
      <c r="AW59" s="37">
        <f t="shared" si="28"/>
        <v>0</v>
      </c>
      <c r="AX59" s="37">
        <f t="shared" si="29"/>
        <v>0</v>
      </c>
      <c r="AY59" s="37">
        <f t="shared" si="30"/>
        <v>0</v>
      </c>
      <c r="AZ59" s="37">
        <f t="shared" si="31"/>
        <v>0</v>
      </c>
      <c r="BA59" s="37">
        <f t="shared" si="32"/>
        <v>0</v>
      </c>
      <c r="BB59" s="37">
        <f t="shared" si="33"/>
        <v>0</v>
      </c>
      <c r="BC59" s="37">
        <f t="shared" si="34"/>
        <v>0</v>
      </c>
      <c r="BD59" s="38">
        <f t="shared" si="35"/>
        <v>0</v>
      </c>
      <c r="BE59" s="37">
        <f t="shared" si="36"/>
        <v>0</v>
      </c>
      <c r="BF59" s="54">
        <f t="shared" si="37"/>
        <v>0</v>
      </c>
    </row>
    <row r="60" spans="1:58" x14ac:dyDescent="0.25">
      <c r="A60" s="401">
        <v>57</v>
      </c>
      <c r="B60" s="417" t="s">
        <v>585</v>
      </c>
      <c r="C60" s="410" t="s">
        <v>565</v>
      </c>
      <c r="D60" s="402"/>
      <c r="E60" s="330"/>
      <c r="F60" s="330"/>
      <c r="G60" s="330"/>
      <c r="H60" s="330"/>
      <c r="I60" s="330"/>
      <c r="J60" s="330"/>
      <c r="K60" s="330"/>
      <c r="L60" s="330"/>
      <c r="M60" s="330"/>
      <c r="N60" s="330"/>
      <c r="O60" s="330"/>
      <c r="P60" s="330"/>
      <c r="Q60" s="330"/>
      <c r="R60" s="330"/>
      <c r="S60" s="330"/>
      <c r="T60" s="330"/>
      <c r="U60" s="330"/>
      <c r="V60" s="330"/>
      <c r="W60" s="330"/>
      <c r="X60" s="330"/>
      <c r="Y60" s="330"/>
      <c r="Z60" s="330"/>
      <c r="AA60" s="330"/>
      <c r="AB60" s="330"/>
      <c r="AC60" s="330"/>
      <c r="AD60" s="330"/>
      <c r="AE60" s="330"/>
      <c r="AF60" s="330"/>
      <c r="AG60" s="330"/>
      <c r="AH60" s="330"/>
      <c r="AI60" s="330"/>
      <c r="AJ60" s="330"/>
      <c r="AK60" s="330"/>
      <c r="AL60" s="330"/>
      <c r="AM60" s="330"/>
      <c r="AN60" s="330"/>
      <c r="AO60" s="330"/>
      <c r="AP60" s="330"/>
      <c r="AQ60" s="330"/>
      <c r="AR60" s="330"/>
      <c r="AS60" s="330"/>
      <c r="AT60" s="330"/>
      <c r="AV60" s="37">
        <f t="shared" si="27"/>
        <v>0</v>
      </c>
      <c r="AW60" s="37">
        <f t="shared" si="28"/>
        <v>0</v>
      </c>
      <c r="AX60" s="37">
        <f t="shared" si="29"/>
        <v>0</v>
      </c>
      <c r="AY60" s="37">
        <f t="shared" si="30"/>
        <v>0</v>
      </c>
      <c r="AZ60" s="37">
        <f t="shared" si="31"/>
        <v>0</v>
      </c>
      <c r="BA60" s="37">
        <f t="shared" si="32"/>
        <v>0</v>
      </c>
      <c r="BB60" s="37">
        <f t="shared" si="33"/>
        <v>0</v>
      </c>
      <c r="BC60" s="37">
        <f t="shared" si="34"/>
        <v>0</v>
      </c>
      <c r="BD60" s="38">
        <f t="shared" si="35"/>
        <v>0</v>
      </c>
      <c r="BE60" s="37">
        <f t="shared" si="36"/>
        <v>0</v>
      </c>
      <c r="BF60" s="54">
        <f t="shared" si="37"/>
        <v>0</v>
      </c>
    </row>
    <row r="61" spans="1:58" x14ac:dyDescent="0.25">
      <c r="A61" s="401">
        <v>58</v>
      </c>
      <c r="B61" s="411" t="s">
        <v>429</v>
      </c>
      <c r="C61" s="410" t="s">
        <v>565</v>
      </c>
      <c r="D61" s="402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E61" s="330"/>
      <c r="AF61" s="330"/>
      <c r="AG61" s="330"/>
      <c r="AH61" s="330"/>
      <c r="AI61" s="330"/>
      <c r="AJ61" s="330"/>
      <c r="AK61" s="330"/>
      <c r="AL61" s="330"/>
      <c r="AM61" s="330"/>
      <c r="AN61" s="330"/>
      <c r="AO61" s="330"/>
      <c r="AP61" s="330"/>
      <c r="AQ61" s="330"/>
      <c r="AR61" s="330"/>
      <c r="AS61" s="330"/>
      <c r="AT61" s="330"/>
      <c r="AV61" s="37">
        <f t="shared" si="27"/>
        <v>0</v>
      </c>
      <c r="AW61" s="37">
        <f t="shared" si="28"/>
        <v>0</v>
      </c>
      <c r="AX61" s="37">
        <f t="shared" si="29"/>
        <v>0</v>
      </c>
      <c r="AY61" s="37">
        <f t="shared" si="30"/>
        <v>0</v>
      </c>
      <c r="AZ61" s="37">
        <f t="shared" si="31"/>
        <v>0</v>
      </c>
      <c r="BA61" s="37">
        <f t="shared" si="32"/>
        <v>0</v>
      </c>
      <c r="BB61" s="37">
        <f t="shared" si="33"/>
        <v>0</v>
      </c>
      <c r="BC61" s="37">
        <f t="shared" si="34"/>
        <v>0</v>
      </c>
      <c r="BD61" s="38">
        <f t="shared" si="35"/>
        <v>0</v>
      </c>
      <c r="BE61" s="37">
        <f t="shared" si="36"/>
        <v>0</v>
      </c>
      <c r="BF61" s="54">
        <f t="shared" si="37"/>
        <v>0</v>
      </c>
    </row>
    <row r="62" spans="1:58" x14ac:dyDescent="0.25">
      <c r="A62" s="401">
        <v>59</v>
      </c>
      <c r="B62" s="411" t="s">
        <v>636</v>
      </c>
      <c r="C62" s="410" t="s">
        <v>565</v>
      </c>
      <c r="D62" s="402"/>
      <c r="E62" s="330"/>
      <c r="F62" s="330"/>
      <c r="G62" s="330"/>
      <c r="H62" s="330"/>
      <c r="I62" s="330"/>
      <c r="J62" s="330"/>
      <c r="K62" s="330"/>
      <c r="L62" s="330"/>
      <c r="M62" s="330"/>
      <c r="N62" s="330"/>
      <c r="O62" s="330"/>
      <c r="P62" s="330"/>
      <c r="Q62" s="330"/>
      <c r="R62" s="330"/>
      <c r="S62" s="330"/>
      <c r="T62" s="330"/>
      <c r="U62" s="330"/>
      <c r="V62" s="330"/>
      <c r="W62" s="330"/>
      <c r="X62" s="330"/>
      <c r="Y62" s="330"/>
      <c r="Z62" s="330"/>
      <c r="AA62" s="330"/>
      <c r="AB62" s="330"/>
      <c r="AC62" s="330"/>
      <c r="AD62" s="330"/>
      <c r="AE62" s="330"/>
      <c r="AF62" s="330"/>
      <c r="AG62" s="330"/>
      <c r="AH62" s="330"/>
      <c r="AI62" s="330"/>
      <c r="AJ62" s="330"/>
      <c r="AK62" s="330"/>
      <c r="AL62" s="330"/>
      <c r="AM62" s="330"/>
      <c r="AN62" s="330"/>
      <c r="AO62" s="330"/>
      <c r="AP62" s="330"/>
      <c r="AQ62" s="330"/>
      <c r="AR62" s="330"/>
      <c r="AS62" s="330"/>
      <c r="AT62" s="330"/>
      <c r="AV62" s="37">
        <f t="shared" si="27"/>
        <v>0</v>
      </c>
      <c r="AW62" s="37">
        <f t="shared" si="28"/>
        <v>0</v>
      </c>
      <c r="AX62" s="37">
        <f t="shared" si="29"/>
        <v>0</v>
      </c>
      <c r="AY62" s="37">
        <f t="shared" si="30"/>
        <v>0</v>
      </c>
      <c r="AZ62" s="37">
        <f t="shared" si="31"/>
        <v>0</v>
      </c>
      <c r="BA62" s="37">
        <f t="shared" si="32"/>
        <v>0</v>
      </c>
      <c r="BB62" s="37">
        <f t="shared" si="33"/>
        <v>0</v>
      </c>
      <c r="BC62" s="37">
        <f t="shared" si="34"/>
        <v>0</v>
      </c>
      <c r="BD62" s="38">
        <f t="shared" si="35"/>
        <v>0</v>
      </c>
      <c r="BE62" s="37">
        <f t="shared" si="36"/>
        <v>0</v>
      </c>
      <c r="BF62" s="54">
        <f t="shared" si="37"/>
        <v>0</v>
      </c>
    </row>
    <row r="63" spans="1:58" x14ac:dyDescent="0.25">
      <c r="A63" s="401">
        <v>60</v>
      </c>
      <c r="B63" s="418" t="s">
        <v>440</v>
      </c>
      <c r="C63" s="410" t="s">
        <v>565</v>
      </c>
      <c r="D63" s="402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0"/>
      <c r="U63" s="330"/>
      <c r="V63" s="330"/>
      <c r="W63" s="330"/>
      <c r="X63" s="330"/>
      <c r="Y63" s="330"/>
      <c r="Z63" s="330"/>
      <c r="AA63" s="330"/>
      <c r="AB63" s="330"/>
      <c r="AC63" s="330"/>
      <c r="AD63" s="330"/>
      <c r="AE63" s="330"/>
      <c r="AF63" s="330"/>
      <c r="AG63" s="330"/>
      <c r="AH63" s="330"/>
      <c r="AI63" s="330"/>
      <c r="AJ63" s="330"/>
      <c r="AK63" s="330"/>
      <c r="AL63" s="330"/>
      <c r="AM63" s="330"/>
      <c r="AN63" s="330"/>
      <c r="AO63" s="330"/>
      <c r="AP63" s="330"/>
      <c r="AQ63" s="330"/>
      <c r="AR63" s="330"/>
      <c r="AS63" s="330"/>
      <c r="AT63" s="330"/>
      <c r="AV63" s="37">
        <f t="shared" si="27"/>
        <v>0</v>
      </c>
      <c r="AW63" s="37">
        <f t="shared" si="28"/>
        <v>0</v>
      </c>
      <c r="AX63" s="37">
        <f t="shared" si="29"/>
        <v>0</v>
      </c>
      <c r="AY63" s="37">
        <f t="shared" si="30"/>
        <v>0</v>
      </c>
      <c r="AZ63" s="37">
        <f t="shared" si="31"/>
        <v>0</v>
      </c>
      <c r="BA63" s="37">
        <f t="shared" si="32"/>
        <v>0</v>
      </c>
      <c r="BB63" s="37">
        <f t="shared" si="33"/>
        <v>0</v>
      </c>
      <c r="BC63" s="37">
        <f t="shared" si="34"/>
        <v>0</v>
      </c>
      <c r="BD63" s="38">
        <f t="shared" si="35"/>
        <v>0</v>
      </c>
      <c r="BE63" s="37">
        <f t="shared" si="36"/>
        <v>0</v>
      </c>
      <c r="BF63" s="54">
        <f t="shared" si="37"/>
        <v>0</v>
      </c>
    </row>
    <row r="64" spans="1:58" x14ac:dyDescent="0.25">
      <c r="A64" s="401">
        <v>61</v>
      </c>
      <c r="B64" s="419" t="s">
        <v>438</v>
      </c>
      <c r="C64" s="410" t="s">
        <v>565</v>
      </c>
      <c r="D64" s="402"/>
      <c r="E64" s="330"/>
      <c r="F64" s="330"/>
      <c r="G64" s="330"/>
      <c r="H64" s="330"/>
      <c r="I64" s="330"/>
      <c r="J64" s="330"/>
      <c r="K64" s="330"/>
      <c r="L64" s="330"/>
      <c r="M64" s="330"/>
      <c r="N64" s="330"/>
      <c r="O64" s="330"/>
      <c r="P64" s="330"/>
      <c r="Q64" s="330"/>
      <c r="R64" s="330"/>
      <c r="S64" s="330"/>
      <c r="T64" s="330"/>
      <c r="U64" s="330"/>
      <c r="V64" s="330"/>
      <c r="W64" s="330"/>
      <c r="X64" s="330"/>
      <c r="Y64" s="330"/>
      <c r="Z64" s="330"/>
      <c r="AA64" s="330"/>
      <c r="AB64" s="330"/>
      <c r="AC64" s="330"/>
      <c r="AD64" s="330"/>
      <c r="AE64" s="330"/>
      <c r="AF64" s="330"/>
      <c r="AG64" s="330"/>
      <c r="AH64" s="330"/>
      <c r="AI64" s="330"/>
      <c r="AJ64" s="330"/>
      <c r="AK64" s="330"/>
      <c r="AL64" s="330"/>
      <c r="AM64" s="330"/>
      <c r="AN64" s="330"/>
      <c r="AO64" s="330"/>
      <c r="AP64" s="330"/>
      <c r="AQ64" s="330"/>
      <c r="AR64" s="330"/>
      <c r="AS64" s="330"/>
      <c r="AT64" s="330"/>
      <c r="AV64" s="37">
        <f t="shared" si="27"/>
        <v>0</v>
      </c>
      <c r="AW64" s="37">
        <f t="shared" si="28"/>
        <v>0</v>
      </c>
      <c r="AX64" s="37">
        <f t="shared" si="29"/>
        <v>0</v>
      </c>
      <c r="AY64" s="37">
        <f t="shared" si="30"/>
        <v>0</v>
      </c>
      <c r="AZ64" s="37">
        <f t="shared" si="31"/>
        <v>0</v>
      </c>
      <c r="BA64" s="37">
        <f t="shared" si="32"/>
        <v>0</v>
      </c>
      <c r="BB64" s="37">
        <f t="shared" si="33"/>
        <v>0</v>
      </c>
      <c r="BC64" s="37">
        <f t="shared" si="34"/>
        <v>0</v>
      </c>
      <c r="BD64" s="38">
        <f t="shared" si="35"/>
        <v>0</v>
      </c>
      <c r="BE64" s="37">
        <f t="shared" si="36"/>
        <v>0</v>
      </c>
      <c r="BF64" s="54">
        <f t="shared" si="37"/>
        <v>0</v>
      </c>
    </row>
    <row r="65" spans="1:58" ht="15.75" x14ac:dyDescent="0.25">
      <c r="A65" s="401">
        <v>62</v>
      </c>
      <c r="B65" s="420" t="s">
        <v>447</v>
      </c>
      <c r="C65" s="410" t="s">
        <v>566</v>
      </c>
      <c r="D65" s="402"/>
      <c r="E65" s="330"/>
      <c r="F65" s="330"/>
      <c r="G65" s="330"/>
      <c r="H65" s="330"/>
      <c r="I65" s="330"/>
      <c r="J65" s="330"/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0"/>
      <c r="AD65" s="330"/>
      <c r="AE65" s="330"/>
      <c r="AF65" s="330"/>
      <c r="AG65" s="330"/>
      <c r="AH65" s="330"/>
      <c r="AI65" s="330"/>
      <c r="AJ65" s="330"/>
      <c r="AK65" s="330"/>
      <c r="AL65" s="330"/>
      <c r="AM65" s="330"/>
      <c r="AN65" s="330"/>
      <c r="AO65" s="330"/>
      <c r="AP65" s="330"/>
      <c r="AQ65" s="330"/>
      <c r="AR65" s="330"/>
      <c r="AS65" s="330"/>
      <c r="AT65" s="330"/>
      <c r="AV65" s="37">
        <f t="shared" si="27"/>
        <v>0</v>
      </c>
      <c r="AW65" s="37">
        <f t="shared" si="28"/>
        <v>0</v>
      </c>
      <c r="AX65" s="37">
        <f t="shared" si="29"/>
        <v>0</v>
      </c>
      <c r="AY65" s="37">
        <f t="shared" si="30"/>
        <v>0</v>
      </c>
      <c r="AZ65" s="37">
        <f t="shared" si="31"/>
        <v>0</v>
      </c>
      <c r="BA65" s="37">
        <f t="shared" si="32"/>
        <v>0</v>
      </c>
      <c r="BB65" s="37">
        <f t="shared" si="33"/>
        <v>0</v>
      </c>
      <c r="BC65" s="37">
        <f t="shared" si="34"/>
        <v>0</v>
      </c>
      <c r="BD65" s="38">
        <f t="shared" si="35"/>
        <v>0</v>
      </c>
      <c r="BE65" s="37">
        <f t="shared" si="36"/>
        <v>0</v>
      </c>
      <c r="BF65" s="54">
        <f t="shared" si="37"/>
        <v>0</v>
      </c>
    </row>
    <row r="66" spans="1:58" ht="15.75" x14ac:dyDescent="0.25">
      <c r="A66" s="401">
        <v>63</v>
      </c>
      <c r="B66" s="420" t="s">
        <v>452</v>
      </c>
      <c r="C66" s="410" t="s">
        <v>566</v>
      </c>
      <c r="D66" s="402"/>
      <c r="E66" s="330"/>
      <c r="F66" s="330"/>
      <c r="G66" s="330"/>
      <c r="H66" s="330"/>
      <c r="I66" s="330"/>
      <c r="J66" s="330"/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0"/>
      <c r="AD66" s="330"/>
      <c r="AE66" s="330"/>
      <c r="AF66" s="330"/>
      <c r="AG66" s="330"/>
      <c r="AH66" s="330"/>
      <c r="AI66" s="330"/>
      <c r="AJ66" s="330"/>
      <c r="AK66" s="330"/>
      <c r="AL66" s="330"/>
      <c r="AM66" s="330"/>
      <c r="AN66" s="330"/>
      <c r="AO66" s="330"/>
      <c r="AP66" s="330"/>
      <c r="AQ66" s="330"/>
      <c r="AR66" s="330"/>
      <c r="AS66" s="330"/>
      <c r="AT66" s="330"/>
      <c r="AV66" s="37">
        <f t="shared" si="27"/>
        <v>0</v>
      </c>
      <c r="AW66" s="37">
        <f t="shared" si="28"/>
        <v>0</v>
      </c>
      <c r="AX66" s="37">
        <f t="shared" si="29"/>
        <v>0</v>
      </c>
      <c r="AY66" s="37">
        <f t="shared" si="30"/>
        <v>0</v>
      </c>
      <c r="AZ66" s="37">
        <f t="shared" si="31"/>
        <v>0</v>
      </c>
      <c r="BA66" s="37">
        <f t="shared" si="32"/>
        <v>0</v>
      </c>
      <c r="BB66" s="37">
        <f t="shared" si="33"/>
        <v>0</v>
      </c>
      <c r="BC66" s="37">
        <f t="shared" si="34"/>
        <v>0</v>
      </c>
      <c r="BD66" s="38">
        <f t="shared" si="35"/>
        <v>0</v>
      </c>
      <c r="BE66" s="37">
        <f t="shared" si="36"/>
        <v>0</v>
      </c>
      <c r="BF66" s="54">
        <f t="shared" si="37"/>
        <v>0</v>
      </c>
    </row>
    <row r="67" spans="1:58" x14ac:dyDescent="0.25">
      <c r="A67" s="401">
        <v>64</v>
      </c>
      <c r="B67" s="421" t="s">
        <v>208</v>
      </c>
      <c r="C67" s="410" t="s">
        <v>567</v>
      </c>
      <c r="D67" s="402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0"/>
      <c r="AD67" s="330"/>
      <c r="AE67" s="330"/>
      <c r="AF67" s="330"/>
      <c r="AG67" s="330"/>
      <c r="AH67" s="330"/>
      <c r="AI67" s="330"/>
      <c r="AJ67" s="330"/>
      <c r="AK67" s="330"/>
      <c r="AL67" s="330"/>
      <c r="AM67" s="330"/>
      <c r="AN67" s="330"/>
      <c r="AO67" s="330"/>
      <c r="AP67" s="330"/>
      <c r="AQ67" s="330"/>
      <c r="AR67" s="330"/>
      <c r="AS67" s="330"/>
      <c r="AT67" s="330"/>
      <c r="AV67" s="37">
        <f t="shared" si="27"/>
        <v>0</v>
      </c>
      <c r="AW67" s="37">
        <f t="shared" si="28"/>
        <v>0</v>
      </c>
      <c r="AX67" s="37">
        <f t="shared" si="29"/>
        <v>0</v>
      </c>
      <c r="AY67" s="37">
        <f t="shared" si="30"/>
        <v>0</v>
      </c>
      <c r="AZ67" s="37">
        <f t="shared" si="31"/>
        <v>0</v>
      </c>
      <c r="BA67" s="37">
        <f t="shared" si="32"/>
        <v>0</v>
      </c>
      <c r="BB67" s="37">
        <f t="shared" si="33"/>
        <v>0</v>
      </c>
      <c r="BC67" s="37">
        <f t="shared" si="34"/>
        <v>0</v>
      </c>
      <c r="BD67" s="38">
        <f t="shared" si="35"/>
        <v>0</v>
      </c>
      <c r="BE67" s="37">
        <f t="shared" si="36"/>
        <v>0</v>
      </c>
      <c r="BF67" s="54">
        <f t="shared" si="37"/>
        <v>0</v>
      </c>
    </row>
    <row r="68" spans="1:58" x14ac:dyDescent="0.25">
      <c r="A68" s="401">
        <v>65</v>
      </c>
      <c r="B68" s="421" t="s">
        <v>199</v>
      </c>
      <c r="C68" s="410" t="s">
        <v>567</v>
      </c>
      <c r="D68" s="402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  <c r="AF68" s="330"/>
      <c r="AG68" s="330"/>
      <c r="AH68" s="330"/>
      <c r="AI68" s="330"/>
      <c r="AJ68" s="330"/>
      <c r="AK68" s="330"/>
      <c r="AL68" s="330"/>
      <c r="AM68" s="330"/>
      <c r="AN68" s="330"/>
      <c r="AO68" s="330"/>
      <c r="AP68" s="330"/>
      <c r="AQ68" s="330"/>
      <c r="AR68" s="330"/>
      <c r="AS68" s="330"/>
      <c r="AT68" s="330"/>
      <c r="AV68" s="37">
        <f t="shared" si="27"/>
        <v>0</v>
      </c>
      <c r="AW68" s="37">
        <f t="shared" si="28"/>
        <v>0</v>
      </c>
      <c r="AX68" s="37">
        <f t="shared" si="29"/>
        <v>0</v>
      </c>
      <c r="AY68" s="37">
        <f t="shared" si="30"/>
        <v>0</v>
      </c>
      <c r="AZ68" s="37">
        <f t="shared" si="31"/>
        <v>0</v>
      </c>
      <c r="BA68" s="37">
        <f t="shared" si="32"/>
        <v>0</v>
      </c>
      <c r="BB68" s="37">
        <f t="shared" si="33"/>
        <v>0</v>
      </c>
      <c r="BC68" s="37">
        <f t="shared" si="34"/>
        <v>0</v>
      </c>
      <c r="BD68" s="38">
        <f t="shared" si="35"/>
        <v>0</v>
      </c>
      <c r="BE68" s="37">
        <f t="shared" si="36"/>
        <v>0</v>
      </c>
      <c r="BF68" s="54">
        <f t="shared" si="37"/>
        <v>0</v>
      </c>
    </row>
    <row r="69" spans="1:58" x14ac:dyDescent="0.25">
      <c r="A69" s="401">
        <v>66</v>
      </c>
      <c r="B69" s="421" t="s">
        <v>204</v>
      </c>
      <c r="C69" s="410" t="s">
        <v>567</v>
      </c>
      <c r="D69" s="402"/>
      <c r="E69" s="330"/>
      <c r="F69" s="330"/>
      <c r="G69" s="330"/>
      <c r="H69" s="330"/>
      <c r="I69" s="330"/>
      <c r="J69" s="330"/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0"/>
      <c r="AD69" s="330"/>
      <c r="AE69" s="330"/>
      <c r="AF69" s="330"/>
      <c r="AG69" s="330"/>
      <c r="AH69" s="330"/>
      <c r="AI69" s="330"/>
      <c r="AJ69" s="330"/>
      <c r="AK69" s="330"/>
      <c r="AL69" s="330"/>
      <c r="AM69" s="330"/>
      <c r="AN69" s="330"/>
      <c r="AO69" s="330"/>
      <c r="AP69" s="330"/>
      <c r="AQ69" s="330"/>
      <c r="AR69" s="330"/>
      <c r="AS69" s="330"/>
      <c r="AT69" s="330"/>
      <c r="AV69" s="37">
        <f t="shared" si="27"/>
        <v>0</v>
      </c>
      <c r="AW69" s="37">
        <f t="shared" si="28"/>
        <v>0</v>
      </c>
      <c r="AX69" s="37">
        <f t="shared" si="29"/>
        <v>0</v>
      </c>
      <c r="AY69" s="37">
        <f t="shared" si="30"/>
        <v>0</v>
      </c>
      <c r="AZ69" s="37">
        <f t="shared" si="31"/>
        <v>0</v>
      </c>
      <c r="BA69" s="37">
        <f t="shared" si="32"/>
        <v>0</v>
      </c>
      <c r="BB69" s="37">
        <f t="shared" si="33"/>
        <v>0</v>
      </c>
      <c r="BC69" s="37">
        <f t="shared" si="34"/>
        <v>0</v>
      </c>
      <c r="BD69" s="38">
        <f t="shared" si="35"/>
        <v>0</v>
      </c>
      <c r="BE69" s="37">
        <f t="shared" si="36"/>
        <v>0</v>
      </c>
      <c r="BF69" s="54">
        <f t="shared" si="37"/>
        <v>0</v>
      </c>
    </row>
    <row r="70" spans="1:58" x14ac:dyDescent="0.25">
      <c r="A70" s="401">
        <v>67</v>
      </c>
      <c r="B70" s="404" t="s">
        <v>545</v>
      </c>
      <c r="C70" s="405" t="s">
        <v>166</v>
      </c>
      <c r="D70" s="386"/>
      <c r="E70" s="386"/>
      <c r="F70" s="386"/>
      <c r="G70" s="386"/>
      <c r="H70" s="386"/>
      <c r="I70" s="386"/>
      <c r="J70" s="386"/>
      <c r="K70" s="386"/>
      <c r="L70" s="386"/>
      <c r="M70" s="386"/>
      <c r="N70" s="386"/>
      <c r="O70" s="386"/>
      <c r="P70" s="386"/>
      <c r="Q70" s="386"/>
      <c r="R70" s="386"/>
      <c r="S70" s="386"/>
      <c r="T70" s="386"/>
      <c r="U70" s="386"/>
      <c r="V70" s="386"/>
      <c r="W70" s="386"/>
      <c r="X70" s="386"/>
      <c r="Y70" s="386"/>
      <c r="Z70" s="386"/>
      <c r="AA70" s="386"/>
      <c r="AB70" s="386"/>
      <c r="AC70" s="386"/>
      <c r="AD70" s="386"/>
      <c r="AE70" s="386"/>
      <c r="AF70" s="386"/>
      <c r="AG70" s="386"/>
      <c r="AH70" s="386"/>
      <c r="AI70" s="386"/>
      <c r="AJ70" s="386"/>
      <c r="AK70" s="386"/>
      <c r="AL70" s="386"/>
      <c r="AM70" s="386"/>
      <c r="AN70" s="386"/>
      <c r="AO70" s="386"/>
      <c r="AP70" s="386"/>
      <c r="AQ70" s="386"/>
      <c r="AR70" s="386"/>
      <c r="AS70" s="386"/>
      <c r="AT70" s="386"/>
      <c r="AV70" s="384">
        <f t="shared" si="27"/>
        <v>0</v>
      </c>
      <c r="AW70" s="384">
        <f t="shared" si="28"/>
        <v>0</v>
      </c>
      <c r="AX70" s="384">
        <f t="shared" si="29"/>
        <v>0</v>
      </c>
      <c r="AY70" s="384">
        <f t="shared" si="30"/>
        <v>0</v>
      </c>
      <c r="AZ70" s="384">
        <f t="shared" si="31"/>
        <v>0</v>
      </c>
      <c r="BA70" s="384">
        <f t="shared" si="32"/>
        <v>0</v>
      </c>
      <c r="BB70" s="384">
        <f t="shared" si="33"/>
        <v>0</v>
      </c>
      <c r="BC70" s="384">
        <f t="shared" si="34"/>
        <v>0</v>
      </c>
      <c r="BD70" s="385">
        <f t="shared" si="35"/>
        <v>0</v>
      </c>
      <c r="BE70" s="384">
        <f t="shared" si="36"/>
        <v>0</v>
      </c>
      <c r="BF70" s="54">
        <f t="shared" si="37"/>
        <v>0</v>
      </c>
    </row>
    <row r="71" spans="1:58" x14ac:dyDescent="0.25">
      <c r="A71" s="401">
        <v>68</v>
      </c>
      <c r="B71" s="300" t="s">
        <v>546</v>
      </c>
      <c r="C71" s="301" t="s">
        <v>166</v>
      </c>
      <c r="D71" s="386"/>
      <c r="E71" s="386"/>
      <c r="F71" s="386"/>
      <c r="G71" s="386"/>
      <c r="H71" s="386"/>
      <c r="I71" s="386"/>
      <c r="J71" s="386"/>
      <c r="K71" s="386"/>
      <c r="L71" s="386"/>
      <c r="M71" s="386"/>
      <c r="N71" s="386"/>
      <c r="O71" s="386"/>
      <c r="P71" s="386"/>
      <c r="Q71" s="386"/>
      <c r="R71" s="386"/>
      <c r="S71" s="386"/>
      <c r="T71" s="386"/>
      <c r="U71" s="386"/>
      <c r="V71" s="386"/>
      <c r="W71" s="386"/>
      <c r="X71" s="386"/>
      <c r="Y71" s="386"/>
      <c r="Z71" s="386"/>
      <c r="AA71" s="386"/>
      <c r="AB71" s="386"/>
      <c r="AC71" s="386"/>
      <c r="AD71" s="386"/>
      <c r="AE71" s="386"/>
      <c r="AF71" s="386"/>
      <c r="AG71" s="386"/>
      <c r="AH71" s="386"/>
      <c r="AI71" s="386"/>
      <c r="AJ71" s="386"/>
      <c r="AK71" s="386"/>
      <c r="AL71" s="386"/>
      <c r="AM71" s="386"/>
      <c r="AN71" s="386"/>
      <c r="AO71" s="386"/>
      <c r="AP71" s="386"/>
      <c r="AQ71" s="386"/>
      <c r="AR71" s="386"/>
      <c r="AS71" s="386"/>
      <c r="AT71" s="386"/>
      <c r="AV71" s="384">
        <f t="shared" si="27"/>
        <v>0</v>
      </c>
      <c r="AW71" s="384">
        <f t="shared" si="28"/>
        <v>0</v>
      </c>
      <c r="AX71" s="384">
        <f t="shared" si="29"/>
        <v>0</v>
      </c>
      <c r="AY71" s="384">
        <f t="shared" si="30"/>
        <v>0</v>
      </c>
      <c r="AZ71" s="384">
        <f t="shared" si="31"/>
        <v>0</v>
      </c>
      <c r="BA71" s="384">
        <f t="shared" si="32"/>
        <v>0</v>
      </c>
      <c r="BB71" s="384">
        <f t="shared" si="33"/>
        <v>0</v>
      </c>
      <c r="BC71" s="384">
        <f t="shared" si="34"/>
        <v>0</v>
      </c>
      <c r="BD71" s="385">
        <f t="shared" si="35"/>
        <v>0</v>
      </c>
      <c r="BE71" s="384">
        <f t="shared" si="36"/>
        <v>0</v>
      </c>
      <c r="BF71" s="54">
        <f t="shared" si="37"/>
        <v>0</v>
      </c>
    </row>
    <row r="72" spans="1:58" x14ac:dyDescent="0.25">
      <c r="A72" s="401">
        <v>69</v>
      </c>
      <c r="B72" s="300" t="s">
        <v>547</v>
      </c>
      <c r="C72" s="301" t="s">
        <v>166</v>
      </c>
      <c r="D72" s="386"/>
      <c r="E72" s="386"/>
      <c r="F72" s="386"/>
      <c r="G72" s="386"/>
      <c r="H72" s="386"/>
      <c r="I72" s="386"/>
      <c r="J72" s="386"/>
      <c r="K72" s="386"/>
      <c r="L72" s="386"/>
      <c r="M72" s="386"/>
      <c r="N72" s="386"/>
      <c r="O72" s="386"/>
      <c r="P72" s="386"/>
      <c r="Q72" s="386"/>
      <c r="R72" s="386"/>
      <c r="S72" s="386"/>
      <c r="T72" s="386"/>
      <c r="U72" s="386"/>
      <c r="V72" s="386"/>
      <c r="W72" s="386"/>
      <c r="X72" s="386"/>
      <c r="Y72" s="386"/>
      <c r="Z72" s="386"/>
      <c r="AA72" s="386"/>
      <c r="AB72" s="386"/>
      <c r="AC72" s="386"/>
      <c r="AD72" s="386"/>
      <c r="AE72" s="386"/>
      <c r="AF72" s="386"/>
      <c r="AG72" s="386"/>
      <c r="AH72" s="386"/>
      <c r="AI72" s="386"/>
      <c r="AJ72" s="386"/>
      <c r="AK72" s="386"/>
      <c r="AL72" s="386"/>
      <c r="AM72" s="386"/>
      <c r="AN72" s="386"/>
      <c r="AO72" s="386"/>
      <c r="AP72" s="386"/>
      <c r="AQ72" s="386"/>
      <c r="AR72" s="386"/>
      <c r="AS72" s="386"/>
      <c r="AT72" s="386"/>
      <c r="AV72" s="384">
        <f t="shared" si="27"/>
        <v>0</v>
      </c>
      <c r="AW72" s="384">
        <f t="shared" si="28"/>
        <v>0</v>
      </c>
      <c r="AX72" s="384">
        <f t="shared" si="29"/>
        <v>0</v>
      </c>
      <c r="AY72" s="384">
        <f t="shared" si="30"/>
        <v>0</v>
      </c>
      <c r="AZ72" s="384">
        <f t="shared" si="31"/>
        <v>0</v>
      </c>
      <c r="BA72" s="384">
        <f t="shared" si="32"/>
        <v>0</v>
      </c>
      <c r="BB72" s="384">
        <f t="shared" si="33"/>
        <v>0</v>
      </c>
      <c r="BC72" s="384">
        <f t="shared" si="34"/>
        <v>0</v>
      </c>
      <c r="BD72" s="385">
        <f t="shared" si="35"/>
        <v>0</v>
      </c>
      <c r="BE72" s="384">
        <f t="shared" si="36"/>
        <v>0</v>
      </c>
      <c r="BF72" s="54">
        <f t="shared" si="37"/>
        <v>0</v>
      </c>
    </row>
    <row r="73" spans="1:58" x14ac:dyDescent="0.25">
      <c r="A73" s="401">
        <v>70</v>
      </c>
      <c r="B73" s="300" t="s">
        <v>548</v>
      </c>
      <c r="C73" s="301" t="s">
        <v>166</v>
      </c>
      <c r="D73" s="386"/>
      <c r="E73" s="386"/>
      <c r="F73" s="386"/>
      <c r="G73" s="386"/>
      <c r="H73" s="386"/>
      <c r="I73" s="386"/>
      <c r="J73" s="386"/>
      <c r="K73" s="386"/>
      <c r="L73" s="386"/>
      <c r="M73" s="386"/>
      <c r="N73" s="386"/>
      <c r="O73" s="386"/>
      <c r="P73" s="386"/>
      <c r="Q73" s="386"/>
      <c r="R73" s="386"/>
      <c r="S73" s="386"/>
      <c r="T73" s="386"/>
      <c r="U73" s="386"/>
      <c r="V73" s="386"/>
      <c r="W73" s="386"/>
      <c r="X73" s="386"/>
      <c r="Y73" s="386"/>
      <c r="Z73" s="386"/>
      <c r="AA73" s="386"/>
      <c r="AB73" s="386"/>
      <c r="AC73" s="386"/>
      <c r="AD73" s="386"/>
      <c r="AE73" s="386"/>
      <c r="AF73" s="386"/>
      <c r="AG73" s="386"/>
      <c r="AH73" s="386"/>
      <c r="AI73" s="386"/>
      <c r="AJ73" s="386"/>
      <c r="AK73" s="386"/>
      <c r="AL73" s="386"/>
      <c r="AM73" s="386"/>
      <c r="AN73" s="386"/>
      <c r="AO73" s="386"/>
      <c r="AP73" s="386"/>
      <c r="AQ73" s="386"/>
      <c r="AR73" s="386"/>
      <c r="AS73" s="386"/>
      <c r="AT73" s="386"/>
      <c r="AV73" s="384">
        <f t="shared" si="27"/>
        <v>0</v>
      </c>
      <c r="AW73" s="384">
        <f t="shared" si="28"/>
        <v>0</v>
      </c>
      <c r="AX73" s="384">
        <f t="shared" si="29"/>
        <v>0</v>
      </c>
      <c r="AY73" s="384">
        <f t="shared" si="30"/>
        <v>0</v>
      </c>
      <c r="AZ73" s="384">
        <f t="shared" si="31"/>
        <v>0</v>
      </c>
      <c r="BA73" s="384">
        <f t="shared" si="32"/>
        <v>0</v>
      </c>
      <c r="BB73" s="384">
        <f t="shared" si="33"/>
        <v>0</v>
      </c>
      <c r="BC73" s="384">
        <f t="shared" si="34"/>
        <v>0</v>
      </c>
      <c r="BD73" s="385">
        <f t="shared" si="35"/>
        <v>0</v>
      </c>
      <c r="BE73" s="384">
        <f t="shared" si="36"/>
        <v>0</v>
      </c>
      <c r="BF73" s="54">
        <f t="shared" si="37"/>
        <v>0</v>
      </c>
    </row>
    <row r="74" spans="1:58" x14ac:dyDescent="0.25">
      <c r="A74" s="401">
        <v>71</v>
      </c>
      <c r="B74" s="300" t="s">
        <v>549</v>
      </c>
      <c r="C74" s="301" t="s">
        <v>166</v>
      </c>
      <c r="D74" s="386"/>
      <c r="E74" s="386"/>
      <c r="F74" s="386"/>
      <c r="G74" s="386"/>
      <c r="H74" s="386"/>
      <c r="I74" s="386"/>
      <c r="J74" s="386"/>
      <c r="K74" s="386"/>
      <c r="L74" s="386"/>
      <c r="M74" s="386"/>
      <c r="N74" s="386"/>
      <c r="O74" s="386"/>
      <c r="P74" s="386"/>
      <c r="Q74" s="386"/>
      <c r="R74" s="386"/>
      <c r="S74" s="386"/>
      <c r="T74" s="386"/>
      <c r="U74" s="386"/>
      <c r="V74" s="386"/>
      <c r="W74" s="386"/>
      <c r="X74" s="386"/>
      <c r="Y74" s="386"/>
      <c r="Z74" s="386"/>
      <c r="AA74" s="386"/>
      <c r="AB74" s="386"/>
      <c r="AC74" s="386"/>
      <c r="AD74" s="386"/>
      <c r="AE74" s="386"/>
      <c r="AF74" s="386"/>
      <c r="AG74" s="386"/>
      <c r="AH74" s="386"/>
      <c r="AI74" s="386"/>
      <c r="AJ74" s="386"/>
      <c r="AK74" s="386"/>
      <c r="AL74" s="386"/>
      <c r="AM74" s="386"/>
      <c r="AN74" s="386"/>
      <c r="AO74" s="386"/>
      <c r="AP74" s="386"/>
      <c r="AQ74" s="386"/>
      <c r="AR74" s="386"/>
      <c r="AS74" s="386"/>
      <c r="AT74" s="386"/>
      <c r="AV74" s="384">
        <f t="shared" si="27"/>
        <v>0</v>
      </c>
      <c r="AW74" s="384">
        <f t="shared" si="28"/>
        <v>0</v>
      </c>
      <c r="AX74" s="384">
        <f t="shared" si="29"/>
        <v>0</v>
      </c>
      <c r="AY74" s="384">
        <f t="shared" si="30"/>
        <v>0</v>
      </c>
      <c r="AZ74" s="384">
        <f t="shared" si="31"/>
        <v>0</v>
      </c>
      <c r="BA74" s="384">
        <f t="shared" si="32"/>
        <v>0</v>
      </c>
      <c r="BB74" s="384">
        <f t="shared" si="33"/>
        <v>0</v>
      </c>
      <c r="BC74" s="384">
        <f t="shared" si="34"/>
        <v>0</v>
      </c>
      <c r="BD74" s="385">
        <f t="shared" si="35"/>
        <v>0</v>
      </c>
      <c r="BE74" s="384">
        <f t="shared" si="36"/>
        <v>0</v>
      </c>
      <c r="BF74" s="54">
        <f t="shared" si="37"/>
        <v>0</v>
      </c>
    </row>
    <row r="75" spans="1:58" x14ac:dyDescent="0.25">
      <c r="A75" s="401">
        <v>72</v>
      </c>
      <c r="B75" s="300" t="s">
        <v>550</v>
      </c>
      <c r="C75" s="301" t="s">
        <v>166</v>
      </c>
      <c r="D75" s="386"/>
      <c r="E75" s="386"/>
      <c r="F75" s="386"/>
      <c r="G75" s="386"/>
      <c r="H75" s="386"/>
      <c r="I75" s="386"/>
      <c r="J75" s="386"/>
      <c r="K75" s="386"/>
      <c r="L75" s="386"/>
      <c r="M75" s="386"/>
      <c r="N75" s="386"/>
      <c r="O75" s="386"/>
      <c r="P75" s="386"/>
      <c r="Q75" s="386"/>
      <c r="R75" s="386"/>
      <c r="S75" s="386"/>
      <c r="T75" s="386"/>
      <c r="U75" s="386"/>
      <c r="V75" s="386"/>
      <c r="W75" s="386"/>
      <c r="X75" s="386"/>
      <c r="Y75" s="386"/>
      <c r="Z75" s="386"/>
      <c r="AA75" s="386"/>
      <c r="AB75" s="386"/>
      <c r="AC75" s="386"/>
      <c r="AD75" s="386"/>
      <c r="AE75" s="386"/>
      <c r="AF75" s="386"/>
      <c r="AG75" s="386"/>
      <c r="AH75" s="386"/>
      <c r="AI75" s="386"/>
      <c r="AJ75" s="386"/>
      <c r="AK75" s="386"/>
      <c r="AL75" s="386"/>
      <c r="AM75" s="386"/>
      <c r="AN75" s="386"/>
      <c r="AO75" s="386"/>
      <c r="AP75" s="386"/>
      <c r="AQ75" s="386"/>
      <c r="AR75" s="386"/>
      <c r="AS75" s="386"/>
      <c r="AT75" s="386"/>
      <c r="AV75" s="384">
        <f t="shared" si="27"/>
        <v>0</v>
      </c>
      <c r="AW75" s="384">
        <f t="shared" si="28"/>
        <v>0</v>
      </c>
      <c r="AX75" s="384">
        <f t="shared" si="29"/>
        <v>0</v>
      </c>
      <c r="AY75" s="384">
        <f t="shared" si="30"/>
        <v>0</v>
      </c>
      <c r="AZ75" s="384">
        <f t="shared" si="31"/>
        <v>0</v>
      </c>
      <c r="BA75" s="384">
        <f t="shared" si="32"/>
        <v>0</v>
      </c>
      <c r="BB75" s="384">
        <f t="shared" si="33"/>
        <v>0</v>
      </c>
      <c r="BC75" s="384">
        <f t="shared" si="34"/>
        <v>0</v>
      </c>
      <c r="BD75" s="385">
        <f t="shared" si="35"/>
        <v>0</v>
      </c>
      <c r="BE75" s="384">
        <f t="shared" si="36"/>
        <v>0</v>
      </c>
      <c r="BF75" s="54">
        <f t="shared" si="37"/>
        <v>0</v>
      </c>
    </row>
    <row r="76" spans="1:58" x14ac:dyDescent="0.25">
      <c r="A76" s="401">
        <v>73</v>
      </c>
      <c r="B76" s="300" t="s">
        <v>551</v>
      </c>
      <c r="C76" s="301" t="s">
        <v>166</v>
      </c>
      <c r="D76" s="386"/>
      <c r="E76" s="386"/>
      <c r="F76" s="386"/>
      <c r="G76" s="386"/>
      <c r="H76" s="386"/>
      <c r="I76" s="386"/>
      <c r="J76" s="386"/>
      <c r="K76" s="386"/>
      <c r="L76" s="386"/>
      <c r="M76" s="386"/>
      <c r="N76" s="386"/>
      <c r="O76" s="386"/>
      <c r="P76" s="386"/>
      <c r="Q76" s="386"/>
      <c r="R76" s="386"/>
      <c r="S76" s="386"/>
      <c r="T76" s="386"/>
      <c r="U76" s="386"/>
      <c r="V76" s="386"/>
      <c r="W76" s="386"/>
      <c r="X76" s="386"/>
      <c r="Y76" s="386"/>
      <c r="Z76" s="386"/>
      <c r="AA76" s="386"/>
      <c r="AB76" s="386"/>
      <c r="AC76" s="386"/>
      <c r="AD76" s="386"/>
      <c r="AE76" s="386"/>
      <c r="AF76" s="386"/>
      <c r="AG76" s="386"/>
      <c r="AH76" s="386"/>
      <c r="AI76" s="386"/>
      <c r="AJ76" s="386"/>
      <c r="AK76" s="386"/>
      <c r="AL76" s="386"/>
      <c r="AM76" s="386"/>
      <c r="AN76" s="386"/>
      <c r="AO76" s="386"/>
      <c r="AP76" s="386"/>
      <c r="AQ76" s="386"/>
      <c r="AR76" s="386"/>
      <c r="AS76" s="386"/>
      <c r="AT76" s="386"/>
      <c r="AV76" s="384">
        <f t="shared" si="27"/>
        <v>0</v>
      </c>
      <c r="AW76" s="384">
        <f t="shared" si="28"/>
        <v>0</v>
      </c>
      <c r="AX76" s="384">
        <f t="shared" si="29"/>
        <v>0</v>
      </c>
      <c r="AY76" s="384">
        <f t="shared" si="30"/>
        <v>0</v>
      </c>
      <c r="AZ76" s="384">
        <f t="shared" si="31"/>
        <v>0</v>
      </c>
      <c r="BA76" s="384">
        <f t="shared" si="32"/>
        <v>0</v>
      </c>
      <c r="BB76" s="384">
        <f t="shared" si="33"/>
        <v>0</v>
      </c>
      <c r="BC76" s="384">
        <f t="shared" si="34"/>
        <v>0</v>
      </c>
      <c r="BD76" s="385">
        <f t="shared" si="35"/>
        <v>0</v>
      </c>
      <c r="BE76" s="384">
        <f t="shared" si="36"/>
        <v>0</v>
      </c>
      <c r="BF76" s="54">
        <f t="shared" si="37"/>
        <v>0</v>
      </c>
    </row>
    <row r="77" spans="1:58" x14ac:dyDescent="0.25">
      <c r="A77" s="401">
        <v>74</v>
      </c>
      <c r="B77" s="300" t="s">
        <v>552</v>
      </c>
      <c r="C77" s="301" t="s">
        <v>166</v>
      </c>
      <c r="D77" s="386"/>
      <c r="E77" s="386"/>
      <c r="F77" s="386"/>
      <c r="G77" s="386"/>
      <c r="H77" s="386"/>
      <c r="I77" s="386"/>
      <c r="J77" s="386"/>
      <c r="K77" s="386"/>
      <c r="L77" s="386"/>
      <c r="M77" s="386"/>
      <c r="N77" s="386"/>
      <c r="O77" s="386"/>
      <c r="P77" s="386"/>
      <c r="Q77" s="386"/>
      <c r="R77" s="386"/>
      <c r="S77" s="386"/>
      <c r="T77" s="386"/>
      <c r="U77" s="386"/>
      <c r="V77" s="386"/>
      <c r="W77" s="386"/>
      <c r="X77" s="386"/>
      <c r="Y77" s="386"/>
      <c r="Z77" s="386"/>
      <c r="AA77" s="386"/>
      <c r="AB77" s="386"/>
      <c r="AC77" s="386"/>
      <c r="AD77" s="386"/>
      <c r="AE77" s="386"/>
      <c r="AF77" s="386"/>
      <c r="AG77" s="386"/>
      <c r="AH77" s="386"/>
      <c r="AI77" s="386"/>
      <c r="AJ77" s="386"/>
      <c r="AK77" s="386"/>
      <c r="AL77" s="386"/>
      <c r="AM77" s="386"/>
      <c r="AN77" s="386"/>
      <c r="AO77" s="386"/>
      <c r="AP77" s="386"/>
      <c r="AQ77" s="386"/>
      <c r="AR77" s="386"/>
      <c r="AS77" s="386"/>
      <c r="AT77" s="386"/>
      <c r="AV77" s="384">
        <f t="shared" si="27"/>
        <v>0</v>
      </c>
      <c r="AW77" s="384">
        <f t="shared" si="28"/>
        <v>0</v>
      </c>
      <c r="AX77" s="384">
        <f t="shared" si="29"/>
        <v>0</v>
      </c>
      <c r="AY77" s="384">
        <f t="shared" si="30"/>
        <v>0</v>
      </c>
      <c r="AZ77" s="384">
        <f t="shared" si="31"/>
        <v>0</v>
      </c>
      <c r="BA77" s="384">
        <f t="shared" si="32"/>
        <v>0</v>
      </c>
      <c r="BB77" s="384">
        <f t="shared" si="33"/>
        <v>0</v>
      </c>
      <c r="BC77" s="384">
        <f t="shared" si="34"/>
        <v>0</v>
      </c>
      <c r="BD77" s="385">
        <f t="shared" si="35"/>
        <v>0</v>
      </c>
      <c r="BE77" s="384">
        <f t="shared" si="36"/>
        <v>0</v>
      </c>
      <c r="BF77" s="54">
        <f t="shared" si="37"/>
        <v>0</v>
      </c>
    </row>
    <row r="78" spans="1:58" x14ac:dyDescent="0.25">
      <c r="A78" s="401">
        <v>75</v>
      </c>
      <c r="B78" s="300" t="s">
        <v>553</v>
      </c>
      <c r="C78" s="301" t="s">
        <v>166</v>
      </c>
      <c r="D78" s="386"/>
      <c r="E78" s="386"/>
      <c r="F78" s="386"/>
      <c r="G78" s="386"/>
      <c r="H78" s="386"/>
      <c r="I78" s="386"/>
      <c r="J78" s="386"/>
      <c r="K78" s="386"/>
      <c r="L78" s="386"/>
      <c r="M78" s="386"/>
      <c r="N78" s="386"/>
      <c r="O78" s="386"/>
      <c r="P78" s="386"/>
      <c r="Q78" s="386"/>
      <c r="R78" s="386"/>
      <c r="S78" s="386"/>
      <c r="T78" s="386"/>
      <c r="U78" s="386"/>
      <c r="V78" s="386"/>
      <c r="W78" s="386"/>
      <c r="X78" s="386"/>
      <c r="Y78" s="386"/>
      <c r="Z78" s="386"/>
      <c r="AA78" s="386"/>
      <c r="AB78" s="386"/>
      <c r="AC78" s="386"/>
      <c r="AD78" s="386"/>
      <c r="AE78" s="386"/>
      <c r="AF78" s="386"/>
      <c r="AG78" s="386"/>
      <c r="AH78" s="386"/>
      <c r="AI78" s="386"/>
      <c r="AJ78" s="386"/>
      <c r="AK78" s="386"/>
      <c r="AL78" s="386"/>
      <c r="AM78" s="386"/>
      <c r="AN78" s="386"/>
      <c r="AO78" s="386"/>
      <c r="AP78" s="386"/>
      <c r="AQ78" s="386"/>
      <c r="AR78" s="386"/>
      <c r="AS78" s="386"/>
      <c r="AT78" s="386"/>
      <c r="AV78" s="384">
        <f t="shared" si="27"/>
        <v>0</v>
      </c>
      <c r="AW78" s="384">
        <f t="shared" si="28"/>
        <v>0</v>
      </c>
      <c r="AX78" s="384">
        <f t="shared" si="29"/>
        <v>0</v>
      </c>
      <c r="AY78" s="384">
        <f t="shared" si="30"/>
        <v>0</v>
      </c>
      <c r="AZ78" s="384">
        <f t="shared" si="31"/>
        <v>0</v>
      </c>
      <c r="BA78" s="384">
        <f t="shared" si="32"/>
        <v>0</v>
      </c>
      <c r="BB78" s="384">
        <f t="shared" si="33"/>
        <v>0</v>
      </c>
      <c r="BC78" s="384">
        <f t="shared" si="34"/>
        <v>0</v>
      </c>
      <c r="BD78" s="385">
        <f t="shared" si="35"/>
        <v>0</v>
      </c>
      <c r="BE78" s="384">
        <f t="shared" si="36"/>
        <v>0</v>
      </c>
      <c r="BF78" s="54">
        <f t="shared" si="37"/>
        <v>0</v>
      </c>
    </row>
    <row r="79" spans="1:58" x14ac:dyDescent="0.25">
      <c r="A79" s="401">
        <v>76</v>
      </c>
      <c r="B79" s="300" t="s">
        <v>554</v>
      </c>
      <c r="C79" s="302" t="s">
        <v>562</v>
      </c>
      <c r="D79" s="386"/>
      <c r="E79" s="386"/>
      <c r="F79" s="386"/>
      <c r="G79" s="386"/>
      <c r="H79" s="386"/>
      <c r="I79" s="386"/>
      <c r="J79" s="386"/>
      <c r="K79" s="386"/>
      <c r="L79" s="386"/>
      <c r="M79" s="386"/>
      <c r="N79" s="386"/>
      <c r="O79" s="386"/>
      <c r="P79" s="386"/>
      <c r="Q79" s="386"/>
      <c r="R79" s="386"/>
      <c r="S79" s="386"/>
      <c r="T79" s="386"/>
      <c r="U79" s="386"/>
      <c r="V79" s="386"/>
      <c r="W79" s="386"/>
      <c r="X79" s="386"/>
      <c r="Y79" s="386"/>
      <c r="Z79" s="386"/>
      <c r="AA79" s="386"/>
      <c r="AB79" s="386"/>
      <c r="AC79" s="386"/>
      <c r="AD79" s="386"/>
      <c r="AE79" s="386"/>
      <c r="AF79" s="386"/>
      <c r="AG79" s="386"/>
      <c r="AH79" s="386"/>
      <c r="AI79" s="386"/>
      <c r="AJ79" s="386"/>
      <c r="AK79" s="386"/>
      <c r="AL79" s="386"/>
      <c r="AM79" s="386"/>
      <c r="AN79" s="386"/>
      <c r="AO79" s="386"/>
      <c r="AP79" s="386"/>
      <c r="AQ79" s="386"/>
      <c r="AR79" s="386"/>
      <c r="AS79" s="386"/>
      <c r="AT79" s="386"/>
      <c r="AV79" s="384">
        <f t="shared" si="27"/>
        <v>0</v>
      </c>
      <c r="AW79" s="384">
        <f t="shared" si="28"/>
        <v>0</v>
      </c>
      <c r="AX79" s="384">
        <f t="shared" si="29"/>
        <v>0</v>
      </c>
      <c r="AY79" s="384">
        <f t="shared" si="30"/>
        <v>0</v>
      </c>
      <c r="AZ79" s="384">
        <f t="shared" si="31"/>
        <v>0</v>
      </c>
      <c r="BA79" s="384">
        <f t="shared" si="32"/>
        <v>0</v>
      </c>
      <c r="BB79" s="384">
        <f t="shared" si="33"/>
        <v>0</v>
      </c>
      <c r="BC79" s="384">
        <f t="shared" si="34"/>
        <v>0</v>
      </c>
      <c r="BD79" s="385">
        <f t="shared" si="35"/>
        <v>0</v>
      </c>
      <c r="BE79" s="384">
        <f t="shared" si="36"/>
        <v>0</v>
      </c>
      <c r="BF79" s="54">
        <f t="shared" si="37"/>
        <v>0</v>
      </c>
    </row>
    <row r="80" spans="1:58" x14ac:dyDescent="0.25">
      <c r="A80" s="401">
        <v>77</v>
      </c>
      <c r="B80" s="300" t="s">
        <v>555</v>
      </c>
      <c r="C80" s="301" t="s">
        <v>561</v>
      </c>
      <c r="D80" s="386"/>
      <c r="E80" s="386"/>
      <c r="F80" s="386"/>
      <c r="G80" s="386"/>
      <c r="H80" s="386"/>
      <c r="I80" s="386"/>
      <c r="J80" s="386"/>
      <c r="K80" s="386"/>
      <c r="L80" s="386"/>
      <c r="M80" s="386"/>
      <c r="N80" s="386"/>
      <c r="O80" s="386"/>
      <c r="P80" s="386"/>
      <c r="Q80" s="386"/>
      <c r="R80" s="386"/>
      <c r="S80" s="386"/>
      <c r="T80" s="386"/>
      <c r="U80" s="386"/>
      <c r="V80" s="386"/>
      <c r="W80" s="386"/>
      <c r="X80" s="386"/>
      <c r="Y80" s="386"/>
      <c r="Z80" s="386"/>
      <c r="AA80" s="386"/>
      <c r="AB80" s="386"/>
      <c r="AC80" s="386"/>
      <c r="AD80" s="386"/>
      <c r="AE80" s="386"/>
      <c r="AF80" s="386"/>
      <c r="AG80" s="386"/>
      <c r="AH80" s="386"/>
      <c r="AI80" s="386"/>
      <c r="AJ80" s="386"/>
      <c r="AK80" s="386"/>
      <c r="AL80" s="386"/>
      <c r="AM80" s="386"/>
      <c r="AN80" s="386"/>
      <c r="AO80" s="386"/>
      <c r="AP80" s="386"/>
      <c r="AQ80" s="386"/>
      <c r="AR80" s="386"/>
      <c r="AS80" s="386"/>
      <c r="AT80" s="386"/>
      <c r="AV80" s="384">
        <f t="shared" si="27"/>
        <v>0</v>
      </c>
      <c r="AW80" s="384">
        <f t="shared" si="28"/>
        <v>0</v>
      </c>
      <c r="AX80" s="384">
        <f t="shared" si="29"/>
        <v>0</v>
      </c>
      <c r="AY80" s="384">
        <f t="shared" si="30"/>
        <v>0</v>
      </c>
      <c r="AZ80" s="384">
        <f t="shared" si="31"/>
        <v>0</v>
      </c>
      <c r="BA80" s="384">
        <f t="shared" si="32"/>
        <v>0</v>
      </c>
      <c r="BB80" s="384">
        <f t="shared" si="33"/>
        <v>0</v>
      </c>
      <c r="BC80" s="384">
        <f t="shared" si="34"/>
        <v>0</v>
      </c>
      <c r="BD80" s="385">
        <f t="shared" si="35"/>
        <v>0</v>
      </c>
      <c r="BE80" s="384">
        <f t="shared" si="36"/>
        <v>0</v>
      </c>
      <c r="BF80" s="54">
        <f t="shared" si="37"/>
        <v>0</v>
      </c>
    </row>
    <row r="81" spans="1:58" x14ac:dyDescent="0.25">
      <c r="A81" s="401">
        <v>78</v>
      </c>
      <c r="B81" s="300" t="s">
        <v>556</v>
      </c>
      <c r="C81" s="301" t="s">
        <v>255</v>
      </c>
      <c r="D81" s="386"/>
      <c r="E81" s="386"/>
      <c r="F81" s="386"/>
      <c r="G81" s="386"/>
      <c r="H81" s="386"/>
      <c r="I81" s="386"/>
      <c r="J81" s="386"/>
      <c r="K81" s="386"/>
      <c r="L81" s="386"/>
      <c r="M81" s="386"/>
      <c r="N81" s="386"/>
      <c r="O81" s="386"/>
      <c r="P81" s="386"/>
      <c r="Q81" s="386"/>
      <c r="R81" s="386"/>
      <c r="S81" s="386"/>
      <c r="T81" s="386"/>
      <c r="U81" s="386"/>
      <c r="V81" s="386"/>
      <c r="W81" s="386"/>
      <c r="X81" s="386"/>
      <c r="Y81" s="386"/>
      <c r="Z81" s="386"/>
      <c r="AA81" s="386"/>
      <c r="AB81" s="386"/>
      <c r="AC81" s="386"/>
      <c r="AD81" s="386"/>
      <c r="AE81" s="386"/>
      <c r="AF81" s="386"/>
      <c r="AG81" s="386"/>
      <c r="AH81" s="386"/>
      <c r="AI81" s="386"/>
      <c r="AJ81" s="386"/>
      <c r="AK81" s="386"/>
      <c r="AL81" s="386"/>
      <c r="AM81" s="386"/>
      <c r="AN81" s="386"/>
      <c r="AO81" s="386"/>
      <c r="AP81" s="386"/>
      <c r="AQ81" s="386"/>
      <c r="AR81" s="386"/>
      <c r="AS81" s="386"/>
      <c r="AT81" s="386"/>
      <c r="AV81" s="384">
        <f t="shared" si="27"/>
        <v>0</v>
      </c>
      <c r="AW81" s="384">
        <f t="shared" si="28"/>
        <v>0</v>
      </c>
      <c r="AX81" s="384">
        <f t="shared" si="29"/>
        <v>0</v>
      </c>
      <c r="AY81" s="384">
        <f t="shared" si="30"/>
        <v>0</v>
      </c>
      <c r="AZ81" s="384">
        <f t="shared" si="31"/>
        <v>0</v>
      </c>
      <c r="BA81" s="384">
        <f t="shared" si="32"/>
        <v>0</v>
      </c>
      <c r="BB81" s="384">
        <f t="shared" si="33"/>
        <v>0</v>
      </c>
      <c r="BC81" s="384">
        <f t="shared" si="34"/>
        <v>0</v>
      </c>
      <c r="BD81" s="385">
        <f t="shared" si="35"/>
        <v>0</v>
      </c>
      <c r="BE81" s="384">
        <f t="shared" si="36"/>
        <v>0</v>
      </c>
      <c r="BF81" s="54">
        <f t="shared" si="37"/>
        <v>0</v>
      </c>
    </row>
    <row r="82" spans="1:58" x14ac:dyDescent="0.25">
      <c r="A82" s="401">
        <v>79</v>
      </c>
      <c r="B82" s="300" t="s">
        <v>557</v>
      </c>
      <c r="C82" s="301" t="s">
        <v>255</v>
      </c>
      <c r="D82" s="386"/>
      <c r="E82" s="386"/>
      <c r="F82" s="386"/>
      <c r="G82" s="386"/>
      <c r="H82" s="386"/>
      <c r="I82" s="386"/>
      <c r="J82" s="386"/>
      <c r="K82" s="386"/>
      <c r="L82" s="386"/>
      <c r="M82" s="386"/>
      <c r="N82" s="386"/>
      <c r="O82" s="386"/>
      <c r="P82" s="386"/>
      <c r="Q82" s="386"/>
      <c r="R82" s="386"/>
      <c r="S82" s="386"/>
      <c r="T82" s="386"/>
      <c r="U82" s="386"/>
      <c r="V82" s="386"/>
      <c r="W82" s="386"/>
      <c r="X82" s="386"/>
      <c r="Y82" s="386"/>
      <c r="Z82" s="386"/>
      <c r="AA82" s="386"/>
      <c r="AB82" s="386"/>
      <c r="AC82" s="386"/>
      <c r="AD82" s="386"/>
      <c r="AE82" s="386"/>
      <c r="AF82" s="386"/>
      <c r="AG82" s="386"/>
      <c r="AH82" s="386"/>
      <c r="AI82" s="386"/>
      <c r="AJ82" s="386"/>
      <c r="AK82" s="386"/>
      <c r="AL82" s="386"/>
      <c r="AM82" s="386"/>
      <c r="AN82" s="386"/>
      <c r="AO82" s="386"/>
      <c r="AP82" s="386"/>
      <c r="AQ82" s="386"/>
      <c r="AR82" s="386"/>
      <c r="AS82" s="386"/>
      <c r="AT82" s="386"/>
      <c r="AV82" s="384">
        <f t="shared" si="27"/>
        <v>0</v>
      </c>
      <c r="AW82" s="384">
        <f t="shared" si="28"/>
        <v>0</v>
      </c>
      <c r="AX82" s="384">
        <f t="shared" si="29"/>
        <v>0</v>
      </c>
      <c r="AY82" s="384">
        <f t="shared" si="30"/>
        <v>0</v>
      </c>
      <c r="AZ82" s="384">
        <f t="shared" si="31"/>
        <v>0</v>
      </c>
      <c r="BA82" s="384">
        <f t="shared" si="32"/>
        <v>0</v>
      </c>
      <c r="BB82" s="384">
        <f t="shared" si="33"/>
        <v>0</v>
      </c>
      <c r="BC82" s="384">
        <f t="shared" si="34"/>
        <v>0</v>
      </c>
      <c r="BD82" s="385">
        <f t="shared" si="35"/>
        <v>0</v>
      </c>
      <c r="BE82" s="384">
        <f t="shared" si="36"/>
        <v>0</v>
      </c>
      <c r="BF82" s="54">
        <f t="shared" si="37"/>
        <v>0</v>
      </c>
    </row>
    <row r="83" spans="1:58" x14ac:dyDescent="0.25">
      <c r="A83" s="401">
        <v>80</v>
      </c>
      <c r="B83" s="300" t="s">
        <v>558</v>
      </c>
      <c r="C83" s="301" t="s">
        <v>255</v>
      </c>
      <c r="D83" s="386"/>
      <c r="E83" s="386"/>
      <c r="F83" s="386"/>
      <c r="G83" s="386"/>
      <c r="H83" s="386"/>
      <c r="I83" s="386"/>
      <c r="J83" s="386"/>
      <c r="K83" s="386"/>
      <c r="L83" s="386"/>
      <c r="M83" s="386"/>
      <c r="N83" s="386"/>
      <c r="O83" s="386"/>
      <c r="P83" s="386"/>
      <c r="Q83" s="386"/>
      <c r="R83" s="386"/>
      <c r="S83" s="386"/>
      <c r="T83" s="386"/>
      <c r="U83" s="386"/>
      <c r="V83" s="386"/>
      <c r="W83" s="386"/>
      <c r="X83" s="386"/>
      <c r="Y83" s="386"/>
      <c r="Z83" s="386"/>
      <c r="AA83" s="386"/>
      <c r="AB83" s="386"/>
      <c r="AC83" s="386"/>
      <c r="AD83" s="386"/>
      <c r="AE83" s="386"/>
      <c r="AF83" s="386"/>
      <c r="AG83" s="386"/>
      <c r="AH83" s="386"/>
      <c r="AI83" s="386"/>
      <c r="AJ83" s="386"/>
      <c r="AK83" s="386"/>
      <c r="AL83" s="386"/>
      <c r="AM83" s="386"/>
      <c r="AN83" s="386"/>
      <c r="AO83" s="386"/>
      <c r="AP83" s="386"/>
      <c r="AQ83" s="386"/>
      <c r="AR83" s="386"/>
      <c r="AS83" s="386"/>
      <c r="AT83" s="386"/>
      <c r="AV83" s="384">
        <f t="shared" si="27"/>
        <v>0</v>
      </c>
      <c r="AW83" s="384">
        <f t="shared" si="28"/>
        <v>0</v>
      </c>
      <c r="AX83" s="384">
        <f t="shared" si="29"/>
        <v>0</v>
      </c>
      <c r="AY83" s="384">
        <f t="shared" si="30"/>
        <v>0</v>
      </c>
      <c r="AZ83" s="384">
        <f t="shared" si="31"/>
        <v>0</v>
      </c>
      <c r="BA83" s="384">
        <f t="shared" si="32"/>
        <v>0</v>
      </c>
      <c r="BB83" s="384">
        <f t="shared" si="33"/>
        <v>0</v>
      </c>
      <c r="BC83" s="384">
        <f t="shared" si="34"/>
        <v>0</v>
      </c>
      <c r="BD83" s="385">
        <f t="shared" si="35"/>
        <v>0</v>
      </c>
      <c r="BE83" s="384">
        <f t="shared" si="36"/>
        <v>0</v>
      </c>
      <c r="BF83" s="54">
        <f t="shared" si="37"/>
        <v>0</v>
      </c>
    </row>
    <row r="84" spans="1:58" x14ac:dyDescent="0.25">
      <c r="A84" s="401">
        <v>81</v>
      </c>
      <c r="B84" s="300" t="s">
        <v>559</v>
      </c>
      <c r="C84" s="301" t="s">
        <v>265</v>
      </c>
      <c r="D84" s="386"/>
      <c r="E84" s="386"/>
      <c r="F84" s="386"/>
      <c r="G84" s="386"/>
      <c r="H84" s="386"/>
      <c r="I84" s="386"/>
      <c r="J84" s="386"/>
      <c r="K84" s="386"/>
      <c r="L84" s="386"/>
      <c r="M84" s="386"/>
      <c r="N84" s="386"/>
      <c r="O84" s="386"/>
      <c r="P84" s="386"/>
      <c r="Q84" s="386"/>
      <c r="R84" s="386"/>
      <c r="S84" s="386"/>
      <c r="T84" s="386"/>
      <c r="U84" s="386"/>
      <c r="V84" s="386"/>
      <c r="W84" s="386"/>
      <c r="X84" s="386"/>
      <c r="Y84" s="386"/>
      <c r="Z84" s="386"/>
      <c r="AA84" s="386"/>
      <c r="AB84" s="386"/>
      <c r="AC84" s="386"/>
      <c r="AD84" s="386"/>
      <c r="AE84" s="386"/>
      <c r="AF84" s="386"/>
      <c r="AG84" s="386"/>
      <c r="AH84" s="386"/>
      <c r="AI84" s="386"/>
      <c r="AJ84" s="386"/>
      <c r="AK84" s="386"/>
      <c r="AL84" s="386"/>
      <c r="AM84" s="386"/>
      <c r="AN84" s="386"/>
      <c r="AO84" s="386"/>
      <c r="AP84" s="386"/>
      <c r="AQ84" s="386"/>
      <c r="AR84" s="386"/>
      <c r="AS84" s="386"/>
      <c r="AT84" s="386"/>
      <c r="AV84" s="384">
        <f t="shared" si="27"/>
        <v>0</v>
      </c>
      <c r="AW84" s="384">
        <f t="shared" si="28"/>
        <v>0</v>
      </c>
      <c r="AX84" s="384">
        <f t="shared" si="29"/>
        <v>0</v>
      </c>
      <c r="AY84" s="384">
        <f t="shared" si="30"/>
        <v>0</v>
      </c>
      <c r="AZ84" s="384">
        <f t="shared" si="31"/>
        <v>0</v>
      </c>
      <c r="BA84" s="384">
        <f t="shared" si="32"/>
        <v>0</v>
      </c>
      <c r="BB84" s="384">
        <f t="shared" si="33"/>
        <v>0</v>
      </c>
      <c r="BC84" s="384">
        <f t="shared" si="34"/>
        <v>0</v>
      </c>
      <c r="BD84" s="385">
        <f t="shared" si="35"/>
        <v>0</v>
      </c>
      <c r="BE84" s="384">
        <f t="shared" si="36"/>
        <v>0</v>
      </c>
      <c r="BF84" s="54">
        <f t="shared" si="37"/>
        <v>0</v>
      </c>
    </row>
    <row r="85" spans="1:58" x14ac:dyDescent="0.25">
      <c r="A85" s="401">
        <v>82</v>
      </c>
      <c r="B85" s="300" t="s">
        <v>560</v>
      </c>
      <c r="C85" s="301" t="s">
        <v>563</v>
      </c>
      <c r="D85" s="386"/>
      <c r="E85" s="386"/>
      <c r="F85" s="386"/>
      <c r="G85" s="386"/>
      <c r="H85" s="386"/>
      <c r="I85" s="386"/>
      <c r="J85" s="386"/>
      <c r="K85" s="386"/>
      <c r="L85" s="386"/>
      <c r="M85" s="386"/>
      <c r="N85" s="386"/>
      <c r="O85" s="386"/>
      <c r="P85" s="386"/>
      <c r="Q85" s="386"/>
      <c r="R85" s="386"/>
      <c r="S85" s="386"/>
      <c r="T85" s="386"/>
      <c r="U85" s="386"/>
      <c r="V85" s="386"/>
      <c r="W85" s="386"/>
      <c r="X85" s="386"/>
      <c r="Y85" s="386"/>
      <c r="Z85" s="386"/>
      <c r="AA85" s="386"/>
      <c r="AB85" s="386"/>
      <c r="AC85" s="386"/>
      <c r="AD85" s="386"/>
      <c r="AE85" s="386"/>
      <c r="AF85" s="386"/>
      <c r="AG85" s="386"/>
      <c r="AH85" s="386"/>
      <c r="AI85" s="386"/>
      <c r="AJ85" s="386"/>
      <c r="AK85" s="386"/>
      <c r="AL85" s="386"/>
      <c r="AM85" s="386"/>
      <c r="AN85" s="386"/>
      <c r="AO85" s="386"/>
      <c r="AP85" s="386"/>
      <c r="AQ85" s="386"/>
      <c r="AR85" s="386"/>
      <c r="AS85" s="386"/>
      <c r="AT85" s="386"/>
      <c r="AV85" s="384">
        <f t="shared" si="27"/>
        <v>0</v>
      </c>
      <c r="AW85" s="384">
        <f t="shared" si="28"/>
        <v>0</v>
      </c>
      <c r="AX85" s="384">
        <f t="shared" si="29"/>
        <v>0</v>
      </c>
      <c r="AY85" s="384">
        <f t="shared" si="30"/>
        <v>0</v>
      </c>
      <c r="AZ85" s="384">
        <f t="shared" si="31"/>
        <v>0</v>
      </c>
      <c r="BA85" s="384">
        <f t="shared" si="32"/>
        <v>0</v>
      </c>
      <c r="BB85" s="384">
        <f t="shared" si="33"/>
        <v>0</v>
      </c>
      <c r="BC85" s="384">
        <f t="shared" si="34"/>
        <v>0</v>
      </c>
      <c r="BD85" s="385">
        <f t="shared" si="35"/>
        <v>0</v>
      </c>
      <c r="BE85" s="384">
        <f t="shared" si="36"/>
        <v>0</v>
      </c>
      <c r="BF85" s="54">
        <f t="shared" si="37"/>
        <v>0</v>
      </c>
    </row>
    <row r="86" spans="1:58" x14ac:dyDescent="0.25">
      <c r="A86" s="401">
        <v>83</v>
      </c>
      <c r="B86" s="300" t="s">
        <v>639</v>
      </c>
      <c r="C86" s="301" t="s">
        <v>563</v>
      </c>
      <c r="D86" s="386"/>
      <c r="E86" s="386"/>
      <c r="F86" s="386"/>
      <c r="G86" s="386"/>
      <c r="H86" s="386"/>
      <c r="I86" s="386"/>
      <c r="J86" s="386"/>
      <c r="K86" s="386"/>
      <c r="L86" s="386"/>
      <c r="M86" s="386"/>
      <c r="N86" s="386"/>
      <c r="O86" s="386"/>
      <c r="P86" s="386"/>
      <c r="Q86" s="386"/>
      <c r="R86" s="386"/>
      <c r="S86" s="386"/>
      <c r="T86" s="386"/>
      <c r="U86" s="386"/>
      <c r="V86" s="386"/>
      <c r="W86" s="386"/>
      <c r="X86" s="386"/>
      <c r="Y86" s="386"/>
      <c r="Z86" s="386"/>
      <c r="AA86" s="386"/>
      <c r="AB86" s="386"/>
      <c r="AC86" s="386"/>
      <c r="AD86" s="386"/>
      <c r="AE86" s="386"/>
      <c r="AF86" s="386"/>
      <c r="AG86" s="386"/>
      <c r="AH86" s="386"/>
      <c r="AI86" s="386"/>
      <c r="AJ86" s="386"/>
      <c r="AK86" s="386"/>
      <c r="AL86" s="386"/>
      <c r="AM86" s="386"/>
      <c r="AN86" s="386"/>
      <c r="AO86" s="386"/>
      <c r="AP86" s="386"/>
      <c r="AQ86" s="386"/>
      <c r="AR86" s="386"/>
      <c r="AS86" s="386"/>
      <c r="AT86" s="386"/>
      <c r="AV86" s="384">
        <f t="shared" si="27"/>
        <v>0</v>
      </c>
      <c r="AW86" s="384">
        <f t="shared" si="28"/>
        <v>0</v>
      </c>
      <c r="AX86" s="384">
        <f t="shared" si="29"/>
        <v>0</v>
      </c>
      <c r="AY86" s="384">
        <f t="shared" si="30"/>
        <v>0</v>
      </c>
      <c r="AZ86" s="384">
        <f t="shared" si="31"/>
        <v>0</v>
      </c>
      <c r="BA86" s="384">
        <f t="shared" si="32"/>
        <v>0</v>
      </c>
      <c r="BB86" s="384">
        <f t="shared" si="33"/>
        <v>0</v>
      </c>
      <c r="BC86" s="384">
        <f t="shared" si="34"/>
        <v>0</v>
      </c>
      <c r="BD86" s="385">
        <f t="shared" si="35"/>
        <v>0</v>
      </c>
      <c r="BE86" s="384">
        <f t="shared" si="36"/>
        <v>0</v>
      </c>
      <c r="BF86" s="54">
        <f t="shared" si="37"/>
        <v>0</v>
      </c>
    </row>
    <row r="87" spans="1:58" x14ac:dyDescent="0.25">
      <c r="A87" s="401">
        <v>84</v>
      </c>
      <c r="B87" s="300" t="s">
        <v>640</v>
      </c>
      <c r="C87" s="301" t="s">
        <v>563</v>
      </c>
      <c r="D87" s="386"/>
      <c r="E87" s="386"/>
      <c r="F87" s="386"/>
      <c r="G87" s="386"/>
      <c r="H87" s="386"/>
      <c r="I87" s="386"/>
      <c r="J87" s="386"/>
      <c r="K87" s="386"/>
      <c r="L87" s="386"/>
      <c r="M87" s="386"/>
      <c r="N87" s="386"/>
      <c r="O87" s="386"/>
      <c r="P87" s="386"/>
      <c r="Q87" s="386"/>
      <c r="R87" s="386"/>
      <c r="S87" s="386"/>
      <c r="T87" s="386"/>
      <c r="U87" s="386"/>
      <c r="V87" s="386"/>
      <c r="W87" s="386"/>
      <c r="X87" s="386"/>
      <c r="Y87" s="386"/>
      <c r="Z87" s="386"/>
      <c r="AA87" s="386"/>
      <c r="AB87" s="386"/>
      <c r="AC87" s="386"/>
      <c r="AD87" s="386"/>
      <c r="AE87" s="386"/>
      <c r="AF87" s="386"/>
      <c r="AG87" s="386"/>
      <c r="AH87" s="386"/>
      <c r="AI87" s="386"/>
      <c r="AJ87" s="386"/>
      <c r="AK87" s="386"/>
      <c r="AL87" s="386"/>
      <c r="AM87" s="386"/>
      <c r="AN87" s="386"/>
      <c r="AO87" s="386"/>
      <c r="AP87" s="386"/>
      <c r="AQ87" s="386"/>
      <c r="AR87" s="386"/>
      <c r="AS87" s="386"/>
      <c r="AT87" s="386"/>
      <c r="AV87" s="384">
        <f t="shared" si="27"/>
        <v>0</v>
      </c>
      <c r="AW87" s="384">
        <f t="shared" si="28"/>
        <v>0</v>
      </c>
      <c r="AX87" s="384">
        <f t="shared" si="29"/>
        <v>0</v>
      </c>
      <c r="AY87" s="384">
        <f t="shared" si="30"/>
        <v>0</v>
      </c>
      <c r="AZ87" s="384">
        <f t="shared" si="31"/>
        <v>0</v>
      </c>
      <c r="BA87" s="384">
        <f t="shared" si="32"/>
        <v>0</v>
      </c>
      <c r="BB87" s="384">
        <f t="shared" si="33"/>
        <v>0</v>
      </c>
      <c r="BC87" s="384">
        <f t="shared" si="34"/>
        <v>0</v>
      </c>
      <c r="BD87" s="385">
        <f t="shared" si="35"/>
        <v>0</v>
      </c>
      <c r="BE87" s="384">
        <f t="shared" si="36"/>
        <v>0</v>
      </c>
      <c r="BF87" s="54">
        <f t="shared" si="37"/>
        <v>0</v>
      </c>
    </row>
    <row r="88" spans="1:58" x14ac:dyDescent="0.25">
      <c r="A88" s="401">
        <v>85</v>
      </c>
      <c r="B88" s="300" t="s">
        <v>641</v>
      </c>
      <c r="C88" s="301" t="s">
        <v>563</v>
      </c>
      <c r="D88" s="386"/>
      <c r="E88" s="386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386"/>
      <c r="S88" s="386"/>
      <c r="T88" s="386"/>
      <c r="U88" s="386"/>
      <c r="V88" s="386"/>
      <c r="W88" s="386"/>
      <c r="X88" s="386"/>
      <c r="Y88" s="386"/>
      <c r="Z88" s="386"/>
      <c r="AA88" s="386"/>
      <c r="AB88" s="386"/>
      <c r="AC88" s="386"/>
      <c r="AD88" s="386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386"/>
      <c r="AQ88" s="386"/>
      <c r="AR88" s="386"/>
      <c r="AS88" s="386"/>
      <c r="AT88" s="386"/>
      <c r="AV88" s="384">
        <f t="shared" si="27"/>
        <v>0</v>
      </c>
      <c r="AW88" s="384">
        <f t="shared" si="28"/>
        <v>0</v>
      </c>
      <c r="AX88" s="384">
        <f t="shared" si="29"/>
        <v>0</v>
      </c>
      <c r="AY88" s="384">
        <f t="shared" si="30"/>
        <v>0</v>
      </c>
      <c r="AZ88" s="384">
        <f t="shared" si="31"/>
        <v>0</v>
      </c>
      <c r="BA88" s="384">
        <f t="shared" si="32"/>
        <v>0</v>
      </c>
      <c r="BB88" s="384">
        <f t="shared" si="33"/>
        <v>0</v>
      </c>
      <c r="BC88" s="384">
        <f t="shared" si="34"/>
        <v>0</v>
      </c>
      <c r="BD88" s="385">
        <f t="shared" si="35"/>
        <v>0</v>
      </c>
      <c r="BE88" s="384">
        <f t="shared" si="36"/>
        <v>0</v>
      </c>
      <c r="BF88" s="54">
        <f t="shared" si="37"/>
        <v>0</v>
      </c>
    </row>
    <row r="89" spans="1:58" x14ac:dyDescent="0.25">
      <c r="A89" s="401">
        <v>86</v>
      </c>
      <c r="B89" s="392" t="str">
        <f>METAS!B85</f>
        <v>PORCENTAJE DE RECIEN NACIDOS CON BAJO PESO AL NACER</v>
      </c>
      <c r="C89" s="387" t="str">
        <f>METAS!D85</f>
        <v>DIT</v>
      </c>
      <c r="D89" s="393"/>
      <c r="E89" s="393"/>
      <c r="F89" s="393"/>
      <c r="G89" s="393"/>
      <c r="H89" s="393"/>
      <c r="I89" s="393"/>
      <c r="J89" s="393"/>
      <c r="K89" s="393"/>
      <c r="L89" s="393"/>
      <c r="M89" s="393"/>
      <c r="N89" s="393"/>
      <c r="O89" s="393"/>
      <c r="P89" s="393"/>
      <c r="Q89" s="393"/>
      <c r="R89" s="393"/>
      <c r="S89" s="393"/>
      <c r="T89" s="393"/>
      <c r="U89" s="393"/>
      <c r="V89" s="393"/>
      <c r="W89" s="393"/>
      <c r="X89" s="393"/>
      <c r="Y89" s="393"/>
      <c r="Z89" s="393"/>
      <c r="AA89" s="393"/>
      <c r="AB89" s="393"/>
      <c r="AC89" s="393"/>
      <c r="AD89" s="393"/>
      <c r="AE89" s="393"/>
      <c r="AF89" s="393"/>
      <c r="AG89" s="393"/>
      <c r="AH89" s="393"/>
      <c r="AI89" s="393"/>
      <c r="AJ89" s="393"/>
      <c r="AK89" s="393"/>
      <c r="AL89" s="393"/>
      <c r="AM89" s="393"/>
      <c r="AN89" s="393"/>
      <c r="AO89" s="393"/>
      <c r="AP89" s="393"/>
      <c r="AQ89" s="393"/>
      <c r="AR89" s="393"/>
      <c r="AS89" s="393"/>
      <c r="AT89" s="393"/>
      <c r="AV89" s="37">
        <f t="shared" ref="AV89:AV111" si="49">SUM(D89)</f>
        <v>0</v>
      </c>
      <c r="AW89" s="37">
        <f t="shared" ref="AW89:AW111" si="50">+E89</f>
        <v>0</v>
      </c>
      <c r="AX89" s="37">
        <f t="shared" ref="AX89:AX111" si="51">+SUM(G89:P89)</f>
        <v>0</v>
      </c>
      <c r="AY89" s="37">
        <f t="shared" ref="AY89:AY111" si="52">+SUM(Q89:S89)</f>
        <v>0</v>
      </c>
      <c r="AZ89" s="37">
        <f t="shared" ref="AZ89:AZ111" si="53">+SUM(T89:W89)</f>
        <v>0</v>
      </c>
      <c r="BA89" s="37">
        <f t="shared" ref="BA89:BA111" si="54">+SUM(X89:AC89)</f>
        <v>0</v>
      </c>
      <c r="BB89" s="37">
        <f t="shared" ref="BB89:BB111" si="55">+SUM(AD89:AH89)</f>
        <v>0</v>
      </c>
      <c r="BC89" s="37">
        <f t="shared" ref="BC89:BC111" si="56">+SUM(AJ89:AL89)</f>
        <v>0</v>
      </c>
      <c r="BD89" s="38">
        <f t="shared" ref="BD89:BD111" si="57">+SUM(AM89:AP89)</f>
        <v>0</v>
      </c>
      <c r="BE89" s="37">
        <f t="shared" ref="BE89:BE111" si="58">+SUM(AQ89:AT89)</f>
        <v>0</v>
      </c>
      <c r="BF89" s="54">
        <f t="shared" ref="BF89:BF127" si="59">SUM(AV89:BE89)</f>
        <v>0</v>
      </c>
    </row>
    <row r="90" spans="1:58" x14ac:dyDescent="0.25">
      <c r="A90" s="401">
        <v>87</v>
      </c>
      <c r="B90" s="392" t="str">
        <f>METAS!B86</f>
        <v>PORCENTAJE DE RECIEN NACIDOS CON PREMATURIDAD</v>
      </c>
      <c r="C90" s="387" t="str">
        <f>METAS!D86</f>
        <v>DIT</v>
      </c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  <c r="AR90" s="393"/>
      <c r="AS90" s="393"/>
      <c r="AT90" s="393"/>
      <c r="AV90" s="37">
        <f t="shared" ref="AV90:AV110" si="60">SUM(D90)</f>
        <v>0</v>
      </c>
      <c r="AW90" s="37">
        <f t="shared" ref="AW90:AW110" si="61">+E90</f>
        <v>0</v>
      </c>
      <c r="AX90" s="37">
        <f t="shared" ref="AX90:AX110" si="62">+SUM(G90:P90)</f>
        <v>0</v>
      </c>
      <c r="AY90" s="37">
        <f t="shared" ref="AY90:AY110" si="63">+SUM(Q90:S90)</f>
        <v>0</v>
      </c>
      <c r="AZ90" s="37">
        <f t="shared" ref="AZ90:AZ110" si="64">+SUM(T90:W90)</f>
        <v>0</v>
      </c>
      <c r="BA90" s="37">
        <f t="shared" ref="BA90:BA110" si="65">+SUM(X90:AC90)</f>
        <v>0</v>
      </c>
      <c r="BB90" s="37">
        <f t="shared" ref="BB90:BB110" si="66">+SUM(AD90:AH90)</f>
        <v>0</v>
      </c>
      <c r="BC90" s="37">
        <f t="shared" ref="BC90:BC110" si="67">+SUM(AJ90:AL90)</f>
        <v>0</v>
      </c>
      <c r="BD90" s="38">
        <f t="shared" ref="BD90:BD110" si="68">+SUM(AM90:AP90)</f>
        <v>0</v>
      </c>
      <c r="BE90" s="37">
        <f t="shared" ref="BE90:BE110" si="69">+SUM(AQ90:AT90)</f>
        <v>0</v>
      </c>
      <c r="BF90" s="54">
        <f t="shared" si="59"/>
        <v>0</v>
      </c>
    </row>
    <row r="91" spans="1:58" x14ac:dyDescent="0.25">
      <c r="A91" s="401">
        <v>88</v>
      </c>
      <c r="B91" s="392" t="str">
        <f>METAS!B87</f>
        <v>PORCENTAJE RECIÉN NACIDO CON CONTROLES CRED COMPLETO</v>
      </c>
      <c r="C91" s="387" t="str">
        <f>METAS!D87</f>
        <v>DIT</v>
      </c>
      <c r="D91" s="393"/>
      <c r="E91" s="393"/>
      <c r="F91" s="393"/>
      <c r="G91" s="393"/>
      <c r="H91" s="393"/>
      <c r="I91" s="393"/>
      <c r="J91" s="393"/>
      <c r="K91" s="393"/>
      <c r="L91" s="393"/>
      <c r="M91" s="393"/>
      <c r="N91" s="393"/>
      <c r="O91" s="393"/>
      <c r="P91" s="393"/>
      <c r="Q91" s="393"/>
      <c r="R91" s="393"/>
      <c r="S91" s="393"/>
      <c r="T91" s="393"/>
      <c r="U91" s="393"/>
      <c r="V91" s="393"/>
      <c r="W91" s="393"/>
      <c r="X91" s="393"/>
      <c r="Y91" s="393"/>
      <c r="Z91" s="393"/>
      <c r="AA91" s="393"/>
      <c r="AB91" s="393"/>
      <c r="AC91" s="393"/>
      <c r="AD91" s="393"/>
      <c r="AE91" s="393"/>
      <c r="AF91" s="393"/>
      <c r="AG91" s="393"/>
      <c r="AH91" s="393"/>
      <c r="AI91" s="393"/>
      <c r="AJ91" s="393"/>
      <c r="AK91" s="393"/>
      <c r="AL91" s="393"/>
      <c r="AM91" s="393"/>
      <c r="AN91" s="393"/>
      <c r="AO91" s="393"/>
      <c r="AP91" s="393"/>
      <c r="AQ91" s="393"/>
      <c r="AR91" s="393"/>
      <c r="AS91" s="393"/>
      <c r="AT91" s="393"/>
      <c r="AV91" s="37">
        <f t="shared" si="60"/>
        <v>0</v>
      </c>
      <c r="AW91" s="37">
        <f t="shared" si="61"/>
        <v>0</v>
      </c>
      <c r="AX91" s="37">
        <f t="shared" si="62"/>
        <v>0</v>
      </c>
      <c r="AY91" s="37">
        <f t="shared" si="63"/>
        <v>0</v>
      </c>
      <c r="AZ91" s="37">
        <f t="shared" si="64"/>
        <v>0</v>
      </c>
      <c r="BA91" s="37">
        <f t="shared" si="65"/>
        <v>0</v>
      </c>
      <c r="BB91" s="37">
        <f t="shared" si="66"/>
        <v>0</v>
      </c>
      <c r="BC91" s="37">
        <f t="shared" si="67"/>
        <v>0</v>
      </c>
      <c r="BD91" s="38">
        <f t="shared" si="68"/>
        <v>0</v>
      </c>
      <c r="BE91" s="37">
        <f t="shared" si="69"/>
        <v>0</v>
      </c>
      <c r="BF91" s="54">
        <f t="shared" si="59"/>
        <v>0</v>
      </c>
    </row>
    <row r="92" spans="1:58" x14ac:dyDescent="0.25">
      <c r="A92" s="401">
        <v>89</v>
      </c>
      <c r="B92" s="392" t="str">
        <f>METAS!B88</f>
        <v>PORCENTAJE NIÑO  &lt; 1 AÑO CON CRED    COMPLETO PARA SU EDAD</v>
      </c>
      <c r="C92" s="387" t="str">
        <f>METAS!D88</f>
        <v>DIT</v>
      </c>
      <c r="D92" s="393"/>
      <c r="E92" s="393"/>
      <c r="F92" s="393"/>
      <c r="G92" s="393"/>
      <c r="H92" s="393"/>
      <c r="I92" s="393"/>
      <c r="J92" s="393"/>
      <c r="K92" s="393"/>
      <c r="L92" s="393"/>
      <c r="M92" s="393"/>
      <c r="N92" s="393"/>
      <c r="O92" s="393"/>
      <c r="P92" s="393"/>
      <c r="Q92" s="393"/>
      <c r="R92" s="393"/>
      <c r="S92" s="393"/>
      <c r="T92" s="393"/>
      <c r="U92" s="393"/>
      <c r="V92" s="393"/>
      <c r="W92" s="393"/>
      <c r="X92" s="393"/>
      <c r="Y92" s="393"/>
      <c r="Z92" s="393"/>
      <c r="AA92" s="393"/>
      <c r="AB92" s="393"/>
      <c r="AC92" s="393"/>
      <c r="AD92" s="393"/>
      <c r="AE92" s="393"/>
      <c r="AF92" s="393"/>
      <c r="AG92" s="393"/>
      <c r="AH92" s="393"/>
      <c r="AI92" s="393"/>
      <c r="AJ92" s="393"/>
      <c r="AK92" s="393"/>
      <c r="AL92" s="393"/>
      <c r="AM92" s="393"/>
      <c r="AN92" s="393"/>
      <c r="AO92" s="393"/>
      <c r="AP92" s="393"/>
      <c r="AQ92" s="393"/>
      <c r="AR92" s="393"/>
      <c r="AS92" s="393"/>
      <c r="AT92" s="393"/>
      <c r="AV92" s="37">
        <f t="shared" si="60"/>
        <v>0</v>
      </c>
      <c r="AW92" s="37">
        <f t="shared" si="61"/>
        <v>0</v>
      </c>
      <c r="AX92" s="37">
        <f t="shared" si="62"/>
        <v>0</v>
      </c>
      <c r="AY92" s="37">
        <f t="shared" si="63"/>
        <v>0</v>
      </c>
      <c r="AZ92" s="37">
        <f t="shared" si="64"/>
        <v>0</v>
      </c>
      <c r="BA92" s="37">
        <f t="shared" si="65"/>
        <v>0</v>
      </c>
      <c r="BB92" s="37">
        <f t="shared" si="66"/>
        <v>0</v>
      </c>
      <c r="BC92" s="37">
        <f t="shared" si="67"/>
        <v>0</v>
      </c>
      <c r="BD92" s="38">
        <f t="shared" si="68"/>
        <v>0</v>
      </c>
      <c r="BE92" s="37">
        <f t="shared" si="69"/>
        <v>0</v>
      </c>
      <c r="BF92" s="54">
        <f t="shared" si="59"/>
        <v>0</v>
      </c>
    </row>
    <row r="93" spans="1:58" x14ac:dyDescent="0.25">
      <c r="A93" s="401">
        <v>90</v>
      </c>
      <c r="B93" s="392" t="str">
        <f>METAS!B89</f>
        <v>PORCENTAJE NIÑOS MENORES DE 36 MESES CON CONTROLES CRED COMPLETO  PARA SU EDAD</v>
      </c>
      <c r="C93" s="387" t="str">
        <f>METAS!D89</f>
        <v>DIT</v>
      </c>
      <c r="D93" s="393"/>
      <c r="E93" s="393"/>
      <c r="F93" s="393"/>
      <c r="G93" s="393"/>
      <c r="H93" s="393"/>
      <c r="I93" s="393"/>
      <c r="J93" s="393"/>
      <c r="K93" s="393"/>
      <c r="L93" s="393"/>
      <c r="M93" s="393"/>
      <c r="N93" s="393"/>
      <c r="O93" s="393"/>
      <c r="P93" s="393"/>
      <c r="Q93" s="393"/>
      <c r="R93" s="393"/>
      <c r="S93" s="393"/>
      <c r="T93" s="393"/>
      <c r="U93" s="393"/>
      <c r="V93" s="393"/>
      <c r="W93" s="393"/>
      <c r="X93" s="393"/>
      <c r="Y93" s="393"/>
      <c r="Z93" s="393"/>
      <c r="AA93" s="393"/>
      <c r="AB93" s="393"/>
      <c r="AC93" s="393"/>
      <c r="AD93" s="393"/>
      <c r="AE93" s="393"/>
      <c r="AF93" s="393"/>
      <c r="AG93" s="393"/>
      <c r="AH93" s="393"/>
      <c r="AI93" s="393"/>
      <c r="AJ93" s="393"/>
      <c r="AK93" s="393"/>
      <c r="AL93" s="393"/>
      <c r="AM93" s="393"/>
      <c r="AN93" s="393"/>
      <c r="AO93" s="393"/>
      <c r="AP93" s="393"/>
      <c r="AQ93" s="393"/>
      <c r="AR93" s="393"/>
      <c r="AS93" s="393"/>
      <c r="AT93" s="393"/>
      <c r="AV93" s="37">
        <f t="shared" si="60"/>
        <v>0</v>
      </c>
      <c r="AW93" s="37">
        <f t="shared" si="61"/>
        <v>0</v>
      </c>
      <c r="AX93" s="37">
        <f t="shared" si="62"/>
        <v>0</v>
      </c>
      <c r="AY93" s="37">
        <f t="shared" si="63"/>
        <v>0</v>
      </c>
      <c r="AZ93" s="37">
        <f t="shared" si="64"/>
        <v>0</v>
      </c>
      <c r="BA93" s="37">
        <f t="shared" si="65"/>
        <v>0</v>
      </c>
      <c r="BB93" s="37">
        <f t="shared" si="66"/>
        <v>0</v>
      </c>
      <c r="BC93" s="37">
        <f t="shared" si="67"/>
        <v>0</v>
      </c>
      <c r="BD93" s="38">
        <f t="shared" si="68"/>
        <v>0</v>
      </c>
      <c r="BE93" s="37">
        <f t="shared" si="69"/>
        <v>0</v>
      </c>
      <c r="BF93" s="54">
        <f t="shared" si="59"/>
        <v>0</v>
      </c>
    </row>
    <row r="94" spans="1:58" x14ac:dyDescent="0.25">
      <c r="A94" s="401">
        <v>91</v>
      </c>
      <c r="B94" s="392" t="str">
        <f>METAS!B90</f>
        <v>PORCENTAJE NIÑOS DE 1 Y 2 AÑOS CON TEST DE GRAHAM Y EXAMEN SERIADO</v>
      </c>
      <c r="C94" s="387" t="str">
        <f>METAS!D90</f>
        <v>DIT</v>
      </c>
      <c r="D94" s="393"/>
      <c r="E94" s="393"/>
      <c r="F94" s="393"/>
      <c r="G94" s="393"/>
      <c r="H94" s="393"/>
      <c r="I94" s="393"/>
      <c r="J94" s="393"/>
      <c r="K94" s="393"/>
      <c r="L94" s="393"/>
      <c r="M94" s="393"/>
      <c r="N94" s="393"/>
      <c r="O94" s="393"/>
      <c r="P94" s="393"/>
      <c r="Q94" s="393"/>
      <c r="R94" s="393"/>
      <c r="S94" s="393"/>
      <c r="T94" s="393"/>
      <c r="U94" s="393"/>
      <c r="V94" s="393"/>
      <c r="W94" s="393"/>
      <c r="X94" s="393"/>
      <c r="Y94" s="393"/>
      <c r="Z94" s="393"/>
      <c r="AA94" s="393"/>
      <c r="AB94" s="393"/>
      <c r="AC94" s="393"/>
      <c r="AD94" s="393"/>
      <c r="AE94" s="393"/>
      <c r="AF94" s="393"/>
      <c r="AG94" s="393"/>
      <c r="AH94" s="393"/>
      <c r="AI94" s="393"/>
      <c r="AJ94" s="393"/>
      <c r="AK94" s="393"/>
      <c r="AL94" s="393"/>
      <c r="AM94" s="393"/>
      <c r="AN94" s="393"/>
      <c r="AO94" s="393"/>
      <c r="AP94" s="393"/>
      <c r="AQ94" s="393"/>
      <c r="AR94" s="393"/>
      <c r="AS94" s="393"/>
      <c r="AT94" s="393"/>
      <c r="AV94" s="37">
        <f t="shared" si="60"/>
        <v>0</v>
      </c>
      <c r="AW94" s="37">
        <f t="shared" si="61"/>
        <v>0</v>
      </c>
      <c r="AX94" s="37">
        <f t="shared" si="62"/>
        <v>0</v>
      </c>
      <c r="AY94" s="37">
        <f t="shared" si="63"/>
        <v>0</v>
      </c>
      <c r="AZ94" s="37">
        <f t="shared" si="64"/>
        <v>0</v>
      </c>
      <c r="BA94" s="37">
        <f t="shared" si="65"/>
        <v>0</v>
      </c>
      <c r="BB94" s="37">
        <f t="shared" si="66"/>
        <v>0</v>
      </c>
      <c r="BC94" s="37">
        <f t="shared" si="67"/>
        <v>0</v>
      </c>
      <c r="BD94" s="38">
        <f t="shared" si="68"/>
        <v>0</v>
      </c>
      <c r="BE94" s="37">
        <f t="shared" si="69"/>
        <v>0</v>
      </c>
      <c r="BF94" s="54">
        <f t="shared" si="59"/>
        <v>0</v>
      </c>
    </row>
    <row r="95" spans="1:58" x14ac:dyDescent="0.25">
      <c r="A95" s="401">
        <v>92</v>
      </c>
      <c r="B95" s="392" t="str">
        <f>METAS!B91</f>
        <v>PORCENTAJE DE NIÑAS Y NIÑOS RN DE PARTO INSTITUCIONAL VACUNADOS CON BCG Y ANTI HEPATITIS B (HVB) ANTES DEL ALTA</v>
      </c>
      <c r="C95" s="387" t="str">
        <f>METAS!D91</f>
        <v>DIT</v>
      </c>
      <c r="D95" s="393"/>
      <c r="E95" s="393"/>
      <c r="F95" s="393"/>
      <c r="G95" s="393"/>
      <c r="H95" s="393"/>
      <c r="I95" s="393"/>
      <c r="J95" s="393"/>
      <c r="K95" s="393"/>
      <c r="L95" s="393"/>
      <c r="M95" s="393"/>
      <c r="N95" s="393"/>
      <c r="O95" s="393"/>
      <c r="P95" s="393"/>
      <c r="Q95" s="393"/>
      <c r="R95" s="393"/>
      <c r="S95" s="393"/>
      <c r="T95" s="393"/>
      <c r="U95" s="393"/>
      <c r="V95" s="393"/>
      <c r="W95" s="393"/>
      <c r="X95" s="393"/>
      <c r="Y95" s="393"/>
      <c r="Z95" s="393"/>
      <c r="AA95" s="393"/>
      <c r="AB95" s="393"/>
      <c r="AC95" s="393"/>
      <c r="AD95" s="393"/>
      <c r="AE95" s="393"/>
      <c r="AF95" s="393"/>
      <c r="AG95" s="393"/>
      <c r="AH95" s="393"/>
      <c r="AI95" s="393"/>
      <c r="AJ95" s="393"/>
      <c r="AK95" s="393"/>
      <c r="AL95" s="393"/>
      <c r="AM95" s="393"/>
      <c r="AN95" s="393"/>
      <c r="AO95" s="393"/>
      <c r="AP95" s="393"/>
      <c r="AQ95" s="393"/>
      <c r="AR95" s="393"/>
      <c r="AS95" s="393"/>
      <c r="AT95" s="393"/>
      <c r="AV95" s="37">
        <f t="shared" si="60"/>
        <v>0</v>
      </c>
      <c r="AW95" s="37">
        <f t="shared" si="61"/>
        <v>0</v>
      </c>
      <c r="AX95" s="37">
        <f t="shared" si="62"/>
        <v>0</v>
      </c>
      <c r="AY95" s="37">
        <f t="shared" si="63"/>
        <v>0</v>
      </c>
      <c r="AZ95" s="37">
        <f t="shared" si="64"/>
        <v>0</v>
      </c>
      <c r="BA95" s="37">
        <f t="shared" si="65"/>
        <v>0</v>
      </c>
      <c r="BB95" s="37">
        <f t="shared" si="66"/>
        <v>0</v>
      </c>
      <c r="BC95" s="37">
        <f t="shared" si="67"/>
        <v>0</v>
      </c>
      <c r="BD95" s="38">
        <f t="shared" si="68"/>
        <v>0</v>
      </c>
      <c r="BE95" s="37">
        <f t="shared" si="69"/>
        <v>0</v>
      </c>
      <c r="BF95" s="54">
        <f t="shared" si="59"/>
        <v>0</v>
      </c>
    </row>
    <row r="96" spans="1:58" x14ac:dyDescent="0.25">
      <c r="A96" s="401">
        <v>93</v>
      </c>
      <c r="B96" s="392" t="str">
        <f>METAS!B92</f>
        <v>PORCENTAJE NIÑO &lt; 1 AÑO PROTEGIDOS CON VACUNA PENTAVALENTE</v>
      </c>
      <c r="C96" s="387" t="str">
        <f>METAS!D92</f>
        <v>DIT</v>
      </c>
      <c r="D96" s="393"/>
      <c r="E96" s="393"/>
      <c r="F96" s="393"/>
      <c r="G96" s="393"/>
      <c r="H96" s="393"/>
      <c r="I96" s="393"/>
      <c r="J96" s="393"/>
      <c r="K96" s="393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3"/>
      <c r="W96" s="393"/>
      <c r="X96" s="393"/>
      <c r="Y96" s="393"/>
      <c r="Z96" s="393"/>
      <c r="AA96" s="393"/>
      <c r="AB96" s="393"/>
      <c r="AC96" s="393"/>
      <c r="AD96" s="393"/>
      <c r="AE96" s="393"/>
      <c r="AF96" s="393"/>
      <c r="AG96" s="393"/>
      <c r="AH96" s="393"/>
      <c r="AI96" s="393"/>
      <c r="AJ96" s="393"/>
      <c r="AK96" s="393"/>
      <c r="AL96" s="393"/>
      <c r="AM96" s="393"/>
      <c r="AN96" s="393"/>
      <c r="AO96" s="393"/>
      <c r="AP96" s="393"/>
      <c r="AQ96" s="393"/>
      <c r="AR96" s="393"/>
      <c r="AS96" s="393"/>
      <c r="AT96" s="393"/>
      <c r="AV96" s="37">
        <f t="shared" si="60"/>
        <v>0</v>
      </c>
      <c r="AW96" s="37">
        <f t="shared" si="61"/>
        <v>0</v>
      </c>
      <c r="AX96" s="37">
        <f t="shared" si="62"/>
        <v>0</v>
      </c>
      <c r="AY96" s="37">
        <f t="shared" si="63"/>
        <v>0</v>
      </c>
      <c r="AZ96" s="37">
        <f t="shared" si="64"/>
        <v>0</v>
      </c>
      <c r="BA96" s="37">
        <f t="shared" si="65"/>
        <v>0</v>
      </c>
      <c r="BB96" s="37">
        <f t="shared" si="66"/>
        <v>0</v>
      </c>
      <c r="BC96" s="37">
        <f t="shared" si="67"/>
        <v>0</v>
      </c>
      <c r="BD96" s="38">
        <f t="shared" si="68"/>
        <v>0</v>
      </c>
      <c r="BE96" s="37">
        <f t="shared" si="69"/>
        <v>0</v>
      </c>
      <c r="BF96" s="54">
        <f t="shared" si="59"/>
        <v>0</v>
      </c>
    </row>
    <row r="97" spans="1:58" x14ac:dyDescent="0.25">
      <c r="A97" s="401">
        <v>94</v>
      </c>
      <c r="B97" s="392" t="str">
        <f>METAS!B93</f>
        <v>PORCENTAJE DE NIÑOS &lt; 1 AÑOS  PROTEGIDOS CON VACUNA ANTIPOLIO INYECTABLE (IPV)</v>
      </c>
      <c r="C97" s="387" t="str">
        <f>METAS!D93</f>
        <v>DIT</v>
      </c>
      <c r="D97" s="393"/>
      <c r="E97" s="393"/>
      <c r="F97" s="393"/>
      <c r="G97" s="393"/>
      <c r="H97" s="393"/>
      <c r="I97" s="393"/>
      <c r="J97" s="393"/>
      <c r="K97" s="393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3"/>
      <c r="W97" s="393"/>
      <c r="X97" s="393"/>
      <c r="Y97" s="393"/>
      <c r="Z97" s="393"/>
      <c r="AA97" s="393"/>
      <c r="AB97" s="393"/>
      <c r="AC97" s="393"/>
      <c r="AD97" s="393"/>
      <c r="AE97" s="393"/>
      <c r="AF97" s="393"/>
      <c r="AG97" s="393"/>
      <c r="AH97" s="393"/>
      <c r="AI97" s="393"/>
      <c r="AJ97" s="393"/>
      <c r="AK97" s="393"/>
      <c r="AL97" s="393"/>
      <c r="AM97" s="393"/>
      <c r="AN97" s="393"/>
      <c r="AO97" s="393"/>
      <c r="AP97" s="393"/>
      <c r="AQ97" s="393"/>
      <c r="AR97" s="393"/>
      <c r="AS97" s="393"/>
      <c r="AT97" s="393"/>
      <c r="AV97" s="37">
        <f t="shared" si="60"/>
        <v>0</v>
      </c>
      <c r="AW97" s="37">
        <f t="shared" si="61"/>
        <v>0</v>
      </c>
      <c r="AX97" s="37">
        <f t="shared" si="62"/>
        <v>0</v>
      </c>
      <c r="AY97" s="37">
        <f t="shared" si="63"/>
        <v>0</v>
      </c>
      <c r="AZ97" s="37">
        <f t="shared" si="64"/>
        <v>0</v>
      </c>
      <c r="BA97" s="37">
        <f t="shared" si="65"/>
        <v>0</v>
      </c>
      <c r="BB97" s="37">
        <f t="shared" si="66"/>
        <v>0</v>
      </c>
      <c r="BC97" s="37">
        <f t="shared" si="67"/>
        <v>0</v>
      </c>
      <c r="BD97" s="38">
        <f t="shared" si="68"/>
        <v>0</v>
      </c>
      <c r="BE97" s="37">
        <f t="shared" si="69"/>
        <v>0</v>
      </c>
      <c r="BF97" s="54">
        <f t="shared" si="59"/>
        <v>0</v>
      </c>
    </row>
    <row r="98" spans="1:58" x14ac:dyDescent="0.25">
      <c r="A98" s="401">
        <v>95</v>
      </c>
      <c r="B98" s="392" t="str">
        <f>METAS!B94</f>
        <v>PORCENTAJE DE NIÑOS &lt; 1 AÑO  PROTEGIDOS CON VACUNA CONTRA EL ROTAVIRUS</v>
      </c>
      <c r="C98" s="387" t="str">
        <f>METAS!D94</f>
        <v>DIT</v>
      </c>
      <c r="D98" s="393"/>
      <c r="E98" s="393"/>
      <c r="F98" s="393"/>
      <c r="G98" s="393"/>
      <c r="H98" s="393"/>
      <c r="I98" s="393"/>
      <c r="J98" s="393"/>
      <c r="K98" s="393"/>
      <c r="L98" s="393"/>
      <c r="M98" s="393"/>
      <c r="N98" s="393"/>
      <c r="O98" s="393"/>
      <c r="P98" s="393"/>
      <c r="Q98" s="393"/>
      <c r="R98" s="393"/>
      <c r="S98" s="393"/>
      <c r="T98" s="393"/>
      <c r="U98" s="393"/>
      <c r="V98" s="393"/>
      <c r="W98" s="393"/>
      <c r="X98" s="393"/>
      <c r="Y98" s="393"/>
      <c r="Z98" s="393"/>
      <c r="AA98" s="393"/>
      <c r="AB98" s="393"/>
      <c r="AC98" s="393"/>
      <c r="AD98" s="393"/>
      <c r="AE98" s="393"/>
      <c r="AF98" s="393"/>
      <c r="AG98" s="393"/>
      <c r="AH98" s="393"/>
      <c r="AI98" s="393"/>
      <c r="AJ98" s="393"/>
      <c r="AK98" s="393"/>
      <c r="AL98" s="393"/>
      <c r="AM98" s="393"/>
      <c r="AN98" s="393"/>
      <c r="AO98" s="393"/>
      <c r="AP98" s="393"/>
      <c r="AQ98" s="393"/>
      <c r="AR98" s="393"/>
      <c r="AS98" s="393"/>
      <c r="AT98" s="393"/>
      <c r="AV98" s="37">
        <f t="shared" si="60"/>
        <v>0</v>
      </c>
      <c r="AW98" s="37">
        <f t="shared" si="61"/>
        <v>0</v>
      </c>
      <c r="AX98" s="37">
        <f t="shared" si="62"/>
        <v>0</v>
      </c>
      <c r="AY98" s="37">
        <f t="shared" si="63"/>
        <v>0</v>
      </c>
      <c r="AZ98" s="37">
        <f t="shared" si="64"/>
        <v>0</v>
      </c>
      <c r="BA98" s="37">
        <f t="shared" si="65"/>
        <v>0</v>
      </c>
      <c r="BB98" s="37">
        <f t="shared" si="66"/>
        <v>0</v>
      </c>
      <c r="BC98" s="37">
        <f t="shared" si="67"/>
        <v>0</v>
      </c>
      <c r="BD98" s="38">
        <f t="shared" si="68"/>
        <v>0</v>
      </c>
      <c r="BE98" s="37">
        <f t="shared" si="69"/>
        <v>0</v>
      </c>
      <c r="BF98" s="54">
        <f t="shared" si="59"/>
        <v>0</v>
      </c>
    </row>
    <row r="99" spans="1:58" x14ac:dyDescent="0.25">
      <c r="A99" s="401">
        <v>96</v>
      </c>
      <c r="B99" s="392" t="str">
        <f>METAS!B95</f>
        <v>PORCENTAJE DE  NIÑOS &lt; 1 AÑO VACUNADOS CON VACUNA ANTINEUMOCÓCICA</v>
      </c>
      <c r="C99" s="387" t="str">
        <f>METAS!D95</f>
        <v>DIT</v>
      </c>
      <c r="D99" s="393"/>
      <c r="E99" s="393"/>
      <c r="F99" s="393"/>
      <c r="G99" s="393"/>
      <c r="H99" s="393"/>
      <c r="I99" s="393"/>
      <c r="J99" s="393"/>
      <c r="K99" s="393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3"/>
      <c r="W99" s="393"/>
      <c r="X99" s="393"/>
      <c r="Y99" s="393"/>
      <c r="Z99" s="393"/>
      <c r="AA99" s="393"/>
      <c r="AB99" s="393"/>
      <c r="AC99" s="393"/>
      <c r="AD99" s="393"/>
      <c r="AE99" s="393"/>
      <c r="AF99" s="393"/>
      <c r="AG99" s="393"/>
      <c r="AH99" s="393"/>
      <c r="AI99" s="393"/>
      <c r="AJ99" s="393"/>
      <c r="AK99" s="393"/>
      <c r="AL99" s="393"/>
      <c r="AM99" s="393"/>
      <c r="AN99" s="393"/>
      <c r="AO99" s="393"/>
      <c r="AP99" s="393"/>
      <c r="AQ99" s="393"/>
      <c r="AR99" s="393"/>
      <c r="AS99" s="393"/>
      <c r="AT99" s="393"/>
      <c r="AV99" s="37">
        <f t="shared" si="60"/>
        <v>0</v>
      </c>
      <c r="AW99" s="37">
        <f t="shared" si="61"/>
        <v>0</v>
      </c>
      <c r="AX99" s="37">
        <f t="shared" si="62"/>
        <v>0</v>
      </c>
      <c r="AY99" s="37">
        <f t="shared" si="63"/>
        <v>0</v>
      </c>
      <c r="AZ99" s="37">
        <f t="shared" si="64"/>
        <v>0</v>
      </c>
      <c r="BA99" s="37">
        <f t="shared" si="65"/>
        <v>0</v>
      </c>
      <c r="BB99" s="37">
        <f t="shared" si="66"/>
        <v>0</v>
      </c>
      <c r="BC99" s="37">
        <f t="shared" si="67"/>
        <v>0</v>
      </c>
      <c r="BD99" s="38">
        <f t="shared" si="68"/>
        <v>0</v>
      </c>
      <c r="BE99" s="37">
        <f t="shared" si="69"/>
        <v>0</v>
      </c>
      <c r="BF99" s="54">
        <f t="shared" si="59"/>
        <v>0</v>
      </c>
    </row>
    <row r="100" spans="1:58" x14ac:dyDescent="0.25">
      <c r="A100" s="401">
        <v>97</v>
      </c>
      <c r="B100" s="392" t="str">
        <f>METAS!B96</f>
        <v>PORCENTAJE NIÑOS 1 AÑO  PROTEGIDOS CON 3 DOSIS DE VACUNA ANTINEUMOCÓCICA</v>
      </c>
      <c r="C100" s="387" t="str">
        <f>METAS!D96</f>
        <v>DIT</v>
      </c>
      <c r="D100" s="393"/>
      <c r="E100" s="393"/>
      <c r="F100" s="393"/>
      <c r="G100" s="393"/>
      <c r="H100" s="393"/>
      <c r="I100" s="393"/>
      <c r="J100" s="393"/>
      <c r="K100" s="393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3"/>
      <c r="W100" s="393"/>
      <c r="X100" s="393"/>
      <c r="Y100" s="393"/>
      <c r="Z100" s="393"/>
      <c r="AA100" s="393"/>
      <c r="AB100" s="393"/>
      <c r="AC100" s="393"/>
      <c r="AD100" s="393"/>
      <c r="AE100" s="393"/>
      <c r="AF100" s="393"/>
      <c r="AG100" s="393"/>
      <c r="AH100" s="393"/>
      <c r="AI100" s="393"/>
      <c r="AJ100" s="393"/>
      <c r="AK100" s="393"/>
      <c r="AL100" s="393"/>
      <c r="AM100" s="393"/>
      <c r="AN100" s="393"/>
      <c r="AO100" s="393"/>
      <c r="AP100" s="393"/>
      <c r="AQ100" s="393"/>
      <c r="AR100" s="393"/>
      <c r="AS100" s="393"/>
      <c r="AT100" s="393"/>
      <c r="AV100" s="37">
        <f t="shared" si="60"/>
        <v>0</v>
      </c>
      <c r="AW100" s="37">
        <f t="shared" si="61"/>
        <v>0</v>
      </c>
      <c r="AX100" s="37">
        <f t="shared" si="62"/>
        <v>0</v>
      </c>
      <c r="AY100" s="37">
        <f t="shared" si="63"/>
        <v>0</v>
      </c>
      <c r="AZ100" s="37">
        <f t="shared" si="64"/>
        <v>0</v>
      </c>
      <c r="BA100" s="37">
        <f t="shared" si="65"/>
        <v>0</v>
      </c>
      <c r="BB100" s="37">
        <f t="shared" si="66"/>
        <v>0</v>
      </c>
      <c r="BC100" s="37">
        <f t="shared" si="67"/>
        <v>0</v>
      </c>
      <c r="BD100" s="38">
        <f t="shared" si="68"/>
        <v>0</v>
      </c>
      <c r="BE100" s="37">
        <f t="shared" si="69"/>
        <v>0</v>
      </c>
      <c r="BF100" s="54">
        <f t="shared" si="59"/>
        <v>0</v>
      </c>
    </row>
    <row r="101" spans="1:58" x14ac:dyDescent="0.25">
      <c r="A101" s="401">
        <v>98</v>
      </c>
      <c r="B101" s="392" t="str">
        <f>METAS!B97</f>
        <v>PORCENTAJE DE NIÑOS 1 AÑO VACUNADOS CON 1 DOSIS DE VACUNA SPR</v>
      </c>
      <c r="C101" s="387" t="str">
        <f>METAS!D97</f>
        <v>DIT</v>
      </c>
      <c r="D101" s="393"/>
      <c r="E101" s="393"/>
      <c r="F101" s="393"/>
      <c r="G101" s="393"/>
      <c r="H101" s="393"/>
      <c r="I101" s="393"/>
      <c r="J101" s="393"/>
      <c r="K101" s="393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3"/>
      <c r="W101" s="393"/>
      <c r="X101" s="393"/>
      <c r="Y101" s="393"/>
      <c r="Z101" s="393"/>
      <c r="AA101" s="393"/>
      <c r="AB101" s="393"/>
      <c r="AC101" s="393"/>
      <c r="AD101" s="393"/>
      <c r="AE101" s="393"/>
      <c r="AF101" s="393"/>
      <c r="AG101" s="393"/>
      <c r="AH101" s="393"/>
      <c r="AI101" s="393"/>
      <c r="AJ101" s="393"/>
      <c r="AK101" s="393"/>
      <c r="AL101" s="393"/>
      <c r="AM101" s="393"/>
      <c r="AN101" s="393"/>
      <c r="AO101" s="393"/>
      <c r="AP101" s="393"/>
      <c r="AQ101" s="393"/>
      <c r="AR101" s="393"/>
      <c r="AS101" s="393"/>
      <c r="AT101" s="393"/>
      <c r="AV101" s="37">
        <f t="shared" si="60"/>
        <v>0</v>
      </c>
      <c r="AW101" s="37">
        <f t="shared" si="61"/>
        <v>0</v>
      </c>
      <c r="AX101" s="37">
        <f t="shared" si="62"/>
        <v>0</v>
      </c>
      <c r="AY101" s="37">
        <f t="shared" si="63"/>
        <v>0</v>
      </c>
      <c r="AZ101" s="37">
        <f t="shared" si="64"/>
        <v>0</v>
      </c>
      <c r="BA101" s="37">
        <f t="shared" si="65"/>
        <v>0</v>
      </c>
      <c r="BB101" s="37">
        <f t="shared" si="66"/>
        <v>0</v>
      </c>
      <c r="BC101" s="37">
        <f t="shared" si="67"/>
        <v>0</v>
      </c>
      <c r="BD101" s="38">
        <f t="shared" si="68"/>
        <v>0</v>
      </c>
      <c r="BE101" s="37">
        <f t="shared" si="69"/>
        <v>0</v>
      </c>
      <c r="BF101" s="54">
        <f t="shared" si="59"/>
        <v>0</v>
      </c>
    </row>
    <row r="102" spans="1:58" x14ac:dyDescent="0.25">
      <c r="A102" s="401">
        <v>99</v>
      </c>
      <c r="B102" s="392" t="str">
        <f>METAS!B98</f>
        <v xml:space="preserve">PORCENTAJE DE NIÑOS 1 AÑO VACUNADOS CON 2 DOSIS DE VACUNA SPR </v>
      </c>
      <c r="C102" s="387" t="str">
        <f>METAS!D98</f>
        <v>DIT</v>
      </c>
      <c r="D102" s="393"/>
      <c r="E102" s="393"/>
      <c r="F102" s="393"/>
      <c r="G102" s="393"/>
      <c r="H102" s="393"/>
      <c r="I102" s="393"/>
      <c r="J102" s="393"/>
      <c r="K102" s="393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3"/>
      <c r="W102" s="393"/>
      <c r="X102" s="393"/>
      <c r="Y102" s="393"/>
      <c r="Z102" s="393"/>
      <c r="AA102" s="393"/>
      <c r="AB102" s="393"/>
      <c r="AC102" s="393"/>
      <c r="AD102" s="393"/>
      <c r="AE102" s="393"/>
      <c r="AF102" s="393"/>
      <c r="AG102" s="393"/>
      <c r="AH102" s="393"/>
      <c r="AI102" s="393"/>
      <c r="AJ102" s="393"/>
      <c r="AK102" s="393"/>
      <c r="AL102" s="393"/>
      <c r="AM102" s="393"/>
      <c r="AN102" s="393"/>
      <c r="AO102" s="393"/>
      <c r="AP102" s="393"/>
      <c r="AQ102" s="393"/>
      <c r="AR102" s="393"/>
      <c r="AS102" s="393"/>
      <c r="AT102" s="393"/>
      <c r="AV102" s="37">
        <f t="shared" si="60"/>
        <v>0</v>
      </c>
      <c r="AW102" s="37">
        <f t="shared" si="61"/>
        <v>0</v>
      </c>
      <c r="AX102" s="37">
        <f t="shared" si="62"/>
        <v>0</v>
      </c>
      <c r="AY102" s="37">
        <f t="shared" si="63"/>
        <v>0</v>
      </c>
      <c r="AZ102" s="37">
        <f t="shared" si="64"/>
        <v>0</v>
      </c>
      <c r="BA102" s="37">
        <f t="shared" si="65"/>
        <v>0</v>
      </c>
      <c r="BB102" s="37">
        <f t="shared" si="66"/>
        <v>0</v>
      </c>
      <c r="BC102" s="37">
        <f t="shared" si="67"/>
        <v>0</v>
      </c>
      <c r="BD102" s="38">
        <f t="shared" si="68"/>
        <v>0</v>
      </c>
      <c r="BE102" s="37">
        <f t="shared" si="69"/>
        <v>0</v>
      </c>
      <c r="BF102" s="54">
        <f t="shared" si="59"/>
        <v>0</v>
      </c>
    </row>
    <row r="103" spans="1:58" x14ac:dyDescent="0.25">
      <c r="A103" s="401">
        <v>100</v>
      </c>
      <c r="B103" s="392" t="str">
        <f>METAS!B99</f>
        <v>PORCENTAJE DE NIÑOS 1 AÑO  VACUNADOS CON EL 1ER REFUERZO CON VACUNA ANTIPOLIO ORAL (APO)</v>
      </c>
      <c r="C103" s="387" t="str">
        <f>METAS!D99</f>
        <v>DIT</v>
      </c>
      <c r="D103" s="393"/>
      <c r="E103" s="393"/>
      <c r="F103" s="393"/>
      <c r="G103" s="393"/>
      <c r="H103" s="393"/>
      <c r="I103" s="393"/>
      <c r="J103" s="393"/>
      <c r="K103" s="393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3"/>
      <c r="W103" s="393"/>
      <c r="X103" s="393"/>
      <c r="Y103" s="393"/>
      <c r="Z103" s="393"/>
      <c r="AA103" s="393"/>
      <c r="AB103" s="393"/>
      <c r="AC103" s="393"/>
      <c r="AD103" s="393"/>
      <c r="AE103" s="393"/>
      <c r="AF103" s="393"/>
      <c r="AG103" s="393"/>
      <c r="AH103" s="393"/>
      <c r="AI103" s="393"/>
      <c r="AJ103" s="393"/>
      <c r="AK103" s="393"/>
      <c r="AL103" s="393"/>
      <c r="AM103" s="393"/>
      <c r="AN103" s="393"/>
      <c r="AO103" s="393"/>
      <c r="AP103" s="393"/>
      <c r="AQ103" s="393"/>
      <c r="AR103" s="393"/>
      <c r="AS103" s="393"/>
      <c r="AT103" s="393"/>
      <c r="AV103" s="37">
        <f t="shared" si="60"/>
        <v>0</v>
      </c>
      <c r="AW103" s="37">
        <f t="shared" si="61"/>
        <v>0</v>
      </c>
      <c r="AX103" s="37">
        <f t="shared" si="62"/>
        <v>0</v>
      </c>
      <c r="AY103" s="37">
        <f t="shared" si="63"/>
        <v>0</v>
      </c>
      <c r="AZ103" s="37">
        <f t="shared" si="64"/>
        <v>0</v>
      </c>
      <c r="BA103" s="37">
        <f t="shared" si="65"/>
        <v>0</v>
      </c>
      <c r="BB103" s="37">
        <f t="shared" si="66"/>
        <v>0</v>
      </c>
      <c r="BC103" s="37">
        <f t="shared" si="67"/>
        <v>0</v>
      </c>
      <c r="BD103" s="38">
        <f t="shared" si="68"/>
        <v>0</v>
      </c>
      <c r="BE103" s="37">
        <f t="shared" si="69"/>
        <v>0</v>
      </c>
      <c r="BF103" s="54">
        <f t="shared" si="59"/>
        <v>0</v>
      </c>
    </row>
    <row r="104" spans="1:58" x14ac:dyDescent="0.25">
      <c r="A104" s="401">
        <v>101</v>
      </c>
      <c r="B104" s="392" t="str">
        <f>METAS!B100</f>
        <v>PORCENTAJE DE NIÑOS 1 AÑO VACUNADOS CON EL 1ER REFUERZO CON VACUNA DPT</v>
      </c>
      <c r="C104" s="387" t="str">
        <f>METAS!D100</f>
        <v>DIT</v>
      </c>
      <c r="D104" s="393"/>
      <c r="E104" s="393"/>
      <c r="F104" s="393"/>
      <c r="G104" s="393"/>
      <c r="H104" s="393"/>
      <c r="I104" s="393"/>
      <c r="J104" s="393"/>
      <c r="K104" s="393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3"/>
      <c r="W104" s="393"/>
      <c r="X104" s="393"/>
      <c r="Y104" s="393"/>
      <c r="Z104" s="393"/>
      <c r="AA104" s="393"/>
      <c r="AB104" s="393"/>
      <c r="AC104" s="393"/>
      <c r="AD104" s="393"/>
      <c r="AE104" s="393"/>
      <c r="AF104" s="393"/>
      <c r="AG104" s="393"/>
      <c r="AH104" s="393"/>
      <c r="AI104" s="393"/>
      <c r="AJ104" s="393"/>
      <c r="AK104" s="393"/>
      <c r="AL104" s="393"/>
      <c r="AM104" s="393"/>
      <c r="AN104" s="393"/>
      <c r="AO104" s="393"/>
      <c r="AP104" s="393"/>
      <c r="AQ104" s="393"/>
      <c r="AR104" s="393"/>
      <c r="AS104" s="393"/>
      <c r="AT104" s="393"/>
      <c r="AV104" s="37">
        <f t="shared" si="60"/>
        <v>0</v>
      </c>
      <c r="AW104" s="37">
        <f t="shared" si="61"/>
        <v>0</v>
      </c>
      <c r="AX104" s="37">
        <f t="shared" si="62"/>
        <v>0</v>
      </c>
      <c r="AY104" s="37">
        <f t="shared" si="63"/>
        <v>0</v>
      </c>
      <c r="AZ104" s="37">
        <f t="shared" si="64"/>
        <v>0</v>
      </c>
      <c r="BA104" s="37">
        <f t="shared" si="65"/>
        <v>0</v>
      </c>
      <c r="BB104" s="37">
        <f t="shared" si="66"/>
        <v>0</v>
      </c>
      <c r="BC104" s="37">
        <f t="shared" si="67"/>
        <v>0</v>
      </c>
      <c r="BD104" s="38">
        <f t="shared" si="68"/>
        <v>0</v>
      </c>
      <c r="BE104" s="37">
        <f t="shared" si="69"/>
        <v>0</v>
      </c>
      <c r="BF104" s="54">
        <f t="shared" si="59"/>
        <v>0</v>
      </c>
    </row>
    <row r="105" spans="1:58" x14ac:dyDescent="0.25">
      <c r="A105" s="401">
        <v>102</v>
      </c>
      <c r="B105" s="392" t="str">
        <f>METAS!B101</f>
        <v>PORCENTAJE DE NIÑOS 4 AÑOS VACUNADOS CON EL 2DO REFUERZO CON VACUNA ANTIPOLIO ORAL (APO)</v>
      </c>
      <c r="C105" s="387" t="str">
        <f>METAS!D101</f>
        <v>DIT</v>
      </c>
      <c r="D105" s="393"/>
      <c r="E105" s="393"/>
      <c r="F105" s="393"/>
      <c r="G105" s="393"/>
      <c r="H105" s="393"/>
      <c r="I105" s="393"/>
      <c r="J105" s="393"/>
      <c r="K105" s="393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3"/>
      <c r="W105" s="393"/>
      <c r="X105" s="393"/>
      <c r="Y105" s="393"/>
      <c r="Z105" s="393"/>
      <c r="AA105" s="393"/>
      <c r="AB105" s="393"/>
      <c r="AC105" s="393"/>
      <c r="AD105" s="393"/>
      <c r="AE105" s="393"/>
      <c r="AF105" s="393"/>
      <c r="AG105" s="393"/>
      <c r="AH105" s="393"/>
      <c r="AI105" s="393"/>
      <c r="AJ105" s="393"/>
      <c r="AK105" s="393"/>
      <c r="AL105" s="393"/>
      <c r="AM105" s="393"/>
      <c r="AN105" s="393"/>
      <c r="AO105" s="393"/>
      <c r="AP105" s="393"/>
      <c r="AQ105" s="393"/>
      <c r="AR105" s="393"/>
      <c r="AS105" s="393"/>
      <c r="AT105" s="393"/>
      <c r="AV105" s="37">
        <f t="shared" si="60"/>
        <v>0</v>
      </c>
      <c r="AW105" s="37">
        <f t="shared" si="61"/>
        <v>0</v>
      </c>
      <c r="AX105" s="37">
        <f t="shared" si="62"/>
        <v>0</v>
      </c>
      <c r="AY105" s="37">
        <f t="shared" si="63"/>
        <v>0</v>
      </c>
      <c r="AZ105" s="37">
        <f t="shared" si="64"/>
        <v>0</v>
      </c>
      <c r="BA105" s="37">
        <f t="shared" si="65"/>
        <v>0</v>
      </c>
      <c r="BB105" s="37">
        <f t="shared" si="66"/>
        <v>0</v>
      </c>
      <c r="BC105" s="37">
        <f t="shared" si="67"/>
        <v>0</v>
      </c>
      <c r="BD105" s="38">
        <f t="shared" si="68"/>
        <v>0</v>
      </c>
      <c r="BE105" s="37">
        <f t="shared" si="69"/>
        <v>0</v>
      </c>
      <c r="BF105" s="54">
        <f t="shared" si="59"/>
        <v>0</v>
      </c>
    </row>
    <row r="106" spans="1:58" x14ac:dyDescent="0.25">
      <c r="A106" s="401">
        <v>103</v>
      </c>
      <c r="B106" s="392" t="str">
        <f>METAS!B102</f>
        <v>PORCENTAJE DE NIÑOS 4 AÑOS VACUNADOS CON EL 2DO REFUERZO CON VACUNA DPT</v>
      </c>
      <c r="C106" s="387" t="str">
        <f>METAS!D102</f>
        <v>DIT</v>
      </c>
      <c r="D106" s="393"/>
      <c r="E106" s="393"/>
      <c r="F106" s="393"/>
      <c r="G106" s="393"/>
      <c r="H106" s="393"/>
      <c r="I106" s="393"/>
      <c r="J106" s="393"/>
      <c r="K106" s="393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3"/>
      <c r="W106" s="393"/>
      <c r="X106" s="393"/>
      <c r="Y106" s="393"/>
      <c r="Z106" s="393"/>
      <c r="AA106" s="393"/>
      <c r="AB106" s="393"/>
      <c r="AC106" s="393"/>
      <c r="AD106" s="393"/>
      <c r="AE106" s="393"/>
      <c r="AF106" s="393"/>
      <c r="AG106" s="393"/>
      <c r="AH106" s="393"/>
      <c r="AI106" s="393"/>
      <c r="AJ106" s="393"/>
      <c r="AK106" s="393"/>
      <c r="AL106" s="393"/>
      <c r="AM106" s="393"/>
      <c r="AN106" s="393"/>
      <c r="AO106" s="393"/>
      <c r="AP106" s="393"/>
      <c r="AQ106" s="393"/>
      <c r="AR106" s="393"/>
      <c r="AS106" s="393"/>
      <c r="AT106" s="393"/>
      <c r="AV106" s="37">
        <f t="shared" si="60"/>
        <v>0</v>
      </c>
      <c r="AW106" s="37">
        <f t="shared" si="61"/>
        <v>0</v>
      </c>
      <c r="AX106" s="37">
        <f t="shared" si="62"/>
        <v>0</v>
      </c>
      <c r="AY106" s="37">
        <f t="shared" si="63"/>
        <v>0</v>
      </c>
      <c r="AZ106" s="37">
        <f t="shared" si="64"/>
        <v>0</v>
      </c>
      <c r="BA106" s="37">
        <f t="shared" si="65"/>
        <v>0</v>
      </c>
      <c r="BB106" s="37">
        <f t="shared" si="66"/>
        <v>0</v>
      </c>
      <c r="BC106" s="37">
        <f t="shared" si="67"/>
        <v>0</v>
      </c>
      <c r="BD106" s="38">
        <f t="shared" si="68"/>
        <v>0</v>
      </c>
      <c r="BE106" s="37">
        <f t="shared" si="69"/>
        <v>0</v>
      </c>
      <c r="BF106" s="54">
        <f t="shared" si="59"/>
        <v>0</v>
      </c>
    </row>
    <row r="107" spans="1:58" x14ac:dyDescent="0.25">
      <c r="A107" s="401">
        <v>104</v>
      </c>
      <c r="B107" s="392" t="str">
        <f>METAS!B103</f>
        <v>PORCENTAJE DE NINOS  VACUNADOS CON 1 DOSIS DE VACUNA CONTRA VPH EN EL 5TO GRADO DE PRIMARIA</v>
      </c>
      <c r="C107" s="387" t="str">
        <f>METAS!D103</f>
        <v>DIT</v>
      </c>
      <c r="D107" s="393"/>
      <c r="E107" s="393"/>
      <c r="F107" s="393"/>
      <c r="G107" s="393"/>
      <c r="H107" s="393"/>
      <c r="I107" s="393"/>
      <c r="J107" s="393"/>
      <c r="K107" s="393"/>
      <c r="L107" s="393"/>
      <c r="M107" s="393"/>
      <c r="N107" s="393"/>
      <c r="O107" s="393"/>
      <c r="P107" s="393"/>
      <c r="Q107" s="393"/>
      <c r="R107" s="393"/>
      <c r="S107" s="393"/>
      <c r="T107" s="393"/>
      <c r="U107" s="393"/>
      <c r="V107" s="393"/>
      <c r="W107" s="393"/>
      <c r="X107" s="393"/>
      <c r="Y107" s="393"/>
      <c r="Z107" s="393"/>
      <c r="AA107" s="393"/>
      <c r="AB107" s="393"/>
      <c r="AC107" s="393"/>
      <c r="AD107" s="393"/>
      <c r="AE107" s="393"/>
      <c r="AF107" s="393"/>
      <c r="AG107" s="393"/>
      <c r="AH107" s="393"/>
      <c r="AI107" s="393"/>
      <c r="AJ107" s="393"/>
      <c r="AK107" s="393"/>
      <c r="AL107" s="393"/>
      <c r="AM107" s="393"/>
      <c r="AN107" s="393"/>
      <c r="AO107" s="393"/>
      <c r="AP107" s="393"/>
      <c r="AQ107" s="393"/>
      <c r="AR107" s="393"/>
      <c r="AS107" s="393"/>
      <c r="AT107" s="393"/>
      <c r="AV107" s="37">
        <f t="shared" si="60"/>
        <v>0</v>
      </c>
      <c r="AW107" s="37">
        <f t="shared" si="61"/>
        <v>0</v>
      </c>
      <c r="AX107" s="37">
        <f t="shared" si="62"/>
        <v>0</v>
      </c>
      <c r="AY107" s="37">
        <f t="shared" si="63"/>
        <v>0</v>
      </c>
      <c r="AZ107" s="37">
        <f t="shared" si="64"/>
        <v>0</v>
      </c>
      <c r="BA107" s="37">
        <f t="shared" si="65"/>
        <v>0</v>
      </c>
      <c r="BB107" s="37">
        <f t="shared" si="66"/>
        <v>0</v>
      </c>
      <c r="BC107" s="37">
        <f t="shared" si="67"/>
        <v>0</v>
      </c>
      <c r="BD107" s="38">
        <f t="shared" si="68"/>
        <v>0</v>
      </c>
      <c r="BE107" s="37">
        <f t="shared" si="69"/>
        <v>0</v>
      </c>
      <c r="BF107" s="54">
        <f t="shared" si="59"/>
        <v>0</v>
      </c>
    </row>
    <row r="108" spans="1:58" x14ac:dyDescent="0.25">
      <c r="A108" s="401">
        <v>105</v>
      </c>
      <c r="B108" s="392" t="str">
        <f>METAS!B104</f>
        <v>PORCENTAJE  DE GESTANTES VACUNADAS CON 1 DOSIS DE VACUNA DTPA</v>
      </c>
      <c r="C108" s="387" t="str">
        <f>METAS!D104</f>
        <v>DIT</v>
      </c>
      <c r="D108" s="393"/>
      <c r="E108" s="393"/>
      <c r="F108" s="393"/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/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/>
      <c r="AS108" s="393"/>
      <c r="AT108" s="393"/>
      <c r="AV108" s="37">
        <f t="shared" si="60"/>
        <v>0</v>
      </c>
      <c r="AW108" s="37">
        <f t="shared" si="61"/>
        <v>0</v>
      </c>
      <c r="AX108" s="37">
        <f t="shared" si="62"/>
        <v>0</v>
      </c>
      <c r="AY108" s="37">
        <f t="shared" si="63"/>
        <v>0</v>
      </c>
      <c r="AZ108" s="37">
        <f t="shared" si="64"/>
        <v>0</v>
      </c>
      <c r="BA108" s="37">
        <f t="shared" si="65"/>
        <v>0</v>
      </c>
      <c r="BB108" s="37">
        <f t="shared" si="66"/>
        <v>0</v>
      </c>
      <c r="BC108" s="37">
        <f t="shared" si="67"/>
        <v>0</v>
      </c>
      <c r="BD108" s="38">
        <f t="shared" si="68"/>
        <v>0</v>
      </c>
      <c r="BE108" s="37">
        <f t="shared" si="69"/>
        <v>0</v>
      </c>
      <c r="BF108" s="54">
        <f t="shared" si="59"/>
        <v>0</v>
      </c>
    </row>
    <row r="109" spans="1:58" x14ac:dyDescent="0.25">
      <c r="A109" s="401">
        <v>106</v>
      </c>
      <c r="B109" s="392" t="str">
        <f>METAS!B105</f>
        <v>PORCENTAJE DE VACUNADOS CON 1 DOSIS CON VACUNA CONTRA LA INFLUENZA, EN LA POBLACIÓN &gt;= 60 AÑOS</v>
      </c>
      <c r="C109" s="387" t="str">
        <f>METAS!D105</f>
        <v>DIT</v>
      </c>
      <c r="D109" s="393"/>
      <c r="E109" s="393"/>
      <c r="F109" s="393"/>
      <c r="G109" s="393"/>
      <c r="H109" s="393"/>
      <c r="I109" s="393"/>
      <c r="J109" s="393"/>
      <c r="K109" s="393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3"/>
      <c r="W109" s="393"/>
      <c r="X109" s="393"/>
      <c r="Y109" s="393"/>
      <c r="Z109" s="393"/>
      <c r="AA109" s="393"/>
      <c r="AB109" s="393"/>
      <c r="AC109" s="393"/>
      <c r="AD109" s="393"/>
      <c r="AE109" s="393"/>
      <c r="AF109" s="393"/>
      <c r="AG109" s="393"/>
      <c r="AH109" s="393"/>
      <c r="AI109" s="393"/>
      <c r="AJ109" s="393"/>
      <c r="AK109" s="393"/>
      <c r="AL109" s="393"/>
      <c r="AM109" s="393"/>
      <c r="AN109" s="393"/>
      <c r="AO109" s="393"/>
      <c r="AP109" s="393"/>
      <c r="AQ109" s="393"/>
      <c r="AR109" s="393"/>
      <c r="AS109" s="393"/>
      <c r="AT109" s="393"/>
      <c r="AV109" s="37">
        <f t="shared" si="60"/>
        <v>0</v>
      </c>
      <c r="AW109" s="37">
        <f t="shared" si="61"/>
        <v>0</v>
      </c>
      <c r="AX109" s="37">
        <f t="shared" si="62"/>
        <v>0</v>
      </c>
      <c r="AY109" s="37">
        <f t="shared" si="63"/>
        <v>0</v>
      </c>
      <c r="AZ109" s="37">
        <f t="shared" si="64"/>
        <v>0</v>
      </c>
      <c r="BA109" s="37">
        <f t="shared" si="65"/>
        <v>0</v>
      </c>
      <c r="BB109" s="37">
        <f t="shared" si="66"/>
        <v>0</v>
      </c>
      <c r="BC109" s="37">
        <f t="shared" si="67"/>
        <v>0</v>
      </c>
      <c r="BD109" s="38">
        <f t="shared" si="68"/>
        <v>0</v>
      </c>
      <c r="BE109" s="37">
        <f t="shared" si="69"/>
        <v>0</v>
      </c>
      <c r="BF109" s="54">
        <f t="shared" si="59"/>
        <v>0</v>
      </c>
    </row>
    <row r="110" spans="1:58" x14ac:dyDescent="0.25">
      <c r="A110" s="401">
        <v>107</v>
      </c>
      <c r="B110" s="392" t="str">
        <f>METAS!B106</f>
        <v>PORCENTAJE DE VACUNADOS CON 1 DOSIS CON VACUNA CONTRA NEUMOCOCO, EN LA POBLACIÓN &gt;= 60 AÑOS</v>
      </c>
      <c r="C110" s="387" t="str">
        <f>METAS!D106</f>
        <v>DIT</v>
      </c>
      <c r="D110" s="393"/>
      <c r="E110" s="393"/>
      <c r="F110" s="393"/>
      <c r="G110" s="393"/>
      <c r="H110" s="393"/>
      <c r="I110" s="393"/>
      <c r="J110" s="393"/>
      <c r="K110" s="393"/>
      <c r="L110" s="393"/>
      <c r="M110" s="393"/>
      <c r="N110" s="393"/>
      <c r="O110" s="393"/>
      <c r="P110" s="393"/>
      <c r="Q110" s="393"/>
      <c r="R110" s="393"/>
      <c r="S110" s="393"/>
      <c r="T110" s="393"/>
      <c r="U110" s="393"/>
      <c r="V110" s="393"/>
      <c r="W110" s="393"/>
      <c r="X110" s="393"/>
      <c r="Y110" s="393"/>
      <c r="Z110" s="393"/>
      <c r="AA110" s="393"/>
      <c r="AB110" s="393"/>
      <c r="AC110" s="393"/>
      <c r="AD110" s="393"/>
      <c r="AE110" s="393"/>
      <c r="AF110" s="393"/>
      <c r="AG110" s="393"/>
      <c r="AH110" s="393"/>
      <c r="AI110" s="393"/>
      <c r="AJ110" s="393"/>
      <c r="AK110" s="393"/>
      <c r="AL110" s="393"/>
      <c r="AM110" s="393"/>
      <c r="AN110" s="393"/>
      <c r="AO110" s="393"/>
      <c r="AP110" s="393"/>
      <c r="AQ110" s="393"/>
      <c r="AR110" s="393"/>
      <c r="AS110" s="393"/>
      <c r="AT110" s="393"/>
      <c r="AV110" s="37">
        <f t="shared" si="60"/>
        <v>0</v>
      </c>
      <c r="AW110" s="37">
        <f t="shared" si="61"/>
        <v>0</v>
      </c>
      <c r="AX110" s="37">
        <f t="shared" si="62"/>
        <v>0</v>
      </c>
      <c r="AY110" s="37">
        <f t="shared" si="63"/>
        <v>0</v>
      </c>
      <c r="AZ110" s="37">
        <f t="shared" si="64"/>
        <v>0</v>
      </c>
      <c r="BA110" s="37">
        <f t="shared" si="65"/>
        <v>0</v>
      </c>
      <c r="BB110" s="37">
        <f t="shared" si="66"/>
        <v>0</v>
      </c>
      <c r="BC110" s="37">
        <f t="shared" si="67"/>
        <v>0</v>
      </c>
      <c r="BD110" s="38">
        <f t="shared" si="68"/>
        <v>0</v>
      </c>
      <c r="BE110" s="37">
        <f t="shared" si="69"/>
        <v>0</v>
      </c>
      <c r="BF110" s="54">
        <f t="shared" si="59"/>
        <v>0</v>
      </c>
    </row>
    <row r="111" spans="1:58" x14ac:dyDescent="0.25">
      <c r="A111" s="401">
        <v>108</v>
      </c>
      <c r="B111" s="397" t="str">
        <f>METAS!B107</f>
        <v>PORCENTAJE DE NIÑOS  MENORES DE 5 AÑOS  DE EDAD CON DCI (PATRÓN DE  REFERENCIA  OMS).</v>
      </c>
      <c r="C111" s="390" t="str">
        <f>METAS!D107</f>
        <v>NUTRICIÓN</v>
      </c>
      <c r="D111" s="398"/>
      <c r="E111" s="398"/>
      <c r="F111" s="398"/>
      <c r="G111" s="398"/>
      <c r="H111" s="398"/>
      <c r="I111" s="398"/>
      <c r="J111" s="398"/>
      <c r="K111" s="398"/>
      <c r="L111" s="398"/>
      <c r="M111" s="398"/>
      <c r="N111" s="398"/>
      <c r="O111" s="398"/>
      <c r="P111" s="398"/>
      <c r="Q111" s="398"/>
      <c r="R111" s="398"/>
      <c r="S111" s="398"/>
      <c r="T111" s="398"/>
      <c r="U111" s="398"/>
      <c r="V111" s="398"/>
      <c r="W111" s="398"/>
      <c r="X111" s="398"/>
      <c r="Y111" s="398"/>
      <c r="Z111" s="398"/>
      <c r="AA111" s="398"/>
      <c r="AB111" s="398"/>
      <c r="AC111" s="398"/>
      <c r="AD111" s="398"/>
      <c r="AE111" s="398"/>
      <c r="AF111" s="398"/>
      <c r="AG111" s="398"/>
      <c r="AH111" s="398"/>
      <c r="AI111" s="398"/>
      <c r="AJ111" s="398"/>
      <c r="AK111" s="398"/>
      <c r="AL111" s="398"/>
      <c r="AM111" s="398"/>
      <c r="AN111" s="398"/>
      <c r="AO111" s="398"/>
      <c r="AP111" s="398"/>
      <c r="AQ111" s="398"/>
      <c r="AR111" s="398"/>
      <c r="AS111" s="398"/>
      <c r="AT111" s="398"/>
      <c r="AV111" s="395">
        <f t="shared" si="49"/>
        <v>0</v>
      </c>
      <c r="AW111" s="395">
        <f t="shared" si="50"/>
        <v>0</v>
      </c>
      <c r="AX111" s="395">
        <f t="shared" si="51"/>
        <v>0</v>
      </c>
      <c r="AY111" s="395">
        <f t="shared" si="52"/>
        <v>0</v>
      </c>
      <c r="AZ111" s="395">
        <f t="shared" si="53"/>
        <v>0</v>
      </c>
      <c r="BA111" s="395">
        <f t="shared" si="54"/>
        <v>0</v>
      </c>
      <c r="BB111" s="395">
        <f t="shared" si="55"/>
        <v>0</v>
      </c>
      <c r="BC111" s="395">
        <f t="shared" si="56"/>
        <v>0</v>
      </c>
      <c r="BD111" s="396">
        <f t="shared" si="57"/>
        <v>0</v>
      </c>
      <c r="BE111" s="395">
        <f t="shared" si="58"/>
        <v>0</v>
      </c>
      <c r="BF111" s="54">
        <f t="shared" si="59"/>
        <v>0</v>
      </c>
    </row>
    <row r="112" spans="1:58" x14ac:dyDescent="0.25">
      <c r="A112" s="401">
        <v>109</v>
      </c>
      <c r="B112" s="397" t="str">
        <f>METAS!B108</f>
        <v>PORCENTAJE DE NIÑOS DE 6 A 35 MESES  DE EDAD CON AMENIA (PATRÓN DE  REFERENCIA  OMS).</v>
      </c>
      <c r="C112" s="390" t="str">
        <f>METAS!D108</f>
        <v>NUTRICIÓN</v>
      </c>
      <c r="D112" s="398"/>
      <c r="E112" s="398"/>
      <c r="F112" s="398"/>
      <c r="G112" s="398"/>
      <c r="H112" s="398"/>
      <c r="I112" s="398"/>
      <c r="J112" s="398"/>
      <c r="K112" s="398"/>
      <c r="L112" s="398"/>
      <c r="M112" s="398"/>
      <c r="N112" s="398"/>
      <c r="O112" s="398"/>
      <c r="P112" s="398"/>
      <c r="Q112" s="398"/>
      <c r="R112" s="398"/>
      <c r="S112" s="398"/>
      <c r="T112" s="398"/>
      <c r="U112" s="398"/>
      <c r="V112" s="398"/>
      <c r="W112" s="398"/>
      <c r="X112" s="398"/>
      <c r="Y112" s="398"/>
      <c r="Z112" s="398"/>
      <c r="AA112" s="398"/>
      <c r="AB112" s="398"/>
      <c r="AC112" s="398"/>
      <c r="AD112" s="398"/>
      <c r="AE112" s="398"/>
      <c r="AF112" s="398"/>
      <c r="AG112" s="398"/>
      <c r="AH112" s="398"/>
      <c r="AI112" s="398"/>
      <c r="AJ112" s="398"/>
      <c r="AK112" s="398"/>
      <c r="AL112" s="398"/>
      <c r="AM112" s="398"/>
      <c r="AN112" s="398"/>
      <c r="AO112" s="398"/>
      <c r="AP112" s="398"/>
      <c r="AQ112" s="398"/>
      <c r="AR112" s="398"/>
      <c r="AS112" s="398"/>
      <c r="AT112" s="398"/>
      <c r="AV112" s="395">
        <f t="shared" ref="AV112:AV134" si="70">SUM(D112)</f>
        <v>0</v>
      </c>
      <c r="AW112" s="395">
        <f t="shared" ref="AW112:AW134" si="71">+E112</f>
        <v>0</v>
      </c>
      <c r="AX112" s="395">
        <f t="shared" ref="AX112:AX134" si="72">+SUM(G112:P112)</f>
        <v>0</v>
      </c>
      <c r="AY112" s="395">
        <f t="shared" ref="AY112:AY134" si="73">+SUM(Q112:S112)</f>
        <v>0</v>
      </c>
      <c r="AZ112" s="395">
        <f t="shared" ref="AZ112:AZ134" si="74">+SUM(T112:W112)</f>
        <v>0</v>
      </c>
      <c r="BA112" s="395">
        <f t="shared" ref="BA112:BA134" si="75">+SUM(X112:AC112)</f>
        <v>0</v>
      </c>
      <c r="BB112" s="395">
        <f t="shared" ref="BB112:BB134" si="76">+SUM(AD112:AH112)</f>
        <v>0</v>
      </c>
      <c r="BC112" s="395">
        <f t="shared" ref="BC112:BC134" si="77">+SUM(AJ112:AL112)</f>
        <v>0</v>
      </c>
      <c r="BD112" s="396">
        <f t="shared" ref="BD112:BD134" si="78">+SUM(AM112:AP112)</f>
        <v>0</v>
      </c>
      <c r="BE112" s="395">
        <f t="shared" ref="BE112:BE134" si="79">+SUM(AQ112:AT112)</f>
        <v>0</v>
      </c>
      <c r="BF112" s="54">
        <f t="shared" si="59"/>
        <v>0</v>
      </c>
    </row>
    <row r="113" spans="1:58" x14ac:dyDescent="0.25">
      <c r="A113" s="401">
        <v>110</v>
      </c>
      <c r="B113" s="397" t="str">
        <f>METAS!B109</f>
        <v>PORCENTAJE DE NIÑOS DE 4 MESES QUE  INICIAN SUMPLEMENTACIÓN CON HIERRO EN GOTAS</v>
      </c>
      <c r="C113" s="390" t="str">
        <f>METAS!D109</f>
        <v>NUTRICIÓN</v>
      </c>
      <c r="D113" s="398"/>
      <c r="E113" s="398"/>
      <c r="F113" s="398"/>
      <c r="G113" s="398"/>
      <c r="H113" s="398"/>
      <c r="I113" s="398"/>
      <c r="J113" s="398"/>
      <c r="K113" s="398"/>
      <c r="L113" s="398"/>
      <c r="M113" s="398"/>
      <c r="N113" s="398"/>
      <c r="O113" s="398"/>
      <c r="P113" s="398"/>
      <c r="Q113" s="398"/>
      <c r="R113" s="398"/>
      <c r="S113" s="398"/>
      <c r="T113" s="398"/>
      <c r="U113" s="398"/>
      <c r="V113" s="398"/>
      <c r="W113" s="398"/>
      <c r="X113" s="398"/>
      <c r="Y113" s="398"/>
      <c r="Z113" s="398"/>
      <c r="AA113" s="398"/>
      <c r="AB113" s="398"/>
      <c r="AC113" s="398"/>
      <c r="AD113" s="398"/>
      <c r="AE113" s="398"/>
      <c r="AF113" s="398"/>
      <c r="AG113" s="398"/>
      <c r="AH113" s="398"/>
      <c r="AI113" s="398"/>
      <c r="AJ113" s="398"/>
      <c r="AK113" s="398"/>
      <c r="AL113" s="398"/>
      <c r="AM113" s="398"/>
      <c r="AN113" s="398"/>
      <c r="AO113" s="398"/>
      <c r="AP113" s="398"/>
      <c r="AQ113" s="398"/>
      <c r="AR113" s="398"/>
      <c r="AS113" s="398"/>
      <c r="AT113" s="398"/>
      <c r="AV113" s="395">
        <f t="shared" si="70"/>
        <v>0</v>
      </c>
      <c r="AW113" s="395">
        <f t="shared" si="71"/>
        <v>0</v>
      </c>
      <c r="AX113" s="395">
        <f t="shared" si="72"/>
        <v>0</v>
      </c>
      <c r="AY113" s="395">
        <f t="shared" si="73"/>
        <v>0</v>
      </c>
      <c r="AZ113" s="395">
        <f t="shared" si="74"/>
        <v>0</v>
      </c>
      <c r="BA113" s="395">
        <f t="shared" si="75"/>
        <v>0</v>
      </c>
      <c r="BB113" s="395">
        <f t="shared" si="76"/>
        <v>0</v>
      </c>
      <c r="BC113" s="395">
        <f t="shared" si="77"/>
        <v>0</v>
      </c>
      <c r="BD113" s="396">
        <f t="shared" si="78"/>
        <v>0</v>
      </c>
      <c r="BE113" s="395">
        <f t="shared" si="79"/>
        <v>0</v>
      </c>
      <c r="BF113" s="54">
        <f t="shared" si="59"/>
        <v>0</v>
      </c>
    </row>
    <row r="114" spans="1:58" x14ac:dyDescent="0.25">
      <c r="A114" s="401">
        <v>111</v>
      </c>
      <c r="B114" s="397" t="str">
        <f>METAS!B110</f>
        <v>PORCENTAJE DE NIÑAS/NIÑOS DE 12 MESES DE EDAD QUE RECIBIERON  SUPLEMENTACIÓN PREVENTIVA  (TA)</v>
      </c>
      <c r="C114" s="390" t="str">
        <f>METAS!D110</f>
        <v>NUTRICIÓN</v>
      </c>
      <c r="D114" s="398"/>
      <c r="E114" s="398"/>
      <c r="F114" s="398"/>
      <c r="G114" s="398"/>
      <c r="H114" s="398"/>
      <c r="I114" s="398"/>
      <c r="J114" s="398"/>
      <c r="K114" s="398"/>
      <c r="L114" s="398"/>
      <c r="M114" s="398"/>
      <c r="N114" s="398"/>
      <c r="O114" s="398"/>
      <c r="P114" s="398"/>
      <c r="Q114" s="398"/>
      <c r="R114" s="398"/>
      <c r="S114" s="398"/>
      <c r="T114" s="398"/>
      <c r="U114" s="398"/>
      <c r="V114" s="398"/>
      <c r="W114" s="398"/>
      <c r="X114" s="398"/>
      <c r="Y114" s="398"/>
      <c r="Z114" s="398"/>
      <c r="AA114" s="398"/>
      <c r="AB114" s="398"/>
      <c r="AC114" s="398"/>
      <c r="AD114" s="398"/>
      <c r="AE114" s="398"/>
      <c r="AF114" s="398"/>
      <c r="AG114" s="398"/>
      <c r="AH114" s="398"/>
      <c r="AI114" s="398"/>
      <c r="AJ114" s="398"/>
      <c r="AK114" s="398"/>
      <c r="AL114" s="398"/>
      <c r="AM114" s="398"/>
      <c r="AN114" s="398"/>
      <c r="AO114" s="398"/>
      <c r="AP114" s="398"/>
      <c r="AQ114" s="398"/>
      <c r="AR114" s="398"/>
      <c r="AS114" s="398"/>
      <c r="AT114" s="398"/>
      <c r="AV114" s="395">
        <f t="shared" si="70"/>
        <v>0</v>
      </c>
      <c r="AW114" s="395">
        <f t="shared" si="71"/>
        <v>0</v>
      </c>
      <c r="AX114" s="395">
        <f t="shared" si="72"/>
        <v>0</v>
      </c>
      <c r="AY114" s="395">
        <f t="shared" si="73"/>
        <v>0</v>
      </c>
      <c r="AZ114" s="395">
        <f t="shared" si="74"/>
        <v>0</v>
      </c>
      <c r="BA114" s="395">
        <f t="shared" si="75"/>
        <v>0</v>
      </c>
      <c r="BB114" s="395">
        <f t="shared" si="76"/>
        <v>0</v>
      </c>
      <c r="BC114" s="395">
        <f t="shared" si="77"/>
        <v>0</v>
      </c>
      <c r="BD114" s="396">
        <f t="shared" si="78"/>
        <v>0</v>
      </c>
      <c r="BE114" s="395">
        <f t="shared" si="79"/>
        <v>0</v>
      </c>
      <c r="BF114" s="54">
        <f t="shared" si="59"/>
        <v>0</v>
      </c>
    </row>
    <row r="115" spans="1:58" x14ac:dyDescent="0.25">
      <c r="A115" s="401">
        <v>112</v>
      </c>
      <c r="B115" s="397" t="str">
        <f>METAS!B111</f>
        <v>PORCENTAJE DE NIÑAS/NIÑOS  DE 24 MESES DE EDAD  QUE RECIBIERON SUPLEMENTACION PREVENTIVA (TA)</v>
      </c>
      <c r="C115" s="390" t="str">
        <f>METAS!D111</f>
        <v>NUTRICIÓN</v>
      </c>
      <c r="D115" s="398"/>
      <c r="E115" s="398"/>
      <c r="F115" s="398"/>
      <c r="G115" s="398"/>
      <c r="H115" s="398"/>
      <c r="I115" s="398"/>
      <c r="J115" s="398"/>
      <c r="K115" s="398"/>
      <c r="L115" s="398"/>
      <c r="M115" s="398"/>
      <c r="N115" s="398"/>
      <c r="O115" s="398"/>
      <c r="P115" s="398"/>
      <c r="Q115" s="398"/>
      <c r="R115" s="398"/>
      <c r="S115" s="398"/>
      <c r="T115" s="398"/>
      <c r="U115" s="398"/>
      <c r="V115" s="398"/>
      <c r="W115" s="398"/>
      <c r="X115" s="398"/>
      <c r="Y115" s="398"/>
      <c r="Z115" s="398"/>
      <c r="AA115" s="398"/>
      <c r="AB115" s="398"/>
      <c r="AC115" s="398"/>
      <c r="AD115" s="398"/>
      <c r="AE115" s="398"/>
      <c r="AF115" s="398"/>
      <c r="AG115" s="398"/>
      <c r="AH115" s="398"/>
      <c r="AI115" s="398"/>
      <c r="AJ115" s="398"/>
      <c r="AK115" s="398"/>
      <c r="AL115" s="398"/>
      <c r="AM115" s="398"/>
      <c r="AN115" s="398"/>
      <c r="AO115" s="398"/>
      <c r="AP115" s="398"/>
      <c r="AQ115" s="398"/>
      <c r="AR115" s="398"/>
      <c r="AS115" s="398"/>
      <c r="AT115" s="398"/>
      <c r="AV115" s="395">
        <f t="shared" si="70"/>
        <v>0</v>
      </c>
      <c r="AW115" s="395">
        <f t="shared" si="71"/>
        <v>0</v>
      </c>
      <c r="AX115" s="395">
        <f t="shared" si="72"/>
        <v>0</v>
      </c>
      <c r="AY115" s="395">
        <f t="shared" si="73"/>
        <v>0</v>
      </c>
      <c r="AZ115" s="395">
        <f t="shared" si="74"/>
        <v>0</v>
      </c>
      <c r="BA115" s="395">
        <f t="shared" si="75"/>
        <v>0</v>
      </c>
      <c r="BB115" s="395">
        <f t="shared" si="76"/>
        <v>0</v>
      </c>
      <c r="BC115" s="395">
        <f t="shared" si="77"/>
        <v>0</v>
      </c>
      <c r="BD115" s="396">
        <f t="shared" si="78"/>
        <v>0</v>
      </c>
      <c r="BE115" s="395">
        <f t="shared" si="79"/>
        <v>0</v>
      </c>
      <c r="BF115" s="54">
        <f t="shared" si="59"/>
        <v>0</v>
      </c>
    </row>
    <row r="116" spans="1:58" x14ac:dyDescent="0.25">
      <c r="A116" s="401">
        <v>113</v>
      </c>
      <c r="B116" s="397" t="str">
        <f>METAS!B112</f>
        <v>PORCENTAJE DE NIÑOS/NIÑAS MENORES DE 36 MESES CON SUPLEMENTACION PREVENTIVA (TA)</v>
      </c>
      <c r="C116" s="390" t="str">
        <f>METAS!D112</f>
        <v>NUTRICIÓN</v>
      </c>
      <c r="D116" s="398"/>
      <c r="E116" s="398"/>
      <c r="F116" s="398"/>
      <c r="G116" s="398"/>
      <c r="H116" s="398"/>
      <c r="I116" s="398"/>
      <c r="J116" s="398"/>
      <c r="K116" s="398"/>
      <c r="L116" s="398"/>
      <c r="M116" s="398"/>
      <c r="N116" s="398"/>
      <c r="O116" s="398"/>
      <c r="P116" s="398"/>
      <c r="Q116" s="398"/>
      <c r="R116" s="398"/>
      <c r="S116" s="398"/>
      <c r="T116" s="398"/>
      <c r="U116" s="398"/>
      <c r="V116" s="398"/>
      <c r="W116" s="398"/>
      <c r="X116" s="398"/>
      <c r="Y116" s="398"/>
      <c r="Z116" s="398"/>
      <c r="AA116" s="398"/>
      <c r="AB116" s="398"/>
      <c r="AC116" s="398"/>
      <c r="AD116" s="398"/>
      <c r="AE116" s="398"/>
      <c r="AF116" s="398"/>
      <c r="AG116" s="398"/>
      <c r="AH116" s="398"/>
      <c r="AI116" s="398"/>
      <c r="AJ116" s="398"/>
      <c r="AK116" s="398"/>
      <c r="AL116" s="398"/>
      <c r="AM116" s="398"/>
      <c r="AN116" s="398"/>
      <c r="AO116" s="398"/>
      <c r="AP116" s="398"/>
      <c r="AQ116" s="398"/>
      <c r="AR116" s="398"/>
      <c r="AS116" s="398"/>
      <c r="AT116" s="398"/>
      <c r="AV116" s="395">
        <f t="shared" si="70"/>
        <v>0</v>
      </c>
      <c r="AW116" s="395">
        <f t="shared" si="71"/>
        <v>0</v>
      </c>
      <c r="AX116" s="395">
        <f t="shared" si="72"/>
        <v>0</v>
      </c>
      <c r="AY116" s="395">
        <f t="shared" si="73"/>
        <v>0</v>
      </c>
      <c r="AZ116" s="395">
        <f t="shared" si="74"/>
        <v>0</v>
      </c>
      <c r="BA116" s="395">
        <f t="shared" si="75"/>
        <v>0</v>
      </c>
      <c r="BB116" s="395">
        <f t="shared" si="76"/>
        <v>0</v>
      </c>
      <c r="BC116" s="395">
        <f t="shared" si="77"/>
        <v>0</v>
      </c>
      <c r="BD116" s="396">
        <f t="shared" si="78"/>
        <v>0</v>
      </c>
      <c r="BE116" s="395">
        <f t="shared" si="79"/>
        <v>0</v>
      </c>
      <c r="BF116" s="54">
        <f t="shared" si="59"/>
        <v>0</v>
      </c>
    </row>
    <row r="117" spans="1:58" x14ac:dyDescent="0.25">
      <c r="A117" s="401">
        <v>114</v>
      </c>
      <c r="B117" s="397" t="str">
        <f>METAS!B113</f>
        <v>PORCENTAJE DE NIÑOS MENORES DE UN AÑO  ( 6 A 11 MESES) CON  SUPLEMENTO DE VITAMINA A</v>
      </c>
      <c r="C117" s="390" t="str">
        <f>METAS!D113</f>
        <v>NUTRICIÓN</v>
      </c>
      <c r="D117" s="398"/>
      <c r="E117" s="398"/>
      <c r="F117" s="398"/>
      <c r="G117" s="398"/>
      <c r="H117" s="398"/>
      <c r="I117" s="398"/>
      <c r="J117" s="398"/>
      <c r="K117" s="398"/>
      <c r="L117" s="398"/>
      <c r="M117" s="398"/>
      <c r="N117" s="398"/>
      <c r="O117" s="398"/>
      <c r="P117" s="398"/>
      <c r="Q117" s="398"/>
      <c r="R117" s="398"/>
      <c r="S117" s="398"/>
      <c r="T117" s="398"/>
      <c r="U117" s="398"/>
      <c r="V117" s="398"/>
      <c r="W117" s="398"/>
      <c r="X117" s="398"/>
      <c r="Y117" s="398"/>
      <c r="Z117" s="398"/>
      <c r="AA117" s="398"/>
      <c r="AB117" s="398"/>
      <c r="AC117" s="398"/>
      <c r="AD117" s="398"/>
      <c r="AE117" s="398"/>
      <c r="AF117" s="398"/>
      <c r="AG117" s="398"/>
      <c r="AH117" s="398"/>
      <c r="AI117" s="398"/>
      <c r="AJ117" s="398"/>
      <c r="AK117" s="398"/>
      <c r="AL117" s="398"/>
      <c r="AM117" s="398"/>
      <c r="AN117" s="398"/>
      <c r="AO117" s="398"/>
      <c r="AP117" s="398"/>
      <c r="AQ117" s="398"/>
      <c r="AR117" s="398"/>
      <c r="AS117" s="398"/>
      <c r="AT117" s="398"/>
      <c r="AV117" s="395">
        <f t="shared" si="70"/>
        <v>0</v>
      </c>
      <c r="AW117" s="395">
        <f t="shared" si="71"/>
        <v>0</v>
      </c>
      <c r="AX117" s="395">
        <f t="shared" si="72"/>
        <v>0</v>
      </c>
      <c r="AY117" s="395">
        <f t="shared" si="73"/>
        <v>0</v>
      </c>
      <c r="AZ117" s="395">
        <f t="shared" si="74"/>
        <v>0</v>
      </c>
      <c r="BA117" s="395">
        <f t="shared" si="75"/>
        <v>0</v>
      </c>
      <c r="BB117" s="395">
        <f t="shared" si="76"/>
        <v>0</v>
      </c>
      <c r="BC117" s="395">
        <f t="shared" si="77"/>
        <v>0</v>
      </c>
      <c r="BD117" s="396">
        <f t="shared" si="78"/>
        <v>0</v>
      </c>
      <c r="BE117" s="395">
        <f t="shared" si="79"/>
        <v>0</v>
      </c>
      <c r="BF117" s="54">
        <f t="shared" si="59"/>
        <v>0</v>
      </c>
    </row>
    <row r="118" spans="1:58" x14ac:dyDescent="0.25">
      <c r="A118" s="401">
        <v>115</v>
      </c>
      <c r="B118" s="397" t="str">
        <f>METAS!B114</f>
        <v xml:space="preserve">PORCENTAJE DE NIÑOS  DE 12 A 59 MESES CON  SUPLEMENTO DE VITAMINA A  </v>
      </c>
      <c r="C118" s="390" t="str">
        <f>METAS!D114</f>
        <v>NUTRICIÓN</v>
      </c>
      <c r="D118" s="398"/>
      <c r="E118" s="398"/>
      <c r="F118" s="398"/>
      <c r="G118" s="398"/>
      <c r="H118" s="398"/>
      <c r="I118" s="398"/>
      <c r="J118" s="398"/>
      <c r="K118" s="398"/>
      <c r="L118" s="398"/>
      <c r="M118" s="398"/>
      <c r="N118" s="398"/>
      <c r="O118" s="398"/>
      <c r="P118" s="398"/>
      <c r="Q118" s="398"/>
      <c r="R118" s="398"/>
      <c r="S118" s="398"/>
      <c r="T118" s="398"/>
      <c r="U118" s="398"/>
      <c r="V118" s="398"/>
      <c r="W118" s="398"/>
      <c r="X118" s="398"/>
      <c r="Y118" s="398"/>
      <c r="Z118" s="398"/>
      <c r="AA118" s="398"/>
      <c r="AB118" s="398"/>
      <c r="AC118" s="398"/>
      <c r="AD118" s="398"/>
      <c r="AE118" s="398"/>
      <c r="AF118" s="398"/>
      <c r="AG118" s="398"/>
      <c r="AH118" s="398"/>
      <c r="AI118" s="398"/>
      <c r="AJ118" s="398"/>
      <c r="AK118" s="398"/>
      <c r="AL118" s="398"/>
      <c r="AM118" s="398"/>
      <c r="AN118" s="398"/>
      <c r="AO118" s="398"/>
      <c r="AP118" s="398"/>
      <c r="AQ118" s="398"/>
      <c r="AR118" s="398"/>
      <c r="AS118" s="398"/>
      <c r="AT118" s="398"/>
      <c r="AV118" s="395">
        <f t="shared" si="70"/>
        <v>0</v>
      </c>
      <c r="AW118" s="395">
        <f t="shared" si="71"/>
        <v>0</v>
      </c>
      <c r="AX118" s="395">
        <f t="shared" si="72"/>
        <v>0</v>
      </c>
      <c r="AY118" s="395">
        <f t="shared" si="73"/>
        <v>0</v>
      </c>
      <c r="AZ118" s="395">
        <f t="shared" si="74"/>
        <v>0</v>
      </c>
      <c r="BA118" s="395">
        <f t="shared" si="75"/>
        <v>0</v>
      </c>
      <c r="BB118" s="395">
        <f t="shared" si="76"/>
        <v>0</v>
      </c>
      <c r="BC118" s="395">
        <f t="shared" si="77"/>
        <v>0</v>
      </c>
      <c r="BD118" s="396">
        <f t="shared" si="78"/>
        <v>0</v>
      </c>
      <c r="BE118" s="395">
        <f t="shared" si="79"/>
        <v>0</v>
      </c>
      <c r="BF118" s="54">
        <f t="shared" si="59"/>
        <v>0</v>
      </c>
    </row>
    <row r="119" spans="1:58" x14ac:dyDescent="0.25">
      <c r="A119" s="401">
        <v>116</v>
      </c>
      <c r="B119" s="397" t="str">
        <f>METAS!B115</f>
        <v>PORCENTAJE DE NIÑOS &lt; 5 AÑOS CON SUPLEMENTO DE VITAMINA A</v>
      </c>
      <c r="C119" s="390" t="str">
        <f>METAS!D115</f>
        <v>NUTRICIÓN</v>
      </c>
      <c r="D119" s="398"/>
      <c r="E119" s="398"/>
      <c r="F119" s="398"/>
      <c r="G119" s="398"/>
      <c r="H119" s="398"/>
      <c r="I119" s="398"/>
      <c r="J119" s="398"/>
      <c r="K119" s="398"/>
      <c r="L119" s="398"/>
      <c r="M119" s="398"/>
      <c r="N119" s="398"/>
      <c r="O119" s="398"/>
      <c r="P119" s="398"/>
      <c r="Q119" s="398"/>
      <c r="R119" s="398"/>
      <c r="S119" s="398"/>
      <c r="T119" s="398"/>
      <c r="U119" s="398"/>
      <c r="V119" s="398"/>
      <c r="W119" s="398"/>
      <c r="X119" s="398"/>
      <c r="Y119" s="398"/>
      <c r="Z119" s="398"/>
      <c r="AA119" s="398"/>
      <c r="AB119" s="398"/>
      <c r="AC119" s="398"/>
      <c r="AD119" s="398"/>
      <c r="AE119" s="398"/>
      <c r="AF119" s="398"/>
      <c r="AG119" s="398"/>
      <c r="AH119" s="398"/>
      <c r="AI119" s="398"/>
      <c r="AJ119" s="398"/>
      <c r="AK119" s="398"/>
      <c r="AL119" s="398"/>
      <c r="AM119" s="398"/>
      <c r="AN119" s="398"/>
      <c r="AO119" s="398"/>
      <c r="AP119" s="398"/>
      <c r="AQ119" s="398"/>
      <c r="AR119" s="398"/>
      <c r="AS119" s="398"/>
      <c r="AT119" s="398"/>
      <c r="AV119" s="395">
        <f t="shared" si="70"/>
        <v>0</v>
      </c>
      <c r="AW119" s="395">
        <f t="shared" si="71"/>
        <v>0</v>
      </c>
      <c r="AX119" s="395">
        <f t="shared" si="72"/>
        <v>0</v>
      </c>
      <c r="AY119" s="395">
        <f t="shared" si="73"/>
        <v>0</v>
      </c>
      <c r="AZ119" s="395">
        <f t="shared" si="74"/>
        <v>0</v>
      </c>
      <c r="BA119" s="395">
        <f t="shared" si="75"/>
        <v>0</v>
      </c>
      <c r="BB119" s="395">
        <f t="shared" si="76"/>
        <v>0</v>
      </c>
      <c r="BC119" s="395">
        <f t="shared" si="77"/>
        <v>0</v>
      </c>
      <c r="BD119" s="396">
        <f t="shared" si="78"/>
        <v>0</v>
      </c>
      <c r="BE119" s="395">
        <f t="shared" si="79"/>
        <v>0</v>
      </c>
      <c r="BF119" s="54">
        <f t="shared" si="59"/>
        <v>0</v>
      </c>
    </row>
    <row r="120" spans="1:58" x14ac:dyDescent="0.25">
      <c r="A120" s="401">
        <v>117</v>
      </c>
      <c r="B120" s="397" t="str">
        <f>METAS!B116</f>
        <v>PORCENTAJE DE NIÑOS MENORES DE 12 MESES DE EDAD CON DOSAJE DE HEMOGLOBINA</v>
      </c>
      <c r="C120" s="390" t="str">
        <f>METAS!D116</f>
        <v>NUTRICIÓN</v>
      </c>
      <c r="D120" s="398"/>
      <c r="E120" s="398"/>
      <c r="F120" s="398"/>
      <c r="G120" s="398"/>
      <c r="H120" s="398"/>
      <c r="I120" s="398"/>
      <c r="J120" s="398"/>
      <c r="K120" s="398"/>
      <c r="L120" s="398"/>
      <c r="M120" s="398"/>
      <c r="N120" s="398"/>
      <c r="O120" s="398"/>
      <c r="P120" s="398"/>
      <c r="Q120" s="398"/>
      <c r="R120" s="398"/>
      <c r="S120" s="398"/>
      <c r="T120" s="398"/>
      <c r="U120" s="398"/>
      <c r="V120" s="398"/>
      <c r="W120" s="398"/>
      <c r="X120" s="398"/>
      <c r="Y120" s="398"/>
      <c r="Z120" s="398"/>
      <c r="AA120" s="398"/>
      <c r="AB120" s="398"/>
      <c r="AC120" s="398"/>
      <c r="AD120" s="398"/>
      <c r="AE120" s="398"/>
      <c r="AF120" s="398"/>
      <c r="AG120" s="398"/>
      <c r="AH120" s="398"/>
      <c r="AI120" s="398"/>
      <c r="AJ120" s="398"/>
      <c r="AK120" s="398"/>
      <c r="AL120" s="398"/>
      <c r="AM120" s="398"/>
      <c r="AN120" s="398"/>
      <c r="AO120" s="398"/>
      <c r="AP120" s="398"/>
      <c r="AQ120" s="398"/>
      <c r="AR120" s="398"/>
      <c r="AS120" s="398"/>
      <c r="AT120" s="398"/>
      <c r="AV120" s="395">
        <f t="shared" si="70"/>
        <v>0</v>
      </c>
      <c r="AW120" s="395">
        <f t="shared" si="71"/>
        <v>0</v>
      </c>
      <c r="AX120" s="395">
        <f t="shared" si="72"/>
        <v>0</v>
      </c>
      <c r="AY120" s="395">
        <f t="shared" si="73"/>
        <v>0</v>
      </c>
      <c r="AZ120" s="395">
        <f t="shared" si="74"/>
        <v>0</v>
      </c>
      <c r="BA120" s="395">
        <f t="shared" si="75"/>
        <v>0</v>
      </c>
      <c r="BB120" s="395">
        <f t="shared" si="76"/>
        <v>0</v>
      </c>
      <c r="BC120" s="395">
        <f t="shared" si="77"/>
        <v>0</v>
      </c>
      <c r="BD120" s="396">
        <f t="shared" si="78"/>
        <v>0</v>
      </c>
      <c r="BE120" s="395">
        <f t="shared" si="79"/>
        <v>0</v>
      </c>
      <c r="BF120" s="54">
        <f t="shared" si="59"/>
        <v>0</v>
      </c>
    </row>
    <row r="121" spans="1:58" x14ac:dyDescent="0.25">
      <c r="A121" s="401">
        <v>118</v>
      </c>
      <c r="B121" s="397" t="str">
        <f>METAS!B117</f>
        <v>PORCENTAJE DE NIÑOS DE 12 A 23 MESES DE EDAD CON DOSAJE DE HEMOGLOBINA</v>
      </c>
      <c r="C121" s="390" t="str">
        <f>METAS!D117</f>
        <v>NUTRICIÓN</v>
      </c>
      <c r="D121" s="398"/>
      <c r="E121" s="398"/>
      <c r="F121" s="398"/>
      <c r="G121" s="398"/>
      <c r="H121" s="398"/>
      <c r="I121" s="398"/>
      <c r="J121" s="398"/>
      <c r="K121" s="398"/>
      <c r="L121" s="398"/>
      <c r="M121" s="398"/>
      <c r="N121" s="398"/>
      <c r="O121" s="398"/>
      <c r="P121" s="398"/>
      <c r="Q121" s="398"/>
      <c r="R121" s="398"/>
      <c r="S121" s="398"/>
      <c r="T121" s="398"/>
      <c r="U121" s="398"/>
      <c r="V121" s="398"/>
      <c r="W121" s="398"/>
      <c r="X121" s="398"/>
      <c r="Y121" s="398"/>
      <c r="Z121" s="398"/>
      <c r="AA121" s="398"/>
      <c r="AB121" s="398"/>
      <c r="AC121" s="398"/>
      <c r="AD121" s="398"/>
      <c r="AE121" s="398"/>
      <c r="AF121" s="398"/>
      <c r="AG121" s="398"/>
      <c r="AH121" s="398"/>
      <c r="AI121" s="398"/>
      <c r="AJ121" s="398"/>
      <c r="AK121" s="398"/>
      <c r="AL121" s="398"/>
      <c r="AM121" s="398"/>
      <c r="AN121" s="398"/>
      <c r="AO121" s="398"/>
      <c r="AP121" s="398"/>
      <c r="AQ121" s="398"/>
      <c r="AR121" s="398"/>
      <c r="AS121" s="398"/>
      <c r="AT121" s="398"/>
      <c r="AV121" s="395">
        <f t="shared" si="70"/>
        <v>0</v>
      </c>
      <c r="AW121" s="395">
        <f t="shared" si="71"/>
        <v>0</v>
      </c>
      <c r="AX121" s="395">
        <f t="shared" si="72"/>
        <v>0</v>
      </c>
      <c r="AY121" s="395">
        <f t="shared" si="73"/>
        <v>0</v>
      </c>
      <c r="AZ121" s="395">
        <f t="shared" si="74"/>
        <v>0</v>
      </c>
      <c r="BA121" s="395">
        <f t="shared" si="75"/>
        <v>0</v>
      </c>
      <c r="BB121" s="395">
        <f t="shared" si="76"/>
        <v>0</v>
      </c>
      <c r="BC121" s="395">
        <f t="shared" si="77"/>
        <v>0</v>
      </c>
      <c r="BD121" s="396">
        <f t="shared" si="78"/>
        <v>0</v>
      </c>
      <c r="BE121" s="395">
        <f t="shared" si="79"/>
        <v>0</v>
      </c>
      <c r="BF121" s="54">
        <f t="shared" si="59"/>
        <v>0</v>
      </c>
    </row>
    <row r="122" spans="1:58" x14ac:dyDescent="0.25">
      <c r="A122" s="401">
        <v>119</v>
      </c>
      <c r="B122" s="397" t="str">
        <f>METAS!B118</f>
        <v>PORCENTAJE DE NIÑOS DE 24 A 35 MESES DE EDAD CON DOSAJE DE HEMOGLOBINA</v>
      </c>
      <c r="C122" s="390" t="str">
        <f>METAS!D118</f>
        <v>NUTRICIÓN</v>
      </c>
      <c r="D122" s="398"/>
      <c r="E122" s="398"/>
      <c r="F122" s="398"/>
      <c r="G122" s="398"/>
      <c r="H122" s="398"/>
      <c r="I122" s="398"/>
      <c r="J122" s="398"/>
      <c r="K122" s="398"/>
      <c r="L122" s="398"/>
      <c r="M122" s="398"/>
      <c r="N122" s="398"/>
      <c r="O122" s="398"/>
      <c r="P122" s="398"/>
      <c r="Q122" s="398"/>
      <c r="R122" s="398"/>
      <c r="S122" s="398"/>
      <c r="T122" s="398"/>
      <c r="U122" s="398"/>
      <c r="V122" s="398"/>
      <c r="W122" s="398"/>
      <c r="X122" s="398"/>
      <c r="Y122" s="398"/>
      <c r="Z122" s="398"/>
      <c r="AA122" s="398"/>
      <c r="AB122" s="398"/>
      <c r="AC122" s="398"/>
      <c r="AD122" s="398"/>
      <c r="AE122" s="398"/>
      <c r="AF122" s="398"/>
      <c r="AG122" s="398"/>
      <c r="AH122" s="398"/>
      <c r="AI122" s="398"/>
      <c r="AJ122" s="398"/>
      <c r="AK122" s="398"/>
      <c r="AL122" s="398"/>
      <c r="AM122" s="398"/>
      <c r="AN122" s="398"/>
      <c r="AO122" s="398"/>
      <c r="AP122" s="398"/>
      <c r="AQ122" s="398"/>
      <c r="AR122" s="398"/>
      <c r="AS122" s="398"/>
      <c r="AT122" s="398"/>
      <c r="AV122" s="395">
        <f t="shared" si="70"/>
        <v>0</v>
      </c>
      <c r="AW122" s="395">
        <f t="shared" si="71"/>
        <v>0</v>
      </c>
      <c r="AX122" s="395">
        <f t="shared" si="72"/>
        <v>0</v>
      </c>
      <c r="AY122" s="395">
        <f t="shared" si="73"/>
        <v>0</v>
      </c>
      <c r="AZ122" s="395">
        <f t="shared" si="74"/>
        <v>0</v>
      </c>
      <c r="BA122" s="395">
        <f t="shared" si="75"/>
        <v>0</v>
      </c>
      <c r="BB122" s="395">
        <f t="shared" si="76"/>
        <v>0</v>
      </c>
      <c r="BC122" s="395">
        <f t="shared" si="77"/>
        <v>0</v>
      </c>
      <c r="BD122" s="396">
        <f t="shared" si="78"/>
        <v>0</v>
      </c>
      <c r="BE122" s="395">
        <f t="shared" si="79"/>
        <v>0</v>
      </c>
      <c r="BF122" s="54">
        <f t="shared" si="59"/>
        <v>0</v>
      </c>
    </row>
    <row r="123" spans="1:58" x14ac:dyDescent="0.25">
      <c r="A123" s="401">
        <v>120</v>
      </c>
      <c r="B123" s="397" t="str">
        <f>METAS!B119</f>
        <v>PORCENTAJE DE NIÑOS DE 6 A 35 MESES DE EDAD CON DOSAJE DE HEMOGLOBINA</v>
      </c>
      <c r="C123" s="390" t="str">
        <f>METAS!D119</f>
        <v>NUTRICIÓN</v>
      </c>
      <c r="D123" s="398"/>
      <c r="E123" s="398"/>
      <c r="F123" s="398"/>
      <c r="G123" s="398"/>
      <c r="H123" s="398"/>
      <c r="I123" s="398"/>
      <c r="J123" s="398"/>
      <c r="K123" s="398"/>
      <c r="L123" s="398"/>
      <c r="M123" s="398"/>
      <c r="N123" s="398"/>
      <c r="O123" s="398"/>
      <c r="P123" s="398"/>
      <c r="Q123" s="398"/>
      <c r="R123" s="398"/>
      <c r="S123" s="398"/>
      <c r="T123" s="398"/>
      <c r="U123" s="398"/>
      <c r="V123" s="398"/>
      <c r="W123" s="398"/>
      <c r="X123" s="398"/>
      <c r="Y123" s="398"/>
      <c r="Z123" s="398"/>
      <c r="AA123" s="398"/>
      <c r="AB123" s="398"/>
      <c r="AC123" s="398"/>
      <c r="AD123" s="398"/>
      <c r="AE123" s="398"/>
      <c r="AF123" s="398"/>
      <c r="AG123" s="398"/>
      <c r="AH123" s="398"/>
      <c r="AI123" s="398"/>
      <c r="AJ123" s="398"/>
      <c r="AK123" s="398"/>
      <c r="AL123" s="398"/>
      <c r="AM123" s="398"/>
      <c r="AN123" s="398"/>
      <c r="AO123" s="398"/>
      <c r="AP123" s="398"/>
      <c r="AQ123" s="398"/>
      <c r="AR123" s="398"/>
      <c r="AS123" s="398"/>
      <c r="AT123" s="398"/>
      <c r="AV123" s="395">
        <f t="shared" si="70"/>
        <v>0</v>
      </c>
      <c r="AW123" s="395">
        <f t="shared" si="71"/>
        <v>0</v>
      </c>
      <c r="AX123" s="395">
        <f t="shared" si="72"/>
        <v>0</v>
      </c>
      <c r="AY123" s="395">
        <f t="shared" si="73"/>
        <v>0</v>
      </c>
      <c r="AZ123" s="395">
        <f t="shared" si="74"/>
        <v>0</v>
      </c>
      <c r="BA123" s="395">
        <f t="shared" si="75"/>
        <v>0</v>
      </c>
      <c r="BB123" s="395">
        <f t="shared" si="76"/>
        <v>0</v>
      </c>
      <c r="BC123" s="395">
        <f t="shared" si="77"/>
        <v>0</v>
      </c>
      <c r="BD123" s="396">
        <f t="shared" si="78"/>
        <v>0</v>
      </c>
      <c r="BE123" s="395">
        <f t="shared" si="79"/>
        <v>0</v>
      </c>
      <c r="BF123" s="54">
        <f t="shared" si="59"/>
        <v>0</v>
      </c>
    </row>
    <row r="124" spans="1:58" x14ac:dyDescent="0.25">
      <c r="A124" s="401">
        <v>121</v>
      </c>
      <c r="B124" s="397" t="str">
        <f>METAS!B120</f>
        <v>PORCENTAJE DE NIÑOS MENORES DE 12 MESES DE EDAD CON ANEMIA</v>
      </c>
      <c r="C124" s="390" t="str">
        <f>METAS!D120</f>
        <v>NUTRICIÓN</v>
      </c>
      <c r="D124" s="398"/>
      <c r="E124" s="398"/>
      <c r="F124" s="398"/>
      <c r="G124" s="398"/>
      <c r="H124" s="398"/>
      <c r="I124" s="398"/>
      <c r="J124" s="398"/>
      <c r="K124" s="398"/>
      <c r="L124" s="398"/>
      <c r="M124" s="398"/>
      <c r="N124" s="398"/>
      <c r="O124" s="398"/>
      <c r="P124" s="398"/>
      <c r="Q124" s="398"/>
      <c r="R124" s="398"/>
      <c r="S124" s="398"/>
      <c r="T124" s="398"/>
      <c r="U124" s="398"/>
      <c r="V124" s="398"/>
      <c r="W124" s="398"/>
      <c r="X124" s="398"/>
      <c r="Y124" s="398"/>
      <c r="Z124" s="398"/>
      <c r="AA124" s="398"/>
      <c r="AB124" s="398"/>
      <c r="AC124" s="398"/>
      <c r="AD124" s="398"/>
      <c r="AE124" s="398"/>
      <c r="AF124" s="398"/>
      <c r="AG124" s="398"/>
      <c r="AH124" s="398"/>
      <c r="AI124" s="398"/>
      <c r="AJ124" s="398"/>
      <c r="AK124" s="398"/>
      <c r="AL124" s="398"/>
      <c r="AM124" s="398"/>
      <c r="AN124" s="398"/>
      <c r="AO124" s="398"/>
      <c r="AP124" s="398"/>
      <c r="AQ124" s="398"/>
      <c r="AR124" s="398"/>
      <c r="AS124" s="398"/>
      <c r="AT124" s="398"/>
      <c r="AV124" s="395">
        <f t="shared" si="70"/>
        <v>0</v>
      </c>
      <c r="AW124" s="395">
        <f t="shared" si="71"/>
        <v>0</v>
      </c>
      <c r="AX124" s="395">
        <f t="shared" si="72"/>
        <v>0</v>
      </c>
      <c r="AY124" s="395">
        <f t="shared" si="73"/>
        <v>0</v>
      </c>
      <c r="AZ124" s="395">
        <f t="shared" si="74"/>
        <v>0</v>
      </c>
      <c r="BA124" s="395">
        <f t="shared" si="75"/>
        <v>0</v>
      </c>
      <c r="BB124" s="395">
        <f t="shared" si="76"/>
        <v>0</v>
      </c>
      <c r="BC124" s="395">
        <f t="shared" si="77"/>
        <v>0</v>
      </c>
      <c r="BD124" s="396">
        <f t="shared" si="78"/>
        <v>0</v>
      </c>
      <c r="BE124" s="395">
        <f t="shared" si="79"/>
        <v>0</v>
      </c>
      <c r="BF124" s="54">
        <f t="shared" si="59"/>
        <v>0</v>
      </c>
    </row>
    <row r="125" spans="1:58" x14ac:dyDescent="0.25">
      <c r="A125" s="401">
        <v>122</v>
      </c>
      <c r="B125" s="397" t="str">
        <f>METAS!B121</f>
        <v>PORCENTAJE DE NIÑOS DE 1 AÑO CON ANEMIA</v>
      </c>
      <c r="C125" s="390" t="str">
        <f>METAS!D121</f>
        <v>NUTRICIÓN</v>
      </c>
      <c r="D125" s="398"/>
      <c r="E125" s="398"/>
      <c r="F125" s="398"/>
      <c r="G125" s="398"/>
      <c r="H125" s="398"/>
      <c r="I125" s="398"/>
      <c r="J125" s="398"/>
      <c r="K125" s="398"/>
      <c r="L125" s="398"/>
      <c r="M125" s="398"/>
      <c r="N125" s="398"/>
      <c r="O125" s="398"/>
      <c r="P125" s="398"/>
      <c r="Q125" s="398"/>
      <c r="R125" s="398"/>
      <c r="S125" s="398"/>
      <c r="T125" s="398"/>
      <c r="U125" s="398"/>
      <c r="V125" s="398"/>
      <c r="W125" s="398"/>
      <c r="X125" s="398"/>
      <c r="Y125" s="398"/>
      <c r="Z125" s="398"/>
      <c r="AA125" s="398"/>
      <c r="AB125" s="398"/>
      <c r="AC125" s="398"/>
      <c r="AD125" s="398"/>
      <c r="AE125" s="398"/>
      <c r="AF125" s="398"/>
      <c r="AG125" s="398"/>
      <c r="AH125" s="398"/>
      <c r="AI125" s="398"/>
      <c r="AJ125" s="398"/>
      <c r="AK125" s="398"/>
      <c r="AL125" s="398"/>
      <c r="AM125" s="398"/>
      <c r="AN125" s="398"/>
      <c r="AO125" s="398"/>
      <c r="AP125" s="398"/>
      <c r="AQ125" s="398"/>
      <c r="AR125" s="398"/>
      <c r="AS125" s="398"/>
      <c r="AT125" s="398"/>
      <c r="AV125" s="395">
        <f t="shared" si="70"/>
        <v>0</v>
      </c>
      <c r="AW125" s="395">
        <f t="shared" si="71"/>
        <v>0</v>
      </c>
      <c r="AX125" s="395">
        <f t="shared" si="72"/>
        <v>0</v>
      </c>
      <c r="AY125" s="395">
        <f t="shared" si="73"/>
        <v>0</v>
      </c>
      <c r="AZ125" s="395">
        <f t="shared" si="74"/>
        <v>0</v>
      </c>
      <c r="BA125" s="395">
        <f t="shared" si="75"/>
        <v>0</v>
      </c>
      <c r="BB125" s="395">
        <f t="shared" si="76"/>
        <v>0</v>
      </c>
      <c r="BC125" s="395">
        <f t="shared" si="77"/>
        <v>0</v>
      </c>
      <c r="BD125" s="396">
        <f t="shared" si="78"/>
        <v>0</v>
      </c>
      <c r="BE125" s="395">
        <f t="shared" si="79"/>
        <v>0</v>
      </c>
      <c r="BF125" s="54">
        <f t="shared" si="59"/>
        <v>0</v>
      </c>
    </row>
    <row r="126" spans="1:58" x14ac:dyDescent="0.25">
      <c r="A126" s="401">
        <v>123</v>
      </c>
      <c r="B126" s="397" t="str">
        <f>METAS!B122</f>
        <v>PORCENTAJE DE NIÑOS  DE 2 AÑOS CON ANEMIA</v>
      </c>
      <c r="C126" s="390" t="str">
        <f>METAS!D122</f>
        <v>NUTRICIÓN</v>
      </c>
      <c r="D126" s="398"/>
      <c r="E126" s="398"/>
      <c r="F126" s="398"/>
      <c r="G126" s="398"/>
      <c r="H126" s="398"/>
      <c r="I126" s="398"/>
      <c r="J126" s="398"/>
      <c r="K126" s="398"/>
      <c r="L126" s="398"/>
      <c r="M126" s="398"/>
      <c r="N126" s="398"/>
      <c r="O126" s="398"/>
      <c r="P126" s="398"/>
      <c r="Q126" s="398"/>
      <c r="R126" s="398"/>
      <c r="S126" s="398"/>
      <c r="T126" s="398"/>
      <c r="U126" s="398"/>
      <c r="V126" s="398"/>
      <c r="W126" s="398"/>
      <c r="X126" s="398"/>
      <c r="Y126" s="398"/>
      <c r="Z126" s="398"/>
      <c r="AA126" s="398"/>
      <c r="AB126" s="398"/>
      <c r="AC126" s="398"/>
      <c r="AD126" s="398"/>
      <c r="AE126" s="398"/>
      <c r="AF126" s="398"/>
      <c r="AG126" s="398"/>
      <c r="AH126" s="398"/>
      <c r="AI126" s="398"/>
      <c r="AJ126" s="398"/>
      <c r="AK126" s="398"/>
      <c r="AL126" s="398"/>
      <c r="AM126" s="398"/>
      <c r="AN126" s="398"/>
      <c r="AO126" s="398"/>
      <c r="AP126" s="398"/>
      <c r="AQ126" s="398"/>
      <c r="AR126" s="398"/>
      <c r="AS126" s="398"/>
      <c r="AT126" s="398"/>
      <c r="AV126" s="395">
        <f t="shared" si="70"/>
        <v>0</v>
      </c>
      <c r="AW126" s="395">
        <f t="shared" si="71"/>
        <v>0</v>
      </c>
      <c r="AX126" s="395">
        <f t="shared" si="72"/>
        <v>0</v>
      </c>
      <c r="AY126" s="395">
        <f t="shared" si="73"/>
        <v>0</v>
      </c>
      <c r="AZ126" s="395">
        <f t="shared" si="74"/>
        <v>0</v>
      </c>
      <c r="BA126" s="395">
        <f t="shared" si="75"/>
        <v>0</v>
      </c>
      <c r="BB126" s="395">
        <f t="shared" si="76"/>
        <v>0</v>
      </c>
      <c r="BC126" s="395">
        <f t="shared" si="77"/>
        <v>0</v>
      </c>
      <c r="BD126" s="396">
        <f t="shared" si="78"/>
        <v>0</v>
      </c>
      <c r="BE126" s="395">
        <f t="shared" si="79"/>
        <v>0</v>
      </c>
      <c r="BF126" s="54">
        <f t="shared" si="59"/>
        <v>0</v>
      </c>
    </row>
    <row r="127" spans="1:58" x14ac:dyDescent="0.25">
      <c r="A127" s="401">
        <v>124</v>
      </c>
      <c r="B127" s="397" t="str">
        <f>METAS!B123</f>
        <v>PORCENTAJE DE NIÑOS MENORES DE 36 MESES DE EDAD CON ANEMIA</v>
      </c>
      <c r="C127" s="390" t="str">
        <f>METAS!D123</f>
        <v>NUTRICIÓN</v>
      </c>
      <c r="D127" s="398"/>
      <c r="E127" s="398"/>
      <c r="F127" s="398"/>
      <c r="G127" s="398"/>
      <c r="H127" s="398"/>
      <c r="I127" s="398"/>
      <c r="J127" s="398"/>
      <c r="K127" s="398"/>
      <c r="L127" s="398"/>
      <c r="M127" s="398"/>
      <c r="N127" s="398"/>
      <c r="O127" s="398"/>
      <c r="P127" s="398"/>
      <c r="Q127" s="398"/>
      <c r="R127" s="398"/>
      <c r="S127" s="398"/>
      <c r="T127" s="398"/>
      <c r="U127" s="398"/>
      <c r="V127" s="398"/>
      <c r="W127" s="398"/>
      <c r="X127" s="398"/>
      <c r="Y127" s="398"/>
      <c r="Z127" s="398"/>
      <c r="AA127" s="398"/>
      <c r="AB127" s="398"/>
      <c r="AC127" s="398"/>
      <c r="AD127" s="398"/>
      <c r="AE127" s="398"/>
      <c r="AF127" s="398"/>
      <c r="AG127" s="398"/>
      <c r="AH127" s="398"/>
      <c r="AI127" s="398"/>
      <c r="AJ127" s="398"/>
      <c r="AK127" s="398"/>
      <c r="AL127" s="398"/>
      <c r="AM127" s="398"/>
      <c r="AN127" s="398"/>
      <c r="AO127" s="398"/>
      <c r="AP127" s="398"/>
      <c r="AQ127" s="398"/>
      <c r="AR127" s="398"/>
      <c r="AS127" s="398"/>
      <c r="AT127" s="398"/>
      <c r="AU127" s="398">
        <v>0</v>
      </c>
      <c r="AV127" s="395">
        <f t="shared" si="70"/>
        <v>0</v>
      </c>
      <c r="AW127" s="395">
        <f t="shared" si="71"/>
        <v>0</v>
      </c>
      <c r="AX127" s="395">
        <f t="shared" si="72"/>
        <v>0</v>
      </c>
      <c r="AY127" s="395">
        <f t="shared" si="73"/>
        <v>0</v>
      </c>
      <c r="AZ127" s="395">
        <f t="shared" si="74"/>
        <v>0</v>
      </c>
      <c r="BA127" s="395">
        <f t="shared" si="75"/>
        <v>0</v>
      </c>
      <c r="BB127" s="395">
        <f t="shared" si="76"/>
        <v>0</v>
      </c>
      <c r="BC127" s="395">
        <f t="shared" si="77"/>
        <v>0</v>
      </c>
      <c r="BD127" s="396">
        <f t="shared" si="78"/>
        <v>0</v>
      </c>
      <c r="BE127" s="395">
        <f t="shared" si="79"/>
        <v>0</v>
      </c>
      <c r="BF127" s="54">
        <f t="shared" si="59"/>
        <v>0</v>
      </c>
    </row>
    <row r="128" spans="1:58" x14ac:dyDescent="0.25">
      <c r="A128" s="401">
        <v>125</v>
      </c>
      <c r="B128" s="397" t="str">
        <f>METAS!B124</f>
        <v>PORCENTAJE DE NIÑOS DE 6  A 11 MESES CON ANEMIA QUE HAN CUMPLIDO ESQUEMA COMPLETO TRATAMIENTO (TA)</v>
      </c>
      <c r="C128" s="390" t="str">
        <f>METAS!D124</f>
        <v>NUTRICIÓN</v>
      </c>
      <c r="D128" s="398"/>
      <c r="E128" s="398"/>
      <c r="F128" s="398"/>
      <c r="G128" s="398"/>
      <c r="H128" s="398"/>
      <c r="I128" s="398"/>
      <c r="J128" s="398"/>
      <c r="K128" s="398"/>
      <c r="L128" s="398"/>
      <c r="M128" s="398"/>
      <c r="N128" s="398"/>
      <c r="O128" s="398"/>
      <c r="P128" s="398"/>
      <c r="Q128" s="398"/>
      <c r="R128" s="398"/>
      <c r="S128" s="398"/>
      <c r="T128" s="398"/>
      <c r="U128" s="398"/>
      <c r="V128" s="398"/>
      <c r="W128" s="398"/>
      <c r="X128" s="398"/>
      <c r="Y128" s="398"/>
      <c r="Z128" s="398"/>
      <c r="AA128" s="398"/>
      <c r="AB128" s="398"/>
      <c r="AC128" s="398"/>
      <c r="AD128" s="398"/>
      <c r="AE128" s="398"/>
      <c r="AF128" s="398"/>
      <c r="AG128" s="398"/>
      <c r="AH128" s="398"/>
      <c r="AI128" s="398"/>
      <c r="AJ128" s="398"/>
      <c r="AK128" s="398"/>
      <c r="AL128" s="398"/>
      <c r="AM128" s="398"/>
      <c r="AN128" s="398"/>
      <c r="AO128" s="398"/>
      <c r="AP128" s="398"/>
      <c r="AQ128" s="398"/>
      <c r="AR128" s="398"/>
      <c r="AS128" s="398"/>
      <c r="AT128" s="398"/>
      <c r="AV128" s="395">
        <f t="shared" si="70"/>
        <v>0</v>
      </c>
      <c r="AW128" s="395">
        <f t="shared" si="71"/>
        <v>0</v>
      </c>
      <c r="AX128" s="395">
        <f t="shared" si="72"/>
        <v>0</v>
      </c>
      <c r="AY128" s="395">
        <f t="shared" si="73"/>
        <v>0</v>
      </c>
      <c r="AZ128" s="395">
        <f t="shared" si="74"/>
        <v>0</v>
      </c>
      <c r="BA128" s="395">
        <f t="shared" si="75"/>
        <v>0</v>
      </c>
      <c r="BB128" s="395">
        <f t="shared" si="76"/>
        <v>0</v>
      </c>
      <c r="BC128" s="395">
        <f t="shared" si="77"/>
        <v>0</v>
      </c>
      <c r="BD128" s="396">
        <f t="shared" si="78"/>
        <v>0</v>
      </c>
      <c r="BE128" s="395">
        <f t="shared" si="79"/>
        <v>0</v>
      </c>
      <c r="BF128" s="54">
        <f t="shared" ref="BF128:BF131" si="80">SUM(AV128:BE128)</f>
        <v>0</v>
      </c>
    </row>
    <row r="129" spans="1:58" x14ac:dyDescent="0.25">
      <c r="A129" s="401">
        <v>126</v>
      </c>
      <c r="B129" s="397" t="str">
        <f>METAS!B125</f>
        <v>PORCENTAJE DE NIÑOS DE 1 AÑO CON ANEMIA QUE HAN CUMPLIDO ESQUEMA COMPLETO DE TRATAMIENTO (TA)</v>
      </c>
      <c r="C129" s="390" t="str">
        <f>METAS!D125</f>
        <v>NUTRICIÓN</v>
      </c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98"/>
      <c r="S129" s="398"/>
      <c r="T129" s="398"/>
      <c r="U129" s="398"/>
      <c r="V129" s="398"/>
      <c r="W129" s="398"/>
      <c r="X129" s="398"/>
      <c r="Y129" s="398"/>
      <c r="Z129" s="398"/>
      <c r="AA129" s="398"/>
      <c r="AB129" s="398"/>
      <c r="AC129" s="398"/>
      <c r="AD129" s="398"/>
      <c r="AE129" s="398"/>
      <c r="AF129" s="398"/>
      <c r="AG129" s="398"/>
      <c r="AH129" s="398"/>
      <c r="AI129" s="398"/>
      <c r="AJ129" s="398"/>
      <c r="AK129" s="398"/>
      <c r="AL129" s="398"/>
      <c r="AM129" s="398"/>
      <c r="AN129" s="398"/>
      <c r="AO129" s="398"/>
      <c r="AP129" s="398"/>
      <c r="AQ129" s="398"/>
      <c r="AR129" s="398"/>
      <c r="AS129" s="398"/>
      <c r="AT129" s="398"/>
      <c r="AV129" s="395">
        <f t="shared" si="70"/>
        <v>0</v>
      </c>
      <c r="AW129" s="395">
        <f t="shared" si="71"/>
        <v>0</v>
      </c>
      <c r="AX129" s="395">
        <f t="shared" si="72"/>
        <v>0</v>
      </c>
      <c r="AY129" s="395">
        <f t="shared" si="73"/>
        <v>0</v>
      </c>
      <c r="AZ129" s="395">
        <f t="shared" si="74"/>
        <v>0</v>
      </c>
      <c r="BA129" s="395">
        <f t="shared" si="75"/>
        <v>0</v>
      </c>
      <c r="BB129" s="395">
        <f t="shared" si="76"/>
        <v>0</v>
      </c>
      <c r="BC129" s="395">
        <f t="shared" si="77"/>
        <v>0</v>
      </c>
      <c r="BD129" s="396">
        <f t="shared" si="78"/>
        <v>0</v>
      </c>
      <c r="BE129" s="395">
        <f t="shared" si="79"/>
        <v>0</v>
      </c>
      <c r="BF129" s="54">
        <f t="shared" si="80"/>
        <v>0</v>
      </c>
    </row>
    <row r="130" spans="1:58" x14ac:dyDescent="0.25">
      <c r="A130" s="401">
        <v>127</v>
      </c>
      <c r="B130" s="397" t="str">
        <f>METAS!B126</f>
        <v>PORCENTAJE DE NIÑOS  DE 2 AÑOS CON ANEMIA QUE HAN CUMPLIDO ESQUEMA COMPLETO DE TRATAMIENTO (TA)</v>
      </c>
      <c r="C130" s="390" t="str">
        <f>METAS!D126</f>
        <v>NUTRICIÓN</v>
      </c>
      <c r="D130" s="398"/>
      <c r="E130" s="398"/>
      <c r="F130" s="398"/>
      <c r="G130" s="398"/>
      <c r="H130" s="398"/>
      <c r="I130" s="398"/>
      <c r="J130" s="398"/>
      <c r="K130" s="398"/>
      <c r="L130" s="398"/>
      <c r="M130" s="398"/>
      <c r="N130" s="398"/>
      <c r="O130" s="398"/>
      <c r="P130" s="398"/>
      <c r="Q130" s="398"/>
      <c r="R130" s="398"/>
      <c r="S130" s="398"/>
      <c r="T130" s="398"/>
      <c r="U130" s="398"/>
      <c r="V130" s="398"/>
      <c r="W130" s="398"/>
      <c r="X130" s="398"/>
      <c r="Y130" s="398"/>
      <c r="Z130" s="398"/>
      <c r="AA130" s="398"/>
      <c r="AB130" s="398"/>
      <c r="AC130" s="398"/>
      <c r="AD130" s="398"/>
      <c r="AE130" s="398"/>
      <c r="AF130" s="398"/>
      <c r="AG130" s="398"/>
      <c r="AH130" s="398"/>
      <c r="AI130" s="398"/>
      <c r="AJ130" s="398"/>
      <c r="AK130" s="398"/>
      <c r="AL130" s="398"/>
      <c r="AM130" s="398"/>
      <c r="AN130" s="398"/>
      <c r="AO130" s="398"/>
      <c r="AP130" s="398"/>
      <c r="AQ130" s="398"/>
      <c r="AR130" s="398"/>
      <c r="AS130" s="398"/>
      <c r="AT130" s="398"/>
      <c r="AV130" s="395">
        <f t="shared" si="70"/>
        <v>0</v>
      </c>
      <c r="AW130" s="395">
        <f t="shared" si="71"/>
        <v>0</v>
      </c>
      <c r="AX130" s="395">
        <f t="shared" si="72"/>
        <v>0</v>
      </c>
      <c r="AY130" s="395">
        <f t="shared" si="73"/>
        <v>0</v>
      </c>
      <c r="AZ130" s="395">
        <f t="shared" si="74"/>
        <v>0</v>
      </c>
      <c r="BA130" s="395">
        <f t="shared" si="75"/>
        <v>0</v>
      </c>
      <c r="BB130" s="395">
        <f t="shared" si="76"/>
        <v>0</v>
      </c>
      <c r="BC130" s="395">
        <f t="shared" si="77"/>
        <v>0</v>
      </c>
      <c r="BD130" s="396">
        <f t="shared" si="78"/>
        <v>0</v>
      </c>
      <c r="BE130" s="395">
        <f t="shared" si="79"/>
        <v>0</v>
      </c>
      <c r="BF130" s="54">
        <f t="shared" si="80"/>
        <v>0</v>
      </c>
    </row>
    <row r="131" spans="1:58" x14ac:dyDescent="0.25">
      <c r="A131" s="401">
        <v>128</v>
      </c>
      <c r="B131" s="397" t="str">
        <f>METAS!B127</f>
        <v>PORCENTAJE DE NIÑOS MENORES DE 36 MESES CON ANEMIA, QUE HAN CUMPLIDO ESQUEMA COMPLETO TRATAMIENTO (TA)</v>
      </c>
      <c r="C131" s="390" t="str">
        <f>METAS!D127</f>
        <v>NUTRICIÓN</v>
      </c>
      <c r="D131" s="398"/>
      <c r="E131" s="398"/>
      <c r="F131" s="398"/>
      <c r="G131" s="398"/>
      <c r="H131" s="398"/>
      <c r="I131" s="398"/>
      <c r="J131" s="398"/>
      <c r="K131" s="398"/>
      <c r="L131" s="398"/>
      <c r="M131" s="398"/>
      <c r="N131" s="398"/>
      <c r="O131" s="398"/>
      <c r="P131" s="398"/>
      <c r="Q131" s="398"/>
      <c r="R131" s="398"/>
      <c r="S131" s="398"/>
      <c r="T131" s="398"/>
      <c r="U131" s="398"/>
      <c r="V131" s="398"/>
      <c r="W131" s="398"/>
      <c r="X131" s="398"/>
      <c r="Y131" s="398"/>
      <c r="Z131" s="398"/>
      <c r="AA131" s="398"/>
      <c r="AB131" s="398"/>
      <c r="AC131" s="398"/>
      <c r="AD131" s="398"/>
      <c r="AE131" s="398"/>
      <c r="AF131" s="398"/>
      <c r="AG131" s="398"/>
      <c r="AH131" s="398"/>
      <c r="AI131" s="398"/>
      <c r="AJ131" s="398"/>
      <c r="AK131" s="398"/>
      <c r="AL131" s="398"/>
      <c r="AM131" s="398"/>
      <c r="AN131" s="398"/>
      <c r="AO131" s="398"/>
      <c r="AP131" s="398"/>
      <c r="AQ131" s="398"/>
      <c r="AR131" s="398"/>
      <c r="AS131" s="398"/>
      <c r="AT131" s="398"/>
      <c r="AV131" s="395">
        <f t="shared" si="70"/>
        <v>0</v>
      </c>
      <c r="AW131" s="395">
        <f t="shared" si="71"/>
        <v>0</v>
      </c>
      <c r="AX131" s="395">
        <f t="shared" si="72"/>
        <v>0</v>
      </c>
      <c r="AY131" s="395">
        <f t="shared" si="73"/>
        <v>0</v>
      </c>
      <c r="AZ131" s="395">
        <f t="shared" si="74"/>
        <v>0</v>
      </c>
      <c r="BA131" s="395">
        <f t="shared" si="75"/>
        <v>0</v>
      </c>
      <c r="BB131" s="395">
        <f t="shared" si="76"/>
        <v>0</v>
      </c>
      <c r="BC131" s="395">
        <f t="shared" si="77"/>
        <v>0</v>
      </c>
      <c r="BD131" s="396">
        <f t="shared" si="78"/>
        <v>0</v>
      </c>
      <c r="BE131" s="395">
        <f t="shared" si="79"/>
        <v>0</v>
      </c>
      <c r="BF131" s="54">
        <f t="shared" si="80"/>
        <v>0</v>
      </c>
    </row>
    <row r="132" spans="1:58" x14ac:dyDescent="0.25">
      <c r="A132" s="401">
        <v>129</v>
      </c>
      <c r="B132" s="397" t="str">
        <f>METAS!B128</f>
        <v>PORCENTAJE DE NIÑOS MENORES DE 12 MESES DE EDAD QUE INICIAN SUPLEMENTO DE HIERRO Y OTROS MICRONUTRIENTES.</v>
      </c>
      <c r="C132" s="390" t="str">
        <f>METAS!D128</f>
        <v>NUTRICIÓN</v>
      </c>
      <c r="D132" s="398"/>
      <c r="E132" s="398"/>
      <c r="F132" s="398"/>
      <c r="G132" s="398"/>
      <c r="H132" s="398"/>
      <c r="I132" s="398"/>
      <c r="J132" s="398"/>
      <c r="K132" s="398"/>
      <c r="L132" s="398"/>
      <c r="M132" s="398"/>
      <c r="N132" s="398"/>
      <c r="O132" s="398"/>
      <c r="P132" s="398"/>
      <c r="Q132" s="398"/>
      <c r="R132" s="398"/>
      <c r="S132" s="398"/>
      <c r="T132" s="398"/>
      <c r="U132" s="398"/>
      <c r="V132" s="398"/>
      <c r="W132" s="398"/>
      <c r="X132" s="398"/>
      <c r="Y132" s="398"/>
      <c r="Z132" s="398"/>
      <c r="AA132" s="398"/>
      <c r="AB132" s="398"/>
      <c r="AC132" s="398"/>
      <c r="AD132" s="398"/>
      <c r="AE132" s="398"/>
      <c r="AF132" s="398"/>
      <c r="AG132" s="398"/>
      <c r="AH132" s="398"/>
      <c r="AI132" s="398"/>
      <c r="AJ132" s="398"/>
      <c r="AK132" s="398"/>
      <c r="AL132" s="398"/>
      <c r="AM132" s="398"/>
      <c r="AN132" s="398"/>
      <c r="AO132" s="398"/>
      <c r="AP132" s="398"/>
      <c r="AQ132" s="398"/>
      <c r="AR132" s="398"/>
      <c r="AS132" s="398"/>
      <c r="AT132" s="398"/>
      <c r="AV132" s="395">
        <f t="shared" si="70"/>
        <v>0</v>
      </c>
      <c r="AW132" s="395">
        <f t="shared" si="71"/>
        <v>0</v>
      </c>
      <c r="AX132" s="395">
        <f t="shared" si="72"/>
        <v>0</v>
      </c>
      <c r="AY132" s="395">
        <f t="shared" si="73"/>
        <v>0</v>
      </c>
      <c r="AZ132" s="395">
        <f t="shared" si="74"/>
        <v>0</v>
      </c>
      <c r="BA132" s="395">
        <f t="shared" si="75"/>
        <v>0</v>
      </c>
      <c r="BB132" s="395">
        <f t="shared" si="76"/>
        <v>0</v>
      </c>
      <c r="BC132" s="395">
        <f t="shared" si="77"/>
        <v>0</v>
      </c>
      <c r="BD132" s="396">
        <f t="shared" si="78"/>
        <v>0</v>
      </c>
      <c r="BE132" s="395">
        <f t="shared" si="79"/>
        <v>0</v>
      </c>
      <c r="BF132" s="54">
        <f t="shared" ref="BF132:BF134" si="81">SUM(AV132:BE132)</f>
        <v>0</v>
      </c>
    </row>
    <row r="133" spans="1:58" x14ac:dyDescent="0.25">
      <c r="A133" s="401">
        <v>130</v>
      </c>
      <c r="B133" s="397" t="str">
        <f>METAS!B129</f>
        <v xml:space="preserve">PORCENTAJE DE NIÑOS MENORES DE 12 MESES DE EDAD CON DOSAJE DE HEMOGLOBINA E INICIAN SUPLEMENTACION PREVENTIVA </v>
      </c>
      <c r="C133" s="390" t="str">
        <f>METAS!D129</f>
        <v>NUTRICIÓN</v>
      </c>
      <c r="D133" s="398"/>
      <c r="E133" s="398"/>
      <c r="F133" s="398"/>
      <c r="G133" s="398"/>
      <c r="H133" s="398"/>
      <c r="I133" s="398"/>
      <c r="J133" s="398"/>
      <c r="K133" s="398"/>
      <c r="L133" s="398"/>
      <c r="M133" s="398"/>
      <c r="N133" s="398"/>
      <c r="O133" s="398"/>
      <c r="P133" s="398"/>
      <c r="Q133" s="398"/>
      <c r="R133" s="398"/>
      <c r="S133" s="398"/>
      <c r="T133" s="398"/>
      <c r="U133" s="398"/>
      <c r="V133" s="398"/>
      <c r="W133" s="398"/>
      <c r="X133" s="398"/>
      <c r="Y133" s="398"/>
      <c r="Z133" s="398"/>
      <c r="AA133" s="398"/>
      <c r="AB133" s="398"/>
      <c r="AC133" s="398"/>
      <c r="AD133" s="398"/>
      <c r="AE133" s="398"/>
      <c r="AF133" s="398"/>
      <c r="AG133" s="398"/>
      <c r="AH133" s="398"/>
      <c r="AI133" s="398"/>
      <c r="AJ133" s="398"/>
      <c r="AK133" s="398"/>
      <c r="AL133" s="398"/>
      <c r="AM133" s="398"/>
      <c r="AN133" s="398"/>
      <c r="AO133" s="398"/>
      <c r="AP133" s="398"/>
      <c r="AQ133" s="398"/>
      <c r="AR133" s="398"/>
      <c r="AS133" s="398"/>
      <c r="AT133" s="398"/>
      <c r="AV133" s="395">
        <f t="shared" si="70"/>
        <v>0</v>
      </c>
      <c r="AW133" s="395">
        <f t="shared" si="71"/>
        <v>0</v>
      </c>
      <c r="AX133" s="395">
        <f t="shared" si="72"/>
        <v>0</v>
      </c>
      <c r="AY133" s="395">
        <f t="shared" si="73"/>
        <v>0</v>
      </c>
      <c r="AZ133" s="395">
        <f t="shared" si="74"/>
        <v>0</v>
      </c>
      <c r="BA133" s="395">
        <f t="shared" si="75"/>
        <v>0</v>
      </c>
      <c r="BB133" s="395">
        <f t="shared" si="76"/>
        <v>0</v>
      </c>
      <c r="BC133" s="395">
        <f t="shared" si="77"/>
        <v>0</v>
      </c>
      <c r="BD133" s="396">
        <f t="shared" si="78"/>
        <v>0</v>
      </c>
      <c r="BE133" s="395">
        <f t="shared" si="79"/>
        <v>0</v>
      </c>
      <c r="BF133" s="54">
        <f t="shared" si="81"/>
        <v>0</v>
      </c>
    </row>
    <row r="134" spans="1:58" x14ac:dyDescent="0.25">
      <c r="A134" s="401">
        <v>131</v>
      </c>
      <c r="B134" s="397" t="str">
        <f>METAS!B130</f>
        <v>PORCENTAJE DE NIÑOS MENORES DE 12 MESES DE EDAD CON ANEMIA  CON DOSAJE DE HEMOGLOBINA E INICIAN TRATAMIENTO</v>
      </c>
      <c r="C134" s="390" t="str">
        <f>METAS!D130</f>
        <v>NUTRICIÓN</v>
      </c>
      <c r="D134" s="398"/>
      <c r="E134" s="398"/>
      <c r="F134" s="398"/>
      <c r="G134" s="398"/>
      <c r="H134" s="398"/>
      <c r="I134" s="398"/>
      <c r="J134" s="398"/>
      <c r="K134" s="398"/>
      <c r="L134" s="398"/>
      <c r="M134" s="398"/>
      <c r="N134" s="398"/>
      <c r="O134" s="398"/>
      <c r="P134" s="398"/>
      <c r="Q134" s="398"/>
      <c r="R134" s="398"/>
      <c r="S134" s="398"/>
      <c r="T134" s="398"/>
      <c r="U134" s="398"/>
      <c r="V134" s="398"/>
      <c r="W134" s="398"/>
      <c r="X134" s="398"/>
      <c r="Y134" s="398"/>
      <c r="Z134" s="398"/>
      <c r="AA134" s="398"/>
      <c r="AB134" s="398"/>
      <c r="AC134" s="398"/>
      <c r="AD134" s="398"/>
      <c r="AE134" s="398"/>
      <c r="AF134" s="398"/>
      <c r="AG134" s="398"/>
      <c r="AH134" s="398"/>
      <c r="AI134" s="398"/>
      <c r="AJ134" s="398"/>
      <c r="AK134" s="398"/>
      <c r="AL134" s="398"/>
      <c r="AM134" s="398"/>
      <c r="AN134" s="398"/>
      <c r="AO134" s="398"/>
      <c r="AP134" s="398"/>
      <c r="AQ134" s="398"/>
      <c r="AR134" s="398"/>
      <c r="AS134" s="398"/>
      <c r="AT134" s="398"/>
      <c r="AV134" s="395">
        <f t="shared" si="70"/>
        <v>0</v>
      </c>
      <c r="AW134" s="395">
        <f t="shared" si="71"/>
        <v>0</v>
      </c>
      <c r="AX134" s="395">
        <f t="shared" si="72"/>
        <v>0</v>
      </c>
      <c r="AY134" s="395">
        <f t="shared" si="73"/>
        <v>0</v>
      </c>
      <c r="AZ134" s="395">
        <f t="shared" si="74"/>
        <v>0</v>
      </c>
      <c r="BA134" s="395">
        <f t="shared" si="75"/>
        <v>0</v>
      </c>
      <c r="BB134" s="395">
        <f t="shared" si="76"/>
        <v>0</v>
      </c>
      <c r="BC134" s="395">
        <f t="shared" si="77"/>
        <v>0</v>
      </c>
      <c r="BD134" s="396">
        <f t="shared" si="78"/>
        <v>0</v>
      </c>
      <c r="BE134" s="395">
        <f t="shared" si="79"/>
        <v>0</v>
      </c>
      <c r="BF134" s="54">
        <f t="shared" si="81"/>
        <v>0</v>
      </c>
    </row>
    <row r="135" spans="1:58" x14ac:dyDescent="0.25">
      <c r="A135" s="401">
        <v>132</v>
      </c>
      <c r="B135" s="285" t="str">
        <f>METAS!B131</f>
        <v>PORCENTAJE DE ATENCION DE PERSONAS MORDIDAS</v>
      </c>
      <c r="C135" s="286" t="str">
        <f>METAS!D131</f>
        <v>ZOONOSIS</v>
      </c>
      <c r="D135" s="442"/>
      <c r="E135" s="442"/>
      <c r="F135" s="442"/>
      <c r="G135" s="442"/>
      <c r="H135" s="442"/>
      <c r="I135" s="442"/>
      <c r="J135" s="442"/>
      <c r="K135" s="442"/>
      <c r="L135" s="442"/>
      <c r="M135" s="442"/>
      <c r="N135" s="442"/>
      <c r="O135" s="442"/>
      <c r="P135" s="442"/>
      <c r="Q135" s="442"/>
      <c r="R135" s="442"/>
      <c r="S135" s="442"/>
      <c r="T135" s="442"/>
      <c r="U135" s="442"/>
      <c r="V135" s="442"/>
      <c r="W135" s="442"/>
      <c r="X135" s="442"/>
      <c r="Y135" s="442"/>
      <c r="Z135" s="442"/>
      <c r="AA135" s="442"/>
      <c r="AB135" s="442"/>
      <c r="AC135" s="442"/>
      <c r="AD135" s="442"/>
      <c r="AE135" s="442"/>
      <c r="AF135" s="442"/>
      <c r="AG135" s="442"/>
      <c r="AH135" s="442"/>
      <c r="AI135" s="442"/>
      <c r="AJ135" s="442"/>
      <c r="AK135" s="442"/>
      <c r="AL135" s="442"/>
      <c r="AM135" s="442"/>
      <c r="AN135" s="442"/>
      <c r="AO135" s="442"/>
      <c r="AP135" s="442"/>
      <c r="AQ135" s="442"/>
      <c r="AR135" s="442"/>
      <c r="AS135" s="442"/>
      <c r="AT135" s="442"/>
      <c r="AV135" s="440">
        <f t="shared" ref="AV135:AV142" si="82">SUM(D135)</f>
        <v>0</v>
      </c>
      <c r="AW135" s="440">
        <f t="shared" ref="AW135:AW142" si="83">+E135</f>
        <v>0</v>
      </c>
      <c r="AX135" s="440">
        <f t="shared" ref="AX135:AX142" si="84">+SUM(G135:P135)</f>
        <v>0</v>
      </c>
      <c r="AY135" s="440">
        <f t="shared" ref="AY135:AY142" si="85">+SUM(Q135:S135)</f>
        <v>0</v>
      </c>
      <c r="AZ135" s="440">
        <f t="shared" ref="AZ135:AZ142" si="86">+SUM(T135:W135)</f>
        <v>0</v>
      </c>
      <c r="BA135" s="440">
        <f t="shared" ref="BA135:BA142" si="87">+SUM(X135:AC135)</f>
        <v>0</v>
      </c>
      <c r="BB135" s="440">
        <f t="shared" ref="BB135:BB142" si="88">+SUM(AD135:AH135)</f>
        <v>0</v>
      </c>
      <c r="BC135" s="440">
        <f t="shared" ref="BC135:BC142" si="89">+SUM(AJ135:AL135)</f>
        <v>0</v>
      </c>
      <c r="BD135" s="441">
        <f t="shared" ref="BD135:BD142" si="90">+SUM(AM135:AP135)</f>
        <v>0</v>
      </c>
      <c r="BE135" s="440">
        <f t="shared" ref="BE135:BE142" si="91">+SUM(AQ135:AT135)</f>
        <v>0</v>
      </c>
      <c r="BF135" s="54">
        <f t="shared" ref="BF135:BF142" si="92">SUM(AV135:BE135)</f>
        <v>0</v>
      </c>
    </row>
    <row r="136" spans="1:58" x14ac:dyDescent="0.25">
      <c r="A136" s="401">
        <v>133</v>
      </c>
      <c r="B136" s="285" t="str">
        <f>METAS!B132</f>
        <v>PORCENTAJE DE PERSONAS MORDIDAS CONTROLADAS</v>
      </c>
      <c r="C136" s="286" t="str">
        <f>METAS!D132</f>
        <v>ZOONOSIS</v>
      </c>
      <c r="D136" s="442"/>
      <c r="E136" s="442"/>
      <c r="F136" s="442"/>
      <c r="G136" s="442"/>
      <c r="H136" s="442"/>
      <c r="I136" s="442"/>
      <c r="J136" s="442"/>
      <c r="K136" s="442"/>
      <c r="L136" s="442"/>
      <c r="M136" s="442"/>
      <c r="N136" s="442"/>
      <c r="O136" s="442"/>
      <c r="P136" s="442"/>
      <c r="Q136" s="442"/>
      <c r="R136" s="442"/>
      <c r="S136" s="442"/>
      <c r="T136" s="442"/>
      <c r="U136" s="442"/>
      <c r="V136" s="442"/>
      <c r="W136" s="442"/>
      <c r="X136" s="442"/>
      <c r="Y136" s="442"/>
      <c r="Z136" s="442"/>
      <c r="AA136" s="442"/>
      <c r="AB136" s="442"/>
      <c r="AC136" s="442"/>
      <c r="AD136" s="442"/>
      <c r="AE136" s="442"/>
      <c r="AF136" s="442"/>
      <c r="AG136" s="442"/>
      <c r="AH136" s="442"/>
      <c r="AI136" s="442"/>
      <c r="AJ136" s="442"/>
      <c r="AK136" s="442"/>
      <c r="AL136" s="442"/>
      <c r="AM136" s="442"/>
      <c r="AN136" s="442"/>
      <c r="AO136" s="442"/>
      <c r="AP136" s="442"/>
      <c r="AQ136" s="442"/>
      <c r="AR136" s="442"/>
      <c r="AS136" s="442"/>
      <c r="AT136" s="442"/>
      <c r="AV136" s="440">
        <f t="shared" si="82"/>
        <v>0</v>
      </c>
      <c r="AW136" s="440">
        <f t="shared" si="83"/>
        <v>0</v>
      </c>
      <c r="AX136" s="440">
        <f t="shared" si="84"/>
        <v>0</v>
      </c>
      <c r="AY136" s="440">
        <f t="shared" si="85"/>
        <v>0</v>
      </c>
      <c r="AZ136" s="440">
        <f t="shared" si="86"/>
        <v>0</v>
      </c>
      <c r="BA136" s="440">
        <f t="shared" si="87"/>
        <v>0</v>
      </c>
      <c r="BB136" s="440">
        <f t="shared" si="88"/>
        <v>0</v>
      </c>
      <c r="BC136" s="440">
        <f t="shared" si="89"/>
        <v>0</v>
      </c>
      <c r="BD136" s="441">
        <f t="shared" si="90"/>
        <v>0</v>
      </c>
      <c r="BE136" s="440">
        <f t="shared" si="91"/>
        <v>0</v>
      </c>
      <c r="BF136" s="54">
        <f t="shared" si="92"/>
        <v>0</v>
      </c>
    </row>
    <row r="137" spans="1:58" x14ac:dyDescent="0.25">
      <c r="A137" s="401">
        <v>134</v>
      </c>
      <c r="B137" s="285" t="str">
        <f>METAS!B133</f>
        <v xml:space="preserve">PORCENTAJE DE PERSONAS MORDIDAS QUE INICIAN TRATAMIENTO CON VACUNA ANTIRRABICA </v>
      </c>
      <c r="C137" s="286" t="str">
        <f>METAS!D133</f>
        <v>ZOONOSIS</v>
      </c>
      <c r="D137" s="442"/>
      <c r="E137" s="442"/>
      <c r="F137" s="442"/>
      <c r="G137" s="442"/>
      <c r="H137" s="442"/>
      <c r="I137" s="442"/>
      <c r="J137" s="442"/>
      <c r="K137" s="442"/>
      <c r="L137" s="442"/>
      <c r="M137" s="442"/>
      <c r="N137" s="442"/>
      <c r="O137" s="442"/>
      <c r="P137" s="442"/>
      <c r="Q137" s="442"/>
      <c r="R137" s="442"/>
      <c r="S137" s="442"/>
      <c r="T137" s="442"/>
      <c r="U137" s="442"/>
      <c r="V137" s="442"/>
      <c r="W137" s="442"/>
      <c r="X137" s="442"/>
      <c r="Y137" s="442"/>
      <c r="Z137" s="442"/>
      <c r="AA137" s="442"/>
      <c r="AB137" s="442"/>
      <c r="AC137" s="442"/>
      <c r="AD137" s="442"/>
      <c r="AE137" s="442"/>
      <c r="AF137" s="442"/>
      <c r="AG137" s="442"/>
      <c r="AH137" s="442"/>
      <c r="AI137" s="442"/>
      <c r="AJ137" s="442"/>
      <c r="AK137" s="442"/>
      <c r="AL137" s="442"/>
      <c r="AM137" s="442"/>
      <c r="AN137" s="442"/>
      <c r="AO137" s="442"/>
      <c r="AP137" s="442"/>
      <c r="AQ137" s="442"/>
      <c r="AR137" s="442"/>
      <c r="AS137" s="442"/>
      <c r="AT137" s="442"/>
      <c r="AV137" s="440">
        <f t="shared" si="82"/>
        <v>0</v>
      </c>
      <c r="AW137" s="440">
        <f t="shared" si="83"/>
        <v>0</v>
      </c>
      <c r="AX137" s="440">
        <f t="shared" si="84"/>
        <v>0</v>
      </c>
      <c r="AY137" s="440">
        <f t="shared" si="85"/>
        <v>0</v>
      </c>
      <c r="AZ137" s="440">
        <f t="shared" si="86"/>
        <v>0</v>
      </c>
      <c r="BA137" s="440">
        <f t="shared" si="87"/>
        <v>0</v>
      </c>
      <c r="BB137" s="440">
        <f t="shared" si="88"/>
        <v>0</v>
      </c>
      <c r="BC137" s="440">
        <f t="shared" si="89"/>
        <v>0</v>
      </c>
      <c r="BD137" s="441">
        <f t="shared" si="90"/>
        <v>0</v>
      </c>
      <c r="BE137" s="440">
        <f t="shared" si="91"/>
        <v>0</v>
      </c>
      <c r="BF137" s="54">
        <f t="shared" si="92"/>
        <v>0</v>
      </c>
    </row>
    <row r="138" spans="1:58" x14ac:dyDescent="0.25">
      <c r="A138" s="401">
        <v>135</v>
      </c>
      <c r="B138" s="285" t="str">
        <f>METAS!B134</f>
        <v>PORCENTAJE DE MUESTRAS CANINAS REMITIDAS AL LABORATORIO</v>
      </c>
      <c r="C138" s="286" t="str">
        <f>METAS!D134</f>
        <v>ZOONOSIS</v>
      </c>
      <c r="D138" s="442"/>
      <c r="E138" s="442"/>
      <c r="F138" s="442"/>
      <c r="G138" s="442"/>
      <c r="H138" s="442"/>
      <c r="I138" s="442"/>
      <c r="J138" s="442"/>
      <c r="K138" s="442"/>
      <c r="L138" s="442"/>
      <c r="M138" s="442"/>
      <c r="N138" s="442"/>
      <c r="O138" s="442"/>
      <c r="P138" s="442"/>
      <c r="Q138" s="442"/>
      <c r="R138" s="442"/>
      <c r="S138" s="442"/>
      <c r="T138" s="442"/>
      <c r="U138" s="442"/>
      <c r="V138" s="442"/>
      <c r="W138" s="442"/>
      <c r="X138" s="442"/>
      <c r="Y138" s="442"/>
      <c r="Z138" s="442"/>
      <c r="AA138" s="442"/>
      <c r="AB138" s="442"/>
      <c r="AC138" s="442"/>
      <c r="AD138" s="442"/>
      <c r="AE138" s="442"/>
      <c r="AF138" s="442"/>
      <c r="AG138" s="442"/>
      <c r="AH138" s="442"/>
      <c r="AI138" s="442"/>
      <c r="AJ138" s="442"/>
      <c r="AK138" s="442"/>
      <c r="AL138" s="442"/>
      <c r="AM138" s="442"/>
      <c r="AN138" s="442"/>
      <c r="AO138" s="442"/>
      <c r="AP138" s="442"/>
      <c r="AQ138" s="442"/>
      <c r="AR138" s="442"/>
      <c r="AS138" s="442"/>
      <c r="AT138" s="442"/>
      <c r="AV138" s="440">
        <f t="shared" si="82"/>
        <v>0</v>
      </c>
      <c r="AW138" s="440">
        <f t="shared" si="83"/>
        <v>0</v>
      </c>
      <c r="AX138" s="440">
        <f t="shared" si="84"/>
        <v>0</v>
      </c>
      <c r="AY138" s="440">
        <f t="shared" si="85"/>
        <v>0</v>
      </c>
      <c r="AZ138" s="440">
        <f t="shared" si="86"/>
        <v>0</v>
      </c>
      <c r="BA138" s="440">
        <f t="shared" si="87"/>
        <v>0</v>
      </c>
      <c r="BB138" s="440">
        <f t="shared" si="88"/>
        <v>0</v>
      </c>
      <c r="BC138" s="440">
        <f t="shared" si="89"/>
        <v>0</v>
      </c>
      <c r="BD138" s="441">
        <f t="shared" si="90"/>
        <v>0</v>
      </c>
      <c r="BE138" s="440">
        <f t="shared" si="91"/>
        <v>0</v>
      </c>
      <c r="BF138" s="54">
        <f t="shared" si="92"/>
        <v>0</v>
      </c>
    </row>
    <row r="139" spans="1:58" x14ac:dyDescent="0.25">
      <c r="A139" s="401">
        <v>136</v>
      </c>
      <c r="B139" s="285" t="str">
        <f>METAS!B135</f>
        <v>PORCENTAJE DE CANES VACUNADOS</v>
      </c>
      <c r="C139" s="286" t="str">
        <f>METAS!D135</f>
        <v>ZOONOSIS</v>
      </c>
      <c r="D139" s="442"/>
      <c r="E139" s="442"/>
      <c r="F139" s="442"/>
      <c r="G139" s="442"/>
      <c r="H139" s="442"/>
      <c r="I139" s="442"/>
      <c r="J139" s="442"/>
      <c r="K139" s="442"/>
      <c r="L139" s="442"/>
      <c r="M139" s="442"/>
      <c r="N139" s="442"/>
      <c r="O139" s="442"/>
      <c r="P139" s="442"/>
      <c r="Q139" s="442"/>
      <c r="R139" s="442"/>
      <c r="S139" s="442"/>
      <c r="T139" s="442"/>
      <c r="U139" s="442"/>
      <c r="V139" s="442"/>
      <c r="W139" s="442"/>
      <c r="X139" s="442"/>
      <c r="Y139" s="442"/>
      <c r="Z139" s="442"/>
      <c r="AA139" s="442"/>
      <c r="AB139" s="442"/>
      <c r="AC139" s="442"/>
      <c r="AD139" s="442"/>
      <c r="AE139" s="442"/>
      <c r="AF139" s="442"/>
      <c r="AG139" s="442"/>
      <c r="AH139" s="442"/>
      <c r="AI139" s="442"/>
      <c r="AJ139" s="442"/>
      <c r="AK139" s="442"/>
      <c r="AL139" s="442"/>
      <c r="AM139" s="442"/>
      <c r="AN139" s="442"/>
      <c r="AO139" s="442"/>
      <c r="AP139" s="442"/>
      <c r="AQ139" s="442"/>
      <c r="AR139" s="442"/>
      <c r="AS139" s="442"/>
      <c r="AT139" s="442"/>
      <c r="AV139" s="440">
        <f t="shared" si="82"/>
        <v>0</v>
      </c>
      <c r="AW139" s="440">
        <f t="shared" si="83"/>
        <v>0</v>
      </c>
      <c r="AX139" s="440">
        <f t="shared" si="84"/>
        <v>0</v>
      </c>
      <c r="AY139" s="440">
        <f t="shared" si="85"/>
        <v>0</v>
      </c>
      <c r="AZ139" s="440">
        <f t="shared" si="86"/>
        <v>0</v>
      </c>
      <c r="BA139" s="440">
        <f t="shared" si="87"/>
        <v>0</v>
      </c>
      <c r="BB139" s="440">
        <f t="shared" si="88"/>
        <v>0</v>
      </c>
      <c r="BC139" s="440">
        <f t="shared" si="89"/>
        <v>0</v>
      </c>
      <c r="BD139" s="441">
        <f t="shared" si="90"/>
        <v>0</v>
      </c>
      <c r="BE139" s="440">
        <f t="shared" si="91"/>
        <v>0</v>
      </c>
      <c r="BF139" s="54">
        <f t="shared" si="92"/>
        <v>0</v>
      </c>
    </row>
    <row r="140" spans="1:58" x14ac:dyDescent="0.25">
      <c r="A140" s="401">
        <v>137</v>
      </c>
      <c r="B140" s="285" t="str">
        <f>METAS!B136</f>
        <v>PORCENTAJE DE MUESTRAS POSITIVAS DE MURCIELAGOS HEMATOFAGOS</v>
      </c>
      <c r="C140" s="286" t="str">
        <f>METAS!D136</f>
        <v>ZOONOSIS</v>
      </c>
      <c r="D140" s="442"/>
      <c r="E140" s="442"/>
      <c r="F140" s="442"/>
      <c r="G140" s="442"/>
      <c r="H140" s="442"/>
      <c r="I140" s="442"/>
      <c r="J140" s="442"/>
      <c r="K140" s="442"/>
      <c r="L140" s="442"/>
      <c r="M140" s="442"/>
      <c r="N140" s="442"/>
      <c r="O140" s="442"/>
      <c r="P140" s="442"/>
      <c r="Q140" s="442"/>
      <c r="R140" s="442"/>
      <c r="S140" s="442"/>
      <c r="T140" s="442"/>
      <c r="U140" s="442"/>
      <c r="V140" s="442"/>
      <c r="W140" s="442"/>
      <c r="X140" s="442"/>
      <c r="Y140" s="442"/>
      <c r="Z140" s="442"/>
      <c r="AA140" s="442"/>
      <c r="AB140" s="442"/>
      <c r="AC140" s="442"/>
      <c r="AD140" s="442"/>
      <c r="AE140" s="442"/>
      <c r="AF140" s="442"/>
      <c r="AG140" s="442"/>
      <c r="AH140" s="442"/>
      <c r="AI140" s="442"/>
      <c r="AJ140" s="442"/>
      <c r="AK140" s="442"/>
      <c r="AL140" s="442"/>
      <c r="AM140" s="442"/>
      <c r="AN140" s="442"/>
      <c r="AO140" s="442"/>
      <c r="AP140" s="442"/>
      <c r="AQ140" s="442"/>
      <c r="AR140" s="442"/>
      <c r="AS140" s="442"/>
      <c r="AT140" s="442"/>
      <c r="AV140" s="440">
        <f t="shared" si="82"/>
        <v>0</v>
      </c>
      <c r="AW140" s="440">
        <f t="shared" si="83"/>
        <v>0</v>
      </c>
      <c r="AX140" s="440">
        <f t="shared" si="84"/>
        <v>0</v>
      </c>
      <c r="AY140" s="440">
        <f t="shared" si="85"/>
        <v>0</v>
      </c>
      <c r="AZ140" s="440">
        <f t="shared" si="86"/>
        <v>0</v>
      </c>
      <c r="BA140" s="440">
        <f t="shared" si="87"/>
        <v>0</v>
      </c>
      <c r="BB140" s="440">
        <f t="shared" si="88"/>
        <v>0</v>
      </c>
      <c r="BC140" s="440">
        <f t="shared" si="89"/>
        <v>0</v>
      </c>
      <c r="BD140" s="441">
        <f t="shared" si="90"/>
        <v>0</v>
      </c>
      <c r="BE140" s="440">
        <f t="shared" si="91"/>
        <v>0</v>
      </c>
      <c r="BF140" s="54">
        <f t="shared" si="92"/>
        <v>0</v>
      </c>
    </row>
    <row r="141" spans="1:58" x14ac:dyDescent="0.25">
      <c r="A141" s="401">
        <v>138</v>
      </c>
      <c r="B141" s="285" t="str">
        <f>METAS!B137</f>
        <v>PORCENTAJE DE ANIMAL MORDEDOR CONTROLADO</v>
      </c>
      <c r="C141" s="286" t="str">
        <f>METAS!D137</f>
        <v>ZOONOSIS</v>
      </c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  <c r="Q141" s="442"/>
      <c r="R141" s="442"/>
      <c r="S141" s="442"/>
      <c r="T141" s="442"/>
      <c r="U141" s="442"/>
      <c r="V141" s="442"/>
      <c r="W141" s="442"/>
      <c r="X141" s="442"/>
      <c r="Y141" s="442"/>
      <c r="Z141" s="442"/>
      <c r="AA141" s="442"/>
      <c r="AB141" s="442"/>
      <c r="AC141" s="442"/>
      <c r="AD141" s="442"/>
      <c r="AE141" s="442"/>
      <c r="AF141" s="442"/>
      <c r="AG141" s="442"/>
      <c r="AH141" s="442"/>
      <c r="AI141" s="442"/>
      <c r="AJ141" s="442"/>
      <c r="AK141" s="442"/>
      <c r="AL141" s="442"/>
      <c r="AM141" s="442"/>
      <c r="AN141" s="442"/>
      <c r="AO141" s="442"/>
      <c r="AP141" s="442"/>
      <c r="AQ141" s="442"/>
      <c r="AR141" s="442"/>
      <c r="AS141" s="442"/>
      <c r="AT141" s="442"/>
      <c r="AV141" s="440">
        <f t="shared" si="82"/>
        <v>0</v>
      </c>
      <c r="AW141" s="440">
        <f t="shared" si="83"/>
        <v>0</v>
      </c>
      <c r="AX141" s="440">
        <f t="shared" si="84"/>
        <v>0</v>
      </c>
      <c r="AY141" s="440">
        <f t="shared" si="85"/>
        <v>0</v>
      </c>
      <c r="AZ141" s="440">
        <f t="shared" si="86"/>
        <v>0</v>
      </c>
      <c r="BA141" s="440">
        <f t="shared" si="87"/>
        <v>0</v>
      </c>
      <c r="BB141" s="440">
        <f t="shared" si="88"/>
        <v>0</v>
      </c>
      <c r="BC141" s="440">
        <f t="shared" si="89"/>
        <v>0</v>
      </c>
      <c r="BD141" s="441">
        <f t="shared" si="90"/>
        <v>0</v>
      </c>
      <c r="BE141" s="440">
        <f t="shared" si="91"/>
        <v>0</v>
      </c>
      <c r="BF141" s="54">
        <f t="shared" si="92"/>
        <v>0</v>
      </c>
    </row>
    <row r="142" spans="1:58" x14ac:dyDescent="0.25">
      <c r="A142" s="401">
        <v>139</v>
      </c>
      <c r="B142" s="285" t="str">
        <f>METAS!B138</f>
        <v>PORCENTAJE DE CASOS DE RABIA CANINA</v>
      </c>
      <c r="C142" s="286" t="str">
        <f>METAS!D138</f>
        <v>ZOONOSIS</v>
      </c>
      <c r="D142" s="442"/>
      <c r="E142" s="442"/>
      <c r="F142" s="442"/>
      <c r="G142" s="442"/>
      <c r="H142" s="442"/>
      <c r="I142" s="442"/>
      <c r="J142" s="442"/>
      <c r="K142" s="442"/>
      <c r="L142" s="442"/>
      <c r="M142" s="442"/>
      <c r="N142" s="442"/>
      <c r="O142" s="442"/>
      <c r="P142" s="442"/>
      <c r="Q142" s="442"/>
      <c r="R142" s="442"/>
      <c r="S142" s="442"/>
      <c r="T142" s="442"/>
      <c r="U142" s="442"/>
      <c r="V142" s="442"/>
      <c r="W142" s="442"/>
      <c r="X142" s="442"/>
      <c r="Y142" s="442"/>
      <c r="Z142" s="442"/>
      <c r="AA142" s="442"/>
      <c r="AB142" s="442"/>
      <c r="AC142" s="442"/>
      <c r="AD142" s="442"/>
      <c r="AE142" s="442"/>
      <c r="AF142" s="442"/>
      <c r="AG142" s="442"/>
      <c r="AH142" s="442"/>
      <c r="AI142" s="442"/>
      <c r="AJ142" s="442"/>
      <c r="AK142" s="442"/>
      <c r="AL142" s="442"/>
      <c r="AM142" s="442"/>
      <c r="AN142" s="442"/>
      <c r="AO142" s="442"/>
      <c r="AP142" s="442"/>
      <c r="AQ142" s="442"/>
      <c r="AR142" s="442"/>
      <c r="AS142" s="442"/>
      <c r="AT142" s="442"/>
      <c r="AV142" s="440">
        <f t="shared" si="82"/>
        <v>0</v>
      </c>
      <c r="AW142" s="440">
        <f t="shared" si="83"/>
        <v>0</v>
      </c>
      <c r="AX142" s="440">
        <f t="shared" si="84"/>
        <v>0</v>
      </c>
      <c r="AY142" s="440">
        <f t="shared" si="85"/>
        <v>0</v>
      </c>
      <c r="AZ142" s="440">
        <f t="shared" si="86"/>
        <v>0</v>
      </c>
      <c r="BA142" s="440">
        <f t="shared" si="87"/>
        <v>0</v>
      </c>
      <c r="BB142" s="440">
        <f t="shared" si="88"/>
        <v>0</v>
      </c>
      <c r="BC142" s="440">
        <f t="shared" si="89"/>
        <v>0</v>
      </c>
      <c r="BD142" s="441">
        <f t="shared" si="90"/>
        <v>0</v>
      </c>
      <c r="BE142" s="440">
        <f t="shared" si="91"/>
        <v>0</v>
      </c>
      <c r="BF142" s="54">
        <f t="shared" si="92"/>
        <v>0</v>
      </c>
    </row>
  </sheetData>
  <sheetProtection selectLockedCells="1"/>
  <autoFilter ref="A3:BS142" xr:uid="{00000000-0009-0000-0000-000003000000}"/>
  <conditionalFormatting sqref="A3:AT3">
    <cfRule type="expression" dxfId="12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S142"/>
  <sheetViews>
    <sheetView showGridLines="0" zoomScale="80" zoomScaleNormal="80" workbookViewId="0">
      <pane xSplit="3" ySplit="3" topLeftCell="D4" activePane="bottomRight" state="frozen"/>
      <selection activeCell="E15" sqref="E15"/>
      <selection pane="topRight" activeCell="E15" sqref="E15"/>
      <selection pane="bottomLeft" activeCell="E15" sqref="E15"/>
      <selection pane="bottomRight" activeCell="E15" sqref="E15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7.5703125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39" width="10.7109375" customWidth="1"/>
    <col min="40" max="40" width="18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9" width="15.5703125" customWidth="1"/>
    <col min="50" max="55" width="10.7109375" customWidth="1"/>
    <col min="56" max="56" width="13" customWidth="1"/>
    <col min="57" max="57" width="15.85546875" customWidth="1"/>
    <col min="58" max="58" width="13.85546875" customWidth="1"/>
    <col min="59" max="59" width="13" customWidth="1"/>
    <col min="60" max="60" width="13.7109375" style="30" customWidth="1"/>
    <col min="61" max="61" width="9.42578125" style="31" customWidth="1"/>
    <col min="62" max="62" width="10.28515625" customWidth="1"/>
    <col min="63" max="63" width="9.5703125" customWidth="1"/>
    <col min="64" max="64" width="9.28515625" customWidth="1"/>
    <col min="65" max="65" width="9.140625" customWidth="1"/>
    <col min="66" max="66" width="8.140625" customWidth="1"/>
    <col min="67" max="68" width="11.42578125" customWidth="1"/>
    <col min="69" max="78" width="7.42578125" customWidth="1"/>
  </cols>
  <sheetData>
    <row r="1" spans="1:71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1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3"/>
      <c r="BI2" s="34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pans="1:71" s="1" customFormat="1" ht="51.75" thickBot="1" x14ac:dyDescent="0.3">
      <c r="A3" s="45" t="s">
        <v>6</v>
      </c>
      <c r="B3" s="403" t="s">
        <v>58</v>
      </c>
      <c r="C3" s="42" t="s">
        <v>0</v>
      </c>
      <c r="D3" s="41" t="s">
        <v>18</v>
      </c>
      <c r="E3" s="41" t="s">
        <v>90</v>
      </c>
      <c r="F3" s="41" t="s">
        <v>736</v>
      </c>
      <c r="G3" s="41" t="s">
        <v>19</v>
      </c>
      <c r="H3" s="41" t="s">
        <v>20</v>
      </c>
      <c r="I3" s="41" t="s">
        <v>21</v>
      </c>
      <c r="J3" s="41" t="s">
        <v>22</v>
      </c>
      <c r="K3" s="41" t="s">
        <v>23</v>
      </c>
      <c r="L3" s="41" t="s">
        <v>24</v>
      </c>
      <c r="M3" s="41" t="s">
        <v>25</v>
      </c>
      <c r="N3" s="41" t="s">
        <v>26</v>
      </c>
      <c r="O3" s="41" t="s">
        <v>72</v>
      </c>
      <c r="P3" s="41" t="s">
        <v>91</v>
      </c>
      <c r="Q3" s="41" t="s">
        <v>31</v>
      </c>
      <c r="R3" s="41" t="s">
        <v>32</v>
      </c>
      <c r="S3" s="41" t="s">
        <v>33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44</v>
      </c>
      <c r="AB3" s="41" t="s">
        <v>45</v>
      </c>
      <c r="AC3" s="41" t="s">
        <v>46</v>
      </c>
      <c r="AD3" s="41" t="s">
        <v>47</v>
      </c>
      <c r="AE3" s="41" t="s">
        <v>48</v>
      </c>
      <c r="AF3" s="41" t="s">
        <v>49</v>
      </c>
      <c r="AG3" s="41" t="s">
        <v>50</v>
      </c>
      <c r="AH3" s="41" t="s">
        <v>51</v>
      </c>
      <c r="AI3" s="41" t="s">
        <v>770</v>
      </c>
      <c r="AJ3" s="41" t="s">
        <v>34</v>
      </c>
      <c r="AK3" s="41" t="s">
        <v>35</v>
      </c>
      <c r="AL3" s="41" t="s">
        <v>36</v>
      </c>
      <c r="AM3" s="41" t="s">
        <v>27</v>
      </c>
      <c r="AN3" s="41" t="s">
        <v>28</v>
      </c>
      <c r="AO3" s="41" t="s">
        <v>29</v>
      </c>
      <c r="AP3" s="41" t="s">
        <v>30</v>
      </c>
      <c r="AQ3" s="41" t="s">
        <v>3</v>
      </c>
      <c r="AR3" s="41" t="s">
        <v>4</v>
      </c>
      <c r="AS3" s="41" t="s">
        <v>5</v>
      </c>
      <c r="AT3" s="41" t="s">
        <v>17</v>
      </c>
      <c r="AU3"/>
      <c r="AV3" s="39" t="str">
        <f>Config!D16</f>
        <v>HOSPITAL</v>
      </c>
      <c r="AW3" s="39" t="s">
        <v>581</v>
      </c>
      <c r="AX3" s="39" t="str">
        <f>Config!D17</f>
        <v>LLUILLUCUCHA</v>
      </c>
      <c r="AY3" s="39" t="str">
        <f>Config!D18</f>
        <v>JERILLO</v>
      </c>
      <c r="AZ3" s="39" t="str">
        <f>Config!D19</f>
        <v>YANTALO</v>
      </c>
      <c r="BA3" s="39" t="str">
        <f>Config!D20</f>
        <v>SORITOR</v>
      </c>
      <c r="BB3" s="39" t="str">
        <f>Config!D21</f>
        <v>JEPELACIO</v>
      </c>
      <c r="BC3" s="39" t="str">
        <f>Config!D22</f>
        <v>ROQUE</v>
      </c>
      <c r="BD3" s="39" t="str">
        <f>Config!D23</f>
        <v>CALZADA</v>
      </c>
      <c r="BE3" s="39" t="str">
        <f>Config!D24</f>
        <v>PUEBLO LIBRE</v>
      </c>
      <c r="BF3" s="40" t="str">
        <f>Config!D15</f>
        <v>RED MOYOBAMBA</v>
      </c>
      <c r="BH3" s="25" t="s">
        <v>59</v>
      </c>
      <c r="BI3" s="26" t="s">
        <v>60</v>
      </c>
      <c r="BJ3" s="27" t="s">
        <v>61</v>
      </c>
      <c r="BK3" s="27" t="s">
        <v>62</v>
      </c>
      <c r="BL3" s="27" t="s">
        <v>63</v>
      </c>
      <c r="BM3" s="27" t="s">
        <v>64</v>
      </c>
      <c r="BN3" s="27" t="s">
        <v>65</v>
      </c>
    </row>
    <row r="4" spans="1:71" x14ac:dyDescent="0.25">
      <c r="A4" s="401">
        <v>1</v>
      </c>
      <c r="B4" s="427" t="s">
        <v>501</v>
      </c>
      <c r="C4" s="428" t="s">
        <v>146</v>
      </c>
      <c r="D4" s="429"/>
      <c r="E4" s="429"/>
      <c r="F4" s="429"/>
      <c r="G4" s="429"/>
      <c r="H4" s="429"/>
      <c r="I4" s="429"/>
      <c r="J4" s="429"/>
      <c r="K4" s="429"/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429"/>
      <c r="W4" s="429"/>
      <c r="X4" s="429"/>
      <c r="Y4" s="429"/>
      <c r="Z4" s="429"/>
      <c r="AA4" s="429"/>
      <c r="AB4" s="429"/>
      <c r="AC4" s="429"/>
      <c r="AD4" s="429"/>
      <c r="AE4" s="429"/>
      <c r="AF4" s="429"/>
      <c r="AG4" s="429"/>
      <c r="AH4" s="429"/>
      <c r="AI4" s="429"/>
      <c r="AJ4" s="429"/>
      <c r="AK4" s="429"/>
      <c r="AL4" s="429"/>
      <c r="AM4" s="429"/>
      <c r="AN4" s="429"/>
      <c r="AO4" s="429"/>
      <c r="AP4" s="429"/>
      <c r="AQ4" s="429"/>
      <c r="AR4" s="429"/>
      <c r="AS4" s="429"/>
      <c r="AT4" s="429"/>
      <c r="AV4" s="37">
        <f>SUM(D4)</f>
        <v>0</v>
      </c>
      <c r="AW4" s="37">
        <f>+E4</f>
        <v>0</v>
      </c>
      <c r="AX4" s="37">
        <f>+SUM(G4:P4)</f>
        <v>0</v>
      </c>
      <c r="AY4" s="37">
        <f>+SUM(Q4:S4)</f>
        <v>0</v>
      </c>
      <c r="AZ4" s="37">
        <f t="shared" ref="AZ4" si="0">+SUM(T4:W4)</f>
        <v>0</v>
      </c>
      <c r="BA4" s="37">
        <f t="shared" ref="BA4" si="1">+SUM(X4:AC4)</f>
        <v>0</v>
      </c>
      <c r="BB4" s="37">
        <f t="shared" ref="BB4" si="2">+SUM(AD4:AH4)</f>
        <v>0</v>
      </c>
      <c r="BC4" s="37">
        <f t="shared" ref="BC4" si="3">+SUM(AJ4:AL4)</f>
        <v>0</v>
      </c>
      <c r="BD4" s="38">
        <f t="shared" ref="BD4" si="4">+SUM(AM4:AP4)</f>
        <v>0</v>
      </c>
      <c r="BE4" s="37">
        <f>SUM(AV4:BD4)</f>
        <v>0</v>
      </c>
      <c r="BF4" s="54">
        <f>SUM(AV4:BE4)</f>
        <v>0</v>
      </c>
    </row>
    <row r="5" spans="1:71" x14ac:dyDescent="0.25">
      <c r="A5" s="401">
        <v>2</v>
      </c>
      <c r="B5" s="427" t="s">
        <v>502</v>
      </c>
      <c r="C5" s="428" t="s">
        <v>146</v>
      </c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29"/>
      <c r="Q5" s="429"/>
      <c r="R5" s="429"/>
      <c r="S5" s="429"/>
      <c r="T5" s="429"/>
      <c r="U5" s="429"/>
      <c r="V5" s="429"/>
      <c r="W5" s="429"/>
      <c r="X5" s="429"/>
      <c r="Y5" s="429"/>
      <c r="Z5" s="429"/>
      <c r="AA5" s="429"/>
      <c r="AB5" s="429"/>
      <c r="AC5" s="429"/>
      <c r="AD5" s="429"/>
      <c r="AE5" s="429"/>
      <c r="AF5" s="429"/>
      <c r="AG5" s="429"/>
      <c r="AH5" s="429"/>
      <c r="AI5" s="429"/>
      <c r="AJ5" s="429"/>
      <c r="AK5" s="429"/>
      <c r="AL5" s="429"/>
      <c r="AM5" s="429"/>
      <c r="AN5" s="429"/>
      <c r="AO5" s="429"/>
      <c r="AP5" s="429"/>
      <c r="AQ5" s="429"/>
      <c r="AR5" s="429"/>
      <c r="AS5" s="429"/>
      <c r="AT5" s="429"/>
      <c r="AV5" s="37">
        <f t="shared" ref="AV5:AV31" si="5">SUM(D5)</f>
        <v>0</v>
      </c>
      <c r="AW5" s="37">
        <f t="shared" ref="AW5:AW31" si="6">+E5</f>
        <v>0</v>
      </c>
      <c r="AX5" s="37">
        <f t="shared" ref="AX5:AX31" si="7">+SUM(G5:P5)</f>
        <v>0</v>
      </c>
      <c r="AY5" s="37">
        <f t="shared" ref="AY5:AY31" si="8">+SUM(Q5:S5)</f>
        <v>0</v>
      </c>
      <c r="AZ5" s="37">
        <f t="shared" ref="AZ5:AZ31" si="9">+SUM(T5:W5)</f>
        <v>0</v>
      </c>
      <c r="BA5" s="37">
        <f t="shared" ref="BA5:BA31" si="10">+SUM(X5:AC5)</f>
        <v>0</v>
      </c>
      <c r="BB5" s="37">
        <f t="shared" ref="BB5:BB31" si="11">+SUM(AD5:AH5)</f>
        <v>0</v>
      </c>
      <c r="BC5" s="37">
        <f t="shared" ref="BC5:BC31" si="12">+SUM(AJ5:AL5)</f>
        <v>0</v>
      </c>
      <c r="BD5" s="38">
        <f t="shared" ref="BD5:BD31" si="13">+SUM(AM5:AP5)</f>
        <v>0</v>
      </c>
      <c r="BE5" s="37">
        <f t="shared" ref="BE5:BE31" si="14">SUM(AV5:BD5)</f>
        <v>0</v>
      </c>
      <c r="BF5" s="54">
        <f t="shared" ref="BF5:BF28" si="15">SUM(AV5:BE5)</f>
        <v>0</v>
      </c>
    </row>
    <row r="6" spans="1:71" ht="30" x14ac:dyDescent="0.25">
      <c r="A6" s="401">
        <v>3</v>
      </c>
      <c r="B6" s="427" t="s">
        <v>505</v>
      </c>
      <c r="C6" s="428" t="s">
        <v>146</v>
      </c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V6" s="37">
        <f t="shared" si="5"/>
        <v>0</v>
      </c>
      <c r="AW6" s="37">
        <f t="shared" si="6"/>
        <v>0</v>
      </c>
      <c r="AX6" s="37">
        <f t="shared" si="7"/>
        <v>0</v>
      </c>
      <c r="AY6" s="37">
        <f t="shared" si="8"/>
        <v>0</v>
      </c>
      <c r="AZ6" s="37">
        <f t="shared" si="9"/>
        <v>0</v>
      </c>
      <c r="BA6" s="37">
        <f t="shared" si="10"/>
        <v>0</v>
      </c>
      <c r="BB6" s="37">
        <f t="shared" si="11"/>
        <v>0</v>
      </c>
      <c r="BC6" s="37">
        <f t="shared" si="12"/>
        <v>0</v>
      </c>
      <c r="BD6" s="38">
        <f t="shared" si="13"/>
        <v>0</v>
      </c>
      <c r="BE6" s="37">
        <f t="shared" si="14"/>
        <v>0</v>
      </c>
      <c r="BF6" s="54">
        <f t="shared" si="15"/>
        <v>0</v>
      </c>
    </row>
    <row r="7" spans="1:71" x14ac:dyDescent="0.25">
      <c r="A7" s="401">
        <v>4</v>
      </c>
      <c r="B7" s="427" t="s">
        <v>507</v>
      </c>
      <c r="C7" s="428" t="s">
        <v>146</v>
      </c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429"/>
      <c r="AI7" s="429"/>
      <c r="AJ7" s="429"/>
      <c r="AK7" s="429"/>
      <c r="AL7" s="429"/>
      <c r="AM7" s="429"/>
      <c r="AN7" s="429"/>
      <c r="AO7" s="429"/>
      <c r="AP7" s="429"/>
      <c r="AQ7" s="429"/>
      <c r="AR7" s="429"/>
      <c r="AS7" s="429"/>
      <c r="AT7" s="429"/>
      <c r="AV7" s="37">
        <f t="shared" si="5"/>
        <v>0</v>
      </c>
      <c r="AW7" s="37">
        <f t="shared" si="6"/>
        <v>0</v>
      </c>
      <c r="AX7" s="37">
        <f t="shared" si="7"/>
        <v>0</v>
      </c>
      <c r="AY7" s="37">
        <f t="shared" si="8"/>
        <v>0</v>
      </c>
      <c r="AZ7" s="37">
        <f t="shared" si="9"/>
        <v>0</v>
      </c>
      <c r="BA7" s="37">
        <f t="shared" si="10"/>
        <v>0</v>
      </c>
      <c r="BB7" s="37">
        <f t="shared" si="11"/>
        <v>0</v>
      </c>
      <c r="BC7" s="37">
        <f t="shared" si="12"/>
        <v>0</v>
      </c>
      <c r="BD7" s="38">
        <f t="shared" si="13"/>
        <v>0</v>
      </c>
      <c r="BE7" s="37">
        <f t="shared" si="14"/>
        <v>0</v>
      </c>
      <c r="BF7" s="54">
        <f t="shared" si="15"/>
        <v>0</v>
      </c>
    </row>
    <row r="8" spans="1:71" x14ac:dyDescent="0.25">
      <c r="A8" s="401">
        <v>5</v>
      </c>
      <c r="B8" s="427" t="s">
        <v>776</v>
      </c>
      <c r="C8" s="428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429"/>
      <c r="AI8" s="429"/>
      <c r="AJ8" s="429"/>
      <c r="AK8" s="429"/>
      <c r="AL8" s="429"/>
      <c r="AM8" s="429"/>
      <c r="AN8" s="429"/>
      <c r="AO8" s="429"/>
      <c r="AP8" s="429"/>
      <c r="AQ8" s="429"/>
      <c r="AR8" s="429"/>
      <c r="AS8" s="429"/>
      <c r="AT8" s="429"/>
      <c r="AV8" s="37"/>
      <c r="AW8" s="37"/>
      <c r="AX8" s="37"/>
      <c r="AY8" s="37"/>
      <c r="AZ8" s="37"/>
      <c r="BA8" s="37"/>
      <c r="BB8" s="37"/>
      <c r="BC8" s="37"/>
      <c r="BD8" s="38"/>
      <c r="BE8" s="37"/>
      <c r="BF8" s="54"/>
    </row>
    <row r="9" spans="1:71" x14ac:dyDescent="0.25">
      <c r="A9" s="401">
        <v>6</v>
      </c>
      <c r="B9" s="427" t="s">
        <v>509</v>
      </c>
      <c r="C9" s="428" t="s">
        <v>506</v>
      </c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  <c r="AB9" s="429"/>
      <c r="AC9" s="429"/>
      <c r="AD9" s="429"/>
      <c r="AE9" s="429"/>
      <c r="AF9" s="429"/>
      <c r="AG9" s="429"/>
      <c r="AH9" s="429"/>
      <c r="AI9" s="429"/>
      <c r="AJ9" s="429"/>
      <c r="AK9" s="429"/>
      <c r="AL9" s="429"/>
      <c r="AM9" s="429"/>
      <c r="AN9" s="429"/>
      <c r="AO9" s="429"/>
      <c r="AP9" s="429"/>
      <c r="AQ9" s="429"/>
      <c r="AR9" s="429"/>
      <c r="AS9" s="429"/>
      <c r="AT9" s="429"/>
      <c r="AV9" s="37">
        <f t="shared" si="5"/>
        <v>0</v>
      </c>
      <c r="AW9" s="37">
        <f t="shared" si="6"/>
        <v>0</v>
      </c>
      <c r="AX9" s="37">
        <f t="shared" si="7"/>
        <v>0</v>
      </c>
      <c r="AY9" s="37">
        <f t="shared" si="8"/>
        <v>0</v>
      </c>
      <c r="AZ9" s="37">
        <f t="shared" si="9"/>
        <v>0</v>
      </c>
      <c r="BA9" s="37">
        <f t="shared" si="10"/>
        <v>0</v>
      </c>
      <c r="BB9" s="37">
        <f t="shared" si="11"/>
        <v>0</v>
      </c>
      <c r="BC9" s="37">
        <f t="shared" si="12"/>
        <v>0</v>
      </c>
      <c r="BD9" s="38">
        <f t="shared" si="13"/>
        <v>0</v>
      </c>
      <c r="BE9" s="37">
        <f t="shared" si="14"/>
        <v>0</v>
      </c>
      <c r="BF9" s="54">
        <f t="shared" si="15"/>
        <v>0</v>
      </c>
    </row>
    <row r="10" spans="1:71" x14ac:dyDescent="0.25">
      <c r="A10" s="401">
        <v>7</v>
      </c>
      <c r="B10" s="427" t="s">
        <v>510</v>
      </c>
      <c r="C10" s="428" t="s">
        <v>506</v>
      </c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29"/>
      <c r="AM10" s="429"/>
      <c r="AN10" s="429"/>
      <c r="AO10" s="429"/>
      <c r="AP10" s="429"/>
      <c r="AQ10" s="429"/>
      <c r="AR10" s="429"/>
      <c r="AS10" s="429"/>
      <c r="AT10" s="429"/>
      <c r="AV10" s="37">
        <f t="shared" si="5"/>
        <v>0</v>
      </c>
      <c r="AW10" s="37">
        <f t="shared" si="6"/>
        <v>0</v>
      </c>
      <c r="AX10" s="37">
        <f t="shared" si="7"/>
        <v>0</v>
      </c>
      <c r="AY10" s="37">
        <f t="shared" si="8"/>
        <v>0</v>
      </c>
      <c r="AZ10" s="37">
        <f t="shared" si="9"/>
        <v>0</v>
      </c>
      <c r="BA10" s="37">
        <f t="shared" si="10"/>
        <v>0</v>
      </c>
      <c r="BB10" s="37">
        <f t="shared" si="11"/>
        <v>0</v>
      </c>
      <c r="BC10" s="37">
        <f t="shared" si="12"/>
        <v>0</v>
      </c>
      <c r="BD10" s="38">
        <f t="shared" si="13"/>
        <v>0</v>
      </c>
      <c r="BE10" s="37">
        <f t="shared" si="14"/>
        <v>0</v>
      </c>
      <c r="BF10" s="54">
        <f t="shared" si="15"/>
        <v>0</v>
      </c>
    </row>
    <row r="11" spans="1:71" x14ac:dyDescent="0.25">
      <c r="A11" s="401">
        <v>8</v>
      </c>
      <c r="B11" s="427" t="s">
        <v>525</v>
      </c>
      <c r="C11" s="428" t="s">
        <v>506</v>
      </c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429"/>
      <c r="AA11" s="429"/>
      <c r="AB11" s="429"/>
      <c r="AC11" s="429"/>
      <c r="AD11" s="429"/>
      <c r="AE11" s="429"/>
      <c r="AF11" s="429"/>
      <c r="AG11" s="429"/>
      <c r="AH11" s="429"/>
      <c r="AI11" s="429"/>
      <c r="AJ11" s="429"/>
      <c r="AK11" s="429"/>
      <c r="AL11" s="429"/>
      <c r="AM11" s="429"/>
      <c r="AN11" s="429"/>
      <c r="AO11" s="429"/>
      <c r="AP11" s="429"/>
      <c r="AQ11" s="429"/>
      <c r="AR11" s="429"/>
      <c r="AS11" s="429"/>
      <c r="AT11" s="429"/>
      <c r="AV11" s="37">
        <f t="shared" si="5"/>
        <v>0</v>
      </c>
      <c r="AW11" s="37">
        <f t="shared" si="6"/>
        <v>0</v>
      </c>
      <c r="AX11" s="37">
        <f t="shared" si="7"/>
        <v>0</v>
      </c>
      <c r="AY11" s="37">
        <f t="shared" si="8"/>
        <v>0</v>
      </c>
      <c r="AZ11" s="37">
        <f t="shared" si="9"/>
        <v>0</v>
      </c>
      <c r="BA11" s="37">
        <f t="shared" si="10"/>
        <v>0</v>
      </c>
      <c r="BB11" s="37">
        <f t="shared" si="11"/>
        <v>0</v>
      </c>
      <c r="BC11" s="37">
        <f t="shared" si="12"/>
        <v>0</v>
      </c>
      <c r="BD11" s="38">
        <f t="shared" si="13"/>
        <v>0</v>
      </c>
      <c r="BE11" s="37">
        <f t="shared" si="14"/>
        <v>0</v>
      </c>
      <c r="BF11" s="54">
        <f t="shared" si="15"/>
        <v>0</v>
      </c>
    </row>
    <row r="12" spans="1:71" x14ac:dyDescent="0.25">
      <c r="A12" s="401">
        <v>9</v>
      </c>
      <c r="B12" s="427" t="s">
        <v>514</v>
      </c>
      <c r="C12" s="428" t="s">
        <v>506</v>
      </c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29"/>
      <c r="AM12" s="429"/>
      <c r="AN12" s="429"/>
      <c r="AO12" s="429"/>
      <c r="AP12" s="429"/>
      <c r="AQ12" s="429"/>
      <c r="AR12" s="429"/>
      <c r="AS12" s="429"/>
      <c r="AT12" s="429"/>
      <c r="AV12" s="37">
        <f t="shared" si="5"/>
        <v>0</v>
      </c>
      <c r="AW12" s="37">
        <f t="shared" si="6"/>
        <v>0</v>
      </c>
      <c r="AX12" s="37">
        <f t="shared" si="7"/>
        <v>0</v>
      </c>
      <c r="AY12" s="37">
        <f t="shared" si="8"/>
        <v>0</v>
      </c>
      <c r="AZ12" s="37">
        <f t="shared" si="9"/>
        <v>0</v>
      </c>
      <c r="BA12" s="37">
        <f t="shared" si="10"/>
        <v>0</v>
      </c>
      <c r="BB12" s="37">
        <f t="shared" si="11"/>
        <v>0</v>
      </c>
      <c r="BC12" s="37">
        <f t="shared" si="12"/>
        <v>0</v>
      </c>
      <c r="BD12" s="38">
        <f t="shared" si="13"/>
        <v>0</v>
      </c>
      <c r="BE12" s="37">
        <f t="shared" si="14"/>
        <v>0</v>
      </c>
      <c r="BF12" s="54">
        <f t="shared" si="15"/>
        <v>0</v>
      </c>
    </row>
    <row r="13" spans="1:71" x14ac:dyDescent="0.25">
      <c r="A13" s="401">
        <v>10</v>
      </c>
      <c r="B13" s="427" t="s">
        <v>513</v>
      </c>
      <c r="C13" s="428" t="s">
        <v>506</v>
      </c>
      <c r="D13" s="429"/>
      <c r="E13" s="429"/>
      <c r="F13" s="429"/>
      <c r="G13" s="429"/>
      <c r="H13" s="429"/>
      <c r="I13" s="429"/>
      <c r="J13" s="429"/>
      <c r="K13" s="429"/>
      <c r="L13" s="429"/>
      <c r="M13" s="429"/>
      <c r="N13" s="429"/>
      <c r="O13" s="429"/>
      <c r="P13" s="429"/>
      <c r="Q13" s="429"/>
      <c r="R13" s="429"/>
      <c r="S13" s="429"/>
      <c r="T13" s="429"/>
      <c r="U13" s="429"/>
      <c r="V13" s="429"/>
      <c r="W13" s="429"/>
      <c r="X13" s="429"/>
      <c r="Y13" s="429"/>
      <c r="Z13" s="429"/>
      <c r="AA13" s="429"/>
      <c r="AB13" s="429"/>
      <c r="AC13" s="429"/>
      <c r="AD13" s="429"/>
      <c r="AE13" s="429"/>
      <c r="AF13" s="429"/>
      <c r="AG13" s="429"/>
      <c r="AH13" s="429"/>
      <c r="AI13" s="429"/>
      <c r="AJ13" s="429"/>
      <c r="AK13" s="429"/>
      <c r="AL13" s="429"/>
      <c r="AM13" s="429"/>
      <c r="AN13" s="429"/>
      <c r="AO13" s="429"/>
      <c r="AP13" s="429"/>
      <c r="AQ13" s="429"/>
      <c r="AR13" s="429"/>
      <c r="AS13" s="429"/>
      <c r="AT13" s="429"/>
      <c r="AV13" s="37">
        <f t="shared" si="5"/>
        <v>0</v>
      </c>
      <c r="AW13" s="37">
        <f t="shared" si="6"/>
        <v>0</v>
      </c>
      <c r="AX13" s="37">
        <f t="shared" si="7"/>
        <v>0</v>
      </c>
      <c r="AY13" s="37">
        <f t="shared" si="8"/>
        <v>0</v>
      </c>
      <c r="AZ13" s="37">
        <f t="shared" si="9"/>
        <v>0</v>
      </c>
      <c r="BA13" s="37">
        <f t="shared" si="10"/>
        <v>0</v>
      </c>
      <c r="BB13" s="37">
        <f t="shared" si="11"/>
        <v>0</v>
      </c>
      <c r="BC13" s="37">
        <f t="shared" si="12"/>
        <v>0</v>
      </c>
      <c r="BD13" s="38">
        <f t="shared" si="13"/>
        <v>0</v>
      </c>
      <c r="BE13" s="37">
        <f t="shared" si="14"/>
        <v>0</v>
      </c>
      <c r="BF13" s="54">
        <f t="shared" si="15"/>
        <v>0</v>
      </c>
    </row>
    <row r="14" spans="1:71" x14ac:dyDescent="0.25">
      <c r="A14" s="401">
        <v>11</v>
      </c>
      <c r="B14" s="427" t="s">
        <v>515</v>
      </c>
      <c r="C14" s="428" t="s">
        <v>506</v>
      </c>
      <c r="D14" s="429"/>
      <c r="E14" s="429"/>
      <c r="F14" s="429"/>
      <c r="G14" s="429"/>
      <c r="H14" s="429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29"/>
      <c r="AM14" s="429"/>
      <c r="AN14" s="429"/>
      <c r="AO14" s="429"/>
      <c r="AP14" s="429"/>
      <c r="AQ14" s="429"/>
      <c r="AR14" s="429"/>
      <c r="AS14" s="429"/>
      <c r="AT14" s="429"/>
      <c r="AV14" s="37">
        <f t="shared" si="5"/>
        <v>0</v>
      </c>
      <c r="AW14" s="37">
        <f t="shared" si="6"/>
        <v>0</v>
      </c>
      <c r="AX14" s="37">
        <f t="shared" si="7"/>
        <v>0</v>
      </c>
      <c r="AY14" s="37">
        <f t="shared" si="8"/>
        <v>0</v>
      </c>
      <c r="AZ14" s="37">
        <f t="shared" si="9"/>
        <v>0</v>
      </c>
      <c r="BA14" s="37">
        <f t="shared" si="10"/>
        <v>0</v>
      </c>
      <c r="BB14" s="37">
        <f t="shared" si="11"/>
        <v>0</v>
      </c>
      <c r="BC14" s="37">
        <f t="shared" si="12"/>
        <v>0</v>
      </c>
      <c r="BD14" s="38">
        <f t="shared" si="13"/>
        <v>0</v>
      </c>
      <c r="BE14" s="37">
        <f t="shared" si="14"/>
        <v>0</v>
      </c>
      <c r="BF14" s="54">
        <f t="shared" si="15"/>
        <v>0</v>
      </c>
    </row>
    <row r="15" spans="1:71" x14ac:dyDescent="0.25">
      <c r="A15" s="401">
        <v>12</v>
      </c>
      <c r="B15" s="427" t="s">
        <v>530</v>
      </c>
      <c r="C15" s="428" t="s">
        <v>144</v>
      </c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429"/>
      <c r="Q15" s="429"/>
      <c r="R15" s="429"/>
      <c r="S15" s="429"/>
      <c r="T15" s="429"/>
      <c r="U15" s="429"/>
      <c r="V15" s="429"/>
      <c r="W15" s="429"/>
      <c r="X15" s="429"/>
      <c r="Y15" s="429"/>
      <c r="Z15" s="429"/>
      <c r="AA15" s="429"/>
      <c r="AB15" s="429"/>
      <c r="AC15" s="429"/>
      <c r="AD15" s="429"/>
      <c r="AE15" s="429"/>
      <c r="AF15" s="429"/>
      <c r="AG15" s="429"/>
      <c r="AH15" s="429"/>
      <c r="AI15" s="429"/>
      <c r="AJ15" s="429"/>
      <c r="AK15" s="429"/>
      <c r="AL15" s="429"/>
      <c r="AM15" s="429"/>
      <c r="AN15" s="429"/>
      <c r="AO15" s="429"/>
      <c r="AP15" s="429"/>
      <c r="AQ15" s="429"/>
      <c r="AR15" s="429"/>
      <c r="AS15" s="429"/>
      <c r="AT15" s="429"/>
      <c r="AV15" s="37">
        <f t="shared" si="5"/>
        <v>0</v>
      </c>
      <c r="AW15" s="37">
        <f t="shared" si="6"/>
        <v>0</v>
      </c>
      <c r="AX15" s="37">
        <f t="shared" si="7"/>
        <v>0</v>
      </c>
      <c r="AY15" s="37">
        <f t="shared" si="8"/>
        <v>0</v>
      </c>
      <c r="AZ15" s="37">
        <f t="shared" si="9"/>
        <v>0</v>
      </c>
      <c r="BA15" s="37">
        <f t="shared" si="10"/>
        <v>0</v>
      </c>
      <c r="BB15" s="37">
        <f t="shared" si="11"/>
        <v>0</v>
      </c>
      <c r="BC15" s="37">
        <f t="shared" si="12"/>
        <v>0</v>
      </c>
      <c r="BD15" s="38">
        <f t="shared" si="13"/>
        <v>0</v>
      </c>
      <c r="BE15" s="37">
        <f t="shared" si="14"/>
        <v>0</v>
      </c>
      <c r="BF15" s="54">
        <f t="shared" si="15"/>
        <v>0</v>
      </c>
    </row>
    <row r="16" spans="1:71" x14ac:dyDescent="0.25">
      <c r="A16" s="401">
        <v>13</v>
      </c>
      <c r="B16" s="427" t="s">
        <v>531</v>
      </c>
      <c r="C16" s="428" t="s">
        <v>144</v>
      </c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29"/>
      <c r="AQ16" s="429"/>
      <c r="AR16" s="429"/>
      <c r="AS16" s="429"/>
      <c r="AT16" s="429"/>
      <c r="AV16" s="37">
        <f t="shared" si="5"/>
        <v>0</v>
      </c>
      <c r="AW16" s="37">
        <f t="shared" si="6"/>
        <v>0</v>
      </c>
      <c r="AX16" s="37">
        <f t="shared" si="7"/>
        <v>0</v>
      </c>
      <c r="AY16" s="37">
        <f t="shared" si="8"/>
        <v>0</v>
      </c>
      <c r="AZ16" s="37">
        <f t="shared" si="9"/>
        <v>0</v>
      </c>
      <c r="BA16" s="37">
        <f t="shared" si="10"/>
        <v>0</v>
      </c>
      <c r="BB16" s="37">
        <f t="shared" si="11"/>
        <v>0</v>
      </c>
      <c r="BC16" s="37">
        <f t="shared" si="12"/>
        <v>0</v>
      </c>
      <c r="BD16" s="38">
        <f t="shared" si="13"/>
        <v>0</v>
      </c>
      <c r="BE16" s="37">
        <f t="shared" si="14"/>
        <v>0</v>
      </c>
      <c r="BF16" s="54">
        <f t="shared" si="15"/>
        <v>0</v>
      </c>
    </row>
    <row r="17" spans="1:58" x14ac:dyDescent="0.25">
      <c r="A17" s="401">
        <v>14</v>
      </c>
      <c r="B17" s="427" t="s">
        <v>529</v>
      </c>
      <c r="C17" s="428" t="s">
        <v>144</v>
      </c>
      <c r="D17" s="429"/>
      <c r="E17" s="429"/>
      <c r="F17" s="429"/>
      <c r="G17" s="429"/>
      <c r="H17" s="429"/>
      <c r="I17" s="429"/>
      <c r="J17" s="429"/>
      <c r="K17" s="429"/>
      <c r="L17" s="429"/>
      <c r="M17" s="429"/>
      <c r="N17" s="429"/>
      <c r="O17" s="429"/>
      <c r="P17" s="429"/>
      <c r="Q17" s="429"/>
      <c r="R17" s="429"/>
      <c r="S17" s="429"/>
      <c r="T17" s="429"/>
      <c r="U17" s="429"/>
      <c r="V17" s="429"/>
      <c r="W17" s="429"/>
      <c r="X17" s="429"/>
      <c r="Y17" s="429"/>
      <c r="Z17" s="429"/>
      <c r="AA17" s="429"/>
      <c r="AB17" s="429"/>
      <c r="AC17" s="429"/>
      <c r="AD17" s="429"/>
      <c r="AE17" s="429"/>
      <c r="AF17" s="429"/>
      <c r="AG17" s="429"/>
      <c r="AH17" s="429"/>
      <c r="AI17" s="429"/>
      <c r="AJ17" s="429"/>
      <c r="AK17" s="429"/>
      <c r="AL17" s="429"/>
      <c r="AM17" s="429"/>
      <c r="AN17" s="429"/>
      <c r="AO17" s="429"/>
      <c r="AP17" s="429"/>
      <c r="AQ17" s="429"/>
      <c r="AR17" s="429"/>
      <c r="AS17" s="429"/>
      <c r="AT17" s="429"/>
      <c r="AV17" s="37">
        <f t="shared" si="5"/>
        <v>0</v>
      </c>
      <c r="AW17" s="37">
        <f t="shared" si="6"/>
        <v>0</v>
      </c>
      <c r="AX17" s="37">
        <f t="shared" si="7"/>
        <v>0</v>
      </c>
      <c r="AY17" s="37">
        <f t="shared" si="8"/>
        <v>0</v>
      </c>
      <c r="AZ17" s="37">
        <f t="shared" si="9"/>
        <v>0</v>
      </c>
      <c r="BA17" s="37">
        <f t="shared" si="10"/>
        <v>0</v>
      </c>
      <c r="BB17" s="37">
        <f t="shared" si="11"/>
        <v>0</v>
      </c>
      <c r="BC17" s="37">
        <f t="shared" si="12"/>
        <v>0</v>
      </c>
      <c r="BD17" s="38">
        <f t="shared" si="13"/>
        <v>0</v>
      </c>
      <c r="BE17" s="37">
        <f t="shared" si="14"/>
        <v>0</v>
      </c>
      <c r="BF17" s="54">
        <f t="shared" si="15"/>
        <v>0</v>
      </c>
    </row>
    <row r="18" spans="1:58" x14ac:dyDescent="0.25">
      <c r="A18" s="401">
        <v>15</v>
      </c>
      <c r="B18" s="427" t="s">
        <v>532</v>
      </c>
      <c r="C18" s="428" t="s">
        <v>144</v>
      </c>
      <c r="D18" s="429"/>
      <c r="E18" s="429"/>
      <c r="F18" s="429"/>
      <c r="G18" s="429"/>
      <c r="H18" s="429"/>
      <c r="I18" s="429"/>
      <c r="J18" s="429"/>
      <c r="K18" s="429"/>
      <c r="L18" s="429"/>
      <c r="M18" s="429"/>
      <c r="N18" s="429"/>
      <c r="O18" s="429"/>
      <c r="P18" s="429"/>
      <c r="Q18" s="429"/>
      <c r="R18" s="429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29"/>
      <c r="AM18" s="429"/>
      <c r="AN18" s="429"/>
      <c r="AO18" s="429"/>
      <c r="AP18" s="429"/>
      <c r="AQ18" s="429"/>
      <c r="AR18" s="429"/>
      <c r="AS18" s="429"/>
      <c r="AT18" s="429"/>
      <c r="AV18" s="37">
        <f t="shared" si="5"/>
        <v>0</v>
      </c>
      <c r="AW18" s="37">
        <f t="shared" si="6"/>
        <v>0</v>
      </c>
      <c r="AX18" s="37">
        <f t="shared" si="7"/>
        <v>0</v>
      </c>
      <c r="AY18" s="37">
        <f t="shared" si="8"/>
        <v>0</v>
      </c>
      <c r="AZ18" s="37">
        <f t="shared" si="9"/>
        <v>0</v>
      </c>
      <c r="BA18" s="37">
        <f t="shared" si="10"/>
        <v>0</v>
      </c>
      <c r="BB18" s="37">
        <f t="shared" si="11"/>
        <v>0</v>
      </c>
      <c r="BC18" s="37">
        <f t="shared" si="12"/>
        <v>0</v>
      </c>
      <c r="BD18" s="38">
        <f t="shared" si="13"/>
        <v>0</v>
      </c>
      <c r="BE18" s="37">
        <f t="shared" si="14"/>
        <v>0</v>
      </c>
      <c r="BF18" s="54">
        <f t="shared" si="15"/>
        <v>0</v>
      </c>
    </row>
    <row r="19" spans="1:58" x14ac:dyDescent="0.25">
      <c r="A19" s="401">
        <v>16</v>
      </c>
      <c r="B19" s="427" t="s">
        <v>480</v>
      </c>
      <c r="C19" s="428" t="s">
        <v>144</v>
      </c>
      <c r="D19" s="429"/>
      <c r="E19" s="429"/>
      <c r="F19" s="429"/>
      <c r="G19" s="429"/>
      <c r="H19" s="429"/>
      <c r="I19" s="429"/>
      <c r="J19" s="429"/>
      <c r="K19" s="429"/>
      <c r="L19" s="429"/>
      <c r="M19" s="429"/>
      <c r="N19" s="429"/>
      <c r="O19" s="429"/>
      <c r="P19" s="429"/>
      <c r="Q19" s="429"/>
      <c r="R19" s="429"/>
      <c r="S19" s="429"/>
      <c r="T19" s="429"/>
      <c r="U19" s="429"/>
      <c r="V19" s="429"/>
      <c r="W19" s="429"/>
      <c r="X19" s="429"/>
      <c r="Y19" s="429"/>
      <c r="Z19" s="429"/>
      <c r="AA19" s="429"/>
      <c r="AB19" s="429"/>
      <c r="AC19" s="429"/>
      <c r="AD19" s="429"/>
      <c r="AE19" s="429"/>
      <c r="AF19" s="429"/>
      <c r="AG19" s="429"/>
      <c r="AH19" s="429"/>
      <c r="AI19" s="429"/>
      <c r="AJ19" s="429"/>
      <c r="AK19" s="429"/>
      <c r="AL19" s="429"/>
      <c r="AM19" s="429"/>
      <c r="AN19" s="429"/>
      <c r="AO19" s="429"/>
      <c r="AP19" s="429"/>
      <c r="AQ19" s="429"/>
      <c r="AR19" s="429"/>
      <c r="AS19" s="429"/>
      <c r="AT19" s="429"/>
      <c r="AV19" s="37">
        <f t="shared" si="5"/>
        <v>0</v>
      </c>
      <c r="AW19" s="37">
        <f t="shared" si="6"/>
        <v>0</v>
      </c>
      <c r="AX19" s="37">
        <f t="shared" si="7"/>
        <v>0</v>
      </c>
      <c r="AY19" s="37">
        <f t="shared" si="8"/>
        <v>0</v>
      </c>
      <c r="AZ19" s="37">
        <f t="shared" si="9"/>
        <v>0</v>
      </c>
      <c r="BA19" s="37">
        <f t="shared" si="10"/>
        <v>0</v>
      </c>
      <c r="BB19" s="37">
        <f t="shared" si="11"/>
        <v>0</v>
      </c>
      <c r="BC19" s="37">
        <f t="shared" si="12"/>
        <v>0</v>
      </c>
      <c r="BD19" s="38">
        <f t="shared" si="13"/>
        <v>0</v>
      </c>
      <c r="BE19" s="37">
        <f t="shared" si="14"/>
        <v>0</v>
      </c>
      <c r="BF19" s="54">
        <f t="shared" si="15"/>
        <v>0</v>
      </c>
    </row>
    <row r="20" spans="1:58" ht="45" x14ac:dyDescent="0.25">
      <c r="A20" s="401">
        <v>17</v>
      </c>
      <c r="B20" s="427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428" t="s">
        <v>145</v>
      </c>
      <c r="D20" s="429"/>
      <c r="E20" s="429"/>
      <c r="F20" s="429"/>
      <c r="G20" s="429"/>
      <c r="H20" s="429"/>
      <c r="I20" s="429"/>
      <c r="J20" s="429"/>
      <c r="K20" s="429"/>
      <c r="L20" s="429"/>
      <c r="M20" s="429"/>
      <c r="N20" s="429"/>
      <c r="O20" s="429"/>
      <c r="P20" s="429"/>
      <c r="Q20" s="429"/>
      <c r="R20" s="429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V20" s="37">
        <f t="shared" si="5"/>
        <v>0</v>
      </c>
      <c r="AW20" s="37">
        <f t="shared" si="6"/>
        <v>0</v>
      </c>
      <c r="AX20" s="37">
        <f t="shared" si="7"/>
        <v>0</v>
      </c>
      <c r="AY20" s="37">
        <f t="shared" si="8"/>
        <v>0</v>
      </c>
      <c r="AZ20" s="37">
        <f t="shared" si="9"/>
        <v>0</v>
      </c>
      <c r="BA20" s="37">
        <f t="shared" si="10"/>
        <v>0</v>
      </c>
      <c r="BB20" s="37">
        <f t="shared" si="11"/>
        <v>0</v>
      </c>
      <c r="BC20" s="37">
        <f t="shared" si="12"/>
        <v>0</v>
      </c>
      <c r="BD20" s="38">
        <f t="shared" si="13"/>
        <v>0</v>
      </c>
      <c r="BE20" s="37">
        <f t="shared" si="14"/>
        <v>0</v>
      </c>
      <c r="BF20" s="54">
        <f t="shared" si="15"/>
        <v>0</v>
      </c>
    </row>
    <row r="21" spans="1:58" ht="30" x14ac:dyDescent="0.25">
      <c r="A21" s="401">
        <v>18</v>
      </c>
      <c r="B21" s="427" t="str">
        <f>ACUMULADO!B21</f>
        <v xml:space="preserve">AGENTES COMUNITARIOS DE SALUD CAPACITADOS REALIZAN ORIENTACIÓN A FAMILIAS DE GESTANTES Y PUERPERAS EN PRÁCTICAS SALUDABLES EN SALUD SEXUAL Y REPRODUCTIVA. </v>
      </c>
      <c r="C21" s="428" t="s">
        <v>145</v>
      </c>
      <c r="D21" s="429"/>
      <c r="E21" s="429"/>
      <c r="F21" s="429"/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29"/>
      <c r="S21" s="429"/>
      <c r="T21" s="429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  <c r="AI21" s="429"/>
      <c r="AJ21" s="429"/>
      <c r="AK21" s="429"/>
      <c r="AL21" s="429"/>
      <c r="AM21" s="429"/>
      <c r="AN21" s="429"/>
      <c r="AO21" s="429"/>
      <c r="AP21" s="429"/>
      <c r="AQ21" s="429"/>
      <c r="AR21" s="429"/>
      <c r="AS21" s="429"/>
      <c r="AT21" s="429"/>
      <c r="AV21" s="37">
        <f t="shared" si="5"/>
        <v>0</v>
      </c>
      <c r="AW21" s="37">
        <f t="shared" si="6"/>
        <v>0</v>
      </c>
      <c r="AX21" s="37">
        <f t="shared" si="7"/>
        <v>0</v>
      </c>
      <c r="AY21" s="37">
        <f t="shared" si="8"/>
        <v>0</v>
      </c>
      <c r="AZ21" s="37">
        <f t="shared" si="9"/>
        <v>0</v>
      </c>
      <c r="BA21" s="37">
        <f t="shared" si="10"/>
        <v>0</v>
      </c>
      <c r="BB21" s="37">
        <f t="shared" si="11"/>
        <v>0</v>
      </c>
      <c r="BC21" s="37">
        <f t="shared" si="12"/>
        <v>0</v>
      </c>
      <c r="BD21" s="38">
        <f t="shared" si="13"/>
        <v>0</v>
      </c>
      <c r="BE21" s="37">
        <f t="shared" si="14"/>
        <v>0</v>
      </c>
      <c r="BF21" s="54">
        <f t="shared" si="15"/>
        <v>0</v>
      </c>
    </row>
    <row r="22" spans="1:58" ht="30" x14ac:dyDescent="0.25">
      <c r="A22" s="401">
        <v>19</v>
      </c>
      <c r="B22" s="427" t="str">
        <f>ACUMULADO!B22</f>
        <v xml:space="preserve">FAMILIAS DE ADOLESCENTES QUE RECIBEN SESIONES EDUCATIVAS Y DEMOSTRATIVAS PARA PROMOVER PRÁCTICAS SALUDABLES EN SALUD SEXUAL INTEGRAL </v>
      </c>
      <c r="C22" s="428" t="s">
        <v>145</v>
      </c>
      <c r="D22" s="429"/>
      <c r="E22" s="429"/>
      <c r="F22" s="429"/>
      <c r="G22" s="429"/>
      <c r="H22" s="429"/>
      <c r="I22" s="429"/>
      <c r="J22" s="429"/>
      <c r="K22" s="429"/>
      <c r="L22" s="429"/>
      <c r="M22" s="429"/>
      <c r="N22" s="429"/>
      <c r="O22" s="429"/>
      <c r="P22" s="429"/>
      <c r="Q22" s="429"/>
      <c r="R22" s="429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29"/>
      <c r="AM22" s="429"/>
      <c r="AN22" s="429"/>
      <c r="AO22" s="429"/>
      <c r="AP22" s="429"/>
      <c r="AQ22" s="429"/>
      <c r="AR22" s="429"/>
      <c r="AS22" s="429"/>
      <c r="AT22" s="429"/>
      <c r="AV22" s="37">
        <f t="shared" si="5"/>
        <v>0</v>
      </c>
      <c r="AW22" s="37">
        <f t="shared" si="6"/>
        <v>0</v>
      </c>
      <c r="AX22" s="37">
        <f t="shared" si="7"/>
        <v>0</v>
      </c>
      <c r="AY22" s="37">
        <f t="shared" si="8"/>
        <v>0</v>
      </c>
      <c r="AZ22" s="37">
        <f t="shared" si="9"/>
        <v>0</v>
      </c>
      <c r="BA22" s="37">
        <f t="shared" si="10"/>
        <v>0</v>
      </c>
      <c r="BB22" s="37">
        <f t="shared" si="11"/>
        <v>0</v>
      </c>
      <c r="BC22" s="37">
        <f t="shared" si="12"/>
        <v>0</v>
      </c>
      <c r="BD22" s="38">
        <f t="shared" si="13"/>
        <v>0</v>
      </c>
      <c r="BE22" s="37">
        <f t="shared" si="14"/>
        <v>0</v>
      </c>
      <c r="BF22" s="54">
        <f t="shared" si="15"/>
        <v>0</v>
      </c>
    </row>
    <row r="23" spans="1:58" x14ac:dyDescent="0.25">
      <c r="A23" s="401">
        <v>20</v>
      </c>
      <c r="B23" s="427" t="str">
        <f>ACUMULADO!B23</f>
        <v xml:space="preserve">DOCENTES CAPACITADOS REALIZAN EDUCACIÓN SEXUAL INTEGRAL DESDE LA INSTITUCIÓN EDUCATIVA. </v>
      </c>
      <c r="C23" s="428" t="s">
        <v>145</v>
      </c>
      <c r="D23" s="429"/>
      <c r="E23" s="429"/>
      <c r="F23" s="429"/>
      <c r="G23" s="429"/>
      <c r="H23" s="429"/>
      <c r="I23" s="429"/>
      <c r="J23" s="429"/>
      <c r="K23" s="429"/>
      <c r="L23" s="429"/>
      <c r="M23" s="429"/>
      <c r="N23" s="429"/>
      <c r="O23" s="429"/>
      <c r="P23" s="429"/>
      <c r="Q23" s="429"/>
      <c r="R23" s="429"/>
      <c r="S23" s="429"/>
      <c r="T23" s="429"/>
      <c r="U23" s="429"/>
      <c r="V23" s="429"/>
      <c r="W23" s="429"/>
      <c r="X23" s="429"/>
      <c r="Y23" s="429"/>
      <c r="Z23" s="429"/>
      <c r="AA23" s="429"/>
      <c r="AB23" s="429"/>
      <c r="AC23" s="429"/>
      <c r="AD23" s="429"/>
      <c r="AE23" s="429"/>
      <c r="AF23" s="429"/>
      <c r="AG23" s="429"/>
      <c r="AH23" s="429"/>
      <c r="AI23" s="429"/>
      <c r="AJ23" s="429"/>
      <c r="AK23" s="429"/>
      <c r="AL23" s="429"/>
      <c r="AM23" s="429"/>
      <c r="AN23" s="429"/>
      <c r="AO23" s="429"/>
      <c r="AP23" s="429"/>
      <c r="AQ23" s="429"/>
      <c r="AR23" s="429"/>
      <c r="AS23" s="429"/>
      <c r="AT23" s="429"/>
      <c r="AV23" s="37">
        <f t="shared" si="5"/>
        <v>0</v>
      </c>
      <c r="AW23" s="37">
        <f t="shared" si="6"/>
        <v>0</v>
      </c>
      <c r="AX23" s="37">
        <f t="shared" si="7"/>
        <v>0</v>
      </c>
      <c r="AY23" s="37">
        <f t="shared" si="8"/>
        <v>0</v>
      </c>
      <c r="AZ23" s="37">
        <f t="shared" si="9"/>
        <v>0</v>
      </c>
      <c r="BA23" s="37">
        <f t="shared" si="10"/>
        <v>0</v>
      </c>
      <c r="BB23" s="37">
        <f t="shared" si="11"/>
        <v>0</v>
      </c>
      <c r="BC23" s="37">
        <f t="shared" si="12"/>
        <v>0</v>
      </c>
      <c r="BD23" s="38">
        <f t="shared" si="13"/>
        <v>0</v>
      </c>
      <c r="BE23" s="37">
        <f t="shared" si="14"/>
        <v>0</v>
      </c>
      <c r="BF23" s="54">
        <f t="shared" si="15"/>
        <v>0</v>
      </c>
    </row>
    <row r="24" spans="1:58" ht="30" x14ac:dyDescent="0.25">
      <c r="A24" s="401">
        <v>21</v>
      </c>
      <c r="B24" s="427" t="str">
        <f>ACUMULADO!B24</f>
        <v>FUNCIONARIOS MUNICIPALES CAPACITADOS GESTIONAN ESPACIOS EDUCATIVOS PARA PROMOVER LA SALUD SEXUAL Y REPRODUCTIVA.</v>
      </c>
      <c r="C24" s="428" t="s">
        <v>145</v>
      </c>
      <c r="D24" s="429"/>
      <c r="E24" s="429"/>
      <c r="F24" s="429"/>
      <c r="G24" s="429"/>
      <c r="H24" s="429"/>
      <c r="I24" s="429"/>
      <c r="J24" s="429"/>
      <c r="K24" s="429"/>
      <c r="L24" s="429"/>
      <c r="M24" s="429"/>
      <c r="N24" s="429"/>
      <c r="O24" s="429"/>
      <c r="P24" s="429"/>
      <c r="Q24" s="429"/>
      <c r="R24" s="429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  <c r="AO24" s="429"/>
      <c r="AP24" s="429"/>
      <c r="AQ24" s="429"/>
      <c r="AR24" s="429"/>
      <c r="AS24" s="429"/>
      <c r="AT24" s="429"/>
      <c r="AV24" s="37">
        <f t="shared" si="5"/>
        <v>0</v>
      </c>
      <c r="AW24" s="37">
        <f t="shared" si="6"/>
        <v>0</v>
      </c>
      <c r="AX24" s="37">
        <f t="shared" si="7"/>
        <v>0</v>
      </c>
      <c r="AY24" s="37">
        <f t="shared" si="8"/>
        <v>0</v>
      </c>
      <c r="AZ24" s="37">
        <f t="shared" si="9"/>
        <v>0</v>
      </c>
      <c r="BA24" s="37">
        <f t="shared" si="10"/>
        <v>0</v>
      </c>
      <c r="BB24" s="37">
        <f t="shared" si="11"/>
        <v>0</v>
      </c>
      <c r="BC24" s="37">
        <f t="shared" si="12"/>
        <v>0</v>
      </c>
      <c r="BD24" s="38">
        <f t="shared" si="13"/>
        <v>0</v>
      </c>
      <c r="BE24" s="37">
        <f t="shared" si="14"/>
        <v>0</v>
      </c>
      <c r="BF24" s="54">
        <f t="shared" si="15"/>
        <v>0</v>
      </c>
    </row>
    <row r="25" spans="1:58" ht="30" x14ac:dyDescent="0.25">
      <c r="A25" s="401">
        <v>22</v>
      </c>
      <c r="B25" s="427" t="str">
        <f>ACUMULADO!B25</f>
        <v>FAMILIAS CON NIÑO(AS) MENORES DE 12 MESES Y GESTANTES RECIBEN ACOMPAÑAMIENTO A TRAVÉS DE SESIONES DEMOSTRATIVAS EN PREPARACIÓN DE ALIMENTOS</v>
      </c>
      <c r="C25" s="428" t="s">
        <v>145</v>
      </c>
      <c r="D25" s="429"/>
      <c r="E25" s="429"/>
      <c r="F25" s="429"/>
      <c r="G25" s="429"/>
      <c r="H25" s="429"/>
      <c r="I25" s="429"/>
      <c r="J25" s="429"/>
      <c r="K25" s="429"/>
      <c r="L25" s="429"/>
      <c r="M25" s="429"/>
      <c r="N25" s="429"/>
      <c r="O25" s="429"/>
      <c r="P25" s="429"/>
      <c r="Q25" s="429"/>
      <c r="R25" s="429"/>
      <c r="S25" s="429"/>
      <c r="T25" s="429"/>
      <c r="U25" s="429"/>
      <c r="V25" s="429"/>
      <c r="W25" s="429"/>
      <c r="X25" s="429"/>
      <c r="Y25" s="429"/>
      <c r="Z25" s="429"/>
      <c r="AA25" s="429"/>
      <c r="AB25" s="429"/>
      <c r="AC25" s="429"/>
      <c r="AD25" s="429"/>
      <c r="AE25" s="429"/>
      <c r="AF25" s="429"/>
      <c r="AG25" s="429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V25" s="37">
        <f t="shared" si="5"/>
        <v>0</v>
      </c>
      <c r="AW25" s="37">
        <f t="shared" si="6"/>
        <v>0</v>
      </c>
      <c r="AX25" s="37">
        <f t="shared" si="7"/>
        <v>0</v>
      </c>
      <c r="AY25" s="37">
        <f t="shared" si="8"/>
        <v>0</v>
      </c>
      <c r="AZ25" s="37">
        <f t="shared" si="9"/>
        <v>0</v>
      </c>
      <c r="BA25" s="37">
        <f t="shared" si="10"/>
        <v>0</v>
      </c>
      <c r="BB25" s="37">
        <f t="shared" si="11"/>
        <v>0</v>
      </c>
      <c r="BC25" s="37">
        <f t="shared" si="12"/>
        <v>0</v>
      </c>
      <c r="BD25" s="38">
        <f t="shared" si="13"/>
        <v>0</v>
      </c>
      <c r="BE25" s="37">
        <f t="shared" si="14"/>
        <v>0</v>
      </c>
      <c r="BF25" s="54">
        <f t="shared" si="15"/>
        <v>0</v>
      </c>
    </row>
    <row r="26" spans="1:58" x14ac:dyDescent="0.25">
      <c r="A26" s="401">
        <v>23</v>
      </c>
      <c r="B26" s="427" t="str">
        <f>ACUMULADO!B26</f>
        <v xml:space="preserve">FAMILIAS CON NIÑOS MENORES DE 12 MESES RECIBEN ACOMPAÑAMIENTO A  TRAVÉS DE LA CONSEJERIA </v>
      </c>
      <c r="C26" s="428" t="s">
        <v>145</v>
      </c>
      <c r="D26" s="429"/>
      <c r="E26" s="429"/>
      <c r="F26" s="429"/>
      <c r="G26" s="429"/>
      <c r="H26" s="429"/>
      <c r="I26" s="429"/>
      <c r="J26" s="429"/>
      <c r="K26" s="429"/>
      <c r="L26" s="429"/>
      <c r="M26" s="429"/>
      <c r="N26" s="429"/>
      <c r="O26" s="429"/>
      <c r="P26" s="429"/>
      <c r="Q26" s="429"/>
      <c r="R26" s="429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V26" s="37">
        <f t="shared" si="5"/>
        <v>0</v>
      </c>
      <c r="AW26" s="37">
        <f t="shared" si="6"/>
        <v>0</v>
      </c>
      <c r="AX26" s="37">
        <f t="shared" si="7"/>
        <v>0</v>
      </c>
      <c r="AY26" s="37">
        <f t="shared" si="8"/>
        <v>0</v>
      </c>
      <c r="AZ26" s="37">
        <f t="shared" si="9"/>
        <v>0</v>
      </c>
      <c r="BA26" s="37">
        <f t="shared" si="10"/>
        <v>0</v>
      </c>
      <c r="BB26" s="37">
        <f t="shared" si="11"/>
        <v>0</v>
      </c>
      <c r="BC26" s="37">
        <f t="shared" si="12"/>
        <v>0</v>
      </c>
      <c r="BD26" s="38">
        <f t="shared" si="13"/>
        <v>0</v>
      </c>
      <c r="BE26" s="37">
        <f t="shared" si="14"/>
        <v>0</v>
      </c>
      <c r="BF26" s="54">
        <f t="shared" si="15"/>
        <v>0</v>
      </c>
    </row>
    <row r="27" spans="1:58" ht="30" x14ac:dyDescent="0.25">
      <c r="A27" s="401">
        <v>24</v>
      </c>
      <c r="B27" s="427" t="str">
        <f>ACUMULADO!B27</f>
        <v xml:space="preserve">FAMILIAS CON NIÑOS (AS) MENORES DE 12 MESES Y GESTANTES RECIBEN ACOMPAÑAMIENTO A TRAVÉS DE GRUPOS DE APOYO COMUNAL </v>
      </c>
      <c r="C27" s="428" t="s">
        <v>145</v>
      </c>
      <c r="D27" s="429"/>
      <c r="E27" s="429"/>
      <c r="F27" s="429"/>
      <c r="G27" s="429"/>
      <c r="H27" s="429"/>
      <c r="I27" s="429"/>
      <c r="J27" s="429"/>
      <c r="K27" s="429"/>
      <c r="L27" s="429"/>
      <c r="M27" s="429"/>
      <c r="N27" s="429"/>
      <c r="O27" s="429"/>
      <c r="P27" s="429"/>
      <c r="Q27" s="429"/>
      <c r="R27" s="42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429"/>
      <c r="AF27" s="429"/>
      <c r="AG27" s="429"/>
      <c r="AH27" s="429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429"/>
      <c r="AV27" s="37">
        <f t="shared" si="5"/>
        <v>0</v>
      </c>
      <c r="AW27" s="37">
        <f t="shared" si="6"/>
        <v>0</v>
      </c>
      <c r="AX27" s="37">
        <f t="shared" si="7"/>
        <v>0</v>
      </c>
      <c r="AY27" s="37">
        <f t="shared" si="8"/>
        <v>0</v>
      </c>
      <c r="AZ27" s="37">
        <f t="shared" si="9"/>
        <v>0</v>
      </c>
      <c r="BA27" s="37">
        <f t="shared" si="10"/>
        <v>0</v>
      </c>
      <c r="BB27" s="37">
        <f t="shared" si="11"/>
        <v>0</v>
      </c>
      <c r="BC27" s="37">
        <f t="shared" si="12"/>
        <v>0</v>
      </c>
      <c r="BD27" s="38">
        <f t="shared" si="13"/>
        <v>0</v>
      </c>
      <c r="BE27" s="37">
        <f t="shared" si="14"/>
        <v>0</v>
      </c>
      <c r="BF27" s="54">
        <f t="shared" si="15"/>
        <v>0</v>
      </c>
    </row>
    <row r="28" spans="1:58" ht="45" x14ac:dyDescent="0.25">
      <c r="A28" s="401">
        <v>25</v>
      </c>
      <c r="B28" s="427" t="str">
        <f>ACUMULADO!B28</f>
        <v>COMITÉS MULTISECTORIALES CAPACITADOS PARA LA PROMOCIÓN DEL CUIDADO INFANTIL, LACTANCIA  MATERNA EXCLUSIVA Y LA ADECUADA ALIMENTACIÓN Y PROTECCIÓN DEL MENOR DE 36 MESES EN SU DISTRITO.</v>
      </c>
      <c r="C28" s="428" t="s">
        <v>145</v>
      </c>
      <c r="D28" s="429"/>
      <c r="E28" s="429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  <c r="AO28" s="429"/>
      <c r="AP28" s="429"/>
      <c r="AQ28" s="429"/>
      <c r="AR28" s="429"/>
      <c r="AS28" s="429"/>
      <c r="AT28" s="429"/>
      <c r="AV28" s="37">
        <f t="shared" si="5"/>
        <v>0</v>
      </c>
      <c r="AW28" s="37">
        <f t="shared" si="6"/>
        <v>0</v>
      </c>
      <c r="AX28" s="37">
        <f t="shared" si="7"/>
        <v>0</v>
      </c>
      <c r="AY28" s="37">
        <f t="shared" si="8"/>
        <v>0</v>
      </c>
      <c r="AZ28" s="37">
        <f t="shared" si="9"/>
        <v>0</v>
      </c>
      <c r="BA28" s="37">
        <f t="shared" si="10"/>
        <v>0</v>
      </c>
      <c r="BB28" s="37">
        <f t="shared" si="11"/>
        <v>0</v>
      </c>
      <c r="BC28" s="37">
        <f t="shared" si="12"/>
        <v>0</v>
      </c>
      <c r="BD28" s="38">
        <f t="shared" si="13"/>
        <v>0</v>
      </c>
      <c r="BE28" s="37">
        <f t="shared" si="14"/>
        <v>0</v>
      </c>
      <c r="BF28" s="54">
        <f t="shared" si="15"/>
        <v>0</v>
      </c>
    </row>
    <row r="29" spans="1:58" ht="30" x14ac:dyDescent="0.25">
      <c r="A29" s="401">
        <v>26</v>
      </c>
      <c r="B29" s="427" t="str">
        <f>ACUMULADO!B29</f>
        <v>ACTORES SOCIALES CAPACITADOS PARA LA PROMOCIÓN DEL CUIDADO INFANTIL, LACTANCIA MATERNA EXCLUSIVA Y LA ADECUADA ALIMENTACIÓN Y PROTECCIÓN DEL MENOR DE 36 MESES DEL DISTRITO</v>
      </c>
      <c r="C29" s="428" t="s">
        <v>145</v>
      </c>
      <c r="D29" s="429"/>
      <c r="E29" s="429"/>
      <c r="F29" s="429"/>
      <c r="G29" s="429"/>
      <c r="H29" s="429"/>
      <c r="I29" s="429"/>
      <c r="J29" s="429"/>
      <c r="K29" s="429"/>
      <c r="L29" s="429"/>
      <c r="M29" s="429"/>
      <c r="N29" s="429"/>
      <c r="O29" s="429"/>
      <c r="P29" s="429"/>
      <c r="Q29" s="429"/>
      <c r="R29" s="429"/>
      <c r="S29" s="429"/>
      <c r="T29" s="429"/>
      <c r="U29" s="429"/>
      <c r="V29" s="429"/>
      <c r="W29" s="429"/>
      <c r="X29" s="429"/>
      <c r="Y29" s="429"/>
      <c r="Z29" s="429"/>
      <c r="AA29" s="429"/>
      <c r="AB29" s="429"/>
      <c r="AC29" s="429"/>
      <c r="AD29" s="429"/>
      <c r="AE29" s="429"/>
      <c r="AF29" s="429"/>
      <c r="AG29" s="429"/>
      <c r="AH29" s="429"/>
      <c r="AI29" s="429"/>
      <c r="AJ29" s="429"/>
      <c r="AK29" s="429"/>
      <c r="AL29" s="429"/>
      <c r="AM29" s="429"/>
      <c r="AN29" s="429"/>
      <c r="AO29" s="429"/>
      <c r="AP29" s="429"/>
      <c r="AQ29" s="429"/>
      <c r="AR29" s="429"/>
      <c r="AS29" s="429"/>
      <c r="AT29" s="429"/>
      <c r="AV29" s="37">
        <f t="shared" si="5"/>
        <v>0</v>
      </c>
      <c r="AW29" s="37">
        <f t="shared" si="6"/>
        <v>0</v>
      </c>
      <c r="AX29" s="37">
        <f t="shared" si="7"/>
        <v>0</v>
      </c>
      <c r="AY29" s="37">
        <f t="shared" si="8"/>
        <v>0</v>
      </c>
      <c r="AZ29" s="37">
        <f t="shared" si="9"/>
        <v>0</v>
      </c>
      <c r="BA29" s="37">
        <f t="shared" si="10"/>
        <v>0</v>
      </c>
      <c r="BB29" s="37">
        <f t="shared" si="11"/>
        <v>0</v>
      </c>
      <c r="BC29" s="37">
        <f t="shared" si="12"/>
        <v>0</v>
      </c>
      <c r="BD29" s="38">
        <f t="shared" si="13"/>
        <v>0</v>
      </c>
      <c r="BE29" s="37">
        <f t="shared" si="14"/>
        <v>0</v>
      </c>
      <c r="BF29" s="54">
        <f t="shared" ref="BF29:BF31" si="16">SUM(AV29:BE29)</f>
        <v>0</v>
      </c>
    </row>
    <row r="30" spans="1:58" ht="45" x14ac:dyDescent="0.25">
      <c r="A30" s="401">
        <v>27</v>
      </c>
      <c r="B30" s="427" t="str">
        <f>ACUMULADO!B30</f>
        <v>PROMOTORES EDUCATIVOS CAPACITADOS PARA LA PROMOCIÓN DEL CUIDADO INFANTIL, LACTANCIA MATERNA EXCLUSIVA Y LA ADECUADA ALIMENTACIÓN Y PROTECCIÓN DEL MENOR DE 36 MESES A FAMILIAS DEL PRONOEI</v>
      </c>
      <c r="C30" s="428" t="s">
        <v>145</v>
      </c>
      <c r="D30" s="429"/>
      <c r="E30" s="429"/>
      <c r="F30" s="429"/>
      <c r="G30" s="429"/>
      <c r="H30" s="429"/>
      <c r="I30" s="429"/>
      <c r="J30" s="429"/>
      <c r="K30" s="429"/>
      <c r="L30" s="429"/>
      <c r="M30" s="429"/>
      <c r="N30" s="429"/>
      <c r="O30" s="429"/>
      <c r="P30" s="429"/>
      <c r="Q30" s="429"/>
      <c r="R30" s="429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29"/>
      <c r="AM30" s="429"/>
      <c r="AN30" s="429"/>
      <c r="AO30" s="429"/>
      <c r="AP30" s="429"/>
      <c r="AQ30" s="429"/>
      <c r="AR30" s="429"/>
      <c r="AS30" s="429"/>
      <c r="AT30" s="429"/>
      <c r="AV30" s="37">
        <f t="shared" si="5"/>
        <v>0</v>
      </c>
      <c r="AW30" s="37">
        <f t="shared" si="6"/>
        <v>0</v>
      </c>
      <c r="AX30" s="37">
        <f t="shared" si="7"/>
        <v>0</v>
      </c>
      <c r="AY30" s="37">
        <f t="shared" si="8"/>
        <v>0</v>
      </c>
      <c r="AZ30" s="37">
        <f t="shared" si="9"/>
        <v>0</v>
      </c>
      <c r="BA30" s="37">
        <f t="shared" si="10"/>
        <v>0</v>
      </c>
      <c r="BB30" s="37">
        <f t="shared" si="11"/>
        <v>0</v>
      </c>
      <c r="BC30" s="37">
        <f t="shared" si="12"/>
        <v>0</v>
      </c>
      <c r="BD30" s="38">
        <f t="shared" si="13"/>
        <v>0</v>
      </c>
      <c r="BE30" s="37">
        <f t="shared" si="14"/>
        <v>0</v>
      </c>
      <c r="BF30" s="54">
        <f t="shared" si="16"/>
        <v>0</v>
      </c>
    </row>
    <row r="31" spans="1:58" ht="30" x14ac:dyDescent="0.25">
      <c r="A31" s="401">
        <v>28</v>
      </c>
      <c r="B31" s="427" t="str">
        <f>ACUMULADO!B31</f>
        <v>FAMILIAS QUE RECIBEN CONSEJERÍA A TRAVÉS DE LA VISITA DOMICILIARIA PARA PROMOVER PRÁCTICAS Y ENTORNOS SALUDABLES PARA CONTRIBUIR A LA DISMINUCIÓN DE LA TUBERCULOSIS, VIH/SIDA</v>
      </c>
      <c r="C31" s="428" t="s">
        <v>145</v>
      </c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429"/>
      <c r="AN31" s="429"/>
      <c r="AO31" s="429"/>
      <c r="AP31" s="429"/>
      <c r="AQ31" s="429"/>
      <c r="AR31" s="429"/>
      <c r="AS31" s="429"/>
      <c r="AT31" s="429"/>
      <c r="AV31" s="37">
        <f t="shared" si="5"/>
        <v>0</v>
      </c>
      <c r="AW31" s="37">
        <f t="shared" si="6"/>
        <v>0</v>
      </c>
      <c r="AX31" s="37">
        <f t="shared" si="7"/>
        <v>0</v>
      </c>
      <c r="AY31" s="37">
        <f t="shared" si="8"/>
        <v>0</v>
      </c>
      <c r="AZ31" s="37">
        <f t="shared" si="9"/>
        <v>0</v>
      </c>
      <c r="BA31" s="37">
        <f t="shared" si="10"/>
        <v>0</v>
      </c>
      <c r="BB31" s="37">
        <f t="shared" si="11"/>
        <v>0</v>
      </c>
      <c r="BC31" s="37">
        <f t="shared" si="12"/>
        <v>0</v>
      </c>
      <c r="BD31" s="38">
        <f t="shared" si="13"/>
        <v>0</v>
      </c>
      <c r="BE31" s="37">
        <f t="shared" si="14"/>
        <v>0</v>
      </c>
      <c r="BF31" s="54">
        <f t="shared" si="16"/>
        <v>0</v>
      </c>
    </row>
    <row r="32" spans="1:58" ht="30" x14ac:dyDescent="0.25">
      <c r="A32" s="401">
        <v>29</v>
      </c>
      <c r="B32" s="427" t="str">
        <f>ACUMULADO!B32</f>
        <v>FAMILIAS QUE RECIBEN SESIÓN EDUCATIVA Y DEMOSTRATIVA PARA PROMOVER PRÁCTICAS Y GENERAR ENTORNOS SALUDABLES PARA CONTRIBUIR A LA DISMINUCIÓN DE LA TUBERCULOSIS , VIH/SIDA</v>
      </c>
      <c r="C32" s="428" t="s">
        <v>145</v>
      </c>
      <c r="D32" s="429"/>
      <c r="E32" s="429"/>
      <c r="F32" s="429"/>
      <c r="G32" s="429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429"/>
      <c r="AV32" s="37">
        <f t="shared" ref="AV32:AV51" si="17">SUM(D32)</f>
        <v>0</v>
      </c>
      <c r="AW32" s="37">
        <f t="shared" ref="AW32:AW51" si="18">+E32</f>
        <v>0</v>
      </c>
      <c r="AX32" s="37">
        <f t="shared" ref="AX32:AX51" si="19">+SUM(G32:P32)</f>
        <v>0</v>
      </c>
      <c r="AY32" s="37">
        <f t="shared" ref="AY32:AY51" si="20">+SUM(Q32:S32)</f>
        <v>0</v>
      </c>
      <c r="AZ32" s="37">
        <f t="shared" ref="AZ32:AZ51" si="21">+SUM(T32:W32)</f>
        <v>0</v>
      </c>
      <c r="BA32" s="37">
        <f t="shared" ref="BA32:BA51" si="22">+SUM(X32:AC32)</f>
        <v>0</v>
      </c>
      <c r="BB32" s="37">
        <f t="shared" ref="BB32:BB51" si="23">+SUM(AD32:AH32)</f>
        <v>0</v>
      </c>
      <c r="BC32" s="37">
        <f t="shared" ref="BC32:BC51" si="24">+SUM(AJ32:AL32)</f>
        <v>0</v>
      </c>
      <c r="BD32" s="38">
        <f t="shared" ref="BD32:BD51" si="25">+SUM(AM32:AP32)</f>
        <v>0</v>
      </c>
      <c r="BE32" s="37">
        <f t="shared" ref="BE32:BE51" si="26">SUM(AV32:BD32)</f>
        <v>0</v>
      </c>
      <c r="BF32" s="54"/>
    </row>
    <row r="33" spans="1:58" ht="30" x14ac:dyDescent="0.25">
      <c r="A33" s="401">
        <v>30</v>
      </c>
      <c r="B33" s="427" t="str">
        <f>ACUMULADO!B33</f>
        <v>DOCENTES CAPACITADOS DESARROLLAN ACCIONES PARA LA PROMOCIÓN DE PRÁCTICAS SALUDABLES Y LA PREVENCIÓN DE LA TUBERCULOSIS,  VIH/SIDA</v>
      </c>
      <c r="C33" s="428" t="s">
        <v>145</v>
      </c>
      <c r="D33" s="429"/>
      <c r="E33" s="429"/>
      <c r="F33" s="429"/>
      <c r="G33" s="429"/>
      <c r="H33" s="429"/>
      <c r="I33" s="429"/>
      <c r="J33" s="429"/>
      <c r="K33" s="429"/>
      <c r="L33" s="429"/>
      <c r="M33" s="429"/>
      <c r="N33" s="429"/>
      <c r="O33" s="429"/>
      <c r="P33" s="429"/>
      <c r="Q33" s="429"/>
      <c r="R33" s="429"/>
      <c r="S33" s="429"/>
      <c r="T33" s="429"/>
      <c r="U33" s="429"/>
      <c r="V33" s="429"/>
      <c r="W33" s="429"/>
      <c r="X33" s="429"/>
      <c r="Y33" s="429"/>
      <c r="Z33" s="429"/>
      <c r="AA33" s="429"/>
      <c r="AB33" s="429"/>
      <c r="AC33" s="429"/>
      <c r="AD33" s="429"/>
      <c r="AE33" s="429"/>
      <c r="AF33" s="429"/>
      <c r="AG33" s="429"/>
      <c r="AH33" s="429"/>
      <c r="AI33" s="429"/>
      <c r="AJ33" s="429"/>
      <c r="AK33" s="429"/>
      <c r="AL33" s="429"/>
      <c r="AM33" s="429"/>
      <c r="AN33" s="429"/>
      <c r="AO33" s="429"/>
      <c r="AP33" s="429"/>
      <c r="AQ33" s="429"/>
      <c r="AR33" s="429"/>
      <c r="AS33" s="429"/>
      <c r="AT33" s="429"/>
      <c r="AV33" s="37">
        <f t="shared" si="17"/>
        <v>0</v>
      </c>
      <c r="AW33" s="37">
        <f t="shared" si="18"/>
        <v>0</v>
      </c>
      <c r="AX33" s="37">
        <f t="shared" si="19"/>
        <v>0</v>
      </c>
      <c r="AY33" s="37">
        <f t="shared" si="20"/>
        <v>0</v>
      </c>
      <c r="AZ33" s="37">
        <f t="shared" si="21"/>
        <v>0</v>
      </c>
      <c r="BA33" s="37">
        <f t="shared" si="22"/>
        <v>0</v>
      </c>
      <c r="BB33" s="37">
        <f t="shared" si="23"/>
        <v>0</v>
      </c>
      <c r="BC33" s="37">
        <f t="shared" si="24"/>
        <v>0</v>
      </c>
      <c r="BD33" s="38">
        <f t="shared" si="25"/>
        <v>0</v>
      </c>
      <c r="BE33" s="37">
        <f t="shared" si="26"/>
        <v>0</v>
      </c>
      <c r="BF33" s="54"/>
    </row>
    <row r="34" spans="1:58" ht="30" x14ac:dyDescent="0.25">
      <c r="A34" s="401">
        <v>31</v>
      </c>
      <c r="B34" s="427" t="str">
        <f>ACUMULADO!B34</f>
        <v>COMUNIDADES CON LIDERES CAPACITADOS DESARROLLAN VIGILANCIA COMUNITARIA EN FAVOR DE ENTORNOS Y PRÁCTICAS SALUDABLES Y LA PREVENCIÓN DE LA TUBERCULOSIS, VIH/SIDA</v>
      </c>
      <c r="C34" s="428" t="s">
        <v>145</v>
      </c>
      <c r="D34" s="429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29"/>
      <c r="Q34" s="429"/>
      <c r="R34" s="429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29"/>
      <c r="AM34" s="429"/>
      <c r="AN34" s="429"/>
      <c r="AO34" s="429"/>
      <c r="AP34" s="429"/>
      <c r="AQ34" s="429"/>
      <c r="AR34" s="429"/>
      <c r="AS34" s="429"/>
      <c r="AT34" s="429"/>
      <c r="AV34" s="37">
        <f t="shared" si="17"/>
        <v>0</v>
      </c>
      <c r="AW34" s="37">
        <f t="shared" si="18"/>
        <v>0</v>
      </c>
      <c r="AX34" s="37">
        <f t="shared" si="19"/>
        <v>0</v>
      </c>
      <c r="AY34" s="37">
        <f t="shared" si="20"/>
        <v>0</v>
      </c>
      <c r="AZ34" s="37">
        <f t="shared" si="21"/>
        <v>0</v>
      </c>
      <c r="BA34" s="37">
        <f t="shared" si="22"/>
        <v>0</v>
      </c>
      <c r="BB34" s="37">
        <f t="shared" si="23"/>
        <v>0</v>
      </c>
      <c r="BC34" s="37">
        <f t="shared" si="24"/>
        <v>0</v>
      </c>
      <c r="BD34" s="38">
        <f t="shared" si="25"/>
        <v>0</v>
      </c>
      <c r="BE34" s="37">
        <f t="shared" si="26"/>
        <v>0</v>
      </c>
      <c r="BF34" s="54"/>
    </row>
    <row r="35" spans="1:58" ht="30" x14ac:dyDescent="0.25">
      <c r="A35" s="401">
        <v>32</v>
      </c>
      <c r="B35" s="427" t="str">
        <f>ACUMULADO!B35</f>
        <v>MUNICIPIOS QUE IMPLEMENTAN ACCIONES PARA MEJORAR O MITIGAR LAS CONDICIONES QUE GENERAN RIESGO PARA ENFERMAR DE TUBERCULOSIS Y VIH/SIDA SEGÚN DISTRITOS/ PROVINCIAS PRIORIZADOS.</v>
      </c>
      <c r="C35" s="428" t="s">
        <v>145</v>
      </c>
      <c r="D35" s="429"/>
      <c r="E35" s="429"/>
      <c r="F35" s="429"/>
      <c r="G35" s="429"/>
      <c r="H35" s="429"/>
      <c r="I35" s="429"/>
      <c r="J35" s="429"/>
      <c r="K35" s="429"/>
      <c r="L35" s="429"/>
      <c r="M35" s="429"/>
      <c r="N35" s="429"/>
      <c r="O35" s="429"/>
      <c r="P35" s="429"/>
      <c r="Q35" s="429"/>
      <c r="R35" s="429"/>
      <c r="S35" s="429"/>
      <c r="T35" s="429"/>
      <c r="U35" s="429"/>
      <c r="V35" s="429"/>
      <c r="W35" s="429"/>
      <c r="X35" s="429"/>
      <c r="Y35" s="429"/>
      <c r="Z35" s="429"/>
      <c r="AA35" s="429"/>
      <c r="AB35" s="429"/>
      <c r="AC35" s="429"/>
      <c r="AD35" s="429"/>
      <c r="AE35" s="429"/>
      <c r="AF35" s="429"/>
      <c r="AG35" s="429"/>
      <c r="AH35" s="429"/>
      <c r="AI35" s="429"/>
      <c r="AJ35" s="429"/>
      <c r="AK35" s="429"/>
      <c r="AL35" s="429"/>
      <c r="AM35" s="429"/>
      <c r="AN35" s="429"/>
      <c r="AO35" s="429"/>
      <c r="AP35" s="429"/>
      <c r="AQ35" s="429"/>
      <c r="AR35" s="429"/>
      <c r="AS35" s="429"/>
      <c r="AT35" s="429"/>
      <c r="AV35" s="37">
        <f t="shared" si="17"/>
        <v>0</v>
      </c>
      <c r="AW35" s="37">
        <f t="shared" si="18"/>
        <v>0</v>
      </c>
      <c r="AX35" s="37">
        <f t="shared" si="19"/>
        <v>0</v>
      </c>
      <c r="AY35" s="37">
        <f t="shared" si="20"/>
        <v>0</v>
      </c>
      <c r="AZ35" s="37">
        <f t="shared" si="21"/>
        <v>0</v>
      </c>
      <c r="BA35" s="37">
        <f t="shared" si="22"/>
        <v>0</v>
      </c>
      <c r="BB35" s="37">
        <f t="shared" si="23"/>
        <v>0</v>
      </c>
      <c r="BC35" s="37">
        <f t="shared" si="24"/>
        <v>0</v>
      </c>
      <c r="BD35" s="38">
        <f t="shared" si="25"/>
        <v>0</v>
      </c>
      <c r="BE35" s="37">
        <f t="shared" si="26"/>
        <v>0</v>
      </c>
      <c r="BF35" s="54"/>
    </row>
    <row r="36" spans="1:58" ht="30" x14ac:dyDescent="0.25">
      <c r="A36" s="401">
        <v>33</v>
      </c>
      <c r="B36" s="427" t="str">
        <f>ACUMULADO!B36</f>
        <v xml:space="preserve">FAMILIAS QUE RECIBEN SESIONES DEMOSTRATIVAS PARA LA PREVENCION Y CONTROL DE ENFERMEDADES METAXENICAS </v>
      </c>
      <c r="C36" s="428" t="s">
        <v>145</v>
      </c>
      <c r="D36" s="429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29"/>
      <c r="AM36" s="429"/>
      <c r="AN36" s="429"/>
      <c r="AO36" s="429"/>
      <c r="AP36" s="429"/>
      <c r="AQ36" s="429"/>
      <c r="AR36" s="429"/>
      <c r="AS36" s="429"/>
      <c r="AT36" s="429"/>
      <c r="AV36" s="37">
        <f t="shared" si="17"/>
        <v>0</v>
      </c>
      <c r="AW36" s="37">
        <f t="shared" si="18"/>
        <v>0</v>
      </c>
      <c r="AX36" s="37">
        <f t="shared" si="19"/>
        <v>0</v>
      </c>
      <c r="AY36" s="37">
        <f t="shared" si="20"/>
        <v>0</v>
      </c>
      <c r="AZ36" s="37">
        <f t="shared" si="21"/>
        <v>0</v>
      </c>
      <c r="BA36" s="37">
        <f t="shared" si="22"/>
        <v>0</v>
      </c>
      <c r="BB36" s="37">
        <f t="shared" si="23"/>
        <v>0</v>
      </c>
      <c r="BC36" s="37">
        <f t="shared" si="24"/>
        <v>0</v>
      </c>
      <c r="BD36" s="38">
        <f t="shared" si="25"/>
        <v>0</v>
      </c>
      <c r="BE36" s="37">
        <f t="shared" si="26"/>
        <v>0</v>
      </c>
      <c r="BF36" s="54"/>
    </row>
    <row r="37" spans="1:58" ht="30" x14ac:dyDescent="0.25">
      <c r="A37" s="401">
        <v>34</v>
      </c>
      <c r="B37" s="427" t="str">
        <f>ACUMULADO!B37</f>
        <v>FAMILIAS QUE RECIBEN SESIONES EDUCATIVAS  PARA LA PREVENCION Y CONTROL DE ENFERMEDADES  ZOONOTICAS.</v>
      </c>
      <c r="C37" s="428" t="s">
        <v>145</v>
      </c>
      <c r="D37" s="429"/>
      <c r="E37" s="429"/>
      <c r="F37" s="429"/>
      <c r="G37" s="429"/>
      <c r="H37" s="429"/>
      <c r="I37" s="429"/>
      <c r="J37" s="429"/>
      <c r="K37" s="429"/>
      <c r="L37" s="429"/>
      <c r="M37" s="429"/>
      <c r="N37" s="429"/>
      <c r="O37" s="429"/>
      <c r="P37" s="429"/>
      <c r="Q37" s="429"/>
      <c r="R37" s="429"/>
      <c r="S37" s="429"/>
      <c r="T37" s="429"/>
      <c r="U37" s="429"/>
      <c r="V37" s="429"/>
      <c r="W37" s="429"/>
      <c r="X37" s="429"/>
      <c r="Y37" s="429"/>
      <c r="Z37" s="429"/>
      <c r="AA37" s="429"/>
      <c r="AB37" s="429"/>
      <c r="AC37" s="429"/>
      <c r="AD37" s="429"/>
      <c r="AE37" s="429"/>
      <c r="AF37" s="429"/>
      <c r="AG37" s="429"/>
      <c r="AH37" s="429"/>
      <c r="AI37" s="429"/>
      <c r="AJ37" s="429"/>
      <c r="AK37" s="429"/>
      <c r="AL37" s="429"/>
      <c r="AM37" s="429"/>
      <c r="AN37" s="429"/>
      <c r="AO37" s="429"/>
      <c r="AP37" s="429"/>
      <c r="AQ37" s="429"/>
      <c r="AR37" s="429"/>
      <c r="AS37" s="429"/>
      <c r="AT37" s="429"/>
      <c r="AV37" s="37">
        <f t="shared" si="17"/>
        <v>0</v>
      </c>
      <c r="AW37" s="37">
        <f t="shared" si="18"/>
        <v>0</v>
      </c>
      <c r="AX37" s="37">
        <f t="shared" si="19"/>
        <v>0</v>
      </c>
      <c r="AY37" s="37">
        <f t="shared" si="20"/>
        <v>0</v>
      </c>
      <c r="AZ37" s="37">
        <f t="shared" si="21"/>
        <v>0</v>
      </c>
      <c r="BA37" s="37">
        <f t="shared" si="22"/>
        <v>0</v>
      </c>
      <c r="BB37" s="37">
        <f t="shared" si="23"/>
        <v>0</v>
      </c>
      <c r="BC37" s="37">
        <f t="shared" si="24"/>
        <v>0</v>
      </c>
      <c r="BD37" s="38">
        <f t="shared" si="25"/>
        <v>0</v>
      </c>
      <c r="BE37" s="37">
        <f t="shared" si="26"/>
        <v>0</v>
      </c>
      <c r="BF37" s="54"/>
    </row>
    <row r="38" spans="1:58" ht="30" x14ac:dyDescent="0.25">
      <c r="A38" s="401">
        <v>35</v>
      </c>
      <c r="B38" s="427" t="str">
        <f>ACUMULADO!B38</f>
        <v>COMUNIDADES PRIORIZADAS EN EL DISTRITO QUE  ESTAN IMPLEMENTANDO LA VIGILANCIA COMUNITARIA ASOCIADA A ENFERMEDADES METAXÉNICAS Y ZOONOTICAS.</v>
      </c>
      <c r="C38" s="428" t="s">
        <v>145</v>
      </c>
      <c r="D38" s="429"/>
      <c r="E38" s="429"/>
      <c r="F38" s="429"/>
      <c r="G38" s="429"/>
      <c r="H38" s="429"/>
      <c r="I38" s="429"/>
      <c r="J38" s="429"/>
      <c r="K38" s="429"/>
      <c r="L38" s="429"/>
      <c r="M38" s="429"/>
      <c r="N38" s="429"/>
      <c r="O38" s="429"/>
      <c r="P38" s="429"/>
      <c r="Q38" s="429"/>
      <c r="R38" s="429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  <c r="AL38" s="429"/>
      <c r="AM38" s="429"/>
      <c r="AN38" s="429"/>
      <c r="AO38" s="429"/>
      <c r="AP38" s="429"/>
      <c r="AQ38" s="429"/>
      <c r="AR38" s="429"/>
      <c r="AS38" s="429"/>
      <c r="AT38" s="429"/>
      <c r="AV38" s="37">
        <f t="shared" si="17"/>
        <v>0</v>
      </c>
      <c r="AW38" s="37">
        <f t="shared" si="18"/>
        <v>0</v>
      </c>
      <c r="AX38" s="37">
        <f t="shared" si="19"/>
        <v>0</v>
      </c>
      <c r="AY38" s="37">
        <f t="shared" si="20"/>
        <v>0</v>
      </c>
      <c r="AZ38" s="37">
        <f t="shared" si="21"/>
        <v>0</v>
      </c>
      <c r="BA38" s="37">
        <f t="shared" si="22"/>
        <v>0</v>
      </c>
      <c r="BB38" s="37">
        <f t="shared" si="23"/>
        <v>0</v>
      </c>
      <c r="BC38" s="37">
        <f t="shared" si="24"/>
        <v>0</v>
      </c>
      <c r="BD38" s="38">
        <f t="shared" si="25"/>
        <v>0</v>
      </c>
      <c r="BE38" s="37">
        <f t="shared" si="26"/>
        <v>0</v>
      </c>
      <c r="BF38" s="54"/>
    </row>
    <row r="39" spans="1:58" ht="30" x14ac:dyDescent="0.25">
      <c r="A39" s="401">
        <v>36</v>
      </c>
      <c r="B39" s="427" t="str">
        <f>ACUMULADO!B39</f>
        <v>MUNICIPIOS QUE IMPLEMENTAN ACCIONES PARA MEJORAR O MITIGAR LAS CONDICIONES QUE GENERAN RIESGO PARA ENFERMAR DE ENFERMEDADES METAXÉNICAS Y ZOONOTICAS</v>
      </c>
      <c r="C39" s="428" t="s">
        <v>145</v>
      </c>
      <c r="D39" s="429"/>
      <c r="E39" s="429"/>
      <c r="F39" s="429"/>
      <c r="G39" s="429"/>
      <c r="H39" s="429"/>
      <c r="I39" s="429"/>
      <c r="J39" s="429"/>
      <c r="K39" s="429"/>
      <c r="L39" s="429"/>
      <c r="M39" s="429"/>
      <c r="N39" s="429"/>
      <c r="O39" s="429"/>
      <c r="P39" s="429"/>
      <c r="Q39" s="429"/>
      <c r="R39" s="429"/>
      <c r="S39" s="429"/>
      <c r="T39" s="429"/>
      <c r="U39" s="429"/>
      <c r="V39" s="429"/>
      <c r="W39" s="429"/>
      <c r="X39" s="429"/>
      <c r="Y39" s="429"/>
      <c r="Z39" s="429"/>
      <c r="AA39" s="429"/>
      <c r="AB39" s="429"/>
      <c r="AC39" s="429"/>
      <c r="AD39" s="429"/>
      <c r="AE39" s="429"/>
      <c r="AF39" s="429"/>
      <c r="AG39" s="429"/>
      <c r="AH39" s="429"/>
      <c r="AI39" s="429"/>
      <c r="AJ39" s="429"/>
      <c r="AK39" s="429"/>
      <c r="AL39" s="429"/>
      <c r="AM39" s="429"/>
      <c r="AN39" s="429"/>
      <c r="AO39" s="429"/>
      <c r="AP39" s="429"/>
      <c r="AQ39" s="429"/>
      <c r="AR39" s="429"/>
      <c r="AS39" s="429"/>
      <c r="AT39" s="429"/>
      <c r="AV39" s="37">
        <f t="shared" si="17"/>
        <v>0</v>
      </c>
      <c r="AW39" s="37">
        <f t="shared" si="18"/>
        <v>0</v>
      </c>
      <c r="AX39" s="37">
        <f t="shared" si="19"/>
        <v>0</v>
      </c>
      <c r="AY39" s="37">
        <f t="shared" si="20"/>
        <v>0</v>
      </c>
      <c r="AZ39" s="37">
        <f t="shared" si="21"/>
        <v>0</v>
      </c>
      <c r="BA39" s="37">
        <f t="shared" si="22"/>
        <v>0</v>
      </c>
      <c r="BB39" s="37">
        <f t="shared" si="23"/>
        <v>0</v>
      </c>
      <c r="BC39" s="37">
        <f t="shared" si="24"/>
        <v>0</v>
      </c>
      <c r="BD39" s="38">
        <f t="shared" si="25"/>
        <v>0</v>
      </c>
      <c r="BE39" s="37">
        <f t="shared" si="26"/>
        <v>0</v>
      </c>
      <c r="BF39" s="54"/>
    </row>
    <row r="40" spans="1:58" ht="30" x14ac:dyDescent="0.25">
      <c r="A40" s="401">
        <v>37</v>
      </c>
      <c r="B40" s="427" t="str">
        <f>ACUMULADO!B40</f>
        <v>DOCENTES  CAPACITADOS Y COMPROMETIDOS A DESARROLLAR ACCIONES PARA LA PROMOCION DE PRACTICAS SALUDABLES PARA LA PREVENCIÓN DE LAS ENFERMEDADES METAXENICAS Y ZOONOTICAS</v>
      </c>
      <c r="C40" s="428" t="s">
        <v>145</v>
      </c>
      <c r="D40" s="429"/>
      <c r="E40" s="429"/>
      <c r="F40" s="429"/>
      <c r="G40" s="429"/>
      <c r="H40" s="429"/>
      <c r="I40" s="429"/>
      <c r="J40" s="429"/>
      <c r="K40" s="429"/>
      <c r="L40" s="429"/>
      <c r="M40" s="429"/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  <c r="AO40" s="429"/>
      <c r="AP40" s="429"/>
      <c r="AQ40" s="429"/>
      <c r="AR40" s="429"/>
      <c r="AS40" s="429"/>
      <c r="AT40" s="429"/>
      <c r="AV40" s="37">
        <f t="shared" si="17"/>
        <v>0</v>
      </c>
      <c r="AW40" s="37">
        <f t="shared" si="18"/>
        <v>0</v>
      </c>
      <c r="AX40" s="37">
        <f t="shared" si="19"/>
        <v>0</v>
      </c>
      <c r="AY40" s="37">
        <f t="shared" si="20"/>
        <v>0</v>
      </c>
      <c r="AZ40" s="37">
        <f t="shared" si="21"/>
        <v>0</v>
      </c>
      <c r="BA40" s="37">
        <f t="shared" si="22"/>
        <v>0</v>
      </c>
      <c r="BB40" s="37">
        <f t="shared" si="23"/>
        <v>0</v>
      </c>
      <c r="BC40" s="37">
        <f t="shared" si="24"/>
        <v>0</v>
      </c>
      <c r="BD40" s="38">
        <f t="shared" si="25"/>
        <v>0</v>
      </c>
      <c r="BE40" s="37">
        <f t="shared" si="26"/>
        <v>0</v>
      </c>
      <c r="BF40" s="54"/>
    </row>
    <row r="41" spans="1:58" ht="30" x14ac:dyDescent="0.25">
      <c r="A41" s="401">
        <v>38</v>
      </c>
      <c r="B41" s="427" t="str">
        <f>ACUMULADO!B41</f>
        <v>FAMILIAS QUE RECIBEN SESIONES EDUCATIVAS Y DEMOSTRATIVAS EN PRÁCTICAS SALUDABLES FRENTE A LAS ENFERMEDADES NO TRASMISIBLES</v>
      </c>
      <c r="C41" s="428" t="s">
        <v>145</v>
      </c>
      <c r="D41" s="429"/>
      <c r="E41" s="429"/>
      <c r="F41" s="429"/>
      <c r="G41" s="429"/>
      <c r="H41" s="429"/>
      <c r="I41" s="429"/>
      <c r="J41" s="429"/>
      <c r="K41" s="429"/>
      <c r="L41" s="429"/>
      <c r="M41" s="429"/>
      <c r="N41" s="429"/>
      <c r="O41" s="429"/>
      <c r="P41" s="429"/>
      <c r="Q41" s="429"/>
      <c r="R41" s="429"/>
      <c r="S41" s="429"/>
      <c r="T41" s="429"/>
      <c r="U41" s="429"/>
      <c r="V41" s="429"/>
      <c r="W41" s="429"/>
      <c r="X41" s="429"/>
      <c r="Y41" s="429"/>
      <c r="Z41" s="429"/>
      <c r="AA41" s="429"/>
      <c r="AB41" s="429"/>
      <c r="AC41" s="429"/>
      <c r="AD41" s="429"/>
      <c r="AE41" s="429"/>
      <c r="AF41" s="429"/>
      <c r="AG41" s="429"/>
      <c r="AH41" s="429"/>
      <c r="AI41" s="429"/>
      <c r="AJ41" s="429"/>
      <c r="AK41" s="429"/>
      <c r="AL41" s="429"/>
      <c r="AM41" s="429"/>
      <c r="AN41" s="429"/>
      <c r="AO41" s="429"/>
      <c r="AP41" s="429"/>
      <c r="AQ41" s="429"/>
      <c r="AR41" s="429"/>
      <c r="AS41" s="429"/>
      <c r="AT41" s="429"/>
      <c r="AV41" s="37">
        <f t="shared" si="17"/>
        <v>0</v>
      </c>
      <c r="AW41" s="37">
        <f t="shared" si="18"/>
        <v>0</v>
      </c>
      <c r="AX41" s="37">
        <f t="shared" si="19"/>
        <v>0</v>
      </c>
      <c r="AY41" s="37">
        <f t="shared" si="20"/>
        <v>0</v>
      </c>
      <c r="AZ41" s="37">
        <f t="shared" si="21"/>
        <v>0</v>
      </c>
      <c r="BA41" s="37">
        <f t="shared" si="22"/>
        <v>0</v>
      </c>
      <c r="BB41" s="37">
        <f t="shared" si="23"/>
        <v>0</v>
      </c>
      <c r="BC41" s="37">
        <f t="shared" si="24"/>
        <v>0</v>
      </c>
      <c r="BD41" s="38">
        <f t="shared" si="25"/>
        <v>0</v>
      </c>
      <c r="BE41" s="37">
        <f t="shared" si="26"/>
        <v>0</v>
      </c>
      <c r="BF41" s="54"/>
    </row>
    <row r="42" spans="1:58" ht="30" x14ac:dyDescent="0.25">
      <c r="A42" s="401">
        <v>39</v>
      </c>
      <c r="B42" s="427" t="str">
        <f>ACUMULADO!B42</f>
        <v>4398802FUNCIONARIOS MUNICIPALES CAPACITADOS PARA LA GENERACIÓN DE ENTORNOS SALUDABLES FRENTE A LAS ENFERMEDADES NO TRASMISIBLES.</v>
      </c>
      <c r="C42" s="428" t="s">
        <v>145</v>
      </c>
      <c r="D42" s="429"/>
      <c r="E42" s="429"/>
      <c r="F42" s="429"/>
      <c r="G42" s="429"/>
      <c r="H42" s="429"/>
      <c r="I42" s="429"/>
      <c r="J42" s="429"/>
      <c r="K42" s="429"/>
      <c r="L42" s="429"/>
      <c r="M42" s="429"/>
      <c r="N42" s="429"/>
      <c r="O42" s="429"/>
      <c r="P42" s="429"/>
      <c r="Q42" s="429"/>
      <c r="R42" s="429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  <c r="AL42" s="429"/>
      <c r="AM42" s="429"/>
      <c r="AN42" s="429"/>
      <c r="AO42" s="429"/>
      <c r="AP42" s="429"/>
      <c r="AQ42" s="429"/>
      <c r="AR42" s="429"/>
      <c r="AS42" s="429"/>
      <c r="AT42" s="429"/>
      <c r="AV42" s="37">
        <f t="shared" si="17"/>
        <v>0</v>
      </c>
      <c r="AW42" s="37">
        <f t="shared" si="18"/>
        <v>0</v>
      </c>
      <c r="AX42" s="37">
        <f t="shared" si="19"/>
        <v>0</v>
      </c>
      <c r="AY42" s="37">
        <f t="shared" si="20"/>
        <v>0</v>
      </c>
      <c r="AZ42" s="37">
        <f t="shared" si="21"/>
        <v>0</v>
      </c>
      <c r="BA42" s="37">
        <f t="shared" si="22"/>
        <v>0</v>
      </c>
      <c r="BB42" s="37">
        <f t="shared" si="23"/>
        <v>0</v>
      </c>
      <c r="BC42" s="37">
        <f t="shared" si="24"/>
        <v>0</v>
      </c>
      <c r="BD42" s="38">
        <f t="shared" si="25"/>
        <v>0</v>
      </c>
      <c r="BE42" s="37">
        <f t="shared" si="26"/>
        <v>0</v>
      </c>
      <c r="BF42" s="54"/>
    </row>
    <row r="43" spans="1:58" ht="30" x14ac:dyDescent="0.25">
      <c r="A43" s="401">
        <v>40</v>
      </c>
      <c r="B43" s="427" t="str">
        <f>ACUMULADO!B43</f>
        <v>DOCENTES COMPROMETIDOS QUE DESARROLLAN ACCIONES PARA LA PROMOCIÓN DE LA ALIMENTACIÓN SALUDABLE, ACTIVIDAD FISICA, SALUD OCULAR Y SALUD BUCAL</v>
      </c>
      <c r="C43" s="428" t="s">
        <v>145</v>
      </c>
      <c r="D43" s="429"/>
      <c r="E43" s="429"/>
      <c r="F43" s="429"/>
      <c r="G43" s="429"/>
      <c r="H43" s="429"/>
      <c r="I43" s="429"/>
      <c r="J43" s="429"/>
      <c r="K43" s="429"/>
      <c r="L43" s="429"/>
      <c r="M43" s="429"/>
      <c r="N43" s="429"/>
      <c r="O43" s="429"/>
      <c r="P43" s="429"/>
      <c r="Q43" s="429"/>
      <c r="R43" s="429"/>
      <c r="S43" s="429"/>
      <c r="T43" s="429"/>
      <c r="U43" s="429"/>
      <c r="V43" s="429"/>
      <c r="W43" s="429"/>
      <c r="X43" s="429"/>
      <c r="Y43" s="429"/>
      <c r="Z43" s="429"/>
      <c r="AA43" s="429"/>
      <c r="AB43" s="429"/>
      <c r="AC43" s="429"/>
      <c r="AD43" s="429"/>
      <c r="AE43" s="429"/>
      <c r="AF43" s="429"/>
      <c r="AG43" s="429"/>
      <c r="AH43" s="429"/>
      <c r="AI43" s="429"/>
      <c r="AJ43" s="429"/>
      <c r="AK43" s="429"/>
      <c r="AL43" s="429"/>
      <c r="AM43" s="429"/>
      <c r="AN43" s="429"/>
      <c r="AO43" s="429"/>
      <c r="AP43" s="429"/>
      <c r="AQ43" s="429"/>
      <c r="AR43" s="429"/>
      <c r="AS43" s="429"/>
      <c r="AT43" s="429"/>
      <c r="AV43" s="37">
        <f t="shared" si="17"/>
        <v>0</v>
      </c>
      <c r="AW43" s="37">
        <f t="shared" si="18"/>
        <v>0</v>
      </c>
      <c r="AX43" s="37">
        <f t="shared" si="19"/>
        <v>0</v>
      </c>
      <c r="AY43" s="37">
        <f t="shared" si="20"/>
        <v>0</v>
      </c>
      <c r="AZ43" s="37">
        <f t="shared" si="21"/>
        <v>0</v>
      </c>
      <c r="BA43" s="37">
        <f t="shared" si="22"/>
        <v>0</v>
      </c>
      <c r="BB43" s="37">
        <f t="shared" si="23"/>
        <v>0</v>
      </c>
      <c r="BC43" s="37">
        <f t="shared" si="24"/>
        <v>0</v>
      </c>
      <c r="BD43" s="38">
        <f t="shared" si="25"/>
        <v>0</v>
      </c>
      <c r="BE43" s="37">
        <f t="shared" si="26"/>
        <v>0</v>
      </c>
      <c r="BF43" s="54"/>
    </row>
    <row r="44" spans="1:58" ht="30" x14ac:dyDescent="0.25">
      <c r="A44" s="401">
        <v>41</v>
      </c>
      <c r="B44" s="427" t="str">
        <f>ACUMULADO!B44</f>
        <v>LIDERES COMUNITARIOS CAPACITADOS REALIZAN VIGILANCIA CIUDADANA PARA LA REDUCCIÓN DE LA CONTAMINACIÓN POR METALES PESADOS, SUSTANCIAS QUÍMICAS E HIDROCARBUROS</v>
      </c>
      <c r="C44" s="428" t="s">
        <v>145</v>
      </c>
      <c r="D44" s="429"/>
      <c r="E44" s="429"/>
      <c r="F44" s="429"/>
      <c r="G44" s="429"/>
      <c r="H44" s="429"/>
      <c r="I44" s="429"/>
      <c r="J44" s="429"/>
      <c r="K44" s="429"/>
      <c r="L44" s="429"/>
      <c r="M44" s="429"/>
      <c r="N44" s="429"/>
      <c r="O44" s="429"/>
      <c r="P44" s="429"/>
      <c r="Q44" s="429"/>
      <c r="R44" s="429"/>
      <c r="S44" s="429"/>
      <c r="T44" s="429"/>
      <c r="U44" s="429"/>
      <c r="V44" s="429"/>
      <c r="W44" s="429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9"/>
      <c r="AK44" s="429"/>
      <c r="AL44" s="429"/>
      <c r="AM44" s="429"/>
      <c r="AN44" s="429"/>
      <c r="AO44" s="429"/>
      <c r="AP44" s="429"/>
      <c r="AQ44" s="429"/>
      <c r="AR44" s="429"/>
      <c r="AS44" s="429"/>
      <c r="AT44" s="429"/>
      <c r="AV44" s="37">
        <f t="shared" si="17"/>
        <v>0</v>
      </c>
      <c r="AW44" s="37">
        <f t="shared" si="18"/>
        <v>0</v>
      </c>
      <c r="AX44" s="37">
        <f t="shared" si="19"/>
        <v>0</v>
      </c>
      <c r="AY44" s="37">
        <f t="shared" si="20"/>
        <v>0</v>
      </c>
      <c r="AZ44" s="37">
        <f t="shared" si="21"/>
        <v>0</v>
      </c>
      <c r="BA44" s="37">
        <f t="shared" si="22"/>
        <v>0</v>
      </c>
      <c r="BB44" s="37">
        <f t="shared" si="23"/>
        <v>0</v>
      </c>
      <c r="BC44" s="37">
        <f t="shared" si="24"/>
        <v>0</v>
      </c>
      <c r="BD44" s="38">
        <f t="shared" si="25"/>
        <v>0</v>
      </c>
      <c r="BE44" s="37">
        <f t="shared" si="26"/>
        <v>0</v>
      </c>
      <c r="BF44" s="54"/>
    </row>
    <row r="45" spans="1:58" ht="30" x14ac:dyDescent="0.25">
      <c r="A45" s="401">
        <v>42</v>
      </c>
      <c r="B45" s="427" t="str">
        <f>ACUMULADO!B45</f>
        <v>FUNCIONARIOS MUNICIPALES SENSIBILIZADOS PARA LA PROMOCIÓN DE PRACTICAS Y ENTORNOS SALUDABLES PARA LA PREVENCIÓN DEL CÁNCER</v>
      </c>
      <c r="C45" s="428" t="s">
        <v>145</v>
      </c>
      <c r="D45" s="429"/>
      <c r="E45" s="429"/>
      <c r="F45" s="429"/>
      <c r="G45" s="429"/>
      <c r="H45" s="429"/>
      <c r="I45" s="429"/>
      <c r="J45" s="429"/>
      <c r="K45" s="429"/>
      <c r="L45" s="429"/>
      <c r="M45" s="429"/>
      <c r="N45" s="429"/>
      <c r="O45" s="429"/>
      <c r="P45" s="429"/>
      <c r="Q45" s="429"/>
      <c r="R45" s="429"/>
      <c r="S45" s="429"/>
      <c r="T45" s="429"/>
      <c r="U45" s="429"/>
      <c r="V45" s="429"/>
      <c r="W45" s="429"/>
      <c r="X45" s="429"/>
      <c r="Y45" s="429"/>
      <c r="Z45" s="429"/>
      <c r="AA45" s="429"/>
      <c r="AB45" s="429"/>
      <c r="AC45" s="429"/>
      <c r="AD45" s="429"/>
      <c r="AE45" s="429"/>
      <c r="AF45" s="429"/>
      <c r="AG45" s="429"/>
      <c r="AH45" s="429"/>
      <c r="AI45" s="429"/>
      <c r="AJ45" s="429"/>
      <c r="AK45" s="429"/>
      <c r="AL45" s="429"/>
      <c r="AM45" s="429"/>
      <c r="AN45" s="429"/>
      <c r="AO45" s="429"/>
      <c r="AP45" s="429"/>
      <c r="AQ45" s="429"/>
      <c r="AR45" s="429"/>
      <c r="AS45" s="429"/>
      <c r="AT45" s="429"/>
      <c r="AV45" s="37">
        <f t="shared" si="17"/>
        <v>0</v>
      </c>
      <c r="AW45" s="37">
        <f t="shared" si="18"/>
        <v>0</v>
      </c>
      <c r="AX45" s="37">
        <f t="shared" si="19"/>
        <v>0</v>
      </c>
      <c r="AY45" s="37">
        <f t="shared" si="20"/>
        <v>0</v>
      </c>
      <c r="AZ45" s="37">
        <f t="shared" si="21"/>
        <v>0</v>
      </c>
      <c r="BA45" s="37">
        <f t="shared" si="22"/>
        <v>0</v>
      </c>
      <c r="BB45" s="37">
        <f t="shared" si="23"/>
        <v>0</v>
      </c>
      <c r="BC45" s="37">
        <f t="shared" si="24"/>
        <v>0</v>
      </c>
      <c r="BD45" s="38">
        <f t="shared" si="25"/>
        <v>0</v>
      </c>
      <c r="BE45" s="37">
        <f t="shared" si="26"/>
        <v>0</v>
      </c>
      <c r="BF45" s="54"/>
    </row>
    <row r="46" spans="1:58" ht="30" x14ac:dyDescent="0.25">
      <c r="A46" s="401">
        <v>43</v>
      </c>
      <c r="B46" s="427" t="str">
        <f>ACUMULADO!B46</f>
        <v xml:space="preserve">DOCENTES  CAPACITADOS PARA LA PROMOCIÓN DE PRACTICAS Y ENTORNOS SALUDABLES PARA LA PREVENCIÓN DEL CÁNCER . </v>
      </c>
      <c r="C46" s="428" t="s">
        <v>145</v>
      </c>
      <c r="D46" s="429"/>
      <c r="E46" s="429"/>
      <c r="F46" s="429"/>
      <c r="G46" s="429"/>
      <c r="H46" s="429"/>
      <c r="I46" s="429"/>
      <c r="J46" s="429"/>
      <c r="K46" s="429"/>
      <c r="L46" s="429"/>
      <c r="M46" s="429"/>
      <c r="N46" s="429"/>
      <c r="O46" s="429"/>
      <c r="P46" s="429"/>
      <c r="Q46" s="429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V46" s="37">
        <f t="shared" si="17"/>
        <v>0</v>
      </c>
      <c r="AW46" s="37">
        <f t="shared" si="18"/>
        <v>0</v>
      </c>
      <c r="AX46" s="37">
        <f t="shared" si="19"/>
        <v>0</v>
      </c>
      <c r="AY46" s="37">
        <f t="shared" si="20"/>
        <v>0</v>
      </c>
      <c r="AZ46" s="37">
        <f t="shared" si="21"/>
        <v>0</v>
      </c>
      <c r="BA46" s="37">
        <f t="shared" si="22"/>
        <v>0</v>
      </c>
      <c r="BB46" s="37">
        <f t="shared" si="23"/>
        <v>0</v>
      </c>
      <c r="BC46" s="37">
        <f t="shared" si="24"/>
        <v>0</v>
      </c>
      <c r="BD46" s="38">
        <f t="shared" si="25"/>
        <v>0</v>
      </c>
      <c r="BE46" s="37">
        <f t="shared" si="26"/>
        <v>0</v>
      </c>
      <c r="BF46" s="54"/>
    </row>
    <row r="47" spans="1:58" ht="30" x14ac:dyDescent="0.25">
      <c r="A47" s="401">
        <v>44</v>
      </c>
      <c r="B47" s="427" t="str">
        <f>ACUMULADO!B47</f>
        <v>FAMILIAS SENSIBILIZADAS PARA LA PROMOCIÓN DE PRÁCTICAS Y ENTORNOS SALUDABLES PARA LA PREVENCIÓN DEL CÁNCER</v>
      </c>
      <c r="C47" s="428" t="s">
        <v>145</v>
      </c>
      <c r="D47" s="429"/>
      <c r="E47" s="429"/>
      <c r="F47" s="429"/>
      <c r="G47" s="429"/>
      <c r="H47" s="429"/>
      <c r="I47" s="429"/>
      <c r="J47" s="429"/>
      <c r="K47" s="429"/>
      <c r="L47" s="429"/>
      <c r="M47" s="429"/>
      <c r="N47" s="429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29"/>
      <c r="Z47" s="429"/>
      <c r="AA47" s="429"/>
      <c r="AB47" s="429"/>
      <c r="AC47" s="429"/>
      <c r="AD47" s="429"/>
      <c r="AE47" s="429"/>
      <c r="AF47" s="429"/>
      <c r="AG47" s="429"/>
      <c r="AH47" s="429"/>
      <c r="AI47" s="429"/>
      <c r="AJ47" s="429"/>
      <c r="AK47" s="429"/>
      <c r="AL47" s="429"/>
      <c r="AM47" s="429"/>
      <c r="AN47" s="429"/>
      <c r="AO47" s="429"/>
      <c r="AP47" s="429"/>
      <c r="AQ47" s="429"/>
      <c r="AR47" s="429"/>
      <c r="AS47" s="429"/>
      <c r="AT47" s="429"/>
      <c r="AV47" s="37">
        <f t="shared" si="17"/>
        <v>0</v>
      </c>
      <c r="AW47" s="37">
        <f t="shared" si="18"/>
        <v>0</v>
      </c>
      <c r="AX47" s="37">
        <f t="shared" si="19"/>
        <v>0</v>
      </c>
      <c r="AY47" s="37">
        <f t="shared" si="20"/>
        <v>0</v>
      </c>
      <c r="AZ47" s="37">
        <f t="shared" si="21"/>
        <v>0</v>
      </c>
      <c r="BA47" s="37">
        <f t="shared" si="22"/>
        <v>0</v>
      </c>
      <c r="BB47" s="37">
        <f t="shared" si="23"/>
        <v>0</v>
      </c>
      <c r="BC47" s="37">
        <f t="shared" si="24"/>
        <v>0</v>
      </c>
      <c r="BD47" s="38">
        <f t="shared" si="25"/>
        <v>0</v>
      </c>
      <c r="BE47" s="37">
        <f t="shared" si="26"/>
        <v>0</v>
      </c>
      <c r="BF47" s="54"/>
    </row>
    <row r="48" spans="1:58" ht="30" x14ac:dyDescent="0.25">
      <c r="A48" s="401">
        <v>45</v>
      </c>
      <c r="B48" s="427" t="str">
        <f>ACUMULADO!B48</f>
        <v>MADRES, PADRES Y CUIDADORES/AS CON APOYO EN ESTRATEGIAS DE CRIANZA Y CONOCIMIENTOS SOBRE EL DESARROLLO INFANTIL</v>
      </c>
      <c r="C48" s="428" t="s">
        <v>145</v>
      </c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V48" s="37">
        <f t="shared" si="17"/>
        <v>0</v>
      </c>
      <c r="AW48" s="37">
        <f t="shared" si="18"/>
        <v>0</v>
      </c>
      <c r="AX48" s="37">
        <f t="shared" si="19"/>
        <v>0</v>
      </c>
      <c r="AY48" s="37">
        <f t="shared" si="20"/>
        <v>0</v>
      </c>
      <c r="AZ48" s="37">
        <f t="shared" si="21"/>
        <v>0</v>
      </c>
      <c r="BA48" s="37">
        <f t="shared" si="22"/>
        <v>0</v>
      </c>
      <c r="BB48" s="37">
        <f t="shared" si="23"/>
        <v>0</v>
      </c>
      <c r="BC48" s="37">
        <f t="shared" si="24"/>
        <v>0</v>
      </c>
      <c r="BD48" s="38">
        <f t="shared" si="25"/>
        <v>0</v>
      </c>
      <c r="BE48" s="37">
        <f t="shared" si="26"/>
        <v>0</v>
      </c>
      <c r="BF48" s="54"/>
    </row>
    <row r="49" spans="1:58" x14ac:dyDescent="0.25">
      <c r="A49" s="401">
        <v>46</v>
      </c>
      <c r="B49" s="427" t="str">
        <f>ACUMULADO!B49</f>
        <v>PAREJAS CON CONSEJERÍA EN LA PROMOCIÓN DE UNA CONVIVENCIA SALUDABLE</v>
      </c>
      <c r="C49" s="428" t="s">
        <v>145</v>
      </c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V49" s="37">
        <f t="shared" si="17"/>
        <v>0</v>
      </c>
      <c r="AW49" s="37">
        <f t="shared" si="18"/>
        <v>0</v>
      </c>
      <c r="AX49" s="37">
        <f t="shared" si="19"/>
        <v>0</v>
      </c>
      <c r="AY49" s="37">
        <f t="shared" si="20"/>
        <v>0</v>
      </c>
      <c r="AZ49" s="37">
        <f t="shared" si="21"/>
        <v>0</v>
      </c>
      <c r="BA49" s="37">
        <f t="shared" si="22"/>
        <v>0</v>
      </c>
      <c r="BB49" s="37">
        <f t="shared" si="23"/>
        <v>0</v>
      </c>
      <c r="BC49" s="37">
        <f t="shared" si="24"/>
        <v>0</v>
      </c>
      <c r="BD49" s="38">
        <f t="shared" si="25"/>
        <v>0</v>
      </c>
      <c r="BE49" s="37">
        <f t="shared" si="26"/>
        <v>0</v>
      </c>
      <c r="BF49" s="54"/>
    </row>
    <row r="50" spans="1:58" x14ac:dyDescent="0.25">
      <c r="A50" s="401">
        <v>47</v>
      </c>
      <c r="B50" s="427" t="str">
        <f>ACUMULADO!B50</f>
        <v>LÍDERES ADOLESCENTES PROMUEVEN LA SALUD MENTAL EN SU COMUNIDAD</v>
      </c>
      <c r="C50" s="428" t="s">
        <v>145</v>
      </c>
      <c r="D50" s="429"/>
      <c r="E50" s="429"/>
      <c r="F50" s="429"/>
      <c r="G50" s="429"/>
      <c r="H50" s="429"/>
      <c r="I50" s="429"/>
      <c r="J50" s="429"/>
      <c r="K50" s="429"/>
      <c r="L50" s="429"/>
      <c r="M50" s="429"/>
      <c r="N50" s="429"/>
      <c r="O50" s="429"/>
      <c r="P50" s="429"/>
      <c r="Q50" s="429"/>
      <c r="R50" s="429"/>
      <c r="S50" s="429"/>
      <c r="T50" s="429"/>
      <c r="U50" s="429"/>
      <c r="V50" s="429"/>
      <c r="W50" s="429"/>
      <c r="X50" s="429"/>
      <c r="Y50" s="429"/>
      <c r="Z50" s="429"/>
      <c r="AA50" s="429"/>
      <c r="AB50" s="429"/>
      <c r="AC50" s="429"/>
      <c r="AD50" s="429"/>
      <c r="AE50" s="429"/>
      <c r="AF50" s="429"/>
      <c r="AG50" s="429"/>
      <c r="AH50" s="429"/>
      <c r="AI50" s="429"/>
      <c r="AJ50" s="429"/>
      <c r="AK50" s="429"/>
      <c r="AL50" s="429"/>
      <c r="AM50" s="429"/>
      <c r="AN50" s="429"/>
      <c r="AO50" s="429"/>
      <c r="AP50" s="429"/>
      <c r="AQ50" s="429"/>
      <c r="AR50" s="429"/>
      <c r="AS50" s="429"/>
      <c r="AT50" s="429"/>
      <c r="AV50" s="37">
        <f t="shared" si="17"/>
        <v>0</v>
      </c>
      <c r="AW50" s="37">
        <f t="shared" si="18"/>
        <v>0</v>
      </c>
      <c r="AX50" s="37">
        <f t="shared" si="19"/>
        <v>0</v>
      </c>
      <c r="AY50" s="37">
        <f t="shared" si="20"/>
        <v>0</v>
      </c>
      <c r="AZ50" s="37">
        <f t="shared" si="21"/>
        <v>0</v>
      </c>
      <c r="BA50" s="37">
        <f t="shared" si="22"/>
        <v>0</v>
      </c>
      <c r="BB50" s="37">
        <f t="shared" si="23"/>
        <v>0</v>
      </c>
      <c r="BC50" s="37">
        <f t="shared" si="24"/>
        <v>0</v>
      </c>
      <c r="BD50" s="38">
        <f t="shared" si="25"/>
        <v>0</v>
      </c>
      <c r="BE50" s="37">
        <f t="shared" si="26"/>
        <v>0</v>
      </c>
      <c r="BF50" s="54"/>
    </row>
    <row r="51" spans="1:58" ht="30" x14ac:dyDescent="0.25">
      <c r="A51" s="401">
        <v>48</v>
      </c>
      <c r="B51" s="427" t="str">
        <f>ACUMULADO!B51</f>
        <v>AGENTES COMUNITARIOS DE SALUD REALIZAN VIGILANCIA CIUDADANA PARA REDUCIR LA VIOLENCIA FÍSICA CAUSADA POR LA PAREJA</v>
      </c>
      <c r="C51" s="428" t="s">
        <v>145</v>
      </c>
      <c r="D51" s="429"/>
      <c r="E51" s="429"/>
      <c r="F51" s="429"/>
      <c r="G51" s="429"/>
      <c r="H51" s="429"/>
      <c r="I51" s="429"/>
      <c r="J51" s="429"/>
      <c r="K51" s="429"/>
      <c r="L51" s="429"/>
      <c r="M51" s="429"/>
      <c r="N51" s="429"/>
      <c r="O51" s="429"/>
      <c r="P51" s="429"/>
      <c r="Q51" s="429"/>
      <c r="R51" s="429"/>
      <c r="S51" s="429"/>
      <c r="T51" s="429"/>
      <c r="U51" s="429"/>
      <c r="V51" s="429"/>
      <c r="W51" s="429"/>
      <c r="X51" s="429"/>
      <c r="Y51" s="429"/>
      <c r="Z51" s="429"/>
      <c r="AA51" s="429"/>
      <c r="AB51" s="429"/>
      <c r="AC51" s="429"/>
      <c r="AD51" s="429"/>
      <c r="AE51" s="429"/>
      <c r="AF51" s="429"/>
      <c r="AG51" s="429"/>
      <c r="AH51" s="429"/>
      <c r="AI51" s="429"/>
      <c r="AJ51" s="429"/>
      <c r="AK51" s="429"/>
      <c r="AL51" s="429"/>
      <c r="AM51" s="429"/>
      <c r="AN51" s="429"/>
      <c r="AO51" s="429"/>
      <c r="AP51" s="429"/>
      <c r="AQ51" s="429"/>
      <c r="AR51" s="429"/>
      <c r="AS51" s="429"/>
      <c r="AT51" s="429"/>
      <c r="AV51" s="37">
        <f t="shared" si="17"/>
        <v>0</v>
      </c>
      <c r="AW51" s="37">
        <f t="shared" si="18"/>
        <v>0</v>
      </c>
      <c r="AX51" s="37">
        <f t="shared" si="19"/>
        <v>0</v>
      </c>
      <c r="AY51" s="37">
        <f t="shared" si="20"/>
        <v>0</v>
      </c>
      <c r="AZ51" s="37">
        <f t="shared" si="21"/>
        <v>0</v>
      </c>
      <c r="BA51" s="37">
        <f t="shared" si="22"/>
        <v>0</v>
      </c>
      <c r="BB51" s="37">
        <f t="shared" si="23"/>
        <v>0</v>
      </c>
      <c r="BC51" s="37">
        <f t="shared" si="24"/>
        <v>0</v>
      </c>
      <c r="BD51" s="38">
        <f t="shared" si="25"/>
        <v>0</v>
      </c>
      <c r="BE51" s="37">
        <f t="shared" si="26"/>
        <v>0</v>
      </c>
      <c r="BF51" s="54"/>
    </row>
    <row r="52" spans="1:58" ht="31.5" x14ac:dyDescent="0.25">
      <c r="A52" s="401">
        <v>49</v>
      </c>
      <c r="B52" s="424" t="s">
        <v>468</v>
      </c>
      <c r="C52" s="423" t="s">
        <v>471</v>
      </c>
      <c r="D52" s="425"/>
      <c r="E52" s="426"/>
      <c r="F52" s="426"/>
      <c r="G52" s="426"/>
      <c r="H52" s="426"/>
      <c r="I52" s="426"/>
      <c r="J52" s="426"/>
      <c r="K52" s="426"/>
      <c r="L52" s="426"/>
      <c r="M52" s="426"/>
      <c r="N52" s="426"/>
      <c r="O52" s="426"/>
      <c r="P52" s="426"/>
      <c r="Q52" s="426"/>
      <c r="R52" s="426"/>
      <c r="S52" s="426"/>
      <c r="T52" s="426"/>
      <c r="U52" s="426"/>
      <c r="V52" s="426"/>
      <c r="W52" s="426"/>
      <c r="X52" s="426"/>
      <c r="Y52" s="426"/>
      <c r="Z52" s="426"/>
      <c r="AA52" s="426"/>
      <c r="AB52" s="426"/>
      <c r="AC52" s="426"/>
      <c r="AD52" s="426"/>
      <c r="AE52" s="426"/>
      <c r="AF52" s="426"/>
      <c r="AG52" s="426"/>
      <c r="AH52" s="426"/>
      <c r="AI52" s="426"/>
      <c r="AJ52" s="426"/>
      <c r="AK52" s="426"/>
      <c r="AL52" s="426"/>
      <c r="AM52" s="426"/>
      <c r="AN52" s="426"/>
      <c r="AO52" s="426"/>
      <c r="AP52" s="426"/>
      <c r="AQ52" s="426"/>
      <c r="AR52" s="426"/>
      <c r="AS52" s="426"/>
      <c r="AT52" s="426"/>
      <c r="AV52" s="37">
        <f t="shared" ref="AV52:AV88" si="27">SUM(D52)</f>
        <v>0</v>
      </c>
      <c r="AW52" s="37">
        <f t="shared" ref="AW52:AW88" si="28">+E52</f>
        <v>0</v>
      </c>
      <c r="AX52" s="37">
        <f t="shared" ref="AX52:AX88" si="29">+SUM(G52:P52)</f>
        <v>0</v>
      </c>
      <c r="AY52" s="37">
        <f t="shared" ref="AY52:AY88" si="30">+SUM(Q52:S52)</f>
        <v>0</v>
      </c>
      <c r="AZ52" s="37">
        <f t="shared" ref="AZ52:AZ88" si="31">+SUM(T52:W52)</f>
        <v>0</v>
      </c>
      <c r="BA52" s="37">
        <f t="shared" ref="BA52:BA88" si="32">+SUM(X52:AC52)</f>
        <v>0</v>
      </c>
      <c r="BB52" s="37">
        <f t="shared" ref="BB52:BB88" si="33">+SUM(AD52:AH52)</f>
        <v>0</v>
      </c>
      <c r="BC52" s="37">
        <f t="shared" ref="BC52:BC88" si="34">+SUM(AJ52:AL52)</f>
        <v>0</v>
      </c>
      <c r="BD52" s="38">
        <f t="shared" ref="BD52:BD88" si="35">+SUM(AM52:AP52)</f>
        <v>0</v>
      </c>
      <c r="BE52" s="37">
        <f t="shared" ref="BE52:BE88" si="36">+SUM(AQ52:AT52)</f>
        <v>0</v>
      </c>
      <c r="BF52" s="54">
        <f t="shared" ref="BF52:BF88" si="37">SUM(AV52:BE52)</f>
        <v>0</v>
      </c>
    </row>
    <row r="53" spans="1:58" ht="31.5" x14ac:dyDescent="0.25">
      <c r="A53" s="401">
        <v>50</v>
      </c>
      <c r="B53" s="414" t="s">
        <v>472</v>
      </c>
      <c r="C53" s="407" t="s">
        <v>471</v>
      </c>
      <c r="D53" s="402"/>
      <c r="E53" s="330"/>
      <c r="F53" s="330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330"/>
      <c r="AE53" s="330"/>
      <c r="AF53" s="330"/>
      <c r="AG53" s="330"/>
      <c r="AH53" s="330"/>
      <c r="AI53" s="330"/>
      <c r="AJ53" s="330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V53" s="37">
        <f t="shared" si="27"/>
        <v>0</v>
      </c>
      <c r="AW53" s="37">
        <f t="shared" si="28"/>
        <v>0</v>
      </c>
      <c r="AX53" s="37">
        <f t="shared" si="29"/>
        <v>0</v>
      </c>
      <c r="AY53" s="37">
        <f t="shared" si="30"/>
        <v>0</v>
      </c>
      <c r="AZ53" s="37">
        <f t="shared" si="31"/>
        <v>0</v>
      </c>
      <c r="BA53" s="37">
        <f t="shared" si="32"/>
        <v>0</v>
      </c>
      <c r="BB53" s="37">
        <f t="shared" si="33"/>
        <v>0</v>
      </c>
      <c r="BC53" s="37">
        <f t="shared" si="34"/>
        <v>0</v>
      </c>
      <c r="BD53" s="38">
        <f t="shared" si="35"/>
        <v>0</v>
      </c>
      <c r="BE53" s="37">
        <f t="shared" si="36"/>
        <v>0</v>
      </c>
      <c r="BF53" s="54">
        <f t="shared" si="37"/>
        <v>0</v>
      </c>
    </row>
    <row r="54" spans="1:58" ht="31.5" x14ac:dyDescent="0.25">
      <c r="A54" s="401">
        <v>51</v>
      </c>
      <c r="B54" s="414" t="s">
        <v>474</v>
      </c>
      <c r="C54" s="407" t="s">
        <v>471</v>
      </c>
      <c r="D54" s="402"/>
      <c r="E54" s="330"/>
      <c r="F54" s="330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  <c r="AF54" s="330"/>
      <c r="AG54" s="330"/>
      <c r="AH54" s="330"/>
      <c r="AI54" s="330"/>
      <c r="AJ54" s="330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V54" s="37">
        <f t="shared" si="27"/>
        <v>0</v>
      </c>
      <c r="AW54" s="37">
        <f t="shared" si="28"/>
        <v>0</v>
      </c>
      <c r="AX54" s="37">
        <f t="shared" si="29"/>
        <v>0</v>
      </c>
      <c r="AY54" s="37">
        <f t="shared" si="30"/>
        <v>0</v>
      </c>
      <c r="AZ54" s="37">
        <f t="shared" si="31"/>
        <v>0</v>
      </c>
      <c r="BA54" s="37">
        <f t="shared" si="32"/>
        <v>0</v>
      </c>
      <c r="BB54" s="37">
        <f t="shared" si="33"/>
        <v>0</v>
      </c>
      <c r="BC54" s="37">
        <f t="shared" si="34"/>
        <v>0</v>
      </c>
      <c r="BD54" s="38">
        <f t="shared" si="35"/>
        <v>0</v>
      </c>
      <c r="BE54" s="37">
        <f t="shared" si="36"/>
        <v>0</v>
      </c>
      <c r="BF54" s="54">
        <f t="shared" si="37"/>
        <v>0</v>
      </c>
    </row>
    <row r="55" spans="1:58" ht="15.75" x14ac:dyDescent="0.25">
      <c r="A55" s="401">
        <v>52</v>
      </c>
      <c r="B55" s="323" t="s">
        <v>699</v>
      </c>
      <c r="C55" s="407" t="s">
        <v>471</v>
      </c>
      <c r="D55" s="402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330"/>
      <c r="AD55" s="330"/>
      <c r="AE55" s="330"/>
      <c r="AF55" s="330"/>
      <c r="AG55" s="330"/>
      <c r="AH55" s="330"/>
      <c r="AI55" s="330"/>
      <c r="AJ55" s="330"/>
      <c r="AK55" s="330"/>
      <c r="AL55" s="330"/>
      <c r="AM55" s="330"/>
      <c r="AN55" s="330"/>
      <c r="AO55" s="330"/>
      <c r="AP55" s="330"/>
      <c r="AQ55" s="330"/>
      <c r="AR55" s="330"/>
      <c r="AS55" s="330"/>
      <c r="AT55" s="330"/>
      <c r="AV55" s="37">
        <f t="shared" ref="AV55:AV57" si="38">SUM(D55)</f>
        <v>0</v>
      </c>
      <c r="AW55" s="37">
        <f t="shared" ref="AW55:AW57" si="39">+E55</f>
        <v>0</v>
      </c>
      <c r="AX55" s="37">
        <f t="shared" ref="AX55:AX57" si="40">+SUM(G55:P55)</f>
        <v>0</v>
      </c>
      <c r="AY55" s="37">
        <f t="shared" ref="AY55:AY57" si="41">+SUM(Q55:S55)</f>
        <v>0</v>
      </c>
      <c r="AZ55" s="37">
        <f t="shared" ref="AZ55:AZ57" si="42">+SUM(T55:W55)</f>
        <v>0</v>
      </c>
      <c r="BA55" s="37">
        <f t="shared" ref="BA55:BA57" si="43">+SUM(X55:AC55)</f>
        <v>0</v>
      </c>
      <c r="BB55" s="37">
        <f t="shared" ref="BB55:BB57" si="44">+SUM(AD55:AH55)</f>
        <v>0</v>
      </c>
      <c r="BC55" s="37">
        <f t="shared" ref="BC55:BC57" si="45">+SUM(AJ55:AL55)</f>
        <v>0</v>
      </c>
      <c r="BD55" s="38">
        <f t="shared" ref="BD55:BD57" si="46">+SUM(AM55:AP55)</f>
        <v>0</v>
      </c>
      <c r="BE55" s="37">
        <f t="shared" ref="BE55:BE57" si="47">+SUM(AQ55:AT55)</f>
        <v>0</v>
      </c>
      <c r="BF55" s="54">
        <f t="shared" ref="BF55:BF57" si="48">SUM(AV55:BE55)</f>
        <v>0</v>
      </c>
    </row>
    <row r="56" spans="1:58" ht="15.75" x14ac:dyDescent="0.25">
      <c r="A56" s="401">
        <v>53</v>
      </c>
      <c r="B56" s="323" t="s">
        <v>700</v>
      </c>
      <c r="C56" s="407" t="s">
        <v>471</v>
      </c>
      <c r="D56" s="402"/>
      <c r="E56" s="330"/>
      <c r="F56" s="330"/>
      <c r="G56" s="330"/>
      <c r="H56" s="330"/>
      <c r="I56" s="330"/>
      <c r="J56" s="330"/>
      <c r="K56" s="330"/>
      <c r="L56" s="330"/>
      <c r="M56" s="330"/>
      <c r="N56" s="330"/>
      <c r="O56" s="330"/>
      <c r="P56" s="330"/>
      <c r="Q56" s="330"/>
      <c r="R56" s="330"/>
      <c r="S56" s="330"/>
      <c r="T56" s="330"/>
      <c r="U56" s="330"/>
      <c r="V56" s="330"/>
      <c r="W56" s="330"/>
      <c r="X56" s="330"/>
      <c r="Y56" s="330"/>
      <c r="Z56" s="330"/>
      <c r="AA56" s="330"/>
      <c r="AB56" s="330"/>
      <c r="AC56" s="330"/>
      <c r="AD56" s="330"/>
      <c r="AE56" s="330"/>
      <c r="AF56" s="330"/>
      <c r="AG56" s="330"/>
      <c r="AH56" s="330"/>
      <c r="AI56" s="330"/>
      <c r="AJ56" s="330"/>
      <c r="AK56" s="330"/>
      <c r="AL56" s="330"/>
      <c r="AM56" s="330"/>
      <c r="AN56" s="330"/>
      <c r="AO56" s="330"/>
      <c r="AP56" s="330"/>
      <c r="AQ56" s="330"/>
      <c r="AR56" s="330"/>
      <c r="AS56" s="330"/>
      <c r="AT56" s="330"/>
      <c r="AV56" s="37">
        <f t="shared" si="38"/>
        <v>0</v>
      </c>
      <c r="AW56" s="37">
        <f t="shared" si="39"/>
        <v>0</v>
      </c>
      <c r="AX56" s="37">
        <f t="shared" si="40"/>
        <v>0</v>
      </c>
      <c r="AY56" s="37">
        <f t="shared" si="41"/>
        <v>0</v>
      </c>
      <c r="AZ56" s="37">
        <f t="shared" si="42"/>
        <v>0</v>
      </c>
      <c r="BA56" s="37">
        <f t="shared" si="43"/>
        <v>0</v>
      </c>
      <c r="BB56" s="37">
        <f t="shared" si="44"/>
        <v>0</v>
      </c>
      <c r="BC56" s="37">
        <f t="shared" si="45"/>
        <v>0</v>
      </c>
      <c r="BD56" s="38">
        <f t="shared" si="46"/>
        <v>0</v>
      </c>
      <c r="BE56" s="37">
        <f t="shared" si="47"/>
        <v>0</v>
      </c>
      <c r="BF56" s="54">
        <f t="shared" si="48"/>
        <v>0</v>
      </c>
    </row>
    <row r="57" spans="1:58" ht="15.75" x14ac:dyDescent="0.25">
      <c r="A57" s="401">
        <v>54</v>
      </c>
      <c r="B57" s="323" t="s">
        <v>701</v>
      </c>
      <c r="C57" s="407" t="s">
        <v>471</v>
      </c>
      <c r="D57" s="402"/>
      <c r="E57" s="330"/>
      <c r="F57" s="330"/>
      <c r="G57" s="330"/>
      <c r="H57" s="330"/>
      <c r="I57" s="330"/>
      <c r="J57" s="330"/>
      <c r="K57" s="330"/>
      <c r="L57" s="330"/>
      <c r="M57" s="330"/>
      <c r="N57" s="330"/>
      <c r="O57" s="330"/>
      <c r="P57" s="330"/>
      <c r="Q57" s="330"/>
      <c r="R57" s="330"/>
      <c r="S57" s="330"/>
      <c r="T57" s="330"/>
      <c r="U57" s="330"/>
      <c r="V57" s="330"/>
      <c r="W57" s="330"/>
      <c r="X57" s="330"/>
      <c r="Y57" s="330"/>
      <c r="Z57" s="330"/>
      <c r="AA57" s="330"/>
      <c r="AB57" s="330"/>
      <c r="AC57" s="330"/>
      <c r="AD57" s="330"/>
      <c r="AE57" s="330"/>
      <c r="AF57" s="330"/>
      <c r="AG57" s="330"/>
      <c r="AH57" s="330"/>
      <c r="AI57" s="330"/>
      <c r="AJ57" s="330"/>
      <c r="AK57" s="330"/>
      <c r="AL57" s="330"/>
      <c r="AM57" s="330"/>
      <c r="AN57" s="330"/>
      <c r="AO57" s="330"/>
      <c r="AP57" s="330"/>
      <c r="AQ57" s="330"/>
      <c r="AR57" s="330"/>
      <c r="AS57" s="330"/>
      <c r="AT57" s="330"/>
      <c r="AV57" s="37">
        <f t="shared" si="38"/>
        <v>0</v>
      </c>
      <c r="AW57" s="37">
        <f t="shared" si="39"/>
        <v>0</v>
      </c>
      <c r="AX57" s="37">
        <f t="shared" si="40"/>
        <v>0</v>
      </c>
      <c r="AY57" s="37">
        <f t="shared" si="41"/>
        <v>0</v>
      </c>
      <c r="AZ57" s="37">
        <f t="shared" si="42"/>
        <v>0</v>
      </c>
      <c r="BA57" s="37">
        <f t="shared" si="43"/>
        <v>0</v>
      </c>
      <c r="BB57" s="37">
        <f t="shared" si="44"/>
        <v>0</v>
      </c>
      <c r="BC57" s="37">
        <f t="shared" si="45"/>
        <v>0</v>
      </c>
      <c r="BD57" s="38">
        <f t="shared" si="46"/>
        <v>0</v>
      </c>
      <c r="BE57" s="37">
        <f t="shared" si="47"/>
        <v>0</v>
      </c>
      <c r="BF57" s="54">
        <f t="shared" si="48"/>
        <v>0</v>
      </c>
    </row>
    <row r="58" spans="1:58" x14ac:dyDescent="0.25">
      <c r="A58" s="401">
        <v>55</v>
      </c>
      <c r="B58" s="415" t="s">
        <v>262</v>
      </c>
      <c r="C58" s="407" t="s">
        <v>265</v>
      </c>
      <c r="D58" s="402"/>
      <c r="E58" s="330"/>
      <c r="F58" s="330"/>
      <c r="G58" s="330"/>
      <c r="H58" s="330"/>
      <c r="I58" s="330"/>
      <c r="J58" s="330"/>
      <c r="K58" s="330"/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0"/>
      <c r="Y58" s="330"/>
      <c r="Z58" s="330"/>
      <c r="AA58" s="330"/>
      <c r="AB58" s="330"/>
      <c r="AC58" s="330"/>
      <c r="AD58" s="330"/>
      <c r="AE58" s="330"/>
      <c r="AF58" s="330"/>
      <c r="AG58" s="330"/>
      <c r="AH58" s="330"/>
      <c r="AI58" s="330"/>
      <c r="AJ58" s="330"/>
      <c r="AK58" s="330"/>
      <c r="AL58" s="330"/>
      <c r="AM58" s="330"/>
      <c r="AN58" s="330"/>
      <c r="AO58" s="330"/>
      <c r="AP58" s="330"/>
      <c r="AQ58" s="330"/>
      <c r="AR58" s="330"/>
      <c r="AS58" s="330"/>
      <c r="AT58" s="330"/>
      <c r="AV58" s="37">
        <f t="shared" si="27"/>
        <v>0</v>
      </c>
      <c r="AW58" s="37">
        <f t="shared" si="28"/>
        <v>0</v>
      </c>
      <c r="AX58" s="37">
        <f t="shared" si="29"/>
        <v>0</v>
      </c>
      <c r="AY58" s="37">
        <f t="shared" si="30"/>
        <v>0</v>
      </c>
      <c r="AZ58" s="37">
        <f t="shared" si="31"/>
        <v>0</v>
      </c>
      <c r="BA58" s="37">
        <f t="shared" si="32"/>
        <v>0</v>
      </c>
      <c r="BB58" s="37">
        <f t="shared" si="33"/>
        <v>0</v>
      </c>
      <c r="BC58" s="37">
        <f t="shared" si="34"/>
        <v>0</v>
      </c>
      <c r="BD58" s="38">
        <f t="shared" si="35"/>
        <v>0</v>
      </c>
      <c r="BE58" s="37">
        <f t="shared" si="36"/>
        <v>0</v>
      </c>
      <c r="BF58" s="54">
        <f>SUM(AV58:BE58)</f>
        <v>0</v>
      </c>
    </row>
    <row r="59" spans="1:58" ht="15.75" x14ac:dyDescent="0.25">
      <c r="A59" s="401">
        <v>56</v>
      </c>
      <c r="B59" s="416" t="s">
        <v>442</v>
      </c>
      <c r="C59" s="410" t="s">
        <v>564</v>
      </c>
      <c r="D59" s="402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0"/>
      <c r="U59" s="330"/>
      <c r="V59" s="330"/>
      <c r="W59" s="330"/>
      <c r="X59" s="330"/>
      <c r="Y59" s="330"/>
      <c r="Z59" s="330"/>
      <c r="AA59" s="330"/>
      <c r="AB59" s="330"/>
      <c r="AC59" s="330"/>
      <c r="AD59" s="330"/>
      <c r="AE59" s="330"/>
      <c r="AF59" s="330"/>
      <c r="AG59" s="330"/>
      <c r="AH59" s="330"/>
      <c r="AI59" s="330"/>
      <c r="AJ59" s="330"/>
      <c r="AK59" s="330"/>
      <c r="AL59" s="330"/>
      <c r="AM59" s="330"/>
      <c r="AN59" s="330"/>
      <c r="AO59" s="330"/>
      <c r="AP59" s="330"/>
      <c r="AQ59" s="330"/>
      <c r="AR59" s="330"/>
      <c r="AS59" s="330"/>
      <c r="AT59" s="330"/>
      <c r="AV59" s="37">
        <f t="shared" si="27"/>
        <v>0</v>
      </c>
      <c r="AW59" s="37">
        <f t="shared" si="28"/>
        <v>0</v>
      </c>
      <c r="AX59" s="37">
        <f t="shared" si="29"/>
        <v>0</v>
      </c>
      <c r="AY59" s="37">
        <f t="shared" si="30"/>
        <v>0</v>
      </c>
      <c r="AZ59" s="37">
        <f t="shared" si="31"/>
        <v>0</v>
      </c>
      <c r="BA59" s="37">
        <f t="shared" si="32"/>
        <v>0</v>
      </c>
      <c r="BB59" s="37">
        <f t="shared" si="33"/>
        <v>0</v>
      </c>
      <c r="BC59" s="37">
        <f t="shared" si="34"/>
        <v>0</v>
      </c>
      <c r="BD59" s="38">
        <f t="shared" si="35"/>
        <v>0</v>
      </c>
      <c r="BE59" s="37">
        <f t="shared" si="36"/>
        <v>0</v>
      </c>
      <c r="BF59" s="54">
        <f t="shared" si="37"/>
        <v>0</v>
      </c>
    </row>
    <row r="60" spans="1:58" x14ac:dyDescent="0.25">
      <c r="A60" s="401">
        <v>57</v>
      </c>
      <c r="B60" s="417" t="s">
        <v>585</v>
      </c>
      <c r="C60" s="410" t="s">
        <v>565</v>
      </c>
      <c r="D60" s="402"/>
      <c r="E60" s="330"/>
      <c r="F60" s="330"/>
      <c r="G60" s="330"/>
      <c r="H60" s="330"/>
      <c r="I60" s="330"/>
      <c r="J60" s="330"/>
      <c r="K60" s="330"/>
      <c r="L60" s="330"/>
      <c r="M60" s="330"/>
      <c r="N60" s="330"/>
      <c r="O60" s="330"/>
      <c r="P60" s="330"/>
      <c r="Q60" s="330"/>
      <c r="R60" s="330"/>
      <c r="S60" s="330"/>
      <c r="T60" s="330"/>
      <c r="U60" s="330"/>
      <c r="V60" s="330"/>
      <c r="W60" s="330"/>
      <c r="X60" s="330"/>
      <c r="Y60" s="330"/>
      <c r="Z60" s="330"/>
      <c r="AA60" s="330"/>
      <c r="AB60" s="330"/>
      <c r="AC60" s="330"/>
      <c r="AD60" s="330"/>
      <c r="AE60" s="330"/>
      <c r="AF60" s="330"/>
      <c r="AG60" s="330"/>
      <c r="AH60" s="330"/>
      <c r="AI60" s="330"/>
      <c r="AJ60" s="330"/>
      <c r="AK60" s="330"/>
      <c r="AL60" s="330"/>
      <c r="AM60" s="330"/>
      <c r="AN60" s="330"/>
      <c r="AO60" s="330"/>
      <c r="AP60" s="330"/>
      <c r="AQ60" s="330"/>
      <c r="AR60" s="330"/>
      <c r="AS60" s="330"/>
      <c r="AT60" s="330"/>
      <c r="AV60" s="37">
        <f t="shared" si="27"/>
        <v>0</v>
      </c>
      <c r="AW60" s="37">
        <f t="shared" si="28"/>
        <v>0</v>
      </c>
      <c r="AX60" s="37">
        <f t="shared" si="29"/>
        <v>0</v>
      </c>
      <c r="AY60" s="37">
        <f t="shared" si="30"/>
        <v>0</v>
      </c>
      <c r="AZ60" s="37">
        <f t="shared" si="31"/>
        <v>0</v>
      </c>
      <c r="BA60" s="37">
        <f t="shared" si="32"/>
        <v>0</v>
      </c>
      <c r="BB60" s="37">
        <f t="shared" si="33"/>
        <v>0</v>
      </c>
      <c r="BC60" s="37">
        <f t="shared" si="34"/>
        <v>0</v>
      </c>
      <c r="BD60" s="38">
        <f t="shared" si="35"/>
        <v>0</v>
      </c>
      <c r="BE60" s="37">
        <f t="shared" si="36"/>
        <v>0</v>
      </c>
      <c r="BF60" s="54">
        <f t="shared" si="37"/>
        <v>0</v>
      </c>
    </row>
    <row r="61" spans="1:58" x14ac:dyDescent="0.25">
      <c r="A61" s="401">
        <v>58</v>
      </c>
      <c r="B61" s="411" t="s">
        <v>429</v>
      </c>
      <c r="C61" s="410" t="s">
        <v>565</v>
      </c>
      <c r="D61" s="402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E61" s="330"/>
      <c r="AF61" s="330"/>
      <c r="AG61" s="330"/>
      <c r="AH61" s="330"/>
      <c r="AI61" s="330"/>
      <c r="AJ61" s="330"/>
      <c r="AK61" s="330"/>
      <c r="AL61" s="330"/>
      <c r="AM61" s="330"/>
      <c r="AN61" s="330"/>
      <c r="AO61" s="330"/>
      <c r="AP61" s="330"/>
      <c r="AQ61" s="330"/>
      <c r="AR61" s="330"/>
      <c r="AS61" s="330"/>
      <c r="AT61" s="330"/>
      <c r="AV61" s="37">
        <f t="shared" si="27"/>
        <v>0</v>
      </c>
      <c r="AW61" s="37">
        <f t="shared" si="28"/>
        <v>0</v>
      </c>
      <c r="AX61" s="37">
        <f t="shared" si="29"/>
        <v>0</v>
      </c>
      <c r="AY61" s="37">
        <f t="shared" si="30"/>
        <v>0</v>
      </c>
      <c r="AZ61" s="37">
        <f t="shared" si="31"/>
        <v>0</v>
      </c>
      <c r="BA61" s="37">
        <f t="shared" si="32"/>
        <v>0</v>
      </c>
      <c r="BB61" s="37">
        <f t="shared" si="33"/>
        <v>0</v>
      </c>
      <c r="BC61" s="37">
        <f t="shared" si="34"/>
        <v>0</v>
      </c>
      <c r="BD61" s="38">
        <f t="shared" si="35"/>
        <v>0</v>
      </c>
      <c r="BE61" s="37">
        <f t="shared" si="36"/>
        <v>0</v>
      </c>
      <c r="BF61" s="54">
        <f t="shared" si="37"/>
        <v>0</v>
      </c>
    </row>
    <row r="62" spans="1:58" x14ac:dyDescent="0.25">
      <c r="A62" s="401">
        <v>59</v>
      </c>
      <c r="B62" s="411" t="s">
        <v>636</v>
      </c>
      <c r="C62" s="410" t="s">
        <v>565</v>
      </c>
      <c r="D62" s="402"/>
      <c r="E62" s="330"/>
      <c r="F62" s="330"/>
      <c r="G62" s="330"/>
      <c r="H62" s="330"/>
      <c r="I62" s="330"/>
      <c r="J62" s="330"/>
      <c r="K62" s="330"/>
      <c r="L62" s="330"/>
      <c r="M62" s="330"/>
      <c r="N62" s="330"/>
      <c r="O62" s="330"/>
      <c r="P62" s="330"/>
      <c r="Q62" s="330"/>
      <c r="R62" s="330"/>
      <c r="S62" s="330"/>
      <c r="T62" s="330"/>
      <c r="U62" s="330"/>
      <c r="V62" s="330"/>
      <c r="W62" s="330"/>
      <c r="X62" s="330"/>
      <c r="Y62" s="330"/>
      <c r="Z62" s="330"/>
      <c r="AA62" s="330"/>
      <c r="AB62" s="330"/>
      <c r="AC62" s="330"/>
      <c r="AD62" s="330"/>
      <c r="AE62" s="330"/>
      <c r="AF62" s="330"/>
      <c r="AG62" s="330"/>
      <c r="AH62" s="330"/>
      <c r="AI62" s="330"/>
      <c r="AJ62" s="330"/>
      <c r="AK62" s="330"/>
      <c r="AL62" s="330"/>
      <c r="AM62" s="330"/>
      <c r="AN62" s="330"/>
      <c r="AO62" s="330"/>
      <c r="AP62" s="330"/>
      <c r="AQ62" s="330"/>
      <c r="AR62" s="330"/>
      <c r="AS62" s="330"/>
      <c r="AT62" s="330"/>
      <c r="AV62" s="37">
        <f t="shared" si="27"/>
        <v>0</v>
      </c>
      <c r="AW62" s="37">
        <f t="shared" si="28"/>
        <v>0</v>
      </c>
      <c r="AX62" s="37">
        <f t="shared" si="29"/>
        <v>0</v>
      </c>
      <c r="AY62" s="37">
        <f t="shared" si="30"/>
        <v>0</v>
      </c>
      <c r="AZ62" s="37">
        <f t="shared" si="31"/>
        <v>0</v>
      </c>
      <c r="BA62" s="37">
        <f t="shared" si="32"/>
        <v>0</v>
      </c>
      <c r="BB62" s="37">
        <f t="shared" si="33"/>
        <v>0</v>
      </c>
      <c r="BC62" s="37">
        <f t="shared" si="34"/>
        <v>0</v>
      </c>
      <c r="BD62" s="38">
        <f t="shared" si="35"/>
        <v>0</v>
      </c>
      <c r="BE62" s="37">
        <f t="shared" si="36"/>
        <v>0</v>
      </c>
      <c r="BF62" s="54">
        <f t="shared" si="37"/>
        <v>0</v>
      </c>
    </row>
    <row r="63" spans="1:58" x14ac:dyDescent="0.25">
      <c r="A63" s="401">
        <v>60</v>
      </c>
      <c r="B63" s="418" t="s">
        <v>440</v>
      </c>
      <c r="C63" s="410" t="s">
        <v>565</v>
      </c>
      <c r="D63" s="402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0"/>
      <c r="U63" s="330"/>
      <c r="V63" s="330"/>
      <c r="W63" s="330"/>
      <c r="X63" s="330"/>
      <c r="Y63" s="330"/>
      <c r="Z63" s="330"/>
      <c r="AA63" s="330"/>
      <c r="AB63" s="330"/>
      <c r="AC63" s="330"/>
      <c r="AD63" s="330"/>
      <c r="AE63" s="330"/>
      <c r="AF63" s="330"/>
      <c r="AG63" s="330"/>
      <c r="AH63" s="330"/>
      <c r="AI63" s="330"/>
      <c r="AJ63" s="330"/>
      <c r="AK63" s="330"/>
      <c r="AL63" s="330"/>
      <c r="AM63" s="330"/>
      <c r="AN63" s="330"/>
      <c r="AO63" s="330"/>
      <c r="AP63" s="330"/>
      <c r="AQ63" s="330"/>
      <c r="AR63" s="330"/>
      <c r="AS63" s="330"/>
      <c r="AT63" s="330"/>
      <c r="AV63" s="37">
        <f t="shared" si="27"/>
        <v>0</v>
      </c>
      <c r="AW63" s="37">
        <f t="shared" si="28"/>
        <v>0</v>
      </c>
      <c r="AX63" s="37">
        <f t="shared" si="29"/>
        <v>0</v>
      </c>
      <c r="AY63" s="37">
        <f t="shared" si="30"/>
        <v>0</v>
      </c>
      <c r="AZ63" s="37">
        <f t="shared" si="31"/>
        <v>0</v>
      </c>
      <c r="BA63" s="37">
        <f t="shared" si="32"/>
        <v>0</v>
      </c>
      <c r="BB63" s="37">
        <f t="shared" si="33"/>
        <v>0</v>
      </c>
      <c r="BC63" s="37">
        <f t="shared" si="34"/>
        <v>0</v>
      </c>
      <c r="BD63" s="38">
        <f t="shared" si="35"/>
        <v>0</v>
      </c>
      <c r="BE63" s="37">
        <f t="shared" si="36"/>
        <v>0</v>
      </c>
      <c r="BF63" s="54">
        <f t="shared" si="37"/>
        <v>0</v>
      </c>
    </row>
    <row r="64" spans="1:58" x14ac:dyDescent="0.25">
      <c r="A64" s="401">
        <v>61</v>
      </c>
      <c r="B64" s="419" t="s">
        <v>438</v>
      </c>
      <c r="C64" s="410" t="s">
        <v>565</v>
      </c>
      <c r="D64" s="402"/>
      <c r="E64" s="330"/>
      <c r="F64" s="330"/>
      <c r="G64" s="330"/>
      <c r="H64" s="330"/>
      <c r="I64" s="330"/>
      <c r="J64" s="330"/>
      <c r="K64" s="330"/>
      <c r="L64" s="330"/>
      <c r="M64" s="330"/>
      <c r="N64" s="330"/>
      <c r="O64" s="330"/>
      <c r="P64" s="330"/>
      <c r="Q64" s="330"/>
      <c r="R64" s="330"/>
      <c r="S64" s="330"/>
      <c r="T64" s="330"/>
      <c r="U64" s="330"/>
      <c r="V64" s="330"/>
      <c r="W64" s="330"/>
      <c r="X64" s="330"/>
      <c r="Y64" s="330"/>
      <c r="Z64" s="330"/>
      <c r="AA64" s="330"/>
      <c r="AB64" s="330"/>
      <c r="AC64" s="330"/>
      <c r="AD64" s="330"/>
      <c r="AE64" s="330"/>
      <c r="AF64" s="330"/>
      <c r="AG64" s="330"/>
      <c r="AH64" s="330"/>
      <c r="AI64" s="330"/>
      <c r="AJ64" s="330"/>
      <c r="AK64" s="330"/>
      <c r="AL64" s="330"/>
      <c r="AM64" s="330"/>
      <c r="AN64" s="330"/>
      <c r="AO64" s="330"/>
      <c r="AP64" s="330"/>
      <c r="AQ64" s="330"/>
      <c r="AR64" s="330"/>
      <c r="AS64" s="330"/>
      <c r="AT64" s="330"/>
      <c r="AV64" s="37">
        <f t="shared" si="27"/>
        <v>0</v>
      </c>
      <c r="AW64" s="37">
        <f t="shared" si="28"/>
        <v>0</v>
      </c>
      <c r="AX64" s="37">
        <f t="shared" si="29"/>
        <v>0</v>
      </c>
      <c r="AY64" s="37">
        <f t="shared" si="30"/>
        <v>0</v>
      </c>
      <c r="AZ64" s="37">
        <f t="shared" si="31"/>
        <v>0</v>
      </c>
      <c r="BA64" s="37">
        <f t="shared" si="32"/>
        <v>0</v>
      </c>
      <c r="BB64" s="37">
        <f t="shared" si="33"/>
        <v>0</v>
      </c>
      <c r="BC64" s="37">
        <f t="shared" si="34"/>
        <v>0</v>
      </c>
      <c r="BD64" s="38">
        <f t="shared" si="35"/>
        <v>0</v>
      </c>
      <c r="BE64" s="37">
        <f t="shared" si="36"/>
        <v>0</v>
      </c>
      <c r="BF64" s="54">
        <f t="shared" si="37"/>
        <v>0</v>
      </c>
    </row>
    <row r="65" spans="1:58" ht="15.75" x14ac:dyDescent="0.25">
      <c r="A65" s="401">
        <v>62</v>
      </c>
      <c r="B65" s="420" t="s">
        <v>447</v>
      </c>
      <c r="C65" s="410" t="s">
        <v>566</v>
      </c>
      <c r="D65" s="402"/>
      <c r="E65" s="330"/>
      <c r="F65" s="330"/>
      <c r="G65" s="330"/>
      <c r="H65" s="330"/>
      <c r="I65" s="330"/>
      <c r="J65" s="330"/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0"/>
      <c r="AD65" s="330"/>
      <c r="AE65" s="330"/>
      <c r="AF65" s="330"/>
      <c r="AG65" s="330"/>
      <c r="AH65" s="330"/>
      <c r="AI65" s="330"/>
      <c r="AJ65" s="330"/>
      <c r="AK65" s="330"/>
      <c r="AL65" s="330"/>
      <c r="AM65" s="330"/>
      <c r="AN65" s="330"/>
      <c r="AO65" s="330"/>
      <c r="AP65" s="330"/>
      <c r="AQ65" s="330"/>
      <c r="AR65" s="330"/>
      <c r="AS65" s="330"/>
      <c r="AT65" s="330"/>
      <c r="AV65" s="37">
        <f t="shared" si="27"/>
        <v>0</v>
      </c>
      <c r="AW65" s="37">
        <f t="shared" si="28"/>
        <v>0</v>
      </c>
      <c r="AX65" s="37">
        <f t="shared" si="29"/>
        <v>0</v>
      </c>
      <c r="AY65" s="37">
        <f t="shared" si="30"/>
        <v>0</v>
      </c>
      <c r="AZ65" s="37">
        <f t="shared" si="31"/>
        <v>0</v>
      </c>
      <c r="BA65" s="37">
        <f t="shared" si="32"/>
        <v>0</v>
      </c>
      <c r="BB65" s="37">
        <f t="shared" si="33"/>
        <v>0</v>
      </c>
      <c r="BC65" s="37">
        <f t="shared" si="34"/>
        <v>0</v>
      </c>
      <c r="BD65" s="38">
        <f t="shared" si="35"/>
        <v>0</v>
      </c>
      <c r="BE65" s="37">
        <f t="shared" si="36"/>
        <v>0</v>
      </c>
      <c r="BF65" s="54">
        <f t="shared" si="37"/>
        <v>0</v>
      </c>
    </row>
    <row r="66" spans="1:58" ht="15.75" x14ac:dyDescent="0.25">
      <c r="A66" s="401">
        <v>63</v>
      </c>
      <c r="B66" s="420" t="s">
        <v>452</v>
      </c>
      <c r="C66" s="410" t="s">
        <v>566</v>
      </c>
      <c r="D66" s="402"/>
      <c r="E66" s="330"/>
      <c r="F66" s="330"/>
      <c r="G66" s="330"/>
      <c r="H66" s="330"/>
      <c r="I66" s="330"/>
      <c r="J66" s="330"/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0"/>
      <c r="AD66" s="330"/>
      <c r="AE66" s="330"/>
      <c r="AF66" s="330"/>
      <c r="AG66" s="330"/>
      <c r="AH66" s="330"/>
      <c r="AI66" s="330"/>
      <c r="AJ66" s="330"/>
      <c r="AK66" s="330"/>
      <c r="AL66" s="330"/>
      <c r="AM66" s="330"/>
      <c r="AN66" s="330"/>
      <c r="AO66" s="330"/>
      <c r="AP66" s="330"/>
      <c r="AQ66" s="330"/>
      <c r="AR66" s="330"/>
      <c r="AS66" s="330"/>
      <c r="AT66" s="330"/>
      <c r="AV66" s="37">
        <f t="shared" si="27"/>
        <v>0</v>
      </c>
      <c r="AW66" s="37">
        <f t="shared" si="28"/>
        <v>0</v>
      </c>
      <c r="AX66" s="37">
        <f t="shared" si="29"/>
        <v>0</v>
      </c>
      <c r="AY66" s="37">
        <f t="shared" si="30"/>
        <v>0</v>
      </c>
      <c r="AZ66" s="37">
        <f t="shared" si="31"/>
        <v>0</v>
      </c>
      <c r="BA66" s="37">
        <f t="shared" si="32"/>
        <v>0</v>
      </c>
      <c r="BB66" s="37">
        <f t="shared" si="33"/>
        <v>0</v>
      </c>
      <c r="BC66" s="37">
        <f t="shared" si="34"/>
        <v>0</v>
      </c>
      <c r="BD66" s="38">
        <f t="shared" si="35"/>
        <v>0</v>
      </c>
      <c r="BE66" s="37">
        <f t="shared" si="36"/>
        <v>0</v>
      </c>
      <c r="BF66" s="54">
        <f t="shared" si="37"/>
        <v>0</v>
      </c>
    </row>
    <row r="67" spans="1:58" x14ac:dyDescent="0.25">
      <c r="A67" s="401">
        <v>64</v>
      </c>
      <c r="B67" s="421" t="s">
        <v>208</v>
      </c>
      <c r="C67" s="410" t="s">
        <v>567</v>
      </c>
      <c r="D67" s="402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0"/>
      <c r="AD67" s="330"/>
      <c r="AE67" s="330"/>
      <c r="AF67" s="330"/>
      <c r="AG67" s="330"/>
      <c r="AH67" s="330"/>
      <c r="AI67" s="330"/>
      <c r="AJ67" s="330"/>
      <c r="AK67" s="330"/>
      <c r="AL67" s="330"/>
      <c r="AM67" s="330"/>
      <c r="AN67" s="330"/>
      <c r="AO67" s="330"/>
      <c r="AP67" s="330"/>
      <c r="AQ67" s="330"/>
      <c r="AR67" s="330"/>
      <c r="AS67" s="330"/>
      <c r="AT67" s="330"/>
      <c r="AV67" s="37">
        <f t="shared" si="27"/>
        <v>0</v>
      </c>
      <c r="AW67" s="37">
        <f t="shared" si="28"/>
        <v>0</v>
      </c>
      <c r="AX67" s="37">
        <f t="shared" si="29"/>
        <v>0</v>
      </c>
      <c r="AY67" s="37">
        <f t="shared" si="30"/>
        <v>0</v>
      </c>
      <c r="AZ67" s="37">
        <f t="shared" si="31"/>
        <v>0</v>
      </c>
      <c r="BA67" s="37">
        <f t="shared" si="32"/>
        <v>0</v>
      </c>
      <c r="BB67" s="37">
        <f t="shared" si="33"/>
        <v>0</v>
      </c>
      <c r="BC67" s="37">
        <f t="shared" si="34"/>
        <v>0</v>
      </c>
      <c r="BD67" s="38">
        <f t="shared" si="35"/>
        <v>0</v>
      </c>
      <c r="BE67" s="37">
        <f t="shared" si="36"/>
        <v>0</v>
      </c>
      <c r="BF67" s="54">
        <f t="shared" si="37"/>
        <v>0</v>
      </c>
    </row>
    <row r="68" spans="1:58" x14ac:dyDescent="0.25">
      <c r="A68" s="401">
        <v>65</v>
      </c>
      <c r="B68" s="421" t="s">
        <v>199</v>
      </c>
      <c r="C68" s="410" t="s">
        <v>567</v>
      </c>
      <c r="D68" s="402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  <c r="AF68" s="330"/>
      <c r="AG68" s="330"/>
      <c r="AH68" s="330"/>
      <c r="AI68" s="330"/>
      <c r="AJ68" s="330"/>
      <c r="AK68" s="330"/>
      <c r="AL68" s="330"/>
      <c r="AM68" s="330"/>
      <c r="AN68" s="330"/>
      <c r="AO68" s="330"/>
      <c r="AP68" s="330"/>
      <c r="AQ68" s="330"/>
      <c r="AR68" s="330"/>
      <c r="AS68" s="330"/>
      <c r="AT68" s="330"/>
      <c r="AV68" s="37">
        <f t="shared" si="27"/>
        <v>0</v>
      </c>
      <c r="AW68" s="37">
        <f t="shared" si="28"/>
        <v>0</v>
      </c>
      <c r="AX68" s="37">
        <f t="shared" si="29"/>
        <v>0</v>
      </c>
      <c r="AY68" s="37">
        <f t="shared" si="30"/>
        <v>0</v>
      </c>
      <c r="AZ68" s="37">
        <f t="shared" si="31"/>
        <v>0</v>
      </c>
      <c r="BA68" s="37">
        <f t="shared" si="32"/>
        <v>0</v>
      </c>
      <c r="BB68" s="37">
        <f t="shared" si="33"/>
        <v>0</v>
      </c>
      <c r="BC68" s="37">
        <f t="shared" si="34"/>
        <v>0</v>
      </c>
      <c r="BD68" s="38">
        <f t="shared" si="35"/>
        <v>0</v>
      </c>
      <c r="BE68" s="37">
        <f t="shared" si="36"/>
        <v>0</v>
      </c>
      <c r="BF68" s="54">
        <f t="shared" si="37"/>
        <v>0</v>
      </c>
    </row>
    <row r="69" spans="1:58" x14ac:dyDescent="0.25">
      <c r="A69" s="401">
        <v>66</v>
      </c>
      <c r="B69" s="421" t="s">
        <v>204</v>
      </c>
      <c r="C69" s="410" t="s">
        <v>567</v>
      </c>
      <c r="D69" s="402"/>
      <c r="E69" s="330"/>
      <c r="F69" s="330"/>
      <c r="G69" s="330"/>
      <c r="H69" s="330"/>
      <c r="I69" s="330"/>
      <c r="J69" s="330"/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0"/>
      <c r="AD69" s="330"/>
      <c r="AE69" s="330"/>
      <c r="AF69" s="330"/>
      <c r="AG69" s="330"/>
      <c r="AH69" s="330"/>
      <c r="AI69" s="330"/>
      <c r="AJ69" s="330"/>
      <c r="AK69" s="330"/>
      <c r="AL69" s="330"/>
      <c r="AM69" s="330"/>
      <c r="AN69" s="330"/>
      <c r="AO69" s="330"/>
      <c r="AP69" s="330"/>
      <c r="AQ69" s="330"/>
      <c r="AR69" s="330"/>
      <c r="AS69" s="330"/>
      <c r="AT69" s="330"/>
      <c r="AV69" s="37">
        <f t="shared" si="27"/>
        <v>0</v>
      </c>
      <c r="AW69" s="37">
        <f t="shared" si="28"/>
        <v>0</v>
      </c>
      <c r="AX69" s="37">
        <f t="shared" si="29"/>
        <v>0</v>
      </c>
      <c r="AY69" s="37">
        <f t="shared" si="30"/>
        <v>0</v>
      </c>
      <c r="AZ69" s="37">
        <f t="shared" si="31"/>
        <v>0</v>
      </c>
      <c r="BA69" s="37">
        <f t="shared" si="32"/>
        <v>0</v>
      </c>
      <c r="BB69" s="37">
        <f t="shared" si="33"/>
        <v>0</v>
      </c>
      <c r="BC69" s="37">
        <f t="shared" si="34"/>
        <v>0</v>
      </c>
      <c r="BD69" s="38">
        <f t="shared" si="35"/>
        <v>0</v>
      </c>
      <c r="BE69" s="37">
        <f t="shared" si="36"/>
        <v>0</v>
      </c>
      <c r="BF69" s="54">
        <f t="shared" si="37"/>
        <v>0</v>
      </c>
    </row>
    <row r="70" spans="1:58" x14ac:dyDescent="0.25">
      <c r="A70" s="401">
        <v>67</v>
      </c>
      <c r="B70" s="404" t="s">
        <v>545</v>
      </c>
      <c r="C70" s="405" t="s">
        <v>166</v>
      </c>
      <c r="D70" s="386"/>
      <c r="E70" s="386"/>
      <c r="F70" s="386"/>
      <c r="G70" s="386"/>
      <c r="H70" s="386"/>
      <c r="I70" s="386"/>
      <c r="J70" s="386"/>
      <c r="K70" s="386"/>
      <c r="L70" s="386"/>
      <c r="M70" s="386"/>
      <c r="N70" s="386"/>
      <c r="O70" s="386"/>
      <c r="P70" s="386"/>
      <c r="Q70" s="386"/>
      <c r="R70" s="386"/>
      <c r="S70" s="386"/>
      <c r="T70" s="386"/>
      <c r="U70" s="386"/>
      <c r="V70" s="386"/>
      <c r="W70" s="386"/>
      <c r="X70" s="386"/>
      <c r="Y70" s="386"/>
      <c r="Z70" s="386"/>
      <c r="AA70" s="386"/>
      <c r="AB70" s="386"/>
      <c r="AC70" s="386"/>
      <c r="AD70" s="386"/>
      <c r="AE70" s="386"/>
      <c r="AF70" s="386"/>
      <c r="AG70" s="386"/>
      <c r="AH70" s="386"/>
      <c r="AI70" s="386"/>
      <c r="AJ70" s="386"/>
      <c r="AK70" s="386"/>
      <c r="AL70" s="386"/>
      <c r="AM70" s="386"/>
      <c r="AN70" s="386"/>
      <c r="AO70" s="386"/>
      <c r="AP70" s="386"/>
      <c r="AQ70" s="386"/>
      <c r="AR70" s="386"/>
      <c r="AS70" s="386"/>
      <c r="AT70" s="386"/>
      <c r="AV70" s="384">
        <f t="shared" si="27"/>
        <v>0</v>
      </c>
      <c r="AW70" s="384">
        <f t="shared" si="28"/>
        <v>0</v>
      </c>
      <c r="AX70" s="384">
        <f t="shared" si="29"/>
        <v>0</v>
      </c>
      <c r="AY70" s="384">
        <f t="shared" si="30"/>
        <v>0</v>
      </c>
      <c r="AZ70" s="384">
        <f t="shared" si="31"/>
        <v>0</v>
      </c>
      <c r="BA70" s="384">
        <f t="shared" si="32"/>
        <v>0</v>
      </c>
      <c r="BB70" s="384">
        <f t="shared" si="33"/>
        <v>0</v>
      </c>
      <c r="BC70" s="384">
        <f t="shared" si="34"/>
        <v>0</v>
      </c>
      <c r="BD70" s="385">
        <f t="shared" si="35"/>
        <v>0</v>
      </c>
      <c r="BE70" s="384">
        <f t="shared" si="36"/>
        <v>0</v>
      </c>
      <c r="BF70" s="54">
        <f t="shared" si="37"/>
        <v>0</v>
      </c>
    </row>
    <row r="71" spans="1:58" x14ac:dyDescent="0.25">
      <c r="A71" s="401">
        <v>68</v>
      </c>
      <c r="B71" s="300" t="s">
        <v>546</v>
      </c>
      <c r="C71" s="301" t="s">
        <v>166</v>
      </c>
      <c r="D71" s="386"/>
      <c r="E71" s="386"/>
      <c r="F71" s="386"/>
      <c r="G71" s="386"/>
      <c r="H71" s="386"/>
      <c r="I71" s="386"/>
      <c r="J71" s="386"/>
      <c r="K71" s="386"/>
      <c r="L71" s="386"/>
      <c r="M71" s="386"/>
      <c r="N71" s="386"/>
      <c r="O71" s="386"/>
      <c r="P71" s="386"/>
      <c r="Q71" s="386"/>
      <c r="R71" s="386"/>
      <c r="S71" s="386"/>
      <c r="T71" s="386"/>
      <c r="U71" s="386"/>
      <c r="V71" s="386"/>
      <c r="W71" s="386"/>
      <c r="X71" s="386"/>
      <c r="Y71" s="386"/>
      <c r="Z71" s="386"/>
      <c r="AA71" s="386"/>
      <c r="AB71" s="386"/>
      <c r="AC71" s="386"/>
      <c r="AD71" s="386"/>
      <c r="AE71" s="386"/>
      <c r="AF71" s="386"/>
      <c r="AG71" s="386"/>
      <c r="AH71" s="386"/>
      <c r="AI71" s="386"/>
      <c r="AJ71" s="386"/>
      <c r="AK71" s="386"/>
      <c r="AL71" s="386"/>
      <c r="AM71" s="386"/>
      <c r="AN71" s="386"/>
      <c r="AO71" s="386"/>
      <c r="AP71" s="386"/>
      <c r="AQ71" s="386"/>
      <c r="AR71" s="386"/>
      <c r="AS71" s="386"/>
      <c r="AT71" s="386"/>
      <c r="AV71" s="384">
        <f t="shared" si="27"/>
        <v>0</v>
      </c>
      <c r="AW71" s="384">
        <f t="shared" si="28"/>
        <v>0</v>
      </c>
      <c r="AX71" s="384">
        <f t="shared" si="29"/>
        <v>0</v>
      </c>
      <c r="AY71" s="384">
        <f t="shared" si="30"/>
        <v>0</v>
      </c>
      <c r="AZ71" s="384">
        <f t="shared" si="31"/>
        <v>0</v>
      </c>
      <c r="BA71" s="384">
        <f t="shared" si="32"/>
        <v>0</v>
      </c>
      <c r="BB71" s="384">
        <f t="shared" si="33"/>
        <v>0</v>
      </c>
      <c r="BC71" s="384">
        <f t="shared" si="34"/>
        <v>0</v>
      </c>
      <c r="BD71" s="385">
        <f t="shared" si="35"/>
        <v>0</v>
      </c>
      <c r="BE71" s="384">
        <f t="shared" si="36"/>
        <v>0</v>
      </c>
      <c r="BF71" s="54">
        <f t="shared" si="37"/>
        <v>0</v>
      </c>
    </row>
    <row r="72" spans="1:58" x14ac:dyDescent="0.25">
      <c r="A72" s="401">
        <v>69</v>
      </c>
      <c r="B72" s="300" t="s">
        <v>547</v>
      </c>
      <c r="C72" s="301" t="s">
        <v>166</v>
      </c>
      <c r="D72" s="386"/>
      <c r="E72" s="386"/>
      <c r="F72" s="386"/>
      <c r="G72" s="386"/>
      <c r="H72" s="386"/>
      <c r="I72" s="386"/>
      <c r="J72" s="386"/>
      <c r="K72" s="386"/>
      <c r="L72" s="386"/>
      <c r="M72" s="386"/>
      <c r="N72" s="386"/>
      <c r="O72" s="386"/>
      <c r="P72" s="386"/>
      <c r="Q72" s="386"/>
      <c r="R72" s="386"/>
      <c r="S72" s="386"/>
      <c r="T72" s="386"/>
      <c r="U72" s="386"/>
      <c r="V72" s="386"/>
      <c r="W72" s="386"/>
      <c r="X72" s="386"/>
      <c r="Y72" s="386"/>
      <c r="Z72" s="386"/>
      <c r="AA72" s="386"/>
      <c r="AB72" s="386"/>
      <c r="AC72" s="386"/>
      <c r="AD72" s="386"/>
      <c r="AE72" s="386"/>
      <c r="AF72" s="386"/>
      <c r="AG72" s="386"/>
      <c r="AH72" s="386"/>
      <c r="AI72" s="386"/>
      <c r="AJ72" s="386"/>
      <c r="AK72" s="386"/>
      <c r="AL72" s="386"/>
      <c r="AM72" s="386"/>
      <c r="AN72" s="386"/>
      <c r="AO72" s="386"/>
      <c r="AP72" s="386"/>
      <c r="AQ72" s="386"/>
      <c r="AR72" s="386"/>
      <c r="AS72" s="386"/>
      <c r="AT72" s="386"/>
      <c r="AV72" s="384">
        <f t="shared" si="27"/>
        <v>0</v>
      </c>
      <c r="AW72" s="384">
        <f t="shared" si="28"/>
        <v>0</v>
      </c>
      <c r="AX72" s="384">
        <f t="shared" si="29"/>
        <v>0</v>
      </c>
      <c r="AY72" s="384">
        <f t="shared" si="30"/>
        <v>0</v>
      </c>
      <c r="AZ72" s="384">
        <f t="shared" si="31"/>
        <v>0</v>
      </c>
      <c r="BA72" s="384">
        <f t="shared" si="32"/>
        <v>0</v>
      </c>
      <c r="BB72" s="384">
        <f t="shared" si="33"/>
        <v>0</v>
      </c>
      <c r="BC72" s="384">
        <f t="shared" si="34"/>
        <v>0</v>
      </c>
      <c r="BD72" s="385">
        <f t="shared" si="35"/>
        <v>0</v>
      </c>
      <c r="BE72" s="384">
        <f t="shared" si="36"/>
        <v>0</v>
      </c>
      <c r="BF72" s="54">
        <f t="shared" si="37"/>
        <v>0</v>
      </c>
    </row>
    <row r="73" spans="1:58" x14ac:dyDescent="0.25">
      <c r="A73" s="401">
        <v>70</v>
      </c>
      <c r="B73" s="300" t="s">
        <v>548</v>
      </c>
      <c r="C73" s="301" t="s">
        <v>166</v>
      </c>
      <c r="D73" s="386"/>
      <c r="E73" s="386"/>
      <c r="F73" s="386"/>
      <c r="G73" s="386"/>
      <c r="H73" s="386"/>
      <c r="I73" s="386"/>
      <c r="J73" s="386"/>
      <c r="K73" s="386"/>
      <c r="L73" s="386"/>
      <c r="M73" s="386"/>
      <c r="N73" s="386"/>
      <c r="O73" s="386"/>
      <c r="P73" s="386"/>
      <c r="Q73" s="386"/>
      <c r="R73" s="386"/>
      <c r="S73" s="386"/>
      <c r="T73" s="386"/>
      <c r="U73" s="386"/>
      <c r="V73" s="386"/>
      <c r="W73" s="386"/>
      <c r="X73" s="386"/>
      <c r="Y73" s="386"/>
      <c r="Z73" s="386"/>
      <c r="AA73" s="386"/>
      <c r="AB73" s="386"/>
      <c r="AC73" s="386"/>
      <c r="AD73" s="386"/>
      <c r="AE73" s="386"/>
      <c r="AF73" s="386"/>
      <c r="AG73" s="386"/>
      <c r="AH73" s="386"/>
      <c r="AI73" s="386"/>
      <c r="AJ73" s="386"/>
      <c r="AK73" s="386"/>
      <c r="AL73" s="386"/>
      <c r="AM73" s="386"/>
      <c r="AN73" s="386"/>
      <c r="AO73" s="386"/>
      <c r="AP73" s="386"/>
      <c r="AQ73" s="386"/>
      <c r="AR73" s="386"/>
      <c r="AS73" s="386"/>
      <c r="AT73" s="386"/>
      <c r="AV73" s="384">
        <f t="shared" si="27"/>
        <v>0</v>
      </c>
      <c r="AW73" s="384">
        <f t="shared" si="28"/>
        <v>0</v>
      </c>
      <c r="AX73" s="384">
        <f t="shared" si="29"/>
        <v>0</v>
      </c>
      <c r="AY73" s="384">
        <f t="shared" si="30"/>
        <v>0</v>
      </c>
      <c r="AZ73" s="384">
        <f t="shared" si="31"/>
        <v>0</v>
      </c>
      <c r="BA73" s="384">
        <f t="shared" si="32"/>
        <v>0</v>
      </c>
      <c r="BB73" s="384">
        <f t="shared" si="33"/>
        <v>0</v>
      </c>
      <c r="BC73" s="384">
        <f t="shared" si="34"/>
        <v>0</v>
      </c>
      <c r="BD73" s="385">
        <f t="shared" si="35"/>
        <v>0</v>
      </c>
      <c r="BE73" s="384">
        <f t="shared" si="36"/>
        <v>0</v>
      </c>
      <c r="BF73" s="54">
        <f t="shared" si="37"/>
        <v>0</v>
      </c>
    </row>
    <row r="74" spans="1:58" x14ac:dyDescent="0.25">
      <c r="A74" s="401">
        <v>71</v>
      </c>
      <c r="B74" s="300" t="s">
        <v>549</v>
      </c>
      <c r="C74" s="301" t="s">
        <v>166</v>
      </c>
      <c r="D74" s="386"/>
      <c r="E74" s="386"/>
      <c r="F74" s="386"/>
      <c r="G74" s="386"/>
      <c r="H74" s="386"/>
      <c r="I74" s="386"/>
      <c r="J74" s="386"/>
      <c r="K74" s="386"/>
      <c r="L74" s="386"/>
      <c r="M74" s="386"/>
      <c r="N74" s="386"/>
      <c r="O74" s="386"/>
      <c r="P74" s="386"/>
      <c r="Q74" s="386"/>
      <c r="R74" s="386"/>
      <c r="S74" s="386"/>
      <c r="T74" s="386"/>
      <c r="U74" s="386"/>
      <c r="V74" s="386"/>
      <c r="W74" s="386"/>
      <c r="X74" s="386"/>
      <c r="Y74" s="386"/>
      <c r="Z74" s="386"/>
      <c r="AA74" s="386"/>
      <c r="AB74" s="386"/>
      <c r="AC74" s="386"/>
      <c r="AD74" s="386"/>
      <c r="AE74" s="386"/>
      <c r="AF74" s="386"/>
      <c r="AG74" s="386"/>
      <c r="AH74" s="386"/>
      <c r="AI74" s="386"/>
      <c r="AJ74" s="386"/>
      <c r="AK74" s="386"/>
      <c r="AL74" s="386"/>
      <c r="AM74" s="386"/>
      <c r="AN74" s="386"/>
      <c r="AO74" s="386"/>
      <c r="AP74" s="386"/>
      <c r="AQ74" s="386"/>
      <c r="AR74" s="386"/>
      <c r="AS74" s="386"/>
      <c r="AT74" s="386"/>
      <c r="AV74" s="384">
        <f t="shared" si="27"/>
        <v>0</v>
      </c>
      <c r="AW74" s="384">
        <f t="shared" si="28"/>
        <v>0</v>
      </c>
      <c r="AX74" s="384">
        <f t="shared" si="29"/>
        <v>0</v>
      </c>
      <c r="AY74" s="384">
        <f t="shared" si="30"/>
        <v>0</v>
      </c>
      <c r="AZ74" s="384">
        <f t="shared" si="31"/>
        <v>0</v>
      </c>
      <c r="BA74" s="384">
        <f t="shared" si="32"/>
        <v>0</v>
      </c>
      <c r="BB74" s="384">
        <f t="shared" si="33"/>
        <v>0</v>
      </c>
      <c r="BC74" s="384">
        <f t="shared" si="34"/>
        <v>0</v>
      </c>
      <c r="BD74" s="385">
        <f t="shared" si="35"/>
        <v>0</v>
      </c>
      <c r="BE74" s="384">
        <f t="shared" si="36"/>
        <v>0</v>
      </c>
      <c r="BF74" s="54">
        <f t="shared" si="37"/>
        <v>0</v>
      </c>
    </row>
    <row r="75" spans="1:58" x14ac:dyDescent="0.25">
      <c r="A75" s="401">
        <v>72</v>
      </c>
      <c r="B75" s="300" t="s">
        <v>550</v>
      </c>
      <c r="C75" s="301" t="s">
        <v>166</v>
      </c>
      <c r="D75" s="386"/>
      <c r="E75" s="386"/>
      <c r="F75" s="386"/>
      <c r="G75" s="386"/>
      <c r="H75" s="386"/>
      <c r="I75" s="386"/>
      <c r="J75" s="386"/>
      <c r="K75" s="386"/>
      <c r="L75" s="386"/>
      <c r="M75" s="386"/>
      <c r="N75" s="386"/>
      <c r="O75" s="386"/>
      <c r="P75" s="386"/>
      <c r="Q75" s="386"/>
      <c r="R75" s="386"/>
      <c r="S75" s="386"/>
      <c r="T75" s="386"/>
      <c r="U75" s="386"/>
      <c r="V75" s="386"/>
      <c r="W75" s="386"/>
      <c r="X75" s="386"/>
      <c r="Y75" s="386"/>
      <c r="Z75" s="386"/>
      <c r="AA75" s="386"/>
      <c r="AB75" s="386"/>
      <c r="AC75" s="386"/>
      <c r="AD75" s="386"/>
      <c r="AE75" s="386"/>
      <c r="AF75" s="386"/>
      <c r="AG75" s="386"/>
      <c r="AH75" s="386"/>
      <c r="AI75" s="386"/>
      <c r="AJ75" s="386"/>
      <c r="AK75" s="386"/>
      <c r="AL75" s="386"/>
      <c r="AM75" s="386"/>
      <c r="AN75" s="386"/>
      <c r="AO75" s="386"/>
      <c r="AP75" s="386"/>
      <c r="AQ75" s="386"/>
      <c r="AR75" s="386"/>
      <c r="AS75" s="386"/>
      <c r="AT75" s="386"/>
      <c r="AV75" s="384">
        <f t="shared" si="27"/>
        <v>0</v>
      </c>
      <c r="AW75" s="384">
        <f t="shared" si="28"/>
        <v>0</v>
      </c>
      <c r="AX75" s="384">
        <f t="shared" si="29"/>
        <v>0</v>
      </c>
      <c r="AY75" s="384">
        <f t="shared" si="30"/>
        <v>0</v>
      </c>
      <c r="AZ75" s="384">
        <f t="shared" si="31"/>
        <v>0</v>
      </c>
      <c r="BA75" s="384">
        <f t="shared" si="32"/>
        <v>0</v>
      </c>
      <c r="BB75" s="384">
        <f t="shared" si="33"/>
        <v>0</v>
      </c>
      <c r="BC75" s="384">
        <f t="shared" si="34"/>
        <v>0</v>
      </c>
      <c r="BD75" s="385">
        <f t="shared" si="35"/>
        <v>0</v>
      </c>
      <c r="BE75" s="384">
        <f t="shared" si="36"/>
        <v>0</v>
      </c>
      <c r="BF75" s="54">
        <f t="shared" si="37"/>
        <v>0</v>
      </c>
    </row>
    <row r="76" spans="1:58" x14ac:dyDescent="0.25">
      <c r="A76" s="401">
        <v>73</v>
      </c>
      <c r="B76" s="300" t="s">
        <v>551</v>
      </c>
      <c r="C76" s="301" t="s">
        <v>166</v>
      </c>
      <c r="D76" s="386"/>
      <c r="E76" s="386"/>
      <c r="F76" s="386"/>
      <c r="G76" s="386"/>
      <c r="H76" s="386"/>
      <c r="I76" s="386"/>
      <c r="J76" s="386"/>
      <c r="K76" s="386"/>
      <c r="L76" s="386"/>
      <c r="M76" s="386"/>
      <c r="N76" s="386"/>
      <c r="O76" s="386"/>
      <c r="P76" s="386"/>
      <c r="Q76" s="386"/>
      <c r="R76" s="386"/>
      <c r="S76" s="386"/>
      <c r="T76" s="386"/>
      <c r="U76" s="386"/>
      <c r="V76" s="386"/>
      <c r="W76" s="386"/>
      <c r="X76" s="386"/>
      <c r="Y76" s="386"/>
      <c r="Z76" s="386"/>
      <c r="AA76" s="386"/>
      <c r="AB76" s="386"/>
      <c r="AC76" s="386"/>
      <c r="AD76" s="386"/>
      <c r="AE76" s="386"/>
      <c r="AF76" s="386"/>
      <c r="AG76" s="386"/>
      <c r="AH76" s="386"/>
      <c r="AI76" s="386"/>
      <c r="AJ76" s="386"/>
      <c r="AK76" s="386"/>
      <c r="AL76" s="386"/>
      <c r="AM76" s="386"/>
      <c r="AN76" s="386"/>
      <c r="AO76" s="386"/>
      <c r="AP76" s="386"/>
      <c r="AQ76" s="386"/>
      <c r="AR76" s="386"/>
      <c r="AS76" s="386"/>
      <c r="AT76" s="386"/>
      <c r="AV76" s="384">
        <f t="shared" si="27"/>
        <v>0</v>
      </c>
      <c r="AW76" s="384">
        <f t="shared" si="28"/>
        <v>0</v>
      </c>
      <c r="AX76" s="384">
        <f t="shared" si="29"/>
        <v>0</v>
      </c>
      <c r="AY76" s="384">
        <f t="shared" si="30"/>
        <v>0</v>
      </c>
      <c r="AZ76" s="384">
        <f t="shared" si="31"/>
        <v>0</v>
      </c>
      <c r="BA76" s="384">
        <f t="shared" si="32"/>
        <v>0</v>
      </c>
      <c r="BB76" s="384">
        <f t="shared" si="33"/>
        <v>0</v>
      </c>
      <c r="BC76" s="384">
        <f t="shared" si="34"/>
        <v>0</v>
      </c>
      <c r="BD76" s="385">
        <f t="shared" si="35"/>
        <v>0</v>
      </c>
      <c r="BE76" s="384">
        <f t="shared" si="36"/>
        <v>0</v>
      </c>
      <c r="BF76" s="54">
        <f t="shared" si="37"/>
        <v>0</v>
      </c>
    </row>
    <row r="77" spans="1:58" x14ac:dyDescent="0.25">
      <c r="A77" s="401">
        <v>74</v>
      </c>
      <c r="B77" s="300" t="s">
        <v>552</v>
      </c>
      <c r="C77" s="301" t="s">
        <v>166</v>
      </c>
      <c r="D77" s="386"/>
      <c r="E77" s="386"/>
      <c r="F77" s="386"/>
      <c r="G77" s="386"/>
      <c r="H77" s="386"/>
      <c r="I77" s="386"/>
      <c r="J77" s="386"/>
      <c r="K77" s="386"/>
      <c r="L77" s="386"/>
      <c r="M77" s="386"/>
      <c r="N77" s="386"/>
      <c r="O77" s="386"/>
      <c r="P77" s="386"/>
      <c r="Q77" s="386"/>
      <c r="R77" s="386"/>
      <c r="S77" s="386"/>
      <c r="T77" s="386"/>
      <c r="U77" s="386"/>
      <c r="V77" s="386"/>
      <c r="W77" s="386"/>
      <c r="X77" s="386"/>
      <c r="Y77" s="386"/>
      <c r="Z77" s="386"/>
      <c r="AA77" s="386"/>
      <c r="AB77" s="386"/>
      <c r="AC77" s="386"/>
      <c r="AD77" s="386"/>
      <c r="AE77" s="386"/>
      <c r="AF77" s="386"/>
      <c r="AG77" s="386"/>
      <c r="AH77" s="386"/>
      <c r="AI77" s="386"/>
      <c r="AJ77" s="386"/>
      <c r="AK77" s="386"/>
      <c r="AL77" s="386"/>
      <c r="AM77" s="386"/>
      <c r="AN77" s="386"/>
      <c r="AO77" s="386"/>
      <c r="AP77" s="386"/>
      <c r="AQ77" s="386"/>
      <c r="AR77" s="386"/>
      <c r="AS77" s="386"/>
      <c r="AT77" s="386"/>
      <c r="AV77" s="384">
        <f t="shared" si="27"/>
        <v>0</v>
      </c>
      <c r="AW77" s="384">
        <f t="shared" si="28"/>
        <v>0</v>
      </c>
      <c r="AX77" s="384">
        <f t="shared" si="29"/>
        <v>0</v>
      </c>
      <c r="AY77" s="384">
        <f t="shared" si="30"/>
        <v>0</v>
      </c>
      <c r="AZ77" s="384">
        <f t="shared" si="31"/>
        <v>0</v>
      </c>
      <c r="BA77" s="384">
        <f t="shared" si="32"/>
        <v>0</v>
      </c>
      <c r="BB77" s="384">
        <f t="shared" si="33"/>
        <v>0</v>
      </c>
      <c r="BC77" s="384">
        <f t="shared" si="34"/>
        <v>0</v>
      </c>
      <c r="BD77" s="385">
        <f t="shared" si="35"/>
        <v>0</v>
      </c>
      <c r="BE77" s="384">
        <f t="shared" si="36"/>
        <v>0</v>
      </c>
      <c r="BF77" s="54">
        <f t="shared" si="37"/>
        <v>0</v>
      </c>
    </row>
    <row r="78" spans="1:58" x14ac:dyDescent="0.25">
      <c r="A78" s="401">
        <v>75</v>
      </c>
      <c r="B78" s="300" t="s">
        <v>553</v>
      </c>
      <c r="C78" s="301" t="s">
        <v>166</v>
      </c>
      <c r="D78" s="386"/>
      <c r="E78" s="386"/>
      <c r="F78" s="386"/>
      <c r="G78" s="386"/>
      <c r="H78" s="386"/>
      <c r="I78" s="386"/>
      <c r="J78" s="386"/>
      <c r="K78" s="386"/>
      <c r="L78" s="386"/>
      <c r="M78" s="386"/>
      <c r="N78" s="386"/>
      <c r="O78" s="386"/>
      <c r="P78" s="386"/>
      <c r="Q78" s="386"/>
      <c r="R78" s="386"/>
      <c r="S78" s="386"/>
      <c r="T78" s="386"/>
      <c r="U78" s="386"/>
      <c r="V78" s="386"/>
      <c r="W78" s="386"/>
      <c r="X78" s="386"/>
      <c r="Y78" s="386"/>
      <c r="Z78" s="386"/>
      <c r="AA78" s="386"/>
      <c r="AB78" s="386"/>
      <c r="AC78" s="386"/>
      <c r="AD78" s="386"/>
      <c r="AE78" s="386"/>
      <c r="AF78" s="386"/>
      <c r="AG78" s="386"/>
      <c r="AH78" s="386"/>
      <c r="AI78" s="386"/>
      <c r="AJ78" s="386"/>
      <c r="AK78" s="386"/>
      <c r="AL78" s="386"/>
      <c r="AM78" s="386"/>
      <c r="AN78" s="386"/>
      <c r="AO78" s="386"/>
      <c r="AP78" s="386"/>
      <c r="AQ78" s="386"/>
      <c r="AR78" s="386"/>
      <c r="AS78" s="386"/>
      <c r="AT78" s="386"/>
      <c r="AV78" s="384">
        <f t="shared" si="27"/>
        <v>0</v>
      </c>
      <c r="AW78" s="384">
        <f t="shared" si="28"/>
        <v>0</v>
      </c>
      <c r="AX78" s="384">
        <f t="shared" si="29"/>
        <v>0</v>
      </c>
      <c r="AY78" s="384">
        <f t="shared" si="30"/>
        <v>0</v>
      </c>
      <c r="AZ78" s="384">
        <f t="shared" si="31"/>
        <v>0</v>
      </c>
      <c r="BA78" s="384">
        <f t="shared" si="32"/>
        <v>0</v>
      </c>
      <c r="BB78" s="384">
        <f t="shared" si="33"/>
        <v>0</v>
      </c>
      <c r="BC78" s="384">
        <f t="shared" si="34"/>
        <v>0</v>
      </c>
      <c r="BD78" s="385">
        <f t="shared" si="35"/>
        <v>0</v>
      </c>
      <c r="BE78" s="384">
        <f t="shared" si="36"/>
        <v>0</v>
      </c>
      <c r="BF78" s="54">
        <f t="shared" si="37"/>
        <v>0</v>
      </c>
    </row>
    <row r="79" spans="1:58" x14ac:dyDescent="0.25">
      <c r="A79" s="401">
        <v>76</v>
      </c>
      <c r="B79" s="300" t="s">
        <v>554</v>
      </c>
      <c r="C79" s="302" t="s">
        <v>562</v>
      </c>
      <c r="D79" s="386"/>
      <c r="E79" s="386"/>
      <c r="F79" s="386"/>
      <c r="G79" s="386"/>
      <c r="H79" s="386"/>
      <c r="I79" s="386"/>
      <c r="J79" s="386"/>
      <c r="K79" s="386"/>
      <c r="L79" s="386"/>
      <c r="M79" s="386"/>
      <c r="N79" s="386"/>
      <c r="O79" s="386"/>
      <c r="P79" s="386"/>
      <c r="Q79" s="386"/>
      <c r="R79" s="386"/>
      <c r="S79" s="386"/>
      <c r="T79" s="386"/>
      <c r="U79" s="386"/>
      <c r="V79" s="386"/>
      <c r="W79" s="386"/>
      <c r="X79" s="386"/>
      <c r="Y79" s="386"/>
      <c r="Z79" s="386"/>
      <c r="AA79" s="386"/>
      <c r="AB79" s="386"/>
      <c r="AC79" s="386"/>
      <c r="AD79" s="386"/>
      <c r="AE79" s="386"/>
      <c r="AF79" s="386"/>
      <c r="AG79" s="386"/>
      <c r="AH79" s="386"/>
      <c r="AI79" s="386"/>
      <c r="AJ79" s="386"/>
      <c r="AK79" s="386"/>
      <c r="AL79" s="386"/>
      <c r="AM79" s="386"/>
      <c r="AN79" s="386"/>
      <c r="AO79" s="386"/>
      <c r="AP79" s="386"/>
      <c r="AQ79" s="386"/>
      <c r="AR79" s="386"/>
      <c r="AS79" s="386"/>
      <c r="AT79" s="386"/>
      <c r="AV79" s="384">
        <f t="shared" si="27"/>
        <v>0</v>
      </c>
      <c r="AW79" s="384">
        <f t="shared" si="28"/>
        <v>0</v>
      </c>
      <c r="AX79" s="384">
        <f t="shared" si="29"/>
        <v>0</v>
      </c>
      <c r="AY79" s="384">
        <f t="shared" si="30"/>
        <v>0</v>
      </c>
      <c r="AZ79" s="384">
        <f t="shared" si="31"/>
        <v>0</v>
      </c>
      <c r="BA79" s="384">
        <f t="shared" si="32"/>
        <v>0</v>
      </c>
      <c r="BB79" s="384">
        <f t="shared" si="33"/>
        <v>0</v>
      </c>
      <c r="BC79" s="384">
        <f t="shared" si="34"/>
        <v>0</v>
      </c>
      <c r="BD79" s="385">
        <f t="shared" si="35"/>
        <v>0</v>
      </c>
      <c r="BE79" s="384">
        <f t="shared" si="36"/>
        <v>0</v>
      </c>
      <c r="BF79" s="54">
        <f t="shared" si="37"/>
        <v>0</v>
      </c>
    </row>
    <row r="80" spans="1:58" x14ac:dyDescent="0.25">
      <c r="A80" s="401">
        <v>77</v>
      </c>
      <c r="B80" s="300" t="s">
        <v>555</v>
      </c>
      <c r="C80" s="301" t="s">
        <v>561</v>
      </c>
      <c r="D80" s="386"/>
      <c r="E80" s="386"/>
      <c r="F80" s="386"/>
      <c r="G80" s="386"/>
      <c r="H80" s="386"/>
      <c r="I80" s="386"/>
      <c r="J80" s="386"/>
      <c r="K80" s="386"/>
      <c r="L80" s="386"/>
      <c r="M80" s="386"/>
      <c r="N80" s="386"/>
      <c r="O80" s="386"/>
      <c r="P80" s="386"/>
      <c r="Q80" s="386"/>
      <c r="R80" s="386"/>
      <c r="S80" s="386"/>
      <c r="T80" s="386"/>
      <c r="U80" s="386"/>
      <c r="V80" s="386"/>
      <c r="W80" s="386"/>
      <c r="X80" s="386"/>
      <c r="Y80" s="386"/>
      <c r="Z80" s="386"/>
      <c r="AA80" s="386"/>
      <c r="AB80" s="386"/>
      <c r="AC80" s="386"/>
      <c r="AD80" s="386"/>
      <c r="AE80" s="386"/>
      <c r="AF80" s="386"/>
      <c r="AG80" s="386"/>
      <c r="AH80" s="386"/>
      <c r="AI80" s="386"/>
      <c r="AJ80" s="386"/>
      <c r="AK80" s="386"/>
      <c r="AL80" s="386"/>
      <c r="AM80" s="386"/>
      <c r="AN80" s="386"/>
      <c r="AO80" s="386"/>
      <c r="AP80" s="386"/>
      <c r="AQ80" s="386"/>
      <c r="AR80" s="386"/>
      <c r="AS80" s="386"/>
      <c r="AT80" s="386"/>
      <c r="AV80" s="384">
        <f t="shared" si="27"/>
        <v>0</v>
      </c>
      <c r="AW80" s="384">
        <f t="shared" si="28"/>
        <v>0</v>
      </c>
      <c r="AX80" s="384">
        <f t="shared" si="29"/>
        <v>0</v>
      </c>
      <c r="AY80" s="384">
        <f t="shared" si="30"/>
        <v>0</v>
      </c>
      <c r="AZ80" s="384">
        <f t="shared" si="31"/>
        <v>0</v>
      </c>
      <c r="BA80" s="384">
        <f t="shared" si="32"/>
        <v>0</v>
      </c>
      <c r="BB80" s="384">
        <f t="shared" si="33"/>
        <v>0</v>
      </c>
      <c r="BC80" s="384">
        <f t="shared" si="34"/>
        <v>0</v>
      </c>
      <c r="BD80" s="385">
        <f t="shared" si="35"/>
        <v>0</v>
      </c>
      <c r="BE80" s="384">
        <f t="shared" si="36"/>
        <v>0</v>
      </c>
      <c r="BF80" s="54">
        <f t="shared" si="37"/>
        <v>0</v>
      </c>
    </row>
    <row r="81" spans="1:58" x14ac:dyDescent="0.25">
      <c r="A81" s="401">
        <v>78</v>
      </c>
      <c r="B81" s="300" t="s">
        <v>556</v>
      </c>
      <c r="C81" s="301" t="s">
        <v>255</v>
      </c>
      <c r="D81" s="386"/>
      <c r="E81" s="386"/>
      <c r="F81" s="386"/>
      <c r="G81" s="386"/>
      <c r="H81" s="386"/>
      <c r="I81" s="386"/>
      <c r="J81" s="386"/>
      <c r="K81" s="386"/>
      <c r="L81" s="386"/>
      <c r="M81" s="386"/>
      <c r="N81" s="386"/>
      <c r="O81" s="386"/>
      <c r="P81" s="386"/>
      <c r="Q81" s="386"/>
      <c r="R81" s="386"/>
      <c r="S81" s="386"/>
      <c r="T81" s="386"/>
      <c r="U81" s="386"/>
      <c r="V81" s="386"/>
      <c r="W81" s="386"/>
      <c r="X81" s="386"/>
      <c r="Y81" s="386"/>
      <c r="Z81" s="386"/>
      <c r="AA81" s="386"/>
      <c r="AB81" s="386"/>
      <c r="AC81" s="386"/>
      <c r="AD81" s="386"/>
      <c r="AE81" s="386"/>
      <c r="AF81" s="386"/>
      <c r="AG81" s="386"/>
      <c r="AH81" s="386"/>
      <c r="AI81" s="386"/>
      <c r="AJ81" s="386"/>
      <c r="AK81" s="386"/>
      <c r="AL81" s="386"/>
      <c r="AM81" s="386"/>
      <c r="AN81" s="386"/>
      <c r="AO81" s="386"/>
      <c r="AP81" s="386"/>
      <c r="AQ81" s="386"/>
      <c r="AR81" s="386"/>
      <c r="AS81" s="386"/>
      <c r="AT81" s="386"/>
      <c r="AV81" s="384">
        <f t="shared" si="27"/>
        <v>0</v>
      </c>
      <c r="AW81" s="384">
        <f t="shared" si="28"/>
        <v>0</v>
      </c>
      <c r="AX81" s="384">
        <f t="shared" si="29"/>
        <v>0</v>
      </c>
      <c r="AY81" s="384">
        <f t="shared" si="30"/>
        <v>0</v>
      </c>
      <c r="AZ81" s="384">
        <f t="shared" si="31"/>
        <v>0</v>
      </c>
      <c r="BA81" s="384">
        <f t="shared" si="32"/>
        <v>0</v>
      </c>
      <c r="BB81" s="384">
        <f t="shared" si="33"/>
        <v>0</v>
      </c>
      <c r="BC81" s="384">
        <f t="shared" si="34"/>
        <v>0</v>
      </c>
      <c r="BD81" s="385">
        <f t="shared" si="35"/>
        <v>0</v>
      </c>
      <c r="BE81" s="384">
        <f t="shared" si="36"/>
        <v>0</v>
      </c>
      <c r="BF81" s="54">
        <f t="shared" si="37"/>
        <v>0</v>
      </c>
    </row>
    <row r="82" spans="1:58" x14ac:dyDescent="0.25">
      <c r="A82" s="401">
        <v>79</v>
      </c>
      <c r="B82" s="300" t="s">
        <v>557</v>
      </c>
      <c r="C82" s="301" t="s">
        <v>255</v>
      </c>
      <c r="D82" s="386"/>
      <c r="E82" s="386"/>
      <c r="F82" s="386"/>
      <c r="G82" s="386"/>
      <c r="H82" s="386"/>
      <c r="I82" s="386"/>
      <c r="J82" s="386"/>
      <c r="K82" s="386"/>
      <c r="L82" s="386"/>
      <c r="M82" s="386"/>
      <c r="N82" s="386"/>
      <c r="O82" s="386"/>
      <c r="P82" s="386"/>
      <c r="Q82" s="386"/>
      <c r="R82" s="386"/>
      <c r="S82" s="386"/>
      <c r="T82" s="386"/>
      <c r="U82" s="386"/>
      <c r="V82" s="386"/>
      <c r="W82" s="386"/>
      <c r="X82" s="386"/>
      <c r="Y82" s="386"/>
      <c r="Z82" s="386"/>
      <c r="AA82" s="386"/>
      <c r="AB82" s="386"/>
      <c r="AC82" s="386"/>
      <c r="AD82" s="386"/>
      <c r="AE82" s="386"/>
      <c r="AF82" s="386"/>
      <c r="AG82" s="386"/>
      <c r="AH82" s="386"/>
      <c r="AI82" s="386"/>
      <c r="AJ82" s="386"/>
      <c r="AK82" s="386"/>
      <c r="AL82" s="386"/>
      <c r="AM82" s="386"/>
      <c r="AN82" s="386"/>
      <c r="AO82" s="386"/>
      <c r="AP82" s="386"/>
      <c r="AQ82" s="386"/>
      <c r="AR82" s="386"/>
      <c r="AS82" s="386"/>
      <c r="AT82" s="386"/>
      <c r="AV82" s="384">
        <f t="shared" si="27"/>
        <v>0</v>
      </c>
      <c r="AW82" s="384">
        <f t="shared" si="28"/>
        <v>0</v>
      </c>
      <c r="AX82" s="384">
        <f t="shared" si="29"/>
        <v>0</v>
      </c>
      <c r="AY82" s="384">
        <f t="shared" si="30"/>
        <v>0</v>
      </c>
      <c r="AZ82" s="384">
        <f t="shared" si="31"/>
        <v>0</v>
      </c>
      <c r="BA82" s="384">
        <f t="shared" si="32"/>
        <v>0</v>
      </c>
      <c r="BB82" s="384">
        <f t="shared" si="33"/>
        <v>0</v>
      </c>
      <c r="BC82" s="384">
        <f t="shared" si="34"/>
        <v>0</v>
      </c>
      <c r="BD82" s="385">
        <f t="shared" si="35"/>
        <v>0</v>
      </c>
      <c r="BE82" s="384">
        <f t="shared" si="36"/>
        <v>0</v>
      </c>
      <c r="BF82" s="54">
        <f t="shared" si="37"/>
        <v>0</v>
      </c>
    </row>
    <row r="83" spans="1:58" x14ac:dyDescent="0.25">
      <c r="A83" s="401">
        <v>80</v>
      </c>
      <c r="B83" s="300" t="s">
        <v>558</v>
      </c>
      <c r="C83" s="301" t="s">
        <v>255</v>
      </c>
      <c r="D83" s="386"/>
      <c r="E83" s="386"/>
      <c r="F83" s="386"/>
      <c r="G83" s="386"/>
      <c r="H83" s="386"/>
      <c r="I83" s="386"/>
      <c r="J83" s="386"/>
      <c r="K83" s="386"/>
      <c r="L83" s="386"/>
      <c r="M83" s="386"/>
      <c r="N83" s="386"/>
      <c r="O83" s="386"/>
      <c r="P83" s="386"/>
      <c r="Q83" s="386"/>
      <c r="R83" s="386"/>
      <c r="S83" s="386"/>
      <c r="T83" s="386"/>
      <c r="U83" s="386"/>
      <c r="V83" s="386"/>
      <c r="W83" s="386"/>
      <c r="X83" s="386"/>
      <c r="Y83" s="386"/>
      <c r="Z83" s="386"/>
      <c r="AA83" s="386"/>
      <c r="AB83" s="386"/>
      <c r="AC83" s="386"/>
      <c r="AD83" s="386"/>
      <c r="AE83" s="386"/>
      <c r="AF83" s="386"/>
      <c r="AG83" s="386"/>
      <c r="AH83" s="386"/>
      <c r="AI83" s="386"/>
      <c r="AJ83" s="386"/>
      <c r="AK83" s="386"/>
      <c r="AL83" s="386"/>
      <c r="AM83" s="386"/>
      <c r="AN83" s="386"/>
      <c r="AO83" s="386"/>
      <c r="AP83" s="386"/>
      <c r="AQ83" s="386"/>
      <c r="AR83" s="386"/>
      <c r="AS83" s="386"/>
      <c r="AT83" s="386"/>
      <c r="AV83" s="384">
        <f t="shared" si="27"/>
        <v>0</v>
      </c>
      <c r="AW83" s="384">
        <f t="shared" si="28"/>
        <v>0</v>
      </c>
      <c r="AX83" s="384">
        <f t="shared" si="29"/>
        <v>0</v>
      </c>
      <c r="AY83" s="384">
        <f t="shared" si="30"/>
        <v>0</v>
      </c>
      <c r="AZ83" s="384">
        <f t="shared" si="31"/>
        <v>0</v>
      </c>
      <c r="BA83" s="384">
        <f t="shared" si="32"/>
        <v>0</v>
      </c>
      <c r="BB83" s="384">
        <f t="shared" si="33"/>
        <v>0</v>
      </c>
      <c r="BC83" s="384">
        <f t="shared" si="34"/>
        <v>0</v>
      </c>
      <c r="BD83" s="385">
        <f t="shared" si="35"/>
        <v>0</v>
      </c>
      <c r="BE83" s="384">
        <f t="shared" si="36"/>
        <v>0</v>
      </c>
      <c r="BF83" s="54">
        <f t="shared" si="37"/>
        <v>0</v>
      </c>
    </row>
    <row r="84" spans="1:58" x14ac:dyDescent="0.25">
      <c r="A84" s="401">
        <v>81</v>
      </c>
      <c r="B84" s="300" t="s">
        <v>559</v>
      </c>
      <c r="C84" s="301" t="s">
        <v>265</v>
      </c>
      <c r="D84" s="386"/>
      <c r="E84" s="386"/>
      <c r="F84" s="386"/>
      <c r="G84" s="386"/>
      <c r="H84" s="386"/>
      <c r="I84" s="386"/>
      <c r="J84" s="386"/>
      <c r="K84" s="386"/>
      <c r="L84" s="386"/>
      <c r="M84" s="386"/>
      <c r="N84" s="386"/>
      <c r="O84" s="386"/>
      <c r="P84" s="386"/>
      <c r="Q84" s="386"/>
      <c r="R84" s="386"/>
      <c r="S84" s="386"/>
      <c r="T84" s="386"/>
      <c r="U84" s="386"/>
      <c r="V84" s="386"/>
      <c r="W84" s="386"/>
      <c r="X84" s="386"/>
      <c r="Y84" s="386"/>
      <c r="Z84" s="386"/>
      <c r="AA84" s="386"/>
      <c r="AB84" s="386"/>
      <c r="AC84" s="386"/>
      <c r="AD84" s="386"/>
      <c r="AE84" s="386"/>
      <c r="AF84" s="386"/>
      <c r="AG84" s="386"/>
      <c r="AH84" s="386"/>
      <c r="AI84" s="386"/>
      <c r="AJ84" s="386"/>
      <c r="AK84" s="386"/>
      <c r="AL84" s="386"/>
      <c r="AM84" s="386"/>
      <c r="AN84" s="386"/>
      <c r="AO84" s="386"/>
      <c r="AP84" s="386"/>
      <c r="AQ84" s="386"/>
      <c r="AR84" s="386"/>
      <c r="AS84" s="386"/>
      <c r="AT84" s="386"/>
      <c r="AV84" s="384">
        <f t="shared" si="27"/>
        <v>0</v>
      </c>
      <c r="AW84" s="384">
        <f t="shared" si="28"/>
        <v>0</v>
      </c>
      <c r="AX84" s="384">
        <f t="shared" si="29"/>
        <v>0</v>
      </c>
      <c r="AY84" s="384">
        <f t="shared" si="30"/>
        <v>0</v>
      </c>
      <c r="AZ84" s="384">
        <f t="shared" si="31"/>
        <v>0</v>
      </c>
      <c r="BA84" s="384">
        <f t="shared" si="32"/>
        <v>0</v>
      </c>
      <c r="BB84" s="384">
        <f t="shared" si="33"/>
        <v>0</v>
      </c>
      <c r="BC84" s="384">
        <f t="shared" si="34"/>
        <v>0</v>
      </c>
      <c r="BD84" s="385">
        <f t="shared" si="35"/>
        <v>0</v>
      </c>
      <c r="BE84" s="384">
        <f t="shared" si="36"/>
        <v>0</v>
      </c>
      <c r="BF84" s="54">
        <f t="shared" si="37"/>
        <v>0</v>
      </c>
    </row>
    <row r="85" spans="1:58" x14ac:dyDescent="0.25">
      <c r="A85" s="401">
        <v>82</v>
      </c>
      <c r="B85" s="300" t="s">
        <v>560</v>
      </c>
      <c r="C85" s="301" t="s">
        <v>563</v>
      </c>
      <c r="D85" s="386"/>
      <c r="E85" s="386"/>
      <c r="F85" s="386"/>
      <c r="G85" s="386"/>
      <c r="H85" s="386"/>
      <c r="I85" s="386"/>
      <c r="J85" s="386"/>
      <c r="K85" s="386"/>
      <c r="L85" s="386"/>
      <c r="M85" s="386"/>
      <c r="N85" s="386"/>
      <c r="O85" s="386"/>
      <c r="P85" s="386"/>
      <c r="Q85" s="386"/>
      <c r="R85" s="386"/>
      <c r="S85" s="386"/>
      <c r="T85" s="386"/>
      <c r="U85" s="386"/>
      <c r="V85" s="386"/>
      <c r="W85" s="386"/>
      <c r="X85" s="386"/>
      <c r="Y85" s="386"/>
      <c r="Z85" s="386"/>
      <c r="AA85" s="386"/>
      <c r="AB85" s="386"/>
      <c r="AC85" s="386"/>
      <c r="AD85" s="386"/>
      <c r="AE85" s="386"/>
      <c r="AF85" s="386"/>
      <c r="AG85" s="386"/>
      <c r="AH85" s="386"/>
      <c r="AI85" s="386"/>
      <c r="AJ85" s="386"/>
      <c r="AK85" s="386"/>
      <c r="AL85" s="386"/>
      <c r="AM85" s="386"/>
      <c r="AN85" s="386"/>
      <c r="AO85" s="386"/>
      <c r="AP85" s="386"/>
      <c r="AQ85" s="386"/>
      <c r="AR85" s="386"/>
      <c r="AS85" s="386"/>
      <c r="AT85" s="386"/>
      <c r="AV85" s="384">
        <f t="shared" si="27"/>
        <v>0</v>
      </c>
      <c r="AW85" s="384">
        <f t="shared" si="28"/>
        <v>0</v>
      </c>
      <c r="AX85" s="384">
        <f t="shared" si="29"/>
        <v>0</v>
      </c>
      <c r="AY85" s="384">
        <f t="shared" si="30"/>
        <v>0</v>
      </c>
      <c r="AZ85" s="384">
        <f t="shared" si="31"/>
        <v>0</v>
      </c>
      <c r="BA85" s="384">
        <f t="shared" si="32"/>
        <v>0</v>
      </c>
      <c r="BB85" s="384">
        <f t="shared" si="33"/>
        <v>0</v>
      </c>
      <c r="BC85" s="384">
        <f t="shared" si="34"/>
        <v>0</v>
      </c>
      <c r="BD85" s="385">
        <f t="shared" si="35"/>
        <v>0</v>
      </c>
      <c r="BE85" s="384">
        <f t="shared" si="36"/>
        <v>0</v>
      </c>
      <c r="BF85" s="54">
        <f t="shared" si="37"/>
        <v>0</v>
      </c>
    </row>
    <row r="86" spans="1:58" x14ac:dyDescent="0.25">
      <c r="A86" s="401">
        <v>83</v>
      </c>
      <c r="B86" s="300" t="s">
        <v>639</v>
      </c>
      <c r="C86" s="301" t="s">
        <v>563</v>
      </c>
      <c r="D86" s="386"/>
      <c r="E86" s="386"/>
      <c r="F86" s="386"/>
      <c r="G86" s="386"/>
      <c r="H86" s="386"/>
      <c r="I86" s="386"/>
      <c r="J86" s="386"/>
      <c r="K86" s="386"/>
      <c r="L86" s="386"/>
      <c r="M86" s="386"/>
      <c r="N86" s="386"/>
      <c r="O86" s="386"/>
      <c r="P86" s="386"/>
      <c r="Q86" s="386"/>
      <c r="R86" s="386"/>
      <c r="S86" s="386"/>
      <c r="T86" s="386"/>
      <c r="U86" s="386"/>
      <c r="V86" s="386"/>
      <c r="W86" s="386"/>
      <c r="X86" s="386"/>
      <c r="Y86" s="386"/>
      <c r="Z86" s="386"/>
      <c r="AA86" s="386"/>
      <c r="AB86" s="386"/>
      <c r="AC86" s="386"/>
      <c r="AD86" s="386"/>
      <c r="AE86" s="386"/>
      <c r="AF86" s="386"/>
      <c r="AG86" s="386"/>
      <c r="AH86" s="386"/>
      <c r="AI86" s="386"/>
      <c r="AJ86" s="386"/>
      <c r="AK86" s="386"/>
      <c r="AL86" s="386"/>
      <c r="AM86" s="386"/>
      <c r="AN86" s="386"/>
      <c r="AO86" s="386"/>
      <c r="AP86" s="386"/>
      <c r="AQ86" s="386"/>
      <c r="AR86" s="386"/>
      <c r="AS86" s="386"/>
      <c r="AT86" s="386"/>
      <c r="AV86" s="384">
        <f t="shared" si="27"/>
        <v>0</v>
      </c>
      <c r="AW86" s="384">
        <f t="shared" si="28"/>
        <v>0</v>
      </c>
      <c r="AX86" s="384">
        <f t="shared" si="29"/>
        <v>0</v>
      </c>
      <c r="AY86" s="384">
        <f t="shared" si="30"/>
        <v>0</v>
      </c>
      <c r="AZ86" s="384">
        <f t="shared" si="31"/>
        <v>0</v>
      </c>
      <c r="BA86" s="384">
        <f t="shared" si="32"/>
        <v>0</v>
      </c>
      <c r="BB86" s="384">
        <f t="shared" si="33"/>
        <v>0</v>
      </c>
      <c r="BC86" s="384">
        <f t="shared" si="34"/>
        <v>0</v>
      </c>
      <c r="BD86" s="385">
        <f t="shared" si="35"/>
        <v>0</v>
      </c>
      <c r="BE86" s="384">
        <f t="shared" si="36"/>
        <v>0</v>
      </c>
      <c r="BF86" s="54">
        <f t="shared" si="37"/>
        <v>0</v>
      </c>
    </row>
    <row r="87" spans="1:58" x14ac:dyDescent="0.25">
      <c r="A87" s="401">
        <v>84</v>
      </c>
      <c r="B87" s="300" t="s">
        <v>640</v>
      </c>
      <c r="C87" s="301" t="s">
        <v>563</v>
      </c>
      <c r="D87" s="386"/>
      <c r="E87" s="386"/>
      <c r="F87" s="386"/>
      <c r="G87" s="386"/>
      <c r="H87" s="386"/>
      <c r="I87" s="386"/>
      <c r="J87" s="386"/>
      <c r="K87" s="386"/>
      <c r="L87" s="386"/>
      <c r="M87" s="386"/>
      <c r="N87" s="386"/>
      <c r="O87" s="386"/>
      <c r="P87" s="386"/>
      <c r="Q87" s="386"/>
      <c r="R87" s="386"/>
      <c r="S87" s="386"/>
      <c r="T87" s="386"/>
      <c r="U87" s="386"/>
      <c r="V87" s="386"/>
      <c r="W87" s="386"/>
      <c r="X87" s="386"/>
      <c r="Y87" s="386"/>
      <c r="Z87" s="386"/>
      <c r="AA87" s="386"/>
      <c r="AB87" s="386"/>
      <c r="AC87" s="386"/>
      <c r="AD87" s="386"/>
      <c r="AE87" s="386"/>
      <c r="AF87" s="386"/>
      <c r="AG87" s="386"/>
      <c r="AH87" s="386"/>
      <c r="AI87" s="386"/>
      <c r="AJ87" s="386"/>
      <c r="AK87" s="386"/>
      <c r="AL87" s="386"/>
      <c r="AM87" s="386"/>
      <c r="AN87" s="386"/>
      <c r="AO87" s="386"/>
      <c r="AP87" s="386"/>
      <c r="AQ87" s="386"/>
      <c r="AR87" s="386"/>
      <c r="AS87" s="386"/>
      <c r="AT87" s="386"/>
      <c r="AV87" s="384">
        <f t="shared" si="27"/>
        <v>0</v>
      </c>
      <c r="AW87" s="384">
        <f t="shared" si="28"/>
        <v>0</v>
      </c>
      <c r="AX87" s="384">
        <f t="shared" si="29"/>
        <v>0</v>
      </c>
      <c r="AY87" s="384">
        <f t="shared" si="30"/>
        <v>0</v>
      </c>
      <c r="AZ87" s="384">
        <f t="shared" si="31"/>
        <v>0</v>
      </c>
      <c r="BA87" s="384">
        <f t="shared" si="32"/>
        <v>0</v>
      </c>
      <c r="BB87" s="384">
        <f t="shared" si="33"/>
        <v>0</v>
      </c>
      <c r="BC87" s="384">
        <f t="shared" si="34"/>
        <v>0</v>
      </c>
      <c r="BD87" s="385">
        <f t="shared" si="35"/>
        <v>0</v>
      </c>
      <c r="BE87" s="384">
        <f t="shared" si="36"/>
        <v>0</v>
      </c>
      <c r="BF87" s="54">
        <f t="shared" si="37"/>
        <v>0</v>
      </c>
    </row>
    <row r="88" spans="1:58" x14ac:dyDescent="0.25">
      <c r="A88" s="401">
        <v>85</v>
      </c>
      <c r="B88" s="300" t="s">
        <v>641</v>
      </c>
      <c r="C88" s="301" t="s">
        <v>563</v>
      </c>
      <c r="D88" s="386"/>
      <c r="E88" s="386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386"/>
      <c r="S88" s="386"/>
      <c r="T88" s="386"/>
      <c r="U88" s="386"/>
      <c r="V88" s="386"/>
      <c r="W88" s="386"/>
      <c r="X88" s="386"/>
      <c r="Y88" s="386"/>
      <c r="Z88" s="386"/>
      <c r="AA88" s="386"/>
      <c r="AB88" s="386"/>
      <c r="AC88" s="386"/>
      <c r="AD88" s="386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386"/>
      <c r="AQ88" s="386"/>
      <c r="AR88" s="386"/>
      <c r="AS88" s="386"/>
      <c r="AT88" s="386"/>
      <c r="AV88" s="384">
        <f t="shared" si="27"/>
        <v>0</v>
      </c>
      <c r="AW88" s="384">
        <f t="shared" si="28"/>
        <v>0</v>
      </c>
      <c r="AX88" s="384">
        <f t="shared" si="29"/>
        <v>0</v>
      </c>
      <c r="AY88" s="384">
        <f t="shared" si="30"/>
        <v>0</v>
      </c>
      <c r="AZ88" s="384">
        <f t="shared" si="31"/>
        <v>0</v>
      </c>
      <c r="BA88" s="384">
        <f t="shared" si="32"/>
        <v>0</v>
      </c>
      <c r="BB88" s="384">
        <f t="shared" si="33"/>
        <v>0</v>
      </c>
      <c r="BC88" s="384">
        <f t="shared" si="34"/>
        <v>0</v>
      </c>
      <c r="BD88" s="385">
        <f t="shared" si="35"/>
        <v>0</v>
      </c>
      <c r="BE88" s="384">
        <f t="shared" si="36"/>
        <v>0</v>
      </c>
      <c r="BF88" s="54">
        <f t="shared" si="37"/>
        <v>0</v>
      </c>
    </row>
    <row r="89" spans="1:58" x14ac:dyDescent="0.25">
      <c r="A89" s="401">
        <v>86</v>
      </c>
      <c r="B89" s="392" t="str">
        <f>METAS!B85</f>
        <v>PORCENTAJE DE RECIEN NACIDOS CON BAJO PESO AL NACER</v>
      </c>
      <c r="C89" s="387" t="str">
        <f>METAS!D85</f>
        <v>DIT</v>
      </c>
      <c r="D89" s="393"/>
      <c r="E89" s="393"/>
      <c r="F89" s="393"/>
      <c r="G89" s="393"/>
      <c r="H89" s="393"/>
      <c r="I89" s="393"/>
      <c r="J89" s="393"/>
      <c r="K89" s="393"/>
      <c r="L89" s="393"/>
      <c r="M89" s="393"/>
      <c r="N89" s="393"/>
      <c r="O89" s="393"/>
      <c r="P89" s="393"/>
      <c r="Q89" s="393"/>
      <c r="R89" s="393"/>
      <c r="S89" s="393"/>
      <c r="T89" s="393"/>
      <c r="U89" s="393"/>
      <c r="V89" s="393"/>
      <c r="W89" s="393"/>
      <c r="X89" s="393"/>
      <c r="Y89" s="393"/>
      <c r="Z89" s="393"/>
      <c r="AA89" s="393"/>
      <c r="AB89" s="393"/>
      <c r="AC89" s="393"/>
      <c r="AD89" s="393"/>
      <c r="AE89" s="393"/>
      <c r="AF89" s="393"/>
      <c r="AG89" s="393"/>
      <c r="AH89" s="393"/>
      <c r="AI89" s="393"/>
      <c r="AJ89" s="393"/>
      <c r="AK89" s="393"/>
      <c r="AL89" s="393"/>
      <c r="AM89" s="393"/>
      <c r="AN89" s="393"/>
      <c r="AO89" s="393"/>
      <c r="AP89" s="393"/>
      <c r="AQ89" s="393"/>
      <c r="AR89" s="393"/>
      <c r="AS89" s="393"/>
      <c r="AT89" s="393"/>
      <c r="AV89" s="37">
        <f t="shared" ref="AV89:AV111" si="49">SUM(D89)</f>
        <v>0</v>
      </c>
      <c r="AW89" s="37">
        <f t="shared" ref="AW89:AW111" si="50">+E89</f>
        <v>0</v>
      </c>
      <c r="AX89" s="37">
        <f t="shared" ref="AX89:AX111" si="51">+SUM(G89:P89)</f>
        <v>0</v>
      </c>
      <c r="AY89" s="37">
        <f t="shared" ref="AY89:AY111" si="52">+SUM(Q89:S89)</f>
        <v>0</v>
      </c>
      <c r="AZ89" s="37">
        <f t="shared" ref="AZ89:AZ111" si="53">+SUM(T89:W89)</f>
        <v>0</v>
      </c>
      <c r="BA89" s="37">
        <f t="shared" ref="BA89:BA111" si="54">+SUM(X89:AC89)</f>
        <v>0</v>
      </c>
      <c r="BB89" s="37">
        <f t="shared" ref="BB89:BB111" si="55">+SUM(AD89:AH89)</f>
        <v>0</v>
      </c>
      <c r="BC89" s="37">
        <f t="shared" ref="BC89:BC111" si="56">+SUM(AJ89:AL89)</f>
        <v>0</v>
      </c>
      <c r="BD89" s="38">
        <f t="shared" ref="BD89:BD111" si="57">+SUM(AM89:AP89)</f>
        <v>0</v>
      </c>
      <c r="BE89" s="37">
        <f t="shared" ref="BE89:BE111" si="58">+SUM(AQ89:AT89)</f>
        <v>0</v>
      </c>
      <c r="BF89" s="54">
        <f t="shared" ref="BF89:BF127" si="59">SUM(AV89:BE89)</f>
        <v>0</v>
      </c>
    </row>
    <row r="90" spans="1:58" x14ac:dyDescent="0.25">
      <c r="A90" s="401">
        <v>87</v>
      </c>
      <c r="B90" s="392" t="str">
        <f>METAS!B86</f>
        <v>PORCENTAJE DE RECIEN NACIDOS CON PREMATURIDAD</v>
      </c>
      <c r="C90" s="387" t="str">
        <f>METAS!D86</f>
        <v>DIT</v>
      </c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  <c r="AR90" s="393"/>
      <c r="AS90" s="393"/>
      <c r="AT90" s="393"/>
      <c r="AV90" s="37">
        <f t="shared" si="49"/>
        <v>0</v>
      </c>
      <c r="AW90" s="37">
        <f t="shared" si="50"/>
        <v>0</v>
      </c>
      <c r="AX90" s="37">
        <f t="shared" si="51"/>
        <v>0</v>
      </c>
      <c r="AY90" s="37">
        <f t="shared" si="52"/>
        <v>0</v>
      </c>
      <c r="AZ90" s="37">
        <f t="shared" si="53"/>
        <v>0</v>
      </c>
      <c r="BA90" s="37">
        <f t="shared" si="54"/>
        <v>0</v>
      </c>
      <c r="BB90" s="37">
        <f t="shared" si="55"/>
        <v>0</v>
      </c>
      <c r="BC90" s="37">
        <f t="shared" si="56"/>
        <v>0</v>
      </c>
      <c r="BD90" s="38">
        <f t="shared" si="57"/>
        <v>0</v>
      </c>
      <c r="BE90" s="37">
        <f t="shared" si="58"/>
        <v>0</v>
      </c>
      <c r="BF90" s="54">
        <f t="shared" si="59"/>
        <v>0</v>
      </c>
    </row>
    <row r="91" spans="1:58" x14ac:dyDescent="0.25">
      <c r="A91" s="401">
        <v>88</v>
      </c>
      <c r="B91" s="392" t="str">
        <f>METAS!B87</f>
        <v>PORCENTAJE RECIÉN NACIDO CON CONTROLES CRED COMPLETO</v>
      </c>
      <c r="C91" s="387" t="str">
        <f>METAS!D87</f>
        <v>DIT</v>
      </c>
      <c r="D91" s="393"/>
      <c r="E91" s="393"/>
      <c r="F91" s="393"/>
      <c r="G91" s="393"/>
      <c r="H91" s="393"/>
      <c r="I91" s="393"/>
      <c r="J91" s="393"/>
      <c r="K91" s="393"/>
      <c r="L91" s="393"/>
      <c r="M91" s="393"/>
      <c r="N91" s="393"/>
      <c r="O91" s="393"/>
      <c r="P91" s="393"/>
      <c r="Q91" s="393"/>
      <c r="R91" s="393"/>
      <c r="S91" s="393"/>
      <c r="T91" s="393"/>
      <c r="U91" s="393"/>
      <c r="V91" s="393"/>
      <c r="W91" s="393"/>
      <c r="X91" s="393"/>
      <c r="Y91" s="393"/>
      <c r="Z91" s="393"/>
      <c r="AA91" s="393"/>
      <c r="AB91" s="393"/>
      <c r="AC91" s="393"/>
      <c r="AD91" s="393"/>
      <c r="AE91" s="393"/>
      <c r="AF91" s="393"/>
      <c r="AG91" s="393"/>
      <c r="AH91" s="393"/>
      <c r="AI91" s="393"/>
      <c r="AJ91" s="393"/>
      <c r="AK91" s="393"/>
      <c r="AL91" s="393"/>
      <c r="AM91" s="393"/>
      <c r="AN91" s="393"/>
      <c r="AO91" s="393"/>
      <c r="AP91" s="393"/>
      <c r="AQ91" s="393"/>
      <c r="AR91" s="393"/>
      <c r="AS91" s="393"/>
      <c r="AT91" s="393"/>
      <c r="AV91" s="37">
        <f t="shared" si="49"/>
        <v>0</v>
      </c>
      <c r="AW91" s="37">
        <f t="shared" si="50"/>
        <v>0</v>
      </c>
      <c r="AX91" s="37">
        <f t="shared" si="51"/>
        <v>0</v>
      </c>
      <c r="AY91" s="37">
        <f t="shared" si="52"/>
        <v>0</v>
      </c>
      <c r="AZ91" s="37">
        <f t="shared" si="53"/>
        <v>0</v>
      </c>
      <c r="BA91" s="37">
        <f t="shared" si="54"/>
        <v>0</v>
      </c>
      <c r="BB91" s="37">
        <f t="shared" si="55"/>
        <v>0</v>
      </c>
      <c r="BC91" s="37">
        <f t="shared" si="56"/>
        <v>0</v>
      </c>
      <c r="BD91" s="38">
        <f t="shared" si="57"/>
        <v>0</v>
      </c>
      <c r="BE91" s="37">
        <f t="shared" si="58"/>
        <v>0</v>
      </c>
      <c r="BF91" s="54">
        <f t="shared" si="59"/>
        <v>0</v>
      </c>
    </row>
    <row r="92" spans="1:58" x14ac:dyDescent="0.25">
      <c r="A92" s="401">
        <v>89</v>
      </c>
      <c r="B92" s="392" t="str">
        <f>METAS!B88</f>
        <v>PORCENTAJE NIÑO  &lt; 1 AÑO CON CRED    COMPLETO PARA SU EDAD</v>
      </c>
      <c r="C92" s="387" t="str">
        <f>METAS!D88</f>
        <v>DIT</v>
      </c>
      <c r="D92" s="393"/>
      <c r="E92" s="393"/>
      <c r="F92" s="393"/>
      <c r="G92" s="393"/>
      <c r="H92" s="393"/>
      <c r="I92" s="393"/>
      <c r="J92" s="393"/>
      <c r="K92" s="393"/>
      <c r="L92" s="393"/>
      <c r="M92" s="393"/>
      <c r="N92" s="393"/>
      <c r="O92" s="393"/>
      <c r="P92" s="393"/>
      <c r="Q92" s="393"/>
      <c r="R92" s="393"/>
      <c r="S92" s="393"/>
      <c r="T92" s="393"/>
      <c r="U92" s="393"/>
      <c r="V92" s="393"/>
      <c r="W92" s="393"/>
      <c r="X92" s="393"/>
      <c r="Y92" s="393"/>
      <c r="Z92" s="393"/>
      <c r="AA92" s="393"/>
      <c r="AB92" s="393"/>
      <c r="AC92" s="393"/>
      <c r="AD92" s="393"/>
      <c r="AE92" s="393"/>
      <c r="AF92" s="393"/>
      <c r="AG92" s="393"/>
      <c r="AH92" s="393"/>
      <c r="AI92" s="393"/>
      <c r="AJ92" s="393"/>
      <c r="AK92" s="393"/>
      <c r="AL92" s="393"/>
      <c r="AM92" s="393"/>
      <c r="AN92" s="393"/>
      <c r="AO92" s="393"/>
      <c r="AP92" s="393"/>
      <c r="AQ92" s="393"/>
      <c r="AR92" s="393"/>
      <c r="AS92" s="393"/>
      <c r="AT92" s="393"/>
      <c r="AV92" s="37">
        <f t="shared" si="49"/>
        <v>0</v>
      </c>
      <c r="AW92" s="37">
        <f t="shared" si="50"/>
        <v>0</v>
      </c>
      <c r="AX92" s="37">
        <f t="shared" si="51"/>
        <v>0</v>
      </c>
      <c r="AY92" s="37">
        <f t="shared" si="52"/>
        <v>0</v>
      </c>
      <c r="AZ92" s="37">
        <f t="shared" si="53"/>
        <v>0</v>
      </c>
      <c r="BA92" s="37">
        <f t="shared" si="54"/>
        <v>0</v>
      </c>
      <c r="BB92" s="37">
        <f t="shared" si="55"/>
        <v>0</v>
      </c>
      <c r="BC92" s="37">
        <f t="shared" si="56"/>
        <v>0</v>
      </c>
      <c r="BD92" s="38">
        <f t="shared" si="57"/>
        <v>0</v>
      </c>
      <c r="BE92" s="37">
        <f t="shared" si="58"/>
        <v>0</v>
      </c>
      <c r="BF92" s="54">
        <f t="shared" si="59"/>
        <v>0</v>
      </c>
    </row>
    <row r="93" spans="1:58" x14ac:dyDescent="0.25">
      <c r="A93" s="401">
        <v>90</v>
      </c>
      <c r="B93" s="392" t="str">
        <f>METAS!B89</f>
        <v>PORCENTAJE NIÑOS MENORES DE 36 MESES CON CONTROLES CRED COMPLETO  PARA SU EDAD</v>
      </c>
      <c r="C93" s="387" t="str">
        <f>METAS!D89</f>
        <v>DIT</v>
      </c>
      <c r="D93" s="393"/>
      <c r="E93" s="393"/>
      <c r="F93" s="393"/>
      <c r="G93" s="393"/>
      <c r="H93" s="393"/>
      <c r="I93" s="393"/>
      <c r="J93" s="393"/>
      <c r="K93" s="393"/>
      <c r="L93" s="393"/>
      <c r="M93" s="393"/>
      <c r="N93" s="393"/>
      <c r="O93" s="393"/>
      <c r="P93" s="393"/>
      <c r="Q93" s="393"/>
      <c r="R93" s="393"/>
      <c r="S93" s="393"/>
      <c r="T93" s="393"/>
      <c r="U93" s="393"/>
      <c r="V93" s="393"/>
      <c r="W93" s="393"/>
      <c r="X93" s="393"/>
      <c r="Y93" s="393"/>
      <c r="Z93" s="393"/>
      <c r="AA93" s="393"/>
      <c r="AB93" s="393"/>
      <c r="AC93" s="393"/>
      <c r="AD93" s="393"/>
      <c r="AE93" s="393"/>
      <c r="AF93" s="393"/>
      <c r="AG93" s="393"/>
      <c r="AH93" s="393"/>
      <c r="AI93" s="393"/>
      <c r="AJ93" s="393"/>
      <c r="AK93" s="393"/>
      <c r="AL93" s="393"/>
      <c r="AM93" s="393"/>
      <c r="AN93" s="393"/>
      <c r="AO93" s="393"/>
      <c r="AP93" s="393"/>
      <c r="AQ93" s="393"/>
      <c r="AR93" s="393"/>
      <c r="AS93" s="393"/>
      <c r="AT93" s="393"/>
      <c r="AV93" s="37">
        <f t="shared" si="49"/>
        <v>0</v>
      </c>
      <c r="AW93" s="37">
        <f t="shared" si="50"/>
        <v>0</v>
      </c>
      <c r="AX93" s="37">
        <f t="shared" si="51"/>
        <v>0</v>
      </c>
      <c r="AY93" s="37">
        <f t="shared" si="52"/>
        <v>0</v>
      </c>
      <c r="AZ93" s="37">
        <f t="shared" si="53"/>
        <v>0</v>
      </c>
      <c r="BA93" s="37">
        <f t="shared" si="54"/>
        <v>0</v>
      </c>
      <c r="BB93" s="37">
        <f t="shared" si="55"/>
        <v>0</v>
      </c>
      <c r="BC93" s="37">
        <f t="shared" si="56"/>
        <v>0</v>
      </c>
      <c r="BD93" s="38">
        <f t="shared" si="57"/>
        <v>0</v>
      </c>
      <c r="BE93" s="37">
        <f t="shared" si="58"/>
        <v>0</v>
      </c>
      <c r="BF93" s="54">
        <f t="shared" si="59"/>
        <v>0</v>
      </c>
    </row>
    <row r="94" spans="1:58" x14ac:dyDescent="0.25">
      <c r="A94" s="401">
        <v>91</v>
      </c>
      <c r="B94" s="392" t="str">
        <f>METAS!B90</f>
        <v>PORCENTAJE NIÑOS DE 1 Y 2 AÑOS CON TEST DE GRAHAM Y EXAMEN SERIADO</v>
      </c>
      <c r="C94" s="387" t="str">
        <f>METAS!D90</f>
        <v>DIT</v>
      </c>
      <c r="D94" s="393"/>
      <c r="E94" s="393"/>
      <c r="F94" s="393"/>
      <c r="G94" s="393"/>
      <c r="H94" s="393"/>
      <c r="I94" s="393"/>
      <c r="J94" s="393"/>
      <c r="K94" s="393"/>
      <c r="L94" s="393"/>
      <c r="M94" s="393"/>
      <c r="N94" s="393"/>
      <c r="O94" s="393"/>
      <c r="P94" s="393"/>
      <c r="Q94" s="393"/>
      <c r="R94" s="393"/>
      <c r="S94" s="393"/>
      <c r="T94" s="393"/>
      <c r="U94" s="393"/>
      <c r="V94" s="393"/>
      <c r="W94" s="393"/>
      <c r="X94" s="393"/>
      <c r="Y94" s="393"/>
      <c r="Z94" s="393"/>
      <c r="AA94" s="393"/>
      <c r="AB94" s="393"/>
      <c r="AC94" s="393"/>
      <c r="AD94" s="393"/>
      <c r="AE94" s="393"/>
      <c r="AF94" s="393"/>
      <c r="AG94" s="393"/>
      <c r="AH94" s="393"/>
      <c r="AI94" s="393"/>
      <c r="AJ94" s="393"/>
      <c r="AK94" s="393"/>
      <c r="AL94" s="393"/>
      <c r="AM94" s="393"/>
      <c r="AN94" s="393"/>
      <c r="AO94" s="393"/>
      <c r="AP94" s="393"/>
      <c r="AQ94" s="393"/>
      <c r="AR94" s="393"/>
      <c r="AS94" s="393"/>
      <c r="AT94" s="393"/>
      <c r="AV94" s="37">
        <f t="shared" si="49"/>
        <v>0</v>
      </c>
      <c r="AW94" s="37">
        <f t="shared" si="50"/>
        <v>0</v>
      </c>
      <c r="AX94" s="37">
        <f t="shared" si="51"/>
        <v>0</v>
      </c>
      <c r="AY94" s="37">
        <f t="shared" si="52"/>
        <v>0</v>
      </c>
      <c r="AZ94" s="37">
        <f t="shared" si="53"/>
        <v>0</v>
      </c>
      <c r="BA94" s="37">
        <f t="shared" si="54"/>
        <v>0</v>
      </c>
      <c r="BB94" s="37">
        <f t="shared" si="55"/>
        <v>0</v>
      </c>
      <c r="BC94" s="37">
        <f t="shared" si="56"/>
        <v>0</v>
      </c>
      <c r="BD94" s="38">
        <f t="shared" si="57"/>
        <v>0</v>
      </c>
      <c r="BE94" s="37">
        <f t="shared" si="58"/>
        <v>0</v>
      </c>
      <c r="BF94" s="54">
        <f t="shared" si="59"/>
        <v>0</v>
      </c>
    </row>
    <row r="95" spans="1:58" x14ac:dyDescent="0.25">
      <c r="A95" s="401">
        <v>92</v>
      </c>
      <c r="B95" s="392" t="str">
        <f>METAS!B91</f>
        <v>PORCENTAJE DE NIÑAS Y NIÑOS RN DE PARTO INSTITUCIONAL VACUNADOS CON BCG Y ANTI HEPATITIS B (HVB) ANTES DEL ALTA</v>
      </c>
      <c r="C95" s="387" t="str">
        <f>METAS!D91</f>
        <v>DIT</v>
      </c>
      <c r="D95" s="393"/>
      <c r="E95" s="393"/>
      <c r="F95" s="393"/>
      <c r="G95" s="393"/>
      <c r="H95" s="393"/>
      <c r="I95" s="393"/>
      <c r="J95" s="393"/>
      <c r="K95" s="393"/>
      <c r="L95" s="393"/>
      <c r="M95" s="393"/>
      <c r="N95" s="393"/>
      <c r="O95" s="393"/>
      <c r="P95" s="393"/>
      <c r="Q95" s="393"/>
      <c r="R95" s="393"/>
      <c r="S95" s="393"/>
      <c r="T95" s="393"/>
      <c r="U95" s="393"/>
      <c r="V95" s="393"/>
      <c r="W95" s="393"/>
      <c r="X95" s="393"/>
      <c r="Y95" s="393"/>
      <c r="Z95" s="393"/>
      <c r="AA95" s="393"/>
      <c r="AB95" s="393"/>
      <c r="AC95" s="393"/>
      <c r="AD95" s="393"/>
      <c r="AE95" s="393"/>
      <c r="AF95" s="393"/>
      <c r="AG95" s="393"/>
      <c r="AH95" s="393"/>
      <c r="AI95" s="393"/>
      <c r="AJ95" s="393"/>
      <c r="AK95" s="393"/>
      <c r="AL95" s="393"/>
      <c r="AM95" s="393"/>
      <c r="AN95" s="393"/>
      <c r="AO95" s="393"/>
      <c r="AP95" s="393"/>
      <c r="AQ95" s="393"/>
      <c r="AR95" s="393"/>
      <c r="AS95" s="393"/>
      <c r="AT95" s="393"/>
      <c r="AV95" s="37">
        <f t="shared" si="49"/>
        <v>0</v>
      </c>
      <c r="AW95" s="37">
        <f t="shared" si="50"/>
        <v>0</v>
      </c>
      <c r="AX95" s="37">
        <f t="shared" si="51"/>
        <v>0</v>
      </c>
      <c r="AY95" s="37">
        <f t="shared" si="52"/>
        <v>0</v>
      </c>
      <c r="AZ95" s="37">
        <f t="shared" si="53"/>
        <v>0</v>
      </c>
      <c r="BA95" s="37">
        <f t="shared" si="54"/>
        <v>0</v>
      </c>
      <c r="BB95" s="37">
        <f t="shared" si="55"/>
        <v>0</v>
      </c>
      <c r="BC95" s="37">
        <f t="shared" si="56"/>
        <v>0</v>
      </c>
      <c r="BD95" s="38">
        <f t="shared" si="57"/>
        <v>0</v>
      </c>
      <c r="BE95" s="37">
        <f t="shared" si="58"/>
        <v>0</v>
      </c>
      <c r="BF95" s="54">
        <f t="shared" si="59"/>
        <v>0</v>
      </c>
    </row>
    <row r="96" spans="1:58" x14ac:dyDescent="0.25">
      <c r="A96" s="401">
        <v>93</v>
      </c>
      <c r="B96" s="392" t="str">
        <f>METAS!B92</f>
        <v>PORCENTAJE NIÑO &lt; 1 AÑO PROTEGIDOS CON VACUNA PENTAVALENTE</v>
      </c>
      <c r="C96" s="387" t="str">
        <f>METAS!D92</f>
        <v>DIT</v>
      </c>
      <c r="D96" s="393"/>
      <c r="E96" s="393"/>
      <c r="F96" s="393"/>
      <c r="G96" s="393"/>
      <c r="H96" s="393"/>
      <c r="I96" s="393"/>
      <c r="J96" s="393"/>
      <c r="K96" s="393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3"/>
      <c r="W96" s="393"/>
      <c r="X96" s="393"/>
      <c r="Y96" s="393"/>
      <c r="Z96" s="393"/>
      <c r="AA96" s="393"/>
      <c r="AB96" s="393"/>
      <c r="AC96" s="393"/>
      <c r="AD96" s="393"/>
      <c r="AE96" s="393"/>
      <c r="AF96" s="393"/>
      <c r="AG96" s="393"/>
      <c r="AH96" s="393"/>
      <c r="AI96" s="393"/>
      <c r="AJ96" s="393"/>
      <c r="AK96" s="393"/>
      <c r="AL96" s="393"/>
      <c r="AM96" s="393"/>
      <c r="AN96" s="393"/>
      <c r="AO96" s="393"/>
      <c r="AP96" s="393"/>
      <c r="AQ96" s="393"/>
      <c r="AR96" s="393"/>
      <c r="AS96" s="393"/>
      <c r="AT96" s="393"/>
      <c r="AV96" s="37">
        <f t="shared" si="49"/>
        <v>0</v>
      </c>
      <c r="AW96" s="37">
        <f t="shared" si="50"/>
        <v>0</v>
      </c>
      <c r="AX96" s="37">
        <f t="shared" si="51"/>
        <v>0</v>
      </c>
      <c r="AY96" s="37">
        <f t="shared" si="52"/>
        <v>0</v>
      </c>
      <c r="AZ96" s="37">
        <f t="shared" si="53"/>
        <v>0</v>
      </c>
      <c r="BA96" s="37">
        <f t="shared" si="54"/>
        <v>0</v>
      </c>
      <c r="BB96" s="37">
        <f t="shared" si="55"/>
        <v>0</v>
      </c>
      <c r="BC96" s="37">
        <f t="shared" si="56"/>
        <v>0</v>
      </c>
      <c r="BD96" s="38">
        <f t="shared" si="57"/>
        <v>0</v>
      </c>
      <c r="BE96" s="37">
        <f t="shared" si="58"/>
        <v>0</v>
      </c>
      <c r="BF96" s="54">
        <f t="shared" si="59"/>
        <v>0</v>
      </c>
    </row>
    <row r="97" spans="1:58" x14ac:dyDescent="0.25">
      <c r="A97" s="401">
        <v>94</v>
      </c>
      <c r="B97" s="392" t="str">
        <f>METAS!B93</f>
        <v>PORCENTAJE DE NIÑOS &lt; 1 AÑOS  PROTEGIDOS CON VACUNA ANTIPOLIO INYECTABLE (IPV)</v>
      </c>
      <c r="C97" s="387" t="str">
        <f>METAS!D93</f>
        <v>DIT</v>
      </c>
      <c r="D97" s="393"/>
      <c r="E97" s="393"/>
      <c r="F97" s="393"/>
      <c r="G97" s="393"/>
      <c r="H97" s="393"/>
      <c r="I97" s="393"/>
      <c r="J97" s="393"/>
      <c r="K97" s="393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3"/>
      <c r="W97" s="393"/>
      <c r="X97" s="393"/>
      <c r="Y97" s="393"/>
      <c r="Z97" s="393"/>
      <c r="AA97" s="393"/>
      <c r="AB97" s="393"/>
      <c r="AC97" s="393"/>
      <c r="AD97" s="393"/>
      <c r="AE97" s="393"/>
      <c r="AF97" s="393"/>
      <c r="AG97" s="393"/>
      <c r="AH97" s="393"/>
      <c r="AI97" s="393"/>
      <c r="AJ97" s="393"/>
      <c r="AK97" s="393"/>
      <c r="AL97" s="393"/>
      <c r="AM97" s="393"/>
      <c r="AN97" s="393"/>
      <c r="AO97" s="393"/>
      <c r="AP97" s="393"/>
      <c r="AQ97" s="393"/>
      <c r="AR97" s="393"/>
      <c r="AS97" s="393"/>
      <c r="AT97" s="393"/>
      <c r="AV97" s="37">
        <f t="shared" si="49"/>
        <v>0</v>
      </c>
      <c r="AW97" s="37">
        <f t="shared" si="50"/>
        <v>0</v>
      </c>
      <c r="AX97" s="37">
        <f t="shared" si="51"/>
        <v>0</v>
      </c>
      <c r="AY97" s="37">
        <f t="shared" si="52"/>
        <v>0</v>
      </c>
      <c r="AZ97" s="37">
        <f t="shared" si="53"/>
        <v>0</v>
      </c>
      <c r="BA97" s="37">
        <f t="shared" si="54"/>
        <v>0</v>
      </c>
      <c r="BB97" s="37">
        <f t="shared" si="55"/>
        <v>0</v>
      </c>
      <c r="BC97" s="37">
        <f t="shared" si="56"/>
        <v>0</v>
      </c>
      <c r="BD97" s="38">
        <f t="shared" si="57"/>
        <v>0</v>
      </c>
      <c r="BE97" s="37">
        <f t="shared" si="58"/>
        <v>0</v>
      </c>
      <c r="BF97" s="54">
        <f t="shared" si="59"/>
        <v>0</v>
      </c>
    </row>
    <row r="98" spans="1:58" x14ac:dyDescent="0.25">
      <c r="A98" s="401">
        <v>95</v>
      </c>
      <c r="B98" s="392" t="str">
        <f>METAS!B94</f>
        <v>PORCENTAJE DE NIÑOS &lt; 1 AÑO  PROTEGIDOS CON VACUNA CONTRA EL ROTAVIRUS</v>
      </c>
      <c r="C98" s="387" t="str">
        <f>METAS!D94</f>
        <v>DIT</v>
      </c>
      <c r="D98" s="393"/>
      <c r="E98" s="393"/>
      <c r="F98" s="393"/>
      <c r="G98" s="393"/>
      <c r="H98" s="393"/>
      <c r="I98" s="393"/>
      <c r="J98" s="393"/>
      <c r="K98" s="393"/>
      <c r="L98" s="393"/>
      <c r="M98" s="393"/>
      <c r="N98" s="393"/>
      <c r="O98" s="393"/>
      <c r="P98" s="393"/>
      <c r="Q98" s="393"/>
      <c r="R98" s="393"/>
      <c r="S98" s="393"/>
      <c r="T98" s="393"/>
      <c r="U98" s="393"/>
      <c r="V98" s="393"/>
      <c r="W98" s="393"/>
      <c r="X98" s="393"/>
      <c r="Y98" s="393"/>
      <c r="Z98" s="393"/>
      <c r="AA98" s="393"/>
      <c r="AB98" s="393"/>
      <c r="AC98" s="393"/>
      <c r="AD98" s="393"/>
      <c r="AE98" s="393"/>
      <c r="AF98" s="393"/>
      <c r="AG98" s="393"/>
      <c r="AH98" s="393"/>
      <c r="AI98" s="393"/>
      <c r="AJ98" s="393"/>
      <c r="AK98" s="393"/>
      <c r="AL98" s="393"/>
      <c r="AM98" s="393"/>
      <c r="AN98" s="393"/>
      <c r="AO98" s="393"/>
      <c r="AP98" s="393"/>
      <c r="AQ98" s="393"/>
      <c r="AR98" s="393"/>
      <c r="AS98" s="393"/>
      <c r="AT98" s="393"/>
      <c r="AV98" s="37">
        <f t="shared" si="49"/>
        <v>0</v>
      </c>
      <c r="AW98" s="37">
        <f t="shared" si="50"/>
        <v>0</v>
      </c>
      <c r="AX98" s="37">
        <f t="shared" si="51"/>
        <v>0</v>
      </c>
      <c r="AY98" s="37">
        <f t="shared" si="52"/>
        <v>0</v>
      </c>
      <c r="AZ98" s="37">
        <f t="shared" si="53"/>
        <v>0</v>
      </c>
      <c r="BA98" s="37">
        <f t="shared" si="54"/>
        <v>0</v>
      </c>
      <c r="BB98" s="37">
        <f t="shared" si="55"/>
        <v>0</v>
      </c>
      <c r="BC98" s="37">
        <f t="shared" si="56"/>
        <v>0</v>
      </c>
      <c r="BD98" s="38">
        <f t="shared" si="57"/>
        <v>0</v>
      </c>
      <c r="BE98" s="37">
        <f t="shared" si="58"/>
        <v>0</v>
      </c>
      <c r="BF98" s="54">
        <f t="shared" si="59"/>
        <v>0</v>
      </c>
    </row>
    <row r="99" spans="1:58" x14ac:dyDescent="0.25">
      <c r="A99" s="401">
        <v>96</v>
      </c>
      <c r="B99" s="392" t="str">
        <f>METAS!B95</f>
        <v>PORCENTAJE DE  NIÑOS &lt; 1 AÑO VACUNADOS CON VACUNA ANTINEUMOCÓCICA</v>
      </c>
      <c r="C99" s="387" t="str">
        <f>METAS!D95</f>
        <v>DIT</v>
      </c>
      <c r="D99" s="393"/>
      <c r="E99" s="393"/>
      <c r="F99" s="393"/>
      <c r="G99" s="393"/>
      <c r="H99" s="393"/>
      <c r="I99" s="393"/>
      <c r="J99" s="393"/>
      <c r="K99" s="393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3"/>
      <c r="W99" s="393"/>
      <c r="X99" s="393"/>
      <c r="Y99" s="393"/>
      <c r="Z99" s="393"/>
      <c r="AA99" s="393"/>
      <c r="AB99" s="393"/>
      <c r="AC99" s="393"/>
      <c r="AD99" s="393"/>
      <c r="AE99" s="393"/>
      <c r="AF99" s="393"/>
      <c r="AG99" s="393"/>
      <c r="AH99" s="393"/>
      <c r="AI99" s="393"/>
      <c r="AJ99" s="393"/>
      <c r="AK99" s="393"/>
      <c r="AL99" s="393"/>
      <c r="AM99" s="393"/>
      <c r="AN99" s="393"/>
      <c r="AO99" s="393"/>
      <c r="AP99" s="393"/>
      <c r="AQ99" s="393"/>
      <c r="AR99" s="393"/>
      <c r="AS99" s="393"/>
      <c r="AT99" s="393"/>
      <c r="AV99" s="37">
        <f t="shared" si="49"/>
        <v>0</v>
      </c>
      <c r="AW99" s="37">
        <f t="shared" si="50"/>
        <v>0</v>
      </c>
      <c r="AX99" s="37">
        <f t="shared" si="51"/>
        <v>0</v>
      </c>
      <c r="AY99" s="37">
        <f t="shared" si="52"/>
        <v>0</v>
      </c>
      <c r="AZ99" s="37">
        <f t="shared" si="53"/>
        <v>0</v>
      </c>
      <c r="BA99" s="37">
        <f t="shared" si="54"/>
        <v>0</v>
      </c>
      <c r="BB99" s="37">
        <f t="shared" si="55"/>
        <v>0</v>
      </c>
      <c r="BC99" s="37">
        <f t="shared" si="56"/>
        <v>0</v>
      </c>
      <c r="BD99" s="38">
        <f t="shared" si="57"/>
        <v>0</v>
      </c>
      <c r="BE99" s="37">
        <f t="shared" si="58"/>
        <v>0</v>
      </c>
      <c r="BF99" s="54">
        <f t="shared" si="59"/>
        <v>0</v>
      </c>
    </row>
    <row r="100" spans="1:58" x14ac:dyDescent="0.25">
      <c r="A100" s="401">
        <v>97</v>
      </c>
      <c r="B100" s="392" t="str">
        <f>METAS!B96</f>
        <v>PORCENTAJE NIÑOS 1 AÑO  PROTEGIDOS CON 3 DOSIS DE VACUNA ANTINEUMOCÓCICA</v>
      </c>
      <c r="C100" s="387" t="str">
        <f>METAS!D96</f>
        <v>DIT</v>
      </c>
      <c r="D100" s="393"/>
      <c r="E100" s="393"/>
      <c r="F100" s="393"/>
      <c r="G100" s="393"/>
      <c r="H100" s="393"/>
      <c r="I100" s="393"/>
      <c r="J100" s="393"/>
      <c r="K100" s="393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3"/>
      <c r="W100" s="393"/>
      <c r="X100" s="393"/>
      <c r="Y100" s="393"/>
      <c r="Z100" s="393"/>
      <c r="AA100" s="393"/>
      <c r="AB100" s="393"/>
      <c r="AC100" s="393"/>
      <c r="AD100" s="393"/>
      <c r="AE100" s="393"/>
      <c r="AF100" s="393"/>
      <c r="AG100" s="393"/>
      <c r="AH100" s="393"/>
      <c r="AI100" s="393"/>
      <c r="AJ100" s="393"/>
      <c r="AK100" s="393"/>
      <c r="AL100" s="393"/>
      <c r="AM100" s="393"/>
      <c r="AN100" s="393"/>
      <c r="AO100" s="393"/>
      <c r="AP100" s="393"/>
      <c r="AQ100" s="393"/>
      <c r="AR100" s="393"/>
      <c r="AS100" s="393"/>
      <c r="AT100" s="393"/>
      <c r="AV100" s="37">
        <f t="shared" si="49"/>
        <v>0</v>
      </c>
      <c r="AW100" s="37">
        <f t="shared" si="50"/>
        <v>0</v>
      </c>
      <c r="AX100" s="37">
        <f t="shared" si="51"/>
        <v>0</v>
      </c>
      <c r="AY100" s="37">
        <f t="shared" si="52"/>
        <v>0</v>
      </c>
      <c r="AZ100" s="37">
        <f t="shared" si="53"/>
        <v>0</v>
      </c>
      <c r="BA100" s="37">
        <f t="shared" si="54"/>
        <v>0</v>
      </c>
      <c r="BB100" s="37">
        <f t="shared" si="55"/>
        <v>0</v>
      </c>
      <c r="BC100" s="37">
        <f t="shared" si="56"/>
        <v>0</v>
      </c>
      <c r="BD100" s="38">
        <f t="shared" si="57"/>
        <v>0</v>
      </c>
      <c r="BE100" s="37">
        <f t="shared" si="58"/>
        <v>0</v>
      </c>
      <c r="BF100" s="54">
        <f t="shared" si="59"/>
        <v>0</v>
      </c>
    </row>
    <row r="101" spans="1:58" x14ac:dyDescent="0.25">
      <c r="A101" s="401">
        <v>98</v>
      </c>
      <c r="B101" s="392" t="str">
        <f>METAS!B97</f>
        <v>PORCENTAJE DE NIÑOS 1 AÑO VACUNADOS CON 1 DOSIS DE VACUNA SPR</v>
      </c>
      <c r="C101" s="387" t="str">
        <f>METAS!D97</f>
        <v>DIT</v>
      </c>
      <c r="D101" s="393"/>
      <c r="E101" s="393"/>
      <c r="F101" s="393"/>
      <c r="G101" s="393"/>
      <c r="H101" s="393"/>
      <c r="I101" s="393"/>
      <c r="J101" s="393"/>
      <c r="K101" s="393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3"/>
      <c r="W101" s="393"/>
      <c r="X101" s="393"/>
      <c r="Y101" s="393"/>
      <c r="Z101" s="393"/>
      <c r="AA101" s="393"/>
      <c r="AB101" s="393"/>
      <c r="AC101" s="393"/>
      <c r="AD101" s="393"/>
      <c r="AE101" s="393"/>
      <c r="AF101" s="393"/>
      <c r="AG101" s="393"/>
      <c r="AH101" s="393"/>
      <c r="AI101" s="393"/>
      <c r="AJ101" s="393"/>
      <c r="AK101" s="393"/>
      <c r="AL101" s="393"/>
      <c r="AM101" s="393"/>
      <c r="AN101" s="393"/>
      <c r="AO101" s="393"/>
      <c r="AP101" s="393"/>
      <c r="AQ101" s="393"/>
      <c r="AR101" s="393"/>
      <c r="AS101" s="393"/>
      <c r="AT101" s="393"/>
      <c r="AV101" s="37">
        <f t="shared" si="49"/>
        <v>0</v>
      </c>
      <c r="AW101" s="37">
        <f t="shared" si="50"/>
        <v>0</v>
      </c>
      <c r="AX101" s="37">
        <f t="shared" si="51"/>
        <v>0</v>
      </c>
      <c r="AY101" s="37">
        <f t="shared" si="52"/>
        <v>0</v>
      </c>
      <c r="AZ101" s="37">
        <f t="shared" si="53"/>
        <v>0</v>
      </c>
      <c r="BA101" s="37">
        <f t="shared" si="54"/>
        <v>0</v>
      </c>
      <c r="BB101" s="37">
        <f t="shared" si="55"/>
        <v>0</v>
      </c>
      <c r="BC101" s="37">
        <f t="shared" si="56"/>
        <v>0</v>
      </c>
      <c r="BD101" s="38">
        <f t="shared" si="57"/>
        <v>0</v>
      </c>
      <c r="BE101" s="37">
        <f t="shared" si="58"/>
        <v>0</v>
      </c>
      <c r="BF101" s="54">
        <f t="shared" si="59"/>
        <v>0</v>
      </c>
    </row>
    <row r="102" spans="1:58" x14ac:dyDescent="0.25">
      <c r="A102" s="401">
        <v>99</v>
      </c>
      <c r="B102" s="392" t="str">
        <f>METAS!B98</f>
        <v xml:space="preserve">PORCENTAJE DE NIÑOS 1 AÑO VACUNADOS CON 2 DOSIS DE VACUNA SPR </v>
      </c>
      <c r="C102" s="387" t="str">
        <f>METAS!D98</f>
        <v>DIT</v>
      </c>
      <c r="D102" s="393"/>
      <c r="E102" s="393"/>
      <c r="F102" s="393"/>
      <c r="G102" s="393"/>
      <c r="H102" s="393"/>
      <c r="I102" s="393"/>
      <c r="J102" s="393"/>
      <c r="K102" s="393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3"/>
      <c r="W102" s="393"/>
      <c r="X102" s="393"/>
      <c r="Y102" s="393"/>
      <c r="Z102" s="393"/>
      <c r="AA102" s="393"/>
      <c r="AB102" s="393"/>
      <c r="AC102" s="393"/>
      <c r="AD102" s="393"/>
      <c r="AE102" s="393"/>
      <c r="AF102" s="393"/>
      <c r="AG102" s="393"/>
      <c r="AH102" s="393"/>
      <c r="AI102" s="393"/>
      <c r="AJ102" s="393"/>
      <c r="AK102" s="393"/>
      <c r="AL102" s="393"/>
      <c r="AM102" s="393"/>
      <c r="AN102" s="393"/>
      <c r="AO102" s="393"/>
      <c r="AP102" s="393"/>
      <c r="AQ102" s="393"/>
      <c r="AR102" s="393"/>
      <c r="AS102" s="393"/>
      <c r="AT102" s="393"/>
      <c r="AV102" s="37">
        <f t="shared" si="49"/>
        <v>0</v>
      </c>
      <c r="AW102" s="37">
        <f t="shared" si="50"/>
        <v>0</v>
      </c>
      <c r="AX102" s="37">
        <f t="shared" si="51"/>
        <v>0</v>
      </c>
      <c r="AY102" s="37">
        <f t="shared" si="52"/>
        <v>0</v>
      </c>
      <c r="AZ102" s="37">
        <f t="shared" si="53"/>
        <v>0</v>
      </c>
      <c r="BA102" s="37">
        <f t="shared" si="54"/>
        <v>0</v>
      </c>
      <c r="BB102" s="37">
        <f t="shared" si="55"/>
        <v>0</v>
      </c>
      <c r="BC102" s="37">
        <f t="shared" si="56"/>
        <v>0</v>
      </c>
      <c r="BD102" s="38">
        <f t="shared" si="57"/>
        <v>0</v>
      </c>
      <c r="BE102" s="37">
        <f t="shared" si="58"/>
        <v>0</v>
      </c>
      <c r="BF102" s="54">
        <f t="shared" si="59"/>
        <v>0</v>
      </c>
    </row>
    <row r="103" spans="1:58" x14ac:dyDescent="0.25">
      <c r="A103" s="401">
        <v>100</v>
      </c>
      <c r="B103" s="392" t="str">
        <f>METAS!B99</f>
        <v>PORCENTAJE DE NIÑOS 1 AÑO  VACUNADOS CON EL 1ER REFUERZO CON VACUNA ANTIPOLIO ORAL (APO)</v>
      </c>
      <c r="C103" s="387" t="str">
        <f>METAS!D99</f>
        <v>DIT</v>
      </c>
      <c r="D103" s="393"/>
      <c r="E103" s="393"/>
      <c r="F103" s="393"/>
      <c r="G103" s="393"/>
      <c r="H103" s="393"/>
      <c r="I103" s="393"/>
      <c r="J103" s="393"/>
      <c r="K103" s="393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3"/>
      <c r="W103" s="393"/>
      <c r="X103" s="393"/>
      <c r="Y103" s="393"/>
      <c r="Z103" s="393"/>
      <c r="AA103" s="393"/>
      <c r="AB103" s="393"/>
      <c r="AC103" s="393"/>
      <c r="AD103" s="393"/>
      <c r="AE103" s="393"/>
      <c r="AF103" s="393"/>
      <c r="AG103" s="393"/>
      <c r="AH103" s="393"/>
      <c r="AI103" s="393"/>
      <c r="AJ103" s="393"/>
      <c r="AK103" s="393"/>
      <c r="AL103" s="393"/>
      <c r="AM103" s="393"/>
      <c r="AN103" s="393"/>
      <c r="AO103" s="393"/>
      <c r="AP103" s="393"/>
      <c r="AQ103" s="393"/>
      <c r="AR103" s="393"/>
      <c r="AS103" s="393"/>
      <c r="AT103" s="393"/>
      <c r="AV103" s="37">
        <f t="shared" si="49"/>
        <v>0</v>
      </c>
      <c r="AW103" s="37">
        <f t="shared" si="50"/>
        <v>0</v>
      </c>
      <c r="AX103" s="37">
        <f t="shared" si="51"/>
        <v>0</v>
      </c>
      <c r="AY103" s="37">
        <f t="shared" si="52"/>
        <v>0</v>
      </c>
      <c r="AZ103" s="37">
        <f t="shared" si="53"/>
        <v>0</v>
      </c>
      <c r="BA103" s="37">
        <f t="shared" si="54"/>
        <v>0</v>
      </c>
      <c r="BB103" s="37">
        <f t="shared" si="55"/>
        <v>0</v>
      </c>
      <c r="BC103" s="37">
        <f t="shared" si="56"/>
        <v>0</v>
      </c>
      <c r="BD103" s="38">
        <f t="shared" si="57"/>
        <v>0</v>
      </c>
      <c r="BE103" s="37">
        <f t="shared" si="58"/>
        <v>0</v>
      </c>
      <c r="BF103" s="54">
        <f t="shared" si="59"/>
        <v>0</v>
      </c>
    </row>
    <row r="104" spans="1:58" x14ac:dyDescent="0.25">
      <c r="A104" s="401">
        <v>101</v>
      </c>
      <c r="B104" s="392" t="str">
        <f>METAS!B100</f>
        <v>PORCENTAJE DE NIÑOS 1 AÑO VACUNADOS CON EL 1ER REFUERZO CON VACUNA DPT</v>
      </c>
      <c r="C104" s="387" t="str">
        <f>METAS!D100</f>
        <v>DIT</v>
      </c>
      <c r="D104" s="393"/>
      <c r="E104" s="393"/>
      <c r="F104" s="393"/>
      <c r="G104" s="393"/>
      <c r="H104" s="393"/>
      <c r="I104" s="393"/>
      <c r="J104" s="393"/>
      <c r="K104" s="393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3"/>
      <c r="W104" s="393"/>
      <c r="X104" s="393"/>
      <c r="Y104" s="393"/>
      <c r="Z104" s="393"/>
      <c r="AA104" s="393"/>
      <c r="AB104" s="393"/>
      <c r="AC104" s="393"/>
      <c r="AD104" s="393"/>
      <c r="AE104" s="393"/>
      <c r="AF104" s="393"/>
      <c r="AG104" s="393"/>
      <c r="AH104" s="393"/>
      <c r="AI104" s="393"/>
      <c r="AJ104" s="393"/>
      <c r="AK104" s="393"/>
      <c r="AL104" s="393"/>
      <c r="AM104" s="393"/>
      <c r="AN104" s="393"/>
      <c r="AO104" s="393"/>
      <c r="AP104" s="393"/>
      <c r="AQ104" s="393"/>
      <c r="AR104" s="393"/>
      <c r="AS104" s="393"/>
      <c r="AT104" s="393"/>
      <c r="AV104" s="37">
        <f t="shared" si="49"/>
        <v>0</v>
      </c>
      <c r="AW104" s="37">
        <f t="shared" si="50"/>
        <v>0</v>
      </c>
      <c r="AX104" s="37">
        <f t="shared" si="51"/>
        <v>0</v>
      </c>
      <c r="AY104" s="37">
        <f t="shared" si="52"/>
        <v>0</v>
      </c>
      <c r="AZ104" s="37">
        <f t="shared" si="53"/>
        <v>0</v>
      </c>
      <c r="BA104" s="37">
        <f t="shared" si="54"/>
        <v>0</v>
      </c>
      <c r="BB104" s="37">
        <f t="shared" si="55"/>
        <v>0</v>
      </c>
      <c r="BC104" s="37">
        <f t="shared" si="56"/>
        <v>0</v>
      </c>
      <c r="BD104" s="38">
        <f t="shared" si="57"/>
        <v>0</v>
      </c>
      <c r="BE104" s="37">
        <f t="shared" si="58"/>
        <v>0</v>
      </c>
      <c r="BF104" s="54">
        <f t="shared" si="59"/>
        <v>0</v>
      </c>
    </row>
    <row r="105" spans="1:58" x14ac:dyDescent="0.25">
      <c r="A105" s="401">
        <v>102</v>
      </c>
      <c r="B105" s="392" t="str">
        <f>METAS!B101</f>
        <v>PORCENTAJE DE NIÑOS 4 AÑOS VACUNADOS CON EL 2DO REFUERZO CON VACUNA ANTIPOLIO ORAL (APO)</v>
      </c>
      <c r="C105" s="387" t="str">
        <f>METAS!D101</f>
        <v>DIT</v>
      </c>
      <c r="D105" s="393"/>
      <c r="E105" s="393"/>
      <c r="F105" s="393"/>
      <c r="G105" s="393"/>
      <c r="H105" s="393"/>
      <c r="I105" s="393"/>
      <c r="J105" s="393"/>
      <c r="K105" s="393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3"/>
      <c r="W105" s="393"/>
      <c r="X105" s="393"/>
      <c r="Y105" s="393"/>
      <c r="Z105" s="393"/>
      <c r="AA105" s="393"/>
      <c r="AB105" s="393"/>
      <c r="AC105" s="393"/>
      <c r="AD105" s="393"/>
      <c r="AE105" s="393"/>
      <c r="AF105" s="393"/>
      <c r="AG105" s="393"/>
      <c r="AH105" s="393"/>
      <c r="AI105" s="393"/>
      <c r="AJ105" s="393"/>
      <c r="AK105" s="393"/>
      <c r="AL105" s="393"/>
      <c r="AM105" s="393"/>
      <c r="AN105" s="393"/>
      <c r="AO105" s="393"/>
      <c r="AP105" s="393"/>
      <c r="AQ105" s="393"/>
      <c r="AR105" s="393"/>
      <c r="AS105" s="393"/>
      <c r="AT105" s="393"/>
      <c r="AV105" s="37">
        <f t="shared" si="49"/>
        <v>0</v>
      </c>
      <c r="AW105" s="37">
        <f t="shared" si="50"/>
        <v>0</v>
      </c>
      <c r="AX105" s="37">
        <f t="shared" si="51"/>
        <v>0</v>
      </c>
      <c r="AY105" s="37">
        <f t="shared" si="52"/>
        <v>0</v>
      </c>
      <c r="AZ105" s="37">
        <f t="shared" si="53"/>
        <v>0</v>
      </c>
      <c r="BA105" s="37">
        <f t="shared" si="54"/>
        <v>0</v>
      </c>
      <c r="BB105" s="37">
        <f t="shared" si="55"/>
        <v>0</v>
      </c>
      <c r="BC105" s="37">
        <f t="shared" si="56"/>
        <v>0</v>
      </c>
      <c r="BD105" s="38">
        <f t="shared" si="57"/>
        <v>0</v>
      </c>
      <c r="BE105" s="37">
        <f t="shared" si="58"/>
        <v>0</v>
      </c>
      <c r="BF105" s="54">
        <f t="shared" si="59"/>
        <v>0</v>
      </c>
    </row>
    <row r="106" spans="1:58" x14ac:dyDescent="0.25">
      <c r="A106" s="401">
        <v>103</v>
      </c>
      <c r="B106" s="392" t="str">
        <f>METAS!B102</f>
        <v>PORCENTAJE DE NIÑOS 4 AÑOS VACUNADOS CON EL 2DO REFUERZO CON VACUNA DPT</v>
      </c>
      <c r="C106" s="387" t="str">
        <f>METAS!D102</f>
        <v>DIT</v>
      </c>
      <c r="D106" s="393"/>
      <c r="E106" s="393"/>
      <c r="F106" s="393"/>
      <c r="G106" s="393"/>
      <c r="H106" s="393"/>
      <c r="I106" s="393"/>
      <c r="J106" s="393"/>
      <c r="K106" s="393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3"/>
      <c r="W106" s="393"/>
      <c r="X106" s="393"/>
      <c r="Y106" s="393"/>
      <c r="Z106" s="393"/>
      <c r="AA106" s="393"/>
      <c r="AB106" s="393"/>
      <c r="AC106" s="393"/>
      <c r="AD106" s="393"/>
      <c r="AE106" s="393"/>
      <c r="AF106" s="393"/>
      <c r="AG106" s="393"/>
      <c r="AH106" s="393"/>
      <c r="AI106" s="393"/>
      <c r="AJ106" s="393"/>
      <c r="AK106" s="393"/>
      <c r="AL106" s="393"/>
      <c r="AM106" s="393"/>
      <c r="AN106" s="393"/>
      <c r="AO106" s="393"/>
      <c r="AP106" s="393"/>
      <c r="AQ106" s="393"/>
      <c r="AR106" s="393"/>
      <c r="AS106" s="393"/>
      <c r="AT106" s="393"/>
      <c r="AV106" s="37">
        <f t="shared" si="49"/>
        <v>0</v>
      </c>
      <c r="AW106" s="37">
        <f t="shared" si="50"/>
        <v>0</v>
      </c>
      <c r="AX106" s="37">
        <f t="shared" si="51"/>
        <v>0</v>
      </c>
      <c r="AY106" s="37">
        <f t="shared" si="52"/>
        <v>0</v>
      </c>
      <c r="AZ106" s="37">
        <f t="shared" si="53"/>
        <v>0</v>
      </c>
      <c r="BA106" s="37">
        <f t="shared" si="54"/>
        <v>0</v>
      </c>
      <c r="BB106" s="37">
        <f t="shared" si="55"/>
        <v>0</v>
      </c>
      <c r="BC106" s="37">
        <f t="shared" si="56"/>
        <v>0</v>
      </c>
      <c r="BD106" s="38">
        <f t="shared" si="57"/>
        <v>0</v>
      </c>
      <c r="BE106" s="37">
        <f t="shared" si="58"/>
        <v>0</v>
      </c>
      <c r="BF106" s="54">
        <f t="shared" si="59"/>
        <v>0</v>
      </c>
    </row>
    <row r="107" spans="1:58" x14ac:dyDescent="0.25">
      <c r="A107" s="401">
        <v>104</v>
      </c>
      <c r="B107" s="392" t="str">
        <f>METAS!B103</f>
        <v>PORCENTAJE DE NINOS  VACUNADOS CON 1 DOSIS DE VACUNA CONTRA VPH EN EL 5TO GRADO DE PRIMARIA</v>
      </c>
      <c r="C107" s="387" t="str">
        <f>METAS!D103</f>
        <v>DIT</v>
      </c>
      <c r="D107" s="393"/>
      <c r="E107" s="393"/>
      <c r="F107" s="393"/>
      <c r="G107" s="393"/>
      <c r="H107" s="393"/>
      <c r="I107" s="393"/>
      <c r="J107" s="393"/>
      <c r="K107" s="393"/>
      <c r="L107" s="393"/>
      <c r="M107" s="393"/>
      <c r="N107" s="393"/>
      <c r="O107" s="393"/>
      <c r="P107" s="393"/>
      <c r="Q107" s="393"/>
      <c r="R107" s="393"/>
      <c r="S107" s="393"/>
      <c r="T107" s="393"/>
      <c r="U107" s="393"/>
      <c r="V107" s="393"/>
      <c r="W107" s="393"/>
      <c r="X107" s="393"/>
      <c r="Y107" s="393"/>
      <c r="Z107" s="393"/>
      <c r="AA107" s="393"/>
      <c r="AB107" s="393"/>
      <c r="AC107" s="393"/>
      <c r="AD107" s="393"/>
      <c r="AE107" s="393"/>
      <c r="AF107" s="393"/>
      <c r="AG107" s="393"/>
      <c r="AH107" s="393"/>
      <c r="AI107" s="393"/>
      <c r="AJ107" s="393"/>
      <c r="AK107" s="393"/>
      <c r="AL107" s="393"/>
      <c r="AM107" s="393"/>
      <c r="AN107" s="393"/>
      <c r="AO107" s="393"/>
      <c r="AP107" s="393"/>
      <c r="AQ107" s="393"/>
      <c r="AR107" s="393"/>
      <c r="AS107" s="393"/>
      <c r="AT107" s="393"/>
      <c r="AV107" s="37">
        <f t="shared" si="49"/>
        <v>0</v>
      </c>
      <c r="AW107" s="37">
        <f t="shared" si="50"/>
        <v>0</v>
      </c>
      <c r="AX107" s="37">
        <f t="shared" si="51"/>
        <v>0</v>
      </c>
      <c r="AY107" s="37">
        <f t="shared" si="52"/>
        <v>0</v>
      </c>
      <c r="AZ107" s="37">
        <f t="shared" si="53"/>
        <v>0</v>
      </c>
      <c r="BA107" s="37">
        <f t="shared" si="54"/>
        <v>0</v>
      </c>
      <c r="BB107" s="37">
        <f t="shared" si="55"/>
        <v>0</v>
      </c>
      <c r="BC107" s="37">
        <f t="shared" si="56"/>
        <v>0</v>
      </c>
      <c r="BD107" s="38">
        <f t="shared" si="57"/>
        <v>0</v>
      </c>
      <c r="BE107" s="37">
        <f t="shared" si="58"/>
        <v>0</v>
      </c>
      <c r="BF107" s="54">
        <f t="shared" si="59"/>
        <v>0</v>
      </c>
    </row>
    <row r="108" spans="1:58" x14ac:dyDescent="0.25">
      <c r="A108" s="401">
        <v>105</v>
      </c>
      <c r="B108" s="392" t="str">
        <f>METAS!B104</f>
        <v>PORCENTAJE  DE GESTANTES VACUNADAS CON 1 DOSIS DE VACUNA DTPA</v>
      </c>
      <c r="C108" s="387" t="str">
        <f>METAS!D104</f>
        <v>DIT</v>
      </c>
      <c r="D108" s="393"/>
      <c r="E108" s="393"/>
      <c r="F108" s="393"/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/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/>
      <c r="AS108" s="393"/>
      <c r="AT108" s="393"/>
      <c r="AV108" s="37">
        <f t="shared" si="49"/>
        <v>0</v>
      </c>
      <c r="AW108" s="37">
        <f t="shared" si="50"/>
        <v>0</v>
      </c>
      <c r="AX108" s="37">
        <f t="shared" si="51"/>
        <v>0</v>
      </c>
      <c r="AY108" s="37">
        <f t="shared" si="52"/>
        <v>0</v>
      </c>
      <c r="AZ108" s="37">
        <f t="shared" si="53"/>
        <v>0</v>
      </c>
      <c r="BA108" s="37">
        <f t="shared" si="54"/>
        <v>0</v>
      </c>
      <c r="BB108" s="37">
        <f t="shared" si="55"/>
        <v>0</v>
      </c>
      <c r="BC108" s="37">
        <f t="shared" si="56"/>
        <v>0</v>
      </c>
      <c r="BD108" s="38">
        <f t="shared" si="57"/>
        <v>0</v>
      </c>
      <c r="BE108" s="37">
        <f t="shared" si="58"/>
        <v>0</v>
      </c>
      <c r="BF108" s="54">
        <f t="shared" si="59"/>
        <v>0</v>
      </c>
    </row>
    <row r="109" spans="1:58" x14ac:dyDescent="0.25">
      <c r="A109" s="401">
        <v>106</v>
      </c>
      <c r="B109" s="392" t="str">
        <f>METAS!B105</f>
        <v>PORCENTAJE DE VACUNADOS CON 1 DOSIS CON VACUNA CONTRA LA INFLUENZA, EN LA POBLACIÓN &gt;= 60 AÑOS</v>
      </c>
      <c r="C109" s="387" t="str">
        <f>METAS!D105</f>
        <v>DIT</v>
      </c>
      <c r="D109" s="393"/>
      <c r="E109" s="393"/>
      <c r="F109" s="393"/>
      <c r="G109" s="393"/>
      <c r="H109" s="393"/>
      <c r="I109" s="393"/>
      <c r="J109" s="393"/>
      <c r="K109" s="393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3"/>
      <c r="W109" s="393"/>
      <c r="X109" s="393"/>
      <c r="Y109" s="393"/>
      <c r="Z109" s="393"/>
      <c r="AA109" s="393"/>
      <c r="AB109" s="393"/>
      <c r="AC109" s="393"/>
      <c r="AD109" s="393"/>
      <c r="AE109" s="393"/>
      <c r="AF109" s="393"/>
      <c r="AG109" s="393"/>
      <c r="AH109" s="393"/>
      <c r="AI109" s="393"/>
      <c r="AJ109" s="393"/>
      <c r="AK109" s="393"/>
      <c r="AL109" s="393"/>
      <c r="AM109" s="393"/>
      <c r="AN109" s="393"/>
      <c r="AO109" s="393"/>
      <c r="AP109" s="393"/>
      <c r="AQ109" s="393"/>
      <c r="AR109" s="393"/>
      <c r="AS109" s="393"/>
      <c r="AT109" s="393"/>
      <c r="AV109" s="37">
        <f t="shared" si="49"/>
        <v>0</v>
      </c>
      <c r="AW109" s="37">
        <f t="shared" si="50"/>
        <v>0</v>
      </c>
      <c r="AX109" s="37">
        <f t="shared" si="51"/>
        <v>0</v>
      </c>
      <c r="AY109" s="37">
        <f t="shared" si="52"/>
        <v>0</v>
      </c>
      <c r="AZ109" s="37">
        <f t="shared" si="53"/>
        <v>0</v>
      </c>
      <c r="BA109" s="37">
        <f t="shared" si="54"/>
        <v>0</v>
      </c>
      <c r="BB109" s="37">
        <f t="shared" si="55"/>
        <v>0</v>
      </c>
      <c r="BC109" s="37">
        <f t="shared" si="56"/>
        <v>0</v>
      </c>
      <c r="BD109" s="38">
        <f t="shared" si="57"/>
        <v>0</v>
      </c>
      <c r="BE109" s="37">
        <f t="shared" si="58"/>
        <v>0</v>
      </c>
      <c r="BF109" s="54">
        <f t="shared" si="59"/>
        <v>0</v>
      </c>
    </row>
    <row r="110" spans="1:58" x14ac:dyDescent="0.25">
      <c r="A110" s="401">
        <v>107</v>
      </c>
      <c r="B110" s="392" t="str">
        <f>METAS!B106</f>
        <v>PORCENTAJE DE VACUNADOS CON 1 DOSIS CON VACUNA CONTRA NEUMOCOCO, EN LA POBLACIÓN &gt;= 60 AÑOS</v>
      </c>
      <c r="C110" s="387" t="str">
        <f>METAS!D106</f>
        <v>DIT</v>
      </c>
      <c r="D110" s="393"/>
      <c r="E110" s="393"/>
      <c r="F110" s="393"/>
      <c r="G110" s="393"/>
      <c r="H110" s="393"/>
      <c r="I110" s="393"/>
      <c r="J110" s="393"/>
      <c r="K110" s="393"/>
      <c r="L110" s="393"/>
      <c r="M110" s="393"/>
      <c r="N110" s="393"/>
      <c r="O110" s="393"/>
      <c r="P110" s="393"/>
      <c r="Q110" s="393"/>
      <c r="R110" s="393"/>
      <c r="S110" s="393"/>
      <c r="T110" s="393"/>
      <c r="U110" s="393"/>
      <c r="V110" s="393"/>
      <c r="W110" s="393"/>
      <c r="X110" s="393"/>
      <c r="Y110" s="393"/>
      <c r="Z110" s="393"/>
      <c r="AA110" s="393"/>
      <c r="AB110" s="393"/>
      <c r="AC110" s="393"/>
      <c r="AD110" s="393"/>
      <c r="AE110" s="393"/>
      <c r="AF110" s="393"/>
      <c r="AG110" s="393"/>
      <c r="AH110" s="393"/>
      <c r="AI110" s="393"/>
      <c r="AJ110" s="393"/>
      <c r="AK110" s="393"/>
      <c r="AL110" s="393"/>
      <c r="AM110" s="393"/>
      <c r="AN110" s="393"/>
      <c r="AO110" s="393"/>
      <c r="AP110" s="393"/>
      <c r="AQ110" s="393"/>
      <c r="AR110" s="393"/>
      <c r="AS110" s="393"/>
      <c r="AT110" s="393"/>
      <c r="AV110" s="37">
        <f t="shared" si="49"/>
        <v>0</v>
      </c>
      <c r="AW110" s="37">
        <f t="shared" si="50"/>
        <v>0</v>
      </c>
      <c r="AX110" s="37">
        <f t="shared" si="51"/>
        <v>0</v>
      </c>
      <c r="AY110" s="37">
        <f t="shared" si="52"/>
        <v>0</v>
      </c>
      <c r="AZ110" s="37">
        <f t="shared" si="53"/>
        <v>0</v>
      </c>
      <c r="BA110" s="37">
        <f t="shared" si="54"/>
        <v>0</v>
      </c>
      <c r="BB110" s="37">
        <f t="shared" si="55"/>
        <v>0</v>
      </c>
      <c r="BC110" s="37">
        <f t="shared" si="56"/>
        <v>0</v>
      </c>
      <c r="BD110" s="38">
        <f t="shared" si="57"/>
        <v>0</v>
      </c>
      <c r="BE110" s="37">
        <f t="shared" si="58"/>
        <v>0</v>
      </c>
      <c r="BF110" s="54">
        <f t="shared" si="59"/>
        <v>0</v>
      </c>
    </row>
    <row r="111" spans="1:58" x14ac:dyDescent="0.25">
      <c r="A111" s="401">
        <v>108</v>
      </c>
      <c r="B111" s="397" t="str">
        <f>METAS!B107</f>
        <v>PORCENTAJE DE NIÑOS  MENORES DE 5 AÑOS  DE EDAD CON DCI (PATRÓN DE  REFERENCIA  OMS).</v>
      </c>
      <c r="C111" s="390" t="str">
        <f>METAS!D107</f>
        <v>NUTRICIÓN</v>
      </c>
      <c r="D111" s="398"/>
      <c r="E111" s="398"/>
      <c r="F111" s="398"/>
      <c r="G111" s="398"/>
      <c r="H111" s="398"/>
      <c r="I111" s="398"/>
      <c r="J111" s="398"/>
      <c r="K111" s="398"/>
      <c r="L111" s="398"/>
      <c r="M111" s="398"/>
      <c r="N111" s="398"/>
      <c r="O111" s="398"/>
      <c r="P111" s="398"/>
      <c r="Q111" s="398"/>
      <c r="R111" s="398"/>
      <c r="S111" s="398"/>
      <c r="T111" s="398"/>
      <c r="U111" s="398"/>
      <c r="V111" s="398"/>
      <c r="W111" s="398"/>
      <c r="X111" s="398"/>
      <c r="Y111" s="398"/>
      <c r="Z111" s="398"/>
      <c r="AA111" s="398"/>
      <c r="AB111" s="398"/>
      <c r="AC111" s="398"/>
      <c r="AD111" s="398"/>
      <c r="AE111" s="398"/>
      <c r="AF111" s="398"/>
      <c r="AG111" s="398"/>
      <c r="AH111" s="398"/>
      <c r="AI111" s="398"/>
      <c r="AJ111" s="398"/>
      <c r="AK111" s="398"/>
      <c r="AL111" s="398"/>
      <c r="AM111" s="398"/>
      <c r="AN111" s="398"/>
      <c r="AO111" s="398"/>
      <c r="AP111" s="398"/>
      <c r="AQ111" s="398"/>
      <c r="AR111" s="398"/>
      <c r="AS111" s="398"/>
      <c r="AT111" s="398"/>
      <c r="AV111" s="395">
        <f t="shared" si="49"/>
        <v>0</v>
      </c>
      <c r="AW111" s="395">
        <f t="shared" si="50"/>
        <v>0</v>
      </c>
      <c r="AX111" s="395">
        <f t="shared" si="51"/>
        <v>0</v>
      </c>
      <c r="AY111" s="395">
        <f t="shared" si="52"/>
        <v>0</v>
      </c>
      <c r="AZ111" s="395">
        <f t="shared" si="53"/>
        <v>0</v>
      </c>
      <c r="BA111" s="395">
        <f t="shared" si="54"/>
        <v>0</v>
      </c>
      <c r="BB111" s="395">
        <f t="shared" si="55"/>
        <v>0</v>
      </c>
      <c r="BC111" s="395">
        <f t="shared" si="56"/>
        <v>0</v>
      </c>
      <c r="BD111" s="396">
        <f t="shared" si="57"/>
        <v>0</v>
      </c>
      <c r="BE111" s="395">
        <f t="shared" si="58"/>
        <v>0</v>
      </c>
      <c r="BF111" s="54">
        <f t="shared" si="59"/>
        <v>0</v>
      </c>
    </row>
    <row r="112" spans="1:58" x14ac:dyDescent="0.25">
      <c r="A112" s="401">
        <v>109</v>
      </c>
      <c r="B112" s="397" t="str">
        <f>METAS!B108</f>
        <v>PORCENTAJE DE NIÑOS DE 6 A 35 MESES  DE EDAD CON AMENIA (PATRÓN DE  REFERENCIA  OMS).</v>
      </c>
      <c r="C112" s="390" t="str">
        <f>METAS!D108</f>
        <v>NUTRICIÓN</v>
      </c>
      <c r="D112" s="398"/>
      <c r="E112" s="398"/>
      <c r="F112" s="398"/>
      <c r="G112" s="398"/>
      <c r="H112" s="398"/>
      <c r="I112" s="398"/>
      <c r="J112" s="398"/>
      <c r="K112" s="398"/>
      <c r="L112" s="398"/>
      <c r="M112" s="398"/>
      <c r="N112" s="398"/>
      <c r="O112" s="398"/>
      <c r="P112" s="398"/>
      <c r="Q112" s="398"/>
      <c r="R112" s="398"/>
      <c r="S112" s="398"/>
      <c r="T112" s="398"/>
      <c r="U112" s="398"/>
      <c r="V112" s="398"/>
      <c r="W112" s="398"/>
      <c r="X112" s="398"/>
      <c r="Y112" s="398"/>
      <c r="Z112" s="398"/>
      <c r="AA112" s="398"/>
      <c r="AB112" s="398"/>
      <c r="AC112" s="398"/>
      <c r="AD112" s="398"/>
      <c r="AE112" s="398"/>
      <c r="AF112" s="398"/>
      <c r="AG112" s="398"/>
      <c r="AH112" s="398"/>
      <c r="AI112" s="398"/>
      <c r="AJ112" s="398"/>
      <c r="AK112" s="398"/>
      <c r="AL112" s="398"/>
      <c r="AM112" s="398"/>
      <c r="AN112" s="398"/>
      <c r="AO112" s="398"/>
      <c r="AP112" s="398"/>
      <c r="AQ112" s="398"/>
      <c r="AR112" s="398"/>
      <c r="AS112" s="398"/>
      <c r="AT112" s="398"/>
      <c r="AV112" s="395">
        <f t="shared" ref="AV112:AV134" si="60">SUM(D112)</f>
        <v>0</v>
      </c>
      <c r="AW112" s="395">
        <f t="shared" ref="AW112:AW134" si="61">+E112</f>
        <v>0</v>
      </c>
      <c r="AX112" s="395">
        <f t="shared" ref="AX112:AX134" si="62">+SUM(G112:P112)</f>
        <v>0</v>
      </c>
      <c r="AY112" s="395">
        <f t="shared" ref="AY112:AY134" si="63">+SUM(Q112:S112)</f>
        <v>0</v>
      </c>
      <c r="AZ112" s="395">
        <f t="shared" ref="AZ112:AZ134" si="64">+SUM(T112:W112)</f>
        <v>0</v>
      </c>
      <c r="BA112" s="395">
        <f t="shared" ref="BA112:BA134" si="65">+SUM(X112:AC112)</f>
        <v>0</v>
      </c>
      <c r="BB112" s="395">
        <f t="shared" ref="BB112:BB134" si="66">+SUM(AD112:AH112)</f>
        <v>0</v>
      </c>
      <c r="BC112" s="395">
        <f t="shared" ref="BC112:BC134" si="67">+SUM(AJ112:AL112)</f>
        <v>0</v>
      </c>
      <c r="BD112" s="396">
        <f t="shared" ref="BD112:BD134" si="68">+SUM(AM112:AP112)</f>
        <v>0</v>
      </c>
      <c r="BE112" s="395">
        <f t="shared" ref="BE112:BE134" si="69">+SUM(AQ112:AT112)</f>
        <v>0</v>
      </c>
      <c r="BF112" s="54">
        <f t="shared" si="59"/>
        <v>0</v>
      </c>
    </row>
    <row r="113" spans="1:58" x14ac:dyDescent="0.25">
      <c r="A113" s="401">
        <v>110</v>
      </c>
      <c r="B113" s="397" t="str">
        <f>METAS!B109</f>
        <v>PORCENTAJE DE NIÑOS DE 4 MESES QUE  INICIAN SUMPLEMENTACIÓN CON HIERRO EN GOTAS</v>
      </c>
      <c r="C113" s="390" t="str">
        <f>METAS!D109</f>
        <v>NUTRICIÓN</v>
      </c>
      <c r="D113" s="398"/>
      <c r="E113" s="398"/>
      <c r="F113" s="398"/>
      <c r="G113" s="398"/>
      <c r="H113" s="398"/>
      <c r="I113" s="398"/>
      <c r="J113" s="398"/>
      <c r="K113" s="398"/>
      <c r="L113" s="398"/>
      <c r="M113" s="398"/>
      <c r="N113" s="398"/>
      <c r="O113" s="398"/>
      <c r="P113" s="398"/>
      <c r="Q113" s="398"/>
      <c r="R113" s="398"/>
      <c r="S113" s="398"/>
      <c r="T113" s="398"/>
      <c r="U113" s="398"/>
      <c r="V113" s="398"/>
      <c r="W113" s="398"/>
      <c r="X113" s="398"/>
      <c r="Y113" s="398"/>
      <c r="Z113" s="398"/>
      <c r="AA113" s="398"/>
      <c r="AB113" s="398"/>
      <c r="AC113" s="398"/>
      <c r="AD113" s="398"/>
      <c r="AE113" s="398"/>
      <c r="AF113" s="398"/>
      <c r="AG113" s="398"/>
      <c r="AH113" s="398"/>
      <c r="AI113" s="398"/>
      <c r="AJ113" s="398"/>
      <c r="AK113" s="398"/>
      <c r="AL113" s="398"/>
      <c r="AM113" s="398"/>
      <c r="AN113" s="398"/>
      <c r="AO113" s="398"/>
      <c r="AP113" s="398"/>
      <c r="AQ113" s="398"/>
      <c r="AR113" s="398"/>
      <c r="AS113" s="398"/>
      <c r="AT113" s="398"/>
      <c r="AV113" s="395">
        <f t="shared" si="60"/>
        <v>0</v>
      </c>
      <c r="AW113" s="395">
        <f t="shared" si="61"/>
        <v>0</v>
      </c>
      <c r="AX113" s="395">
        <f t="shared" si="62"/>
        <v>0</v>
      </c>
      <c r="AY113" s="395">
        <f t="shared" si="63"/>
        <v>0</v>
      </c>
      <c r="AZ113" s="395">
        <f t="shared" si="64"/>
        <v>0</v>
      </c>
      <c r="BA113" s="395">
        <f t="shared" si="65"/>
        <v>0</v>
      </c>
      <c r="BB113" s="395">
        <f t="shared" si="66"/>
        <v>0</v>
      </c>
      <c r="BC113" s="395">
        <f t="shared" si="67"/>
        <v>0</v>
      </c>
      <c r="BD113" s="396">
        <f t="shared" si="68"/>
        <v>0</v>
      </c>
      <c r="BE113" s="395">
        <f t="shared" si="69"/>
        <v>0</v>
      </c>
      <c r="BF113" s="54">
        <f t="shared" si="59"/>
        <v>0</v>
      </c>
    </row>
    <row r="114" spans="1:58" x14ac:dyDescent="0.25">
      <c r="A114" s="401">
        <v>111</v>
      </c>
      <c r="B114" s="397" t="str">
        <f>METAS!B110</f>
        <v>PORCENTAJE DE NIÑAS/NIÑOS DE 12 MESES DE EDAD QUE RECIBIERON  SUPLEMENTACIÓN PREVENTIVA  (TA)</v>
      </c>
      <c r="C114" s="390" t="str">
        <f>METAS!D110</f>
        <v>NUTRICIÓN</v>
      </c>
      <c r="D114" s="398"/>
      <c r="E114" s="398"/>
      <c r="F114" s="398"/>
      <c r="G114" s="398"/>
      <c r="H114" s="398"/>
      <c r="I114" s="398"/>
      <c r="J114" s="398"/>
      <c r="K114" s="398"/>
      <c r="L114" s="398"/>
      <c r="M114" s="398"/>
      <c r="N114" s="398"/>
      <c r="O114" s="398"/>
      <c r="P114" s="398"/>
      <c r="Q114" s="398"/>
      <c r="R114" s="398"/>
      <c r="S114" s="398"/>
      <c r="T114" s="398"/>
      <c r="U114" s="398"/>
      <c r="V114" s="398"/>
      <c r="W114" s="398"/>
      <c r="X114" s="398"/>
      <c r="Y114" s="398"/>
      <c r="Z114" s="398"/>
      <c r="AA114" s="398"/>
      <c r="AB114" s="398"/>
      <c r="AC114" s="398"/>
      <c r="AD114" s="398"/>
      <c r="AE114" s="398"/>
      <c r="AF114" s="398"/>
      <c r="AG114" s="398"/>
      <c r="AH114" s="398"/>
      <c r="AI114" s="398"/>
      <c r="AJ114" s="398"/>
      <c r="AK114" s="398"/>
      <c r="AL114" s="398"/>
      <c r="AM114" s="398"/>
      <c r="AN114" s="398"/>
      <c r="AO114" s="398"/>
      <c r="AP114" s="398"/>
      <c r="AQ114" s="398"/>
      <c r="AR114" s="398"/>
      <c r="AS114" s="398"/>
      <c r="AT114" s="398"/>
      <c r="AV114" s="395">
        <f t="shared" si="60"/>
        <v>0</v>
      </c>
      <c r="AW114" s="395">
        <f t="shared" si="61"/>
        <v>0</v>
      </c>
      <c r="AX114" s="395">
        <f t="shared" si="62"/>
        <v>0</v>
      </c>
      <c r="AY114" s="395">
        <f t="shared" si="63"/>
        <v>0</v>
      </c>
      <c r="AZ114" s="395">
        <f t="shared" si="64"/>
        <v>0</v>
      </c>
      <c r="BA114" s="395">
        <f t="shared" si="65"/>
        <v>0</v>
      </c>
      <c r="BB114" s="395">
        <f t="shared" si="66"/>
        <v>0</v>
      </c>
      <c r="BC114" s="395">
        <f t="shared" si="67"/>
        <v>0</v>
      </c>
      <c r="BD114" s="396">
        <f t="shared" si="68"/>
        <v>0</v>
      </c>
      <c r="BE114" s="395">
        <f t="shared" si="69"/>
        <v>0</v>
      </c>
      <c r="BF114" s="54">
        <f t="shared" si="59"/>
        <v>0</v>
      </c>
    </row>
    <row r="115" spans="1:58" x14ac:dyDescent="0.25">
      <c r="A115" s="401">
        <v>112</v>
      </c>
      <c r="B115" s="397" t="str">
        <f>METAS!B111</f>
        <v>PORCENTAJE DE NIÑAS/NIÑOS  DE 24 MESES DE EDAD  QUE RECIBIERON SUPLEMENTACION PREVENTIVA (TA)</v>
      </c>
      <c r="C115" s="390" t="str">
        <f>METAS!D111</f>
        <v>NUTRICIÓN</v>
      </c>
      <c r="D115" s="398"/>
      <c r="E115" s="398"/>
      <c r="F115" s="398"/>
      <c r="G115" s="398"/>
      <c r="H115" s="398"/>
      <c r="I115" s="398"/>
      <c r="J115" s="398"/>
      <c r="K115" s="398"/>
      <c r="L115" s="398"/>
      <c r="M115" s="398"/>
      <c r="N115" s="398"/>
      <c r="O115" s="398"/>
      <c r="P115" s="398"/>
      <c r="Q115" s="398"/>
      <c r="R115" s="398"/>
      <c r="S115" s="398"/>
      <c r="T115" s="398"/>
      <c r="U115" s="398"/>
      <c r="V115" s="398"/>
      <c r="W115" s="398"/>
      <c r="X115" s="398"/>
      <c r="Y115" s="398"/>
      <c r="Z115" s="398"/>
      <c r="AA115" s="398"/>
      <c r="AB115" s="398"/>
      <c r="AC115" s="398"/>
      <c r="AD115" s="398"/>
      <c r="AE115" s="398"/>
      <c r="AF115" s="398"/>
      <c r="AG115" s="398"/>
      <c r="AH115" s="398"/>
      <c r="AI115" s="398"/>
      <c r="AJ115" s="398"/>
      <c r="AK115" s="398"/>
      <c r="AL115" s="398"/>
      <c r="AM115" s="398"/>
      <c r="AN115" s="398"/>
      <c r="AO115" s="398"/>
      <c r="AP115" s="398"/>
      <c r="AQ115" s="398"/>
      <c r="AR115" s="398"/>
      <c r="AS115" s="398"/>
      <c r="AT115" s="398"/>
      <c r="AV115" s="395">
        <f t="shared" si="60"/>
        <v>0</v>
      </c>
      <c r="AW115" s="395">
        <f t="shared" si="61"/>
        <v>0</v>
      </c>
      <c r="AX115" s="395">
        <f t="shared" si="62"/>
        <v>0</v>
      </c>
      <c r="AY115" s="395">
        <f t="shared" si="63"/>
        <v>0</v>
      </c>
      <c r="AZ115" s="395">
        <f t="shared" si="64"/>
        <v>0</v>
      </c>
      <c r="BA115" s="395">
        <f t="shared" si="65"/>
        <v>0</v>
      </c>
      <c r="BB115" s="395">
        <f t="shared" si="66"/>
        <v>0</v>
      </c>
      <c r="BC115" s="395">
        <f t="shared" si="67"/>
        <v>0</v>
      </c>
      <c r="BD115" s="396">
        <f t="shared" si="68"/>
        <v>0</v>
      </c>
      <c r="BE115" s="395">
        <f t="shared" si="69"/>
        <v>0</v>
      </c>
      <c r="BF115" s="54">
        <f t="shared" si="59"/>
        <v>0</v>
      </c>
    </row>
    <row r="116" spans="1:58" x14ac:dyDescent="0.25">
      <c r="A116" s="401">
        <v>113</v>
      </c>
      <c r="B116" s="397" t="str">
        <f>METAS!B112</f>
        <v>PORCENTAJE DE NIÑOS/NIÑAS MENORES DE 36 MESES CON SUPLEMENTACION PREVENTIVA (TA)</v>
      </c>
      <c r="C116" s="390" t="str">
        <f>METAS!D112</f>
        <v>NUTRICIÓN</v>
      </c>
      <c r="D116" s="398"/>
      <c r="E116" s="398"/>
      <c r="F116" s="398"/>
      <c r="G116" s="398"/>
      <c r="H116" s="398"/>
      <c r="I116" s="398"/>
      <c r="J116" s="398"/>
      <c r="K116" s="398"/>
      <c r="L116" s="398"/>
      <c r="M116" s="398"/>
      <c r="N116" s="398"/>
      <c r="O116" s="398"/>
      <c r="P116" s="398"/>
      <c r="Q116" s="398"/>
      <c r="R116" s="398"/>
      <c r="S116" s="398"/>
      <c r="T116" s="398"/>
      <c r="U116" s="398"/>
      <c r="V116" s="398"/>
      <c r="W116" s="398"/>
      <c r="X116" s="398"/>
      <c r="Y116" s="398"/>
      <c r="Z116" s="398"/>
      <c r="AA116" s="398"/>
      <c r="AB116" s="398"/>
      <c r="AC116" s="398"/>
      <c r="AD116" s="398"/>
      <c r="AE116" s="398"/>
      <c r="AF116" s="398"/>
      <c r="AG116" s="398"/>
      <c r="AH116" s="398"/>
      <c r="AI116" s="398"/>
      <c r="AJ116" s="398"/>
      <c r="AK116" s="398"/>
      <c r="AL116" s="398"/>
      <c r="AM116" s="398"/>
      <c r="AN116" s="398"/>
      <c r="AO116" s="398"/>
      <c r="AP116" s="398"/>
      <c r="AQ116" s="398"/>
      <c r="AR116" s="398"/>
      <c r="AS116" s="398"/>
      <c r="AT116" s="398"/>
      <c r="AV116" s="395">
        <f t="shared" si="60"/>
        <v>0</v>
      </c>
      <c r="AW116" s="395">
        <f t="shared" si="61"/>
        <v>0</v>
      </c>
      <c r="AX116" s="395">
        <f t="shared" si="62"/>
        <v>0</v>
      </c>
      <c r="AY116" s="395">
        <f t="shared" si="63"/>
        <v>0</v>
      </c>
      <c r="AZ116" s="395">
        <f t="shared" si="64"/>
        <v>0</v>
      </c>
      <c r="BA116" s="395">
        <f t="shared" si="65"/>
        <v>0</v>
      </c>
      <c r="BB116" s="395">
        <f t="shared" si="66"/>
        <v>0</v>
      </c>
      <c r="BC116" s="395">
        <f t="shared" si="67"/>
        <v>0</v>
      </c>
      <c r="BD116" s="396">
        <f t="shared" si="68"/>
        <v>0</v>
      </c>
      <c r="BE116" s="395">
        <f t="shared" si="69"/>
        <v>0</v>
      </c>
      <c r="BF116" s="54">
        <f t="shared" si="59"/>
        <v>0</v>
      </c>
    </row>
    <row r="117" spans="1:58" x14ac:dyDescent="0.25">
      <c r="A117" s="401">
        <v>114</v>
      </c>
      <c r="B117" s="397" t="str">
        <f>METAS!B113</f>
        <v>PORCENTAJE DE NIÑOS MENORES DE UN AÑO  ( 6 A 11 MESES) CON  SUPLEMENTO DE VITAMINA A</v>
      </c>
      <c r="C117" s="390" t="str">
        <f>METAS!D113</f>
        <v>NUTRICIÓN</v>
      </c>
      <c r="D117" s="398"/>
      <c r="E117" s="398"/>
      <c r="F117" s="398"/>
      <c r="G117" s="398"/>
      <c r="H117" s="398"/>
      <c r="I117" s="398"/>
      <c r="J117" s="398"/>
      <c r="K117" s="398"/>
      <c r="L117" s="398"/>
      <c r="M117" s="398"/>
      <c r="N117" s="398"/>
      <c r="O117" s="398"/>
      <c r="P117" s="398"/>
      <c r="Q117" s="398"/>
      <c r="R117" s="398"/>
      <c r="S117" s="398"/>
      <c r="T117" s="398"/>
      <c r="U117" s="398"/>
      <c r="V117" s="398"/>
      <c r="W117" s="398"/>
      <c r="X117" s="398"/>
      <c r="Y117" s="398"/>
      <c r="Z117" s="398"/>
      <c r="AA117" s="398"/>
      <c r="AB117" s="398"/>
      <c r="AC117" s="398"/>
      <c r="AD117" s="398"/>
      <c r="AE117" s="398"/>
      <c r="AF117" s="398"/>
      <c r="AG117" s="398"/>
      <c r="AH117" s="398"/>
      <c r="AI117" s="398"/>
      <c r="AJ117" s="398"/>
      <c r="AK117" s="398"/>
      <c r="AL117" s="398"/>
      <c r="AM117" s="398"/>
      <c r="AN117" s="398"/>
      <c r="AO117" s="398"/>
      <c r="AP117" s="398"/>
      <c r="AQ117" s="398"/>
      <c r="AR117" s="398"/>
      <c r="AS117" s="398"/>
      <c r="AT117" s="398"/>
      <c r="AV117" s="395">
        <f t="shared" si="60"/>
        <v>0</v>
      </c>
      <c r="AW117" s="395">
        <f t="shared" si="61"/>
        <v>0</v>
      </c>
      <c r="AX117" s="395">
        <f t="shared" si="62"/>
        <v>0</v>
      </c>
      <c r="AY117" s="395">
        <f t="shared" si="63"/>
        <v>0</v>
      </c>
      <c r="AZ117" s="395">
        <f t="shared" si="64"/>
        <v>0</v>
      </c>
      <c r="BA117" s="395">
        <f t="shared" si="65"/>
        <v>0</v>
      </c>
      <c r="BB117" s="395">
        <f t="shared" si="66"/>
        <v>0</v>
      </c>
      <c r="BC117" s="395">
        <f t="shared" si="67"/>
        <v>0</v>
      </c>
      <c r="BD117" s="396">
        <f t="shared" si="68"/>
        <v>0</v>
      </c>
      <c r="BE117" s="395">
        <f t="shared" si="69"/>
        <v>0</v>
      </c>
      <c r="BF117" s="54">
        <f t="shared" si="59"/>
        <v>0</v>
      </c>
    </row>
    <row r="118" spans="1:58" x14ac:dyDescent="0.25">
      <c r="A118" s="401">
        <v>115</v>
      </c>
      <c r="B118" s="397" t="str">
        <f>METAS!B114</f>
        <v xml:space="preserve">PORCENTAJE DE NIÑOS  DE 12 A 59 MESES CON  SUPLEMENTO DE VITAMINA A  </v>
      </c>
      <c r="C118" s="390" t="str">
        <f>METAS!D114</f>
        <v>NUTRICIÓN</v>
      </c>
      <c r="D118" s="398"/>
      <c r="E118" s="398"/>
      <c r="F118" s="398"/>
      <c r="G118" s="398"/>
      <c r="H118" s="398"/>
      <c r="I118" s="398"/>
      <c r="J118" s="398"/>
      <c r="K118" s="398"/>
      <c r="L118" s="398"/>
      <c r="M118" s="398"/>
      <c r="N118" s="398"/>
      <c r="O118" s="398"/>
      <c r="P118" s="398"/>
      <c r="Q118" s="398"/>
      <c r="R118" s="398"/>
      <c r="S118" s="398"/>
      <c r="T118" s="398"/>
      <c r="U118" s="398"/>
      <c r="V118" s="398"/>
      <c r="W118" s="398"/>
      <c r="X118" s="398"/>
      <c r="Y118" s="398"/>
      <c r="Z118" s="398"/>
      <c r="AA118" s="398"/>
      <c r="AB118" s="398"/>
      <c r="AC118" s="398"/>
      <c r="AD118" s="398"/>
      <c r="AE118" s="398"/>
      <c r="AF118" s="398"/>
      <c r="AG118" s="398"/>
      <c r="AH118" s="398"/>
      <c r="AI118" s="398"/>
      <c r="AJ118" s="398"/>
      <c r="AK118" s="398"/>
      <c r="AL118" s="398"/>
      <c r="AM118" s="398"/>
      <c r="AN118" s="398"/>
      <c r="AO118" s="398"/>
      <c r="AP118" s="398"/>
      <c r="AQ118" s="398"/>
      <c r="AR118" s="398"/>
      <c r="AS118" s="398"/>
      <c r="AT118" s="398"/>
      <c r="AV118" s="395">
        <f t="shared" si="60"/>
        <v>0</v>
      </c>
      <c r="AW118" s="395">
        <f t="shared" si="61"/>
        <v>0</v>
      </c>
      <c r="AX118" s="395">
        <f t="shared" si="62"/>
        <v>0</v>
      </c>
      <c r="AY118" s="395">
        <f t="shared" si="63"/>
        <v>0</v>
      </c>
      <c r="AZ118" s="395">
        <f t="shared" si="64"/>
        <v>0</v>
      </c>
      <c r="BA118" s="395">
        <f t="shared" si="65"/>
        <v>0</v>
      </c>
      <c r="BB118" s="395">
        <f t="shared" si="66"/>
        <v>0</v>
      </c>
      <c r="BC118" s="395">
        <f t="shared" si="67"/>
        <v>0</v>
      </c>
      <c r="BD118" s="396">
        <f t="shared" si="68"/>
        <v>0</v>
      </c>
      <c r="BE118" s="395">
        <f t="shared" si="69"/>
        <v>0</v>
      </c>
      <c r="BF118" s="54">
        <f t="shared" si="59"/>
        <v>0</v>
      </c>
    </row>
    <row r="119" spans="1:58" x14ac:dyDescent="0.25">
      <c r="A119" s="401">
        <v>116</v>
      </c>
      <c r="B119" s="397" t="str">
        <f>METAS!B115</f>
        <v>PORCENTAJE DE NIÑOS &lt; 5 AÑOS CON SUPLEMENTO DE VITAMINA A</v>
      </c>
      <c r="C119" s="390" t="str">
        <f>METAS!D115</f>
        <v>NUTRICIÓN</v>
      </c>
      <c r="D119" s="398"/>
      <c r="E119" s="398"/>
      <c r="F119" s="398"/>
      <c r="G119" s="398"/>
      <c r="H119" s="398"/>
      <c r="I119" s="398"/>
      <c r="J119" s="398"/>
      <c r="K119" s="398"/>
      <c r="L119" s="398"/>
      <c r="M119" s="398"/>
      <c r="N119" s="398"/>
      <c r="O119" s="398"/>
      <c r="P119" s="398"/>
      <c r="Q119" s="398"/>
      <c r="R119" s="398"/>
      <c r="S119" s="398"/>
      <c r="T119" s="398"/>
      <c r="U119" s="398"/>
      <c r="V119" s="398"/>
      <c r="W119" s="398"/>
      <c r="X119" s="398"/>
      <c r="Y119" s="398"/>
      <c r="Z119" s="398"/>
      <c r="AA119" s="398"/>
      <c r="AB119" s="398"/>
      <c r="AC119" s="398"/>
      <c r="AD119" s="398"/>
      <c r="AE119" s="398"/>
      <c r="AF119" s="398"/>
      <c r="AG119" s="398"/>
      <c r="AH119" s="398"/>
      <c r="AI119" s="398"/>
      <c r="AJ119" s="398"/>
      <c r="AK119" s="398"/>
      <c r="AL119" s="398"/>
      <c r="AM119" s="398"/>
      <c r="AN119" s="398"/>
      <c r="AO119" s="398"/>
      <c r="AP119" s="398"/>
      <c r="AQ119" s="398"/>
      <c r="AR119" s="398"/>
      <c r="AS119" s="398"/>
      <c r="AT119" s="398"/>
      <c r="AV119" s="395">
        <f t="shared" si="60"/>
        <v>0</v>
      </c>
      <c r="AW119" s="395">
        <f t="shared" si="61"/>
        <v>0</v>
      </c>
      <c r="AX119" s="395">
        <f t="shared" si="62"/>
        <v>0</v>
      </c>
      <c r="AY119" s="395">
        <f t="shared" si="63"/>
        <v>0</v>
      </c>
      <c r="AZ119" s="395">
        <f t="shared" si="64"/>
        <v>0</v>
      </c>
      <c r="BA119" s="395">
        <f t="shared" si="65"/>
        <v>0</v>
      </c>
      <c r="BB119" s="395">
        <f t="shared" si="66"/>
        <v>0</v>
      </c>
      <c r="BC119" s="395">
        <f t="shared" si="67"/>
        <v>0</v>
      </c>
      <c r="BD119" s="396">
        <f t="shared" si="68"/>
        <v>0</v>
      </c>
      <c r="BE119" s="395">
        <f t="shared" si="69"/>
        <v>0</v>
      </c>
      <c r="BF119" s="54">
        <f t="shared" si="59"/>
        <v>0</v>
      </c>
    </row>
    <row r="120" spans="1:58" x14ac:dyDescent="0.25">
      <c r="A120" s="401">
        <v>117</v>
      </c>
      <c r="B120" s="397" t="str">
        <f>METAS!B116</f>
        <v>PORCENTAJE DE NIÑOS MENORES DE 12 MESES DE EDAD CON DOSAJE DE HEMOGLOBINA</v>
      </c>
      <c r="C120" s="390" t="str">
        <f>METAS!D116</f>
        <v>NUTRICIÓN</v>
      </c>
      <c r="D120" s="398"/>
      <c r="E120" s="398"/>
      <c r="F120" s="398"/>
      <c r="G120" s="398"/>
      <c r="H120" s="398"/>
      <c r="I120" s="398"/>
      <c r="J120" s="398"/>
      <c r="K120" s="398"/>
      <c r="L120" s="398"/>
      <c r="M120" s="398"/>
      <c r="N120" s="398"/>
      <c r="O120" s="398"/>
      <c r="P120" s="398"/>
      <c r="Q120" s="398"/>
      <c r="R120" s="398"/>
      <c r="S120" s="398"/>
      <c r="T120" s="398"/>
      <c r="U120" s="398"/>
      <c r="V120" s="398"/>
      <c r="W120" s="398"/>
      <c r="X120" s="398"/>
      <c r="Y120" s="398"/>
      <c r="Z120" s="398"/>
      <c r="AA120" s="398"/>
      <c r="AB120" s="398"/>
      <c r="AC120" s="398"/>
      <c r="AD120" s="398"/>
      <c r="AE120" s="398"/>
      <c r="AF120" s="398"/>
      <c r="AG120" s="398"/>
      <c r="AH120" s="398"/>
      <c r="AI120" s="398"/>
      <c r="AJ120" s="398"/>
      <c r="AK120" s="398"/>
      <c r="AL120" s="398"/>
      <c r="AM120" s="398"/>
      <c r="AN120" s="398"/>
      <c r="AO120" s="398"/>
      <c r="AP120" s="398"/>
      <c r="AQ120" s="398"/>
      <c r="AR120" s="398"/>
      <c r="AS120" s="398"/>
      <c r="AT120" s="398"/>
      <c r="AV120" s="395">
        <f t="shared" si="60"/>
        <v>0</v>
      </c>
      <c r="AW120" s="395">
        <f t="shared" si="61"/>
        <v>0</v>
      </c>
      <c r="AX120" s="395">
        <f t="shared" si="62"/>
        <v>0</v>
      </c>
      <c r="AY120" s="395">
        <f t="shared" si="63"/>
        <v>0</v>
      </c>
      <c r="AZ120" s="395">
        <f t="shared" si="64"/>
        <v>0</v>
      </c>
      <c r="BA120" s="395">
        <f t="shared" si="65"/>
        <v>0</v>
      </c>
      <c r="BB120" s="395">
        <f t="shared" si="66"/>
        <v>0</v>
      </c>
      <c r="BC120" s="395">
        <f t="shared" si="67"/>
        <v>0</v>
      </c>
      <c r="BD120" s="396">
        <f t="shared" si="68"/>
        <v>0</v>
      </c>
      <c r="BE120" s="395">
        <f t="shared" si="69"/>
        <v>0</v>
      </c>
      <c r="BF120" s="54">
        <f t="shared" si="59"/>
        <v>0</v>
      </c>
    </row>
    <row r="121" spans="1:58" x14ac:dyDescent="0.25">
      <c r="A121" s="401">
        <v>118</v>
      </c>
      <c r="B121" s="397" t="str">
        <f>METAS!B117</f>
        <v>PORCENTAJE DE NIÑOS DE 12 A 23 MESES DE EDAD CON DOSAJE DE HEMOGLOBINA</v>
      </c>
      <c r="C121" s="390" t="str">
        <f>METAS!D117</f>
        <v>NUTRICIÓN</v>
      </c>
      <c r="D121" s="398"/>
      <c r="E121" s="398"/>
      <c r="F121" s="398"/>
      <c r="G121" s="398"/>
      <c r="H121" s="398"/>
      <c r="I121" s="398"/>
      <c r="J121" s="398"/>
      <c r="K121" s="398"/>
      <c r="L121" s="398"/>
      <c r="M121" s="398"/>
      <c r="N121" s="398"/>
      <c r="O121" s="398"/>
      <c r="P121" s="398"/>
      <c r="Q121" s="398"/>
      <c r="R121" s="398"/>
      <c r="S121" s="398"/>
      <c r="T121" s="398"/>
      <c r="U121" s="398"/>
      <c r="V121" s="398"/>
      <c r="W121" s="398"/>
      <c r="X121" s="398"/>
      <c r="Y121" s="398"/>
      <c r="Z121" s="398"/>
      <c r="AA121" s="398"/>
      <c r="AB121" s="398"/>
      <c r="AC121" s="398"/>
      <c r="AD121" s="398"/>
      <c r="AE121" s="398"/>
      <c r="AF121" s="398"/>
      <c r="AG121" s="398"/>
      <c r="AH121" s="398"/>
      <c r="AI121" s="398"/>
      <c r="AJ121" s="398"/>
      <c r="AK121" s="398"/>
      <c r="AL121" s="398"/>
      <c r="AM121" s="398"/>
      <c r="AN121" s="398"/>
      <c r="AO121" s="398"/>
      <c r="AP121" s="398"/>
      <c r="AQ121" s="398"/>
      <c r="AR121" s="398"/>
      <c r="AS121" s="398"/>
      <c r="AT121" s="398"/>
      <c r="AV121" s="395">
        <f t="shared" si="60"/>
        <v>0</v>
      </c>
      <c r="AW121" s="395">
        <f t="shared" si="61"/>
        <v>0</v>
      </c>
      <c r="AX121" s="395">
        <f t="shared" si="62"/>
        <v>0</v>
      </c>
      <c r="AY121" s="395">
        <f t="shared" si="63"/>
        <v>0</v>
      </c>
      <c r="AZ121" s="395">
        <f t="shared" si="64"/>
        <v>0</v>
      </c>
      <c r="BA121" s="395">
        <f t="shared" si="65"/>
        <v>0</v>
      </c>
      <c r="BB121" s="395">
        <f t="shared" si="66"/>
        <v>0</v>
      </c>
      <c r="BC121" s="395">
        <f t="shared" si="67"/>
        <v>0</v>
      </c>
      <c r="BD121" s="396">
        <f t="shared" si="68"/>
        <v>0</v>
      </c>
      <c r="BE121" s="395">
        <f t="shared" si="69"/>
        <v>0</v>
      </c>
      <c r="BF121" s="54">
        <f t="shared" si="59"/>
        <v>0</v>
      </c>
    </row>
    <row r="122" spans="1:58" x14ac:dyDescent="0.25">
      <c r="A122" s="401">
        <v>119</v>
      </c>
      <c r="B122" s="397" t="str">
        <f>METAS!B118</f>
        <v>PORCENTAJE DE NIÑOS DE 24 A 35 MESES DE EDAD CON DOSAJE DE HEMOGLOBINA</v>
      </c>
      <c r="C122" s="390" t="str">
        <f>METAS!D118</f>
        <v>NUTRICIÓN</v>
      </c>
      <c r="D122" s="398"/>
      <c r="E122" s="398"/>
      <c r="F122" s="398"/>
      <c r="G122" s="398"/>
      <c r="H122" s="398"/>
      <c r="I122" s="398"/>
      <c r="J122" s="398"/>
      <c r="K122" s="398"/>
      <c r="L122" s="398"/>
      <c r="M122" s="398"/>
      <c r="N122" s="398"/>
      <c r="O122" s="398"/>
      <c r="P122" s="398"/>
      <c r="Q122" s="398"/>
      <c r="R122" s="398"/>
      <c r="S122" s="398"/>
      <c r="T122" s="398"/>
      <c r="U122" s="398"/>
      <c r="V122" s="398"/>
      <c r="W122" s="398"/>
      <c r="X122" s="398"/>
      <c r="Y122" s="398"/>
      <c r="Z122" s="398"/>
      <c r="AA122" s="398"/>
      <c r="AB122" s="398"/>
      <c r="AC122" s="398"/>
      <c r="AD122" s="398"/>
      <c r="AE122" s="398"/>
      <c r="AF122" s="398"/>
      <c r="AG122" s="398"/>
      <c r="AH122" s="398"/>
      <c r="AI122" s="398"/>
      <c r="AJ122" s="398"/>
      <c r="AK122" s="398"/>
      <c r="AL122" s="398"/>
      <c r="AM122" s="398"/>
      <c r="AN122" s="398"/>
      <c r="AO122" s="398"/>
      <c r="AP122" s="398"/>
      <c r="AQ122" s="398"/>
      <c r="AR122" s="398"/>
      <c r="AS122" s="398"/>
      <c r="AT122" s="398"/>
      <c r="AV122" s="395">
        <f t="shared" si="60"/>
        <v>0</v>
      </c>
      <c r="AW122" s="395">
        <f t="shared" si="61"/>
        <v>0</v>
      </c>
      <c r="AX122" s="395">
        <f t="shared" si="62"/>
        <v>0</v>
      </c>
      <c r="AY122" s="395">
        <f t="shared" si="63"/>
        <v>0</v>
      </c>
      <c r="AZ122" s="395">
        <f t="shared" si="64"/>
        <v>0</v>
      </c>
      <c r="BA122" s="395">
        <f t="shared" si="65"/>
        <v>0</v>
      </c>
      <c r="BB122" s="395">
        <f t="shared" si="66"/>
        <v>0</v>
      </c>
      <c r="BC122" s="395">
        <f t="shared" si="67"/>
        <v>0</v>
      </c>
      <c r="BD122" s="396">
        <f t="shared" si="68"/>
        <v>0</v>
      </c>
      <c r="BE122" s="395">
        <f t="shared" si="69"/>
        <v>0</v>
      </c>
      <c r="BF122" s="54">
        <f t="shared" si="59"/>
        <v>0</v>
      </c>
    </row>
    <row r="123" spans="1:58" x14ac:dyDescent="0.25">
      <c r="A123" s="401">
        <v>120</v>
      </c>
      <c r="B123" s="397" t="str">
        <f>METAS!B119</f>
        <v>PORCENTAJE DE NIÑOS DE 6 A 35 MESES DE EDAD CON DOSAJE DE HEMOGLOBINA</v>
      </c>
      <c r="C123" s="390" t="str">
        <f>METAS!D119</f>
        <v>NUTRICIÓN</v>
      </c>
      <c r="D123" s="398"/>
      <c r="E123" s="398"/>
      <c r="F123" s="398"/>
      <c r="G123" s="398"/>
      <c r="H123" s="398"/>
      <c r="I123" s="398"/>
      <c r="J123" s="398"/>
      <c r="K123" s="398"/>
      <c r="L123" s="398"/>
      <c r="M123" s="398"/>
      <c r="N123" s="398"/>
      <c r="O123" s="398"/>
      <c r="P123" s="398"/>
      <c r="Q123" s="398"/>
      <c r="R123" s="398"/>
      <c r="S123" s="398"/>
      <c r="T123" s="398"/>
      <c r="U123" s="398"/>
      <c r="V123" s="398"/>
      <c r="W123" s="398"/>
      <c r="X123" s="398"/>
      <c r="Y123" s="398"/>
      <c r="Z123" s="398"/>
      <c r="AA123" s="398"/>
      <c r="AB123" s="398"/>
      <c r="AC123" s="398"/>
      <c r="AD123" s="398"/>
      <c r="AE123" s="398"/>
      <c r="AF123" s="398"/>
      <c r="AG123" s="398"/>
      <c r="AH123" s="398"/>
      <c r="AI123" s="398"/>
      <c r="AJ123" s="398"/>
      <c r="AK123" s="398"/>
      <c r="AL123" s="398"/>
      <c r="AM123" s="398"/>
      <c r="AN123" s="398"/>
      <c r="AO123" s="398"/>
      <c r="AP123" s="398"/>
      <c r="AQ123" s="398"/>
      <c r="AR123" s="398"/>
      <c r="AS123" s="398"/>
      <c r="AT123" s="398"/>
      <c r="AV123" s="395">
        <f t="shared" si="60"/>
        <v>0</v>
      </c>
      <c r="AW123" s="395">
        <f t="shared" si="61"/>
        <v>0</v>
      </c>
      <c r="AX123" s="395">
        <f t="shared" si="62"/>
        <v>0</v>
      </c>
      <c r="AY123" s="395">
        <f t="shared" si="63"/>
        <v>0</v>
      </c>
      <c r="AZ123" s="395">
        <f t="shared" si="64"/>
        <v>0</v>
      </c>
      <c r="BA123" s="395">
        <f t="shared" si="65"/>
        <v>0</v>
      </c>
      <c r="BB123" s="395">
        <f t="shared" si="66"/>
        <v>0</v>
      </c>
      <c r="BC123" s="395">
        <f t="shared" si="67"/>
        <v>0</v>
      </c>
      <c r="BD123" s="396">
        <f t="shared" si="68"/>
        <v>0</v>
      </c>
      <c r="BE123" s="395">
        <f t="shared" si="69"/>
        <v>0</v>
      </c>
      <c r="BF123" s="54">
        <f t="shared" si="59"/>
        <v>0</v>
      </c>
    </row>
    <row r="124" spans="1:58" x14ac:dyDescent="0.25">
      <c r="A124" s="401">
        <v>121</v>
      </c>
      <c r="B124" s="397" t="str">
        <f>METAS!B120</f>
        <v>PORCENTAJE DE NIÑOS MENORES DE 12 MESES DE EDAD CON ANEMIA</v>
      </c>
      <c r="C124" s="390" t="str">
        <f>METAS!D120</f>
        <v>NUTRICIÓN</v>
      </c>
      <c r="D124" s="398"/>
      <c r="E124" s="398"/>
      <c r="F124" s="398"/>
      <c r="G124" s="398"/>
      <c r="H124" s="398"/>
      <c r="I124" s="398"/>
      <c r="J124" s="398"/>
      <c r="K124" s="398"/>
      <c r="L124" s="398"/>
      <c r="M124" s="398"/>
      <c r="N124" s="398"/>
      <c r="O124" s="398"/>
      <c r="P124" s="398"/>
      <c r="Q124" s="398"/>
      <c r="R124" s="398"/>
      <c r="S124" s="398"/>
      <c r="T124" s="398"/>
      <c r="U124" s="398"/>
      <c r="V124" s="398"/>
      <c r="W124" s="398"/>
      <c r="X124" s="398"/>
      <c r="Y124" s="398"/>
      <c r="Z124" s="398"/>
      <c r="AA124" s="398"/>
      <c r="AB124" s="398"/>
      <c r="AC124" s="398"/>
      <c r="AD124" s="398"/>
      <c r="AE124" s="398"/>
      <c r="AF124" s="398"/>
      <c r="AG124" s="398"/>
      <c r="AH124" s="398"/>
      <c r="AI124" s="398"/>
      <c r="AJ124" s="398"/>
      <c r="AK124" s="398"/>
      <c r="AL124" s="398"/>
      <c r="AM124" s="398"/>
      <c r="AN124" s="398"/>
      <c r="AO124" s="398"/>
      <c r="AP124" s="398"/>
      <c r="AQ124" s="398"/>
      <c r="AR124" s="398"/>
      <c r="AS124" s="398"/>
      <c r="AT124" s="398"/>
      <c r="AV124" s="395">
        <f t="shared" si="60"/>
        <v>0</v>
      </c>
      <c r="AW124" s="395">
        <f t="shared" si="61"/>
        <v>0</v>
      </c>
      <c r="AX124" s="395">
        <f t="shared" si="62"/>
        <v>0</v>
      </c>
      <c r="AY124" s="395">
        <f t="shared" si="63"/>
        <v>0</v>
      </c>
      <c r="AZ124" s="395">
        <f t="shared" si="64"/>
        <v>0</v>
      </c>
      <c r="BA124" s="395">
        <f t="shared" si="65"/>
        <v>0</v>
      </c>
      <c r="BB124" s="395">
        <f t="shared" si="66"/>
        <v>0</v>
      </c>
      <c r="BC124" s="395">
        <f t="shared" si="67"/>
        <v>0</v>
      </c>
      <c r="BD124" s="396">
        <f t="shared" si="68"/>
        <v>0</v>
      </c>
      <c r="BE124" s="395">
        <f t="shared" si="69"/>
        <v>0</v>
      </c>
      <c r="BF124" s="54">
        <f t="shared" si="59"/>
        <v>0</v>
      </c>
    </row>
    <row r="125" spans="1:58" x14ac:dyDescent="0.25">
      <c r="A125" s="401">
        <v>122</v>
      </c>
      <c r="B125" s="397" t="str">
        <f>METAS!B121</f>
        <v>PORCENTAJE DE NIÑOS DE 1 AÑO CON ANEMIA</v>
      </c>
      <c r="C125" s="390" t="str">
        <f>METAS!D121</f>
        <v>NUTRICIÓN</v>
      </c>
      <c r="D125" s="398"/>
      <c r="E125" s="398"/>
      <c r="F125" s="398"/>
      <c r="G125" s="398"/>
      <c r="H125" s="398"/>
      <c r="I125" s="398"/>
      <c r="J125" s="398"/>
      <c r="K125" s="398"/>
      <c r="L125" s="398"/>
      <c r="M125" s="398"/>
      <c r="N125" s="398"/>
      <c r="O125" s="398"/>
      <c r="P125" s="398"/>
      <c r="Q125" s="398"/>
      <c r="R125" s="398"/>
      <c r="S125" s="398"/>
      <c r="T125" s="398"/>
      <c r="U125" s="398"/>
      <c r="V125" s="398"/>
      <c r="W125" s="398"/>
      <c r="X125" s="398"/>
      <c r="Y125" s="398"/>
      <c r="Z125" s="398"/>
      <c r="AA125" s="398"/>
      <c r="AB125" s="398"/>
      <c r="AC125" s="398"/>
      <c r="AD125" s="398"/>
      <c r="AE125" s="398"/>
      <c r="AF125" s="398"/>
      <c r="AG125" s="398"/>
      <c r="AH125" s="398"/>
      <c r="AI125" s="398"/>
      <c r="AJ125" s="398"/>
      <c r="AK125" s="398"/>
      <c r="AL125" s="398"/>
      <c r="AM125" s="398"/>
      <c r="AN125" s="398"/>
      <c r="AO125" s="398"/>
      <c r="AP125" s="398"/>
      <c r="AQ125" s="398"/>
      <c r="AR125" s="398"/>
      <c r="AS125" s="398"/>
      <c r="AT125" s="398"/>
      <c r="AV125" s="395">
        <f t="shared" si="60"/>
        <v>0</v>
      </c>
      <c r="AW125" s="395">
        <f t="shared" si="61"/>
        <v>0</v>
      </c>
      <c r="AX125" s="395">
        <f t="shared" si="62"/>
        <v>0</v>
      </c>
      <c r="AY125" s="395">
        <f t="shared" si="63"/>
        <v>0</v>
      </c>
      <c r="AZ125" s="395">
        <f t="shared" si="64"/>
        <v>0</v>
      </c>
      <c r="BA125" s="395">
        <f t="shared" si="65"/>
        <v>0</v>
      </c>
      <c r="BB125" s="395">
        <f t="shared" si="66"/>
        <v>0</v>
      </c>
      <c r="BC125" s="395">
        <f t="shared" si="67"/>
        <v>0</v>
      </c>
      <c r="BD125" s="396">
        <f t="shared" si="68"/>
        <v>0</v>
      </c>
      <c r="BE125" s="395">
        <f t="shared" si="69"/>
        <v>0</v>
      </c>
      <c r="BF125" s="54">
        <f t="shared" si="59"/>
        <v>0</v>
      </c>
    </row>
    <row r="126" spans="1:58" x14ac:dyDescent="0.25">
      <c r="A126" s="401">
        <v>123</v>
      </c>
      <c r="B126" s="397" t="str">
        <f>METAS!B122</f>
        <v>PORCENTAJE DE NIÑOS  DE 2 AÑOS CON ANEMIA</v>
      </c>
      <c r="C126" s="390" t="str">
        <f>METAS!D122</f>
        <v>NUTRICIÓN</v>
      </c>
      <c r="D126" s="398"/>
      <c r="E126" s="398"/>
      <c r="F126" s="398"/>
      <c r="G126" s="398"/>
      <c r="H126" s="398"/>
      <c r="I126" s="398"/>
      <c r="J126" s="398"/>
      <c r="K126" s="398"/>
      <c r="L126" s="398"/>
      <c r="M126" s="398"/>
      <c r="N126" s="398"/>
      <c r="O126" s="398"/>
      <c r="P126" s="398"/>
      <c r="Q126" s="398"/>
      <c r="R126" s="398"/>
      <c r="S126" s="398"/>
      <c r="T126" s="398"/>
      <c r="U126" s="398"/>
      <c r="V126" s="398"/>
      <c r="W126" s="398"/>
      <c r="X126" s="398"/>
      <c r="Y126" s="398"/>
      <c r="Z126" s="398"/>
      <c r="AA126" s="398"/>
      <c r="AB126" s="398"/>
      <c r="AC126" s="398"/>
      <c r="AD126" s="398"/>
      <c r="AE126" s="398"/>
      <c r="AF126" s="398"/>
      <c r="AG126" s="398"/>
      <c r="AH126" s="398"/>
      <c r="AI126" s="398"/>
      <c r="AJ126" s="398"/>
      <c r="AK126" s="398"/>
      <c r="AL126" s="398"/>
      <c r="AM126" s="398"/>
      <c r="AN126" s="398"/>
      <c r="AO126" s="398"/>
      <c r="AP126" s="398"/>
      <c r="AQ126" s="398"/>
      <c r="AR126" s="398"/>
      <c r="AS126" s="398"/>
      <c r="AT126" s="398"/>
      <c r="AV126" s="395">
        <f t="shared" si="60"/>
        <v>0</v>
      </c>
      <c r="AW126" s="395">
        <f t="shared" si="61"/>
        <v>0</v>
      </c>
      <c r="AX126" s="395">
        <f t="shared" si="62"/>
        <v>0</v>
      </c>
      <c r="AY126" s="395">
        <f t="shared" si="63"/>
        <v>0</v>
      </c>
      <c r="AZ126" s="395">
        <f t="shared" si="64"/>
        <v>0</v>
      </c>
      <c r="BA126" s="395">
        <f t="shared" si="65"/>
        <v>0</v>
      </c>
      <c r="BB126" s="395">
        <f t="shared" si="66"/>
        <v>0</v>
      </c>
      <c r="BC126" s="395">
        <f t="shared" si="67"/>
        <v>0</v>
      </c>
      <c r="BD126" s="396">
        <f t="shared" si="68"/>
        <v>0</v>
      </c>
      <c r="BE126" s="395">
        <f t="shared" si="69"/>
        <v>0</v>
      </c>
      <c r="BF126" s="54">
        <f t="shared" si="59"/>
        <v>0</v>
      </c>
    </row>
    <row r="127" spans="1:58" x14ac:dyDescent="0.25">
      <c r="A127" s="401">
        <v>124</v>
      </c>
      <c r="B127" s="397" t="str">
        <f>METAS!B123</f>
        <v>PORCENTAJE DE NIÑOS MENORES DE 36 MESES DE EDAD CON ANEMIA</v>
      </c>
      <c r="C127" s="390" t="str">
        <f>METAS!D123</f>
        <v>NUTRICIÓN</v>
      </c>
      <c r="D127" s="398"/>
      <c r="E127" s="398"/>
      <c r="F127" s="398"/>
      <c r="G127" s="398"/>
      <c r="H127" s="398"/>
      <c r="I127" s="398"/>
      <c r="J127" s="398"/>
      <c r="K127" s="398"/>
      <c r="L127" s="398"/>
      <c r="M127" s="398"/>
      <c r="N127" s="398"/>
      <c r="O127" s="398"/>
      <c r="P127" s="398"/>
      <c r="Q127" s="398"/>
      <c r="R127" s="398"/>
      <c r="S127" s="398"/>
      <c r="T127" s="398"/>
      <c r="U127" s="398"/>
      <c r="V127" s="398"/>
      <c r="W127" s="398"/>
      <c r="X127" s="398"/>
      <c r="Y127" s="398"/>
      <c r="Z127" s="398"/>
      <c r="AA127" s="398"/>
      <c r="AB127" s="398"/>
      <c r="AC127" s="398"/>
      <c r="AD127" s="398"/>
      <c r="AE127" s="398"/>
      <c r="AF127" s="398"/>
      <c r="AG127" s="398"/>
      <c r="AH127" s="398"/>
      <c r="AI127" s="398"/>
      <c r="AJ127" s="398"/>
      <c r="AK127" s="398"/>
      <c r="AL127" s="398"/>
      <c r="AM127" s="398"/>
      <c r="AN127" s="398"/>
      <c r="AO127" s="398"/>
      <c r="AP127" s="398"/>
      <c r="AQ127" s="398"/>
      <c r="AR127" s="398"/>
      <c r="AS127" s="398"/>
      <c r="AT127" s="398"/>
      <c r="AU127" s="398">
        <v>0</v>
      </c>
      <c r="AV127" s="395">
        <f t="shared" si="60"/>
        <v>0</v>
      </c>
      <c r="AW127" s="395">
        <f t="shared" si="61"/>
        <v>0</v>
      </c>
      <c r="AX127" s="395">
        <f t="shared" si="62"/>
        <v>0</v>
      </c>
      <c r="AY127" s="395">
        <f t="shared" si="63"/>
        <v>0</v>
      </c>
      <c r="AZ127" s="395">
        <f t="shared" si="64"/>
        <v>0</v>
      </c>
      <c r="BA127" s="395">
        <f t="shared" si="65"/>
        <v>0</v>
      </c>
      <c r="BB127" s="395">
        <f t="shared" si="66"/>
        <v>0</v>
      </c>
      <c r="BC127" s="395">
        <f t="shared" si="67"/>
        <v>0</v>
      </c>
      <c r="BD127" s="396">
        <f t="shared" si="68"/>
        <v>0</v>
      </c>
      <c r="BE127" s="395">
        <f t="shared" si="69"/>
        <v>0</v>
      </c>
      <c r="BF127" s="54">
        <f t="shared" si="59"/>
        <v>0</v>
      </c>
    </row>
    <row r="128" spans="1:58" x14ac:dyDescent="0.25">
      <c r="A128" s="401">
        <v>125</v>
      </c>
      <c r="B128" s="397" t="str">
        <f>METAS!B124</f>
        <v>PORCENTAJE DE NIÑOS DE 6  A 11 MESES CON ANEMIA QUE HAN CUMPLIDO ESQUEMA COMPLETO TRATAMIENTO (TA)</v>
      </c>
      <c r="C128" s="390" t="str">
        <f>METAS!D124</f>
        <v>NUTRICIÓN</v>
      </c>
      <c r="D128" s="398"/>
      <c r="E128" s="398"/>
      <c r="F128" s="398"/>
      <c r="G128" s="398"/>
      <c r="H128" s="398"/>
      <c r="I128" s="398"/>
      <c r="J128" s="398"/>
      <c r="K128" s="398"/>
      <c r="L128" s="398"/>
      <c r="M128" s="398"/>
      <c r="N128" s="398"/>
      <c r="O128" s="398"/>
      <c r="P128" s="398"/>
      <c r="Q128" s="398"/>
      <c r="R128" s="398"/>
      <c r="S128" s="398"/>
      <c r="T128" s="398"/>
      <c r="U128" s="398"/>
      <c r="V128" s="398"/>
      <c r="W128" s="398"/>
      <c r="X128" s="398"/>
      <c r="Y128" s="398"/>
      <c r="Z128" s="398"/>
      <c r="AA128" s="398"/>
      <c r="AB128" s="398"/>
      <c r="AC128" s="398"/>
      <c r="AD128" s="398"/>
      <c r="AE128" s="398"/>
      <c r="AF128" s="398"/>
      <c r="AG128" s="398"/>
      <c r="AH128" s="398"/>
      <c r="AI128" s="398"/>
      <c r="AJ128" s="398"/>
      <c r="AK128" s="398"/>
      <c r="AL128" s="398"/>
      <c r="AM128" s="398"/>
      <c r="AN128" s="398"/>
      <c r="AO128" s="398"/>
      <c r="AP128" s="398"/>
      <c r="AQ128" s="398"/>
      <c r="AR128" s="398"/>
      <c r="AS128" s="398"/>
      <c r="AT128" s="398"/>
      <c r="AV128" s="395">
        <f t="shared" si="60"/>
        <v>0</v>
      </c>
      <c r="AW128" s="395">
        <f t="shared" si="61"/>
        <v>0</v>
      </c>
      <c r="AX128" s="395">
        <f t="shared" si="62"/>
        <v>0</v>
      </c>
      <c r="AY128" s="395">
        <f t="shared" si="63"/>
        <v>0</v>
      </c>
      <c r="AZ128" s="395">
        <f t="shared" si="64"/>
        <v>0</v>
      </c>
      <c r="BA128" s="395">
        <f t="shared" si="65"/>
        <v>0</v>
      </c>
      <c r="BB128" s="395">
        <f t="shared" si="66"/>
        <v>0</v>
      </c>
      <c r="BC128" s="395">
        <f t="shared" si="67"/>
        <v>0</v>
      </c>
      <c r="BD128" s="396">
        <f t="shared" si="68"/>
        <v>0</v>
      </c>
      <c r="BE128" s="395">
        <f t="shared" si="69"/>
        <v>0</v>
      </c>
      <c r="BF128" s="54">
        <f t="shared" ref="BF128:BF131" si="70">SUM(AV128:BE128)</f>
        <v>0</v>
      </c>
    </row>
    <row r="129" spans="1:58" x14ac:dyDescent="0.25">
      <c r="A129" s="401">
        <v>126</v>
      </c>
      <c r="B129" s="397" t="str">
        <f>METAS!B125</f>
        <v>PORCENTAJE DE NIÑOS DE 1 AÑO CON ANEMIA QUE HAN CUMPLIDO ESQUEMA COMPLETO DE TRATAMIENTO (TA)</v>
      </c>
      <c r="C129" s="390" t="str">
        <f>METAS!D125</f>
        <v>NUTRICIÓN</v>
      </c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98"/>
      <c r="S129" s="398"/>
      <c r="T129" s="398"/>
      <c r="U129" s="398"/>
      <c r="V129" s="398"/>
      <c r="W129" s="398"/>
      <c r="X129" s="398"/>
      <c r="Y129" s="398"/>
      <c r="Z129" s="398"/>
      <c r="AA129" s="398"/>
      <c r="AB129" s="398"/>
      <c r="AC129" s="398"/>
      <c r="AD129" s="398"/>
      <c r="AE129" s="398"/>
      <c r="AF129" s="398"/>
      <c r="AG129" s="398"/>
      <c r="AH129" s="398"/>
      <c r="AI129" s="398"/>
      <c r="AJ129" s="398"/>
      <c r="AK129" s="398"/>
      <c r="AL129" s="398"/>
      <c r="AM129" s="398"/>
      <c r="AN129" s="398"/>
      <c r="AO129" s="398"/>
      <c r="AP129" s="398"/>
      <c r="AQ129" s="398"/>
      <c r="AR129" s="398"/>
      <c r="AS129" s="398"/>
      <c r="AT129" s="398"/>
      <c r="AV129" s="395">
        <f t="shared" si="60"/>
        <v>0</v>
      </c>
      <c r="AW129" s="395">
        <f t="shared" si="61"/>
        <v>0</v>
      </c>
      <c r="AX129" s="395">
        <f t="shared" si="62"/>
        <v>0</v>
      </c>
      <c r="AY129" s="395">
        <f t="shared" si="63"/>
        <v>0</v>
      </c>
      <c r="AZ129" s="395">
        <f t="shared" si="64"/>
        <v>0</v>
      </c>
      <c r="BA129" s="395">
        <f t="shared" si="65"/>
        <v>0</v>
      </c>
      <c r="BB129" s="395">
        <f t="shared" si="66"/>
        <v>0</v>
      </c>
      <c r="BC129" s="395">
        <f t="shared" si="67"/>
        <v>0</v>
      </c>
      <c r="BD129" s="396">
        <f t="shared" si="68"/>
        <v>0</v>
      </c>
      <c r="BE129" s="395">
        <f t="shared" si="69"/>
        <v>0</v>
      </c>
      <c r="BF129" s="54">
        <f t="shared" si="70"/>
        <v>0</v>
      </c>
    </row>
    <row r="130" spans="1:58" x14ac:dyDescent="0.25">
      <c r="A130" s="401">
        <v>127</v>
      </c>
      <c r="B130" s="397" t="str">
        <f>METAS!B126</f>
        <v>PORCENTAJE DE NIÑOS  DE 2 AÑOS CON ANEMIA QUE HAN CUMPLIDO ESQUEMA COMPLETO DE TRATAMIENTO (TA)</v>
      </c>
      <c r="C130" s="390" t="str">
        <f>METAS!D126</f>
        <v>NUTRICIÓN</v>
      </c>
      <c r="D130" s="398"/>
      <c r="E130" s="398"/>
      <c r="F130" s="398"/>
      <c r="G130" s="398"/>
      <c r="H130" s="398"/>
      <c r="I130" s="398"/>
      <c r="J130" s="398"/>
      <c r="K130" s="398"/>
      <c r="L130" s="398"/>
      <c r="M130" s="398"/>
      <c r="N130" s="398"/>
      <c r="O130" s="398"/>
      <c r="P130" s="398"/>
      <c r="Q130" s="398"/>
      <c r="R130" s="398"/>
      <c r="S130" s="398"/>
      <c r="T130" s="398"/>
      <c r="U130" s="398"/>
      <c r="V130" s="398"/>
      <c r="W130" s="398"/>
      <c r="X130" s="398"/>
      <c r="Y130" s="398"/>
      <c r="Z130" s="398"/>
      <c r="AA130" s="398"/>
      <c r="AB130" s="398"/>
      <c r="AC130" s="398"/>
      <c r="AD130" s="398"/>
      <c r="AE130" s="398"/>
      <c r="AF130" s="398"/>
      <c r="AG130" s="398"/>
      <c r="AH130" s="398"/>
      <c r="AI130" s="398"/>
      <c r="AJ130" s="398"/>
      <c r="AK130" s="398"/>
      <c r="AL130" s="398"/>
      <c r="AM130" s="398"/>
      <c r="AN130" s="398"/>
      <c r="AO130" s="398"/>
      <c r="AP130" s="398"/>
      <c r="AQ130" s="398"/>
      <c r="AR130" s="398"/>
      <c r="AS130" s="398"/>
      <c r="AT130" s="398"/>
      <c r="AV130" s="395">
        <f t="shared" si="60"/>
        <v>0</v>
      </c>
      <c r="AW130" s="395">
        <f t="shared" si="61"/>
        <v>0</v>
      </c>
      <c r="AX130" s="395">
        <f t="shared" si="62"/>
        <v>0</v>
      </c>
      <c r="AY130" s="395">
        <f t="shared" si="63"/>
        <v>0</v>
      </c>
      <c r="AZ130" s="395">
        <f t="shared" si="64"/>
        <v>0</v>
      </c>
      <c r="BA130" s="395">
        <f t="shared" si="65"/>
        <v>0</v>
      </c>
      <c r="BB130" s="395">
        <f t="shared" si="66"/>
        <v>0</v>
      </c>
      <c r="BC130" s="395">
        <f t="shared" si="67"/>
        <v>0</v>
      </c>
      <c r="BD130" s="396">
        <f t="shared" si="68"/>
        <v>0</v>
      </c>
      <c r="BE130" s="395">
        <f t="shared" si="69"/>
        <v>0</v>
      </c>
      <c r="BF130" s="54">
        <f t="shared" si="70"/>
        <v>0</v>
      </c>
    </row>
    <row r="131" spans="1:58" x14ac:dyDescent="0.25">
      <c r="A131" s="401">
        <v>128</v>
      </c>
      <c r="B131" s="397" t="str">
        <f>METAS!B127</f>
        <v>PORCENTAJE DE NIÑOS MENORES DE 36 MESES CON ANEMIA, QUE HAN CUMPLIDO ESQUEMA COMPLETO TRATAMIENTO (TA)</v>
      </c>
      <c r="C131" s="390" t="str">
        <f>METAS!D127</f>
        <v>NUTRICIÓN</v>
      </c>
      <c r="D131" s="398"/>
      <c r="E131" s="398"/>
      <c r="F131" s="398"/>
      <c r="G131" s="398"/>
      <c r="H131" s="398"/>
      <c r="I131" s="398"/>
      <c r="J131" s="398"/>
      <c r="K131" s="398"/>
      <c r="L131" s="398"/>
      <c r="M131" s="398"/>
      <c r="N131" s="398"/>
      <c r="O131" s="398"/>
      <c r="P131" s="398"/>
      <c r="Q131" s="398"/>
      <c r="R131" s="398"/>
      <c r="S131" s="398"/>
      <c r="T131" s="398"/>
      <c r="U131" s="398"/>
      <c r="V131" s="398"/>
      <c r="W131" s="398"/>
      <c r="X131" s="398"/>
      <c r="Y131" s="398"/>
      <c r="Z131" s="398"/>
      <c r="AA131" s="398"/>
      <c r="AB131" s="398"/>
      <c r="AC131" s="398"/>
      <c r="AD131" s="398"/>
      <c r="AE131" s="398"/>
      <c r="AF131" s="398"/>
      <c r="AG131" s="398"/>
      <c r="AH131" s="398"/>
      <c r="AI131" s="398"/>
      <c r="AJ131" s="398"/>
      <c r="AK131" s="398"/>
      <c r="AL131" s="398"/>
      <c r="AM131" s="398"/>
      <c r="AN131" s="398"/>
      <c r="AO131" s="398"/>
      <c r="AP131" s="398"/>
      <c r="AQ131" s="398"/>
      <c r="AR131" s="398"/>
      <c r="AS131" s="398"/>
      <c r="AT131" s="398"/>
      <c r="AV131" s="395">
        <f t="shared" si="60"/>
        <v>0</v>
      </c>
      <c r="AW131" s="395">
        <f t="shared" si="61"/>
        <v>0</v>
      </c>
      <c r="AX131" s="395">
        <f t="shared" si="62"/>
        <v>0</v>
      </c>
      <c r="AY131" s="395">
        <f t="shared" si="63"/>
        <v>0</v>
      </c>
      <c r="AZ131" s="395">
        <f t="shared" si="64"/>
        <v>0</v>
      </c>
      <c r="BA131" s="395">
        <f t="shared" si="65"/>
        <v>0</v>
      </c>
      <c r="BB131" s="395">
        <f t="shared" si="66"/>
        <v>0</v>
      </c>
      <c r="BC131" s="395">
        <f t="shared" si="67"/>
        <v>0</v>
      </c>
      <c r="BD131" s="396">
        <f t="shared" si="68"/>
        <v>0</v>
      </c>
      <c r="BE131" s="395">
        <f t="shared" si="69"/>
        <v>0</v>
      </c>
      <c r="BF131" s="54">
        <f t="shared" si="70"/>
        <v>0</v>
      </c>
    </row>
    <row r="132" spans="1:58" x14ac:dyDescent="0.25">
      <c r="A132" s="401">
        <v>129</v>
      </c>
      <c r="B132" s="397" t="str">
        <f>METAS!B128</f>
        <v>PORCENTAJE DE NIÑOS MENORES DE 12 MESES DE EDAD QUE INICIAN SUPLEMENTO DE HIERRO Y OTROS MICRONUTRIENTES.</v>
      </c>
      <c r="C132" s="390" t="str">
        <f>METAS!D128</f>
        <v>NUTRICIÓN</v>
      </c>
      <c r="D132" s="398"/>
      <c r="E132" s="398"/>
      <c r="F132" s="398"/>
      <c r="G132" s="398"/>
      <c r="H132" s="398"/>
      <c r="I132" s="398"/>
      <c r="J132" s="398"/>
      <c r="K132" s="398"/>
      <c r="L132" s="398"/>
      <c r="M132" s="398"/>
      <c r="N132" s="398"/>
      <c r="O132" s="398"/>
      <c r="P132" s="398"/>
      <c r="Q132" s="398"/>
      <c r="R132" s="398"/>
      <c r="S132" s="398"/>
      <c r="T132" s="398"/>
      <c r="U132" s="398"/>
      <c r="V132" s="398"/>
      <c r="W132" s="398"/>
      <c r="X132" s="398"/>
      <c r="Y132" s="398"/>
      <c r="Z132" s="398"/>
      <c r="AA132" s="398"/>
      <c r="AB132" s="398"/>
      <c r="AC132" s="398"/>
      <c r="AD132" s="398"/>
      <c r="AE132" s="398"/>
      <c r="AF132" s="398"/>
      <c r="AG132" s="398"/>
      <c r="AH132" s="398"/>
      <c r="AI132" s="398"/>
      <c r="AJ132" s="398"/>
      <c r="AK132" s="398"/>
      <c r="AL132" s="398"/>
      <c r="AM132" s="398"/>
      <c r="AN132" s="398"/>
      <c r="AO132" s="398"/>
      <c r="AP132" s="398"/>
      <c r="AQ132" s="398"/>
      <c r="AR132" s="398"/>
      <c r="AS132" s="398"/>
      <c r="AT132" s="398"/>
      <c r="AV132" s="395">
        <f t="shared" si="60"/>
        <v>0</v>
      </c>
      <c r="AW132" s="395">
        <f t="shared" si="61"/>
        <v>0</v>
      </c>
      <c r="AX132" s="395">
        <f t="shared" si="62"/>
        <v>0</v>
      </c>
      <c r="AY132" s="395">
        <f t="shared" si="63"/>
        <v>0</v>
      </c>
      <c r="AZ132" s="395">
        <f t="shared" si="64"/>
        <v>0</v>
      </c>
      <c r="BA132" s="395">
        <f t="shared" si="65"/>
        <v>0</v>
      </c>
      <c r="BB132" s="395">
        <f t="shared" si="66"/>
        <v>0</v>
      </c>
      <c r="BC132" s="395">
        <f t="shared" si="67"/>
        <v>0</v>
      </c>
      <c r="BD132" s="396">
        <f t="shared" si="68"/>
        <v>0</v>
      </c>
      <c r="BE132" s="395">
        <f t="shared" si="69"/>
        <v>0</v>
      </c>
      <c r="BF132" s="54">
        <f t="shared" ref="BF132:BF134" si="71">SUM(AV132:BE132)</f>
        <v>0</v>
      </c>
    </row>
    <row r="133" spans="1:58" x14ac:dyDescent="0.25">
      <c r="A133" s="401">
        <v>130</v>
      </c>
      <c r="B133" s="397" t="str">
        <f>METAS!B129</f>
        <v xml:space="preserve">PORCENTAJE DE NIÑOS MENORES DE 12 MESES DE EDAD CON DOSAJE DE HEMOGLOBINA E INICIAN SUPLEMENTACION PREVENTIVA </v>
      </c>
      <c r="C133" s="390" t="str">
        <f>METAS!D129</f>
        <v>NUTRICIÓN</v>
      </c>
      <c r="D133" s="398"/>
      <c r="E133" s="398"/>
      <c r="F133" s="398"/>
      <c r="G133" s="398"/>
      <c r="H133" s="398"/>
      <c r="I133" s="398"/>
      <c r="J133" s="398"/>
      <c r="K133" s="398"/>
      <c r="L133" s="398"/>
      <c r="M133" s="398"/>
      <c r="N133" s="398"/>
      <c r="O133" s="398"/>
      <c r="P133" s="398"/>
      <c r="Q133" s="398"/>
      <c r="R133" s="398"/>
      <c r="S133" s="398"/>
      <c r="T133" s="398"/>
      <c r="U133" s="398"/>
      <c r="V133" s="398"/>
      <c r="W133" s="398"/>
      <c r="X133" s="398"/>
      <c r="Y133" s="398"/>
      <c r="Z133" s="398"/>
      <c r="AA133" s="398"/>
      <c r="AB133" s="398"/>
      <c r="AC133" s="398"/>
      <c r="AD133" s="398"/>
      <c r="AE133" s="398"/>
      <c r="AF133" s="398"/>
      <c r="AG133" s="398"/>
      <c r="AH133" s="398"/>
      <c r="AI133" s="398"/>
      <c r="AJ133" s="398"/>
      <c r="AK133" s="398"/>
      <c r="AL133" s="398"/>
      <c r="AM133" s="398"/>
      <c r="AN133" s="398"/>
      <c r="AO133" s="398"/>
      <c r="AP133" s="398"/>
      <c r="AQ133" s="398"/>
      <c r="AR133" s="398"/>
      <c r="AS133" s="398"/>
      <c r="AT133" s="398"/>
      <c r="AV133" s="395">
        <f t="shared" si="60"/>
        <v>0</v>
      </c>
      <c r="AW133" s="395">
        <f t="shared" si="61"/>
        <v>0</v>
      </c>
      <c r="AX133" s="395">
        <f t="shared" si="62"/>
        <v>0</v>
      </c>
      <c r="AY133" s="395">
        <f t="shared" si="63"/>
        <v>0</v>
      </c>
      <c r="AZ133" s="395">
        <f t="shared" si="64"/>
        <v>0</v>
      </c>
      <c r="BA133" s="395">
        <f t="shared" si="65"/>
        <v>0</v>
      </c>
      <c r="BB133" s="395">
        <f t="shared" si="66"/>
        <v>0</v>
      </c>
      <c r="BC133" s="395">
        <f t="shared" si="67"/>
        <v>0</v>
      </c>
      <c r="BD133" s="396">
        <f t="shared" si="68"/>
        <v>0</v>
      </c>
      <c r="BE133" s="395">
        <f t="shared" si="69"/>
        <v>0</v>
      </c>
      <c r="BF133" s="54">
        <f t="shared" si="71"/>
        <v>0</v>
      </c>
    </row>
    <row r="134" spans="1:58" x14ac:dyDescent="0.25">
      <c r="A134" s="401">
        <v>131</v>
      </c>
      <c r="B134" s="397" t="str">
        <f>METAS!B130</f>
        <v>PORCENTAJE DE NIÑOS MENORES DE 12 MESES DE EDAD CON ANEMIA  CON DOSAJE DE HEMOGLOBINA E INICIAN TRATAMIENTO</v>
      </c>
      <c r="C134" s="390" t="str">
        <f>METAS!D130</f>
        <v>NUTRICIÓN</v>
      </c>
      <c r="D134" s="398"/>
      <c r="E134" s="398"/>
      <c r="F134" s="398"/>
      <c r="G134" s="398"/>
      <c r="H134" s="398"/>
      <c r="I134" s="398"/>
      <c r="J134" s="398"/>
      <c r="K134" s="398"/>
      <c r="L134" s="398"/>
      <c r="M134" s="398"/>
      <c r="N134" s="398"/>
      <c r="O134" s="398"/>
      <c r="P134" s="398"/>
      <c r="Q134" s="398"/>
      <c r="R134" s="398"/>
      <c r="S134" s="398"/>
      <c r="T134" s="398"/>
      <c r="U134" s="398"/>
      <c r="V134" s="398"/>
      <c r="W134" s="398"/>
      <c r="X134" s="398"/>
      <c r="Y134" s="398"/>
      <c r="Z134" s="398"/>
      <c r="AA134" s="398"/>
      <c r="AB134" s="398"/>
      <c r="AC134" s="398"/>
      <c r="AD134" s="398"/>
      <c r="AE134" s="398"/>
      <c r="AF134" s="398"/>
      <c r="AG134" s="398"/>
      <c r="AH134" s="398"/>
      <c r="AI134" s="398"/>
      <c r="AJ134" s="398"/>
      <c r="AK134" s="398"/>
      <c r="AL134" s="398"/>
      <c r="AM134" s="398"/>
      <c r="AN134" s="398"/>
      <c r="AO134" s="398"/>
      <c r="AP134" s="398"/>
      <c r="AQ134" s="398"/>
      <c r="AR134" s="398"/>
      <c r="AS134" s="398"/>
      <c r="AT134" s="398"/>
      <c r="AV134" s="395">
        <f t="shared" si="60"/>
        <v>0</v>
      </c>
      <c r="AW134" s="395">
        <f t="shared" si="61"/>
        <v>0</v>
      </c>
      <c r="AX134" s="395">
        <f t="shared" si="62"/>
        <v>0</v>
      </c>
      <c r="AY134" s="395">
        <f t="shared" si="63"/>
        <v>0</v>
      </c>
      <c r="AZ134" s="395">
        <f t="shared" si="64"/>
        <v>0</v>
      </c>
      <c r="BA134" s="395">
        <f t="shared" si="65"/>
        <v>0</v>
      </c>
      <c r="BB134" s="395">
        <f t="shared" si="66"/>
        <v>0</v>
      </c>
      <c r="BC134" s="395">
        <f t="shared" si="67"/>
        <v>0</v>
      </c>
      <c r="BD134" s="396">
        <f t="shared" si="68"/>
        <v>0</v>
      </c>
      <c r="BE134" s="395">
        <f t="shared" si="69"/>
        <v>0</v>
      </c>
      <c r="BF134" s="54">
        <f t="shared" si="71"/>
        <v>0</v>
      </c>
    </row>
    <row r="135" spans="1:58" x14ac:dyDescent="0.25">
      <c r="A135" s="401">
        <v>132</v>
      </c>
      <c r="B135" s="285" t="str">
        <f>METAS!B131</f>
        <v>PORCENTAJE DE ATENCION DE PERSONAS MORDIDAS</v>
      </c>
      <c r="C135" s="286" t="str">
        <f>METAS!D131</f>
        <v>ZOONOSIS</v>
      </c>
      <c r="D135" s="442"/>
      <c r="E135" s="442"/>
      <c r="F135" s="442"/>
      <c r="G135" s="442"/>
      <c r="H135" s="442"/>
      <c r="I135" s="442"/>
      <c r="J135" s="442"/>
      <c r="K135" s="442"/>
      <c r="L135" s="442"/>
      <c r="M135" s="442"/>
      <c r="N135" s="442"/>
      <c r="O135" s="442"/>
      <c r="P135" s="442"/>
      <c r="Q135" s="442"/>
      <c r="R135" s="442"/>
      <c r="S135" s="442"/>
      <c r="T135" s="442"/>
      <c r="U135" s="442"/>
      <c r="V135" s="442"/>
      <c r="W135" s="442"/>
      <c r="X135" s="442"/>
      <c r="Y135" s="442"/>
      <c r="Z135" s="442"/>
      <c r="AA135" s="442"/>
      <c r="AB135" s="442"/>
      <c r="AC135" s="442"/>
      <c r="AD135" s="442"/>
      <c r="AE135" s="442"/>
      <c r="AF135" s="442"/>
      <c r="AG135" s="442"/>
      <c r="AH135" s="442"/>
      <c r="AI135" s="442"/>
      <c r="AJ135" s="442"/>
      <c r="AK135" s="442"/>
      <c r="AL135" s="442"/>
      <c r="AM135" s="442"/>
      <c r="AN135" s="442"/>
      <c r="AO135" s="442"/>
      <c r="AP135" s="442"/>
      <c r="AQ135" s="442"/>
      <c r="AR135" s="442"/>
      <c r="AS135" s="442"/>
      <c r="AT135" s="442"/>
      <c r="AV135" s="440">
        <f t="shared" ref="AV135:AV142" si="72">SUM(D135)</f>
        <v>0</v>
      </c>
      <c r="AW135" s="440">
        <f t="shared" ref="AW135:AW142" si="73">+E135</f>
        <v>0</v>
      </c>
      <c r="AX135" s="440">
        <f t="shared" ref="AX135:AX142" si="74">+SUM(G135:P135)</f>
        <v>0</v>
      </c>
      <c r="AY135" s="440">
        <f t="shared" ref="AY135:AY142" si="75">+SUM(Q135:S135)</f>
        <v>0</v>
      </c>
      <c r="AZ135" s="440">
        <f t="shared" ref="AZ135:AZ142" si="76">+SUM(T135:W135)</f>
        <v>0</v>
      </c>
      <c r="BA135" s="440">
        <f t="shared" ref="BA135:BA142" si="77">+SUM(X135:AC135)</f>
        <v>0</v>
      </c>
      <c r="BB135" s="440">
        <f t="shared" ref="BB135:BB142" si="78">+SUM(AD135:AH135)</f>
        <v>0</v>
      </c>
      <c r="BC135" s="440">
        <f t="shared" ref="BC135:BC142" si="79">+SUM(AJ135:AL135)</f>
        <v>0</v>
      </c>
      <c r="BD135" s="441">
        <f t="shared" ref="BD135:BD142" si="80">+SUM(AM135:AP135)</f>
        <v>0</v>
      </c>
      <c r="BE135" s="440">
        <f t="shared" ref="BE135:BE142" si="81">+SUM(AQ135:AT135)</f>
        <v>0</v>
      </c>
      <c r="BF135" s="54">
        <f t="shared" ref="BF135:BF142" si="82">SUM(AV135:BE135)</f>
        <v>0</v>
      </c>
    </row>
    <row r="136" spans="1:58" x14ac:dyDescent="0.25">
      <c r="A136" s="401">
        <v>133</v>
      </c>
      <c r="B136" s="285" t="str">
        <f>METAS!B132</f>
        <v>PORCENTAJE DE PERSONAS MORDIDAS CONTROLADAS</v>
      </c>
      <c r="C136" s="286" t="str">
        <f>METAS!D132</f>
        <v>ZOONOSIS</v>
      </c>
      <c r="D136" s="442"/>
      <c r="E136" s="442"/>
      <c r="F136" s="442"/>
      <c r="G136" s="442"/>
      <c r="H136" s="442"/>
      <c r="I136" s="442"/>
      <c r="J136" s="442"/>
      <c r="K136" s="442"/>
      <c r="L136" s="442"/>
      <c r="M136" s="442"/>
      <c r="N136" s="442"/>
      <c r="O136" s="442"/>
      <c r="P136" s="442"/>
      <c r="Q136" s="442"/>
      <c r="R136" s="442"/>
      <c r="S136" s="442"/>
      <c r="T136" s="442"/>
      <c r="U136" s="442"/>
      <c r="V136" s="442"/>
      <c r="W136" s="442"/>
      <c r="X136" s="442"/>
      <c r="Y136" s="442"/>
      <c r="Z136" s="442"/>
      <c r="AA136" s="442"/>
      <c r="AB136" s="442"/>
      <c r="AC136" s="442"/>
      <c r="AD136" s="442"/>
      <c r="AE136" s="442"/>
      <c r="AF136" s="442"/>
      <c r="AG136" s="442"/>
      <c r="AH136" s="442"/>
      <c r="AI136" s="442"/>
      <c r="AJ136" s="442"/>
      <c r="AK136" s="442"/>
      <c r="AL136" s="442"/>
      <c r="AM136" s="442"/>
      <c r="AN136" s="442"/>
      <c r="AO136" s="442"/>
      <c r="AP136" s="442"/>
      <c r="AQ136" s="442"/>
      <c r="AR136" s="442"/>
      <c r="AS136" s="442"/>
      <c r="AT136" s="442"/>
      <c r="AV136" s="440">
        <f t="shared" si="72"/>
        <v>0</v>
      </c>
      <c r="AW136" s="440">
        <f t="shared" si="73"/>
        <v>0</v>
      </c>
      <c r="AX136" s="440">
        <f t="shared" si="74"/>
        <v>0</v>
      </c>
      <c r="AY136" s="440">
        <f t="shared" si="75"/>
        <v>0</v>
      </c>
      <c r="AZ136" s="440">
        <f t="shared" si="76"/>
        <v>0</v>
      </c>
      <c r="BA136" s="440">
        <f t="shared" si="77"/>
        <v>0</v>
      </c>
      <c r="BB136" s="440">
        <f t="shared" si="78"/>
        <v>0</v>
      </c>
      <c r="BC136" s="440">
        <f t="shared" si="79"/>
        <v>0</v>
      </c>
      <c r="BD136" s="441">
        <f t="shared" si="80"/>
        <v>0</v>
      </c>
      <c r="BE136" s="440">
        <f t="shared" si="81"/>
        <v>0</v>
      </c>
      <c r="BF136" s="54">
        <f t="shared" si="82"/>
        <v>0</v>
      </c>
    </row>
    <row r="137" spans="1:58" x14ac:dyDescent="0.25">
      <c r="A137" s="401">
        <v>134</v>
      </c>
      <c r="B137" s="285" t="str">
        <f>METAS!B133</f>
        <v xml:space="preserve">PORCENTAJE DE PERSONAS MORDIDAS QUE INICIAN TRATAMIENTO CON VACUNA ANTIRRABICA </v>
      </c>
      <c r="C137" s="286" t="str">
        <f>METAS!D133</f>
        <v>ZOONOSIS</v>
      </c>
      <c r="D137" s="442"/>
      <c r="E137" s="442"/>
      <c r="F137" s="442"/>
      <c r="G137" s="442"/>
      <c r="H137" s="442"/>
      <c r="I137" s="442"/>
      <c r="J137" s="442"/>
      <c r="K137" s="442"/>
      <c r="L137" s="442"/>
      <c r="M137" s="442"/>
      <c r="N137" s="442"/>
      <c r="O137" s="442"/>
      <c r="P137" s="442"/>
      <c r="Q137" s="442"/>
      <c r="R137" s="442"/>
      <c r="S137" s="442"/>
      <c r="T137" s="442"/>
      <c r="U137" s="442"/>
      <c r="V137" s="442"/>
      <c r="W137" s="442"/>
      <c r="X137" s="442"/>
      <c r="Y137" s="442"/>
      <c r="Z137" s="442"/>
      <c r="AA137" s="442"/>
      <c r="AB137" s="442"/>
      <c r="AC137" s="442"/>
      <c r="AD137" s="442"/>
      <c r="AE137" s="442"/>
      <c r="AF137" s="442"/>
      <c r="AG137" s="442"/>
      <c r="AH137" s="442"/>
      <c r="AI137" s="442"/>
      <c r="AJ137" s="442"/>
      <c r="AK137" s="442"/>
      <c r="AL137" s="442"/>
      <c r="AM137" s="442"/>
      <c r="AN137" s="442"/>
      <c r="AO137" s="442"/>
      <c r="AP137" s="442"/>
      <c r="AQ137" s="442"/>
      <c r="AR137" s="442"/>
      <c r="AS137" s="442"/>
      <c r="AT137" s="442"/>
      <c r="AV137" s="440">
        <f t="shared" si="72"/>
        <v>0</v>
      </c>
      <c r="AW137" s="440">
        <f t="shared" si="73"/>
        <v>0</v>
      </c>
      <c r="AX137" s="440">
        <f t="shared" si="74"/>
        <v>0</v>
      </c>
      <c r="AY137" s="440">
        <f t="shared" si="75"/>
        <v>0</v>
      </c>
      <c r="AZ137" s="440">
        <f t="shared" si="76"/>
        <v>0</v>
      </c>
      <c r="BA137" s="440">
        <f t="shared" si="77"/>
        <v>0</v>
      </c>
      <c r="BB137" s="440">
        <f t="shared" si="78"/>
        <v>0</v>
      </c>
      <c r="BC137" s="440">
        <f t="shared" si="79"/>
        <v>0</v>
      </c>
      <c r="BD137" s="441">
        <f t="shared" si="80"/>
        <v>0</v>
      </c>
      <c r="BE137" s="440">
        <f t="shared" si="81"/>
        <v>0</v>
      </c>
      <c r="BF137" s="54">
        <f t="shared" si="82"/>
        <v>0</v>
      </c>
    </row>
    <row r="138" spans="1:58" x14ac:dyDescent="0.25">
      <c r="A138" s="401">
        <v>135</v>
      </c>
      <c r="B138" s="285" t="str">
        <f>METAS!B134</f>
        <v>PORCENTAJE DE MUESTRAS CANINAS REMITIDAS AL LABORATORIO</v>
      </c>
      <c r="C138" s="286" t="str">
        <f>METAS!D134</f>
        <v>ZOONOSIS</v>
      </c>
      <c r="D138" s="442"/>
      <c r="E138" s="442"/>
      <c r="F138" s="442"/>
      <c r="G138" s="442"/>
      <c r="H138" s="442"/>
      <c r="I138" s="442"/>
      <c r="J138" s="442"/>
      <c r="K138" s="442"/>
      <c r="L138" s="442"/>
      <c r="M138" s="442"/>
      <c r="N138" s="442"/>
      <c r="O138" s="442"/>
      <c r="P138" s="442"/>
      <c r="Q138" s="442"/>
      <c r="R138" s="442"/>
      <c r="S138" s="442"/>
      <c r="T138" s="442"/>
      <c r="U138" s="442"/>
      <c r="V138" s="442"/>
      <c r="W138" s="442"/>
      <c r="X138" s="442"/>
      <c r="Y138" s="442"/>
      <c r="Z138" s="442"/>
      <c r="AA138" s="442"/>
      <c r="AB138" s="442"/>
      <c r="AC138" s="442"/>
      <c r="AD138" s="442"/>
      <c r="AE138" s="442"/>
      <c r="AF138" s="442"/>
      <c r="AG138" s="442"/>
      <c r="AH138" s="442"/>
      <c r="AI138" s="442"/>
      <c r="AJ138" s="442"/>
      <c r="AK138" s="442"/>
      <c r="AL138" s="442"/>
      <c r="AM138" s="442"/>
      <c r="AN138" s="442"/>
      <c r="AO138" s="442"/>
      <c r="AP138" s="442"/>
      <c r="AQ138" s="442"/>
      <c r="AR138" s="442"/>
      <c r="AS138" s="442"/>
      <c r="AT138" s="442"/>
      <c r="AV138" s="440">
        <f t="shared" si="72"/>
        <v>0</v>
      </c>
      <c r="AW138" s="440">
        <f t="shared" si="73"/>
        <v>0</v>
      </c>
      <c r="AX138" s="440">
        <f t="shared" si="74"/>
        <v>0</v>
      </c>
      <c r="AY138" s="440">
        <f t="shared" si="75"/>
        <v>0</v>
      </c>
      <c r="AZ138" s="440">
        <f t="shared" si="76"/>
        <v>0</v>
      </c>
      <c r="BA138" s="440">
        <f t="shared" si="77"/>
        <v>0</v>
      </c>
      <c r="BB138" s="440">
        <f t="shared" si="78"/>
        <v>0</v>
      </c>
      <c r="BC138" s="440">
        <f t="shared" si="79"/>
        <v>0</v>
      </c>
      <c r="BD138" s="441">
        <f t="shared" si="80"/>
        <v>0</v>
      </c>
      <c r="BE138" s="440">
        <f t="shared" si="81"/>
        <v>0</v>
      </c>
      <c r="BF138" s="54">
        <f t="shared" si="82"/>
        <v>0</v>
      </c>
    </row>
    <row r="139" spans="1:58" x14ac:dyDescent="0.25">
      <c r="A139" s="401">
        <v>136</v>
      </c>
      <c r="B139" s="285" t="str">
        <f>METAS!B135</f>
        <v>PORCENTAJE DE CANES VACUNADOS</v>
      </c>
      <c r="C139" s="286" t="str">
        <f>METAS!D135</f>
        <v>ZOONOSIS</v>
      </c>
      <c r="D139" s="442"/>
      <c r="E139" s="442"/>
      <c r="F139" s="442"/>
      <c r="G139" s="442"/>
      <c r="H139" s="442"/>
      <c r="I139" s="442"/>
      <c r="J139" s="442"/>
      <c r="K139" s="442"/>
      <c r="L139" s="442"/>
      <c r="M139" s="442"/>
      <c r="N139" s="442"/>
      <c r="O139" s="442"/>
      <c r="P139" s="442"/>
      <c r="Q139" s="442"/>
      <c r="R139" s="442"/>
      <c r="S139" s="442"/>
      <c r="T139" s="442"/>
      <c r="U139" s="442"/>
      <c r="V139" s="442"/>
      <c r="W139" s="442"/>
      <c r="X139" s="442"/>
      <c r="Y139" s="442"/>
      <c r="Z139" s="442"/>
      <c r="AA139" s="442"/>
      <c r="AB139" s="442"/>
      <c r="AC139" s="442"/>
      <c r="AD139" s="442"/>
      <c r="AE139" s="442"/>
      <c r="AF139" s="442"/>
      <c r="AG139" s="442"/>
      <c r="AH139" s="442"/>
      <c r="AI139" s="442"/>
      <c r="AJ139" s="442"/>
      <c r="AK139" s="442"/>
      <c r="AL139" s="442"/>
      <c r="AM139" s="442"/>
      <c r="AN139" s="442"/>
      <c r="AO139" s="442"/>
      <c r="AP139" s="442"/>
      <c r="AQ139" s="442"/>
      <c r="AR139" s="442"/>
      <c r="AS139" s="442"/>
      <c r="AT139" s="442"/>
      <c r="AV139" s="440">
        <f t="shared" si="72"/>
        <v>0</v>
      </c>
      <c r="AW139" s="440">
        <f t="shared" si="73"/>
        <v>0</v>
      </c>
      <c r="AX139" s="440">
        <f t="shared" si="74"/>
        <v>0</v>
      </c>
      <c r="AY139" s="440">
        <f t="shared" si="75"/>
        <v>0</v>
      </c>
      <c r="AZ139" s="440">
        <f t="shared" si="76"/>
        <v>0</v>
      </c>
      <c r="BA139" s="440">
        <f t="shared" si="77"/>
        <v>0</v>
      </c>
      <c r="BB139" s="440">
        <f t="shared" si="78"/>
        <v>0</v>
      </c>
      <c r="BC139" s="440">
        <f t="shared" si="79"/>
        <v>0</v>
      </c>
      <c r="BD139" s="441">
        <f t="shared" si="80"/>
        <v>0</v>
      </c>
      <c r="BE139" s="440">
        <f t="shared" si="81"/>
        <v>0</v>
      </c>
      <c r="BF139" s="54">
        <f t="shared" si="82"/>
        <v>0</v>
      </c>
    </row>
    <row r="140" spans="1:58" x14ac:dyDescent="0.25">
      <c r="A140" s="401">
        <v>137</v>
      </c>
      <c r="B140" s="285" t="str">
        <f>METAS!B136</f>
        <v>PORCENTAJE DE MUESTRAS POSITIVAS DE MURCIELAGOS HEMATOFAGOS</v>
      </c>
      <c r="C140" s="286" t="str">
        <f>METAS!D136</f>
        <v>ZOONOSIS</v>
      </c>
      <c r="D140" s="442"/>
      <c r="E140" s="442"/>
      <c r="F140" s="442"/>
      <c r="G140" s="442"/>
      <c r="H140" s="442"/>
      <c r="I140" s="442"/>
      <c r="J140" s="442"/>
      <c r="K140" s="442"/>
      <c r="L140" s="442"/>
      <c r="M140" s="442"/>
      <c r="N140" s="442"/>
      <c r="O140" s="442"/>
      <c r="P140" s="442"/>
      <c r="Q140" s="442"/>
      <c r="R140" s="442"/>
      <c r="S140" s="442"/>
      <c r="T140" s="442"/>
      <c r="U140" s="442"/>
      <c r="V140" s="442"/>
      <c r="W140" s="442"/>
      <c r="X140" s="442"/>
      <c r="Y140" s="442"/>
      <c r="Z140" s="442"/>
      <c r="AA140" s="442"/>
      <c r="AB140" s="442"/>
      <c r="AC140" s="442"/>
      <c r="AD140" s="442"/>
      <c r="AE140" s="442"/>
      <c r="AF140" s="442"/>
      <c r="AG140" s="442"/>
      <c r="AH140" s="442"/>
      <c r="AI140" s="442"/>
      <c r="AJ140" s="442"/>
      <c r="AK140" s="442"/>
      <c r="AL140" s="442"/>
      <c r="AM140" s="442"/>
      <c r="AN140" s="442"/>
      <c r="AO140" s="442"/>
      <c r="AP140" s="442"/>
      <c r="AQ140" s="442"/>
      <c r="AR140" s="442"/>
      <c r="AS140" s="442"/>
      <c r="AT140" s="442"/>
      <c r="AV140" s="440">
        <f t="shared" si="72"/>
        <v>0</v>
      </c>
      <c r="AW140" s="440">
        <f t="shared" si="73"/>
        <v>0</v>
      </c>
      <c r="AX140" s="440">
        <f t="shared" si="74"/>
        <v>0</v>
      </c>
      <c r="AY140" s="440">
        <f t="shared" si="75"/>
        <v>0</v>
      </c>
      <c r="AZ140" s="440">
        <f t="shared" si="76"/>
        <v>0</v>
      </c>
      <c r="BA140" s="440">
        <f t="shared" si="77"/>
        <v>0</v>
      </c>
      <c r="BB140" s="440">
        <f t="shared" si="78"/>
        <v>0</v>
      </c>
      <c r="BC140" s="440">
        <f t="shared" si="79"/>
        <v>0</v>
      </c>
      <c r="BD140" s="441">
        <f t="shared" si="80"/>
        <v>0</v>
      </c>
      <c r="BE140" s="440">
        <f t="shared" si="81"/>
        <v>0</v>
      </c>
      <c r="BF140" s="54">
        <f t="shared" si="82"/>
        <v>0</v>
      </c>
    </row>
    <row r="141" spans="1:58" x14ac:dyDescent="0.25">
      <c r="A141" s="401">
        <v>138</v>
      </c>
      <c r="B141" s="285" t="str">
        <f>METAS!B137</f>
        <v>PORCENTAJE DE ANIMAL MORDEDOR CONTROLADO</v>
      </c>
      <c r="C141" s="286" t="str">
        <f>METAS!D137</f>
        <v>ZOONOSIS</v>
      </c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  <c r="Q141" s="442"/>
      <c r="R141" s="442"/>
      <c r="S141" s="442"/>
      <c r="T141" s="442"/>
      <c r="U141" s="442"/>
      <c r="V141" s="442"/>
      <c r="W141" s="442"/>
      <c r="X141" s="442"/>
      <c r="Y141" s="442"/>
      <c r="Z141" s="442"/>
      <c r="AA141" s="442"/>
      <c r="AB141" s="442"/>
      <c r="AC141" s="442"/>
      <c r="AD141" s="442"/>
      <c r="AE141" s="442"/>
      <c r="AF141" s="442"/>
      <c r="AG141" s="442"/>
      <c r="AH141" s="442"/>
      <c r="AI141" s="442"/>
      <c r="AJ141" s="442"/>
      <c r="AK141" s="442"/>
      <c r="AL141" s="442"/>
      <c r="AM141" s="442"/>
      <c r="AN141" s="442"/>
      <c r="AO141" s="442"/>
      <c r="AP141" s="442"/>
      <c r="AQ141" s="442"/>
      <c r="AR141" s="442"/>
      <c r="AS141" s="442"/>
      <c r="AT141" s="442"/>
      <c r="AV141" s="440">
        <f t="shared" si="72"/>
        <v>0</v>
      </c>
      <c r="AW141" s="440">
        <f t="shared" si="73"/>
        <v>0</v>
      </c>
      <c r="AX141" s="440">
        <f t="shared" si="74"/>
        <v>0</v>
      </c>
      <c r="AY141" s="440">
        <f t="shared" si="75"/>
        <v>0</v>
      </c>
      <c r="AZ141" s="440">
        <f t="shared" si="76"/>
        <v>0</v>
      </c>
      <c r="BA141" s="440">
        <f t="shared" si="77"/>
        <v>0</v>
      </c>
      <c r="BB141" s="440">
        <f t="shared" si="78"/>
        <v>0</v>
      </c>
      <c r="BC141" s="440">
        <f t="shared" si="79"/>
        <v>0</v>
      </c>
      <c r="BD141" s="441">
        <f t="shared" si="80"/>
        <v>0</v>
      </c>
      <c r="BE141" s="440">
        <f t="shared" si="81"/>
        <v>0</v>
      </c>
      <c r="BF141" s="54">
        <f t="shared" si="82"/>
        <v>0</v>
      </c>
    </row>
    <row r="142" spans="1:58" x14ac:dyDescent="0.25">
      <c r="A142" s="401">
        <v>139</v>
      </c>
      <c r="B142" s="285" t="str">
        <f>METAS!B138</f>
        <v>PORCENTAJE DE CASOS DE RABIA CANINA</v>
      </c>
      <c r="C142" s="286" t="str">
        <f>METAS!D138</f>
        <v>ZOONOSIS</v>
      </c>
      <c r="D142" s="442"/>
      <c r="E142" s="442"/>
      <c r="F142" s="442"/>
      <c r="G142" s="442"/>
      <c r="H142" s="442"/>
      <c r="I142" s="442"/>
      <c r="J142" s="442"/>
      <c r="K142" s="442"/>
      <c r="L142" s="442"/>
      <c r="M142" s="442"/>
      <c r="N142" s="442"/>
      <c r="O142" s="442"/>
      <c r="P142" s="442"/>
      <c r="Q142" s="442"/>
      <c r="R142" s="442"/>
      <c r="S142" s="442"/>
      <c r="T142" s="442"/>
      <c r="U142" s="442"/>
      <c r="V142" s="442"/>
      <c r="W142" s="442"/>
      <c r="X142" s="442"/>
      <c r="Y142" s="442"/>
      <c r="Z142" s="442"/>
      <c r="AA142" s="442"/>
      <c r="AB142" s="442"/>
      <c r="AC142" s="442"/>
      <c r="AD142" s="442"/>
      <c r="AE142" s="442"/>
      <c r="AF142" s="442"/>
      <c r="AG142" s="442"/>
      <c r="AH142" s="442"/>
      <c r="AI142" s="442"/>
      <c r="AJ142" s="442"/>
      <c r="AK142" s="442"/>
      <c r="AL142" s="442"/>
      <c r="AM142" s="442"/>
      <c r="AN142" s="442"/>
      <c r="AO142" s="442"/>
      <c r="AP142" s="442"/>
      <c r="AQ142" s="442"/>
      <c r="AR142" s="442"/>
      <c r="AS142" s="442"/>
      <c r="AT142" s="442"/>
      <c r="AV142" s="440">
        <f t="shared" si="72"/>
        <v>0</v>
      </c>
      <c r="AW142" s="440">
        <f t="shared" si="73"/>
        <v>0</v>
      </c>
      <c r="AX142" s="440">
        <f t="shared" si="74"/>
        <v>0</v>
      </c>
      <c r="AY142" s="440">
        <f t="shared" si="75"/>
        <v>0</v>
      </c>
      <c r="AZ142" s="440">
        <f t="shared" si="76"/>
        <v>0</v>
      </c>
      <c r="BA142" s="440">
        <f t="shared" si="77"/>
        <v>0</v>
      </c>
      <c r="BB142" s="440">
        <f t="shared" si="78"/>
        <v>0</v>
      </c>
      <c r="BC142" s="440">
        <f t="shared" si="79"/>
        <v>0</v>
      </c>
      <c r="BD142" s="441">
        <f t="shared" si="80"/>
        <v>0</v>
      </c>
      <c r="BE142" s="440">
        <f t="shared" si="81"/>
        <v>0</v>
      </c>
      <c r="BF142" s="54">
        <f t="shared" si="82"/>
        <v>0</v>
      </c>
    </row>
  </sheetData>
  <sheetProtection selectLockedCells="1"/>
  <autoFilter ref="A3:BS142" xr:uid="{00000000-0009-0000-0000-000004000000}"/>
  <conditionalFormatting sqref="A3:AT3">
    <cfRule type="expression" dxfId="11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S142"/>
  <sheetViews>
    <sheetView showGridLines="0" zoomScale="80" zoomScaleNormal="80" workbookViewId="0">
      <pane xSplit="3" ySplit="3" topLeftCell="D4" activePane="bottomRight" state="frozen"/>
      <selection activeCell="E15" sqref="E15"/>
      <selection pane="topRight" activeCell="E15" sqref="E15"/>
      <selection pane="bottomLeft" activeCell="E15" sqref="E15"/>
      <selection pane="bottomRight" activeCell="E15" sqref="E15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2.5703125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9" width="15.5703125" customWidth="1"/>
    <col min="50" max="55" width="10.7109375" customWidth="1"/>
    <col min="56" max="56" width="13" customWidth="1"/>
    <col min="57" max="57" width="15.85546875" customWidth="1"/>
    <col min="58" max="58" width="13.85546875" customWidth="1"/>
    <col min="59" max="59" width="13" customWidth="1"/>
    <col min="60" max="60" width="13.7109375" style="30" customWidth="1"/>
    <col min="61" max="61" width="9.42578125" style="31" customWidth="1"/>
    <col min="62" max="62" width="10.28515625" customWidth="1"/>
    <col min="63" max="63" width="9.5703125" customWidth="1"/>
    <col min="64" max="64" width="9.28515625" customWidth="1"/>
    <col min="65" max="65" width="9.140625" customWidth="1"/>
    <col min="66" max="66" width="8.140625" customWidth="1"/>
    <col min="67" max="68" width="11.42578125" customWidth="1"/>
    <col min="69" max="78" width="7.42578125" customWidth="1"/>
  </cols>
  <sheetData>
    <row r="1" spans="1:71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1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3"/>
      <c r="BI2" s="34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pans="1:71" s="1" customFormat="1" ht="51.75" thickBot="1" x14ac:dyDescent="0.3">
      <c r="A3" s="45" t="s">
        <v>6</v>
      </c>
      <c r="B3" s="403" t="s">
        <v>58</v>
      </c>
      <c r="C3" s="42" t="s">
        <v>0</v>
      </c>
      <c r="D3" s="41" t="s">
        <v>18</v>
      </c>
      <c r="E3" s="41" t="s">
        <v>90</v>
      </c>
      <c r="F3" s="41" t="s">
        <v>736</v>
      </c>
      <c r="G3" s="41" t="s">
        <v>19</v>
      </c>
      <c r="H3" s="41" t="s">
        <v>20</v>
      </c>
      <c r="I3" s="41" t="s">
        <v>21</v>
      </c>
      <c r="J3" s="41" t="s">
        <v>22</v>
      </c>
      <c r="K3" s="41" t="s">
        <v>23</v>
      </c>
      <c r="L3" s="41" t="s">
        <v>24</v>
      </c>
      <c r="M3" s="41" t="s">
        <v>25</v>
      </c>
      <c r="N3" s="41" t="s">
        <v>26</v>
      </c>
      <c r="O3" s="41" t="s">
        <v>72</v>
      </c>
      <c r="P3" s="41" t="s">
        <v>91</v>
      </c>
      <c r="Q3" s="41" t="s">
        <v>31</v>
      </c>
      <c r="R3" s="41" t="s">
        <v>32</v>
      </c>
      <c r="S3" s="41" t="s">
        <v>33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44</v>
      </c>
      <c r="AB3" s="41" t="s">
        <v>45</v>
      </c>
      <c r="AC3" s="41" t="s">
        <v>46</v>
      </c>
      <c r="AD3" s="41" t="s">
        <v>47</v>
      </c>
      <c r="AE3" s="41" t="s">
        <v>48</v>
      </c>
      <c r="AF3" s="41" t="s">
        <v>49</v>
      </c>
      <c r="AG3" s="41" t="s">
        <v>50</v>
      </c>
      <c r="AH3" s="41" t="s">
        <v>51</v>
      </c>
      <c r="AI3" s="41" t="s">
        <v>770</v>
      </c>
      <c r="AJ3" s="41" t="s">
        <v>34</v>
      </c>
      <c r="AK3" s="41" t="s">
        <v>35</v>
      </c>
      <c r="AL3" s="41" t="s">
        <v>36</v>
      </c>
      <c r="AM3" s="41" t="s">
        <v>27</v>
      </c>
      <c r="AN3" s="41" t="s">
        <v>28</v>
      </c>
      <c r="AO3" s="41" t="s">
        <v>29</v>
      </c>
      <c r="AP3" s="41" t="s">
        <v>30</v>
      </c>
      <c r="AQ3" s="41" t="s">
        <v>3</v>
      </c>
      <c r="AR3" s="41" t="s">
        <v>4</v>
      </c>
      <c r="AS3" s="41" t="s">
        <v>5</v>
      </c>
      <c r="AT3" s="41" t="s">
        <v>17</v>
      </c>
      <c r="AU3"/>
      <c r="AV3" s="39" t="str">
        <f>Config!D16</f>
        <v>HOSPITAL</v>
      </c>
      <c r="AW3" s="39" t="s">
        <v>581</v>
      </c>
      <c r="AX3" s="39" t="str">
        <f>Config!D17</f>
        <v>LLUILLUCUCHA</v>
      </c>
      <c r="AY3" s="39" t="str">
        <f>Config!D18</f>
        <v>JERILLO</v>
      </c>
      <c r="AZ3" s="39" t="str">
        <f>Config!D19</f>
        <v>YANTALO</v>
      </c>
      <c r="BA3" s="39" t="str">
        <f>Config!D20</f>
        <v>SORITOR</v>
      </c>
      <c r="BB3" s="39" t="str">
        <f>Config!D21</f>
        <v>JEPELACIO</v>
      </c>
      <c r="BC3" s="39" t="str">
        <f>Config!D22</f>
        <v>ROQUE</v>
      </c>
      <c r="BD3" s="39" t="str">
        <f>Config!D23</f>
        <v>CALZADA</v>
      </c>
      <c r="BE3" s="39" t="str">
        <f>Config!D24</f>
        <v>PUEBLO LIBRE</v>
      </c>
      <c r="BF3" s="40" t="str">
        <f>Config!D15</f>
        <v>RED MOYOBAMBA</v>
      </c>
      <c r="BH3" s="25" t="s">
        <v>59</v>
      </c>
      <c r="BI3" s="26" t="s">
        <v>60</v>
      </c>
      <c r="BJ3" s="27" t="s">
        <v>61</v>
      </c>
      <c r="BK3" s="27" t="s">
        <v>62</v>
      </c>
      <c r="BL3" s="27" t="s">
        <v>63</v>
      </c>
      <c r="BM3" s="27" t="s">
        <v>64</v>
      </c>
      <c r="BN3" s="27" t="s">
        <v>65</v>
      </c>
    </row>
    <row r="4" spans="1:71" x14ac:dyDescent="0.25">
      <c r="A4" s="401">
        <f>+Mar!A4</f>
        <v>1</v>
      </c>
      <c r="B4" s="427" t="str">
        <f>+Mar!B4</f>
        <v>CASOS NUEVOS DE LEISHMANIASIS</v>
      </c>
      <c r="C4" s="428" t="str">
        <f>+Mar!C4</f>
        <v xml:space="preserve">METAXENICAS </v>
      </c>
      <c r="D4" s="429"/>
      <c r="E4" s="429"/>
      <c r="F4" s="429"/>
      <c r="G4" s="429"/>
      <c r="H4" s="429"/>
      <c r="I4" s="429"/>
      <c r="J4" s="429"/>
      <c r="K4" s="429"/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429"/>
      <c r="W4" s="429"/>
      <c r="X4" s="429"/>
      <c r="Y4" s="429"/>
      <c r="Z4" s="429"/>
      <c r="AA4" s="429"/>
      <c r="AB4" s="429"/>
      <c r="AC4" s="429"/>
      <c r="AD4" s="429"/>
      <c r="AE4" s="429"/>
      <c r="AF4" s="429"/>
      <c r="AG4" s="429"/>
      <c r="AH4" s="429"/>
      <c r="AI4" s="429"/>
      <c r="AJ4" s="429"/>
      <c r="AK4" s="429"/>
      <c r="AL4" s="429"/>
      <c r="AM4" s="429"/>
      <c r="AN4" s="429"/>
      <c r="AO4" s="429"/>
      <c r="AP4" s="429"/>
      <c r="AQ4" s="429"/>
      <c r="AR4" s="429"/>
      <c r="AS4" s="429"/>
      <c r="AT4" s="429"/>
      <c r="AV4" s="37">
        <f t="shared" ref="AV4" si="0">SUM(D4)</f>
        <v>0</v>
      </c>
      <c r="AW4" s="37">
        <f t="shared" ref="AW4" si="1">+E4</f>
        <v>0</v>
      </c>
      <c r="AX4" s="37">
        <f t="shared" ref="AX4" si="2">+SUM(G4:P4)</f>
        <v>0</v>
      </c>
      <c r="AY4" s="37">
        <f t="shared" ref="AY4" si="3">+SUM(Q4:S4)</f>
        <v>0</v>
      </c>
      <c r="AZ4" s="37">
        <f t="shared" ref="AZ4" si="4">+SUM(T4:W4)</f>
        <v>0</v>
      </c>
      <c r="BA4" s="37">
        <f t="shared" ref="BA4" si="5">+SUM(X4:AC4)</f>
        <v>0</v>
      </c>
      <c r="BB4" s="37">
        <f t="shared" ref="BB4" si="6">+SUM(AD4:AH4)</f>
        <v>0</v>
      </c>
      <c r="BC4" s="37">
        <f t="shared" ref="BC4" si="7">+SUM(AJ4:AL4)</f>
        <v>0</v>
      </c>
      <c r="BD4" s="38">
        <f t="shared" ref="BD4" si="8">+SUM(AM4:AP4)</f>
        <v>0</v>
      </c>
      <c r="BE4" s="37">
        <f>SUM(AV4:BD4)</f>
        <v>0</v>
      </c>
      <c r="BF4" s="54">
        <f>SUM(AV4:BE4)</f>
        <v>0</v>
      </c>
    </row>
    <row r="5" spans="1:71" x14ac:dyDescent="0.25">
      <c r="A5" s="401">
        <f>+Mar!A5</f>
        <v>2</v>
      </c>
      <c r="B5" s="427" t="str">
        <f>+Mar!B5</f>
        <v>CASOS DE LEISHMANIASIS CON TRATAMIENTO COMPLETO</v>
      </c>
      <c r="C5" s="428" t="str">
        <f>+Mar!C5</f>
        <v xml:space="preserve">METAXENICAS </v>
      </c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29"/>
      <c r="Q5" s="429"/>
      <c r="R5" s="429"/>
      <c r="S5" s="429"/>
      <c r="T5" s="429"/>
      <c r="U5" s="429"/>
      <c r="V5" s="429"/>
      <c r="W5" s="429"/>
      <c r="X5" s="429"/>
      <c r="Y5" s="429"/>
      <c r="Z5" s="429"/>
      <c r="AA5" s="429"/>
      <c r="AB5" s="429"/>
      <c r="AC5" s="429"/>
      <c r="AD5" s="429"/>
      <c r="AE5" s="429"/>
      <c r="AF5" s="429"/>
      <c r="AG5" s="429"/>
      <c r="AH5" s="429"/>
      <c r="AI5" s="429"/>
      <c r="AJ5" s="429"/>
      <c r="AK5" s="429"/>
      <c r="AL5" s="429"/>
      <c r="AM5" s="429"/>
      <c r="AN5" s="429"/>
      <c r="AO5" s="429"/>
      <c r="AP5" s="429"/>
      <c r="AQ5" s="429"/>
      <c r="AR5" s="429"/>
      <c r="AS5" s="429"/>
      <c r="AT5" s="429"/>
      <c r="AV5" s="37">
        <f t="shared" ref="AV5:AV31" si="9">SUM(D5)</f>
        <v>0</v>
      </c>
      <c r="AW5" s="37">
        <f t="shared" ref="AW5:AW31" si="10">+E5</f>
        <v>0</v>
      </c>
      <c r="AX5" s="37">
        <f t="shared" ref="AX5:AX31" si="11">+SUM(G5:P5)</f>
        <v>0</v>
      </c>
      <c r="AY5" s="37">
        <f t="shared" ref="AY5:AY31" si="12">+SUM(Q5:S5)</f>
        <v>0</v>
      </c>
      <c r="AZ5" s="37">
        <f t="shared" ref="AZ5:AZ31" si="13">+SUM(T5:W5)</f>
        <v>0</v>
      </c>
      <c r="BA5" s="37">
        <f t="shared" ref="BA5:BA31" si="14">+SUM(X5:AC5)</f>
        <v>0</v>
      </c>
      <c r="BB5" s="37">
        <f t="shared" ref="BB5:BB31" si="15">+SUM(AD5:AH5)</f>
        <v>0</v>
      </c>
      <c r="BC5" s="37">
        <f t="shared" ref="BC5:BC31" si="16">+SUM(AJ5:AL5)</f>
        <v>0</v>
      </c>
      <c r="BD5" s="38">
        <f t="shared" ref="BD5:BD31" si="17">+SUM(AM5:AP5)</f>
        <v>0</v>
      </c>
      <c r="BE5" s="37">
        <f t="shared" ref="BE5:BE31" si="18">SUM(AV5:BD5)</f>
        <v>0</v>
      </c>
      <c r="BF5" s="54">
        <f t="shared" ref="BF5:BF92" si="19">SUM(AV5:BE5)</f>
        <v>0</v>
      </c>
    </row>
    <row r="6" spans="1:71" ht="30" x14ac:dyDescent="0.25">
      <c r="A6" s="401">
        <f>+Mar!A6</f>
        <v>3</v>
      </c>
      <c r="B6" s="427" t="str">
        <f>+Mar!B6</f>
        <v>VIVIENDA VIGILANCIA DE AEDES AEGYPTI, VECTOR DEL DENGUE Y LA FIEBRE AMARILLA (ENCUESTA ENTOMOLOGICA)</v>
      </c>
      <c r="C6" s="428" t="str">
        <f>+Mar!C6</f>
        <v xml:space="preserve">METAXENICAS </v>
      </c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V6" s="37">
        <f t="shared" si="9"/>
        <v>0</v>
      </c>
      <c r="AW6" s="37">
        <f t="shared" si="10"/>
        <v>0</v>
      </c>
      <c r="AX6" s="37">
        <f t="shared" si="11"/>
        <v>0</v>
      </c>
      <c r="AY6" s="37">
        <f t="shared" si="12"/>
        <v>0</v>
      </c>
      <c r="AZ6" s="37">
        <f t="shared" si="13"/>
        <v>0</v>
      </c>
      <c r="BA6" s="37">
        <f t="shared" si="14"/>
        <v>0</v>
      </c>
      <c r="BB6" s="37">
        <f t="shared" si="15"/>
        <v>0</v>
      </c>
      <c r="BC6" s="37">
        <f t="shared" si="16"/>
        <v>0</v>
      </c>
      <c r="BD6" s="38">
        <f t="shared" si="17"/>
        <v>0</v>
      </c>
      <c r="BE6" s="37">
        <f t="shared" si="18"/>
        <v>0</v>
      </c>
      <c r="BF6" s="54">
        <f t="shared" si="19"/>
        <v>0</v>
      </c>
    </row>
    <row r="7" spans="1:71" x14ac:dyDescent="0.25">
      <c r="A7" s="401">
        <f>+Mar!A7</f>
        <v>4</v>
      </c>
      <c r="B7" s="427" t="str">
        <f>+Mar!B7</f>
        <v>VIVIENDAS PROTEGIDAS CON  CONTROL FOCAL DEL VECTOR DEL DENGUE EN LOCALIDADES PRIORIZADAS</v>
      </c>
      <c r="C7" s="428" t="str">
        <f>+Mar!C7</f>
        <v xml:space="preserve">METAXENICAS </v>
      </c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429"/>
      <c r="AI7" s="429"/>
      <c r="AJ7" s="429"/>
      <c r="AK7" s="429"/>
      <c r="AL7" s="429"/>
      <c r="AM7" s="429"/>
      <c r="AN7" s="429"/>
      <c r="AO7" s="429"/>
      <c r="AP7" s="429"/>
      <c r="AQ7" s="429"/>
      <c r="AR7" s="429"/>
      <c r="AS7" s="429"/>
      <c r="AT7" s="429"/>
      <c r="AV7" s="37">
        <f t="shared" si="9"/>
        <v>0</v>
      </c>
      <c r="AW7" s="37">
        <f t="shared" si="10"/>
        <v>0</v>
      </c>
      <c r="AX7" s="37">
        <f t="shared" si="11"/>
        <v>0</v>
      </c>
      <c r="AY7" s="37">
        <f t="shared" si="12"/>
        <v>0</v>
      </c>
      <c r="AZ7" s="37">
        <f t="shared" si="13"/>
        <v>0</v>
      </c>
      <c r="BA7" s="37">
        <f t="shared" si="14"/>
        <v>0</v>
      </c>
      <c r="BB7" s="37">
        <f t="shared" si="15"/>
        <v>0</v>
      </c>
      <c r="BC7" s="37">
        <f t="shared" si="16"/>
        <v>0</v>
      </c>
      <c r="BD7" s="38">
        <f t="shared" si="17"/>
        <v>0</v>
      </c>
      <c r="BE7" s="37">
        <f t="shared" si="18"/>
        <v>0</v>
      </c>
      <c r="BF7" s="54">
        <f t="shared" si="19"/>
        <v>0</v>
      </c>
    </row>
    <row r="8" spans="1:71" x14ac:dyDescent="0.25">
      <c r="A8" s="401">
        <f>+Mar!A8</f>
        <v>5</v>
      </c>
      <c r="B8" s="427" t="s">
        <v>776</v>
      </c>
      <c r="C8" s="428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429"/>
      <c r="AI8" s="429"/>
      <c r="AJ8" s="429"/>
      <c r="AK8" s="429"/>
      <c r="AL8" s="429"/>
      <c r="AM8" s="429"/>
      <c r="AN8" s="429"/>
      <c r="AO8" s="429"/>
      <c r="AP8" s="429"/>
      <c r="AQ8" s="429"/>
      <c r="AR8" s="429"/>
      <c r="AS8" s="429"/>
      <c r="AT8" s="429"/>
      <c r="AV8" s="37"/>
      <c r="AW8" s="37"/>
      <c r="AX8" s="37"/>
      <c r="AY8" s="37"/>
      <c r="AZ8" s="37"/>
      <c r="BA8" s="37"/>
      <c r="BB8" s="37"/>
      <c r="BC8" s="37"/>
      <c r="BD8" s="38"/>
      <c r="BE8" s="37"/>
      <c r="BF8" s="54"/>
    </row>
    <row r="9" spans="1:71" x14ac:dyDescent="0.25">
      <c r="A9" s="401">
        <f>+Mar!A9</f>
        <v>6</v>
      </c>
      <c r="B9" s="427" t="str">
        <f>+Mar!B9</f>
        <v xml:space="preserve">ATENCIONES 15 A MAS </v>
      </c>
      <c r="C9" s="428" t="str">
        <f>+Mar!C9</f>
        <v>TBC</v>
      </c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  <c r="AB9" s="429"/>
      <c r="AC9" s="429"/>
      <c r="AD9" s="429"/>
      <c r="AE9" s="429"/>
      <c r="AF9" s="429"/>
      <c r="AG9" s="429"/>
      <c r="AH9" s="429"/>
      <c r="AI9" s="429"/>
      <c r="AJ9" s="429"/>
      <c r="AK9" s="429"/>
      <c r="AL9" s="429"/>
      <c r="AM9" s="429"/>
      <c r="AN9" s="429"/>
      <c r="AO9" s="429"/>
      <c r="AP9" s="429"/>
      <c r="AQ9" s="429"/>
      <c r="AR9" s="429"/>
      <c r="AS9" s="429"/>
      <c r="AT9" s="429"/>
      <c r="AV9" s="37">
        <f t="shared" si="9"/>
        <v>0</v>
      </c>
      <c r="AW9" s="37">
        <f t="shared" si="10"/>
        <v>0</v>
      </c>
      <c r="AX9" s="37">
        <f t="shared" si="11"/>
        <v>0</v>
      </c>
      <c r="AY9" s="37">
        <f t="shared" si="12"/>
        <v>0</v>
      </c>
      <c r="AZ9" s="37">
        <f t="shared" si="13"/>
        <v>0</v>
      </c>
      <c r="BA9" s="37">
        <f t="shared" si="14"/>
        <v>0</v>
      </c>
      <c r="BB9" s="37">
        <f t="shared" si="15"/>
        <v>0</v>
      </c>
      <c r="BC9" s="37">
        <f t="shared" si="16"/>
        <v>0</v>
      </c>
      <c r="BD9" s="38">
        <f t="shared" si="17"/>
        <v>0</v>
      </c>
      <c r="BE9" s="37">
        <f t="shared" si="18"/>
        <v>0</v>
      </c>
      <c r="BF9" s="54">
        <f t="shared" si="19"/>
        <v>0</v>
      </c>
    </row>
    <row r="10" spans="1:71" x14ac:dyDescent="0.25">
      <c r="A10" s="401">
        <f>+Mar!A10</f>
        <v>7</v>
      </c>
      <c r="B10" s="427" t="str">
        <f>+Mar!B10</f>
        <v>SINTOMATICOS RESPIRATORIOS IDENTIFICADOS</v>
      </c>
      <c r="C10" s="428" t="str">
        <f>+Mar!C10</f>
        <v>TBC</v>
      </c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29"/>
      <c r="AM10" s="429"/>
      <c r="AN10" s="429"/>
      <c r="AO10" s="429"/>
      <c r="AP10" s="429"/>
      <c r="AQ10" s="429"/>
      <c r="AR10" s="429"/>
      <c r="AS10" s="429"/>
      <c r="AT10" s="429"/>
      <c r="AV10" s="37">
        <f t="shared" si="9"/>
        <v>0</v>
      </c>
      <c r="AW10" s="37">
        <f t="shared" si="10"/>
        <v>0</v>
      </c>
      <c r="AX10" s="37">
        <f t="shared" si="11"/>
        <v>0</v>
      </c>
      <c r="AY10" s="37">
        <f t="shared" si="12"/>
        <v>0</v>
      </c>
      <c r="AZ10" s="37">
        <f t="shared" si="13"/>
        <v>0</v>
      </c>
      <c r="BA10" s="37">
        <f t="shared" si="14"/>
        <v>0</v>
      </c>
      <c r="BB10" s="37">
        <f t="shared" si="15"/>
        <v>0</v>
      </c>
      <c r="BC10" s="37">
        <f t="shared" si="16"/>
        <v>0</v>
      </c>
      <c r="BD10" s="38">
        <f t="shared" si="17"/>
        <v>0</v>
      </c>
      <c r="BE10" s="37">
        <f t="shared" si="18"/>
        <v>0</v>
      </c>
      <c r="BF10" s="54">
        <f t="shared" si="19"/>
        <v>0</v>
      </c>
    </row>
    <row r="11" spans="1:71" x14ac:dyDescent="0.25">
      <c r="A11" s="401">
        <f>+Mar!A11</f>
        <v>8</v>
      </c>
      <c r="B11" s="427" t="str">
        <f>+Mar!B11</f>
        <v>CONTACTOS CENSADOS DE TBC</v>
      </c>
      <c r="C11" s="428" t="str">
        <f>+Mar!C11</f>
        <v>TBC</v>
      </c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429"/>
      <c r="AA11" s="429"/>
      <c r="AB11" s="429"/>
      <c r="AC11" s="429"/>
      <c r="AD11" s="429"/>
      <c r="AE11" s="429"/>
      <c r="AF11" s="429"/>
      <c r="AG11" s="429"/>
      <c r="AH11" s="429"/>
      <c r="AI11" s="429"/>
      <c r="AJ11" s="429"/>
      <c r="AK11" s="429"/>
      <c r="AL11" s="429"/>
      <c r="AM11" s="429"/>
      <c r="AN11" s="429"/>
      <c r="AO11" s="429"/>
      <c r="AP11" s="429"/>
      <c r="AQ11" s="429"/>
      <c r="AR11" s="429"/>
      <c r="AS11" s="429"/>
      <c r="AT11" s="429"/>
      <c r="AV11" s="37">
        <f t="shared" si="9"/>
        <v>0</v>
      </c>
      <c r="AW11" s="37">
        <f t="shared" si="10"/>
        <v>0</v>
      </c>
      <c r="AX11" s="37">
        <f t="shared" si="11"/>
        <v>0</v>
      </c>
      <c r="AY11" s="37">
        <f t="shared" si="12"/>
        <v>0</v>
      </c>
      <c r="AZ11" s="37">
        <f t="shared" si="13"/>
        <v>0</v>
      </c>
      <c r="BA11" s="37">
        <f t="shared" si="14"/>
        <v>0</v>
      </c>
      <c r="BB11" s="37">
        <f t="shared" si="15"/>
        <v>0</v>
      </c>
      <c r="BC11" s="37">
        <f t="shared" si="16"/>
        <v>0</v>
      </c>
      <c r="BD11" s="38">
        <f t="shared" si="17"/>
        <v>0</v>
      </c>
      <c r="BE11" s="37">
        <f t="shared" si="18"/>
        <v>0</v>
      </c>
      <c r="BF11" s="54">
        <f t="shared" si="19"/>
        <v>0</v>
      </c>
    </row>
    <row r="12" spans="1:71" x14ac:dyDescent="0.25">
      <c r="A12" s="401">
        <f>+Mar!A12</f>
        <v>9</v>
      </c>
      <c r="B12" s="427" t="str">
        <f>+Mar!B12</f>
        <v>CONTACTOS EXAMINADOS DE TBC</v>
      </c>
      <c r="C12" s="428" t="str">
        <f>+Mar!C12</f>
        <v>TBC</v>
      </c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29"/>
      <c r="AM12" s="429"/>
      <c r="AN12" s="429"/>
      <c r="AO12" s="429"/>
      <c r="AP12" s="429"/>
      <c r="AQ12" s="429"/>
      <c r="AR12" s="429"/>
      <c r="AS12" s="429"/>
      <c r="AT12" s="429"/>
      <c r="AV12" s="37">
        <f t="shared" si="9"/>
        <v>0</v>
      </c>
      <c r="AW12" s="37">
        <f t="shared" si="10"/>
        <v>0</v>
      </c>
      <c r="AX12" s="37">
        <f t="shared" si="11"/>
        <v>0</v>
      </c>
      <c r="AY12" s="37">
        <f t="shared" si="12"/>
        <v>0</v>
      </c>
      <c r="AZ12" s="37">
        <f t="shared" si="13"/>
        <v>0</v>
      </c>
      <c r="BA12" s="37">
        <f t="shared" si="14"/>
        <v>0</v>
      </c>
      <c r="BB12" s="37">
        <f t="shared" si="15"/>
        <v>0</v>
      </c>
      <c r="BC12" s="37">
        <f t="shared" si="16"/>
        <v>0</v>
      </c>
      <c r="BD12" s="38">
        <f t="shared" si="17"/>
        <v>0</v>
      </c>
      <c r="BE12" s="37">
        <f t="shared" si="18"/>
        <v>0</v>
      </c>
      <c r="BF12" s="54">
        <f t="shared" si="19"/>
        <v>0</v>
      </c>
    </row>
    <row r="13" spans="1:71" x14ac:dyDescent="0.25">
      <c r="A13" s="401">
        <f>+Mar!A13</f>
        <v>10</v>
      </c>
      <c r="B13" s="427" t="str">
        <f>+Mar!B13</f>
        <v>CASOS DE TBC TAMIZADOS PARA VIH</v>
      </c>
      <c r="C13" s="428" t="str">
        <f>+Mar!C13</f>
        <v>TBC</v>
      </c>
      <c r="D13" s="429"/>
      <c r="E13" s="429"/>
      <c r="F13" s="429"/>
      <c r="G13" s="429"/>
      <c r="H13" s="429"/>
      <c r="I13" s="429"/>
      <c r="J13" s="429"/>
      <c r="K13" s="429"/>
      <c r="L13" s="429"/>
      <c r="M13" s="429"/>
      <c r="N13" s="429"/>
      <c r="O13" s="429"/>
      <c r="P13" s="429"/>
      <c r="Q13" s="429"/>
      <c r="R13" s="429"/>
      <c r="S13" s="429"/>
      <c r="T13" s="429"/>
      <c r="U13" s="429"/>
      <c r="V13" s="429"/>
      <c r="W13" s="429"/>
      <c r="X13" s="429"/>
      <c r="Y13" s="429"/>
      <c r="Z13" s="429"/>
      <c r="AA13" s="429"/>
      <c r="AB13" s="429"/>
      <c r="AC13" s="429"/>
      <c r="AD13" s="429"/>
      <c r="AE13" s="429"/>
      <c r="AF13" s="429"/>
      <c r="AG13" s="429"/>
      <c r="AH13" s="429"/>
      <c r="AI13" s="429"/>
      <c r="AJ13" s="429"/>
      <c r="AK13" s="429"/>
      <c r="AL13" s="429"/>
      <c r="AM13" s="429"/>
      <c r="AN13" s="429"/>
      <c r="AO13" s="429"/>
      <c r="AP13" s="429"/>
      <c r="AQ13" s="429"/>
      <c r="AR13" s="429"/>
      <c r="AS13" s="429"/>
      <c r="AT13" s="429"/>
      <c r="AV13" s="37">
        <f t="shared" si="9"/>
        <v>0</v>
      </c>
      <c r="AW13" s="37">
        <f t="shared" si="10"/>
        <v>0</v>
      </c>
      <c r="AX13" s="37">
        <f t="shared" si="11"/>
        <v>0</v>
      </c>
      <c r="AY13" s="37">
        <f t="shared" si="12"/>
        <v>0</v>
      </c>
      <c r="AZ13" s="37">
        <f t="shared" si="13"/>
        <v>0</v>
      </c>
      <c r="BA13" s="37">
        <f t="shared" si="14"/>
        <v>0</v>
      </c>
      <c r="BB13" s="37">
        <f t="shared" si="15"/>
        <v>0</v>
      </c>
      <c r="BC13" s="37">
        <f t="shared" si="16"/>
        <v>0</v>
      </c>
      <c r="BD13" s="38">
        <f t="shared" si="17"/>
        <v>0</v>
      </c>
      <c r="BE13" s="37">
        <f t="shared" si="18"/>
        <v>0</v>
      </c>
      <c r="BF13" s="54">
        <f t="shared" si="19"/>
        <v>0</v>
      </c>
    </row>
    <row r="14" spans="1:71" x14ac:dyDescent="0.25">
      <c r="A14" s="401">
        <f>+Mar!A14</f>
        <v>11</v>
      </c>
      <c r="B14" s="427" t="str">
        <f>+Mar!B14</f>
        <v>CASOS DE TBC POSITIVOS</v>
      </c>
      <c r="C14" s="428" t="str">
        <f>+Mar!C14</f>
        <v>TBC</v>
      </c>
      <c r="D14" s="429"/>
      <c r="E14" s="429"/>
      <c r="F14" s="429"/>
      <c r="G14" s="429"/>
      <c r="H14" s="429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29"/>
      <c r="AM14" s="429"/>
      <c r="AN14" s="429"/>
      <c r="AO14" s="429"/>
      <c r="AP14" s="429"/>
      <c r="AQ14" s="429"/>
      <c r="AR14" s="429"/>
      <c r="AS14" s="429"/>
      <c r="AT14" s="429"/>
      <c r="AV14" s="37">
        <f t="shared" si="9"/>
        <v>0</v>
      </c>
      <c r="AW14" s="37">
        <f t="shared" si="10"/>
        <v>0</v>
      </c>
      <c r="AX14" s="37">
        <f t="shared" si="11"/>
        <v>0</v>
      </c>
      <c r="AY14" s="37">
        <f t="shared" si="12"/>
        <v>0</v>
      </c>
      <c r="AZ14" s="37">
        <f t="shared" si="13"/>
        <v>0</v>
      </c>
      <c r="BA14" s="37">
        <f t="shared" si="14"/>
        <v>0</v>
      </c>
      <c r="BB14" s="37">
        <f t="shared" si="15"/>
        <v>0</v>
      </c>
      <c r="BC14" s="37">
        <f t="shared" si="16"/>
        <v>0</v>
      </c>
      <c r="BD14" s="38">
        <f t="shared" si="17"/>
        <v>0</v>
      </c>
      <c r="BE14" s="37">
        <f t="shared" si="18"/>
        <v>0</v>
      </c>
      <c r="BF14" s="54">
        <f t="shared" si="19"/>
        <v>0</v>
      </c>
    </row>
    <row r="15" spans="1:71" x14ac:dyDescent="0.25">
      <c r="A15" s="401">
        <f>+Mar!A15</f>
        <v>12</v>
      </c>
      <c r="B15" s="427" t="str">
        <f>+Mar!B15</f>
        <v>ADULTOS Y JOVENES  QUE RECIBEN  CONSEJERIA  EN PREVENCION PARA TAMIZAJE  DE ITS Y VIH/SIDA</v>
      </c>
      <c r="C15" s="428" t="str">
        <f>+Mar!C15</f>
        <v>ITS VIH/SIDA</v>
      </c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429"/>
      <c r="Q15" s="429"/>
      <c r="R15" s="429"/>
      <c r="S15" s="429"/>
      <c r="T15" s="429"/>
      <c r="U15" s="429"/>
      <c r="V15" s="429"/>
      <c r="W15" s="429"/>
      <c r="X15" s="429"/>
      <c r="Y15" s="429"/>
      <c r="Z15" s="429"/>
      <c r="AA15" s="429"/>
      <c r="AB15" s="429"/>
      <c r="AC15" s="429"/>
      <c r="AD15" s="429"/>
      <c r="AE15" s="429"/>
      <c r="AF15" s="429"/>
      <c r="AG15" s="429"/>
      <c r="AH15" s="429"/>
      <c r="AI15" s="429"/>
      <c r="AJ15" s="429"/>
      <c r="AK15" s="429"/>
      <c r="AL15" s="429"/>
      <c r="AM15" s="429"/>
      <c r="AN15" s="429"/>
      <c r="AO15" s="429"/>
      <c r="AP15" s="429"/>
      <c r="AQ15" s="429"/>
      <c r="AR15" s="429"/>
      <c r="AS15" s="429"/>
      <c r="AT15" s="429"/>
      <c r="AV15" s="37">
        <f t="shared" si="9"/>
        <v>0</v>
      </c>
      <c r="AW15" s="37">
        <f t="shared" si="10"/>
        <v>0</v>
      </c>
      <c r="AX15" s="37">
        <f t="shared" si="11"/>
        <v>0</v>
      </c>
      <c r="AY15" s="37">
        <f t="shared" si="12"/>
        <v>0</v>
      </c>
      <c r="AZ15" s="37">
        <f t="shared" si="13"/>
        <v>0</v>
      </c>
      <c r="BA15" s="37">
        <f t="shared" si="14"/>
        <v>0</v>
      </c>
      <c r="BB15" s="37">
        <f t="shared" si="15"/>
        <v>0</v>
      </c>
      <c r="BC15" s="37">
        <f t="shared" si="16"/>
        <v>0</v>
      </c>
      <c r="BD15" s="38">
        <f t="shared" si="17"/>
        <v>0</v>
      </c>
      <c r="BE15" s="37">
        <f t="shared" si="18"/>
        <v>0</v>
      </c>
      <c r="BF15" s="54">
        <f t="shared" si="19"/>
        <v>0</v>
      </c>
    </row>
    <row r="16" spans="1:71" x14ac:dyDescent="0.25">
      <c r="A16" s="401">
        <f>+Mar!A16</f>
        <v>13</v>
      </c>
      <c r="B16" s="427" t="str">
        <f>+Mar!B16</f>
        <v>ADULTOS Y JOVENES  QUE RECIBEN    TAMIZAJE  DE ITS Y VIH/SIDA</v>
      </c>
      <c r="C16" s="428" t="str">
        <f>+Mar!C16</f>
        <v>ITS VIH/SIDA</v>
      </c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29"/>
      <c r="AQ16" s="429"/>
      <c r="AR16" s="429"/>
      <c r="AS16" s="429"/>
      <c r="AT16" s="429"/>
      <c r="AV16" s="37">
        <f t="shared" si="9"/>
        <v>0</v>
      </c>
      <c r="AW16" s="37">
        <f t="shared" si="10"/>
        <v>0</v>
      </c>
      <c r="AX16" s="37">
        <f t="shared" si="11"/>
        <v>0</v>
      </c>
      <c r="AY16" s="37">
        <f t="shared" si="12"/>
        <v>0</v>
      </c>
      <c r="AZ16" s="37">
        <f t="shared" si="13"/>
        <v>0</v>
      </c>
      <c r="BA16" s="37">
        <f t="shared" si="14"/>
        <v>0</v>
      </c>
      <c r="BB16" s="37">
        <f t="shared" si="15"/>
        <v>0</v>
      </c>
      <c r="BC16" s="37">
        <f t="shared" si="16"/>
        <v>0</v>
      </c>
      <c r="BD16" s="38">
        <f t="shared" si="17"/>
        <v>0</v>
      </c>
      <c r="BE16" s="37">
        <f t="shared" si="18"/>
        <v>0</v>
      </c>
      <c r="BF16" s="54">
        <f t="shared" si="19"/>
        <v>0</v>
      </c>
    </row>
    <row r="17" spans="1:58" x14ac:dyDescent="0.25">
      <c r="A17" s="401">
        <f>+Mar!A17</f>
        <v>14</v>
      </c>
      <c r="B17" s="427" t="str">
        <f>+Mar!B17</f>
        <v>GESTANTE REACTIVO A SIFILIS</v>
      </c>
      <c r="C17" s="428" t="str">
        <f>+Mar!C17</f>
        <v>ITS VIH/SIDA</v>
      </c>
      <c r="D17" s="429"/>
      <c r="E17" s="429"/>
      <c r="F17" s="429"/>
      <c r="G17" s="429"/>
      <c r="H17" s="429"/>
      <c r="I17" s="429"/>
      <c r="J17" s="429"/>
      <c r="K17" s="429"/>
      <c r="L17" s="429"/>
      <c r="M17" s="429"/>
      <c r="N17" s="429"/>
      <c r="O17" s="429"/>
      <c r="P17" s="429"/>
      <c r="Q17" s="429"/>
      <c r="R17" s="429"/>
      <c r="S17" s="429"/>
      <c r="T17" s="429"/>
      <c r="U17" s="429"/>
      <c r="V17" s="429"/>
      <c r="W17" s="429"/>
      <c r="X17" s="429"/>
      <c r="Y17" s="429"/>
      <c r="Z17" s="429"/>
      <c r="AA17" s="429"/>
      <c r="AB17" s="429"/>
      <c r="AC17" s="429"/>
      <c r="AD17" s="429"/>
      <c r="AE17" s="429"/>
      <c r="AF17" s="429"/>
      <c r="AG17" s="429"/>
      <c r="AH17" s="429"/>
      <c r="AI17" s="429"/>
      <c r="AJ17" s="429"/>
      <c r="AK17" s="429"/>
      <c r="AL17" s="429"/>
      <c r="AM17" s="429"/>
      <c r="AN17" s="429"/>
      <c r="AO17" s="429"/>
      <c r="AP17" s="429"/>
      <c r="AQ17" s="429"/>
      <c r="AR17" s="429"/>
      <c r="AS17" s="429"/>
      <c r="AT17" s="429"/>
      <c r="AV17" s="37">
        <f t="shared" si="9"/>
        <v>0</v>
      </c>
      <c r="AW17" s="37">
        <f t="shared" si="10"/>
        <v>0</v>
      </c>
      <c r="AX17" s="37">
        <f t="shared" si="11"/>
        <v>0</v>
      </c>
      <c r="AY17" s="37">
        <f t="shared" si="12"/>
        <v>0</v>
      </c>
      <c r="AZ17" s="37">
        <f t="shared" si="13"/>
        <v>0</v>
      </c>
      <c r="BA17" s="37">
        <f t="shared" si="14"/>
        <v>0</v>
      </c>
      <c r="BB17" s="37">
        <f t="shared" si="15"/>
        <v>0</v>
      </c>
      <c r="BC17" s="37">
        <f t="shared" si="16"/>
        <v>0</v>
      </c>
      <c r="BD17" s="38">
        <f t="shared" si="17"/>
        <v>0</v>
      </c>
      <c r="BE17" s="37">
        <f t="shared" si="18"/>
        <v>0</v>
      </c>
      <c r="BF17" s="54">
        <f t="shared" si="19"/>
        <v>0</v>
      </c>
    </row>
    <row r="18" spans="1:58" x14ac:dyDescent="0.25">
      <c r="A18" s="401">
        <f>+Mar!A18</f>
        <v>15</v>
      </c>
      <c r="B18" s="427" t="str">
        <f>+Mar!B18</f>
        <v>GESTANTES REACTIVAS  A SIFILIS RECIBEN TRATAMIENTO COMPLETO</v>
      </c>
      <c r="C18" s="428" t="str">
        <f>+Mar!C18</f>
        <v>ITS VIH/SIDA</v>
      </c>
      <c r="D18" s="429"/>
      <c r="E18" s="429"/>
      <c r="F18" s="429"/>
      <c r="G18" s="429"/>
      <c r="H18" s="429"/>
      <c r="I18" s="429"/>
      <c r="J18" s="429"/>
      <c r="K18" s="429"/>
      <c r="L18" s="429"/>
      <c r="M18" s="429"/>
      <c r="N18" s="429"/>
      <c r="O18" s="429"/>
      <c r="P18" s="429"/>
      <c r="Q18" s="429"/>
      <c r="R18" s="429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29"/>
      <c r="AM18" s="429"/>
      <c r="AN18" s="429"/>
      <c r="AO18" s="429"/>
      <c r="AP18" s="429"/>
      <c r="AQ18" s="429"/>
      <c r="AR18" s="429"/>
      <c r="AS18" s="429"/>
      <c r="AT18" s="429"/>
      <c r="AV18" s="37">
        <f t="shared" si="9"/>
        <v>0</v>
      </c>
      <c r="AW18" s="37">
        <f t="shared" si="10"/>
        <v>0</v>
      </c>
      <c r="AX18" s="37">
        <f t="shared" si="11"/>
        <v>0</v>
      </c>
      <c r="AY18" s="37">
        <f t="shared" si="12"/>
        <v>0</v>
      </c>
      <c r="AZ18" s="37">
        <f t="shared" si="13"/>
        <v>0</v>
      </c>
      <c r="BA18" s="37">
        <f t="shared" si="14"/>
        <v>0</v>
      </c>
      <c r="BB18" s="37">
        <f t="shared" si="15"/>
        <v>0</v>
      </c>
      <c r="BC18" s="37">
        <f t="shared" si="16"/>
        <v>0</v>
      </c>
      <c r="BD18" s="38">
        <f t="shared" si="17"/>
        <v>0</v>
      </c>
      <c r="BE18" s="37">
        <f t="shared" si="18"/>
        <v>0</v>
      </c>
      <c r="BF18" s="54">
        <f t="shared" si="19"/>
        <v>0</v>
      </c>
    </row>
    <row r="19" spans="1:58" x14ac:dyDescent="0.25">
      <c r="A19" s="401">
        <f>+Mar!A19</f>
        <v>16</v>
      </c>
      <c r="B19" s="427" t="str">
        <f>+Mar!B19</f>
        <v>CASOS  DE VIH-SIDA CONFIRMADOS</v>
      </c>
      <c r="C19" s="428" t="str">
        <f>+Mar!C19</f>
        <v>ITS VIH/SIDA</v>
      </c>
      <c r="D19" s="429"/>
      <c r="E19" s="429"/>
      <c r="F19" s="429"/>
      <c r="G19" s="429"/>
      <c r="H19" s="429"/>
      <c r="I19" s="429"/>
      <c r="J19" s="429"/>
      <c r="K19" s="429"/>
      <c r="L19" s="429"/>
      <c r="M19" s="429"/>
      <c r="N19" s="429"/>
      <c r="O19" s="429"/>
      <c r="P19" s="429"/>
      <c r="Q19" s="429"/>
      <c r="R19" s="429"/>
      <c r="S19" s="429"/>
      <c r="T19" s="429"/>
      <c r="U19" s="429"/>
      <c r="V19" s="429"/>
      <c r="W19" s="429"/>
      <c r="X19" s="429"/>
      <c r="Y19" s="429"/>
      <c r="Z19" s="429"/>
      <c r="AA19" s="429"/>
      <c r="AB19" s="429"/>
      <c r="AC19" s="429"/>
      <c r="AD19" s="429"/>
      <c r="AE19" s="429"/>
      <c r="AF19" s="429"/>
      <c r="AG19" s="429"/>
      <c r="AH19" s="429"/>
      <c r="AI19" s="429"/>
      <c r="AJ19" s="429"/>
      <c r="AK19" s="429"/>
      <c r="AL19" s="429"/>
      <c r="AM19" s="429"/>
      <c r="AN19" s="429"/>
      <c r="AO19" s="429"/>
      <c r="AP19" s="429"/>
      <c r="AQ19" s="429"/>
      <c r="AR19" s="429"/>
      <c r="AS19" s="429"/>
      <c r="AT19" s="429"/>
      <c r="AV19" s="37">
        <f t="shared" si="9"/>
        <v>0</v>
      </c>
      <c r="AW19" s="37">
        <f t="shared" si="10"/>
        <v>0</v>
      </c>
      <c r="AX19" s="37">
        <f t="shared" si="11"/>
        <v>0</v>
      </c>
      <c r="AY19" s="37">
        <f t="shared" si="12"/>
        <v>0</v>
      </c>
      <c r="AZ19" s="37">
        <f t="shared" si="13"/>
        <v>0</v>
      </c>
      <c r="BA19" s="37">
        <f t="shared" si="14"/>
        <v>0</v>
      </c>
      <c r="BB19" s="37">
        <f t="shared" si="15"/>
        <v>0</v>
      </c>
      <c r="BC19" s="37">
        <f t="shared" si="16"/>
        <v>0</v>
      </c>
      <c r="BD19" s="38">
        <f t="shared" si="17"/>
        <v>0</v>
      </c>
      <c r="BE19" s="37">
        <f t="shared" si="18"/>
        <v>0</v>
      </c>
      <c r="BF19" s="54">
        <f t="shared" si="19"/>
        <v>0</v>
      </c>
    </row>
    <row r="20" spans="1:58" ht="45" x14ac:dyDescent="0.25">
      <c r="A20" s="401">
        <f>+Mar!A20</f>
        <v>17</v>
      </c>
      <c r="B20" s="427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428" t="str">
        <f>+Mar!C20</f>
        <v>PROMSA</v>
      </c>
      <c r="D20" s="429"/>
      <c r="E20" s="429"/>
      <c r="F20" s="429"/>
      <c r="G20" s="429"/>
      <c r="H20" s="429"/>
      <c r="I20" s="429"/>
      <c r="J20" s="429"/>
      <c r="K20" s="429"/>
      <c r="L20" s="429"/>
      <c r="M20" s="429"/>
      <c r="N20" s="429"/>
      <c r="O20" s="429"/>
      <c r="P20" s="429"/>
      <c r="Q20" s="429"/>
      <c r="R20" s="429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V20" s="37">
        <f t="shared" si="9"/>
        <v>0</v>
      </c>
      <c r="AW20" s="37">
        <f t="shared" si="10"/>
        <v>0</v>
      </c>
      <c r="AX20" s="37">
        <f t="shared" si="11"/>
        <v>0</v>
      </c>
      <c r="AY20" s="37">
        <f t="shared" si="12"/>
        <v>0</v>
      </c>
      <c r="AZ20" s="37">
        <f t="shared" si="13"/>
        <v>0</v>
      </c>
      <c r="BA20" s="37">
        <f t="shared" si="14"/>
        <v>0</v>
      </c>
      <c r="BB20" s="37">
        <f t="shared" si="15"/>
        <v>0</v>
      </c>
      <c r="BC20" s="37">
        <f t="shared" si="16"/>
        <v>0</v>
      </c>
      <c r="BD20" s="38">
        <f t="shared" si="17"/>
        <v>0</v>
      </c>
      <c r="BE20" s="37">
        <f t="shared" si="18"/>
        <v>0</v>
      </c>
      <c r="BF20" s="54">
        <f t="shared" si="19"/>
        <v>0</v>
      </c>
    </row>
    <row r="21" spans="1:58" ht="30" x14ac:dyDescent="0.25">
      <c r="A21" s="401">
        <f>+Mar!A21</f>
        <v>18</v>
      </c>
      <c r="B21" s="427" t="str">
        <f>ACUMULADO!B21</f>
        <v xml:space="preserve">AGENTES COMUNITARIOS DE SALUD CAPACITADOS REALIZAN ORIENTACIÓN A FAMILIAS DE GESTANTES Y PUERPERAS EN PRÁCTICAS SALUDABLES EN SALUD SEXUAL Y REPRODUCTIVA. </v>
      </c>
      <c r="C21" s="428" t="str">
        <f>+Mar!C21</f>
        <v>PROMSA</v>
      </c>
      <c r="D21" s="429"/>
      <c r="E21" s="429"/>
      <c r="F21" s="429"/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29"/>
      <c r="S21" s="429"/>
      <c r="T21" s="429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  <c r="AI21" s="429"/>
      <c r="AJ21" s="429"/>
      <c r="AK21" s="429"/>
      <c r="AL21" s="429"/>
      <c r="AM21" s="429"/>
      <c r="AN21" s="429"/>
      <c r="AO21" s="429"/>
      <c r="AP21" s="429"/>
      <c r="AQ21" s="429"/>
      <c r="AR21" s="429"/>
      <c r="AS21" s="429"/>
      <c r="AT21" s="429"/>
      <c r="AV21" s="37">
        <f t="shared" si="9"/>
        <v>0</v>
      </c>
      <c r="AW21" s="37">
        <f t="shared" si="10"/>
        <v>0</v>
      </c>
      <c r="AX21" s="37">
        <f t="shared" si="11"/>
        <v>0</v>
      </c>
      <c r="AY21" s="37">
        <f t="shared" si="12"/>
        <v>0</v>
      </c>
      <c r="AZ21" s="37">
        <f t="shared" si="13"/>
        <v>0</v>
      </c>
      <c r="BA21" s="37">
        <f t="shared" si="14"/>
        <v>0</v>
      </c>
      <c r="BB21" s="37">
        <f t="shared" si="15"/>
        <v>0</v>
      </c>
      <c r="BC21" s="37">
        <f t="shared" si="16"/>
        <v>0</v>
      </c>
      <c r="BD21" s="38">
        <f t="shared" si="17"/>
        <v>0</v>
      </c>
      <c r="BE21" s="37">
        <f t="shared" si="18"/>
        <v>0</v>
      </c>
      <c r="BF21" s="54">
        <f t="shared" si="19"/>
        <v>0</v>
      </c>
    </row>
    <row r="22" spans="1:58" ht="30" x14ac:dyDescent="0.25">
      <c r="A22" s="401">
        <f>+Mar!A22</f>
        <v>19</v>
      </c>
      <c r="B22" s="427" t="str">
        <f>ACUMULADO!B22</f>
        <v xml:space="preserve">FAMILIAS DE ADOLESCENTES QUE RECIBEN SESIONES EDUCATIVAS Y DEMOSTRATIVAS PARA PROMOVER PRÁCTICAS SALUDABLES EN SALUD SEXUAL INTEGRAL </v>
      </c>
      <c r="C22" s="428" t="str">
        <f>+Mar!C22</f>
        <v>PROMSA</v>
      </c>
      <c r="D22" s="429"/>
      <c r="E22" s="429"/>
      <c r="F22" s="429"/>
      <c r="G22" s="429"/>
      <c r="H22" s="429"/>
      <c r="I22" s="429"/>
      <c r="J22" s="429"/>
      <c r="K22" s="429"/>
      <c r="L22" s="429"/>
      <c r="M22" s="429"/>
      <c r="N22" s="429"/>
      <c r="O22" s="429"/>
      <c r="P22" s="429"/>
      <c r="Q22" s="429"/>
      <c r="R22" s="429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29"/>
      <c r="AM22" s="429"/>
      <c r="AN22" s="429"/>
      <c r="AO22" s="429"/>
      <c r="AP22" s="429"/>
      <c r="AQ22" s="429"/>
      <c r="AR22" s="429"/>
      <c r="AS22" s="429"/>
      <c r="AT22" s="429"/>
      <c r="AV22" s="37">
        <f t="shared" si="9"/>
        <v>0</v>
      </c>
      <c r="AW22" s="37">
        <f t="shared" si="10"/>
        <v>0</v>
      </c>
      <c r="AX22" s="37">
        <f t="shared" si="11"/>
        <v>0</v>
      </c>
      <c r="AY22" s="37">
        <f t="shared" si="12"/>
        <v>0</v>
      </c>
      <c r="AZ22" s="37">
        <f t="shared" si="13"/>
        <v>0</v>
      </c>
      <c r="BA22" s="37">
        <f t="shared" si="14"/>
        <v>0</v>
      </c>
      <c r="BB22" s="37">
        <f t="shared" si="15"/>
        <v>0</v>
      </c>
      <c r="BC22" s="37">
        <f t="shared" si="16"/>
        <v>0</v>
      </c>
      <c r="BD22" s="38">
        <f t="shared" si="17"/>
        <v>0</v>
      </c>
      <c r="BE22" s="37">
        <f t="shared" si="18"/>
        <v>0</v>
      </c>
      <c r="BF22" s="54">
        <f t="shared" si="19"/>
        <v>0</v>
      </c>
    </row>
    <row r="23" spans="1:58" x14ac:dyDescent="0.25">
      <c r="A23" s="401">
        <f>+Mar!A23</f>
        <v>20</v>
      </c>
      <c r="B23" s="427" t="str">
        <f>ACUMULADO!B23</f>
        <v xml:space="preserve">DOCENTES CAPACITADOS REALIZAN EDUCACIÓN SEXUAL INTEGRAL DESDE LA INSTITUCIÓN EDUCATIVA. </v>
      </c>
      <c r="C23" s="428" t="str">
        <f>+Mar!C23</f>
        <v>PROMSA</v>
      </c>
      <c r="D23" s="429"/>
      <c r="E23" s="429"/>
      <c r="F23" s="429"/>
      <c r="G23" s="429"/>
      <c r="H23" s="429"/>
      <c r="I23" s="429"/>
      <c r="J23" s="429"/>
      <c r="K23" s="429"/>
      <c r="L23" s="429"/>
      <c r="M23" s="429"/>
      <c r="N23" s="429"/>
      <c r="O23" s="429"/>
      <c r="P23" s="429"/>
      <c r="Q23" s="429"/>
      <c r="R23" s="429"/>
      <c r="S23" s="429"/>
      <c r="T23" s="429"/>
      <c r="U23" s="429"/>
      <c r="V23" s="429"/>
      <c r="W23" s="429"/>
      <c r="X23" s="429"/>
      <c r="Y23" s="429"/>
      <c r="Z23" s="429"/>
      <c r="AA23" s="429"/>
      <c r="AB23" s="429"/>
      <c r="AC23" s="429"/>
      <c r="AD23" s="429"/>
      <c r="AE23" s="429"/>
      <c r="AF23" s="429"/>
      <c r="AG23" s="429"/>
      <c r="AH23" s="429"/>
      <c r="AI23" s="429"/>
      <c r="AJ23" s="429"/>
      <c r="AK23" s="429"/>
      <c r="AL23" s="429"/>
      <c r="AM23" s="429"/>
      <c r="AN23" s="429"/>
      <c r="AO23" s="429"/>
      <c r="AP23" s="429"/>
      <c r="AQ23" s="429"/>
      <c r="AR23" s="429"/>
      <c r="AS23" s="429"/>
      <c r="AT23" s="429"/>
      <c r="AV23" s="37">
        <f t="shared" si="9"/>
        <v>0</v>
      </c>
      <c r="AW23" s="37">
        <f t="shared" si="10"/>
        <v>0</v>
      </c>
      <c r="AX23" s="37">
        <f t="shared" si="11"/>
        <v>0</v>
      </c>
      <c r="AY23" s="37">
        <f t="shared" si="12"/>
        <v>0</v>
      </c>
      <c r="AZ23" s="37">
        <f t="shared" si="13"/>
        <v>0</v>
      </c>
      <c r="BA23" s="37">
        <f t="shared" si="14"/>
        <v>0</v>
      </c>
      <c r="BB23" s="37">
        <f t="shared" si="15"/>
        <v>0</v>
      </c>
      <c r="BC23" s="37">
        <f t="shared" si="16"/>
        <v>0</v>
      </c>
      <c r="BD23" s="38">
        <f t="shared" si="17"/>
        <v>0</v>
      </c>
      <c r="BE23" s="37">
        <f t="shared" si="18"/>
        <v>0</v>
      </c>
      <c r="BF23" s="54">
        <f t="shared" si="19"/>
        <v>0</v>
      </c>
    </row>
    <row r="24" spans="1:58" ht="30" x14ac:dyDescent="0.25">
      <c r="A24" s="401">
        <f>+Mar!A24</f>
        <v>21</v>
      </c>
      <c r="B24" s="427" t="str">
        <f>ACUMULADO!B24</f>
        <v>FUNCIONARIOS MUNICIPALES CAPACITADOS GESTIONAN ESPACIOS EDUCATIVOS PARA PROMOVER LA SALUD SEXUAL Y REPRODUCTIVA.</v>
      </c>
      <c r="C24" s="428" t="str">
        <f>+Mar!C24</f>
        <v>PROMSA</v>
      </c>
      <c r="D24" s="429"/>
      <c r="E24" s="429"/>
      <c r="F24" s="429"/>
      <c r="G24" s="429"/>
      <c r="H24" s="429"/>
      <c r="I24" s="429"/>
      <c r="J24" s="429"/>
      <c r="K24" s="429"/>
      <c r="L24" s="429"/>
      <c r="M24" s="429"/>
      <c r="N24" s="429"/>
      <c r="O24" s="429"/>
      <c r="P24" s="429"/>
      <c r="Q24" s="429"/>
      <c r="R24" s="429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  <c r="AO24" s="429"/>
      <c r="AP24" s="429"/>
      <c r="AQ24" s="429"/>
      <c r="AR24" s="429"/>
      <c r="AS24" s="429"/>
      <c r="AT24" s="429"/>
      <c r="AV24" s="37">
        <f t="shared" si="9"/>
        <v>0</v>
      </c>
      <c r="AW24" s="37">
        <f t="shared" si="10"/>
        <v>0</v>
      </c>
      <c r="AX24" s="37">
        <f t="shared" si="11"/>
        <v>0</v>
      </c>
      <c r="AY24" s="37">
        <f t="shared" si="12"/>
        <v>0</v>
      </c>
      <c r="AZ24" s="37">
        <f t="shared" si="13"/>
        <v>0</v>
      </c>
      <c r="BA24" s="37">
        <f t="shared" si="14"/>
        <v>0</v>
      </c>
      <c r="BB24" s="37">
        <f t="shared" si="15"/>
        <v>0</v>
      </c>
      <c r="BC24" s="37">
        <f t="shared" si="16"/>
        <v>0</v>
      </c>
      <c r="BD24" s="38">
        <f t="shared" si="17"/>
        <v>0</v>
      </c>
      <c r="BE24" s="37">
        <f t="shared" si="18"/>
        <v>0</v>
      </c>
      <c r="BF24" s="54">
        <f t="shared" si="19"/>
        <v>0</v>
      </c>
    </row>
    <row r="25" spans="1:58" ht="30" x14ac:dyDescent="0.25">
      <c r="A25" s="401">
        <f>+Mar!A25</f>
        <v>22</v>
      </c>
      <c r="B25" s="427" t="str">
        <f>ACUMULADO!B25</f>
        <v>FAMILIAS CON NIÑO(AS) MENORES DE 12 MESES Y GESTANTES RECIBEN ACOMPAÑAMIENTO A TRAVÉS DE SESIONES DEMOSTRATIVAS EN PREPARACIÓN DE ALIMENTOS</v>
      </c>
      <c r="C25" s="428" t="str">
        <f>+Mar!C25</f>
        <v>PROMSA</v>
      </c>
      <c r="D25" s="429"/>
      <c r="E25" s="429"/>
      <c r="F25" s="429"/>
      <c r="G25" s="429"/>
      <c r="H25" s="429"/>
      <c r="I25" s="429"/>
      <c r="J25" s="429"/>
      <c r="K25" s="429"/>
      <c r="L25" s="429"/>
      <c r="M25" s="429"/>
      <c r="N25" s="429"/>
      <c r="O25" s="429"/>
      <c r="P25" s="429"/>
      <c r="Q25" s="429"/>
      <c r="R25" s="429"/>
      <c r="S25" s="429"/>
      <c r="T25" s="429"/>
      <c r="U25" s="429"/>
      <c r="V25" s="429"/>
      <c r="W25" s="429"/>
      <c r="X25" s="429"/>
      <c r="Y25" s="429"/>
      <c r="Z25" s="429"/>
      <c r="AA25" s="429"/>
      <c r="AB25" s="429"/>
      <c r="AC25" s="429"/>
      <c r="AD25" s="429"/>
      <c r="AE25" s="429"/>
      <c r="AF25" s="429"/>
      <c r="AG25" s="429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V25" s="37">
        <f t="shared" si="9"/>
        <v>0</v>
      </c>
      <c r="AW25" s="37">
        <f t="shared" si="10"/>
        <v>0</v>
      </c>
      <c r="AX25" s="37">
        <f t="shared" si="11"/>
        <v>0</v>
      </c>
      <c r="AY25" s="37">
        <f t="shared" si="12"/>
        <v>0</v>
      </c>
      <c r="AZ25" s="37">
        <f t="shared" si="13"/>
        <v>0</v>
      </c>
      <c r="BA25" s="37">
        <f t="shared" si="14"/>
        <v>0</v>
      </c>
      <c r="BB25" s="37">
        <f t="shared" si="15"/>
        <v>0</v>
      </c>
      <c r="BC25" s="37">
        <f t="shared" si="16"/>
        <v>0</v>
      </c>
      <c r="BD25" s="38">
        <f t="shared" si="17"/>
        <v>0</v>
      </c>
      <c r="BE25" s="37">
        <f t="shared" si="18"/>
        <v>0</v>
      </c>
      <c r="BF25" s="54">
        <f t="shared" si="19"/>
        <v>0</v>
      </c>
    </row>
    <row r="26" spans="1:58" x14ac:dyDescent="0.25">
      <c r="A26" s="401">
        <f>+Mar!A26</f>
        <v>23</v>
      </c>
      <c r="B26" s="427" t="str">
        <f>ACUMULADO!B26</f>
        <v xml:space="preserve">FAMILIAS CON NIÑOS MENORES DE 12 MESES RECIBEN ACOMPAÑAMIENTO A  TRAVÉS DE LA CONSEJERIA </v>
      </c>
      <c r="C26" s="428" t="str">
        <f>+Mar!C26</f>
        <v>PROMSA</v>
      </c>
      <c r="D26" s="429"/>
      <c r="E26" s="429"/>
      <c r="F26" s="429"/>
      <c r="G26" s="429"/>
      <c r="H26" s="429"/>
      <c r="I26" s="429"/>
      <c r="J26" s="429"/>
      <c r="K26" s="429"/>
      <c r="L26" s="429"/>
      <c r="M26" s="429"/>
      <c r="N26" s="429"/>
      <c r="O26" s="429"/>
      <c r="P26" s="429"/>
      <c r="Q26" s="429"/>
      <c r="R26" s="429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V26" s="37">
        <f t="shared" si="9"/>
        <v>0</v>
      </c>
      <c r="AW26" s="37">
        <f t="shared" si="10"/>
        <v>0</v>
      </c>
      <c r="AX26" s="37">
        <f t="shared" si="11"/>
        <v>0</v>
      </c>
      <c r="AY26" s="37">
        <f t="shared" si="12"/>
        <v>0</v>
      </c>
      <c r="AZ26" s="37">
        <f t="shared" si="13"/>
        <v>0</v>
      </c>
      <c r="BA26" s="37">
        <f t="shared" si="14"/>
        <v>0</v>
      </c>
      <c r="BB26" s="37">
        <f t="shared" si="15"/>
        <v>0</v>
      </c>
      <c r="BC26" s="37">
        <f t="shared" si="16"/>
        <v>0</v>
      </c>
      <c r="BD26" s="38">
        <f t="shared" si="17"/>
        <v>0</v>
      </c>
      <c r="BE26" s="37">
        <f t="shared" si="18"/>
        <v>0</v>
      </c>
      <c r="BF26" s="54">
        <f t="shared" si="19"/>
        <v>0</v>
      </c>
    </row>
    <row r="27" spans="1:58" ht="30" x14ac:dyDescent="0.25">
      <c r="A27" s="401">
        <f>+Mar!A27</f>
        <v>24</v>
      </c>
      <c r="B27" s="427" t="str">
        <f>ACUMULADO!B27</f>
        <v xml:space="preserve">FAMILIAS CON NIÑOS (AS) MENORES DE 12 MESES Y GESTANTES RECIBEN ACOMPAÑAMIENTO A TRAVÉS DE GRUPOS DE APOYO COMUNAL </v>
      </c>
      <c r="C27" s="428" t="str">
        <f>+Mar!C27</f>
        <v>PROMSA</v>
      </c>
      <c r="D27" s="429"/>
      <c r="E27" s="429"/>
      <c r="F27" s="429"/>
      <c r="G27" s="429"/>
      <c r="H27" s="429"/>
      <c r="I27" s="429"/>
      <c r="J27" s="429"/>
      <c r="K27" s="429"/>
      <c r="L27" s="429"/>
      <c r="M27" s="429"/>
      <c r="N27" s="429"/>
      <c r="O27" s="429"/>
      <c r="P27" s="429"/>
      <c r="Q27" s="429"/>
      <c r="R27" s="42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429"/>
      <c r="AF27" s="429"/>
      <c r="AG27" s="429"/>
      <c r="AH27" s="429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429"/>
      <c r="AV27" s="37">
        <f t="shared" si="9"/>
        <v>0</v>
      </c>
      <c r="AW27" s="37">
        <f t="shared" si="10"/>
        <v>0</v>
      </c>
      <c r="AX27" s="37">
        <f t="shared" si="11"/>
        <v>0</v>
      </c>
      <c r="AY27" s="37">
        <f t="shared" si="12"/>
        <v>0</v>
      </c>
      <c r="AZ27" s="37">
        <f t="shared" si="13"/>
        <v>0</v>
      </c>
      <c r="BA27" s="37">
        <f t="shared" si="14"/>
        <v>0</v>
      </c>
      <c r="BB27" s="37">
        <f t="shared" si="15"/>
        <v>0</v>
      </c>
      <c r="BC27" s="37">
        <f t="shared" si="16"/>
        <v>0</v>
      </c>
      <c r="BD27" s="38">
        <f t="shared" si="17"/>
        <v>0</v>
      </c>
      <c r="BE27" s="37">
        <f t="shared" si="18"/>
        <v>0</v>
      </c>
      <c r="BF27" s="54">
        <f t="shared" si="19"/>
        <v>0</v>
      </c>
    </row>
    <row r="28" spans="1:58" ht="45" x14ac:dyDescent="0.25">
      <c r="A28" s="401">
        <f>+Mar!A28</f>
        <v>25</v>
      </c>
      <c r="B28" s="427" t="str">
        <f>ACUMULADO!B28</f>
        <v>COMITÉS MULTISECTORIALES CAPACITADOS PARA LA PROMOCIÓN DEL CUIDADO INFANTIL, LACTANCIA  MATERNA EXCLUSIVA Y LA ADECUADA ALIMENTACIÓN Y PROTECCIÓN DEL MENOR DE 36 MESES EN SU DISTRITO.</v>
      </c>
      <c r="C28" s="428" t="str">
        <f>+Mar!C28</f>
        <v>PROMSA</v>
      </c>
      <c r="D28" s="429"/>
      <c r="E28" s="429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  <c r="AO28" s="429"/>
      <c r="AP28" s="429"/>
      <c r="AQ28" s="429"/>
      <c r="AR28" s="429"/>
      <c r="AS28" s="429"/>
      <c r="AT28" s="429"/>
      <c r="AV28" s="37">
        <f t="shared" si="9"/>
        <v>0</v>
      </c>
      <c r="AW28" s="37">
        <f t="shared" si="10"/>
        <v>0</v>
      </c>
      <c r="AX28" s="37">
        <f t="shared" si="11"/>
        <v>0</v>
      </c>
      <c r="AY28" s="37">
        <f t="shared" si="12"/>
        <v>0</v>
      </c>
      <c r="AZ28" s="37">
        <f t="shared" si="13"/>
        <v>0</v>
      </c>
      <c r="BA28" s="37">
        <f t="shared" si="14"/>
        <v>0</v>
      </c>
      <c r="BB28" s="37">
        <f t="shared" si="15"/>
        <v>0</v>
      </c>
      <c r="BC28" s="37">
        <f t="shared" si="16"/>
        <v>0</v>
      </c>
      <c r="BD28" s="38">
        <f t="shared" si="17"/>
        <v>0</v>
      </c>
      <c r="BE28" s="37">
        <f t="shared" si="18"/>
        <v>0</v>
      </c>
      <c r="BF28" s="54">
        <f t="shared" si="19"/>
        <v>0</v>
      </c>
    </row>
    <row r="29" spans="1:58" ht="30" x14ac:dyDescent="0.25">
      <c r="A29" s="401">
        <f>+Mar!A29</f>
        <v>26</v>
      </c>
      <c r="B29" s="427" t="str">
        <f>ACUMULADO!B29</f>
        <v>ACTORES SOCIALES CAPACITADOS PARA LA PROMOCIÓN DEL CUIDADO INFANTIL, LACTANCIA MATERNA EXCLUSIVA Y LA ADECUADA ALIMENTACIÓN Y PROTECCIÓN DEL MENOR DE 36 MESES DEL DISTRITO</v>
      </c>
      <c r="C29" s="428" t="str">
        <f>+Mar!C29</f>
        <v>PROMSA</v>
      </c>
      <c r="D29" s="429"/>
      <c r="E29" s="429"/>
      <c r="F29" s="429"/>
      <c r="G29" s="429"/>
      <c r="H29" s="429"/>
      <c r="I29" s="429"/>
      <c r="J29" s="429"/>
      <c r="K29" s="429"/>
      <c r="L29" s="429"/>
      <c r="M29" s="429"/>
      <c r="N29" s="429"/>
      <c r="O29" s="429"/>
      <c r="P29" s="429"/>
      <c r="Q29" s="429"/>
      <c r="R29" s="429"/>
      <c r="S29" s="429"/>
      <c r="T29" s="429"/>
      <c r="U29" s="429"/>
      <c r="V29" s="429"/>
      <c r="W29" s="429"/>
      <c r="X29" s="429"/>
      <c r="Y29" s="429"/>
      <c r="Z29" s="429"/>
      <c r="AA29" s="429"/>
      <c r="AB29" s="429"/>
      <c r="AC29" s="429"/>
      <c r="AD29" s="429"/>
      <c r="AE29" s="429"/>
      <c r="AF29" s="429"/>
      <c r="AG29" s="429"/>
      <c r="AH29" s="429"/>
      <c r="AI29" s="429"/>
      <c r="AJ29" s="429"/>
      <c r="AK29" s="429"/>
      <c r="AL29" s="429"/>
      <c r="AM29" s="429"/>
      <c r="AN29" s="429"/>
      <c r="AO29" s="429"/>
      <c r="AP29" s="429"/>
      <c r="AQ29" s="429"/>
      <c r="AR29" s="429"/>
      <c r="AS29" s="429"/>
      <c r="AT29" s="429"/>
      <c r="AV29" s="37">
        <f t="shared" si="9"/>
        <v>0</v>
      </c>
      <c r="AW29" s="37">
        <f t="shared" si="10"/>
        <v>0</v>
      </c>
      <c r="AX29" s="37">
        <f t="shared" si="11"/>
        <v>0</v>
      </c>
      <c r="AY29" s="37">
        <f t="shared" si="12"/>
        <v>0</v>
      </c>
      <c r="AZ29" s="37">
        <f t="shared" si="13"/>
        <v>0</v>
      </c>
      <c r="BA29" s="37">
        <f t="shared" si="14"/>
        <v>0</v>
      </c>
      <c r="BB29" s="37">
        <f t="shared" si="15"/>
        <v>0</v>
      </c>
      <c r="BC29" s="37">
        <f t="shared" si="16"/>
        <v>0</v>
      </c>
      <c r="BD29" s="38">
        <f t="shared" si="17"/>
        <v>0</v>
      </c>
      <c r="BE29" s="37">
        <f t="shared" si="18"/>
        <v>0</v>
      </c>
      <c r="BF29" s="54">
        <f t="shared" si="19"/>
        <v>0</v>
      </c>
    </row>
    <row r="30" spans="1:58" ht="45" x14ac:dyDescent="0.25">
      <c r="A30" s="401">
        <f>+Mar!A30</f>
        <v>27</v>
      </c>
      <c r="B30" s="427" t="str">
        <f>ACUMULADO!B30</f>
        <v>PROMOTORES EDUCATIVOS CAPACITADOS PARA LA PROMOCIÓN DEL CUIDADO INFANTIL, LACTANCIA MATERNA EXCLUSIVA Y LA ADECUADA ALIMENTACIÓN Y PROTECCIÓN DEL MENOR DE 36 MESES A FAMILIAS DEL PRONOEI</v>
      </c>
      <c r="C30" s="428" t="str">
        <f>+Mar!C30</f>
        <v>PROMSA</v>
      </c>
      <c r="D30" s="429"/>
      <c r="E30" s="429"/>
      <c r="F30" s="429"/>
      <c r="G30" s="429"/>
      <c r="H30" s="429"/>
      <c r="I30" s="429"/>
      <c r="J30" s="429"/>
      <c r="K30" s="429"/>
      <c r="L30" s="429"/>
      <c r="M30" s="429"/>
      <c r="N30" s="429"/>
      <c r="O30" s="429"/>
      <c r="P30" s="429"/>
      <c r="Q30" s="429"/>
      <c r="R30" s="429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29"/>
      <c r="AM30" s="429"/>
      <c r="AN30" s="429"/>
      <c r="AO30" s="429"/>
      <c r="AP30" s="429"/>
      <c r="AQ30" s="429"/>
      <c r="AR30" s="429"/>
      <c r="AS30" s="429"/>
      <c r="AT30" s="429"/>
      <c r="AV30" s="37">
        <f t="shared" si="9"/>
        <v>0</v>
      </c>
      <c r="AW30" s="37">
        <f t="shared" si="10"/>
        <v>0</v>
      </c>
      <c r="AX30" s="37">
        <f t="shared" si="11"/>
        <v>0</v>
      </c>
      <c r="AY30" s="37">
        <f t="shared" si="12"/>
        <v>0</v>
      </c>
      <c r="AZ30" s="37">
        <f t="shared" si="13"/>
        <v>0</v>
      </c>
      <c r="BA30" s="37">
        <f t="shared" si="14"/>
        <v>0</v>
      </c>
      <c r="BB30" s="37">
        <f t="shared" si="15"/>
        <v>0</v>
      </c>
      <c r="BC30" s="37">
        <f t="shared" si="16"/>
        <v>0</v>
      </c>
      <c r="BD30" s="38">
        <f t="shared" si="17"/>
        <v>0</v>
      </c>
      <c r="BE30" s="37">
        <f t="shared" si="18"/>
        <v>0</v>
      </c>
      <c r="BF30" s="54">
        <f t="shared" si="19"/>
        <v>0</v>
      </c>
    </row>
    <row r="31" spans="1:58" ht="30" x14ac:dyDescent="0.25">
      <c r="A31" s="401">
        <f>+Mar!A31</f>
        <v>28</v>
      </c>
      <c r="B31" s="427" t="str">
        <f>ACUMULADO!B31</f>
        <v>FAMILIAS QUE RECIBEN CONSEJERÍA A TRAVÉS DE LA VISITA DOMICILIARIA PARA PROMOVER PRÁCTICAS Y ENTORNOS SALUDABLES PARA CONTRIBUIR A LA DISMINUCIÓN DE LA TUBERCULOSIS, VIH/SIDA</v>
      </c>
      <c r="C31" s="428" t="str">
        <f>+Mar!C31</f>
        <v>PROMSA</v>
      </c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429"/>
      <c r="AN31" s="429"/>
      <c r="AO31" s="429"/>
      <c r="AP31" s="429"/>
      <c r="AQ31" s="429"/>
      <c r="AR31" s="429"/>
      <c r="AS31" s="429"/>
      <c r="AT31" s="429"/>
      <c r="AV31" s="37">
        <f t="shared" si="9"/>
        <v>0</v>
      </c>
      <c r="AW31" s="37">
        <f t="shared" si="10"/>
        <v>0</v>
      </c>
      <c r="AX31" s="37">
        <f t="shared" si="11"/>
        <v>0</v>
      </c>
      <c r="AY31" s="37">
        <f t="shared" si="12"/>
        <v>0</v>
      </c>
      <c r="AZ31" s="37">
        <f t="shared" si="13"/>
        <v>0</v>
      </c>
      <c r="BA31" s="37">
        <f t="shared" si="14"/>
        <v>0</v>
      </c>
      <c r="BB31" s="37">
        <f t="shared" si="15"/>
        <v>0</v>
      </c>
      <c r="BC31" s="37">
        <f t="shared" si="16"/>
        <v>0</v>
      </c>
      <c r="BD31" s="38">
        <f t="shared" si="17"/>
        <v>0</v>
      </c>
      <c r="BE31" s="37">
        <f t="shared" si="18"/>
        <v>0</v>
      </c>
      <c r="BF31" s="54">
        <f t="shared" si="19"/>
        <v>0</v>
      </c>
    </row>
    <row r="32" spans="1:58" ht="30" x14ac:dyDescent="0.25">
      <c r="A32" s="401">
        <f>+Mar!A32</f>
        <v>29</v>
      </c>
      <c r="B32" s="427" t="str">
        <f>ACUMULADO!B32</f>
        <v>FAMILIAS QUE RECIBEN SESIÓN EDUCATIVA Y DEMOSTRATIVA PARA PROMOVER PRÁCTICAS Y GENERAR ENTORNOS SALUDABLES PARA CONTRIBUIR A LA DISMINUCIÓN DE LA TUBERCULOSIS , VIH/SIDA</v>
      </c>
      <c r="C32" s="428" t="str">
        <f>+Mar!C32</f>
        <v>PROMSA</v>
      </c>
      <c r="D32" s="429"/>
      <c r="E32" s="429"/>
      <c r="F32" s="429"/>
      <c r="G32" s="429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429"/>
      <c r="AV32" s="37">
        <f t="shared" ref="AV32:AV51" si="20">SUM(D32)</f>
        <v>0</v>
      </c>
      <c r="AW32" s="37">
        <f t="shared" ref="AW32:AW51" si="21">+E32</f>
        <v>0</v>
      </c>
      <c r="AX32" s="37">
        <f t="shared" ref="AX32:AX51" si="22">+SUM(G32:P32)</f>
        <v>0</v>
      </c>
      <c r="AY32" s="37">
        <f t="shared" ref="AY32:AY51" si="23">+SUM(Q32:S32)</f>
        <v>0</v>
      </c>
      <c r="AZ32" s="37">
        <f t="shared" ref="AZ32:AZ51" si="24">+SUM(T32:W32)</f>
        <v>0</v>
      </c>
      <c r="BA32" s="37">
        <f t="shared" ref="BA32:BA51" si="25">+SUM(X32:AC32)</f>
        <v>0</v>
      </c>
      <c r="BB32" s="37">
        <f t="shared" ref="BB32:BB51" si="26">+SUM(AD32:AH32)</f>
        <v>0</v>
      </c>
      <c r="BC32" s="37">
        <f t="shared" ref="BC32:BC51" si="27">+SUM(AJ32:AL32)</f>
        <v>0</v>
      </c>
      <c r="BD32" s="38">
        <f t="shared" ref="BD32:BD51" si="28">+SUM(AM32:AP32)</f>
        <v>0</v>
      </c>
      <c r="BE32" s="37">
        <f t="shared" ref="BE32:BE51" si="29">SUM(AV32:BD32)</f>
        <v>0</v>
      </c>
      <c r="BF32" s="54"/>
    </row>
    <row r="33" spans="1:58" ht="30" x14ac:dyDescent="0.25">
      <c r="A33" s="401">
        <f>+Mar!A33</f>
        <v>30</v>
      </c>
      <c r="B33" s="427" t="str">
        <f>ACUMULADO!B33</f>
        <v>DOCENTES CAPACITADOS DESARROLLAN ACCIONES PARA LA PROMOCIÓN DE PRÁCTICAS SALUDABLES Y LA PREVENCIÓN DE LA TUBERCULOSIS,  VIH/SIDA</v>
      </c>
      <c r="C33" s="428" t="str">
        <f>+Mar!C33</f>
        <v>PROMSA</v>
      </c>
      <c r="D33" s="429"/>
      <c r="E33" s="429"/>
      <c r="F33" s="429"/>
      <c r="G33" s="429"/>
      <c r="H33" s="429"/>
      <c r="I33" s="429"/>
      <c r="J33" s="429"/>
      <c r="K33" s="429"/>
      <c r="L33" s="429"/>
      <c r="M33" s="429"/>
      <c r="N33" s="429"/>
      <c r="O33" s="429"/>
      <c r="P33" s="429"/>
      <c r="Q33" s="429"/>
      <c r="R33" s="429"/>
      <c r="S33" s="429"/>
      <c r="T33" s="429"/>
      <c r="U33" s="429"/>
      <c r="V33" s="429"/>
      <c r="W33" s="429"/>
      <c r="X33" s="429"/>
      <c r="Y33" s="429"/>
      <c r="Z33" s="429"/>
      <c r="AA33" s="429"/>
      <c r="AB33" s="429"/>
      <c r="AC33" s="429"/>
      <c r="AD33" s="429"/>
      <c r="AE33" s="429"/>
      <c r="AF33" s="429"/>
      <c r="AG33" s="429"/>
      <c r="AH33" s="429"/>
      <c r="AI33" s="429"/>
      <c r="AJ33" s="429"/>
      <c r="AK33" s="429"/>
      <c r="AL33" s="429"/>
      <c r="AM33" s="429"/>
      <c r="AN33" s="429"/>
      <c r="AO33" s="429"/>
      <c r="AP33" s="429"/>
      <c r="AQ33" s="429"/>
      <c r="AR33" s="429"/>
      <c r="AS33" s="429"/>
      <c r="AT33" s="429"/>
      <c r="AV33" s="37">
        <f t="shared" si="20"/>
        <v>0</v>
      </c>
      <c r="AW33" s="37">
        <f t="shared" si="21"/>
        <v>0</v>
      </c>
      <c r="AX33" s="37">
        <f t="shared" si="22"/>
        <v>0</v>
      </c>
      <c r="AY33" s="37">
        <f t="shared" si="23"/>
        <v>0</v>
      </c>
      <c r="AZ33" s="37">
        <f t="shared" si="24"/>
        <v>0</v>
      </c>
      <c r="BA33" s="37">
        <f t="shared" si="25"/>
        <v>0</v>
      </c>
      <c r="BB33" s="37">
        <f t="shared" si="26"/>
        <v>0</v>
      </c>
      <c r="BC33" s="37">
        <f t="shared" si="27"/>
        <v>0</v>
      </c>
      <c r="BD33" s="38">
        <f t="shared" si="28"/>
        <v>0</v>
      </c>
      <c r="BE33" s="37">
        <f t="shared" si="29"/>
        <v>0</v>
      </c>
      <c r="BF33" s="54"/>
    </row>
    <row r="34" spans="1:58" ht="30" x14ac:dyDescent="0.25">
      <c r="A34" s="401">
        <f>+Mar!A34</f>
        <v>31</v>
      </c>
      <c r="B34" s="427" t="str">
        <f>ACUMULADO!B34</f>
        <v>COMUNIDADES CON LIDERES CAPACITADOS DESARROLLAN VIGILANCIA COMUNITARIA EN FAVOR DE ENTORNOS Y PRÁCTICAS SALUDABLES Y LA PREVENCIÓN DE LA TUBERCULOSIS, VIH/SIDA</v>
      </c>
      <c r="C34" s="428" t="str">
        <f>+Mar!C34</f>
        <v>PROMSA</v>
      </c>
      <c r="D34" s="429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29"/>
      <c r="Q34" s="429"/>
      <c r="R34" s="429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29"/>
      <c r="AM34" s="429"/>
      <c r="AN34" s="429"/>
      <c r="AO34" s="429"/>
      <c r="AP34" s="429"/>
      <c r="AQ34" s="429"/>
      <c r="AR34" s="429"/>
      <c r="AS34" s="429"/>
      <c r="AT34" s="429"/>
      <c r="AV34" s="37">
        <f t="shared" si="20"/>
        <v>0</v>
      </c>
      <c r="AW34" s="37">
        <f t="shared" si="21"/>
        <v>0</v>
      </c>
      <c r="AX34" s="37">
        <f t="shared" si="22"/>
        <v>0</v>
      </c>
      <c r="AY34" s="37">
        <f t="shared" si="23"/>
        <v>0</v>
      </c>
      <c r="AZ34" s="37">
        <f t="shared" si="24"/>
        <v>0</v>
      </c>
      <c r="BA34" s="37">
        <f t="shared" si="25"/>
        <v>0</v>
      </c>
      <c r="BB34" s="37">
        <f t="shared" si="26"/>
        <v>0</v>
      </c>
      <c r="BC34" s="37">
        <f t="shared" si="27"/>
        <v>0</v>
      </c>
      <c r="BD34" s="38">
        <f t="shared" si="28"/>
        <v>0</v>
      </c>
      <c r="BE34" s="37">
        <f t="shared" si="29"/>
        <v>0</v>
      </c>
      <c r="BF34" s="54"/>
    </row>
    <row r="35" spans="1:58" ht="30" x14ac:dyDescent="0.25">
      <c r="A35" s="401">
        <f>+Mar!A35</f>
        <v>32</v>
      </c>
      <c r="B35" s="427" t="str">
        <f>ACUMULADO!B35</f>
        <v>MUNICIPIOS QUE IMPLEMENTAN ACCIONES PARA MEJORAR O MITIGAR LAS CONDICIONES QUE GENERAN RIESGO PARA ENFERMAR DE TUBERCULOSIS Y VIH/SIDA SEGÚN DISTRITOS/ PROVINCIAS PRIORIZADOS.</v>
      </c>
      <c r="C35" s="428" t="str">
        <f>+Mar!C35</f>
        <v>PROMSA</v>
      </c>
      <c r="D35" s="429"/>
      <c r="E35" s="429"/>
      <c r="F35" s="429"/>
      <c r="G35" s="429"/>
      <c r="H35" s="429"/>
      <c r="I35" s="429"/>
      <c r="J35" s="429"/>
      <c r="K35" s="429"/>
      <c r="L35" s="429"/>
      <c r="M35" s="429"/>
      <c r="N35" s="429"/>
      <c r="O35" s="429"/>
      <c r="P35" s="429"/>
      <c r="Q35" s="429"/>
      <c r="R35" s="429"/>
      <c r="S35" s="429"/>
      <c r="T35" s="429"/>
      <c r="U35" s="429"/>
      <c r="V35" s="429"/>
      <c r="W35" s="429"/>
      <c r="X35" s="429"/>
      <c r="Y35" s="429"/>
      <c r="Z35" s="429"/>
      <c r="AA35" s="429"/>
      <c r="AB35" s="429"/>
      <c r="AC35" s="429"/>
      <c r="AD35" s="429"/>
      <c r="AE35" s="429"/>
      <c r="AF35" s="429"/>
      <c r="AG35" s="429"/>
      <c r="AH35" s="429"/>
      <c r="AI35" s="429"/>
      <c r="AJ35" s="429"/>
      <c r="AK35" s="429"/>
      <c r="AL35" s="429"/>
      <c r="AM35" s="429"/>
      <c r="AN35" s="429"/>
      <c r="AO35" s="429"/>
      <c r="AP35" s="429"/>
      <c r="AQ35" s="429"/>
      <c r="AR35" s="429"/>
      <c r="AS35" s="429"/>
      <c r="AT35" s="429"/>
      <c r="AV35" s="37">
        <f t="shared" si="20"/>
        <v>0</v>
      </c>
      <c r="AW35" s="37">
        <f t="shared" si="21"/>
        <v>0</v>
      </c>
      <c r="AX35" s="37">
        <f t="shared" si="22"/>
        <v>0</v>
      </c>
      <c r="AY35" s="37">
        <f t="shared" si="23"/>
        <v>0</v>
      </c>
      <c r="AZ35" s="37">
        <f t="shared" si="24"/>
        <v>0</v>
      </c>
      <c r="BA35" s="37">
        <f t="shared" si="25"/>
        <v>0</v>
      </c>
      <c r="BB35" s="37">
        <f t="shared" si="26"/>
        <v>0</v>
      </c>
      <c r="BC35" s="37">
        <f t="shared" si="27"/>
        <v>0</v>
      </c>
      <c r="BD35" s="38">
        <f t="shared" si="28"/>
        <v>0</v>
      </c>
      <c r="BE35" s="37">
        <f t="shared" si="29"/>
        <v>0</v>
      </c>
      <c r="BF35" s="54"/>
    </row>
    <row r="36" spans="1:58" ht="30" x14ac:dyDescent="0.25">
      <c r="A36" s="401">
        <f>+Mar!A36</f>
        <v>33</v>
      </c>
      <c r="B36" s="427" t="str">
        <f>ACUMULADO!B36</f>
        <v xml:space="preserve">FAMILIAS QUE RECIBEN SESIONES DEMOSTRATIVAS PARA LA PREVENCION Y CONTROL DE ENFERMEDADES METAXENICAS </v>
      </c>
      <c r="C36" s="428" t="str">
        <f>+Mar!C36</f>
        <v>PROMSA</v>
      </c>
      <c r="D36" s="429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29"/>
      <c r="AM36" s="429"/>
      <c r="AN36" s="429"/>
      <c r="AO36" s="429"/>
      <c r="AP36" s="429"/>
      <c r="AQ36" s="429"/>
      <c r="AR36" s="429"/>
      <c r="AS36" s="429"/>
      <c r="AT36" s="429"/>
      <c r="AV36" s="37">
        <f t="shared" si="20"/>
        <v>0</v>
      </c>
      <c r="AW36" s="37">
        <f t="shared" si="21"/>
        <v>0</v>
      </c>
      <c r="AX36" s="37">
        <f t="shared" si="22"/>
        <v>0</v>
      </c>
      <c r="AY36" s="37">
        <f t="shared" si="23"/>
        <v>0</v>
      </c>
      <c r="AZ36" s="37">
        <f t="shared" si="24"/>
        <v>0</v>
      </c>
      <c r="BA36" s="37">
        <f t="shared" si="25"/>
        <v>0</v>
      </c>
      <c r="BB36" s="37">
        <f t="shared" si="26"/>
        <v>0</v>
      </c>
      <c r="BC36" s="37">
        <f t="shared" si="27"/>
        <v>0</v>
      </c>
      <c r="BD36" s="38">
        <f t="shared" si="28"/>
        <v>0</v>
      </c>
      <c r="BE36" s="37">
        <f t="shared" si="29"/>
        <v>0</v>
      </c>
      <c r="BF36" s="54"/>
    </row>
    <row r="37" spans="1:58" ht="30" x14ac:dyDescent="0.25">
      <c r="A37" s="401">
        <f>+Mar!A37</f>
        <v>34</v>
      </c>
      <c r="B37" s="427" t="str">
        <f>ACUMULADO!B37</f>
        <v>FAMILIAS QUE RECIBEN SESIONES EDUCATIVAS  PARA LA PREVENCION Y CONTROL DE ENFERMEDADES  ZOONOTICAS.</v>
      </c>
      <c r="C37" s="428" t="str">
        <f>+Mar!C37</f>
        <v>PROMSA</v>
      </c>
      <c r="D37" s="429"/>
      <c r="E37" s="429"/>
      <c r="F37" s="429"/>
      <c r="G37" s="429"/>
      <c r="H37" s="429"/>
      <c r="I37" s="429"/>
      <c r="J37" s="429"/>
      <c r="K37" s="429"/>
      <c r="L37" s="429"/>
      <c r="M37" s="429"/>
      <c r="N37" s="429"/>
      <c r="O37" s="429"/>
      <c r="P37" s="429"/>
      <c r="Q37" s="429"/>
      <c r="R37" s="429"/>
      <c r="S37" s="429"/>
      <c r="T37" s="429"/>
      <c r="U37" s="429"/>
      <c r="V37" s="429"/>
      <c r="W37" s="429"/>
      <c r="X37" s="429"/>
      <c r="Y37" s="429"/>
      <c r="Z37" s="429"/>
      <c r="AA37" s="429"/>
      <c r="AB37" s="429"/>
      <c r="AC37" s="429"/>
      <c r="AD37" s="429"/>
      <c r="AE37" s="429"/>
      <c r="AF37" s="429"/>
      <c r="AG37" s="429"/>
      <c r="AH37" s="429"/>
      <c r="AI37" s="429"/>
      <c r="AJ37" s="429"/>
      <c r="AK37" s="429"/>
      <c r="AL37" s="429"/>
      <c r="AM37" s="429"/>
      <c r="AN37" s="429"/>
      <c r="AO37" s="429"/>
      <c r="AP37" s="429"/>
      <c r="AQ37" s="429"/>
      <c r="AR37" s="429"/>
      <c r="AS37" s="429"/>
      <c r="AT37" s="429"/>
      <c r="AV37" s="37">
        <f t="shared" si="20"/>
        <v>0</v>
      </c>
      <c r="AW37" s="37">
        <f t="shared" si="21"/>
        <v>0</v>
      </c>
      <c r="AX37" s="37">
        <f t="shared" si="22"/>
        <v>0</v>
      </c>
      <c r="AY37" s="37">
        <f t="shared" si="23"/>
        <v>0</v>
      </c>
      <c r="AZ37" s="37">
        <f t="shared" si="24"/>
        <v>0</v>
      </c>
      <c r="BA37" s="37">
        <f t="shared" si="25"/>
        <v>0</v>
      </c>
      <c r="BB37" s="37">
        <f t="shared" si="26"/>
        <v>0</v>
      </c>
      <c r="BC37" s="37">
        <f t="shared" si="27"/>
        <v>0</v>
      </c>
      <c r="BD37" s="38">
        <f t="shared" si="28"/>
        <v>0</v>
      </c>
      <c r="BE37" s="37">
        <f t="shared" si="29"/>
        <v>0</v>
      </c>
      <c r="BF37" s="54"/>
    </row>
    <row r="38" spans="1:58" ht="30" x14ac:dyDescent="0.25">
      <c r="A38" s="401">
        <f>+Mar!A38</f>
        <v>35</v>
      </c>
      <c r="B38" s="427" t="str">
        <f>ACUMULADO!B38</f>
        <v>COMUNIDADES PRIORIZADAS EN EL DISTRITO QUE  ESTAN IMPLEMENTANDO LA VIGILANCIA COMUNITARIA ASOCIADA A ENFERMEDADES METAXÉNICAS Y ZOONOTICAS.</v>
      </c>
      <c r="C38" s="428" t="str">
        <f>+Mar!C38</f>
        <v>PROMSA</v>
      </c>
      <c r="D38" s="429"/>
      <c r="E38" s="429"/>
      <c r="F38" s="429"/>
      <c r="G38" s="429"/>
      <c r="H38" s="429"/>
      <c r="I38" s="429"/>
      <c r="J38" s="429"/>
      <c r="K38" s="429"/>
      <c r="L38" s="429"/>
      <c r="M38" s="429"/>
      <c r="N38" s="429"/>
      <c r="O38" s="429"/>
      <c r="P38" s="429"/>
      <c r="Q38" s="429"/>
      <c r="R38" s="429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  <c r="AL38" s="429"/>
      <c r="AM38" s="429"/>
      <c r="AN38" s="429"/>
      <c r="AO38" s="429"/>
      <c r="AP38" s="429"/>
      <c r="AQ38" s="429"/>
      <c r="AR38" s="429"/>
      <c r="AS38" s="429"/>
      <c r="AT38" s="429"/>
      <c r="AV38" s="37">
        <f t="shared" si="20"/>
        <v>0</v>
      </c>
      <c r="AW38" s="37">
        <f t="shared" si="21"/>
        <v>0</v>
      </c>
      <c r="AX38" s="37">
        <f t="shared" si="22"/>
        <v>0</v>
      </c>
      <c r="AY38" s="37">
        <f t="shared" si="23"/>
        <v>0</v>
      </c>
      <c r="AZ38" s="37">
        <f t="shared" si="24"/>
        <v>0</v>
      </c>
      <c r="BA38" s="37">
        <f t="shared" si="25"/>
        <v>0</v>
      </c>
      <c r="BB38" s="37">
        <f t="shared" si="26"/>
        <v>0</v>
      </c>
      <c r="BC38" s="37">
        <f t="shared" si="27"/>
        <v>0</v>
      </c>
      <c r="BD38" s="38">
        <f t="shared" si="28"/>
        <v>0</v>
      </c>
      <c r="BE38" s="37">
        <f t="shared" si="29"/>
        <v>0</v>
      </c>
      <c r="BF38" s="54"/>
    </row>
    <row r="39" spans="1:58" ht="30" x14ac:dyDescent="0.25">
      <c r="A39" s="401">
        <f>+Mar!A39</f>
        <v>36</v>
      </c>
      <c r="B39" s="427" t="str">
        <f>ACUMULADO!B39</f>
        <v>MUNICIPIOS QUE IMPLEMENTAN ACCIONES PARA MEJORAR O MITIGAR LAS CONDICIONES QUE GENERAN RIESGO PARA ENFERMAR DE ENFERMEDADES METAXÉNICAS Y ZOONOTICAS</v>
      </c>
      <c r="C39" s="428" t="str">
        <f>+Mar!C39</f>
        <v>PROMSA</v>
      </c>
      <c r="D39" s="429"/>
      <c r="E39" s="429"/>
      <c r="F39" s="429"/>
      <c r="G39" s="429"/>
      <c r="H39" s="429"/>
      <c r="I39" s="429"/>
      <c r="J39" s="429"/>
      <c r="K39" s="429"/>
      <c r="L39" s="429"/>
      <c r="M39" s="429"/>
      <c r="N39" s="429"/>
      <c r="O39" s="429"/>
      <c r="P39" s="429"/>
      <c r="Q39" s="429"/>
      <c r="R39" s="429"/>
      <c r="S39" s="429"/>
      <c r="T39" s="429"/>
      <c r="U39" s="429"/>
      <c r="V39" s="429"/>
      <c r="W39" s="429"/>
      <c r="X39" s="429"/>
      <c r="Y39" s="429"/>
      <c r="Z39" s="429"/>
      <c r="AA39" s="429"/>
      <c r="AB39" s="429"/>
      <c r="AC39" s="429"/>
      <c r="AD39" s="429"/>
      <c r="AE39" s="429"/>
      <c r="AF39" s="429"/>
      <c r="AG39" s="429"/>
      <c r="AH39" s="429"/>
      <c r="AI39" s="429"/>
      <c r="AJ39" s="429"/>
      <c r="AK39" s="429"/>
      <c r="AL39" s="429"/>
      <c r="AM39" s="429"/>
      <c r="AN39" s="429"/>
      <c r="AO39" s="429"/>
      <c r="AP39" s="429"/>
      <c r="AQ39" s="429"/>
      <c r="AR39" s="429"/>
      <c r="AS39" s="429"/>
      <c r="AT39" s="429"/>
      <c r="AV39" s="37">
        <f t="shared" si="20"/>
        <v>0</v>
      </c>
      <c r="AW39" s="37">
        <f t="shared" si="21"/>
        <v>0</v>
      </c>
      <c r="AX39" s="37">
        <f t="shared" si="22"/>
        <v>0</v>
      </c>
      <c r="AY39" s="37">
        <f t="shared" si="23"/>
        <v>0</v>
      </c>
      <c r="AZ39" s="37">
        <f t="shared" si="24"/>
        <v>0</v>
      </c>
      <c r="BA39" s="37">
        <f t="shared" si="25"/>
        <v>0</v>
      </c>
      <c r="BB39" s="37">
        <f t="shared" si="26"/>
        <v>0</v>
      </c>
      <c r="BC39" s="37">
        <f t="shared" si="27"/>
        <v>0</v>
      </c>
      <c r="BD39" s="38">
        <f t="shared" si="28"/>
        <v>0</v>
      </c>
      <c r="BE39" s="37">
        <f t="shared" si="29"/>
        <v>0</v>
      </c>
      <c r="BF39" s="54"/>
    </row>
    <row r="40" spans="1:58" ht="30" x14ac:dyDescent="0.25">
      <c r="A40" s="401">
        <f>+Mar!A40</f>
        <v>37</v>
      </c>
      <c r="B40" s="427" t="str">
        <f>ACUMULADO!B40</f>
        <v>DOCENTES  CAPACITADOS Y COMPROMETIDOS A DESARROLLAR ACCIONES PARA LA PROMOCION DE PRACTICAS SALUDABLES PARA LA PREVENCIÓN DE LAS ENFERMEDADES METAXENICAS Y ZOONOTICAS</v>
      </c>
      <c r="C40" s="428" t="str">
        <f>+Mar!C40</f>
        <v>PROMSA</v>
      </c>
      <c r="D40" s="429"/>
      <c r="E40" s="429"/>
      <c r="F40" s="429"/>
      <c r="G40" s="429"/>
      <c r="H40" s="429"/>
      <c r="I40" s="429"/>
      <c r="J40" s="429"/>
      <c r="K40" s="429"/>
      <c r="L40" s="429"/>
      <c r="M40" s="429"/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  <c r="AO40" s="429"/>
      <c r="AP40" s="429"/>
      <c r="AQ40" s="429"/>
      <c r="AR40" s="429"/>
      <c r="AS40" s="429"/>
      <c r="AT40" s="429"/>
      <c r="AV40" s="37">
        <f t="shared" si="20"/>
        <v>0</v>
      </c>
      <c r="AW40" s="37">
        <f t="shared" si="21"/>
        <v>0</v>
      </c>
      <c r="AX40" s="37">
        <f t="shared" si="22"/>
        <v>0</v>
      </c>
      <c r="AY40" s="37">
        <f t="shared" si="23"/>
        <v>0</v>
      </c>
      <c r="AZ40" s="37">
        <f t="shared" si="24"/>
        <v>0</v>
      </c>
      <c r="BA40" s="37">
        <f t="shared" si="25"/>
        <v>0</v>
      </c>
      <c r="BB40" s="37">
        <f t="shared" si="26"/>
        <v>0</v>
      </c>
      <c r="BC40" s="37">
        <f t="shared" si="27"/>
        <v>0</v>
      </c>
      <c r="BD40" s="38">
        <f t="shared" si="28"/>
        <v>0</v>
      </c>
      <c r="BE40" s="37">
        <f t="shared" si="29"/>
        <v>0</v>
      </c>
      <c r="BF40" s="54"/>
    </row>
    <row r="41" spans="1:58" ht="30" x14ac:dyDescent="0.25">
      <c r="A41" s="401">
        <f>+Mar!A41</f>
        <v>38</v>
      </c>
      <c r="B41" s="427" t="str">
        <f>ACUMULADO!B41</f>
        <v>FAMILIAS QUE RECIBEN SESIONES EDUCATIVAS Y DEMOSTRATIVAS EN PRÁCTICAS SALUDABLES FRENTE A LAS ENFERMEDADES NO TRASMISIBLES</v>
      </c>
      <c r="C41" s="428" t="str">
        <f>+Mar!C41</f>
        <v>PROMSA</v>
      </c>
      <c r="D41" s="429"/>
      <c r="E41" s="429"/>
      <c r="F41" s="429"/>
      <c r="G41" s="429"/>
      <c r="H41" s="429"/>
      <c r="I41" s="429"/>
      <c r="J41" s="429"/>
      <c r="K41" s="429"/>
      <c r="L41" s="429"/>
      <c r="M41" s="429"/>
      <c r="N41" s="429"/>
      <c r="O41" s="429"/>
      <c r="P41" s="429"/>
      <c r="Q41" s="429"/>
      <c r="R41" s="429"/>
      <c r="S41" s="429"/>
      <c r="T41" s="429"/>
      <c r="U41" s="429"/>
      <c r="V41" s="429"/>
      <c r="W41" s="429"/>
      <c r="X41" s="429"/>
      <c r="Y41" s="429"/>
      <c r="Z41" s="429"/>
      <c r="AA41" s="429"/>
      <c r="AB41" s="429"/>
      <c r="AC41" s="429"/>
      <c r="AD41" s="429"/>
      <c r="AE41" s="429"/>
      <c r="AF41" s="429"/>
      <c r="AG41" s="429"/>
      <c r="AH41" s="429"/>
      <c r="AI41" s="429"/>
      <c r="AJ41" s="429"/>
      <c r="AK41" s="429"/>
      <c r="AL41" s="429"/>
      <c r="AM41" s="429"/>
      <c r="AN41" s="429"/>
      <c r="AO41" s="429"/>
      <c r="AP41" s="429"/>
      <c r="AQ41" s="429"/>
      <c r="AR41" s="429"/>
      <c r="AS41" s="429"/>
      <c r="AT41" s="429"/>
      <c r="AV41" s="37">
        <f t="shared" si="20"/>
        <v>0</v>
      </c>
      <c r="AW41" s="37">
        <f t="shared" si="21"/>
        <v>0</v>
      </c>
      <c r="AX41" s="37">
        <f t="shared" si="22"/>
        <v>0</v>
      </c>
      <c r="AY41" s="37">
        <f t="shared" si="23"/>
        <v>0</v>
      </c>
      <c r="AZ41" s="37">
        <f t="shared" si="24"/>
        <v>0</v>
      </c>
      <c r="BA41" s="37">
        <f t="shared" si="25"/>
        <v>0</v>
      </c>
      <c r="BB41" s="37">
        <f t="shared" si="26"/>
        <v>0</v>
      </c>
      <c r="BC41" s="37">
        <f t="shared" si="27"/>
        <v>0</v>
      </c>
      <c r="BD41" s="38">
        <f t="shared" si="28"/>
        <v>0</v>
      </c>
      <c r="BE41" s="37">
        <f t="shared" si="29"/>
        <v>0</v>
      </c>
      <c r="BF41" s="54"/>
    </row>
    <row r="42" spans="1:58" ht="30" x14ac:dyDescent="0.25">
      <c r="A42" s="401">
        <f>+Mar!A42</f>
        <v>39</v>
      </c>
      <c r="B42" s="427" t="str">
        <f>ACUMULADO!B42</f>
        <v>4398802FUNCIONARIOS MUNICIPALES CAPACITADOS PARA LA GENERACIÓN DE ENTORNOS SALUDABLES FRENTE A LAS ENFERMEDADES NO TRASMISIBLES.</v>
      </c>
      <c r="C42" s="428" t="str">
        <f>+Mar!C42</f>
        <v>PROMSA</v>
      </c>
      <c r="D42" s="429"/>
      <c r="E42" s="429"/>
      <c r="F42" s="429"/>
      <c r="G42" s="429"/>
      <c r="H42" s="429"/>
      <c r="I42" s="429"/>
      <c r="J42" s="429"/>
      <c r="K42" s="429"/>
      <c r="L42" s="429"/>
      <c r="M42" s="429"/>
      <c r="N42" s="429"/>
      <c r="O42" s="429"/>
      <c r="P42" s="429"/>
      <c r="Q42" s="429"/>
      <c r="R42" s="429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  <c r="AL42" s="429"/>
      <c r="AM42" s="429"/>
      <c r="AN42" s="429"/>
      <c r="AO42" s="429"/>
      <c r="AP42" s="429"/>
      <c r="AQ42" s="429"/>
      <c r="AR42" s="429"/>
      <c r="AS42" s="429"/>
      <c r="AT42" s="429"/>
      <c r="AV42" s="37">
        <f t="shared" si="20"/>
        <v>0</v>
      </c>
      <c r="AW42" s="37">
        <f t="shared" si="21"/>
        <v>0</v>
      </c>
      <c r="AX42" s="37">
        <f t="shared" si="22"/>
        <v>0</v>
      </c>
      <c r="AY42" s="37">
        <f t="shared" si="23"/>
        <v>0</v>
      </c>
      <c r="AZ42" s="37">
        <f t="shared" si="24"/>
        <v>0</v>
      </c>
      <c r="BA42" s="37">
        <f t="shared" si="25"/>
        <v>0</v>
      </c>
      <c r="BB42" s="37">
        <f t="shared" si="26"/>
        <v>0</v>
      </c>
      <c r="BC42" s="37">
        <f t="shared" si="27"/>
        <v>0</v>
      </c>
      <c r="BD42" s="38">
        <f t="shared" si="28"/>
        <v>0</v>
      </c>
      <c r="BE42" s="37">
        <f t="shared" si="29"/>
        <v>0</v>
      </c>
      <c r="BF42" s="54"/>
    </row>
    <row r="43" spans="1:58" ht="30" x14ac:dyDescent="0.25">
      <c r="A43" s="401">
        <f>+Mar!A43</f>
        <v>40</v>
      </c>
      <c r="B43" s="427" t="str">
        <f>ACUMULADO!B43</f>
        <v>DOCENTES COMPROMETIDOS QUE DESARROLLAN ACCIONES PARA LA PROMOCIÓN DE LA ALIMENTACIÓN SALUDABLE, ACTIVIDAD FISICA, SALUD OCULAR Y SALUD BUCAL</v>
      </c>
      <c r="C43" s="428" t="str">
        <f>+Mar!C43</f>
        <v>PROMSA</v>
      </c>
      <c r="D43" s="429"/>
      <c r="E43" s="429"/>
      <c r="F43" s="429"/>
      <c r="G43" s="429"/>
      <c r="H43" s="429"/>
      <c r="I43" s="429"/>
      <c r="J43" s="429"/>
      <c r="K43" s="429"/>
      <c r="L43" s="429"/>
      <c r="M43" s="429"/>
      <c r="N43" s="429"/>
      <c r="O43" s="429"/>
      <c r="P43" s="429"/>
      <c r="Q43" s="429"/>
      <c r="R43" s="429"/>
      <c r="S43" s="429"/>
      <c r="T43" s="429"/>
      <c r="U43" s="429"/>
      <c r="V43" s="429"/>
      <c r="W43" s="429"/>
      <c r="X43" s="429"/>
      <c r="Y43" s="429"/>
      <c r="Z43" s="429"/>
      <c r="AA43" s="429"/>
      <c r="AB43" s="429"/>
      <c r="AC43" s="429"/>
      <c r="AD43" s="429"/>
      <c r="AE43" s="429"/>
      <c r="AF43" s="429"/>
      <c r="AG43" s="429"/>
      <c r="AH43" s="429"/>
      <c r="AI43" s="429"/>
      <c r="AJ43" s="429"/>
      <c r="AK43" s="429"/>
      <c r="AL43" s="429"/>
      <c r="AM43" s="429"/>
      <c r="AN43" s="429"/>
      <c r="AO43" s="429"/>
      <c r="AP43" s="429"/>
      <c r="AQ43" s="429"/>
      <c r="AR43" s="429"/>
      <c r="AS43" s="429"/>
      <c r="AT43" s="429"/>
      <c r="AV43" s="37">
        <f t="shared" si="20"/>
        <v>0</v>
      </c>
      <c r="AW43" s="37">
        <f t="shared" si="21"/>
        <v>0</v>
      </c>
      <c r="AX43" s="37">
        <f t="shared" si="22"/>
        <v>0</v>
      </c>
      <c r="AY43" s="37">
        <f t="shared" si="23"/>
        <v>0</v>
      </c>
      <c r="AZ43" s="37">
        <f t="shared" si="24"/>
        <v>0</v>
      </c>
      <c r="BA43" s="37">
        <f t="shared" si="25"/>
        <v>0</v>
      </c>
      <c r="BB43" s="37">
        <f t="shared" si="26"/>
        <v>0</v>
      </c>
      <c r="BC43" s="37">
        <f t="shared" si="27"/>
        <v>0</v>
      </c>
      <c r="BD43" s="38">
        <f t="shared" si="28"/>
        <v>0</v>
      </c>
      <c r="BE43" s="37">
        <f t="shared" si="29"/>
        <v>0</v>
      </c>
      <c r="BF43" s="54"/>
    </row>
    <row r="44" spans="1:58" ht="30" x14ac:dyDescent="0.25">
      <c r="A44" s="401">
        <f>+Mar!A44</f>
        <v>41</v>
      </c>
      <c r="B44" s="427" t="str">
        <f>ACUMULADO!B44</f>
        <v>LIDERES COMUNITARIOS CAPACITADOS REALIZAN VIGILANCIA CIUDADANA PARA LA REDUCCIÓN DE LA CONTAMINACIÓN POR METALES PESADOS, SUSTANCIAS QUÍMICAS E HIDROCARBUROS</v>
      </c>
      <c r="C44" s="428" t="str">
        <f>+Mar!C44</f>
        <v>PROMSA</v>
      </c>
      <c r="D44" s="429"/>
      <c r="E44" s="429"/>
      <c r="F44" s="429"/>
      <c r="G44" s="429"/>
      <c r="H44" s="429"/>
      <c r="I44" s="429"/>
      <c r="J44" s="429"/>
      <c r="K44" s="429"/>
      <c r="L44" s="429"/>
      <c r="M44" s="429"/>
      <c r="N44" s="429"/>
      <c r="O44" s="429"/>
      <c r="P44" s="429"/>
      <c r="Q44" s="429"/>
      <c r="R44" s="429"/>
      <c r="S44" s="429"/>
      <c r="T44" s="429"/>
      <c r="U44" s="429"/>
      <c r="V44" s="429"/>
      <c r="W44" s="429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9"/>
      <c r="AK44" s="429"/>
      <c r="AL44" s="429"/>
      <c r="AM44" s="429"/>
      <c r="AN44" s="429"/>
      <c r="AO44" s="429"/>
      <c r="AP44" s="429"/>
      <c r="AQ44" s="429"/>
      <c r="AR44" s="429"/>
      <c r="AS44" s="429"/>
      <c r="AT44" s="429"/>
      <c r="AV44" s="37">
        <f t="shared" si="20"/>
        <v>0</v>
      </c>
      <c r="AW44" s="37">
        <f t="shared" si="21"/>
        <v>0</v>
      </c>
      <c r="AX44" s="37">
        <f t="shared" si="22"/>
        <v>0</v>
      </c>
      <c r="AY44" s="37">
        <f t="shared" si="23"/>
        <v>0</v>
      </c>
      <c r="AZ44" s="37">
        <f t="shared" si="24"/>
        <v>0</v>
      </c>
      <c r="BA44" s="37">
        <f t="shared" si="25"/>
        <v>0</v>
      </c>
      <c r="BB44" s="37">
        <f t="shared" si="26"/>
        <v>0</v>
      </c>
      <c r="BC44" s="37">
        <f t="shared" si="27"/>
        <v>0</v>
      </c>
      <c r="BD44" s="38">
        <f t="shared" si="28"/>
        <v>0</v>
      </c>
      <c r="BE44" s="37">
        <f t="shared" si="29"/>
        <v>0</v>
      </c>
      <c r="BF44" s="54"/>
    </row>
    <row r="45" spans="1:58" ht="30" x14ac:dyDescent="0.25">
      <c r="A45" s="401">
        <f>+Mar!A45</f>
        <v>42</v>
      </c>
      <c r="B45" s="427" t="str">
        <f>ACUMULADO!B45</f>
        <v>FUNCIONARIOS MUNICIPALES SENSIBILIZADOS PARA LA PROMOCIÓN DE PRACTICAS Y ENTORNOS SALUDABLES PARA LA PREVENCIÓN DEL CÁNCER</v>
      </c>
      <c r="C45" s="428" t="str">
        <f>+Mar!C45</f>
        <v>PROMSA</v>
      </c>
      <c r="D45" s="429"/>
      <c r="E45" s="429"/>
      <c r="F45" s="429"/>
      <c r="G45" s="429"/>
      <c r="H45" s="429"/>
      <c r="I45" s="429"/>
      <c r="J45" s="429"/>
      <c r="K45" s="429"/>
      <c r="L45" s="429"/>
      <c r="M45" s="429"/>
      <c r="N45" s="429"/>
      <c r="O45" s="429"/>
      <c r="P45" s="429"/>
      <c r="Q45" s="429"/>
      <c r="R45" s="429"/>
      <c r="S45" s="429"/>
      <c r="T45" s="429"/>
      <c r="U45" s="429"/>
      <c r="V45" s="429"/>
      <c r="W45" s="429"/>
      <c r="X45" s="429"/>
      <c r="Y45" s="429"/>
      <c r="Z45" s="429"/>
      <c r="AA45" s="429"/>
      <c r="AB45" s="429"/>
      <c r="AC45" s="429"/>
      <c r="AD45" s="429"/>
      <c r="AE45" s="429"/>
      <c r="AF45" s="429"/>
      <c r="AG45" s="429"/>
      <c r="AH45" s="429"/>
      <c r="AI45" s="429"/>
      <c r="AJ45" s="429"/>
      <c r="AK45" s="429"/>
      <c r="AL45" s="429"/>
      <c r="AM45" s="429"/>
      <c r="AN45" s="429"/>
      <c r="AO45" s="429"/>
      <c r="AP45" s="429"/>
      <c r="AQ45" s="429"/>
      <c r="AR45" s="429"/>
      <c r="AS45" s="429"/>
      <c r="AT45" s="429"/>
      <c r="AV45" s="37">
        <f t="shared" si="20"/>
        <v>0</v>
      </c>
      <c r="AW45" s="37">
        <f t="shared" si="21"/>
        <v>0</v>
      </c>
      <c r="AX45" s="37">
        <f t="shared" si="22"/>
        <v>0</v>
      </c>
      <c r="AY45" s="37">
        <f t="shared" si="23"/>
        <v>0</v>
      </c>
      <c r="AZ45" s="37">
        <f t="shared" si="24"/>
        <v>0</v>
      </c>
      <c r="BA45" s="37">
        <f t="shared" si="25"/>
        <v>0</v>
      </c>
      <c r="BB45" s="37">
        <f t="shared" si="26"/>
        <v>0</v>
      </c>
      <c r="BC45" s="37">
        <f t="shared" si="27"/>
        <v>0</v>
      </c>
      <c r="BD45" s="38">
        <f t="shared" si="28"/>
        <v>0</v>
      </c>
      <c r="BE45" s="37">
        <f t="shared" si="29"/>
        <v>0</v>
      </c>
      <c r="BF45" s="54"/>
    </row>
    <row r="46" spans="1:58" ht="30" x14ac:dyDescent="0.25">
      <c r="A46" s="401">
        <f>+Mar!A46</f>
        <v>43</v>
      </c>
      <c r="B46" s="427" t="str">
        <f>ACUMULADO!B46</f>
        <v xml:space="preserve">DOCENTES  CAPACITADOS PARA LA PROMOCIÓN DE PRACTICAS Y ENTORNOS SALUDABLES PARA LA PREVENCIÓN DEL CÁNCER . </v>
      </c>
      <c r="C46" s="428" t="str">
        <f>+Mar!C46</f>
        <v>PROMSA</v>
      </c>
      <c r="D46" s="429"/>
      <c r="E46" s="429"/>
      <c r="F46" s="429"/>
      <c r="G46" s="429"/>
      <c r="H46" s="429"/>
      <c r="I46" s="429"/>
      <c r="J46" s="429"/>
      <c r="K46" s="429"/>
      <c r="L46" s="429"/>
      <c r="M46" s="429"/>
      <c r="N46" s="429"/>
      <c r="O46" s="429"/>
      <c r="P46" s="429"/>
      <c r="Q46" s="429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V46" s="37">
        <f t="shared" si="20"/>
        <v>0</v>
      </c>
      <c r="AW46" s="37">
        <f t="shared" si="21"/>
        <v>0</v>
      </c>
      <c r="AX46" s="37">
        <f t="shared" si="22"/>
        <v>0</v>
      </c>
      <c r="AY46" s="37">
        <f t="shared" si="23"/>
        <v>0</v>
      </c>
      <c r="AZ46" s="37">
        <f t="shared" si="24"/>
        <v>0</v>
      </c>
      <c r="BA46" s="37">
        <f t="shared" si="25"/>
        <v>0</v>
      </c>
      <c r="BB46" s="37">
        <f t="shared" si="26"/>
        <v>0</v>
      </c>
      <c r="BC46" s="37">
        <f t="shared" si="27"/>
        <v>0</v>
      </c>
      <c r="BD46" s="38">
        <f t="shared" si="28"/>
        <v>0</v>
      </c>
      <c r="BE46" s="37">
        <f t="shared" si="29"/>
        <v>0</v>
      </c>
      <c r="BF46" s="54"/>
    </row>
    <row r="47" spans="1:58" ht="30" x14ac:dyDescent="0.25">
      <c r="A47" s="401">
        <f>+Mar!A47</f>
        <v>44</v>
      </c>
      <c r="B47" s="427" t="str">
        <f>ACUMULADO!B47</f>
        <v>FAMILIAS SENSIBILIZADAS PARA LA PROMOCIÓN DE PRÁCTICAS Y ENTORNOS SALUDABLES PARA LA PREVENCIÓN DEL CÁNCER</v>
      </c>
      <c r="C47" s="428" t="str">
        <f>+Mar!C47</f>
        <v>PROMSA</v>
      </c>
      <c r="D47" s="429"/>
      <c r="E47" s="429"/>
      <c r="F47" s="429"/>
      <c r="G47" s="429"/>
      <c r="H47" s="429"/>
      <c r="I47" s="429"/>
      <c r="J47" s="429"/>
      <c r="K47" s="429"/>
      <c r="L47" s="429"/>
      <c r="M47" s="429"/>
      <c r="N47" s="429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29"/>
      <c r="Z47" s="429"/>
      <c r="AA47" s="429"/>
      <c r="AB47" s="429"/>
      <c r="AC47" s="429"/>
      <c r="AD47" s="429"/>
      <c r="AE47" s="429"/>
      <c r="AF47" s="429"/>
      <c r="AG47" s="429"/>
      <c r="AH47" s="429"/>
      <c r="AI47" s="429"/>
      <c r="AJ47" s="429"/>
      <c r="AK47" s="429"/>
      <c r="AL47" s="429"/>
      <c r="AM47" s="429"/>
      <c r="AN47" s="429"/>
      <c r="AO47" s="429"/>
      <c r="AP47" s="429"/>
      <c r="AQ47" s="429"/>
      <c r="AR47" s="429"/>
      <c r="AS47" s="429"/>
      <c r="AT47" s="429"/>
      <c r="AV47" s="37">
        <f t="shared" si="20"/>
        <v>0</v>
      </c>
      <c r="AW47" s="37">
        <f t="shared" si="21"/>
        <v>0</v>
      </c>
      <c r="AX47" s="37">
        <f t="shared" si="22"/>
        <v>0</v>
      </c>
      <c r="AY47" s="37">
        <f t="shared" si="23"/>
        <v>0</v>
      </c>
      <c r="AZ47" s="37">
        <f t="shared" si="24"/>
        <v>0</v>
      </c>
      <c r="BA47" s="37">
        <f t="shared" si="25"/>
        <v>0</v>
      </c>
      <c r="BB47" s="37">
        <f t="shared" si="26"/>
        <v>0</v>
      </c>
      <c r="BC47" s="37">
        <f t="shared" si="27"/>
        <v>0</v>
      </c>
      <c r="BD47" s="38">
        <f t="shared" si="28"/>
        <v>0</v>
      </c>
      <c r="BE47" s="37">
        <f t="shared" si="29"/>
        <v>0</v>
      </c>
      <c r="BF47" s="54"/>
    </row>
    <row r="48" spans="1:58" ht="30" x14ac:dyDescent="0.25">
      <c r="A48" s="401">
        <f>+Mar!A48</f>
        <v>45</v>
      </c>
      <c r="B48" s="427" t="str">
        <f>ACUMULADO!B48</f>
        <v>MADRES, PADRES Y CUIDADORES/AS CON APOYO EN ESTRATEGIAS DE CRIANZA Y CONOCIMIENTOS SOBRE EL DESARROLLO INFANTIL</v>
      </c>
      <c r="C48" s="428" t="str">
        <f>+Mar!C48</f>
        <v>PROMSA</v>
      </c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V48" s="37">
        <f t="shared" si="20"/>
        <v>0</v>
      </c>
      <c r="AW48" s="37">
        <f t="shared" si="21"/>
        <v>0</v>
      </c>
      <c r="AX48" s="37">
        <f t="shared" si="22"/>
        <v>0</v>
      </c>
      <c r="AY48" s="37">
        <f t="shared" si="23"/>
        <v>0</v>
      </c>
      <c r="AZ48" s="37">
        <f t="shared" si="24"/>
        <v>0</v>
      </c>
      <c r="BA48" s="37">
        <f t="shared" si="25"/>
        <v>0</v>
      </c>
      <c r="BB48" s="37">
        <f t="shared" si="26"/>
        <v>0</v>
      </c>
      <c r="BC48" s="37">
        <f t="shared" si="27"/>
        <v>0</v>
      </c>
      <c r="BD48" s="38">
        <f t="shared" si="28"/>
        <v>0</v>
      </c>
      <c r="BE48" s="37">
        <f t="shared" si="29"/>
        <v>0</v>
      </c>
      <c r="BF48" s="54"/>
    </row>
    <row r="49" spans="1:58" x14ac:dyDescent="0.25">
      <c r="A49" s="401">
        <f>+Mar!A49</f>
        <v>46</v>
      </c>
      <c r="B49" s="427" t="str">
        <f>ACUMULADO!B49</f>
        <v>PAREJAS CON CONSEJERÍA EN LA PROMOCIÓN DE UNA CONVIVENCIA SALUDABLE</v>
      </c>
      <c r="C49" s="428" t="str">
        <f>+Mar!C49</f>
        <v>PROMSA</v>
      </c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V49" s="37">
        <f t="shared" si="20"/>
        <v>0</v>
      </c>
      <c r="AW49" s="37">
        <f t="shared" si="21"/>
        <v>0</v>
      </c>
      <c r="AX49" s="37">
        <f t="shared" si="22"/>
        <v>0</v>
      </c>
      <c r="AY49" s="37">
        <f t="shared" si="23"/>
        <v>0</v>
      </c>
      <c r="AZ49" s="37">
        <f t="shared" si="24"/>
        <v>0</v>
      </c>
      <c r="BA49" s="37">
        <f t="shared" si="25"/>
        <v>0</v>
      </c>
      <c r="BB49" s="37">
        <f t="shared" si="26"/>
        <v>0</v>
      </c>
      <c r="BC49" s="37">
        <f t="shared" si="27"/>
        <v>0</v>
      </c>
      <c r="BD49" s="38">
        <f t="shared" si="28"/>
        <v>0</v>
      </c>
      <c r="BE49" s="37">
        <f t="shared" si="29"/>
        <v>0</v>
      </c>
      <c r="BF49" s="54"/>
    </row>
    <row r="50" spans="1:58" x14ac:dyDescent="0.25">
      <c r="A50" s="401">
        <f>+Mar!A50</f>
        <v>47</v>
      </c>
      <c r="B50" s="427" t="str">
        <f>ACUMULADO!B50</f>
        <v>LÍDERES ADOLESCENTES PROMUEVEN LA SALUD MENTAL EN SU COMUNIDAD</v>
      </c>
      <c r="C50" s="428" t="str">
        <f>+Mar!C50</f>
        <v>PROMSA</v>
      </c>
      <c r="D50" s="429"/>
      <c r="E50" s="429"/>
      <c r="F50" s="429"/>
      <c r="G50" s="429"/>
      <c r="H50" s="429"/>
      <c r="I50" s="429"/>
      <c r="J50" s="429"/>
      <c r="K50" s="429"/>
      <c r="L50" s="429"/>
      <c r="M50" s="429"/>
      <c r="N50" s="429"/>
      <c r="O50" s="429"/>
      <c r="P50" s="429"/>
      <c r="Q50" s="429"/>
      <c r="R50" s="429"/>
      <c r="S50" s="429"/>
      <c r="T50" s="429"/>
      <c r="U50" s="429"/>
      <c r="V50" s="429"/>
      <c r="W50" s="429"/>
      <c r="X50" s="429"/>
      <c r="Y50" s="429"/>
      <c r="Z50" s="429"/>
      <c r="AA50" s="429"/>
      <c r="AB50" s="429"/>
      <c r="AC50" s="429"/>
      <c r="AD50" s="429"/>
      <c r="AE50" s="429"/>
      <c r="AF50" s="429"/>
      <c r="AG50" s="429"/>
      <c r="AH50" s="429"/>
      <c r="AI50" s="429"/>
      <c r="AJ50" s="429"/>
      <c r="AK50" s="429"/>
      <c r="AL50" s="429"/>
      <c r="AM50" s="429"/>
      <c r="AN50" s="429"/>
      <c r="AO50" s="429"/>
      <c r="AP50" s="429"/>
      <c r="AQ50" s="429"/>
      <c r="AR50" s="429"/>
      <c r="AS50" s="429"/>
      <c r="AT50" s="429"/>
      <c r="AV50" s="37">
        <f t="shared" si="20"/>
        <v>0</v>
      </c>
      <c r="AW50" s="37">
        <f t="shared" si="21"/>
        <v>0</v>
      </c>
      <c r="AX50" s="37">
        <f t="shared" si="22"/>
        <v>0</v>
      </c>
      <c r="AY50" s="37">
        <f t="shared" si="23"/>
        <v>0</v>
      </c>
      <c r="AZ50" s="37">
        <f t="shared" si="24"/>
        <v>0</v>
      </c>
      <c r="BA50" s="37">
        <f t="shared" si="25"/>
        <v>0</v>
      </c>
      <c r="BB50" s="37">
        <f t="shared" si="26"/>
        <v>0</v>
      </c>
      <c r="BC50" s="37">
        <f t="shared" si="27"/>
        <v>0</v>
      </c>
      <c r="BD50" s="38">
        <f t="shared" si="28"/>
        <v>0</v>
      </c>
      <c r="BE50" s="37">
        <f t="shared" si="29"/>
        <v>0</v>
      </c>
      <c r="BF50" s="54"/>
    </row>
    <row r="51" spans="1:58" ht="30" x14ac:dyDescent="0.25">
      <c r="A51" s="401">
        <f>+Mar!A51</f>
        <v>48</v>
      </c>
      <c r="B51" s="427" t="str">
        <f>ACUMULADO!B51</f>
        <v>AGENTES COMUNITARIOS DE SALUD REALIZAN VIGILANCIA CIUDADANA PARA REDUCIR LA VIOLENCIA FÍSICA CAUSADA POR LA PAREJA</v>
      </c>
      <c r="C51" s="428" t="str">
        <f>+Mar!C51</f>
        <v>PROMSA</v>
      </c>
      <c r="D51" s="429"/>
      <c r="E51" s="429"/>
      <c r="F51" s="429"/>
      <c r="G51" s="429"/>
      <c r="H51" s="429"/>
      <c r="I51" s="429"/>
      <c r="J51" s="429"/>
      <c r="K51" s="429"/>
      <c r="L51" s="429"/>
      <c r="M51" s="429"/>
      <c r="N51" s="429"/>
      <c r="O51" s="429"/>
      <c r="P51" s="429"/>
      <c r="Q51" s="429"/>
      <c r="R51" s="429"/>
      <c r="S51" s="429"/>
      <c r="T51" s="429"/>
      <c r="U51" s="429"/>
      <c r="V51" s="429"/>
      <c r="W51" s="429"/>
      <c r="X51" s="429"/>
      <c r="Y51" s="429"/>
      <c r="Z51" s="429"/>
      <c r="AA51" s="429"/>
      <c r="AB51" s="429"/>
      <c r="AC51" s="429"/>
      <c r="AD51" s="429"/>
      <c r="AE51" s="429"/>
      <c r="AF51" s="429"/>
      <c r="AG51" s="429"/>
      <c r="AH51" s="429"/>
      <c r="AI51" s="429"/>
      <c r="AJ51" s="429"/>
      <c r="AK51" s="429"/>
      <c r="AL51" s="429"/>
      <c r="AM51" s="429"/>
      <c r="AN51" s="429"/>
      <c r="AO51" s="429"/>
      <c r="AP51" s="429"/>
      <c r="AQ51" s="429"/>
      <c r="AR51" s="429"/>
      <c r="AS51" s="429"/>
      <c r="AT51" s="429"/>
      <c r="AV51" s="37">
        <f t="shared" si="20"/>
        <v>0</v>
      </c>
      <c r="AW51" s="37">
        <f t="shared" si="21"/>
        <v>0</v>
      </c>
      <c r="AX51" s="37">
        <f t="shared" si="22"/>
        <v>0</v>
      </c>
      <c r="AY51" s="37">
        <f t="shared" si="23"/>
        <v>0</v>
      </c>
      <c r="AZ51" s="37">
        <f t="shared" si="24"/>
        <v>0</v>
      </c>
      <c r="BA51" s="37">
        <f t="shared" si="25"/>
        <v>0</v>
      </c>
      <c r="BB51" s="37">
        <f t="shared" si="26"/>
        <v>0</v>
      </c>
      <c r="BC51" s="37">
        <f t="shared" si="27"/>
        <v>0</v>
      </c>
      <c r="BD51" s="38">
        <f t="shared" si="28"/>
        <v>0</v>
      </c>
      <c r="BE51" s="37">
        <f t="shared" si="29"/>
        <v>0</v>
      </c>
      <c r="BF51" s="54"/>
    </row>
    <row r="52" spans="1:58" ht="31.5" x14ac:dyDescent="0.25">
      <c r="A52" s="401">
        <f>+Mar!A52</f>
        <v>49</v>
      </c>
      <c r="B52" s="424" t="str">
        <f>+Mar!B52</f>
        <v xml:space="preserve">Porcentaje de mujeres de 25 a 64 años de edad que se han realizado tamizaje  de papanicolaou </v>
      </c>
      <c r="C52" s="423" t="str">
        <f>+Mar!C52</f>
        <v>CANCER</v>
      </c>
      <c r="D52" s="425"/>
      <c r="E52" s="426"/>
      <c r="F52" s="426"/>
      <c r="G52" s="426"/>
      <c r="H52" s="426"/>
      <c r="I52" s="426"/>
      <c r="J52" s="426"/>
      <c r="K52" s="426"/>
      <c r="L52" s="426"/>
      <c r="M52" s="426"/>
      <c r="N52" s="426"/>
      <c r="O52" s="426"/>
      <c r="P52" s="426"/>
      <c r="Q52" s="426"/>
      <c r="R52" s="426"/>
      <c r="S52" s="426"/>
      <c r="T52" s="426"/>
      <c r="U52" s="426"/>
      <c r="V52" s="426"/>
      <c r="W52" s="426"/>
      <c r="X52" s="426"/>
      <c r="Y52" s="426"/>
      <c r="Z52" s="426"/>
      <c r="AA52" s="426"/>
      <c r="AB52" s="426"/>
      <c r="AC52" s="426"/>
      <c r="AD52" s="426"/>
      <c r="AE52" s="426"/>
      <c r="AF52" s="426"/>
      <c r="AG52" s="426"/>
      <c r="AH52" s="426"/>
      <c r="AI52" s="426"/>
      <c r="AJ52" s="426"/>
      <c r="AK52" s="426"/>
      <c r="AL52" s="426"/>
      <c r="AM52" s="426"/>
      <c r="AN52" s="426"/>
      <c r="AO52" s="426"/>
      <c r="AP52" s="426"/>
      <c r="AQ52" s="426"/>
      <c r="AR52" s="426"/>
      <c r="AS52" s="426"/>
      <c r="AT52" s="426"/>
      <c r="AV52" s="37">
        <f t="shared" ref="AV52:AV88" si="30">SUM(D52)</f>
        <v>0</v>
      </c>
      <c r="AW52" s="37">
        <f t="shared" ref="AW52:AW92" si="31">+E52</f>
        <v>0</v>
      </c>
      <c r="AX52" s="37">
        <f t="shared" ref="AX52:AX92" si="32">+SUM(G52:P52)</f>
        <v>0</v>
      </c>
      <c r="AY52" s="37">
        <f t="shared" ref="AY52:AY92" si="33">+SUM(Q52:S52)</f>
        <v>0</v>
      </c>
      <c r="AZ52" s="37">
        <f t="shared" ref="AZ52:AZ91" si="34">+SUM(T52:W52)</f>
        <v>0</v>
      </c>
      <c r="BA52" s="37">
        <f t="shared" ref="BA52:BA91" si="35">+SUM(X52:AC52)</f>
        <v>0</v>
      </c>
      <c r="BB52" s="37">
        <f t="shared" ref="BB52:BB91" si="36">+SUM(AD52:AH52)</f>
        <v>0</v>
      </c>
      <c r="BC52" s="37">
        <f t="shared" ref="BC52:BC91" si="37">+SUM(AJ52:AL52)</f>
        <v>0</v>
      </c>
      <c r="BD52" s="38">
        <f t="shared" ref="BD52:BD91" si="38">+SUM(AM52:AP52)</f>
        <v>0</v>
      </c>
      <c r="BE52" s="37">
        <f t="shared" ref="BE52:BE91" si="39">+SUM(AQ52:AT52)</f>
        <v>0</v>
      </c>
      <c r="BF52" s="54">
        <f t="shared" si="19"/>
        <v>0</v>
      </c>
    </row>
    <row r="53" spans="1:58" ht="31.5" x14ac:dyDescent="0.25">
      <c r="A53" s="401">
        <f>+Mar!A53</f>
        <v>50</v>
      </c>
      <c r="B53" s="414" t="str">
        <f>+Mar!B53</f>
        <v>Porcentaje de mujeres de 30 a 49 años de edad que se han realizado tamizaje para cuello uterino (Inspección Visual con Ácido Acético).</v>
      </c>
      <c r="C53" s="407" t="str">
        <f>+Mar!C53</f>
        <v>CANCER</v>
      </c>
      <c r="D53" s="402"/>
      <c r="E53" s="330"/>
      <c r="F53" s="330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330"/>
      <c r="AE53" s="330"/>
      <c r="AF53" s="330"/>
      <c r="AG53" s="330"/>
      <c r="AH53" s="330"/>
      <c r="AI53" s="330"/>
      <c r="AJ53" s="330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V53" s="37">
        <f t="shared" si="30"/>
        <v>0</v>
      </c>
      <c r="AW53" s="37">
        <f t="shared" si="31"/>
        <v>0</v>
      </c>
      <c r="AX53" s="37">
        <f t="shared" si="32"/>
        <v>0</v>
      </c>
      <c r="AY53" s="37">
        <f t="shared" si="33"/>
        <v>0</v>
      </c>
      <c r="AZ53" s="37">
        <f t="shared" si="34"/>
        <v>0</v>
      </c>
      <c r="BA53" s="37">
        <f t="shared" si="35"/>
        <v>0</v>
      </c>
      <c r="BB53" s="37">
        <f t="shared" si="36"/>
        <v>0</v>
      </c>
      <c r="BC53" s="37">
        <f t="shared" si="37"/>
        <v>0</v>
      </c>
      <c r="BD53" s="38">
        <f t="shared" si="38"/>
        <v>0</v>
      </c>
      <c r="BE53" s="37">
        <f t="shared" si="39"/>
        <v>0</v>
      </c>
      <c r="BF53" s="54">
        <f t="shared" si="19"/>
        <v>0</v>
      </c>
    </row>
    <row r="54" spans="1:58" ht="31.5" x14ac:dyDescent="0.25">
      <c r="A54" s="401">
        <f>+Mar!A54</f>
        <v>51</v>
      </c>
      <c r="B54" s="414" t="str">
        <f>+Mar!B54</f>
        <v>Porcentaje de mujeres de 40 a 69 años de edad que se han realizado examen clínico de mamas en los últimos 12 meses.</v>
      </c>
      <c r="C54" s="407" t="str">
        <f>+Mar!C54</f>
        <v>CANCER</v>
      </c>
      <c r="D54" s="402"/>
      <c r="E54" s="330"/>
      <c r="F54" s="330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  <c r="AF54" s="330"/>
      <c r="AG54" s="330"/>
      <c r="AH54" s="330"/>
      <c r="AI54" s="330"/>
      <c r="AJ54" s="330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V54" s="37">
        <f t="shared" si="30"/>
        <v>0</v>
      </c>
      <c r="AW54" s="37">
        <f t="shared" si="31"/>
        <v>0</v>
      </c>
      <c r="AX54" s="37">
        <f t="shared" si="32"/>
        <v>0</v>
      </c>
      <c r="AY54" s="37">
        <f t="shared" si="33"/>
        <v>0</v>
      </c>
      <c r="AZ54" s="37">
        <f t="shared" si="34"/>
        <v>0</v>
      </c>
      <c r="BA54" s="37">
        <f t="shared" si="35"/>
        <v>0</v>
      </c>
      <c r="BB54" s="37">
        <f t="shared" si="36"/>
        <v>0</v>
      </c>
      <c r="BC54" s="37">
        <f t="shared" si="37"/>
        <v>0</v>
      </c>
      <c r="BD54" s="38">
        <f t="shared" si="38"/>
        <v>0</v>
      </c>
      <c r="BE54" s="37">
        <f t="shared" si="39"/>
        <v>0</v>
      </c>
      <c r="BF54" s="54">
        <f t="shared" si="19"/>
        <v>0</v>
      </c>
    </row>
    <row r="55" spans="1:58" ht="15.75" x14ac:dyDescent="0.25">
      <c r="A55" s="401">
        <f>+Mar!A55</f>
        <v>52</v>
      </c>
      <c r="B55" s="414" t="str">
        <f>+Mar!B55</f>
        <v xml:space="preserve">4-DETECCION COLON Y RECTO (50 a 70 años) </v>
      </c>
      <c r="C55" s="407" t="str">
        <f>+Mar!C55</f>
        <v>CANCER</v>
      </c>
      <c r="D55" s="402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330"/>
      <c r="AD55" s="330"/>
      <c r="AE55" s="330"/>
      <c r="AF55" s="330"/>
      <c r="AG55" s="330"/>
      <c r="AH55" s="330"/>
      <c r="AI55" s="330"/>
      <c r="AJ55" s="330"/>
      <c r="AK55" s="330"/>
      <c r="AL55" s="330"/>
      <c r="AM55" s="330"/>
      <c r="AN55" s="330"/>
      <c r="AO55" s="330"/>
      <c r="AP55" s="330"/>
      <c r="AQ55" s="330"/>
      <c r="AR55" s="330"/>
      <c r="AS55" s="330"/>
      <c r="AT55" s="330"/>
      <c r="AV55" s="37">
        <f t="shared" ref="AV55:AV57" si="40">SUM(D55)</f>
        <v>0</v>
      </c>
      <c r="AW55" s="37">
        <f t="shared" ref="AW55:AW57" si="41">+E55</f>
        <v>0</v>
      </c>
      <c r="AX55" s="37">
        <f t="shared" ref="AX55:AX57" si="42">+SUM(G55:P55)</f>
        <v>0</v>
      </c>
      <c r="AY55" s="37">
        <f t="shared" ref="AY55:AY57" si="43">+SUM(Q55:S55)</f>
        <v>0</v>
      </c>
      <c r="AZ55" s="37">
        <f t="shared" ref="AZ55:AZ57" si="44">+SUM(T55:W55)</f>
        <v>0</v>
      </c>
      <c r="BA55" s="37">
        <f t="shared" ref="BA55:BA57" si="45">+SUM(X55:AC55)</f>
        <v>0</v>
      </c>
      <c r="BB55" s="37">
        <f t="shared" ref="BB55:BB57" si="46">+SUM(AD55:AH55)</f>
        <v>0</v>
      </c>
      <c r="BC55" s="37">
        <f t="shared" ref="BC55:BC57" si="47">+SUM(AJ55:AL55)</f>
        <v>0</v>
      </c>
      <c r="BD55" s="38">
        <f t="shared" ref="BD55:BD57" si="48">+SUM(AM55:AP55)</f>
        <v>0</v>
      </c>
      <c r="BE55" s="37">
        <f t="shared" ref="BE55:BE57" si="49">+SUM(AQ55:AT55)</f>
        <v>0</v>
      </c>
      <c r="BF55" s="54">
        <f t="shared" ref="BF55:BF57" si="50">SUM(AV55:BE55)</f>
        <v>0</v>
      </c>
    </row>
    <row r="56" spans="1:58" ht="15.75" x14ac:dyDescent="0.25">
      <c r="A56" s="401">
        <f>+Mar!A56</f>
        <v>53</v>
      </c>
      <c r="B56" s="414" t="str">
        <f>+Mar!B56</f>
        <v xml:space="preserve">5-DETECCION CANCER PROSTATA ( 50 a 75 años) </v>
      </c>
      <c r="C56" s="407" t="str">
        <f>+Mar!C56</f>
        <v>CANCER</v>
      </c>
      <c r="D56" s="402"/>
      <c r="E56" s="330"/>
      <c r="F56" s="330"/>
      <c r="G56" s="330"/>
      <c r="H56" s="330"/>
      <c r="I56" s="330"/>
      <c r="J56" s="330"/>
      <c r="K56" s="330"/>
      <c r="L56" s="330"/>
      <c r="M56" s="330"/>
      <c r="N56" s="330"/>
      <c r="O56" s="330"/>
      <c r="P56" s="330"/>
      <c r="Q56" s="330"/>
      <c r="R56" s="330"/>
      <c r="S56" s="330"/>
      <c r="T56" s="330"/>
      <c r="U56" s="330"/>
      <c r="V56" s="330"/>
      <c r="W56" s="330"/>
      <c r="X56" s="330"/>
      <c r="Y56" s="330"/>
      <c r="Z56" s="330"/>
      <c r="AA56" s="330"/>
      <c r="AB56" s="330"/>
      <c r="AC56" s="330"/>
      <c r="AD56" s="330"/>
      <c r="AE56" s="330"/>
      <c r="AF56" s="330"/>
      <c r="AG56" s="330"/>
      <c r="AH56" s="330"/>
      <c r="AI56" s="330"/>
      <c r="AJ56" s="330"/>
      <c r="AK56" s="330"/>
      <c r="AL56" s="330"/>
      <c r="AM56" s="330"/>
      <c r="AN56" s="330"/>
      <c r="AO56" s="330"/>
      <c r="AP56" s="330"/>
      <c r="AQ56" s="330"/>
      <c r="AR56" s="330"/>
      <c r="AS56" s="330"/>
      <c r="AT56" s="330"/>
      <c r="AV56" s="37">
        <f t="shared" si="40"/>
        <v>0</v>
      </c>
      <c r="AW56" s="37">
        <f t="shared" si="41"/>
        <v>0</v>
      </c>
      <c r="AX56" s="37">
        <f t="shared" si="42"/>
        <v>0</v>
      </c>
      <c r="AY56" s="37">
        <f t="shared" si="43"/>
        <v>0</v>
      </c>
      <c r="AZ56" s="37">
        <f t="shared" si="44"/>
        <v>0</v>
      </c>
      <c r="BA56" s="37">
        <f t="shared" si="45"/>
        <v>0</v>
      </c>
      <c r="BB56" s="37">
        <f t="shared" si="46"/>
        <v>0</v>
      </c>
      <c r="BC56" s="37">
        <f t="shared" si="47"/>
        <v>0</v>
      </c>
      <c r="BD56" s="38">
        <f t="shared" si="48"/>
        <v>0</v>
      </c>
      <c r="BE56" s="37">
        <f t="shared" si="49"/>
        <v>0</v>
      </c>
      <c r="BF56" s="54">
        <f t="shared" si="50"/>
        <v>0</v>
      </c>
    </row>
    <row r="57" spans="1:58" ht="15.75" x14ac:dyDescent="0.25">
      <c r="A57" s="401">
        <f>+Mar!A57</f>
        <v>54</v>
      </c>
      <c r="B57" s="414" t="str">
        <f>+Mar!B57</f>
        <v xml:space="preserve">6-DETECCION DE CANCER DE PIEL  (18 a 70 años) </v>
      </c>
      <c r="C57" s="407" t="str">
        <f>+Mar!C57</f>
        <v>CANCER</v>
      </c>
      <c r="D57" s="402"/>
      <c r="E57" s="330"/>
      <c r="F57" s="330"/>
      <c r="G57" s="330"/>
      <c r="H57" s="330"/>
      <c r="I57" s="330"/>
      <c r="J57" s="330"/>
      <c r="K57" s="330"/>
      <c r="L57" s="330"/>
      <c r="M57" s="330"/>
      <c r="N57" s="330"/>
      <c r="O57" s="330"/>
      <c r="P57" s="330"/>
      <c r="Q57" s="330"/>
      <c r="R57" s="330"/>
      <c r="S57" s="330"/>
      <c r="T57" s="330"/>
      <c r="U57" s="330"/>
      <c r="V57" s="330"/>
      <c r="W57" s="330"/>
      <c r="X57" s="330"/>
      <c r="Y57" s="330"/>
      <c r="Z57" s="330"/>
      <c r="AA57" s="330"/>
      <c r="AB57" s="330"/>
      <c r="AC57" s="330"/>
      <c r="AD57" s="330"/>
      <c r="AE57" s="330"/>
      <c r="AF57" s="330"/>
      <c r="AG57" s="330"/>
      <c r="AH57" s="330"/>
      <c r="AI57" s="330"/>
      <c r="AJ57" s="330"/>
      <c r="AK57" s="330"/>
      <c r="AL57" s="330"/>
      <c r="AM57" s="330"/>
      <c r="AN57" s="330"/>
      <c r="AO57" s="330"/>
      <c r="AP57" s="330"/>
      <c r="AQ57" s="330"/>
      <c r="AR57" s="330"/>
      <c r="AS57" s="330"/>
      <c r="AT57" s="330"/>
      <c r="AV57" s="37">
        <f t="shared" si="40"/>
        <v>0</v>
      </c>
      <c r="AW57" s="37">
        <f t="shared" si="41"/>
        <v>0</v>
      </c>
      <c r="AX57" s="37">
        <f t="shared" si="42"/>
        <v>0</v>
      </c>
      <c r="AY57" s="37">
        <f t="shared" si="43"/>
        <v>0</v>
      </c>
      <c r="AZ57" s="37">
        <f t="shared" si="44"/>
        <v>0</v>
      </c>
      <c r="BA57" s="37">
        <f t="shared" si="45"/>
        <v>0</v>
      </c>
      <c r="BB57" s="37">
        <f t="shared" si="46"/>
        <v>0</v>
      </c>
      <c r="BC57" s="37">
        <f t="shared" si="47"/>
        <v>0</v>
      </c>
      <c r="BD57" s="38">
        <f t="shared" si="48"/>
        <v>0</v>
      </c>
      <c r="BE57" s="37">
        <f t="shared" si="49"/>
        <v>0</v>
      </c>
      <c r="BF57" s="54">
        <f t="shared" si="50"/>
        <v>0</v>
      </c>
    </row>
    <row r="58" spans="1:58" x14ac:dyDescent="0.25">
      <c r="A58" s="401">
        <f>+Mar!A58</f>
        <v>55</v>
      </c>
      <c r="B58" s="415" t="str">
        <f>+Mar!B58</f>
        <v>PERSONA CON DISCAPACIDAD QUE RECIBE ATENCION PARA SU CERTIFICACIÓN.</v>
      </c>
      <c r="C58" s="407" t="str">
        <f>+Mar!C58</f>
        <v>DISCAPACIDAD</v>
      </c>
      <c r="D58" s="402"/>
      <c r="E58" s="330"/>
      <c r="F58" s="330"/>
      <c r="G58" s="330"/>
      <c r="H58" s="330"/>
      <c r="I58" s="330"/>
      <c r="J58" s="330"/>
      <c r="K58" s="330"/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0"/>
      <c r="Y58" s="330"/>
      <c r="Z58" s="330"/>
      <c r="AA58" s="330"/>
      <c r="AB58" s="330"/>
      <c r="AC58" s="330"/>
      <c r="AD58" s="330"/>
      <c r="AE58" s="330"/>
      <c r="AF58" s="330"/>
      <c r="AG58" s="330"/>
      <c r="AH58" s="330"/>
      <c r="AI58" s="330"/>
      <c r="AJ58" s="330"/>
      <c r="AK58" s="330"/>
      <c r="AL58" s="330"/>
      <c r="AM58" s="330"/>
      <c r="AN58" s="330"/>
      <c r="AO58" s="330"/>
      <c r="AP58" s="330"/>
      <c r="AQ58" s="330"/>
      <c r="AR58" s="330"/>
      <c r="AS58" s="330"/>
      <c r="AT58" s="330"/>
      <c r="AV58" s="37">
        <f t="shared" si="30"/>
        <v>0</v>
      </c>
      <c r="AW58" s="37">
        <f t="shared" si="31"/>
        <v>0</v>
      </c>
      <c r="AX58" s="37">
        <f t="shared" si="32"/>
        <v>0</v>
      </c>
      <c r="AY58" s="37">
        <f t="shared" si="33"/>
        <v>0</v>
      </c>
      <c r="AZ58" s="37">
        <f t="shared" si="34"/>
        <v>0</v>
      </c>
      <c r="BA58" s="37">
        <f t="shared" si="35"/>
        <v>0</v>
      </c>
      <c r="BB58" s="37">
        <f t="shared" si="36"/>
        <v>0</v>
      </c>
      <c r="BC58" s="37">
        <f t="shared" si="37"/>
        <v>0</v>
      </c>
      <c r="BD58" s="38">
        <f t="shared" si="38"/>
        <v>0</v>
      </c>
      <c r="BE58" s="37">
        <f t="shared" si="39"/>
        <v>0</v>
      </c>
      <c r="BF58" s="54">
        <f>SUM(AV58:BE58)</f>
        <v>0</v>
      </c>
    </row>
    <row r="59" spans="1:58" ht="15.75" x14ac:dyDescent="0.25">
      <c r="A59" s="401">
        <f>+Mar!A59</f>
        <v>56</v>
      </c>
      <c r="B59" s="416" t="str">
        <f>+Mar!B59</f>
        <v>Tamizaje de errores refractivos en niños.</v>
      </c>
      <c r="C59" s="410" t="str">
        <f>+Mar!C59</f>
        <v>SALUD OCULAR</v>
      </c>
      <c r="D59" s="402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0"/>
      <c r="U59" s="330"/>
      <c r="V59" s="330"/>
      <c r="W59" s="330"/>
      <c r="X59" s="330"/>
      <c r="Y59" s="330"/>
      <c r="Z59" s="330"/>
      <c r="AA59" s="330"/>
      <c r="AB59" s="330"/>
      <c r="AC59" s="330"/>
      <c r="AD59" s="330"/>
      <c r="AE59" s="330"/>
      <c r="AF59" s="330"/>
      <c r="AG59" s="330"/>
      <c r="AH59" s="330"/>
      <c r="AI59" s="330"/>
      <c r="AJ59" s="330"/>
      <c r="AK59" s="330"/>
      <c r="AL59" s="330"/>
      <c r="AM59" s="330"/>
      <c r="AN59" s="330"/>
      <c r="AO59" s="330"/>
      <c r="AP59" s="330"/>
      <c r="AQ59" s="330"/>
      <c r="AR59" s="330"/>
      <c r="AS59" s="330"/>
      <c r="AT59" s="330"/>
      <c r="AV59" s="37">
        <f t="shared" si="30"/>
        <v>0</v>
      </c>
      <c r="AW59" s="37">
        <f t="shared" si="31"/>
        <v>0</v>
      </c>
      <c r="AX59" s="37">
        <f t="shared" si="32"/>
        <v>0</v>
      </c>
      <c r="AY59" s="37">
        <f t="shared" si="33"/>
        <v>0</v>
      </c>
      <c r="AZ59" s="37">
        <f t="shared" si="34"/>
        <v>0</v>
      </c>
      <c r="BA59" s="37">
        <f t="shared" si="35"/>
        <v>0</v>
      </c>
      <c r="BB59" s="37">
        <f t="shared" si="36"/>
        <v>0</v>
      </c>
      <c r="BC59" s="37">
        <f t="shared" si="37"/>
        <v>0</v>
      </c>
      <c r="BD59" s="38">
        <f t="shared" si="38"/>
        <v>0</v>
      </c>
      <c r="BE59" s="37">
        <f t="shared" si="39"/>
        <v>0</v>
      </c>
      <c r="BF59" s="54">
        <f t="shared" si="19"/>
        <v>0</v>
      </c>
    </row>
    <row r="60" spans="1:58" x14ac:dyDescent="0.25">
      <c r="A60" s="401">
        <f>+Mar!A60</f>
        <v>57</v>
      </c>
      <c r="B60" s="417" t="s">
        <v>585</v>
      </c>
      <c r="C60" s="410" t="str">
        <f>+Mar!C60</f>
        <v>ODONTOLOGIA</v>
      </c>
      <c r="D60" s="402"/>
      <c r="E60" s="330"/>
      <c r="F60" s="330"/>
      <c r="G60" s="330"/>
      <c r="H60" s="330"/>
      <c r="I60" s="330"/>
      <c r="J60" s="330"/>
      <c r="K60" s="330"/>
      <c r="L60" s="330"/>
      <c r="M60" s="330"/>
      <c r="N60" s="330"/>
      <c r="O60" s="330"/>
      <c r="P60" s="330"/>
      <c r="Q60" s="330"/>
      <c r="R60" s="330"/>
      <c r="S60" s="330"/>
      <c r="T60" s="330"/>
      <c r="U60" s="330"/>
      <c r="V60" s="330"/>
      <c r="W60" s="330"/>
      <c r="X60" s="330"/>
      <c r="Y60" s="330"/>
      <c r="Z60" s="330"/>
      <c r="AA60" s="330"/>
      <c r="AB60" s="330"/>
      <c r="AC60" s="330"/>
      <c r="AD60" s="330"/>
      <c r="AE60" s="330"/>
      <c r="AF60" s="330"/>
      <c r="AG60" s="330"/>
      <c r="AH60" s="330"/>
      <c r="AI60" s="330"/>
      <c r="AJ60" s="330"/>
      <c r="AK60" s="330"/>
      <c r="AL60" s="330"/>
      <c r="AM60" s="330"/>
      <c r="AN60" s="330"/>
      <c r="AO60" s="330"/>
      <c r="AP60" s="330"/>
      <c r="AQ60" s="330"/>
      <c r="AR60" s="330"/>
      <c r="AS60" s="330"/>
      <c r="AT60" s="330"/>
      <c r="AV60" s="37">
        <f t="shared" si="30"/>
        <v>0</v>
      </c>
      <c r="AW60" s="37">
        <f t="shared" si="31"/>
        <v>0</v>
      </c>
      <c r="AX60" s="37">
        <f t="shared" si="32"/>
        <v>0</v>
      </c>
      <c r="AY60" s="37">
        <f t="shared" si="33"/>
        <v>0</v>
      </c>
      <c r="AZ60" s="37">
        <f t="shared" si="34"/>
        <v>0</v>
      </c>
      <c r="BA60" s="37">
        <f t="shared" si="35"/>
        <v>0</v>
      </c>
      <c r="BB60" s="37">
        <f t="shared" si="36"/>
        <v>0</v>
      </c>
      <c r="BC60" s="37">
        <f t="shared" si="37"/>
        <v>0</v>
      </c>
      <c r="BD60" s="38">
        <f t="shared" si="38"/>
        <v>0</v>
      </c>
      <c r="BE60" s="37">
        <f t="shared" si="39"/>
        <v>0</v>
      </c>
      <c r="BF60" s="54">
        <f t="shared" si="19"/>
        <v>0</v>
      </c>
    </row>
    <row r="61" spans="1:58" x14ac:dyDescent="0.25">
      <c r="A61" s="401">
        <f>+Mar!A61</f>
        <v>58</v>
      </c>
      <c r="B61" s="411" t="s">
        <v>429</v>
      </c>
      <c r="C61" s="410" t="str">
        <f>+Mar!C61</f>
        <v>ODONTOLOGIA</v>
      </c>
      <c r="D61" s="402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E61" s="330"/>
      <c r="AF61" s="330"/>
      <c r="AG61" s="330"/>
      <c r="AH61" s="330"/>
      <c r="AI61" s="330"/>
      <c r="AJ61" s="330"/>
      <c r="AK61" s="330"/>
      <c r="AL61" s="330"/>
      <c r="AM61" s="330"/>
      <c r="AN61" s="330"/>
      <c r="AO61" s="330"/>
      <c r="AP61" s="330"/>
      <c r="AQ61" s="330"/>
      <c r="AR61" s="330"/>
      <c r="AS61" s="330"/>
      <c r="AT61" s="330"/>
      <c r="AV61" s="37">
        <f t="shared" si="30"/>
        <v>0</v>
      </c>
      <c r="AW61" s="37">
        <f t="shared" si="31"/>
        <v>0</v>
      </c>
      <c r="AX61" s="37">
        <f t="shared" si="32"/>
        <v>0</v>
      </c>
      <c r="AY61" s="37">
        <f t="shared" si="33"/>
        <v>0</v>
      </c>
      <c r="AZ61" s="37">
        <f t="shared" si="34"/>
        <v>0</v>
      </c>
      <c r="BA61" s="37">
        <f t="shared" si="35"/>
        <v>0</v>
      </c>
      <c r="BB61" s="37">
        <f t="shared" si="36"/>
        <v>0</v>
      </c>
      <c r="BC61" s="37">
        <f t="shared" si="37"/>
        <v>0</v>
      </c>
      <c r="BD61" s="38">
        <f t="shared" si="38"/>
        <v>0</v>
      </c>
      <c r="BE61" s="37">
        <f t="shared" si="39"/>
        <v>0</v>
      </c>
      <c r="BF61" s="54">
        <f t="shared" si="19"/>
        <v>0</v>
      </c>
    </row>
    <row r="62" spans="1:58" x14ac:dyDescent="0.25">
      <c r="A62" s="401">
        <f>+Mar!A62</f>
        <v>59</v>
      </c>
      <c r="B62" s="411" t="s">
        <v>636</v>
      </c>
      <c r="C62" s="410" t="str">
        <f>+Mar!C62</f>
        <v>ODONTOLOGIA</v>
      </c>
      <c r="D62" s="402"/>
      <c r="E62" s="330"/>
      <c r="F62" s="330"/>
      <c r="G62" s="330"/>
      <c r="H62" s="330"/>
      <c r="I62" s="330"/>
      <c r="J62" s="330"/>
      <c r="K62" s="330"/>
      <c r="L62" s="330"/>
      <c r="M62" s="330"/>
      <c r="N62" s="330"/>
      <c r="O62" s="330"/>
      <c r="P62" s="330"/>
      <c r="Q62" s="330"/>
      <c r="R62" s="330"/>
      <c r="S62" s="330"/>
      <c r="T62" s="330"/>
      <c r="U62" s="330"/>
      <c r="V62" s="330"/>
      <c r="W62" s="330"/>
      <c r="X62" s="330"/>
      <c r="Y62" s="330"/>
      <c r="Z62" s="330"/>
      <c r="AA62" s="330"/>
      <c r="AB62" s="330"/>
      <c r="AC62" s="330"/>
      <c r="AD62" s="330"/>
      <c r="AE62" s="330"/>
      <c r="AF62" s="330"/>
      <c r="AG62" s="330"/>
      <c r="AH62" s="330"/>
      <c r="AI62" s="330"/>
      <c r="AJ62" s="330"/>
      <c r="AK62" s="330"/>
      <c r="AL62" s="330"/>
      <c r="AM62" s="330"/>
      <c r="AN62" s="330"/>
      <c r="AO62" s="330"/>
      <c r="AP62" s="330"/>
      <c r="AQ62" s="330"/>
      <c r="AR62" s="330"/>
      <c r="AS62" s="330"/>
      <c r="AT62" s="330"/>
      <c r="AV62" s="37">
        <f t="shared" si="30"/>
        <v>0</v>
      </c>
      <c r="AW62" s="37">
        <f t="shared" si="31"/>
        <v>0</v>
      </c>
      <c r="AX62" s="37">
        <f t="shared" si="32"/>
        <v>0</v>
      </c>
      <c r="AY62" s="37">
        <f t="shared" si="33"/>
        <v>0</v>
      </c>
      <c r="AZ62" s="37">
        <f t="shared" si="34"/>
        <v>0</v>
      </c>
      <c r="BA62" s="37">
        <f t="shared" si="35"/>
        <v>0</v>
      </c>
      <c r="BB62" s="37">
        <f t="shared" si="36"/>
        <v>0</v>
      </c>
      <c r="BC62" s="37">
        <f t="shared" si="37"/>
        <v>0</v>
      </c>
      <c r="BD62" s="38">
        <f t="shared" si="38"/>
        <v>0</v>
      </c>
      <c r="BE62" s="37">
        <f t="shared" si="39"/>
        <v>0</v>
      </c>
      <c r="BF62" s="54">
        <f t="shared" si="19"/>
        <v>0</v>
      </c>
    </row>
    <row r="63" spans="1:58" x14ac:dyDescent="0.25">
      <c r="A63" s="401">
        <f>+Mar!A63</f>
        <v>60</v>
      </c>
      <c r="B63" s="418" t="s">
        <v>440</v>
      </c>
      <c r="C63" s="410" t="str">
        <f>+Mar!C63</f>
        <v>ODONTOLOGIA</v>
      </c>
      <c r="D63" s="402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0"/>
      <c r="U63" s="330"/>
      <c r="V63" s="330"/>
      <c r="W63" s="330"/>
      <c r="X63" s="330"/>
      <c r="Y63" s="330"/>
      <c r="Z63" s="330"/>
      <c r="AA63" s="330"/>
      <c r="AB63" s="330"/>
      <c r="AC63" s="330"/>
      <c r="AD63" s="330"/>
      <c r="AE63" s="330"/>
      <c r="AF63" s="330"/>
      <c r="AG63" s="330"/>
      <c r="AH63" s="330"/>
      <c r="AI63" s="330"/>
      <c r="AJ63" s="330"/>
      <c r="AK63" s="330"/>
      <c r="AL63" s="330"/>
      <c r="AM63" s="330"/>
      <c r="AN63" s="330"/>
      <c r="AO63" s="330"/>
      <c r="AP63" s="330"/>
      <c r="AQ63" s="330"/>
      <c r="AR63" s="330"/>
      <c r="AS63" s="330"/>
      <c r="AT63" s="330"/>
      <c r="AV63" s="37">
        <f t="shared" si="30"/>
        <v>0</v>
      </c>
      <c r="AW63" s="37">
        <f t="shared" si="31"/>
        <v>0</v>
      </c>
      <c r="AX63" s="37">
        <f t="shared" si="32"/>
        <v>0</v>
      </c>
      <c r="AY63" s="37">
        <f t="shared" si="33"/>
        <v>0</v>
      </c>
      <c r="AZ63" s="37">
        <f t="shared" si="34"/>
        <v>0</v>
      </c>
      <c r="BA63" s="37">
        <f t="shared" si="35"/>
        <v>0</v>
      </c>
      <c r="BB63" s="37">
        <f t="shared" si="36"/>
        <v>0</v>
      </c>
      <c r="BC63" s="37">
        <f t="shared" si="37"/>
        <v>0</v>
      </c>
      <c r="BD63" s="38">
        <f t="shared" si="38"/>
        <v>0</v>
      </c>
      <c r="BE63" s="37">
        <f t="shared" si="39"/>
        <v>0</v>
      </c>
      <c r="BF63" s="54">
        <f t="shared" si="19"/>
        <v>0</v>
      </c>
    </row>
    <row r="64" spans="1:58" x14ac:dyDescent="0.25">
      <c r="A64" s="401">
        <f>+Mar!A64</f>
        <v>61</v>
      </c>
      <c r="B64" s="419" t="s">
        <v>438</v>
      </c>
      <c r="C64" s="410" t="str">
        <f>+Mar!C64</f>
        <v>ODONTOLOGIA</v>
      </c>
      <c r="D64" s="402"/>
      <c r="E64" s="330"/>
      <c r="F64" s="330"/>
      <c r="G64" s="330"/>
      <c r="H64" s="330"/>
      <c r="I64" s="330"/>
      <c r="J64" s="330"/>
      <c r="K64" s="330"/>
      <c r="L64" s="330"/>
      <c r="M64" s="330"/>
      <c r="N64" s="330"/>
      <c r="O64" s="330"/>
      <c r="P64" s="330"/>
      <c r="Q64" s="330"/>
      <c r="R64" s="330"/>
      <c r="S64" s="330"/>
      <c r="T64" s="330"/>
      <c r="U64" s="330"/>
      <c r="V64" s="330"/>
      <c r="W64" s="330"/>
      <c r="X64" s="330"/>
      <c r="Y64" s="330"/>
      <c r="Z64" s="330"/>
      <c r="AA64" s="330"/>
      <c r="AB64" s="330"/>
      <c r="AC64" s="330"/>
      <c r="AD64" s="330"/>
      <c r="AE64" s="330"/>
      <c r="AF64" s="330"/>
      <c r="AG64" s="330"/>
      <c r="AH64" s="330"/>
      <c r="AI64" s="330"/>
      <c r="AJ64" s="330"/>
      <c r="AK64" s="330"/>
      <c r="AL64" s="330"/>
      <c r="AM64" s="330"/>
      <c r="AN64" s="330"/>
      <c r="AO64" s="330"/>
      <c r="AP64" s="330"/>
      <c r="AQ64" s="330"/>
      <c r="AR64" s="330"/>
      <c r="AS64" s="330"/>
      <c r="AT64" s="330"/>
      <c r="AV64" s="37">
        <f t="shared" si="30"/>
        <v>0</v>
      </c>
      <c r="AW64" s="37">
        <f t="shared" si="31"/>
        <v>0</v>
      </c>
      <c r="AX64" s="37">
        <f t="shared" si="32"/>
        <v>0</v>
      </c>
      <c r="AY64" s="37">
        <f t="shared" si="33"/>
        <v>0</v>
      </c>
      <c r="AZ64" s="37">
        <f t="shared" si="34"/>
        <v>0</v>
      </c>
      <c r="BA64" s="37">
        <f t="shared" si="35"/>
        <v>0</v>
      </c>
      <c r="BB64" s="37">
        <f t="shared" si="36"/>
        <v>0</v>
      </c>
      <c r="BC64" s="37">
        <f t="shared" si="37"/>
        <v>0</v>
      </c>
      <c r="BD64" s="38">
        <f t="shared" si="38"/>
        <v>0</v>
      </c>
      <c r="BE64" s="37">
        <f t="shared" si="39"/>
        <v>0</v>
      </c>
      <c r="BF64" s="54">
        <f t="shared" si="19"/>
        <v>0</v>
      </c>
    </row>
    <row r="65" spans="1:58" ht="15.75" x14ac:dyDescent="0.25">
      <c r="A65" s="401">
        <f>+Mar!A65</f>
        <v>62</v>
      </c>
      <c r="B65" s="420" t="str">
        <f>+Mar!B65</f>
        <v>Tratamiento y control de personas con Hipertensión Arterial</v>
      </c>
      <c r="C65" s="410" t="str">
        <f>+Mar!C65</f>
        <v>NO TRANSMISIBLES</v>
      </c>
      <c r="D65" s="402"/>
      <c r="E65" s="330"/>
      <c r="F65" s="330"/>
      <c r="G65" s="330"/>
      <c r="H65" s="330"/>
      <c r="I65" s="330"/>
      <c r="J65" s="330"/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0"/>
      <c r="AD65" s="330"/>
      <c r="AE65" s="330"/>
      <c r="AF65" s="330"/>
      <c r="AG65" s="330"/>
      <c r="AH65" s="330"/>
      <c r="AI65" s="330"/>
      <c r="AJ65" s="330"/>
      <c r="AK65" s="330"/>
      <c r="AL65" s="330"/>
      <c r="AM65" s="330"/>
      <c r="AN65" s="330"/>
      <c r="AO65" s="330"/>
      <c r="AP65" s="330"/>
      <c r="AQ65" s="330"/>
      <c r="AR65" s="330"/>
      <c r="AS65" s="330"/>
      <c r="AT65" s="330"/>
      <c r="AV65" s="37">
        <f t="shared" si="30"/>
        <v>0</v>
      </c>
      <c r="AW65" s="37">
        <f t="shared" si="31"/>
        <v>0</v>
      </c>
      <c r="AX65" s="37">
        <f t="shared" si="32"/>
        <v>0</v>
      </c>
      <c r="AY65" s="37">
        <f t="shared" si="33"/>
        <v>0</v>
      </c>
      <c r="AZ65" s="37">
        <f t="shared" si="34"/>
        <v>0</v>
      </c>
      <c r="BA65" s="37">
        <f t="shared" si="35"/>
        <v>0</v>
      </c>
      <c r="BB65" s="37">
        <f t="shared" si="36"/>
        <v>0</v>
      </c>
      <c r="BC65" s="37">
        <f t="shared" si="37"/>
        <v>0</v>
      </c>
      <c r="BD65" s="38">
        <f t="shared" si="38"/>
        <v>0</v>
      </c>
      <c r="BE65" s="37">
        <f t="shared" si="39"/>
        <v>0</v>
      </c>
      <c r="BF65" s="54">
        <f t="shared" si="19"/>
        <v>0</v>
      </c>
    </row>
    <row r="66" spans="1:58" ht="15.75" x14ac:dyDescent="0.25">
      <c r="A66" s="401">
        <f>+Mar!A66</f>
        <v>63</v>
      </c>
      <c r="B66" s="420" t="str">
        <f>+Mar!B66</f>
        <v>Tratamiento y Control de Personas con Diabetes Mellitus</v>
      </c>
      <c r="C66" s="410" t="str">
        <f>+Mar!C66</f>
        <v>NO TRANSMISIBLES</v>
      </c>
      <c r="D66" s="402"/>
      <c r="E66" s="330"/>
      <c r="F66" s="330"/>
      <c r="G66" s="330"/>
      <c r="H66" s="330"/>
      <c r="I66" s="330"/>
      <c r="J66" s="330"/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0"/>
      <c r="AD66" s="330"/>
      <c r="AE66" s="330"/>
      <c r="AF66" s="330"/>
      <c r="AG66" s="330"/>
      <c r="AH66" s="330"/>
      <c r="AI66" s="330"/>
      <c r="AJ66" s="330"/>
      <c r="AK66" s="330"/>
      <c r="AL66" s="330"/>
      <c r="AM66" s="330"/>
      <c r="AN66" s="330"/>
      <c r="AO66" s="330"/>
      <c r="AP66" s="330"/>
      <c r="AQ66" s="330"/>
      <c r="AR66" s="330"/>
      <c r="AS66" s="330"/>
      <c r="AT66" s="330"/>
      <c r="AV66" s="37">
        <f t="shared" si="30"/>
        <v>0</v>
      </c>
      <c r="AW66" s="37">
        <f t="shared" si="31"/>
        <v>0</v>
      </c>
      <c r="AX66" s="37">
        <f t="shared" si="32"/>
        <v>0</v>
      </c>
      <c r="AY66" s="37">
        <f t="shared" si="33"/>
        <v>0</v>
      </c>
      <c r="AZ66" s="37">
        <f t="shared" si="34"/>
        <v>0</v>
      </c>
      <c r="BA66" s="37">
        <f t="shared" si="35"/>
        <v>0</v>
      </c>
      <c r="BB66" s="37">
        <f t="shared" si="36"/>
        <v>0</v>
      </c>
      <c r="BC66" s="37">
        <f t="shared" si="37"/>
        <v>0</v>
      </c>
      <c r="BD66" s="38">
        <f t="shared" si="38"/>
        <v>0</v>
      </c>
      <c r="BE66" s="37">
        <f t="shared" si="39"/>
        <v>0</v>
      </c>
      <c r="BF66" s="54">
        <f t="shared" si="19"/>
        <v>0</v>
      </c>
    </row>
    <row r="67" spans="1:58" x14ac:dyDescent="0.25">
      <c r="A67" s="401">
        <f>+Mar!A67</f>
        <v>64</v>
      </c>
      <c r="B67" s="421" t="str">
        <f>+Mar!B67</f>
        <v xml:space="preserve">VIGILANCIA SANITARIA DE GESTION Y MANEJO RESIDUOS SOLIDOS X EE.SS </v>
      </c>
      <c r="C67" s="410" t="str">
        <f>+Mar!C67</f>
        <v>SALUD COLECTIVA</v>
      </c>
      <c r="D67" s="402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0"/>
      <c r="AD67" s="330"/>
      <c r="AE67" s="330"/>
      <c r="AF67" s="330"/>
      <c r="AG67" s="330"/>
      <c r="AH67" s="330"/>
      <c r="AI67" s="330"/>
      <c r="AJ67" s="330"/>
      <c r="AK67" s="330"/>
      <c r="AL67" s="330"/>
      <c r="AM67" s="330"/>
      <c r="AN67" s="330"/>
      <c r="AO67" s="330"/>
      <c r="AP67" s="330"/>
      <c r="AQ67" s="330"/>
      <c r="AR67" s="330"/>
      <c r="AS67" s="330"/>
      <c r="AT67" s="330"/>
      <c r="AV67" s="37">
        <f t="shared" si="30"/>
        <v>0</v>
      </c>
      <c r="AW67" s="37">
        <f t="shared" si="31"/>
        <v>0</v>
      </c>
      <c r="AX67" s="37">
        <f t="shared" si="32"/>
        <v>0</v>
      </c>
      <c r="AY67" s="37">
        <f t="shared" si="33"/>
        <v>0</v>
      </c>
      <c r="AZ67" s="37">
        <f t="shared" si="34"/>
        <v>0</v>
      </c>
      <c r="BA67" s="37">
        <f t="shared" si="35"/>
        <v>0</v>
      </c>
      <c r="BB67" s="37">
        <f t="shared" si="36"/>
        <v>0</v>
      </c>
      <c r="BC67" s="37">
        <f t="shared" si="37"/>
        <v>0</v>
      </c>
      <c r="BD67" s="38">
        <f t="shared" si="38"/>
        <v>0</v>
      </c>
      <c r="BE67" s="37">
        <f t="shared" si="39"/>
        <v>0</v>
      </c>
      <c r="BF67" s="54">
        <f t="shared" si="19"/>
        <v>0</v>
      </c>
    </row>
    <row r="68" spans="1:58" x14ac:dyDescent="0.25">
      <c r="A68" s="401">
        <f>+Mar!A68</f>
        <v>65</v>
      </c>
      <c r="B68" s="421" t="str">
        <f>+Mar!B68</f>
        <v>INSPECCION SANITARIA DE LA CALIDAD DE AGUA PARA CONSUMO HUMANO</v>
      </c>
      <c r="C68" s="410" t="str">
        <f>+Mar!C68</f>
        <v>SALUD COLECTIVA</v>
      </c>
      <c r="D68" s="402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  <c r="AF68" s="330"/>
      <c r="AG68" s="330"/>
      <c r="AH68" s="330"/>
      <c r="AI68" s="330"/>
      <c r="AJ68" s="330"/>
      <c r="AK68" s="330"/>
      <c r="AL68" s="330"/>
      <c r="AM68" s="330"/>
      <c r="AN68" s="330"/>
      <c r="AO68" s="330"/>
      <c r="AP68" s="330"/>
      <c r="AQ68" s="330"/>
      <c r="AR68" s="330"/>
      <c r="AS68" s="330"/>
      <c r="AT68" s="330"/>
      <c r="AV68" s="37">
        <f t="shared" si="30"/>
        <v>0</v>
      </c>
      <c r="AW68" s="37">
        <f t="shared" si="31"/>
        <v>0</v>
      </c>
      <c r="AX68" s="37">
        <f t="shared" si="32"/>
        <v>0</v>
      </c>
      <c r="AY68" s="37">
        <f t="shared" si="33"/>
        <v>0</v>
      </c>
      <c r="AZ68" s="37">
        <f t="shared" si="34"/>
        <v>0</v>
      </c>
      <c r="BA68" s="37">
        <f t="shared" si="35"/>
        <v>0</v>
      </c>
      <c r="BB68" s="37">
        <f t="shared" si="36"/>
        <v>0</v>
      </c>
      <c r="BC68" s="37">
        <f t="shared" si="37"/>
        <v>0</v>
      </c>
      <c r="BD68" s="38">
        <f t="shared" si="38"/>
        <v>0</v>
      </c>
      <c r="BE68" s="37">
        <f t="shared" si="39"/>
        <v>0</v>
      </c>
      <c r="BF68" s="54">
        <f t="shared" si="19"/>
        <v>0</v>
      </c>
    </row>
    <row r="69" spans="1:58" x14ac:dyDescent="0.25">
      <c r="A69" s="401">
        <f>+Mar!A69</f>
        <v>66</v>
      </c>
      <c r="B69" s="421" t="str">
        <f>+Mar!B69</f>
        <v>MONITOREO DE PARAMETROS CAMPO DE LA CALIDAD DE AGUA PARA CONSUMO HUMANO</v>
      </c>
      <c r="C69" s="410" t="str">
        <f>+Mar!C69</f>
        <v>SALUD COLECTIVA</v>
      </c>
      <c r="D69" s="402"/>
      <c r="E69" s="330"/>
      <c r="F69" s="330"/>
      <c r="G69" s="330"/>
      <c r="H69" s="330"/>
      <c r="I69" s="330"/>
      <c r="J69" s="330"/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0"/>
      <c r="AD69" s="330"/>
      <c r="AE69" s="330"/>
      <c r="AF69" s="330"/>
      <c r="AG69" s="330"/>
      <c r="AH69" s="330"/>
      <c r="AI69" s="330"/>
      <c r="AJ69" s="330"/>
      <c r="AK69" s="330"/>
      <c r="AL69" s="330"/>
      <c r="AM69" s="330"/>
      <c r="AN69" s="330"/>
      <c r="AO69" s="330"/>
      <c r="AP69" s="330"/>
      <c r="AQ69" s="330"/>
      <c r="AR69" s="330"/>
      <c r="AS69" s="330"/>
      <c r="AT69" s="330"/>
      <c r="AV69" s="37">
        <f t="shared" si="30"/>
        <v>0</v>
      </c>
      <c r="AW69" s="37">
        <f t="shared" si="31"/>
        <v>0</v>
      </c>
      <c r="AX69" s="37">
        <f t="shared" si="32"/>
        <v>0</v>
      </c>
      <c r="AY69" s="37">
        <f t="shared" si="33"/>
        <v>0</v>
      </c>
      <c r="AZ69" s="37">
        <f t="shared" si="34"/>
        <v>0</v>
      </c>
      <c r="BA69" s="37">
        <f t="shared" si="35"/>
        <v>0</v>
      </c>
      <c r="BB69" s="37">
        <f t="shared" si="36"/>
        <v>0</v>
      </c>
      <c r="BC69" s="37">
        <f t="shared" si="37"/>
        <v>0</v>
      </c>
      <c r="BD69" s="38">
        <f t="shared" si="38"/>
        <v>0</v>
      </c>
      <c r="BE69" s="37">
        <f t="shared" si="39"/>
        <v>0</v>
      </c>
      <c r="BF69" s="54">
        <f t="shared" si="19"/>
        <v>0</v>
      </c>
    </row>
    <row r="70" spans="1:58" x14ac:dyDescent="0.25">
      <c r="A70" s="401">
        <f>+Mar!A70</f>
        <v>67</v>
      </c>
      <c r="B70" s="404" t="str">
        <f>+Mar!B70</f>
        <v>1-Gestante Atendida</v>
      </c>
      <c r="C70" s="405" t="str">
        <f>+Mar!C70</f>
        <v>MATERNO</v>
      </c>
      <c r="D70" s="386"/>
      <c r="E70" s="386"/>
      <c r="F70" s="386"/>
      <c r="G70" s="386"/>
      <c r="H70" s="386"/>
      <c r="I70" s="386"/>
      <c r="J70" s="386"/>
      <c r="K70" s="386"/>
      <c r="L70" s="386"/>
      <c r="M70" s="386"/>
      <c r="N70" s="386"/>
      <c r="O70" s="386"/>
      <c r="P70" s="386"/>
      <c r="Q70" s="386"/>
      <c r="R70" s="386"/>
      <c r="S70" s="386"/>
      <c r="T70" s="386"/>
      <c r="U70" s="386"/>
      <c r="V70" s="386"/>
      <c r="W70" s="386"/>
      <c r="X70" s="386"/>
      <c r="Y70" s="386"/>
      <c r="Z70" s="386"/>
      <c r="AA70" s="386"/>
      <c r="AB70" s="386"/>
      <c r="AC70" s="386"/>
      <c r="AD70" s="386"/>
      <c r="AE70" s="386"/>
      <c r="AF70" s="386"/>
      <c r="AG70" s="386"/>
      <c r="AH70" s="386"/>
      <c r="AI70" s="386"/>
      <c r="AJ70" s="386"/>
      <c r="AK70" s="386"/>
      <c r="AL70" s="386"/>
      <c r="AM70" s="386"/>
      <c r="AN70" s="386"/>
      <c r="AO70" s="386"/>
      <c r="AP70" s="386"/>
      <c r="AQ70" s="386"/>
      <c r="AR70" s="386"/>
      <c r="AS70" s="386"/>
      <c r="AT70" s="386"/>
      <c r="AV70" s="384">
        <f t="shared" si="30"/>
        <v>0</v>
      </c>
      <c r="AW70" s="384">
        <f t="shared" si="31"/>
        <v>0</v>
      </c>
      <c r="AX70" s="384">
        <f t="shared" si="32"/>
        <v>0</v>
      </c>
      <c r="AY70" s="384">
        <f t="shared" si="33"/>
        <v>0</v>
      </c>
      <c r="AZ70" s="384">
        <f t="shared" si="34"/>
        <v>0</v>
      </c>
      <c r="BA70" s="384">
        <f t="shared" si="35"/>
        <v>0</v>
      </c>
      <c r="BB70" s="384">
        <f t="shared" si="36"/>
        <v>0</v>
      </c>
      <c r="BC70" s="384">
        <f t="shared" si="37"/>
        <v>0</v>
      </c>
      <c r="BD70" s="385">
        <f t="shared" si="38"/>
        <v>0</v>
      </c>
      <c r="BE70" s="384">
        <f t="shared" si="39"/>
        <v>0</v>
      </c>
      <c r="BF70" s="54">
        <f>SUM(AV70:BE70)</f>
        <v>0</v>
      </c>
    </row>
    <row r="71" spans="1:58" x14ac:dyDescent="0.25">
      <c r="A71" s="401">
        <f>+Mar!A71</f>
        <v>68</v>
      </c>
      <c r="B71" s="300" t="str">
        <f>+Mar!B71</f>
        <v>2-Gestante Precozmente Atendida</v>
      </c>
      <c r="C71" s="301" t="str">
        <f>+Mar!C71</f>
        <v>MATERNO</v>
      </c>
      <c r="D71" s="386"/>
      <c r="E71" s="386"/>
      <c r="F71" s="386"/>
      <c r="G71" s="386"/>
      <c r="H71" s="386"/>
      <c r="I71" s="386"/>
      <c r="J71" s="386"/>
      <c r="K71" s="386"/>
      <c r="L71" s="386"/>
      <c r="M71" s="386"/>
      <c r="N71" s="386"/>
      <c r="O71" s="386"/>
      <c r="P71" s="386"/>
      <c r="Q71" s="386"/>
      <c r="R71" s="386"/>
      <c r="S71" s="386"/>
      <c r="T71" s="386"/>
      <c r="U71" s="386"/>
      <c r="V71" s="386"/>
      <c r="W71" s="386"/>
      <c r="X71" s="386"/>
      <c r="Y71" s="386"/>
      <c r="Z71" s="386"/>
      <c r="AA71" s="386"/>
      <c r="AB71" s="386"/>
      <c r="AC71" s="386"/>
      <c r="AD71" s="386"/>
      <c r="AE71" s="386"/>
      <c r="AF71" s="386"/>
      <c r="AG71" s="386"/>
      <c r="AH71" s="386"/>
      <c r="AI71" s="386"/>
      <c r="AJ71" s="386"/>
      <c r="AK71" s="386"/>
      <c r="AL71" s="386"/>
      <c r="AM71" s="386"/>
      <c r="AN71" s="386"/>
      <c r="AO71" s="386"/>
      <c r="AP71" s="386"/>
      <c r="AQ71" s="386"/>
      <c r="AR71" s="386"/>
      <c r="AS71" s="386"/>
      <c r="AT71" s="386"/>
      <c r="AV71" s="384">
        <f t="shared" si="30"/>
        <v>0</v>
      </c>
      <c r="AW71" s="384">
        <f t="shared" si="31"/>
        <v>0</v>
      </c>
      <c r="AX71" s="384">
        <f t="shared" si="32"/>
        <v>0</v>
      </c>
      <c r="AY71" s="384">
        <f t="shared" si="33"/>
        <v>0</v>
      </c>
      <c r="AZ71" s="384">
        <f t="shared" si="34"/>
        <v>0</v>
      </c>
      <c r="BA71" s="384">
        <f t="shared" si="35"/>
        <v>0</v>
      </c>
      <c r="BB71" s="384">
        <f t="shared" si="36"/>
        <v>0</v>
      </c>
      <c r="BC71" s="384">
        <f t="shared" si="37"/>
        <v>0</v>
      </c>
      <c r="BD71" s="385">
        <f t="shared" si="38"/>
        <v>0</v>
      </c>
      <c r="BE71" s="384">
        <f t="shared" si="39"/>
        <v>0</v>
      </c>
      <c r="BF71" s="54">
        <f t="shared" si="19"/>
        <v>0</v>
      </c>
    </row>
    <row r="72" spans="1:58" x14ac:dyDescent="0.25">
      <c r="A72" s="401">
        <f>+Mar!A72</f>
        <v>69</v>
      </c>
      <c r="B72" s="300" t="str">
        <f>+Mar!B72</f>
        <v xml:space="preserve">3-Gestante Adolescente Atendida </v>
      </c>
      <c r="C72" s="301" t="str">
        <f>+Mar!C72</f>
        <v>MATERNO</v>
      </c>
      <c r="D72" s="386"/>
      <c r="E72" s="386"/>
      <c r="F72" s="386"/>
      <c r="G72" s="386"/>
      <c r="H72" s="386"/>
      <c r="I72" s="386"/>
      <c r="J72" s="386"/>
      <c r="K72" s="386"/>
      <c r="L72" s="386"/>
      <c r="M72" s="386"/>
      <c r="N72" s="386"/>
      <c r="O72" s="386"/>
      <c r="P72" s="386"/>
      <c r="Q72" s="386"/>
      <c r="R72" s="386"/>
      <c r="S72" s="386"/>
      <c r="T72" s="386"/>
      <c r="U72" s="386"/>
      <c r="V72" s="386"/>
      <c r="W72" s="386"/>
      <c r="X72" s="386"/>
      <c r="Y72" s="386"/>
      <c r="Z72" s="386"/>
      <c r="AA72" s="386"/>
      <c r="AB72" s="386"/>
      <c r="AC72" s="386"/>
      <c r="AD72" s="386"/>
      <c r="AE72" s="386"/>
      <c r="AF72" s="386"/>
      <c r="AG72" s="386"/>
      <c r="AH72" s="386"/>
      <c r="AI72" s="386"/>
      <c r="AJ72" s="386"/>
      <c r="AK72" s="386"/>
      <c r="AL72" s="386"/>
      <c r="AM72" s="386"/>
      <c r="AN72" s="386"/>
      <c r="AO72" s="386"/>
      <c r="AP72" s="386"/>
      <c r="AQ72" s="386"/>
      <c r="AR72" s="386"/>
      <c r="AS72" s="386"/>
      <c r="AT72" s="386"/>
      <c r="AV72" s="384">
        <f t="shared" si="30"/>
        <v>0</v>
      </c>
      <c r="AW72" s="384">
        <f t="shared" si="31"/>
        <v>0</v>
      </c>
      <c r="AX72" s="384">
        <f t="shared" si="32"/>
        <v>0</v>
      </c>
      <c r="AY72" s="384">
        <f t="shared" si="33"/>
        <v>0</v>
      </c>
      <c r="AZ72" s="384">
        <f t="shared" si="34"/>
        <v>0</v>
      </c>
      <c r="BA72" s="384">
        <f t="shared" si="35"/>
        <v>0</v>
      </c>
      <c r="BB72" s="384">
        <f t="shared" si="36"/>
        <v>0</v>
      </c>
      <c r="BC72" s="384">
        <f t="shared" si="37"/>
        <v>0</v>
      </c>
      <c r="BD72" s="385">
        <f t="shared" si="38"/>
        <v>0</v>
      </c>
      <c r="BE72" s="384">
        <f t="shared" si="39"/>
        <v>0</v>
      </c>
      <c r="BF72" s="54">
        <f t="shared" si="19"/>
        <v>0</v>
      </c>
    </row>
    <row r="73" spans="1:58" x14ac:dyDescent="0.25">
      <c r="A73" s="401">
        <f>+Mar!A73</f>
        <v>70</v>
      </c>
      <c r="B73" s="300" t="str">
        <f>+Mar!B73</f>
        <v>4-Gestante Adolescente Precozmente Atendida</v>
      </c>
      <c r="C73" s="301" t="str">
        <f>+Mar!C73</f>
        <v>MATERNO</v>
      </c>
      <c r="D73" s="386"/>
      <c r="E73" s="386"/>
      <c r="F73" s="386"/>
      <c r="G73" s="386"/>
      <c r="H73" s="386"/>
      <c r="I73" s="386"/>
      <c r="J73" s="386"/>
      <c r="K73" s="386"/>
      <c r="L73" s="386"/>
      <c r="M73" s="386"/>
      <c r="N73" s="386"/>
      <c r="O73" s="386"/>
      <c r="P73" s="386"/>
      <c r="Q73" s="386"/>
      <c r="R73" s="386"/>
      <c r="S73" s="386"/>
      <c r="T73" s="386"/>
      <c r="U73" s="386"/>
      <c r="V73" s="386"/>
      <c r="W73" s="386"/>
      <c r="X73" s="386"/>
      <c r="Y73" s="386"/>
      <c r="Z73" s="386"/>
      <c r="AA73" s="386"/>
      <c r="AB73" s="386"/>
      <c r="AC73" s="386"/>
      <c r="AD73" s="386"/>
      <c r="AE73" s="386"/>
      <c r="AF73" s="386"/>
      <c r="AG73" s="386"/>
      <c r="AH73" s="386"/>
      <c r="AI73" s="386"/>
      <c r="AJ73" s="386"/>
      <c r="AK73" s="386"/>
      <c r="AL73" s="386"/>
      <c r="AM73" s="386"/>
      <c r="AN73" s="386"/>
      <c r="AO73" s="386"/>
      <c r="AP73" s="386"/>
      <c r="AQ73" s="386"/>
      <c r="AR73" s="386"/>
      <c r="AS73" s="386"/>
      <c r="AT73" s="386"/>
      <c r="AV73" s="384">
        <f t="shared" si="30"/>
        <v>0</v>
      </c>
      <c r="AW73" s="384">
        <f t="shared" si="31"/>
        <v>0</v>
      </c>
      <c r="AX73" s="384">
        <f t="shared" si="32"/>
        <v>0</v>
      </c>
      <c r="AY73" s="384">
        <f t="shared" si="33"/>
        <v>0</v>
      </c>
      <c r="AZ73" s="384">
        <f t="shared" si="34"/>
        <v>0</v>
      </c>
      <c r="BA73" s="384">
        <f t="shared" si="35"/>
        <v>0</v>
      </c>
      <c r="BB73" s="384">
        <f t="shared" si="36"/>
        <v>0</v>
      </c>
      <c r="BC73" s="384">
        <f t="shared" si="37"/>
        <v>0</v>
      </c>
      <c r="BD73" s="385">
        <f t="shared" si="38"/>
        <v>0</v>
      </c>
      <c r="BE73" s="384">
        <f t="shared" si="39"/>
        <v>0</v>
      </c>
      <c r="BF73" s="54">
        <f t="shared" si="19"/>
        <v>0</v>
      </c>
    </row>
    <row r="74" spans="1:58" x14ac:dyDescent="0.25">
      <c r="A74" s="401">
        <f>+Mar!A74</f>
        <v>71</v>
      </c>
      <c r="B74" s="300" t="str">
        <f>+Mar!B74</f>
        <v>5-Gestante Controlada (6to control)</v>
      </c>
      <c r="C74" s="301" t="str">
        <f>+Mar!C74</f>
        <v>MATERNO</v>
      </c>
      <c r="D74" s="386"/>
      <c r="E74" s="386"/>
      <c r="F74" s="386"/>
      <c r="G74" s="386"/>
      <c r="H74" s="386"/>
      <c r="I74" s="386"/>
      <c r="J74" s="386"/>
      <c r="K74" s="386"/>
      <c r="L74" s="386"/>
      <c r="M74" s="386"/>
      <c r="N74" s="386"/>
      <c r="O74" s="386"/>
      <c r="P74" s="386"/>
      <c r="Q74" s="386"/>
      <c r="R74" s="386"/>
      <c r="S74" s="386"/>
      <c r="T74" s="386"/>
      <c r="U74" s="386"/>
      <c r="V74" s="386"/>
      <c r="W74" s="386"/>
      <c r="X74" s="386"/>
      <c r="Y74" s="386"/>
      <c r="Z74" s="386"/>
      <c r="AA74" s="386"/>
      <c r="AB74" s="386"/>
      <c r="AC74" s="386"/>
      <c r="AD74" s="386"/>
      <c r="AE74" s="386"/>
      <c r="AF74" s="386"/>
      <c r="AG74" s="386"/>
      <c r="AH74" s="386"/>
      <c r="AI74" s="386"/>
      <c r="AJ74" s="386"/>
      <c r="AK74" s="386"/>
      <c r="AL74" s="386"/>
      <c r="AM74" s="386"/>
      <c r="AN74" s="386"/>
      <c r="AO74" s="386"/>
      <c r="AP74" s="386"/>
      <c r="AQ74" s="386"/>
      <c r="AR74" s="386"/>
      <c r="AS74" s="386"/>
      <c r="AT74" s="386"/>
      <c r="AV74" s="384">
        <f t="shared" si="30"/>
        <v>0</v>
      </c>
      <c r="AW74" s="384">
        <f t="shared" si="31"/>
        <v>0</v>
      </c>
      <c r="AX74" s="384">
        <f t="shared" si="32"/>
        <v>0</v>
      </c>
      <c r="AY74" s="384">
        <f t="shared" si="33"/>
        <v>0</v>
      </c>
      <c r="AZ74" s="384">
        <f t="shared" si="34"/>
        <v>0</v>
      </c>
      <c r="BA74" s="384">
        <f t="shared" si="35"/>
        <v>0</v>
      </c>
      <c r="BB74" s="384">
        <f t="shared" si="36"/>
        <v>0</v>
      </c>
      <c r="BC74" s="384">
        <f t="shared" si="37"/>
        <v>0</v>
      </c>
      <c r="BD74" s="385">
        <f t="shared" si="38"/>
        <v>0</v>
      </c>
      <c r="BE74" s="384">
        <f t="shared" si="39"/>
        <v>0</v>
      </c>
      <c r="BF74" s="54">
        <f t="shared" si="19"/>
        <v>0</v>
      </c>
    </row>
    <row r="75" spans="1:58" x14ac:dyDescent="0.25">
      <c r="A75" s="401">
        <f>+Mar!A75</f>
        <v>72</v>
      </c>
      <c r="B75" s="300" t="str">
        <f>+Mar!B75</f>
        <v>6- Gestante Suplementada con Hierro (6)</v>
      </c>
      <c r="C75" s="301" t="str">
        <f>+Mar!C75</f>
        <v>MATERNO</v>
      </c>
      <c r="D75" s="386"/>
      <c r="E75" s="386"/>
      <c r="F75" s="386"/>
      <c r="G75" s="386"/>
      <c r="H75" s="386"/>
      <c r="I75" s="386"/>
      <c r="J75" s="386"/>
      <c r="K75" s="386"/>
      <c r="L75" s="386"/>
      <c r="M75" s="386"/>
      <c r="N75" s="386"/>
      <c r="O75" s="386"/>
      <c r="P75" s="386"/>
      <c r="Q75" s="386"/>
      <c r="R75" s="386"/>
      <c r="S75" s="386"/>
      <c r="T75" s="386"/>
      <c r="U75" s="386"/>
      <c r="V75" s="386"/>
      <c r="W75" s="386"/>
      <c r="X75" s="386"/>
      <c r="Y75" s="386"/>
      <c r="Z75" s="386"/>
      <c r="AA75" s="386"/>
      <c r="AB75" s="386"/>
      <c r="AC75" s="386"/>
      <c r="AD75" s="386"/>
      <c r="AE75" s="386"/>
      <c r="AF75" s="386"/>
      <c r="AG75" s="386"/>
      <c r="AH75" s="386"/>
      <c r="AI75" s="386"/>
      <c r="AJ75" s="386"/>
      <c r="AK75" s="386"/>
      <c r="AL75" s="386"/>
      <c r="AM75" s="386"/>
      <c r="AN75" s="386"/>
      <c r="AO75" s="386"/>
      <c r="AP75" s="386"/>
      <c r="AQ75" s="386"/>
      <c r="AR75" s="386"/>
      <c r="AS75" s="386"/>
      <c r="AT75" s="386"/>
      <c r="AV75" s="384">
        <f t="shared" si="30"/>
        <v>0</v>
      </c>
      <c r="AW75" s="384">
        <f t="shared" si="31"/>
        <v>0</v>
      </c>
      <c r="AX75" s="384">
        <f t="shared" si="32"/>
        <v>0</v>
      </c>
      <c r="AY75" s="384">
        <f t="shared" si="33"/>
        <v>0</v>
      </c>
      <c r="AZ75" s="384">
        <f t="shared" si="34"/>
        <v>0</v>
      </c>
      <c r="BA75" s="384">
        <f t="shared" si="35"/>
        <v>0</v>
      </c>
      <c r="BB75" s="384">
        <f t="shared" si="36"/>
        <v>0</v>
      </c>
      <c r="BC75" s="384">
        <f t="shared" si="37"/>
        <v>0</v>
      </c>
      <c r="BD75" s="385">
        <f t="shared" si="38"/>
        <v>0</v>
      </c>
      <c r="BE75" s="384">
        <f t="shared" si="39"/>
        <v>0</v>
      </c>
      <c r="BF75" s="54">
        <f t="shared" si="19"/>
        <v>0</v>
      </c>
    </row>
    <row r="76" spans="1:58" x14ac:dyDescent="0.25">
      <c r="A76" s="401">
        <f>+Mar!A76</f>
        <v>73</v>
      </c>
      <c r="B76" s="300" t="str">
        <f>+Mar!B76</f>
        <v>7-Gestante Con paquete preventivo Meta</v>
      </c>
      <c r="C76" s="301" t="str">
        <f>+Mar!C76</f>
        <v>MATERNO</v>
      </c>
      <c r="D76" s="386"/>
      <c r="E76" s="386"/>
      <c r="F76" s="386"/>
      <c r="G76" s="386"/>
      <c r="H76" s="386"/>
      <c r="I76" s="386"/>
      <c r="J76" s="386"/>
      <c r="K76" s="386"/>
      <c r="L76" s="386"/>
      <c r="M76" s="386"/>
      <c r="N76" s="386"/>
      <c r="O76" s="386"/>
      <c r="P76" s="386"/>
      <c r="Q76" s="386"/>
      <c r="R76" s="386"/>
      <c r="S76" s="386"/>
      <c r="T76" s="386"/>
      <c r="U76" s="386"/>
      <c r="V76" s="386"/>
      <c r="W76" s="386"/>
      <c r="X76" s="386"/>
      <c r="Y76" s="386"/>
      <c r="Z76" s="386"/>
      <c r="AA76" s="386"/>
      <c r="AB76" s="386"/>
      <c r="AC76" s="386"/>
      <c r="AD76" s="386"/>
      <c r="AE76" s="386"/>
      <c r="AF76" s="386"/>
      <c r="AG76" s="386"/>
      <c r="AH76" s="386"/>
      <c r="AI76" s="386"/>
      <c r="AJ76" s="386"/>
      <c r="AK76" s="386"/>
      <c r="AL76" s="386"/>
      <c r="AM76" s="386"/>
      <c r="AN76" s="386"/>
      <c r="AO76" s="386"/>
      <c r="AP76" s="386"/>
      <c r="AQ76" s="386"/>
      <c r="AR76" s="386"/>
      <c r="AS76" s="386"/>
      <c r="AT76" s="386"/>
      <c r="AV76" s="384">
        <f t="shared" si="30"/>
        <v>0</v>
      </c>
      <c r="AW76" s="384">
        <f t="shared" si="31"/>
        <v>0</v>
      </c>
      <c r="AX76" s="384">
        <f t="shared" si="32"/>
        <v>0</v>
      </c>
      <c r="AY76" s="384">
        <f t="shared" si="33"/>
        <v>0</v>
      </c>
      <c r="AZ76" s="384">
        <f t="shared" si="34"/>
        <v>0</v>
      </c>
      <c r="BA76" s="384">
        <f t="shared" si="35"/>
        <v>0</v>
      </c>
      <c r="BB76" s="384">
        <f t="shared" si="36"/>
        <v>0</v>
      </c>
      <c r="BC76" s="384">
        <f t="shared" si="37"/>
        <v>0</v>
      </c>
      <c r="BD76" s="385">
        <f t="shared" si="38"/>
        <v>0</v>
      </c>
      <c r="BE76" s="384">
        <f t="shared" si="39"/>
        <v>0</v>
      </c>
      <c r="BF76" s="54">
        <f t="shared" si="19"/>
        <v>0</v>
      </c>
    </row>
    <row r="77" spans="1:58" x14ac:dyDescent="0.25">
      <c r="A77" s="401">
        <f>+Mar!A77</f>
        <v>74</v>
      </c>
      <c r="B77" s="300" t="str">
        <f>+Mar!B77</f>
        <v>8-Gestante Con paquete preventivo</v>
      </c>
      <c r="C77" s="301" t="str">
        <f>+Mar!C77</f>
        <v>MATERNO</v>
      </c>
      <c r="D77" s="386"/>
      <c r="E77" s="386"/>
      <c r="F77" s="386"/>
      <c r="G77" s="386"/>
      <c r="H77" s="386"/>
      <c r="I77" s="386"/>
      <c r="J77" s="386"/>
      <c r="K77" s="386"/>
      <c r="L77" s="386"/>
      <c r="M77" s="386"/>
      <c r="N77" s="386"/>
      <c r="O77" s="386"/>
      <c r="P77" s="386"/>
      <c r="Q77" s="386"/>
      <c r="R77" s="386"/>
      <c r="S77" s="386"/>
      <c r="T77" s="386"/>
      <c r="U77" s="386"/>
      <c r="V77" s="386"/>
      <c r="W77" s="386"/>
      <c r="X77" s="386"/>
      <c r="Y77" s="386"/>
      <c r="Z77" s="386"/>
      <c r="AA77" s="386"/>
      <c r="AB77" s="386"/>
      <c r="AC77" s="386"/>
      <c r="AD77" s="386"/>
      <c r="AE77" s="386"/>
      <c r="AF77" s="386"/>
      <c r="AG77" s="386"/>
      <c r="AH77" s="386"/>
      <c r="AI77" s="386"/>
      <c r="AJ77" s="386"/>
      <c r="AK77" s="386"/>
      <c r="AL77" s="386"/>
      <c r="AM77" s="386"/>
      <c r="AN77" s="386"/>
      <c r="AO77" s="386"/>
      <c r="AP77" s="386"/>
      <c r="AQ77" s="386"/>
      <c r="AR77" s="386"/>
      <c r="AS77" s="386"/>
      <c r="AT77" s="386"/>
      <c r="AV77" s="384">
        <f t="shared" si="30"/>
        <v>0</v>
      </c>
      <c r="AW77" s="384">
        <f t="shared" si="31"/>
        <v>0</v>
      </c>
      <c r="AX77" s="384">
        <f t="shared" si="32"/>
        <v>0</v>
      </c>
      <c r="AY77" s="384">
        <f t="shared" si="33"/>
        <v>0</v>
      </c>
      <c r="AZ77" s="384">
        <f t="shared" si="34"/>
        <v>0</v>
      </c>
      <c r="BA77" s="384">
        <f t="shared" si="35"/>
        <v>0</v>
      </c>
      <c r="BB77" s="384">
        <f t="shared" si="36"/>
        <v>0</v>
      </c>
      <c r="BC77" s="384">
        <f t="shared" si="37"/>
        <v>0</v>
      </c>
      <c r="BD77" s="385">
        <f t="shared" si="38"/>
        <v>0</v>
      </c>
      <c r="BE77" s="384">
        <f t="shared" si="39"/>
        <v>0</v>
      </c>
      <c r="BF77" s="54">
        <f t="shared" si="19"/>
        <v>0</v>
      </c>
    </row>
    <row r="78" spans="1:58" x14ac:dyDescent="0.25">
      <c r="A78" s="401">
        <f>+Mar!A78</f>
        <v>75</v>
      </c>
      <c r="B78" s="300" t="str">
        <f>+Mar!B78</f>
        <v>9-Puerperas Controladas</v>
      </c>
      <c r="C78" s="301" t="str">
        <f>+Mar!C78</f>
        <v>MATERNO</v>
      </c>
      <c r="D78" s="386"/>
      <c r="E78" s="386"/>
      <c r="F78" s="386"/>
      <c r="G78" s="386"/>
      <c r="H78" s="386"/>
      <c r="I78" s="386"/>
      <c r="J78" s="386"/>
      <c r="K78" s="386"/>
      <c r="L78" s="386"/>
      <c r="M78" s="386"/>
      <c r="N78" s="386"/>
      <c r="O78" s="386"/>
      <c r="P78" s="386"/>
      <c r="Q78" s="386"/>
      <c r="R78" s="386"/>
      <c r="S78" s="386"/>
      <c r="T78" s="386"/>
      <c r="U78" s="386"/>
      <c r="V78" s="386"/>
      <c r="W78" s="386"/>
      <c r="X78" s="386"/>
      <c r="Y78" s="386"/>
      <c r="Z78" s="386"/>
      <c r="AA78" s="386"/>
      <c r="AB78" s="386"/>
      <c r="AC78" s="386"/>
      <c r="AD78" s="386"/>
      <c r="AE78" s="386"/>
      <c r="AF78" s="386"/>
      <c r="AG78" s="386"/>
      <c r="AH78" s="386"/>
      <c r="AI78" s="386"/>
      <c r="AJ78" s="386"/>
      <c r="AK78" s="386"/>
      <c r="AL78" s="386"/>
      <c r="AM78" s="386"/>
      <c r="AN78" s="386"/>
      <c r="AO78" s="386"/>
      <c r="AP78" s="386"/>
      <c r="AQ78" s="386"/>
      <c r="AR78" s="386"/>
      <c r="AS78" s="386"/>
      <c r="AT78" s="386"/>
      <c r="AV78" s="384">
        <f t="shared" si="30"/>
        <v>0</v>
      </c>
      <c r="AW78" s="384">
        <f t="shared" si="31"/>
        <v>0</v>
      </c>
      <c r="AX78" s="384">
        <f t="shared" si="32"/>
        <v>0</v>
      </c>
      <c r="AY78" s="384">
        <f t="shared" si="33"/>
        <v>0</v>
      </c>
      <c r="AZ78" s="384">
        <f t="shared" si="34"/>
        <v>0</v>
      </c>
      <c r="BA78" s="384">
        <f t="shared" si="35"/>
        <v>0</v>
      </c>
      <c r="BB78" s="384">
        <f t="shared" si="36"/>
        <v>0</v>
      </c>
      <c r="BC78" s="384">
        <f t="shared" si="37"/>
        <v>0</v>
      </c>
      <c r="BD78" s="385">
        <f t="shared" si="38"/>
        <v>0</v>
      </c>
      <c r="BE78" s="384">
        <f t="shared" si="39"/>
        <v>0</v>
      </c>
      <c r="BF78" s="54">
        <f t="shared" si="19"/>
        <v>0</v>
      </c>
    </row>
    <row r="79" spans="1:58" x14ac:dyDescent="0.25">
      <c r="A79" s="401">
        <f>+Mar!A79</f>
        <v>76</v>
      </c>
      <c r="B79" s="300" t="str">
        <f>+Mar!B79</f>
        <v>10-Parejas protegidas con metodos de planificacion familiar</v>
      </c>
      <c r="C79" s="302" t="str">
        <f>+Mar!C79</f>
        <v>PLANIFICACION</v>
      </c>
      <c r="D79" s="386"/>
      <c r="E79" s="386"/>
      <c r="F79" s="386"/>
      <c r="G79" s="386"/>
      <c r="H79" s="386"/>
      <c r="I79" s="386"/>
      <c r="J79" s="386"/>
      <c r="K79" s="386"/>
      <c r="L79" s="386"/>
      <c r="M79" s="386"/>
      <c r="N79" s="386"/>
      <c r="O79" s="386"/>
      <c r="P79" s="386"/>
      <c r="Q79" s="386"/>
      <c r="R79" s="386"/>
      <c r="S79" s="386"/>
      <c r="T79" s="386"/>
      <c r="U79" s="386"/>
      <c r="V79" s="386"/>
      <c r="W79" s="386"/>
      <c r="X79" s="386"/>
      <c r="Y79" s="386"/>
      <c r="Z79" s="386"/>
      <c r="AA79" s="386"/>
      <c r="AB79" s="386"/>
      <c r="AC79" s="386"/>
      <c r="AD79" s="386"/>
      <c r="AE79" s="386"/>
      <c r="AF79" s="386"/>
      <c r="AG79" s="386"/>
      <c r="AH79" s="386"/>
      <c r="AI79" s="386"/>
      <c r="AJ79" s="386"/>
      <c r="AK79" s="386"/>
      <c r="AL79" s="386"/>
      <c r="AM79" s="386"/>
      <c r="AN79" s="386"/>
      <c r="AO79" s="386"/>
      <c r="AP79" s="386"/>
      <c r="AQ79" s="386"/>
      <c r="AR79" s="386"/>
      <c r="AS79" s="386"/>
      <c r="AT79" s="386"/>
      <c r="AV79" s="384">
        <f t="shared" si="30"/>
        <v>0</v>
      </c>
      <c r="AW79" s="384">
        <f t="shared" si="31"/>
        <v>0</v>
      </c>
      <c r="AX79" s="384">
        <f t="shared" si="32"/>
        <v>0</v>
      </c>
      <c r="AY79" s="384">
        <f t="shared" si="33"/>
        <v>0</v>
      </c>
      <c r="AZ79" s="384">
        <f t="shared" si="34"/>
        <v>0</v>
      </c>
      <c r="BA79" s="384">
        <f t="shared" si="35"/>
        <v>0</v>
      </c>
      <c r="BB79" s="384">
        <f t="shared" si="36"/>
        <v>0</v>
      </c>
      <c r="BC79" s="384">
        <f t="shared" si="37"/>
        <v>0</v>
      </c>
      <c r="BD79" s="385">
        <f t="shared" si="38"/>
        <v>0</v>
      </c>
      <c r="BE79" s="384">
        <f t="shared" si="39"/>
        <v>0</v>
      </c>
      <c r="BF79" s="54">
        <f t="shared" si="19"/>
        <v>0</v>
      </c>
    </row>
    <row r="80" spans="1:58" x14ac:dyDescent="0.25">
      <c r="A80" s="401">
        <f>+Mar!A80</f>
        <v>77</v>
      </c>
      <c r="B80" s="300" t="str">
        <f>+Mar!B80</f>
        <v>11-Adolescente con suplemento de acido folico+ sulfato ferroso</v>
      </c>
      <c r="C80" s="301" t="str">
        <f>+Mar!C80</f>
        <v>ADOLESCENTE</v>
      </c>
      <c r="D80" s="386"/>
      <c r="E80" s="386"/>
      <c r="F80" s="386"/>
      <c r="G80" s="386"/>
      <c r="H80" s="386"/>
      <c r="I80" s="386"/>
      <c r="J80" s="386"/>
      <c r="K80" s="386"/>
      <c r="L80" s="386"/>
      <c r="M80" s="386"/>
      <c r="N80" s="386"/>
      <c r="O80" s="386"/>
      <c r="P80" s="386"/>
      <c r="Q80" s="386"/>
      <c r="R80" s="386"/>
      <c r="S80" s="386"/>
      <c r="T80" s="386"/>
      <c r="U80" s="386"/>
      <c r="V80" s="386"/>
      <c r="W80" s="386"/>
      <c r="X80" s="386"/>
      <c r="Y80" s="386"/>
      <c r="Z80" s="386"/>
      <c r="AA80" s="386"/>
      <c r="AB80" s="386"/>
      <c r="AC80" s="386"/>
      <c r="AD80" s="386"/>
      <c r="AE80" s="386"/>
      <c r="AF80" s="386"/>
      <c r="AG80" s="386"/>
      <c r="AH80" s="386"/>
      <c r="AI80" s="386"/>
      <c r="AJ80" s="386"/>
      <c r="AK80" s="386"/>
      <c r="AL80" s="386"/>
      <c r="AM80" s="386"/>
      <c r="AN80" s="386"/>
      <c r="AO80" s="386"/>
      <c r="AP80" s="386"/>
      <c r="AQ80" s="386"/>
      <c r="AR80" s="386"/>
      <c r="AS80" s="386"/>
      <c r="AT80" s="386"/>
      <c r="AV80" s="384">
        <f t="shared" si="30"/>
        <v>0</v>
      </c>
      <c r="AW80" s="384">
        <f t="shared" si="31"/>
        <v>0</v>
      </c>
      <c r="AX80" s="384">
        <f t="shared" si="32"/>
        <v>0</v>
      </c>
      <c r="AY80" s="384">
        <f t="shared" si="33"/>
        <v>0</v>
      </c>
      <c r="AZ80" s="384">
        <f t="shared" si="34"/>
        <v>0</v>
      </c>
      <c r="BA80" s="384">
        <f t="shared" si="35"/>
        <v>0</v>
      </c>
      <c r="BB80" s="384">
        <f t="shared" si="36"/>
        <v>0</v>
      </c>
      <c r="BC80" s="384">
        <f t="shared" si="37"/>
        <v>0</v>
      </c>
      <c r="BD80" s="385">
        <f t="shared" si="38"/>
        <v>0</v>
      </c>
      <c r="BE80" s="384">
        <f t="shared" si="39"/>
        <v>0</v>
      </c>
      <c r="BF80" s="54">
        <f t="shared" si="19"/>
        <v>0</v>
      </c>
    </row>
    <row r="81" spans="1:58" x14ac:dyDescent="0.25">
      <c r="A81" s="401">
        <f>+Mar!A81</f>
        <v>78</v>
      </c>
      <c r="B81" s="300" t="str">
        <f>+Mar!B81</f>
        <v>1-PERSONA ADULTO MAYOR DE 60 AÑOS A MAS CON VACUNA NEUMOCOCO</v>
      </c>
      <c r="C81" s="301" t="str">
        <f>+Mar!C81</f>
        <v>EVAM</v>
      </c>
      <c r="D81" s="386"/>
      <c r="E81" s="386"/>
      <c r="F81" s="386"/>
      <c r="G81" s="386"/>
      <c r="H81" s="386"/>
      <c r="I81" s="386"/>
      <c r="J81" s="386"/>
      <c r="K81" s="386"/>
      <c r="L81" s="386"/>
      <c r="M81" s="386"/>
      <c r="N81" s="386"/>
      <c r="O81" s="386"/>
      <c r="P81" s="386"/>
      <c r="Q81" s="386"/>
      <c r="R81" s="386"/>
      <c r="S81" s="386"/>
      <c r="T81" s="386"/>
      <c r="U81" s="386"/>
      <c r="V81" s="386"/>
      <c r="W81" s="386"/>
      <c r="X81" s="386"/>
      <c r="Y81" s="386"/>
      <c r="Z81" s="386"/>
      <c r="AA81" s="386"/>
      <c r="AB81" s="386"/>
      <c r="AC81" s="386"/>
      <c r="AD81" s="386"/>
      <c r="AE81" s="386"/>
      <c r="AF81" s="386"/>
      <c r="AG81" s="386"/>
      <c r="AH81" s="386"/>
      <c r="AI81" s="386"/>
      <c r="AJ81" s="386"/>
      <c r="AK81" s="386"/>
      <c r="AL81" s="386"/>
      <c r="AM81" s="386"/>
      <c r="AN81" s="386"/>
      <c r="AO81" s="386"/>
      <c r="AP81" s="386"/>
      <c r="AQ81" s="386"/>
      <c r="AR81" s="386"/>
      <c r="AS81" s="386"/>
      <c r="AT81" s="386"/>
      <c r="AV81" s="384">
        <f t="shared" si="30"/>
        <v>0</v>
      </c>
      <c r="AW81" s="384">
        <f t="shared" si="31"/>
        <v>0</v>
      </c>
      <c r="AX81" s="384">
        <f t="shared" si="32"/>
        <v>0</v>
      </c>
      <c r="AY81" s="384">
        <f t="shared" si="33"/>
        <v>0</v>
      </c>
      <c r="AZ81" s="384">
        <f t="shared" si="34"/>
        <v>0</v>
      </c>
      <c r="BA81" s="384">
        <f t="shared" si="35"/>
        <v>0</v>
      </c>
      <c r="BB81" s="384">
        <f t="shared" si="36"/>
        <v>0</v>
      </c>
      <c r="BC81" s="384">
        <f t="shared" si="37"/>
        <v>0</v>
      </c>
      <c r="BD81" s="385">
        <f t="shared" si="38"/>
        <v>0</v>
      </c>
      <c r="BE81" s="384">
        <f t="shared" si="39"/>
        <v>0</v>
      </c>
      <c r="BF81" s="54">
        <f t="shared" si="19"/>
        <v>0</v>
      </c>
    </row>
    <row r="82" spans="1:58" x14ac:dyDescent="0.25">
      <c r="A82" s="401">
        <f>+Mar!A82</f>
        <v>79</v>
      </c>
      <c r="B82" s="300" t="str">
        <f>+Mar!B82</f>
        <v>2-PERSONA ADULTO MAYOR DE 60 AÑOS A MAS CON VACUNA INFLUENZA</v>
      </c>
      <c r="C82" s="301" t="str">
        <f>+Mar!C82</f>
        <v>EVAM</v>
      </c>
      <c r="D82" s="386"/>
      <c r="E82" s="386"/>
      <c r="F82" s="386"/>
      <c r="G82" s="386"/>
      <c r="H82" s="386"/>
      <c r="I82" s="386"/>
      <c r="J82" s="386"/>
      <c r="K82" s="386"/>
      <c r="L82" s="386"/>
      <c r="M82" s="386"/>
      <c r="N82" s="386"/>
      <c r="O82" s="386"/>
      <c r="P82" s="386"/>
      <c r="Q82" s="386"/>
      <c r="R82" s="386"/>
      <c r="S82" s="386"/>
      <c r="T82" s="386"/>
      <c r="U82" s="386"/>
      <c r="V82" s="386"/>
      <c r="W82" s="386"/>
      <c r="X82" s="386"/>
      <c r="Y82" s="386"/>
      <c r="Z82" s="386"/>
      <c r="AA82" s="386"/>
      <c r="AB82" s="386"/>
      <c r="AC82" s="386"/>
      <c r="AD82" s="386"/>
      <c r="AE82" s="386"/>
      <c r="AF82" s="386"/>
      <c r="AG82" s="386"/>
      <c r="AH82" s="386"/>
      <c r="AI82" s="386"/>
      <c r="AJ82" s="386"/>
      <c r="AK82" s="386"/>
      <c r="AL82" s="386"/>
      <c r="AM82" s="386"/>
      <c r="AN82" s="386"/>
      <c r="AO82" s="386"/>
      <c r="AP82" s="386"/>
      <c r="AQ82" s="386"/>
      <c r="AR82" s="386"/>
      <c r="AS82" s="386"/>
      <c r="AT82" s="386"/>
      <c r="AV82" s="384">
        <f t="shared" si="30"/>
        <v>0</v>
      </c>
      <c r="AW82" s="384">
        <f t="shared" si="31"/>
        <v>0</v>
      </c>
      <c r="AX82" s="384">
        <f t="shared" si="32"/>
        <v>0</v>
      </c>
      <c r="AY82" s="384">
        <f t="shared" si="33"/>
        <v>0</v>
      </c>
      <c r="AZ82" s="384">
        <f t="shared" si="34"/>
        <v>0</v>
      </c>
      <c r="BA82" s="384">
        <f t="shared" si="35"/>
        <v>0</v>
      </c>
      <c r="BB82" s="384">
        <f t="shared" si="36"/>
        <v>0</v>
      </c>
      <c r="BC82" s="384">
        <f t="shared" si="37"/>
        <v>0</v>
      </c>
      <c r="BD82" s="385">
        <f t="shared" si="38"/>
        <v>0</v>
      </c>
      <c r="BE82" s="384">
        <f t="shared" si="39"/>
        <v>0</v>
      </c>
      <c r="BF82" s="54">
        <f t="shared" si="19"/>
        <v>0</v>
      </c>
    </row>
    <row r="83" spans="1:58" x14ac:dyDescent="0.25">
      <c r="A83" s="401">
        <f>+Mar!A83</f>
        <v>80</v>
      </c>
      <c r="B83" s="300" t="str">
        <f>+Mar!B83</f>
        <v>3-PERSONA ADULTO MAYOR DE 60 AÑOS CON VALORACION CLINICA</v>
      </c>
      <c r="C83" s="301" t="str">
        <f>+Mar!C83</f>
        <v>EVAM</v>
      </c>
      <c r="D83" s="386"/>
      <c r="E83" s="386"/>
      <c r="F83" s="386"/>
      <c r="G83" s="386"/>
      <c r="H83" s="386"/>
      <c r="I83" s="386"/>
      <c r="J83" s="386"/>
      <c r="K83" s="386"/>
      <c r="L83" s="386"/>
      <c r="M83" s="386"/>
      <c r="N83" s="386"/>
      <c r="O83" s="386"/>
      <c r="P83" s="386"/>
      <c r="Q83" s="386"/>
      <c r="R83" s="386"/>
      <c r="S83" s="386"/>
      <c r="T83" s="386"/>
      <c r="U83" s="386"/>
      <c r="V83" s="386"/>
      <c r="W83" s="386"/>
      <c r="X83" s="386"/>
      <c r="Y83" s="386"/>
      <c r="Z83" s="386"/>
      <c r="AA83" s="386"/>
      <c r="AB83" s="386"/>
      <c r="AC83" s="386"/>
      <c r="AD83" s="386"/>
      <c r="AE83" s="386"/>
      <c r="AF83" s="386"/>
      <c r="AG83" s="386"/>
      <c r="AH83" s="386"/>
      <c r="AI83" s="386"/>
      <c r="AJ83" s="386"/>
      <c r="AK83" s="386"/>
      <c r="AL83" s="386"/>
      <c r="AM83" s="386"/>
      <c r="AN83" s="386"/>
      <c r="AO83" s="386"/>
      <c r="AP83" s="386"/>
      <c r="AQ83" s="386"/>
      <c r="AR83" s="386"/>
      <c r="AS83" s="386"/>
      <c r="AT83" s="386"/>
      <c r="AV83" s="384">
        <f t="shared" si="30"/>
        <v>0</v>
      </c>
      <c r="AW83" s="384">
        <f t="shared" si="31"/>
        <v>0</v>
      </c>
      <c r="AX83" s="384">
        <f t="shared" si="32"/>
        <v>0</v>
      </c>
      <c r="AY83" s="384">
        <f t="shared" si="33"/>
        <v>0</v>
      </c>
      <c r="AZ83" s="384">
        <f t="shared" si="34"/>
        <v>0</v>
      </c>
      <c r="BA83" s="384">
        <f t="shared" si="35"/>
        <v>0</v>
      </c>
      <c r="BB83" s="384">
        <f t="shared" si="36"/>
        <v>0</v>
      </c>
      <c r="BC83" s="384">
        <f t="shared" si="37"/>
        <v>0</v>
      </c>
      <c r="BD83" s="385">
        <f t="shared" si="38"/>
        <v>0</v>
      </c>
      <c r="BE83" s="384">
        <f t="shared" si="39"/>
        <v>0</v>
      </c>
      <c r="BF83" s="54">
        <f t="shared" si="19"/>
        <v>0</v>
      </c>
    </row>
    <row r="84" spans="1:58" x14ac:dyDescent="0.25">
      <c r="A84" s="401">
        <f>+Mar!A84</f>
        <v>81</v>
      </c>
      <c r="B84" s="300" t="str">
        <f>+Mar!B84</f>
        <v xml:space="preserve">4-PERSONA CON DISCAPACIDAD CERTIFICADA EN ESTABLECIMIENTOS DE SALUD </v>
      </c>
      <c r="C84" s="301" t="str">
        <f>+Mar!C84</f>
        <v>DISCAPACIDAD</v>
      </c>
      <c r="D84" s="386"/>
      <c r="E84" s="386"/>
      <c r="F84" s="386"/>
      <c r="G84" s="386"/>
      <c r="H84" s="386"/>
      <c r="I84" s="386"/>
      <c r="J84" s="386"/>
      <c r="K84" s="386"/>
      <c r="L84" s="386"/>
      <c r="M84" s="386"/>
      <c r="N84" s="386"/>
      <c r="O84" s="386"/>
      <c r="P84" s="386"/>
      <c r="Q84" s="386"/>
      <c r="R84" s="386"/>
      <c r="S84" s="386"/>
      <c r="T84" s="386"/>
      <c r="U84" s="386"/>
      <c r="V84" s="386"/>
      <c r="W84" s="386"/>
      <c r="X84" s="386"/>
      <c r="Y84" s="386"/>
      <c r="Z84" s="386"/>
      <c r="AA84" s="386"/>
      <c r="AB84" s="386"/>
      <c r="AC84" s="386"/>
      <c r="AD84" s="386"/>
      <c r="AE84" s="386"/>
      <c r="AF84" s="386"/>
      <c r="AG84" s="386"/>
      <c r="AH84" s="386"/>
      <c r="AI84" s="386"/>
      <c r="AJ84" s="386"/>
      <c r="AK84" s="386"/>
      <c r="AL84" s="386"/>
      <c r="AM84" s="386"/>
      <c r="AN84" s="386"/>
      <c r="AO84" s="386"/>
      <c r="AP84" s="386"/>
      <c r="AQ84" s="386"/>
      <c r="AR84" s="386"/>
      <c r="AS84" s="386"/>
      <c r="AT84" s="386"/>
      <c r="AV84" s="384">
        <f t="shared" si="30"/>
        <v>0</v>
      </c>
      <c r="AW84" s="384">
        <f t="shared" si="31"/>
        <v>0</v>
      </c>
      <c r="AX84" s="384">
        <f t="shared" si="32"/>
        <v>0</v>
      </c>
      <c r="AY84" s="384">
        <f t="shared" si="33"/>
        <v>0</v>
      </c>
      <c r="AZ84" s="384">
        <f t="shared" si="34"/>
        <v>0</v>
      </c>
      <c r="BA84" s="384">
        <f t="shared" si="35"/>
        <v>0</v>
      </c>
      <c r="BB84" s="384">
        <f t="shared" si="36"/>
        <v>0</v>
      </c>
      <c r="BC84" s="384">
        <f t="shared" si="37"/>
        <v>0</v>
      </c>
      <c r="BD84" s="385">
        <f t="shared" si="38"/>
        <v>0</v>
      </c>
      <c r="BE84" s="384">
        <f t="shared" si="39"/>
        <v>0</v>
      </c>
      <c r="BF84" s="54">
        <f t="shared" si="19"/>
        <v>0</v>
      </c>
    </row>
    <row r="85" spans="1:58" x14ac:dyDescent="0.25">
      <c r="A85" s="401">
        <f>+Mar!A85</f>
        <v>82</v>
      </c>
      <c r="B85" s="300" t="str">
        <f>+Mar!B85</f>
        <v>5-DOCENTES CAPACITADOS EN TEMA DE CANCER</v>
      </c>
      <c r="C85" s="301" t="str">
        <f>+Mar!C85</f>
        <v>EDUC. SAALUD</v>
      </c>
      <c r="D85" s="386"/>
      <c r="E85" s="386"/>
      <c r="F85" s="386"/>
      <c r="G85" s="386"/>
      <c r="H85" s="386"/>
      <c r="I85" s="386"/>
      <c r="J85" s="386"/>
      <c r="K85" s="386"/>
      <c r="L85" s="386"/>
      <c r="M85" s="386"/>
      <c r="N85" s="386"/>
      <c r="O85" s="386"/>
      <c r="P85" s="386"/>
      <c r="Q85" s="386"/>
      <c r="R85" s="386"/>
      <c r="S85" s="386"/>
      <c r="T85" s="386"/>
      <c r="U85" s="386"/>
      <c r="V85" s="386"/>
      <c r="W85" s="386"/>
      <c r="X85" s="386"/>
      <c r="Y85" s="386"/>
      <c r="Z85" s="386"/>
      <c r="AA85" s="386"/>
      <c r="AB85" s="386"/>
      <c r="AC85" s="386"/>
      <c r="AD85" s="386"/>
      <c r="AE85" s="386"/>
      <c r="AF85" s="386"/>
      <c r="AG85" s="386"/>
      <c r="AH85" s="386"/>
      <c r="AI85" s="386"/>
      <c r="AJ85" s="386"/>
      <c r="AK85" s="386"/>
      <c r="AL85" s="386"/>
      <c r="AM85" s="386"/>
      <c r="AN85" s="386"/>
      <c r="AO85" s="386"/>
      <c r="AP85" s="386"/>
      <c r="AQ85" s="386"/>
      <c r="AR85" s="386"/>
      <c r="AS85" s="386"/>
      <c r="AT85" s="386"/>
      <c r="AV85" s="384">
        <f t="shared" si="30"/>
        <v>0</v>
      </c>
      <c r="AW85" s="384">
        <f t="shared" si="31"/>
        <v>0</v>
      </c>
      <c r="AX85" s="384">
        <f t="shared" si="32"/>
        <v>0</v>
      </c>
      <c r="AY85" s="384">
        <f t="shared" si="33"/>
        <v>0</v>
      </c>
      <c r="AZ85" s="384">
        <f t="shared" si="34"/>
        <v>0</v>
      </c>
      <c r="BA85" s="384">
        <f t="shared" si="35"/>
        <v>0</v>
      </c>
      <c r="BB85" s="384">
        <f t="shared" si="36"/>
        <v>0</v>
      </c>
      <c r="BC85" s="384">
        <f t="shared" si="37"/>
        <v>0</v>
      </c>
      <c r="BD85" s="385">
        <f t="shared" si="38"/>
        <v>0</v>
      </c>
      <c r="BE85" s="384">
        <f t="shared" si="39"/>
        <v>0</v>
      </c>
      <c r="BF85" s="54">
        <f t="shared" si="19"/>
        <v>0</v>
      </c>
    </row>
    <row r="86" spans="1:58" x14ac:dyDescent="0.25">
      <c r="A86" s="401">
        <f>+Mar!A86</f>
        <v>83</v>
      </c>
      <c r="B86" s="300" t="s">
        <v>639</v>
      </c>
      <c r="C86" s="301" t="str">
        <f>+Mar!C86</f>
        <v>EDUC. SAALUD</v>
      </c>
      <c r="D86" s="386"/>
      <c r="E86" s="386"/>
      <c r="F86" s="386"/>
      <c r="G86" s="386"/>
      <c r="H86" s="386"/>
      <c r="I86" s="386"/>
      <c r="J86" s="386"/>
      <c r="K86" s="386"/>
      <c r="L86" s="386"/>
      <c r="M86" s="386"/>
      <c r="N86" s="386"/>
      <c r="O86" s="386"/>
      <c r="P86" s="386"/>
      <c r="Q86" s="386"/>
      <c r="R86" s="386"/>
      <c r="S86" s="386"/>
      <c r="T86" s="386"/>
      <c r="U86" s="386"/>
      <c r="V86" s="386"/>
      <c r="W86" s="386"/>
      <c r="X86" s="386"/>
      <c r="Y86" s="386"/>
      <c r="Z86" s="386"/>
      <c r="AA86" s="386"/>
      <c r="AB86" s="386"/>
      <c r="AC86" s="386"/>
      <c r="AD86" s="386"/>
      <c r="AE86" s="386"/>
      <c r="AF86" s="386"/>
      <c r="AG86" s="386"/>
      <c r="AH86" s="386"/>
      <c r="AI86" s="386"/>
      <c r="AJ86" s="386"/>
      <c r="AK86" s="386"/>
      <c r="AL86" s="386"/>
      <c r="AM86" s="386"/>
      <c r="AN86" s="386"/>
      <c r="AO86" s="386"/>
      <c r="AP86" s="386"/>
      <c r="AQ86" s="386"/>
      <c r="AR86" s="386"/>
      <c r="AS86" s="386"/>
      <c r="AT86" s="386"/>
      <c r="AV86" s="384">
        <f t="shared" si="30"/>
        <v>0</v>
      </c>
      <c r="AW86" s="384">
        <f t="shared" si="31"/>
        <v>0</v>
      </c>
      <c r="AX86" s="384">
        <f t="shared" si="32"/>
        <v>0</v>
      </c>
      <c r="AY86" s="384">
        <f t="shared" si="33"/>
        <v>0</v>
      </c>
      <c r="AZ86" s="384">
        <f t="shared" si="34"/>
        <v>0</v>
      </c>
      <c r="BA86" s="384">
        <f t="shared" si="35"/>
        <v>0</v>
      </c>
      <c r="BB86" s="384">
        <f t="shared" si="36"/>
        <v>0</v>
      </c>
      <c r="BC86" s="384">
        <f t="shared" si="37"/>
        <v>0</v>
      </c>
      <c r="BD86" s="385">
        <f t="shared" si="38"/>
        <v>0</v>
      </c>
      <c r="BE86" s="384">
        <f t="shared" si="39"/>
        <v>0</v>
      </c>
      <c r="BF86" s="54">
        <f t="shared" si="19"/>
        <v>0</v>
      </c>
    </row>
    <row r="87" spans="1:58" x14ac:dyDescent="0.25">
      <c r="A87" s="401">
        <f>+Mar!A87</f>
        <v>84</v>
      </c>
      <c r="B87" s="300" t="s">
        <v>640</v>
      </c>
      <c r="C87" s="301" t="str">
        <f>+Mar!C87</f>
        <v>EDUC. SAALUD</v>
      </c>
      <c r="D87" s="386"/>
      <c r="E87" s="386"/>
      <c r="F87" s="386"/>
      <c r="G87" s="386"/>
      <c r="H87" s="386"/>
      <c r="I87" s="386"/>
      <c r="J87" s="386"/>
      <c r="K87" s="386"/>
      <c r="L87" s="386"/>
      <c r="M87" s="386"/>
      <c r="N87" s="386"/>
      <c r="O87" s="386"/>
      <c r="P87" s="386"/>
      <c r="Q87" s="386"/>
      <c r="R87" s="386"/>
      <c r="S87" s="386"/>
      <c r="T87" s="386"/>
      <c r="U87" s="386"/>
      <c r="V87" s="386"/>
      <c r="W87" s="386"/>
      <c r="X87" s="386"/>
      <c r="Y87" s="386"/>
      <c r="Z87" s="386"/>
      <c r="AA87" s="386"/>
      <c r="AB87" s="386"/>
      <c r="AC87" s="386"/>
      <c r="AD87" s="386"/>
      <c r="AE87" s="386"/>
      <c r="AF87" s="386"/>
      <c r="AG87" s="386"/>
      <c r="AH87" s="386"/>
      <c r="AI87" s="386"/>
      <c r="AJ87" s="386"/>
      <c r="AK87" s="386"/>
      <c r="AL87" s="386"/>
      <c r="AM87" s="386"/>
      <c r="AN87" s="386"/>
      <c r="AO87" s="386"/>
      <c r="AP87" s="386"/>
      <c r="AQ87" s="386"/>
      <c r="AR87" s="386"/>
      <c r="AS87" s="386"/>
      <c r="AT87" s="386"/>
      <c r="AV87" s="384">
        <f t="shared" si="30"/>
        <v>0</v>
      </c>
      <c r="AW87" s="384">
        <f t="shared" si="31"/>
        <v>0</v>
      </c>
      <c r="AX87" s="384">
        <f t="shared" si="32"/>
        <v>0</v>
      </c>
      <c r="AY87" s="384">
        <f t="shared" si="33"/>
        <v>0</v>
      </c>
      <c r="AZ87" s="384">
        <f t="shared" si="34"/>
        <v>0</v>
      </c>
      <c r="BA87" s="384">
        <f t="shared" si="35"/>
        <v>0</v>
      </c>
      <c r="BB87" s="384">
        <f t="shared" si="36"/>
        <v>0</v>
      </c>
      <c r="BC87" s="384">
        <f t="shared" si="37"/>
        <v>0</v>
      </c>
      <c r="BD87" s="385">
        <f t="shared" si="38"/>
        <v>0</v>
      </c>
      <c r="BE87" s="384">
        <f t="shared" si="39"/>
        <v>0</v>
      </c>
      <c r="BF87" s="54">
        <f t="shared" si="19"/>
        <v>0</v>
      </c>
    </row>
    <row r="88" spans="1:58" x14ac:dyDescent="0.25">
      <c r="A88" s="401">
        <f>+Mar!A88</f>
        <v>85</v>
      </c>
      <c r="B88" s="300" t="s">
        <v>641</v>
      </c>
      <c r="C88" s="301" t="str">
        <f>+Mar!C88</f>
        <v>EDUC. SAALUD</v>
      </c>
      <c r="D88" s="386"/>
      <c r="E88" s="386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386"/>
      <c r="S88" s="386"/>
      <c r="T88" s="386"/>
      <c r="U88" s="386"/>
      <c r="V88" s="386"/>
      <c r="W88" s="386"/>
      <c r="X88" s="386"/>
      <c r="Y88" s="386"/>
      <c r="Z88" s="386"/>
      <c r="AA88" s="386"/>
      <c r="AB88" s="386"/>
      <c r="AC88" s="386"/>
      <c r="AD88" s="386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386"/>
      <c r="AQ88" s="386"/>
      <c r="AR88" s="386"/>
      <c r="AS88" s="386"/>
      <c r="AT88" s="386"/>
      <c r="AV88" s="384">
        <f t="shared" si="30"/>
        <v>0</v>
      </c>
      <c r="AW88" s="384">
        <f t="shared" si="31"/>
        <v>0</v>
      </c>
      <c r="AX88" s="384">
        <f t="shared" si="32"/>
        <v>0</v>
      </c>
      <c r="AY88" s="384">
        <f t="shared" si="33"/>
        <v>0</v>
      </c>
      <c r="AZ88" s="384">
        <f t="shared" si="34"/>
        <v>0</v>
      </c>
      <c r="BA88" s="384">
        <f t="shared" si="35"/>
        <v>0</v>
      </c>
      <c r="BB88" s="384">
        <f t="shared" si="36"/>
        <v>0</v>
      </c>
      <c r="BC88" s="384">
        <f t="shared" si="37"/>
        <v>0</v>
      </c>
      <c r="BD88" s="385">
        <f t="shared" si="38"/>
        <v>0</v>
      </c>
      <c r="BE88" s="384">
        <f t="shared" si="39"/>
        <v>0</v>
      </c>
      <c r="BF88" s="54">
        <f t="shared" si="19"/>
        <v>0</v>
      </c>
    </row>
    <row r="89" spans="1:58" x14ac:dyDescent="0.25">
      <c r="A89" s="401">
        <f>+Mar!A89</f>
        <v>86</v>
      </c>
      <c r="B89" s="392" t="str">
        <f>+Mar!B89</f>
        <v>PORCENTAJE DE RECIEN NACIDOS CON BAJO PESO AL NACER</v>
      </c>
      <c r="C89" s="387" t="str">
        <f>+Mar!C89</f>
        <v>DIT</v>
      </c>
      <c r="D89" s="393"/>
      <c r="E89" s="393"/>
      <c r="F89" s="393"/>
      <c r="G89" s="393"/>
      <c r="H89" s="393"/>
      <c r="I89" s="393"/>
      <c r="J89" s="393"/>
      <c r="K89" s="393"/>
      <c r="L89" s="393"/>
      <c r="M89" s="393"/>
      <c r="N89" s="393"/>
      <c r="O89" s="393"/>
      <c r="P89" s="393"/>
      <c r="Q89" s="393"/>
      <c r="R89" s="393"/>
      <c r="S89" s="393"/>
      <c r="T89" s="393"/>
      <c r="U89" s="393"/>
      <c r="V89" s="393"/>
      <c r="W89" s="393"/>
      <c r="X89" s="393"/>
      <c r="Y89" s="393"/>
      <c r="Z89" s="393"/>
      <c r="AA89" s="393"/>
      <c r="AB89" s="393"/>
      <c r="AC89" s="393"/>
      <c r="AD89" s="393"/>
      <c r="AE89" s="393"/>
      <c r="AF89" s="393"/>
      <c r="AG89" s="393"/>
      <c r="AH89" s="393"/>
      <c r="AI89" s="393"/>
      <c r="AJ89" s="393"/>
      <c r="AK89" s="393"/>
      <c r="AL89" s="393"/>
      <c r="AM89" s="393"/>
      <c r="AN89" s="393"/>
      <c r="AO89" s="393"/>
      <c r="AP89" s="393"/>
      <c r="AQ89" s="393"/>
      <c r="AR89" s="393"/>
      <c r="AS89" s="393"/>
      <c r="AT89" s="393"/>
      <c r="AV89" s="37">
        <f t="shared" ref="AV89:AV127" si="51">SUM(D89)</f>
        <v>0</v>
      </c>
      <c r="AW89" s="37">
        <f t="shared" si="31"/>
        <v>0</v>
      </c>
      <c r="AX89" s="37">
        <f t="shared" si="32"/>
        <v>0</v>
      </c>
      <c r="AY89" s="37">
        <f t="shared" si="33"/>
        <v>0</v>
      </c>
      <c r="AZ89" s="37">
        <f t="shared" si="34"/>
        <v>0</v>
      </c>
      <c r="BA89" s="37">
        <f t="shared" si="35"/>
        <v>0</v>
      </c>
      <c r="BB89" s="37">
        <f t="shared" si="36"/>
        <v>0</v>
      </c>
      <c r="BC89" s="37">
        <f t="shared" si="37"/>
        <v>0</v>
      </c>
      <c r="BD89" s="38">
        <f t="shared" si="38"/>
        <v>0</v>
      </c>
      <c r="BE89" s="37">
        <f t="shared" si="39"/>
        <v>0</v>
      </c>
      <c r="BF89" s="54">
        <f t="shared" si="19"/>
        <v>0</v>
      </c>
    </row>
    <row r="90" spans="1:58" x14ac:dyDescent="0.25">
      <c r="A90" s="401">
        <f>+Mar!A90</f>
        <v>87</v>
      </c>
      <c r="B90" s="392" t="str">
        <f>+Mar!B90</f>
        <v>PORCENTAJE DE RECIEN NACIDOS CON PREMATURIDAD</v>
      </c>
      <c r="C90" s="387" t="str">
        <f>+Mar!C90</f>
        <v>DIT</v>
      </c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  <c r="AR90" s="393"/>
      <c r="AS90" s="393"/>
      <c r="AT90" s="393"/>
      <c r="AV90" s="37">
        <f t="shared" si="51"/>
        <v>0</v>
      </c>
      <c r="AW90" s="37">
        <f t="shared" si="31"/>
        <v>0</v>
      </c>
      <c r="AX90" s="37">
        <f t="shared" si="32"/>
        <v>0</v>
      </c>
      <c r="AY90" s="37">
        <f t="shared" si="33"/>
        <v>0</v>
      </c>
      <c r="AZ90" s="37">
        <f t="shared" si="34"/>
        <v>0</v>
      </c>
      <c r="BA90" s="37">
        <f t="shared" si="35"/>
        <v>0</v>
      </c>
      <c r="BB90" s="37">
        <f t="shared" si="36"/>
        <v>0</v>
      </c>
      <c r="BC90" s="37">
        <f t="shared" si="37"/>
        <v>0</v>
      </c>
      <c r="BD90" s="38">
        <f t="shared" si="38"/>
        <v>0</v>
      </c>
      <c r="BE90" s="37">
        <f t="shared" si="39"/>
        <v>0</v>
      </c>
      <c r="BF90" s="54">
        <f t="shared" si="19"/>
        <v>0</v>
      </c>
    </row>
    <row r="91" spans="1:58" x14ac:dyDescent="0.25">
      <c r="A91" s="401">
        <f>+Mar!A91</f>
        <v>88</v>
      </c>
      <c r="B91" s="392" t="str">
        <f>+Mar!B91</f>
        <v>PORCENTAJE RECIÉN NACIDO CON CONTROLES CRED COMPLETO</v>
      </c>
      <c r="C91" s="387" t="str">
        <f>+Mar!C91</f>
        <v>DIT</v>
      </c>
      <c r="D91" s="393"/>
      <c r="E91" s="393"/>
      <c r="F91" s="393"/>
      <c r="G91" s="393"/>
      <c r="H91" s="393"/>
      <c r="I91" s="393"/>
      <c r="J91" s="393"/>
      <c r="K91" s="393"/>
      <c r="L91" s="393"/>
      <c r="M91" s="393"/>
      <c r="N91" s="393"/>
      <c r="O91" s="393"/>
      <c r="P91" s="393"/>
      <c r="Q91" s="393"/>
      <c r="R91" s="393"/>
      <c r="S91" s="393"/>
      <c r="T91" s="393"/>
      <c r="U91" s="393"/>
      <c r="V91" s="393"/>
      <c r="W91" s="393"/>
      <c r="X91" s="393"/>
      <c r="Y91" s="393"/>
      <c r="Z91" s="393"/>
      <c r="AA91" s="393"/>
      <c r="AB91" s="393"/>
      <c r="AC91" s="393"/>
      <c r="AD91" s="393"/>
      <c r="AE91" s="393"/>
      <c r="AF91" s="393"/>
      <c r="AG91" s="393"/>
      <c r="AH91" s="393"/>
      <c r="AI91" s="393"/>
      <c r="AJ91" s="393"/>
      <c r="AK91" s="393"/>
      <c r="AL91" s="393"/>
      <c r="AM91" s="393"/>
      <c r="AN91" s="393"/>
      <c r="AO91" s="393"/>
      <c r="AP91" s="393"/>
      <c r="AQ91" s="393"/>
      <c r="AR91" s="393"/>
      <c r="AS91" s="393"/>
      <c r="AT91" s="393"/>
      <c r="AV91" s="37">
        <f t="shared" si="51"/>
        <v>0</v>
      </c>
      <c r="AW91" s="37">
        <f t="shared" si="31"/>
        <v>0</v>
      </c>
      <c r="AX91" s="37">
        <f t="shared" si="32"/>
        <v>0</v>
      </c>
      <c r="AY91" s="37">
        <f t="shared" si="33"/>
        <v>0</v>
      </c>
      <c r="AZ91" s="37">
        <f t="shared" si="34"/>
        <v>0</v>
      </c>
      <c r="BA91" s="37">
        <f t="shared" si="35"/>
        <v>0</v>
      </c>
      <c r="BB91" s="37">
        <f t="shared" si="36"/>
        <v>0</v>
      </c>
      <c r="BC91" s="37">
        <f t="shared" si="37"/>
        <v>0</v>
      </c>
      <c r="BD91" s="38">
        <f t="shared" si="38"/>
        <v>0</v>
      </c>
      <c r="BE91" s="37">
        <f t="shared" si="39"/>
        <v>0</v>
      </c>
      <c r="BF91" s="54">
        <f t="shared" si="19"/>
        <v>0</v>
      </c>
    </row>
    <row r="92" spans="1:58" x14ac:dyDescent="0.25">
      <c r="A92" s="401">
        <f>+Mar!A92</f>
        <v>89</v>
      </c>
      <c r="B92" s="392" t="str">
        <f>+Mar!B92</f>
        <v>PORCENTAJE NIÑO  &lt; 1 AÑO CON CRED    COMPLETO PARA SU EDAD</v>
      </c>
      <c r="C92" s="387" t="str">
        <f>+Mar!C92</f>
        <v>DIT</v>
      </c>
      <c r="D92" s="393"/>
      <c r="E92" s="393"/>
      <c r="F92" s="393"/>
      <c r="G92" s="393"/>
      <c r="H92" s="393"/>
      <c r="I92" s="393"/>
      <c r="J92" s="393"/>
      <c r="K92" s="393"/>
      <c r="L92" s="393"/>
      <c r="M92" s="393"/>
      <c r="N92" s="393"/>
      <c r="O92" s="393"/>
      <c r="P92" s="393"/>
      <c r="Q92" s="393"/>
      <c r="R92" s="393"/>
      <c r="S92" s="393"/>
      <c r="T92" s="393"/>
      <c r="U92" s="393"/>
      <c r="V92" s="393"/>
      <c r="W92" s="393"/>
      <c r="X92" s="393"/>
      <c r="Y92" s="393"/>
      <c r="Z92" s="393"/>
      <c r="AA92" s="393"/>
      <c r="AB92" s="393"/>
      <c r="AC92" s="393"/>
      <c r="AD92" s="393"/>
      <c r="AE92" s="393"/>
      <c r="AF92" s="393"/>
      <c r="AG92" s="393"/>
      <c r="AH92" s="393"/>
      <c r="AI92" s="393"/>
      <c r="AJ92" s="393"/>
      <c r="AK92" s="393"/>
      <c r="AL92" s="393"/>
      <c r="AM92" s="393"/>
      <c r="AN92" s="393"/>
      <c r="AO92" s="393"/>
      <c r="AP92" s="393"/>
      <c r="AQ92" s="393"/>
      <c r="AR92" s="393"/>
      <c r="AS92" s="393"/>
      <c r="AT92" s="393"/>
      <c r="AV92" s="37">
        <f t="shared" si="51"/>
        <v>0</v>
      </c>
      <c r="AW92" s="37">
        <f t="shared" si="31"/>
        <v>0</v>
      </c>
      <c r="AX92" s="37">
        <f t="shared" si="32"/>
        <v>0</v>
      </c>
      <c r="AY92" s="37">
        <f t="shared" si="33"/>
        <v>0</v>
      </c>
      <c r="AZ92" s="37">
        <f t="shared" ref="AZ92:AZ131" si="52">+SUM(T92:W92)</f>
        <v>0</v>
      </c>
      <c r="BA92" s="37">
        <f t="shared" ref="BA92:BA131" si="53">+SUM(X92:AC92)</f>
        <v>0</v>
      </c>
      <c r="BB92" s="37">
        <f t="shared" ref="BB92:BB131" si="54">+SUM(AD92:AH92)</f>
        <v>0</v>
      </c>
      <c r="BC92" s="37">
        <f t="shared" ref="BC92:BC131" si="55">+SUM(AJ92:AL92)</f>
        <v>0</v>
      </c>
      <c r="BD92" s="38">
        <f t="shared" ref="BD92:BD131" si="56">+SUM(AM92:AP92)</f>
        <v>0</v>
      </c>
      <c r="BE92" s="37">
        <f t="shared" ref="BE92:BE131" si="57">+SUM(AQ92:AT92)</f>
        <v>0</v>
      </c>
      <c r="BF92" s="54">
        <f t="shared" si="19"/>
        <v>0</v>
      </c>
    </row>
    <row r="93" spans="1:58" x14ac:dyDescent="0.25">
      <c r="A93" s="401">
        <f>+Mar!A93</f>
        <v>90</v>
      </c>
      <c r="B93" s="392" t="str">
        <f>+Mar!B93</f>
        <v>PORCENTAJE NIÑOS MENORES DE 36 MESES CON CONTROLES CRED COMPLETO  PARA SU EDAD</v>
      </c>
      <c r="C93" s="387" t="str">
        <f>+Mar!C93</f>
        <v>DIT</v>
      </c>
      <c r="D93" s="393"/>
      <c r="E93" s="393"/>
      <c r="F93" s="393"/>
      <c r="G93" s="393"/>
      <c r="H93" s="393"/>
      <c r="I93" s="393"/>
      <c r="J93" s="393"/>
      <c r="K93" s="393"/>
      <c r="L93" s="393"/>
      <c r="M93" s="393"/>
      <c r="N93" s="393"/>
      <c r="O93" s="393"/>
      <c r="P93" s="393"/>
      <c r="Q93" s="393"/>
      <c r="R93" s="393"/>
      <c r="S93" s="393"/>
      <c r="T93" s="393"/>
      <c r="U93" s="393"/>
      <c r="V93" s="393"/>
      <c r="W93" s="393"/>
      <c r="X93" s="393"/>
      <c r="Y93" s="393"/>
      <c r="Z93" s="393"/>
      <c r="AA93" s="393"/>
      <c r="AB93" s="393"/>
      <c r="AC93" s="393"/>
      <c r="AD93" s="393"/>
      <c r="AE93" s="393"/>
      <c r="AF93" s="393"/>
      <c r="AG93" s="393"/>
      <c r="AH93" s="393"/>
      <c r="AI93" s="393"/>
      <c r="AJ93" s="393"/>
      <c r="AK93" s="393"/>
      <c r="AL93" s="393"/>
      <c r="AM93" s="393"/>
      <c r="AN93" s="393"/>
      <c r="AO93" s="393"/>
      <c r="AP93" s="393"/>
      <c r="AQ93" s="393"/>
      <c r="AR93" s="393"/>
      <c r="AS93" s="393"/>
      <c r="AT93" s="393"/>
      <c r="AV93" s="37">
        <f t="shared" si="51"/>
        <v>0</v>
      </c>
      <c r="AW93" s="37">
        <f t="shared" ref="AW93:AW131" si="58">+E93</f>
        <v>0</v>
      </c>
      <c r="AX93" s="37">
        <f t="shared" ref="AX93:AX127" si="59">+SUM(G93:P93)</f>
        <v>0</v>
      </c>
      <c r="AY93" s="37">
        <f t="shared" ref="AY93:AY127" si="60">+SUM(Q93:S93)</f>
        <v>0</v>
      </c>
      <c r="AZ93" s="37">
        <f t="shared" si="52"/>
        <v>0</v>
      </c>
      <c r="BA93" s="37">
        <f t="shared" si="53"/>
        <v>0</v>
      </c>
      <c r="BB93" s="37">
        <f t="shared" si="54"/>
        <v>0</v>
      </c>
      <c r="BC93" s="37">
        <f t="shared" si="55"/>
        <v>0</v>
      </c>
      <c r="BD93" s="38">
        <f t="shared" si="56"/>
        <v>0</v>
      </c>
      <c r="BE93" s="37">
        <f t="shared" si="57"/>
        <v>0</v>
      </c>
      <c r="BF93" s="54">
        <f t="shared" ref="BF93:BF131" si="61">SUM(AV93:BE93)</f>
        <v>0</v>
      </c>
    </row>
    <row r="94" spans="1:58" x14ac:dyDescent="0.25">
      <c r="A94" s="401">
        <f>+Mar!A94</f>
        <v>91</v>
      </c>
      <c r="B94" s="392" t="str">
        <f>+Mar!B94</f>
        <v>PORCENTAJE NIÑOS DE 1 Y 2 AÑOS CON TEST DE GRAHAM Y EXAMEN SERIADO</v>
      </c>
      <c r="C94" s="387" t="str">
        <f>+Mar!C94</f>
        <v>DIT</v>
      </c>
      <c r="D94" s="393"/>
      <c r="E94" s="393"/>
      <c r="F94" s="393"/>
      <c r="G94" s="393"/>
      <c r="H94" s="393"/>
      <c r="I94" s="393"/>
      <c r="J94" s="393"/>
      <c r="K94" s="393"/>
      <c r="L94" s="393"/>
      <c r="M94" s="393"/>
      <c r="N94" s="393"/>
      <c r="O94" s="393"/>
      <c r="P94" s="393"/>
      <c r="Q94" s="393"/>
      <c r="R94" s="393"/>
      <c r="S94" s="393"/>
      <c r="T94" s="393"/>
      <c r="U94" s="393"/>
      <c r="V94" s="393"/>
      <c r="W94" s="393"/>
      <c r="X94" s="393"/>
      <c r="Y94" s="393"/>
      <c r="Z94" s="393"/>
      <c r="AA94" s="393"/>
      <c r="AB94" s="393"/>
      <c r="AC94" s="393"/>
      <c r="AD94" s="393"/>
      <c r="AE94" s="393"/>
      <c r="AF94" s="393"/>
      <c r="AG94" s="393"/>
      <c r="AH94" s="393"/>
      <c r="AI94" s="393"/>
      <c r="AJ94" s="393"/>
      <c r="AK94" s="393"/>
      <c r="AL94" s="393"/>
      <c r="AM94" s="393"/>
      <c r="AN94" s="393"/>
      <c r="AO94" s="393"/>
      <c r="AP94" s="393"/>
      <c r="AQ94" s="393"/>
      <c r="AR94" s="393"/>
      <c r="AS94" s="393"/>
      <c r="AT94" s="393"/>
      <c r="AV94" s="37">
        <f t="shared" si="51"/>
        <v>0</v>
      </c>
      <c r="AW94" s="37">
        <f t="shared" si="58"/>
        <v>0</v>
      </c>
      <c r="AX94" s="37">
        <f t="shared" si="59"/>
        <v>0</v>
      </c>
      <c r="AY94" s="37">
        <f t="shared" si="60"/>
        <v>0</v>
      </c>
      <c r="AZ94" s="37">
        <f t="shared" si="52"/>
        <v>0</v>
      </c>
      <c r="BA94" s="37">
        <f t="shared" si="53"/>
        <v>0</v>
      </c>
      <c r="BB94" s="37">
        <f t="shared" si="54"/>
        <v>0</v>
      </c>
      <c r="BC94" s="37">
        <f t="shared" si="55"/>
        <v>0</v>
      </c>
      <c r="BD94" s="38">
        <f t="shared" si="56"/>
        <v>0</v>
      </c>
      <c r="BE94" s="37">
        <f t="shared" si="57"/>
        <v>0</v>
      </c>
      <c r="BF94" s="54">
        <f t="shared" si="61"/>
        <v>0</v>
      </c>
    </row>
    <row r="95" spans="1:58" x14ac:dyDescent="0.25">
      <c r="A95" s="401">
        <f>+Mar!A95</f>
        <v>92</v>
      </c>
      <c r="B95" s="392" t="str">
        <f>+Mar!B95</f>
        <v>PORCENTAJE DE NIÑAS Y NIÑOS RN DE PARTO INSTITUCIONAL VACUNADOS CON BCG Y ANTI HEPATITIS B (HVB) ANTES DEL ALTA</v>
      </c>
      <c r="C95" s="387" t="str">
        <f>+Mar!C95</f>
        <v>DIT</v>
      </c>
      <c r="D95" s="393"/>
      <c r="E95" s="393"/>
      <c r="F95" s="393"/>
      <c r="G95" s="393"/>
      <c r="H95" s="393"/>
      <c r="I95" s="393"/>
      <c r="J95" s="393"/>
      <c r="K95" s="393"/>
      <c r="L95" s="393"/>
      <c r="M95" s="393"/>
      <c r="N95" s="393"/>
      <c r="O95" s="393"/>
      <c r="P95" s="393"/>
      <c r="Q95" s="393"/>
      <c r="R95" s="393"/>
      <c r="S95" s="393"/>
      <c r="T95" s="393"/>
      <c r="U95" s="393"/>
      <c r="V95" s="393"/>
      <c r="W95" s="393"/>
      <c r="X95" s="393"/>
      <c r="Y95" s="393"/>
      <c r="Z95" s="393"/>
      <c r="AA95" s="393"/>
      <c r="AB95" s="393"/>
      <c r="AC95" s="393"/>
      <c r="AD95" s="393"/>
      <c r="AE95" s="393"/>
      <c r="AF95" s="393"/>
      <c r="AG95" s="393"/>
      <c r="AH95" s="393"/>
      <c r="AI95" s="393"/>
      <c r="AJ95" s="393"/>
      <c r="AK95" s="393"/>
      <c r="AL95" s="393"/>
      <c r="AM95" s="393"/>
      <c r="AN95" s="393"/>
      <c r="AO95" s="393"/>
      <c r="AP95" s="393"/>
      <c r="AQ95" s="393"/>
      <c r="AR95" s="393"/>
      <c r="AS95" s="393"/>
      <c r="AT95" s="393"/>
      <c r="AV95" s="37">
        <f t="shared" si="51"/>
        <v>0</v>
      </c>
      <c r="AW95" s="37">
        <f t="shared" si="58"/>
        <v>0</v>
      </c>
      <c r="AX95" s="37">
        <f t="shared" si="59"/>
        <v>0</v>
      </c>
      <c r="AY95" s="37">
        <f t="shared" si="60"/>
        <v>0</v>
      </c>
      <c r="AZ95" s="37">
        <f t="shared" si="52"/>
        <v>0</v>
      </c>
      <c r="BA95" s="37">
        <f t="shared" si="53"/>
        <v>0</v>
      </c>
      <c r="BB95" s="37">
        <f t="shared" si="54"/>
        <v>0</v>
      </c>
      <c r="BC95" s="37">
        <f t="shared" si="55"/>
        <v>0</v>
      </c>
      <c r="BD95" s="38">
        <f t="shared" si="56"/>
        <v>0</v>
      </c>
      <c r="BE95" s="37">
        <f t="shared" si="57"/>
        <v>0</v>
      </c>
      <c r="BF95" s="54">
        <f t="shared" si="61"/>
        <v>0</v>
      </c>
    </row>
    <row r="96" spans="1:58" x14ac:dyDescent="0.25">
      <c r="A96" s="401">
        <f>+Mar!A96</f>
        <v>93</v>
      </c>
      <c r="B96" s="392" t="str">
        <f>+Mar!B96</f>
        <v>PORCENTAJE NIÑO &lt; 1 AÑO PROTEGIDOS CON VACUNA PENTAVALENTE</v>
      </c>
      <c r="C96" s="387" t="str">
        <f>+Mar!C96</f>
        <v>DIT</v>
      </c>
      <c r="D96" s="393"/>
      <c r="E96" s="393"/>
      <c r="F96" s="393"/>
      <c r="G96" s="393"/>
      <c r="H96" s="393"/>
      <c r="I96" s="393"/>
      <c r="J96" s="393"/>
      <c r="K96" s="393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3"/>
      <c r="W96" s="393"/>
      <c r="X96" s="393"/>
      <c r="Y96" s="393"/>
      <c r="Z96" s="393"/>
      <c r="AA96" s="393"/>
      <c r="AB96" s="393"/>
      <c r="AC96" s="393"/>
      <c r="AD96" s="393"/>
      <c r="AE96" s="393"/>
      <c r="AF96" s="393"/>
      <c r="AG96" s="393"/>
      <c r="AH96" s="393"/>
      <c r="AI96" s="393"/>
      <c r="AJ96" s="393"/>
      <c r="AK96" s="393"/>
      <c r="AL96" s="393"/>
      <c r="AM96" s="393"/>
      <c r="AN96" s="393"/>
      <c r="AO96" s="393"/>
      <c r="AP96" s="393"/>
      <c r="AQ96" s="393"/>
      <c r="AR96" s="393"/>
      <c r="AS96" s="393"/>
      <c r="AT96" s="393"/>
      <c r="AV96" s="37">
        <f t="shared" si="51"/>
        <v>0</v>
      </c>
      <c r="AW96" s="37">
        <f t="shared" si="58"/>
        <v>0</v>
      </c>
      <c r="AX96" s="37">
        <f t="shared" si="59"/>
        <v>0</v>
      </c>
      <c r="AY96" s="37">
        <f t="shared" si="60"/>
        <v>0</v>
      </c>
      <c r="AZ96" s="37">
        <f t="shared" si="52"/>
        <v>0</v>
      </c>
      <c r="BA96" s="37">
        <f t="shared" si="53"/>
        <v>0</v>
      </c>
      <c r="BB96" s="37">
        <f t="shared" si="54"/>
        <v>0</v>
      </c>
      <c r="BC96" s="37">
        <f t="shared" si="55"/>
        <v>0</v>
      </c>
      <c r="BD96" s="38">
        <f t="shared" si="56"/>
        <v>0</v>
      </c>
      <c r="BE96" s="37">
        <f t="shared" si="57"/>
        <v>0</v>
      </c>
      <c r="BF96" s="54">
        <f t="shared" si="61"/>
        <v>0</v>
      </c>
    </row>
    <row r="97" spans="1:58" x14ac:dyDescent="0.25">
      <c r="A97" s="401">
        <f>+Mar!A97</f>
        <v>94</v>
      </c>
      <c r="B97" s="392" t="str">
        <f>+Mar!B97</f>
        <v>PORCENTAJE DE NIÑOS &lt; 1 AÑOS  PROTEGIDOS CON VACUNA ANTIPOLIO INYECTABLE (IPV)</v>
      </c>
      <c r="C97" s="387" t="str">
        <f>+Mar!C97</f>
        <v>DIT</v>
      </c>
      <c r="D97" s="393"/>
      <c r="E97" s="393"/>
      <c r="F97" s="393"/>
      <c r="G97" s="393"/>
      <c r="H97" s="393"/>
      <c r="I97" s="393"/>
      <c r="J97" s="393"/>
      <c r="K97" s="393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3"/>
      <c r="W97" s="393"/>
      <c r="X97" s="393"/>
      <c r="Y97" s="393"/>
      <c r="Z97" s="393"/>
      <c r="AA97" s="393"/>
      <c r="AB97" s="393"/>
      <c r="AC97" s="393"/>
      <c r="AD97" s="393"/>
      <c r="AE97" s="393"/>
      <c r="AF97" s="393"/>
      <c r="AG97" s="393"/>
      <c r="AH97" s="393"/>
      <c r="AI97" s="393"/>
      <c r="AJ97" s="393"/>
      <c r="AK97" s="393"/>
      <c r="AL97" s="393"/>
      <c r="AM97" s="393"/>
      <c r="AN97" s="393"/>
      <c r="AO97" s="393"/>
      <c r="AP97" s="393"/>
      <c r="AQ97" s="393"/>
      <c r="AR97" s="393"/>
      <c r="AS97" s="393"/>
      <c r="AT97" s="393"/>
      <c r="AV97" s="37">
        <f t="shared" si="51"/>
        <v>0</v>
      </c>
      <c r="AW97" s="37">
        <f t="shared" si="58"/>
        <v>0</v>
      </c>
      <c r="AX97" s="37">
        <f t="shared" si="59"/>
        <v>0</v>
      </c>
      <c r="AY97" s="37">
        <f t="shared" si="60"/>
        <v>0</v>
      </c>
      <c r="AZ97" s="37">
        <f t="shared" si="52"/>
        <v>0</v>
      </c>
      <c r="BA97" s="37">
        <f t="shared" si="53"/>
        <v>0</v>
      </c>
      <c r="BB97" s="37">
        <f t="shared" si="54"/>
        <v>0</v>
      </c>
      <c r="BC97" s="37">
        <f t="shared" si="55"/>
        <v>0</v>
      </c>
      <c r="BD97" s="38">
        <f t="shared" si="56"/>
        <v>0</v>
      </c>
      <c r="BE97" s="37">
        <f t="shared" si="57"/>
        <v>0</v>
      </c>
      <c r="BF97" s="54">
        <f t="shared" si="61"/>
        <v>0</v>
      </c>
    </row>
    <row r="98" spans="1:58" x14ac:dyDescent="0.25">
      <c r="A98" s="401">
        <f>+Mar!A98</f>
        <v>95</v>
      </c>
      <c r="B98" s="392" t="str">
        <f>+Mar!B98</f>
        <v>PORCENTAJE DE NIÑOS &lt; 1 AÑO  PROTEGIDOS CON VACUNA CONTRA EL ROTAVIRUS</v>
      </c>
      <c r="C98" s="387" t="str">
        <f>+Mar!C98</f>
        <v>DIT</v>
      </c>
      <c r="D98" s="393"/>
      <c r="E98" s="393"/>
      <c r="F98" s="393"/>
      <c r="G98" s="393"/>
      <c r="H98" s="393"/>
      <c r="I98" s="393"/>
      <c r="J98" s="393"/>
      <c r="K98" s="393"/>
      <c r="L98" s="393"/>
      <c r="M98" s="393"/>
      <c r="N98" s="393"/>
      <c r="O98" s="393"/>
      <c r="P98" s="393"/>
      <c r="Q98" s="393"/>
      <c r="R98" s="393"/>
      <c r="S98" s="393"/>
      <c r="T98" s="393"/>
      <c r="U98" s="393"/>
      <c r="V98" s="393"/>
      <c r="W98" s="393"/>
      <c r="X98" s="393"/>
      <c r="Y98" s="393"/>
      <c r="Z98" s="393"/>
      <c r="AA98" s="393"/>
      <c r="AB98" s="393"/>
      <c r="AC98" s="393"/>
      <c r="AD98" s="393"/>
      <c r="AE98" s="393"/>
      <c r="AF98" s="393"/>
      <c r="AG98" s="393"/>
      <c r="AH98" s="393"/>
      <c r="AI98" s="393"/>
      <c r="AJ98" s="393"/>
      <c r="AK98" s="393"/>
      <c r="AL98" s="393"/>
      <c r="AM98" s="393"/>
      <c r="AN98" s="393"/>
      <c r="AO98" s="393"/>
      <c r="AP98" s="393"/>
      <c r="AQ98" s="393"/>
      <c r="AR98" s="393"/>
      <c r="AS98" s="393"/>
      <c r="AT98" s="393"/>
      <c r="AV98" s="37">
        <f t="shared" si="51"/>
        <v>0</v>
      </c>
      <c r="AW98" s="37">
        <f t="shared" si="58"/>
        <v>0</v>
      </c>
      <c r="AX98" s="37">
        <f t="shared" si="59"/>
        <v>0</v>
      </c>
      <c r="AY98" s="37">
        <f t="shared" si="60"/>
        <v>0</v>
      </c>
      <c r="AZ98" s="37">
        <f t="shared" si="52"/>
        <v>0</v>
      </c>
      <c r="BA98" s="37">
        <f t="shared" si="53"/>
        <v>0</v>
      </c>
      <c r="BB98" s="37">
        <f t="shared" si="54"/>
        <v>0</v>
      </c>
      <c r="BC98" s="37">
        <f t="shared" si="55"/>
        <v>0</v>
      </c>
      <c r="BD98" s="38">
        <f t="shared" si="56"/>
        <v>0</v>
      </c>
      <c r="BE98" s="37">
        <f t="shared" si="57"/>
        <v>0</v>
      </c>
      <c r="BF98" s="54">
        <f t="shared" si="61"/>
        <v>0</v>
      </c>
    </row>
    <row r="99" spans="1:58" x14ac:dyDescent="0.25">
      <c r="A99" s="401">
        <f>+Mar!A99</f>
        <v>96</v>
      </c>
      <c r="B99" s="392" t="str">
        <f>+Mar!B99</f>
        <v>PORCENTAJE DE  NIÑOS &lt; 1 AÑO VACUNADOS CON VACUNA ANTINEUMOCÓCICA</v>
      </c>
      <c r="C99" s="387" t="str">
        <f>+Mar!C99</f>
        <v>DIT</v>
      </c>
      <c r="D99" s="393"/>
      <c r="E99" s="393"/>
      <c r="F99" s="393"/>
      <c r="G99" s="393"/>
      <c r="H99" s="393"/>
      <c r="I99" s="393"/>
      <c r="J99" s="393"/>
      <c r="K99" s="393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3"/>
      <c r="W99" s="393"/>
      <c r="X99" s="393"/>
      <c r="Y99" s="393"/>
      <c r="Z99" s="393"/>
      <c r="AA99" s="393"/>
      <c r="AB99" s="393"/>
      <c r="AC99" s="393"/>
      <c r="AD99" s="393"/>
      <c r="AE99" s="393"/>
      <c r="AF99" s="393"/>
      <c r="AG99" s="393"/>
      <c r="AH99" s="393"/>
      <c r="AI99" s="393"/>
      <c r="AJ99" s="393"/>
      <c r="AK99" s="393"/>
      <c r="AL99" s="393"/>
      <c r="AM99" s="393"/>
      <c r="AN99" s="393"/>
      <c r="AO99" s="393"/>
      <c r="AP99" s="393"/>
      <c r="AQ99" s="393"/>
      <c r="AR99" s="393"/>
      <c r="AS99" s="393"/>
      <c r="AT99" s="393"/>
      <c r="AV99" s="37">
        <f t="shared" si="51"/>
        <v>0</v>
      </c>
      <c r="AW99" s="37">
        <f t="shared" si="58"/>
        <v>0</v>
      </c>
      <c r="AX99" s="37">
        <f t="shared" si="59"/>
        <v>0</v>
      </c>
      <c r="AY99" s="37">
        <f t="shared" si="60"/>
        <v>0</v>
      </c>
      <c r="AZ99" s="37">
        <f t="shared" si="52"/>
        <v>0</v>
      </c>
      <c r="BA99" s="37">
        <f t="shared" si="53"/>
        <v>0</v>
      </c>
      <c r="BB99" s="37">
        <f t="shared" si="54"/>
        <v>0</v>
      </c>
      <c r="BC99" s="37">
        <f t="shared" si="55"/>
        <v>0</v>
      </c>
      <c r="BD99" s="38">
        <f t="shared" si="56"/>
        <v>0</v>
      </c>
      <c r="BE99" s="37">
        <f t="shared" si="57"/>
        <v>0</v>
      </c>
      <c r="BF99" s="54">
        <f t="shared" si="61"/>
        <v>0</v>
      </c>
    </row>
    <row r="100" spans="1:58" x14ac:dyDescent="0.25">
      <c r="A100" s="401">
        <f>+Mar!A100</f>
        <v>97</v>
      </c>
      <c r="B100" s="392" t="str">
        <f>+Mar!B100</f>
        <v>PORCENTAJE NIÑOS 1 AÑO  PROTEGIDOS CON 3 DOSIS DE VACUNA ANTINEUMOCÓCICA</v>
      </c>
      <c r="C100" s="387" t="str">
        <f>+Mar!C100</f>
        <v>DIT</v>
      </c>
      <c r="D100" s="393"/>
      <c r="E100" s="393"/>
      <c r="F100" s="393"/>
      <c r="G100" s="393"/>
      <c r="H100" s="393"/>
      <c r="I100" s="393"/>
      <c r="J100" s="393"/>
      <c r="K100" s="393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3"/>
      <c r="W100" s="393"/>
      <c r="X100" s="393"/>
      <c r="Y100" s="393"/>
      <c r="Z100" s="393"/>
      <c r="AA100" s="393"/>
      <c r="AB100" s="393"/>
      <c r="AC100" s="393"/>
      <c r="AD100" s="393"/>
      <c r="AE100" s="393"/>
      <c r="AF100" s="393"/>
      <c r="AG100" s="393"/>
      <c r="AH100" s="393"/>
      <c r="AI100" s="393"/>
      <c r="AJ100" s="393"/>
      <c r="AK100" s="393"/>
      <c r="AL100" s="393"/>
      <c r="AM100" s="393"/>
      <c r="AN100" s="393"/>
      <c r="AO100" s="393"/>
      <c r="AP100" s="393"/>
      <c r="AQ100" s="393"/>
      <c r="AR100" s="393"/>
      <c r="AS100" s="393"/>
      <c r="AT100" s="393"/>
      <c r="AV100" s="37">
        <f t="shared" si="51"/>
        <v>0</v>
      </c>
      <c r="AW100" s="37">
        <f t="shared" si="58"/>
        <v>0</v>
      </c>
      <c r="AX100" s="37">
        <f t="shared" si="59"/>
        <v>0</v>
      </c>
      <c r="AY100" s="37">
        <f t="shared" si="60"/>
        <v>0</v>
      </c>
      <c r="AZ100" s="37">
        <f t="shared" si="52"/>
        <v>0</v>
      </c>
      <c r="BA100" s="37">
        <f t="shared" si="53"/>
        <v>0</v>
      </c>
      <c r="BB100" s="37">
        <f t="shared" si="54"/>
        <v>0</v>
      </c>
      <c r="BC100" s="37">
        <f t="shared" si="55"/>
        <v>0</v>
      </c>
      <c r="BD100" s="38">
        <f t="shared" si="56"/>
        <v>0</v>
      </c>
      <c r="BE100" s="37">
        <f t="shared" si="57"/>
        <v>0</v>
      </c>
      <c r="BF100" s="54">
        <f t="shared" si="61"/>
        <v>0</v>
      </c>
    </row>
    <row r="101" spans="1:58" x14ac:dyDescent="0.25">
      <c r="A101" s="401">
        <f>+Mar!A101</f>
        <v>98</v>
      </c>
      <c r="B101" s="392" t="str">
        <f>+Mar!B101</f>
        <v>PORCENTAJE DE NIÑOS 1 AÑO VACUNADOS CON 1 DOSIS DE VACUNA SPR</v>
      </c>
      <c r="C101" s="387" t="str">
        <f>+Mar!C101</f>
        <v>DIT</v>
      </c>
      <c r="D101" s="393"/>
      <c r="E101" s="393"/>
      <c r="F101" s="393"/>
      <c r="G101" s="393"/>
      <c r="H101" s="393"/>
      <c r="I101" s="393"/>
      <c r="J101" s="393"/>
      <c r="K101" s="393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3"/>
      <c r="W101" s="393"/>
      <c r="X101" s="393"/>
      <c r="Y101" s="393"/>
      <c r="Z101" s="393"/>
      <c r="AA101" s="393"/>
      <c r="AB101" s="393"/>
      <c r="AC101" s="393"/>
      <c r="AD101" s="393"/>
      <c r="AE101" s="393"/>
      <c r="AF101" s="393"/>
      <c r="AG101" s="393"/>
      <c r="AH101" s="393"/>
      <c r="AI101" s="393"/>
      <c r="AJ101" s="393"/>
      <c r="AK101" s="393"/>
      <c r="AL101" s="393"/>
      <c r="AM101" s="393"/>
      <c r="AN101" s="393"/>
      <c r="AO101" s="393"/>
      <c r="AP101" s="393"/>
      <c r="AQ101" s="393"/>
      <c r="AR101" s="393"/>
      <c r="AS101" s="393"/>
      <c r="AT101" s="393"/>
      <c r="AV101" s="37">
        <f t="shared" si="51"/>
        <v>0</v>
      </c>
      <c r="AW101" s="37">
        <f t="shared" si="58"/>
        <v>0</v>
      </c>
      <c r="AX101" s="37">
        <f t="shared" si="59"/>
        <v>0</v>
      </c>
      <c r="AY101" s="37">
        <f t="shared" si="60"/>
        <v>0</v>
      </c>
      <c r="AZ101" s="37">
        <f t="shared" si="52"/>
        <v>0</v>
      </c>
      <c r="BA101" s="37">
        <f t="shared" si="53"/>
        <v>0</v>
      </c>
      <c r="BB101" s="37">
        <f t="shared" si="54"/>
        <v>0</v>
      </c>
      <c r="BC101" s="37">
        <f t="shared" si="55"/>
        <v>0</v>
      </c>
      <c r="BD101" s="38">
        <f t="shared" si="56"/>
        <v>0</v>
      </c>
      <c r="BE101" s="37">
        <f t="shared" si="57"/>
        <v>0</v>
      </c>
      <c r="BF101" s="54">
        <f t="shared" si="61"/>
        <v>0</v>
      </c>
    </row>
    <row r="102" spans="1:58" x14ac:dyDescent="0.25">
      <c r="A102" s="401">
        <f>+Mar!A102</f>
        <v>99</v>
      </c>
      <c r="B102" s="392" t="str">
        <f>+Mar!B102</f>
        <v xml:space="preserve">PORCENTAJE DE NIÑOS 1 AÑO VACUNADOS CON 2 DOSIS DE VACUNA SPR </v>
      </c>
      <c r="C102" s="387" t="str">
        <f>+Mar!C102</f>
        <v>DIT</v>
      </c>
      <c r="D102" s="393"/>
      <c r="E102" s="393"/>
      <c r="F102" s="393"/>
      <c r="G102" s="393"/>
      <c r="H102" s="393"/>
      <c r="I102" s="393"/>
      <c r="J102" s="393"/>
      <c r="K102" s="393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3"/>
      <c r="W102" s="393"/>
      <c r="X102" s="393"/>
      <c r="Y102" s="393"/>
      <c r="Z102" s="393"/>
      <c r="AA102" s="393"/>
      <c r="AB102" s="393"/>
      <c r="AC102" s="393"/>
      <c r="AD102" s="393"/>
      <c r="AE102" s="393"/>
      <c r="AF102" s="393"/>
      <c r="AG102" s="393"/>
      <c r="AH102" s="393"/>
      <c r="AI102" s="393"/>
      <c r="AJ102" s="393"/>
      <c r="AK102" s="393"/>
      <c r="AL102" s="393"/>
      <c r="AM102" s="393"/>
      <c r="AN102" s="393"/>
      <c r="AO102" s="393"/>
      <c r="AP102" s="393"/>
      <c r="AQ102" s="393"/>
      <c r="AR102" s="393"/>
      <c r="AS102" s="393"/>
      <c r="AT102" s="393"/>
      <c r="AV102" s="37">
        <f t="shared" si="51"/>
        <v>0</v>
      </c>
      <c r="AW102" s="37">
        <f t="shared" si="58"/>
        <v>0</v>
      </c>
      <c r="AX102" s="37">
        <f t="shared" si="59"/>
        <v>0</v>
      </c>
      <c r="AY102" s="37">
        <f t="shared" si="60"/>
        <v>0</v>
      </c>
      <c r="AZ102" s="37">
        <f t="shared" si="52"/>
        <v>0</v>
      </c>
      <c r="BA102" s="37">
        <f t="shared" si="53"/>
        <v>0</v>
      </c>
      <c r="BB102" s="37">
        <f t="shared" si="54"/>
        <v>0</v>
      </c>
      <c r="BC102" s="37">
        <f t="shared" si="55"/>
        <v>0</v>
      </c>
      <c r="BD102" s="38">
        <f t="shared" si="56"/>
        <v>0</v>
      </c>
      <c r="BE102" s="37">
        <f t="shared" si="57"/>
        <v>0</v>
      </c>
      <c r="BF102" s="54">
        <f t="shared" si="61"/>
        <v>0</v>
      </c>
    </row>
    <row r="103" spans="1:58" x14ac:dyDescent="0.25">
      <c r="A103" s="401">
        <f>+Mar!A103</f>
        <v>100</v>
      </c>
      <c r="B103" s="392" t="str">
        <f>+Mar!B103</f>
        <v>PORCENTAJE DE NIÑOS 1 AÑO  VACUNADOS CON EL 1ER REFUERZO CON VACUNA ANTIPOLIO ORAL (APO)</v>
      </c>
      <c r="C103" s="387" t="str">
        <f>+Mar!C103</f>
        <v>DIT</v>
      </c>
      <c r="D103" s="393"/>
      <c r="E103" s="393"/>
      <c r="F103" s="393"/>
      <c r="G103" s="393"/>
      <c r="H103" s="393"/>
      <c r="I103" s="393"/>
      <c r="J103" s="393"/>
      <c r="K103" s="393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3"/>
      <c r="W103" s="393"/>
      <c r="X103" s="393"/>
      <c r="Y103" s="393"/>
      <c r="Z103" s="393"/>
      <c r="AA103" s="393"/>
      <c r="AB103" s="393"/>
      <c r="AC103" s="393"/>
      <c r="AD103" s="393"/>
      <c r="AE103" s="393"/>
      <c r="AF103" s="393"/>
      <c r="AG103" s="393"/>
      <c r="AH103" s="393"/>
      <c r="AI103" s="393"/>
      <c r="AJ103" s="393"/>
      <c r="AK103" s="393"/>
      <c r="AL103" s="393"/>
      <c r="AM103" s="393"/>
      <c r="AN103" s="393"/>
      <c r="AO103" s="393"/>
      <c r="AP103" s="393"/>
      <c r="AQ103" s="393"/>
      <c r="AR103" s="393"/>
      <c r="AS103" s="393"/>
      <c r="AT103" s="393"/>
      <c r="AV103" s="37">
        <f t="shared" si="51"/>
        <v>0</v>
      </c>
      <c r="AW103" s="37">
        <f t="shared" si="58"/>
        <v>0</v>
      </c>
      <c r="AX103" s="37">
        <f t="shared" si="59"/>
        <v>0</v>
      </c>
      <c r="AY103" s="37">
        <f t="shared" si="60"/>
        <v>0</v>
      </c>
      <c r="AZ103" s="37">
        <f t="shared" si="52"/>
        <v>0</v>
      </c>
      <c r="BA103" s="37">
        <f t="shared" si="53"/>
        <v>0</v>
      </c>
      <c r="BB103" s="37">
        <f t="shared" si="54"/>
        <v>0</v>
      </c>
      <c r="BC103" s="37">
        <f t="shared" si="55"/>
        <v>0</v>
      </c>
      <c r="BD103" s="38">
        <f t="shared" si="56"/>
        <v>0</v>
      </c>
      <c r="BE103" s="37">
        <f t="shared" si="57"/>
        <v>0</v>
      </c>
      <c r="BF103" s="54">
        <f t="shared" si="61"/>
        <v>0</v>
      </c>
    </row>
    <row r="104" spans="1:58" x14ac:dyDescent="0.25">
      <c r="A104" s="401">
        <f>+Mar!A104</f>
        <v>101</v>
      </c>
      <c r="B104" s="392" t="str">
        <f>+Mar!B104</f>
        <v>PORCENTAJE DE NIÑOS 1 AÑO VACUNADOS CON EL 1ER REFUERZO CON VACUNA DPT</v>
      </c>
      <c r="C104" s="387" t="str">
        <f>+Mar!C104</f>
        <v>DIT</v>
      </c>
      <c r="D104" s="393"/>
      <c r="E104" s="393"/>
      <c r="F104" s="393"/>
      <c r="G104" s="393"/>
      <c r="H104" s="393"/>
      <c r="I104" s="393"/>
      <c r="J104" s="393"/>
      <c r="K104" s="393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3"/>
      <c r="W104" s="393"/>
      <c r="X104" s="393"/>
      <c r="Y104" s="393"/>
      <c r="Z104" s="393"/>
      <c r="AA104" s="393"/>
      <c r="AB104" s="393"/>
      <c r="AC104" s="393"/>
      <c r="AD104" s="393"/>
      <c r="AE104" s="393"/>
      <c r="AF104" s="393"/>
      <c r="AG104" s="393"/>
      <c r="AH104" s="393"/>
      <c r="AI104" s="393"/>
      <c r="AJ104" s="393"/>
      <c r="AK104" s="393"/>
      <c r="AL104" s="393"/>
      <c r="AM104" s="393"/>
      <c r="AN104" s="393"/>
      <c r="AO104" s="393"/>
      <c r="AP104" s="393"/>
      <c r="AQ104" s="393"/>
      <c r="AR104" s="393"/>
      <c r="AS104" s="393"/>
      <c r="AT104" s="393"/>
      <c r="AV104" s="37">
        <f t="shared" si="51"/>
        <v>0</v>
      </c>
      <c r="AW104" s="37">
        <f t="shared" si="58"/>
        <v>0</v>
      </c>
      <c r="AX104" s="37">
        <f t="shared" si="59"/>
        <v>0</v>
      </c>
      <c r="AY104" s="37">
        <f t="shared" si="60"/>
        <v>0</v>
      </c>
      <c r="AZ104" s="37">
        <f t="shared" si="52"/>
        <v>0</v>
      </c>
      <c r="BA104" s="37">
        <f t="shared" si="53"/>
        <v>0</v>
      </c>
      <c r="BB104" s="37">
        <f t="shared" si="54"/>
        <v>0</v>
      </c>
      <c r="BC104" s="37">
        <f t="shared" si="55"/>
        <v>0</v>
      </c>
      <c r="BD104" s="38">
        <f t="shared" si="56"/>
        <v>0</v>
      </c>
      <c r="BE104" s="37">
        <f t="shared" si="57"/>
        <v>0</v>
      </c>
      <c r="BF104" s="54">
        <f t="shared" si="61"/>
        <v>0</v>
      </c>
    </row>
    <row r="105" spans="1:58" x14ac:dyDescent="0.25">
      <c r="A105" s="401">
        <f>+Mar!A105</f>
        <v>102</v>
      </c>
      <c r="B105" s="392" t="str">
        <f>+Mar!B105</f>
        <v>PORCENTAJE DE NIÑOS 4 AÑOS VACUNADOS CON EL 2DO REFUERZO CON VACUNA ANTIPOLIO ORAL (APO)</v>
      </c>
      <c r="C105" s="387" t="str">
        <f>+Mar!C105</f>
        <v>DIT</v>
      </c>
      <c r="D105" s="393"/>
      <c r="E105" s="393"/>
      <c r="F105" s="393"/>
      <c r="G105" s="393"/>
      <c r="H105" s="393"/>
      <c r="I105" s="393"/>
      <c r="J105" s="393"/>
      <c r="K105" s="393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3"/>
      <c r="W105" s="393"/>
      <c r="X105" s="393"/>
      <c r="Y105" s="393"/>
      <c r="Z105" s="393"/>
      <c r="AA105" s="393"/>
      <c r="AB105" s="393"/>
      <c r="AC105" s="393"/>
      <c r="AD105" s="393"/>
      <c r="AE105" s="393"/>
      <c r="AF105" s="393"/>
      <c r="AG105" s="393"/>
      <c r="AH105" s="393"/>
      <c r="AI105" s="393"/>
      <c r="AJ105" s="393"/>
      <c r="AK105" s="393"/>
      <c r="AL105" s="393"/>
      <c r="AM105" s="393"/>
      <c r="AN105" s="393"/>
      <c r="AO105" s="393"/>
      <c r="AP105" s="393"/>
      <c r="AQ105" s="393"/>
      <c r="AR105" s="393"/>
      <c r="AS105" s="393"/>
      <c r="AT105" s="393"/>
      <c r="AV105" s="37">
        <f t="shared" si="51"/>
        <v>0</v>
      </c>
      <c r="AW105" s="37">
        <f t="shared" si="58"/>
        <v>0</v>
      </c>
      <c r="AX105" s="37">
        <f t="shared" si="59"/>
        <v>0</v>
      </c>
      <c r="AY105" s="37">
        <f t="shared" si="60"/>
        <v>0</v>
      </c>
      <c r="AZ105" s="37">
        <f t="shared" si="52"/>
        <v>0</v>
      </c>
      <c r="BA105" s="37">
        <f t="shared" si="53"/>
        <v>0</v>
      </c>
      <c r="BB105" s="37">
        <f t="shared" si="54"/>
        <v>0</v>
      </c>
      <c r="BC105" s="37">
        <f t="shared" si="55"/>
        <v>0</v>
      </c>
      <c r="BD105" s="38">
        <f t="shared" si="56"/>
        <v>0</v>
      </c>
      <c r="BE105" s="37">
        <f t="shared" si="57"/>
        <v>0</v>
      </c>
      <c r="BF105" s="54">
        <f t="shared" si="61"/>
        <v>0</v>
      </c>
    </row>
    <row r="106" spans="1:58" x14ac:dyDescent="0.25">
      <c r="A106" s="401">
        <f>+Mar!A106</f>
        <v>103</v>
      </c>
      <c r="B106" s="392" t="str">
        <f>+Mar!B106</f>
        <v>PORCENTAJE DE NIÑOS 4 AÑOS VACUNADOS CON EL 2DO REFUERZO CON VACUNA DPT</v>
      </c>
      <c r="C106" s="387" t="str">
        <f>+Mar!C106</f>
        <v>DIT</v>
      </c>
      <c r="D106" s="393"/>
      <c r="E106" s="393"/>
      <c r="F106" s="393"/>
      <c r="G106" s="393"/>
      <c r="H106" s="393"/>
      <c r="I106" s="393"/>
      <c r="J106" s="393"/>
      <c r="K106" s="393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3"/>
      <c r="W106" s="393"/>
      <c r="X106" s="393"/>
      <c r="Y106" s="393"/>
      <c r="Z106" s="393"/>
      <c r="AA106" s="393"/>
      <c r="AB106" s="393"/>
      <c r="AC106" s="393"/>
      <c r="AD106" s="393"/>
      <c r="AE106" s="393"/>
      <c r="AF106" s="393"/>
      <c r="AG106" s="393"/>
      <c r="AH106" s="393"/>
      <c r="AI106" s="393"/>
      <c r="AJ106" s="393"/>
      <c r="AK106" s="393"/>
      <c r="AL106" s="393"/>
      <c r="AM106" s="393"/>
      <c r="AN106" s="393"/>
      <c r="AO106" s="393"/>
      <c r="AP106" s="393"/>
      <c r="AQ106" s="393"/>
      <c r="AR106" s="393"/>
      <c r="AS106" s="393"/>
      <c r="AT106" s="393"/>
      <c r="AV106" s="37">
        <f t="shared" si="51"/>
        <v>0</v>
      </c>
      <c r="AW106" s="37">
        <f t="shared" si="58"/>
        <v>0</v>
      </c>
      <c r="AX106" s="37">
        <f t="shared" si="59"/>
        <v>0</v>
      </c>
      <c r="AY106" s="37">
        <f t="shared" si="60"/>
        <v>0</v>
      </c>
      <c r="AZ106" s="37">
        <f t="shared" si="52"/>
        <v>0</v>
      </c>
      <c r="BA106" s="37">
        <f t="shared" si="53"/>
        <v>0</v>
      </c>
      <c r="BB106" s="37">
        <f t="shared" si="54"/>
        <v>0</v>
      </c>
      <c r="BC106" s="37">
        <f t="shared" si="55"/>
        <v>0</v>
      </c>
      <c r="BD106" s="38">
        <f t="shared" si="56"/>
        <v>0</v>
      </c>
      <c r="BE106" s="37">
        <f t="shared" si="57"/>
        <v>0</v>
      </c>
      <c r="BF106" s="54">
        <f t="shared" si="61"/>
        <v>0</v>
      </c>
    </row>
    <row r="107" spans="1:58" x14ac:dyDescent="0.25">
      <c r="A107" s="401">
        <f>+Mar!A107</f>
        <v>104</v>
      </c>
      <c r="B107" s="392" t="str">
        <f>+Mar!B107</f>
        <v>PORCENTAJE DE NINOS  VACUNADOS CON 1 DOSIS DE VACUNA CONTRA VPH EN EL 5TO GRADO DE PRIMARIA</v>
      </c>
      <c r="C107" s="387" t="str">
        <f>+Mar!C107</f>
        <v>DIT</v>
      </c>
      <c r="D107" s="393"/>
      <c r="E107" s="393"/>
      <c r="F107" s="393"/>
      <c r="G107" s="393"/>
      <c r="H107" s="393"/>
      <c r="I107" s="393"/>
      <c r="J107" s="393"/>
      <c r="K107" s="393"/>
      <c r="L107" s="393"/>
      <c r="M107" s="393"/>
      <c r="N107" s="393"/>
      <c r="O107" s="393"/>
      <c r="P107" s="393"/>
      <c r="Q107" s="393"/>
      <c r="R107" s="393"/>
      <c r="S107" s="393"/>
      <c r="T107" s="393"/>
      <c r="U107" s="393"/>
      <c r="V107" s="393"/>
      <c r="W107" s="393"/>
      <c r="X107" s="393"/>
      <c r="Y107" s="393"/>
      <c r="Z107" s="393"/>
      <c r="AA107" s="393"/>
      <c r="AB107" s="393"/>
      <c r="AC107" s="393"/>
      <c r="AD107" s="393"/>
      <c r="AE107" s="393"/>
      <c r="AF107" s="393"/>
      <c r="AG107" s="393"/>
      <c r="AH107" s="393"/>
      <c r="AI107" s="393"/>
      <c r="AJ107" s="393"/>
      <c r="AK107" s="393"/>
      <c r="AL107" s="393"/>
      <c r="AM107" s="393"/>
      <c r="AN107" s="393"/>
      <c r="AO107" s="393"/>
      <c r="AP107" s="393"/>
      <c r="AQ107" s="393"/>
      <c r="AR107" s="393"/>
      <c r="AS107" s="393"/>
      <c r="AT107" s="393"/>
      <c r="AV107" s="37">
        <f t="shared" si="51"/>
        <v>0</v>
      </c>
      <c r="AW107" s="37">
        <f t="shared" si="58"/>
        <v>0</v>
      </c>
      <c r="AX107" s="37">
        <f t="shared" si="59"/>
        <v>0</v>
      </c>
      <c r="AY107" s="37">
        <f t="shared" si="60"/>
        <v>0</v>
      </c>
      <c r="AZ107" s="37">
        <f t="shared" si="52"/>
        <v>0</v>
      </c>
      <c r="BA107" s="37">
        <f t="shared" si="53"/>
        <v>0</v>
      </c>
      <c r="BB107" s="37">
        <f t="shared" si="54"/>
        <v>0</v>
      </c>
      <c r="BC107" s="37">
        <f t="shared" si="55"/>
        <v>0</v>
      </c>
      <c r="BD107" s="38">
        <f t="shared" si="56"/>
        <v>0</v>
      </c>
      <c r="BE107" s="37">
        <f t="shared" si="57"/>
        <v>0</v>
      </c>
      <c r="BF107" s="54">
        <f t="shared" si="61"/>
        <v>0</v>
      </c>
    </row>
    <row r="108" spans="1:58" x14ac:dyDescent="0.25">
      <c r="A108" s="401">
        <f>+Mar!A108</f>
        <v>105</v>
      </c>
      <c r="B108" s="392" t="str">
        <f>+Mar!B108</f>
        <v>PORCENTAJE  DE GESTANTES VACUNADAS CON 1 DOSIS DE VACUNA DTPA</v>
      </c>
      <c r="C108" s="387" t="str">
        <f>+Mar!C108</f>
        <v>DIT</v>
      </c>
      <c r="D108" s="393"/>
      <c r="E108" s="393"/>
      <c r="F108" s="393"/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/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/>
      <c r="AS108" s="393"/>
      <c r="AT108" s="393"/>
      <c r="AV108" s="37">
        <f t="shared" si="51"/>
        <v>0</v>
      </c>
      <c r="AW108" s="37">
        <f t="shared" si="58"/>
        <v>0</v>
      </c>
      <c r="AX108" s="37">
        <f t="shared" si="59"/>
        <v>0</v>
      </c>
      <c r="AY108" s="37">
        <f t="shared" si="60"/>
        <v>0</v>
      </c>
      <c r="AZ108" s="37">
        <f t="shared" si="52"/>
        <v>0</v>
      </c>
      <c r="BA108" s="37">
        <f t="shared" si="53"/>
        <v>0</v>
      </c>
      <c r="BB108" s="37">
        <f t="shared" si="54"/>
        <v>0</v>
      </c>
      <c r="BC108" s="37">
        <f t="shared" si="55"/>
        <v>0</v>
      </c>
      <c r="BD108" s="38">
        <f t="shared" si="56"/>
        <v>0</v>
      </c>
      <c r="BE108" s="37">
        <f t="shared" si="57"/>
        <v>0</v>
      </c>
      <c r="BF108" s="54">
        <f t="shared" si="61"/>
        <v>0</v>
      </c>
    </row>
    <row r="109" spans="1:58" x14ac:dyDescent="0.25">
      <c r="A109" s="401">
        <f>+Mar!A109</f>
        <v>106</v>
      </c>
      <c r="B109" s="392" t="str">
        <f>+Mar!B109</f>
        <v>PORCENTAJE DE VACUNADOS CON 1 DOSIS CON VACUNA CONTRA LA INFLUENZA, EN LA POBLACIÓN &gt;= 60 AÑOS</v>
      </c>
      <c r="C109" s="387" t="str">
        <f>+Mar!C109</f>
        <v>DIT</v>
      </c>
      <c r="D109" s="393"/>
      <c r="E109" s="393"/>
      <c r="F109" s="393"/>
      <c r="G109" s="393"/>
      <c r="H109" s="393"/>
      <c r="I109" s="393"/>
      <c r="J109" s="393"/>
      <c r="K109" s="393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3"/>
      <c r="W109" s="393"/>
      <c r="X109" s="393"/>
      <c r="Y109" s="393"/>
      <c r="Z109" s="393"/>
      <c r="AA109" s="393"/>
      <c r="AB109" s="393"/>
      <c r="AC109" s="393"/>
      <c r="AD109" s="393"/>
      <c r="AE109" s="393"/>
      <c r="AF109" s="393"/>
      <c r="AG109" s="393"/>
      <c r="AH109" s="393"/>
      <c r="AI109" s="393"/>
      <c r="AJ109" s="393"/>
      <c r="AK109" s="393"/>
      <c r="AL109" s="393"/>
      <c r="AM109" s="393"/>
      <c r="AN109" s="393"/>
      <c r="AO109" s="393"/>
      <c r="AP109" s="393"/>
      <c r="AQ109" s="393"/>
      <c r="AR109" s="393"/>
      <c r="AS109" s="393"/>
      <c r="AT109" s="393"/>
      <c r="AV109" s="37">
        <f t="shared" si="51"/>
        <v>0</v>
      </c>
      <c r="AW109" s="37">
        <f t="shared" si="58"/>
        <v>0</v>
      </c>
      <c r="AX109" s="37">
        <f t="shared" si="59"/>
        <v>0</v>
      </c>
      <c r="AY109" s="37">
        <f t="shared" si="60"/>
        <v>0</v>
      </c>
      <c r="AZ109" s="37">
        <f t="shared" si="52"/>
        <v>0</v>
      </c>
      <c r="BA109" s="37">
        <f t="shared" si="53"/>
        <v>0</v>
      </c>
      <c r="BB109" s="37">
        <f t="shared" si="54"/>
        <v>0</v>
      </c>
      <c r="BC109" s="37">
        <f t="shared" si="55"/>
        <v>0</v>
      </c>
      <c r="BD109" s="38">
        <f t="shared" si="56"/>
        <v>0</v>
      </c>
      <c r="BE109" s="37">
        <f t="shared" si="57"/>
        <v>0</v>
      </c>
      <c r="BF109" s="54">
        <f t="shared" si="61"/>
        <v>0</v>
      </c>
    </row>
    <row r="110" spans="1:58" x14ac:dyDescent="0.25">
      <c r="A110" s="401">
        <f>+Mar!A110</f>
        <v>107</v>
      </c>
      <c r="B110" s="392" t="str">
        <f>+Mar!B110</f>
        <v>PORCENTAJE DE VACUNADOS CON 1 DOSIS CON VACUNA CONTRA NEUMOCOCO, EN LA POBLACIÓN &gt;= 60 AÑOS</v>
      </c>
      <c r="C110" s="387" t="str">
        <f>+Mar!C110</f>
        <v>DIT</v>
      </c>
      <c r="D110" s="393"/>
      <c r="E110" s="393"/>
      <c r="F110" s="393"/>
      <c r="G110" s="393"/>
      <c r="H110" s="393"/>
      <c r="I110" s="393"/>
      <c r="J110" s="393"/>
      <c r="K110" s="393"/>
      <c r="L110" s="393"/>
      <c r="M110" s="393"/>
      <c r="N110" s="393"/>
      <c r="O110" s="393"/>
      <c r="P110" s="393"/>
      <c r="Q110" s="393"/>
      <c r="R110" s="393"/>
      <c r="S110" s="393"/>
      <c r="T110" s="393"/>
      <c r="U110" s="393"/>
      <c r="V110" s="393"/>
      <c r="W110" s="393"/>
      <c r="X110" s="393"/>
      <c r="Y110" s="393"/>
      <c r="Z110" s="393"/>
      <c r="AA110" s="393"/>
      <c r="AB110" s="393"/>
      <c r="AC110" s="393"/>
      <c r="AD110" s="393"/>
      <c r="AE110" s="393"/>
      <c r="AF110" s="393"/>
      <c r="AG110" s="393"/>
      <c r="AH110" s="393"/>
      <c r="AI110" s="393"/>
      <c r="AJ110" s="393"/>
      <c r="AK110" s="393"/>
      <c r="AL110" s="393"/>
      <c r="AM110" s="393"/>
      <c r="AN110" s="393"/>
      <c r="AO110" s="393"/>
      <c r="AP110" s="393"/>
      <c r="AQ110" s="393"/>
      <c r="AR110" s="393"/>
      <c r="AS110" s="393"/>
      <c r="AT110" s="393"/>
      <c r="AV110" s="37">
        <f t="shared" si="51"/>
        <v>0</v>
      </c>
      <c r="AW110" s="37">
        <f t="shared" si="58"/>
        <v>0</v>
      </c>
      <c r="AX110" s="37">
        <f t="shared" si="59"/>
        <v>0</v>
      </c>
      <c r="AY110" s="37">
        <f t="shared" si="60"/>
        <v>0</v>
      </c>
      <c r="AZ110" s="37">
        <f t="shared" si="52"/>
        <v>0</v>
      </c>
      <c r="BA110" s="37">
        <f t="shared" si="53"/>
        <v>0</v>
      </c>
      <c r="BB110" s="37">
        <f t="shared" si="54"/>
        <v>0</v>
      </c>
      <c r="BC110" s="37">
        <f t="shared" si="55"/>
        <v>0</v>
      </c>
      <c r="BD110" s="38">
        <f t="shared" si="56"/>
        <v>0</v>
      </c>
      <c r="BE110" s="37">
        <f t="shared" si="57"/>
        <v>0</v>
      </c>
      <c r="BF110" s="54">
        <f t="shared" si="61"/>
        <v>0</v>
      </c>
    </row>
    <row r="111" spans="1:58" x14ac:dyDescent="0.25">
      <c r="A111" s="401">
        <f>+Mar!A111</f>
        <v>108</v>
      </c>
      <c r="B111" s="397" t="str">
        <f>+Mar!B111</f>
        <v>PORCENTAJE DE NIÑOS  MENORES DE 5 AÑOS  DE EDAD CON DCI (PATRÓN DE  REFERENCIA  OMS).</v>
      </c>
      <c r="C111" s="390" t="str">
        <f>+Mar!C111</f>
        <v>NUTRICIÓN</v>
      </c>
      <c r="D111" s="398"/>
      <c r="E111" s="398"/>
      <c r="F111" s="398"/>
      <c r="G111" s="398"/>
      <c r="H111" s="398"/>
      <c r="I111" s="398"/>
      <c r="J111" s="398"/>
      <c r="K111" s="398"/>
      <c r="L111" s="398"/>
      <c r="M111" s="398"/>
      <c r="N111" s="398"/>
      <c r="O111" s="398"/>
      <c r="P111" s="398"/>
      <c r="Q111" s="398"/>
      <c r="R111" s="398"/>
      <c r="S111" s="398"/>
      <c r="T111" s="398"/>
      <c r="U111" s="398"/>
      <c r="V111" s="398"/>
      <c r="W111" s="398"/>
      <c r="X111" s="398"/>
      <c r="Y111" s="398"/>
      <c r="Z111" s="398"/>
      <c r="AA111" s="398"/>
      <c r="AB111" s="398"/>
      <c r="AC111" s="398"/>
      <c r="AD111" s="398"/>
      <c r="AE111" s="398"/>
      <c r="AF111" s="398"/>
      <c r="AG111" s="398"/>
      <c r="AH111" s="398"/>
      <c r="AI111" s="398"/>
      <c r="AJ111" s="398"/>
      <c r="AK111" s="398"/>
      <c r="AL111" s="398"/>
      <c r="AM111" s="398"/>
      <c r="AN111" s="398"/>
      <c r="AO111" s="398"/>
      <c r="AP111" s="398"/>
      <c r="AQ111" s="398"/>
      <c r="AR111" s="398"/>
      <c r="AS111" s="398"/>
      <c r="AT111" s="398"/>
      <c r="AV111" s="395">
        <f t="shared" si="51"/>
        <v>0</v>
      </c>
      <c r="AW111" s="395">
        <f t="shared" si="58"/>
        <v>0</v>
      </c>
      <c r="AX111" s="395">
        <f t="shared" si="59"/>
        <v>0</v>
      </c>
      <c r="AY111" s="395">
        <f t="shared" si="60"/>
        <v>0</v>
      </c>
      <c r="AZ111" s="395">
        <f t="shared" si="52"/>
        <v>0</v>
      </c>
      <c r="BA111" s="395">
        <f t="shared" si="53"/>
        <v>0</v>
      </c>
      <c r="BB111" s="395">
        <f t="shared" si="54"/>
        <v>0</v>
      </c>
      <c r="BC111" s="395">
        <f t="shared" si="55"/>
        <v>0</v>
      </c>
      <c r="BD111" s="396">
        <f t="shared" si="56"/>
        <v>0</v>
      </c>
      <c r="BE111" s="395">
        <f t="shared" si="57"/>
        <v>0</v>
      </c>
      <c r="BF111" s="54">
        <f t="shared" si="61"/>
        <v>0</v>
      </c>
    </row>
    <row r="112" spans="1:58" x14ac:dyDescent="0.25">
      <c r="A112" s="401">
        <f>+Mar!A112</f>
        <v>109</v>
      </c>
      <c r="B112" s="397" t="str">
        <f>+Mar!B112</f>
        <v>PORCENTAJE DE NIÑOS DE 6 A 35 MESES  DE EDAD CON AMENIA (PATRÓN DE  REFERENCIA  OMS).</v>
      </c>
      <c r="C112" s="390" t="str">
        <f>+Mar!C112</f>
        <v>NUTRICIÓN</v>
      </c>
      <c r="D112" s="398"/>
      <c r="E112" s="398"/>
      <c r="F112" s="398"/>
      <c r="G112" s="398"/>
      <c r="H112" s="398"/>
      <c r="I112" s="398"/>
      <c r="J112" s="398"/>
      <c r="K112" s="398"/>
      <c r="L112" s="398"/>
      <c r="M112" s="398"/>
      <c r="N112" s="398"/>
      <c r="O112" s="398"/>
      <c r="P112" s="398"/>
      <c r="Q112" s="398"/>
      <c r="R112" s="398"/>
      <c r="S112" s="398"/>
      <c r="T112" s="398"/>
      <c r="U112" s="398"/>
      <c r="V112" s="398"/>
      <c r="W112" s="398"/>
      <c r="X112" s="398"/>
      <c r="Y112" s="398"/>
      <c r="Z112" s="398"/>
      <c r="AA112" s="398"/>
      <c r="AB112" s="398"/>
      <c r="AC112" s="398"/>
      <c r="AD112" s="398"/>
      <c r="AE112" s="398"/>
      <c r="AF112" s="398"/>
      <c r="AG112" s="398"/>
      <c r="AH112" s="398"/>
      <c r="AI112" s="398"/>
      <c r="AJ112" s="398"/>
      <c r="AK112" s="398"/>
      <c r="AL112" s="398"/>
      <c r="AM112" s="398"/>
      <c r="AN112" s="398"/>
      <c r="AO112" s="398"/>
      <c r="AP112" s="398"/>
      <c r="AQ112" s="398"/>
      <c r="AR112" s="398"/>
      <c r="AS112" s="398"/>
      <c r="AT112" s="398"/>
      <c r="AV112" s="395">
        <f t="shared" si="51"/>
        <v>0</v>
      </c>
      <c r="AW112" s="395">
        <f t="shared" si="58"/>
        <v>0</v>
      </c>
      <c r="AX112" s="395">
        <f t="shared" si="59"/>
        <v>0</v>
      </c>
      <c r="AY112" s="395">
        <f t="shared" si="60"/>
        <v>0</v>
      </c>
      <c r="AZ112" s="395">
        <f t="shared" si="52"/>
        <v>0</v>
      </c>
      <c r="BA112" s="395">
        <f t="shared" si="53"/>
        <v>0</v>
      </c>
      <c r="BB112" s="395">
        <f t="shared" si="54"/>
        <v>0</v>
      </c>
      <c r="BC112" s="395">
        <f t="shared" si="55"/>
        <v>0</v>
      </c>
      <c r="BD112" s="396">
        <f t="shared" si="56"/>
        <v>0</v>
      </c>
      <c r="BE112" s="395">
        <f t="shared" si="57"/>
        <v>0</v>
      </c>
      <c r="BF112" s="54">
        <f t="shared" si="61"/>
        <v>0</v>
      </c>
    </row>
    <row r="113" spans="1:58" x14ac:dyDescent="0.25">
      <c r="A113" s="401">
        <f>+Mar!A113</f>
        <v>110</v>
      </c>
      <c r="B113" s="397" t="str">
        <f>+Mar!B113</f>
        <v>PORCENTAJE DE NIÑOS DE 4 MESES QUE  INICIAN SUMPLEMENTACIÓN CON HIERRO EN GOTAS</v>
      </c>
      <c r="C113" s="390" t="str">
        <f>+Mar!C113</f>
        <v>NUTRICIÓN</v>
      </c>
      <c r="D113" s="398"/>
      <c r="E113" s="398"/>
      <c r="F113" s="398"/>
      <c r="G113" s="398"/>
      <c r="H113" s="398"/>
      <c r="I113" s="398"/>
      <c r="J113" s="398"/>
      <c r="K113" s="398"/>
      <c r="L113" s="398"/>
      <c r="M113" s="398"/>
      <c r="N113" s="398"/>
      <c r="O113" s="398"/>
      <c r="P113" s="398"/>
      <c r="Q113" s="398"/>
      <c r="R113" s="398"/>
      <c r="S113" s="398"/>
      <c r="T113" s="398"/>
      <c r="U113" s="398"/>
      <c r="V113" s="398"/>
      <c r="W113" s="398"/>
      <c r="X113" s="398"/>
      <c r="Y113" s="398"/>
      <c r="Z113" s="398"/>
      <c r="AA113" s="398"/>
      <c r="AB113" s="398"/>
      <c r="AC113" s="398"/>
      <c r="AD113" s="398"/>
      <c r="AE113" s="398"/>
      <c r="AF113" s="398"/>
      <c r="AG113" s="398"/>
      <c r="AH113" s="398"/>
      <c r="AI113" s="398"/>
      <c r="AJ113" s="398"/>
      <c r="AK113" s="398"/>
      <c r="AL113" s="398"/>
      <c r="AM113" s="398"/>
      <c r="AN113" s="398"/>
      <c r="AO113" s="398"/>
      <c r="AP113" s="398"/>
      <c r="AQ113" s="398"/>
      <c r="AR113" s="398"/>
      <c r="AS113" s="398"/>
      <c r="AT113" s="398"/>
      <c r="AV113" s="395">
        <f t="shared" si="51"/>
        <v>0</v>
      </c>
      <c r="AW113" s="395">
        <f t="shared" si="58"/>
        <v>0</v>
      </c>
      <c r="AX113" s="395">
        <f t="shared" si="59"/>
        <v>0</v>
      </c>
      <c r="AY113" s="395">
        <f t="shared" si="60"/>
        <v>0</v>
      </c>
      <c r="AZ113" s="395">
        <f t="shared" si="52"/>
        <v>0</v>
      </c>
      <c r="BA113" s="395">
        <f t="shared" si="53"/>
        <v>0</v>
      </c>
      <c r="BB113" s="395">
        <f t="shared" si="54"/>
        <v>0</v>
      </c>
      <c r="BC113" s="395">
        <f t="shared" si="55"/>
        <v>0</v>
      </c>
      <c r="BD113" s="396">
        <f t="shared" si="56"/>
        <v>0</v>
      </c>
      <c r="BE113" s="395">
        <f t="shared" si="57"/>
        <v>0</v>
      </c>
      <c r="BF113" s="54">
        <f t="shared" si="61"/>
        <v>0</v>
      </c>
    </row>
    <row r="114" spans="1:58" x14ac:dyDescent="0.25">
      <c r="A114" s="401">
        <f>+Mar!A114</f>
        <v>111</v>
      </c>
      <c r="B114" s="397" t="str">
        <f>+Mar!B114</f>
        <v>PORCENTAJE DE NIÑAS/NIÑOS DE 12 MESES DE EDAD QUE RECIBIERON  SUPLEMENTACIÓN PREVENTIVA  (TA)</v>
      </c>
      <c r="C114" s="390" t="str">
        <f>+Mar!C114</f>
        <v>NUTRICIÓN</v>
      </c>
      <c r="D114" s="398"/>
      <c r="E114" s="398"/>
      <c r="F114" s="398"/>
      <c r="G114" s="398"/>
      <c r="H114" s="398"/>
      <c r="I114" s="398"/>
      <c r="J114" s="398"/>
      <c r="K114" s="398"/>
      <c r="L114" s="398"/>
      <c r="M114" s="398"/>
      <c r="N114" s="398"/>
      <c r="O114" s="398"/>
      <c r="P114" s="398"/>
      <c r="Q114" s="398"/>
      <c r="R114" s="398"/>
      <c r="S114" s="398"/>
      <c r="T114" s="398"/>
      <c r="U114" s="398"/>
      <c r="V114" s="398"/>
      <c r="W114" s="398"/>
      <c r="X114" s="398"/>
      <c r="Y114" s="398"/>
      <c r="Z114" s="398"/>
      <c r="AA114" s="398"/>
      <c r="AB114" s="398"/>
      <c r="AC114" s="398"/>
      <c r="AD114" s="398"/>
      <c r="AE114" s="398"/>
      <c r="AF114" s="398"/>
      <c r="AG114" s="398"/>
      <c r="AH114" s="398"/>
      <c r="AI114" s="398"/>
      <c r="AJ114" s="398"/>
      <c r="AK114" s="398"/>
      <c r="AL114" s="398"/>
      <c r="AM114" s="398"/>
      <c r="AN114" s="398"/>
      <c r="AO114" s="398"/>
      <c r="AP114" s="398"/>
      <c r="AQ114" s="398"/>
      <c r="AR114" s="398"/>
      <c r="AS114" s="398"/>
      <c r="AT114" s="398"/>
      <c r="AV114" s="395">
        <f t="shared" si="51"/>
        <v>0</v>
      </c>
      <c r="AW114" s="395">
        <f t="shared" si="58"/>
        <v>0</v>
      </c>
      <c r="AX114" s="395">
        <f t="shared" si="59"/>
        <v>0</v>
      </c>
      <c r="AY114" s="395">
        <f t="shared" si="60"/>
        <v>0</v>
      </c>
      <c r="AZ114" s="395">
        <f t="shared" si="52"/>
        <v>0</v>
      </c>
      <c r="BA114" s="395">
        <f t="shared" si="53"/>
        <v>0</v>
      </c>
      <c r="BB114" s="395">
        <f t="shared" si="54"/>
        <v>0</v>
      </c>
      <c r="BC114" s="395">
        <f t="shared" si="55"/>
        <v>0</v>
      </c>
      <c r="BD114" s="396">
        <f t="shared" si="56"/>
        <v>0</v>
      </c>
      <c r="BE114" s="395">
        <f t="shared" si="57"/>
        <v>0</v>
      </c>
      <c r="BF114" s="54">
        <f t="shared" si="61"/>
        <v>0</v>
      </c>
    </row>
    <row r="115" spans="1:58" x14ac:dyDescent="0.25">
      <c r="A115" s="401">
        <f>+Mar!A115</f>
        <v>112</v>
      </c>
      <c r="B115" s="397" t="str">
        <f>+Mar!B115</f>
        <v>PORCENTAJE DE NIÑAS/NIÑOS  DE 24 MESES DE EDAD  QUE RECIBIERON SUPLEMENTACION PREVENTIVA (TA)</v>
      </c>
      <c r="C115" s="390" t="str">
        <f>+Mar!C115</f>
        <v>NUTRICIÓN</v>
      </c>
      <c r="D115" s="398"/>
      <c r="E115" s="398"/>
      <c r="F115" s="398"/>
      <c r="G115" s="398"/>
      <c r="H115" s="398"/>
      <c r="I115" s="398"/>
      <c r="J115" s="398"/>
      <c r="K115" s="398"/>
      <c r="L115" s="398"/>
      <c r="M115" s="398"/>
      <c r="N115" s="398"/>
      <c r="O115" s="398"/>
      <c r="P115" s="398"/>
      <c r="Q115" s="398"/>
      <c r="R115" s="398"/>
      <c r="S115" s="398"/>
      <c r="T115" s="398"/>
      <c r="U115" s="398"/>
      <c r="V115" s="398"/>
      <c r="W115" s="398"/>
      <c r="X115" s="398"/>
      <c r="Y115" s="398"/>
      <c r="Z115" s="398"/>
      <c r="AA115" s="398"/>
      <c r="AB115" s="398"/>
      <c r="AC115" s="398"/>
      <c r="AD115" s="398"/>
      <c r="AE115" s="398"/>
      <c r="AF115" s="398"/>
      <c r="AG115" s="398"/>
      <c r="AH115" s="398"/>
      <c r="AI115" s="398"/>
      <c r="AJ115" s="398"/>
      <c r="AK115" s="398"/>
      <c r="AL115" s="398"/>
      <c r="AM115" s="398"/>
      <c r="AN115" s="398"/>
      <c r="AO115" s="398"/>
      <c r="AP115" s="398"/>
      <c r="AQ115" s="398"/>
      <c r="AR115" s="398"/>
      <c r="AS115" s="398"/>
      <c r="AT115" s="398"/>
      <c r="AV115" s="395">
        <f t="shared" si="51"/>
        <v>0</v>
      </c>
      <c r="AW115" s="395">
        <f t="shared" si="58"/>
        <v>0</v>
      </c>
      <c r="AX115" s="395">
        <f t="shared" si="59"/>
        <v>0</v>
      </c>
      <c r="AY115" s="395">
        <f t="shared" si="60"/>
        <v>0</v>
      </c>
      <c r="AZ115" s="395">
        <f t="shared" si="52"/>
        <v>0</v>
      </c>
      <c r="BA115" s="395">
        <f t="shared" si="53"/>
        <v>0</v>
      </c>
      <c r="BB115" s="395">
        <f t="shared" si="54"/>
        <v>0</v>
      </c>
      <c r="BC115" s="395">
        <f t="shared" si="55"/>
        <v>0</v>
      </c>
      <c r="BD115" s="396">
        <f t="shared" si="56"/>
        <v>0</v>
      </c>
      <c r="BE115" s="395">
        <f t="shared" si="57"/>
        <v>0</v>
      </c>
      <c r="BF115" s="54">
        <f t="shared" si="61"/>
        <v>0</v>
      </c>
    </row>
    <row r="116" spans="1:58" x14ac:dyDescent="0.25">
      <c r="A116" s="401">
        <f>+Mar!A116</f>
        <v>113</v>
      </c>
      <c r="B116" s="397" t="str">
        <f>+Mar!B116</f>
        <v>PORCENTAJE DE NIÑOS/NIÑAS MENORES DE 36 MESES CON SUPLEMENTACION PREVENTIVA (TA)</v>
      </c>
      <c r="C116" s="390" t="str">
        <f>+Mar!C116</f>
        <v>NUTRICIÓN</v>
      </c>
      <c r="D116" s="398"/>
      <c r="E116" s="398"/>
      <c r="F116" s="398"/>
      <c r="G116" s="398"/>
      <c r="H116" s="398"/>
      <c r="I116" s="398"/>
      <c r="J116" s="398"/>
      <c r="K116" s="398"/>
      <c r="L116" s="398"/>
      <c r="M116" s="398"/>
      <c r="N116" s="398"/>
      <c r="O116" s="398"/>
      <c r="P116" s="398"/>
      <c r="Q116" s="398"/>
      <c r="R116" s="398"/>
      <c r="S116" s="398"/>
      <c r="T116" s="398"/>
      <c r="U116" s="398"/>
      <c r="V116" s="398"/>
      <c r="W116" s="398"/>
      <c r="X116" s="398"/>
      <c r="Y116" s="398"/>
      <c r="Z116" s="398"/>
      <c r="AA116" s="398"/>
      <c r="AB116" s="398"/>
      <c r="AC116" s="398"/>
      <c r="AD116" s="398"/>
      <c r="AE116" s="398"/>
      <c r="AF116" s="398"/>
      <c r="AG116" s="398"/>
      <c r="AH116" s="398"/>
      <c r="AI116" s="398"/>
      <c r="AJ116" s="398"/>
      <c r="AK116" s="398"/>
      <c r="AL116" s="398"/>
      <c r="AM116" s="398"/>
      <c r="AN116" s="398"/>
      <c r="AO116" s="398"/>
      <c r="AP116" s="398"/>
      <c r="AQ116" s="398"/>
      <c r="AR116" s="398"/>
      <c r="AS116" s="398"/>
      <c r="AT116" s="398"/>
      <c r="AV116" s="395">
        <f t="shared" si="51"/>
        <v>0</v>
      </c>
      <c r="AW116" s="395">
        <f t="shared" si="58"/>
        <v>0</v>
      </c>
      <c r="AX116" s="395">
        <f t="shared" si="59"/>
        <v>0</v>
      </c>
      <c r="AY116" s="395">
        <f t="shared" si="60"/>
        <v>0</v>
      </c>
      <c r="AZ116" s="395">
        <f t="shared" si="52"/>
        <v>0</v>
      </c>
      <c r="BA116" s="395">
        <f t="shared" si="53"/>
        <v>0</v>
      </c>
      <c r="BB116" s="395">
        <f t="shared" si="54"/>
        <v>0</v>
      </c>
      <c r="BC116" s="395">
        <f t="shared" si="55"/>
        <v>0</v>
      </c>
      <c r="BD116" s="396">
        <f t="shared" si="56"/>
        <v>0</v>
      </c>
      <c r="BE116" s="395">
        <f t="shared" si="57"/>
        <v>0</v>
      </c>
      <c r="BF116" s="54">
        <f t="shared" si="61"/>
        <v>0</v>
      </c>
    </row>
    <row r="117" spans="1:58" x14ac:dyDescent="0.25">
      <c r="A117" s="401">
        <f>+Mar!A117</f>
        <v>114</v>
      </c>
      <c r="B117" s="397" t="str">
        <f>+Mar!B117</f>
        <v>PORCENTAJE DE NIÑOS MENORES DE UN AÑO  ( 6 A 11 MESES) CON  SUPLEMENTO DE VITAMINA A</v>
      </c>
      <c r="C117" s="390" t="str">
        <f>+Mar!C117</f>
        <v>NUTRICIÓN</v>
      </c>
      <c r="D117" s="398"/>
      <c r="E117" s="398"/>
      <c r="F117" s="398"/>
      <c r="G117" s="398"/>
      <c r="H117" s="398"/>
      <c r="I117" s="398"/>
      <c r="J117" s="398"/>
      <c r="K117" s="398"/>
      <c r="L117" s="398"/>
      <c r="M117" s="398"/>
      <c r="N117" s="398"/>
      <c r="O117" s="398"/>
      <c r="P117" s="398"/>
      <c r="Q117" s="398"/>
      <c r="R117" s="398"/>
      <c r="S117" s="398"/>
      <c r="T117" s="398"/>
      <c r="U117" s="398"/>
      <c r="V117" s="398"/>
      <c r="W117" s="398"/>
      <c r="X117" s="398"/>
      <c r="Y117" s="398"/>
      <c r="Z117" s="398"/>
      <c r="AA117" s="398"/>
      <c r="AB117" s="398"/>
      <c r="AC117" s="398"/>
      <c r="AD117" s="398"/>
      <c r="AE117" s="398"/>
      <c r="AF117" s="398"/>
      <c r="AG117" s="398"/>
      <c r="AH117" s="398"/>
      <c r="AI117" s="398"/>
      <c r="AJ117" s="398"/>
      <c r="AK117" s="398"/>
      <c r="AL117" s="398"/>
      <c r="AM117" s="398"/>
      <c r="AN117" s="398"/>
      <c r="AO117" s="398"/>
      <c r="AP117" s="398"/>
      <c r="AQ117" s="398"/>
      <c r="AR117" s="398"/>
      <c r="AS117" s="398"/>
      <c r="AT117" s="398"/>
      <c r="AV117" s="395">
        <f t="shared" si="51"/>
        <v>0</v>
      </c>
      <c r="AW117" s="395">
        <f t="shared" si="58"/>
        <v>0</v>
      </c>
      <c r="AX117" s="395">
        <f t="shared" si="59"/>
        <v>0</v>
      </c>
      <c r="AY117" s="395">
        <f t="shared" si="60"/>
        <v>0</v>
      </c>
      <c r="AZ117" s="395">
        <f t="shared" si="52"/>
        <v>0</v>
      </c>
      <c r="BA117" s="395">
        <f t="shared" si="53"/>
        <v>0</v>
      </c>
      <c r="BB117" s="395">
        <f t="shared" si="54"/>
        <v>0</v>
      </c>
      <c r="BC117" s="395">
        <f t="shared" si="55"/>
        <v>0</v>
      </c>
      <c r="BD117" s="396">
        <f t="shared" si="56"/>
        <v>0</v>
      </c>
      <c r="BE117" s="395">
        <f t="shared" si="57"/>
        <v>0</v>
      </c>
      <c r="BF117" s="54">
        <f t="shared" si="61"/>
        <v>0</v>
      </c>
    </row>
    <row r="118" spans="1:58" x14ac:dyDescent="0.25">
      <c r="A118" s="401">
        <f>+Mar!A118</f>
        <v>115</v>
      </c>
      <c r="B118" s="397" t="str">
        <f>+Mar!B118</f>
        <v xml:space="preserve">PORCENTAJE DE NIÑOS  DE 12 A 59 MESES CON  SUPLEMENTO DE VITAMINA A  </v>
      </c>
      <c r="C118" s="390" t="str">
        <f>+Mar!C118</f>
        <v>NUTRICIÓN</v>
      </c>
      <c r="D118" s="398"/>
      <c r="E118" s="398"/>
      <c r="F118" s="398"/>
      <c r="G118" s="398"/>
      <c r="H118" s="398"/>
      <c r="I118" s="398"/>
      <c r="J118" s="398"/>
      <c r="K118" s="398"/>
      <c r="L118" s="398"/>
      <c r="M118" s="398"/>
      <c r="N118" s="398"/>
      <c r="O118" s="398"/>
      <c r="P118" s="398"/>
      <c r="Q118" s="398"/>
      <c r="R118" s="398"/>
      <c r="S118" s="398"/>
      <c r="T118" s="398"/>
      <c r="U118" s="398"/>
      <c r="V118" s="398"/>
      <c r="W118" s="398"/>
      <c r="X118" s="398"/>
      <c r="Y118" s="398"/>
      <c r="Z118" s="398"/>
      <c r="AA118" s="398"/>
      <c r="AB118" s="398"/>
      <c r="AC118" s="398"/>
      <c r="AD118" s="398"/>
      <c r="AE118" s="398"/>
      <c r="AF118" s="398"/>
      <c r="AG118" s="398"/>
      <c r="AH118" s="398"/>
      <c r="AI118" s="398"/>
      <c r="AJ118" s="398"/>
      <c r="AK118" s="398"/>
      <c r="AL118" s="398"/>
      <c r="AM118" s="398"/>
      <c r="AN118" s="398"/>
      <c r="AO118" s="398"/>
      <c r="AP118" s="398"/>
      <c r="AQ118" s="398"/>
      <c r="AR118" s="398"/>
      <c r="AS118" s="398"/>
      <c r="AT118" s="398"/>
      <c r="AV118" s="395">
        <f t="shared" si="51"/>
        <v>0</v>
      </c>
      <c r="AW118" s="395">
        <f t="shared" si="58"/>
        <v>0</v>
      </c>
      <c r="AX118" s="395">
        <f t="shared" si="59"/>
        <v>0</v>
      </c>
      <c r="AY118" s="395">
        <f t="shared" si="60"/>
        <v>0</v>
      </c>
      <c r="AZ118" s="395">
        <f t="shared" si="52"/>
        <v>0</v>
      </c>
      <c r="BA118" s="395">
        <f t="shared" si="53"/>
        <v>0</v>
      </c>
      <c r="BB118" s="395">
        <f t="shared" si="54"/>
        <v>0</v>
      </c>
      <c r="BC118" s="395">
        <f t="shared" si="55"/>
        <v>0</v>
      </c>
      <c r="BD118" s="396">
        <f t="shared" si="56"/>
        <v>0</v>
      </c>
      <c r="BE118" s="395">
        <f t="shared" si="57"/>
        <v>0</v>
      </c>
      <c r="BF118" s="54">
        <f t="shared" si="61"/>
        <v>0</v>
      </c>
    </row>
    <row r="119" spans="1:58" x14ac:dyDescent="0.25">
      <c r="A119" s="401">
        <f>+Mar!A119</f>
        <v>116</v>
      </c>
      <c r="B119" s="397" t="str">
        <f>+Mar!B119</f>
        <v>PORCENTAJE DE NIÑOS &lt; 5 AÑOS CON SUPLEMENTO DE VITAMINA A</v>
      </c>
      <c r="C119" s="390" t="str">
        <f>+Mar!C119</f>
        <v>NUTRICIÓN</v>
      </c>
      <c r="D119" s="398"/>
      <c r="E119" s="398"/>
      <c r="F119" s="398"/>
      <c r="G119" s="398"/>
      <c r="H119" s="398"/>
      <c r="I119" s="398"/>
      <c r="J119" s="398"/>
      <c r="K119" s="398"/>
      <c r="L119" s="398"/>
      <c r="M119" s="398"/>
      <c r="N119" s="398"/>
      <c r="O119" s="398"/>
      <c r="P119" s="398"/>
      <c r="Q119" s="398"/>
      <c r="R119" s="398"/>
      <c r="S119" s="398"/>
      <c r="T119" s="398"/>
      <c r="U119" s="398"/>
      <c r="V119" s="398"/>
      <c r="W119" s="398"/>
      <c r="X119" s="398"/>
      <c r="Y119" s="398"/>
      <c r="Z119" s="398"/>
      <c r="AA119" s="398"/>
      <c r="AB119" s="398"/>
      <c r="AC119" s="398"/>
      <c r="AD119" s="398"/>
      <c r="AE119" s="398"/>
      <c r="AF119" s="398"/>
      <c r="AG119" s="398"/>
      <c r="AH119" s="398"/>
      <c r="AI119" s="398"/>
      <c r="AJ119" s="398"/>
      <c r="AK119" s="398"/>
      <c r="AL119" s="398"/>
      <c r="AM119" s="398"/>
      <c r="AN119" s="398"/>
      <c r="AO119" s="398"/>
      <c r="AP119" s="398"/>
      <c r="AQ119" s="398"/>
      <c r="AR119" s="398"/>
      <c r="AS119" s="398"/>
      <c r="AT119" s="398"/>
      <c r="AV119" s="395">
        <f t="shared" si="51"/>
        <v>0</v>
      </c>
      <c r="AW119" s="395">
        <f t="shared" si="58"/>
        <v>0</v>
      </c>
      <c r="AX119" s="395">
        <f t="shared" si="59"/>
        <v>0</v>
      </c>
      <c r="AY119" s="395">
        <f t="shared" si="60"/>
        <v>0</v>
      </c>
      <c r="AZ119" s="395">
        <f t="shared" si="52"/>
        <v>0</v>
      </c>
      <c r="BA119" s="395">
        <f t="shared" si="53"/>
        <v>0</v>
      </c>
      <c r="BB119" s="395">
        <f t="shared" si="54"/>
        <v>0</v>
      </c>
      <c r="BC119" s="395">
        <f t="shared" si="55"/>
        <v>0</v>
      </c>
      <c r="BD119" s="396">
        <f t="shared" si="56"/>
        <v>0</v>
      </c>
      <c r="BE119" s="395">
        <f t="shared" si="57"/>
        <v>0</v>
      </c>
      <c r="BF119" s="54">
        <f t="shared" si="61"/>
        <v>0</v>
      </c>
    </row>
    <row r="120" spans="1:58" x14ac:dyDescent="0.25">
      <c r="A120" s="401">
        <f>+Mar!A120</f>
        <v>117</v>
      </c>
      <c r="B120" s="397" t="str">
        <f>+Mar!B120</f>
        <v>PORCENTAJE DE NIÑOS MENORES DE 12 MESES DE EDAD CON DOSAJE DE HEMOGLOBINA</v>
      </c>
      <c r="C120" s="390" t="str">
        <f>+Mar!C120</f>
        <v>NUTRICIÓN</v>
      </c>
      <c r="D120" s="398"/>
      <c r="E120" s="398"/>
      <c r="F120" s="398"/>
      <c r="G120" s="398"/>
      <c r="H120" s="398"/>
      <c r="I120" s="398"/>
      <c r="J120" s="398"/>
      <c r="K120" s="398"/>
      <c r="L120" s="398"/>
      <c r="M120" s="398"/>
      <c r="N120" s="398"/>
      <c r="O120" s="398"/>
      <c r="P120" s="398"/>
      <c r="Q120" s="398"/>
      <c r="R120" s="398"/>
      <c r="S120" s="398"/>
      <c r="T120" s="398"/>
      <c r="U120" s="398"/>
      <c r="V120" s="398"/>
      <c r="W120" s="398"/>
      <c r="X120" s="398"/>
      <c r="Y120" s="398"/>
      <c r="Z120" s="398"/>
      <c r="AA120" s="398"/>
      <c r="AB120" s="398"/>
      <c r="AC120" s="398"/>
      <c r="AD120" s="398"/>
      <c r="AE120" s="398"/>
      <c r="AF120" s="398"/>
      <c r="AG120" s="398"/>
      <c r="AH120" s="398"/>
      <c r="AI120" s="398"/>
      <c r="AJ120" s="398"/>
      <c r="AK120" s="398"/>
      <c r="AL120" s="398"/>
      <c r="AM120" s="398"/>
      <c r="AN120" s="398"/>
      <c r="AO120" s="398"/>
      <c r="AP120" s="398"/>
      <c r="AQ120" s="398"/>
      <c r="AR120" s="398"/>
      <c r="AS120" s="398"/>
      <c r="AT120" s="398"/>
      <c r="AV120" s="395">
        <f t="shared" si="51"/>
        <v>0</v>
      </c>
      <c r="AW120" s="395">
        <f t="shared" si="58"/>
        <v>0</v>
      </c>
      <c r="AX120" s="395">
        <f t="shared" si="59"/>
        <v>0</v>
      </c>
      <c r="AY120" s="395">
        <f t="shared" si="60"/>
        <v>0</v>
      </c>
      <c r="AZ120" s="395">
        <f t="shared" si="52"/>
        <v>0</v>
      </c>
      <c r="BA120" s="395">
        <f t="shared" si="53"/>
        <v>0</v>
      </c>
      <c r="BB120" s="395">
        <f t="shared" si="54"/>
        <v>0</v>
      </c>
      <c r="BC120" s="395">
        <f t="shared" si="55"/>
        <v>0</v>
      </c>
      <c r="BD120" s="396">
        <f t="shared" si="56"/>
        <v>0</v>
      </c>
      <c r="BE120" s="395">
        <f t="shared" si="57"/>
        <v>0</v>
      </c>
      <c r="BF120" s="54">
        <f t="shared" si="61"/>
        <v>0</v>
      </c>
    </row>
    <row r="121" spans="1:58" x14ac:dyDescent="0.25">
      <c r="A121" s="401">
        <f>+Mar!A121</f>
        <v>118</v>
      </c>
      <c r="B121" s="397" t="str">
        <f>+Mar!B121</f>
        <v>PORCENTAJE DE NIÑOS DE 12 A 23 MESES DE EDAD CON DOSAJE DE HEMOGLOBINA</v>
      </c>
      <c r="C121" s="390" t="str">
        <f>+Mar!C121</f>
        <v>NUTRICIÓN</v>
      </c>
      <c r="D121" s="398"/>
      <c r="E121" s="398"/>
      <c r="F121" s="398"/>
      <c r="G121" s="398"/>
      <c r="H121" s="398"/>
      <c r="I121" s="398"/>
      <c r="J121" s="398"/>
      <c r="K121" s="398"/>
      <c r="L121" s="398"/>
      <c r="M121" s="398"/>
      <c r="N121" s="398"/>
      <c r="O121" s="398"/>
      <c r="P121" s="398"/>
      <c r="Q121" s="398"/>
      <c r="R121" s="398"/>
      <c r="S121" s="398"/>
      <c r="T121" s="398"/>
      <c r="U121" s="398"/>
      <c r="V121" s="398"/>
      <c r="W121" s="398"/>
      <c r="X121" s="398"/>
      <c r="Y121" s="398"/>
      <c r="Z121" s="398"/>
      <c r="AA121" s="398"/>
      <c r="AB121" s="398"/>
      <c r="AC121" s="398"/>
      <c r="AD121" s="398"/>
      <c r="AE121" s="398"/>
      <c r="AF121" s="398"/>
      <c r="AG121" s="398"/>
      <c r="AH121" s="398"/>
      <c r="AI121" s="398"/>
      <c r="AJ121" s="398"/>
      <c r="AK121" s="398"/>
      <c r="AL121" s="398"/>
      <c r="AM121" s="398"/>
      <c r="AN121" s="398"/>
      <c r="AO121" s="398"/>
      <c r="AP121" s="398"/>
      <c r="AQ121" s="398"/>
      <c r="AR121" s="398"/>
      <c r="AS121" s="398"/>
      <c r="AT121" s="398"/>
      <c r="AV121" s="395">
        <f t="shared" si="51"/>
        <v>0</v>
      </c>
      <c r="AW121" s="395">
        <f t="shared" si="58"/>
        <v>0</v>
      </c>
      <c r="AX121" s="395">
        <f t="shared" si="59"/>
        <v>0</v>
      </c>
      <c r="AY121" s="395">
        <f t="shared" si="60"/>
        <v>0</v>
      </c>
      <c r="AZ121" s="395">
        <f t="shared" si="52"/>
        <v>0</v>
      </c>
      <c r="BA121" s="395">
        <f t="shared" si="53"/>
        <v>0</v>
      </c>
      <c r="BB121" s="395">
        <f t="shared" si="54"/>
        <v>0</v>
      </c>
      <c r="BC121" s="395">
        <f t="shared" si="55"/>
        <v>0</v>
      </c>
      <c r="BD121" s="396">
        <f t="shared" si="56"/>
        <v>0</v>
      </c>
      <c r="BE121" s="395">
        <f t="shared" si="57"/>
        <v>0</v>
      </c>
      <c r="BF121" s="54">
        <f t="shared" si="61"/>
        <v>0</v>
      </c>
    </row>
    <row r="122" spans="1:58" x14ac:dyDescent="0.25">
      <c r="A122" s="401">
        <f>+Mar!A122</f>
        <v>119</v>
      </c>
      <c r="B122" s="397" t="str">
        <f>+Mar!B122</f>
        <v>PORCENTAJE DE NIÑOS DE 24 A 35 MESES DE EDAD CON DOSAJE DE HEMOGLOBINA</v>
      </c>
      <c r="C122" s="390" t="str">
        <f>+Mar!C122</f>
        <v>NUTRICIÓN</v>
      </c>
      <c r="D122" s="398"/>
      <c r="E122" s="398"/>
      <c r="F122" s="398"/>
      <c r="G122" s="398"/>
      <c r="H122" s="398"/>
      <c r="I122" s="398"/>
      <c r="J122" s="398"/>
      <c r="K122" s="398"/>
      <c r="L122" s="398"/>
      <c r="M122" s="398"/>
      <c r="N122" s="398"/>
      <c r="O122" s="398"/>
      <c r="P122" s="398"/>
      <c r="Q122" s="398"/>
      <c r="R122" s="398"/>
      <c r="S122" s="398"/>
      <c r="T122" s="398"/>
      <c r="U122" s="398"/>
      <c r="V122" s="398"/>
      <c r="W122" s="398"/>
      <c r="X122" s="398"/>
      <c r="Y122" s="398"/>
      <c r="Z122" s="398"/>
      <c r="AA122" s="398"/>
      <c r="AB122" s="398"/>
      <c r="AC122" s="398"/>
      <c r="AD122" s="398"/>
      <c r="AE122" s="398"/>
      <c r="AF122" s="398"/>
      <c r="AG122" s="398"/>
      <c r="AH122" s="398"/>
      <c r="AI122" s="398"/>
      <c r="AJ122" s="398"/>
      <c r="AK122" s="398"/>
      <c r="AL122" s="398"/>
      <c r="AM122" s="398"/>
      <c r="AN122" s="398"/>
      <c r="AO122" s="398"/>
      <c r="AP122" s="398"/>
      <c r="AQ122" s="398"/>
      <c r="AR122" s="398"/>
      <c r="AS122" s="398"/>
      <c r="AT122" s="398"/>
      <c r="AV122" s="395">
        <f t="shared" si="51"/>
        <v>0</v>
      </c>
      <c r="AW122" s="395">
        <f t="shared" si="58"/>
        <v>0</v>
      </c>
      <c r="AX122" s="395">
        <f t="shared" si="59"/>
        <v>0</v>
      </c>
      <c r="AY122" s="395">
        <f t="shared" si="60"/>
        <v>0</v>
      </c>
      <c r="AZ122" s="395">
        <f t="shared" si="52"/>
        <v>0</v>
      </c>
      <c r="BA122" s="395">
        <f t="shared" si="53"/>
        <v>0</v>
      </c>
      <c r="BB122" s="395">
        <f t="shared" si="54"/>
        <v>0</v>
      </c>
      <c r="BC122" s="395">
        <f t="shared" si="55"/>
        <v>0</v>
      </c>
      <c r="BD122" s="396">
        <f t="shared" si="56"/>
        <v>0</v>
      </c>
      <c r="BE122" s="395">
        <f t="shared" si="57"/>
        <v>0</v>
      </c>
      <c r="BF122" s="54">
        <f t="shared" si="61"/>
        <v>0</v>
      </c>
    </row>
    <row r="123" spans="1:58" x14ac:dyDescent="0.25">
      <c r="A123" s="401">
        <f>+Mar!A123</f>
        <v>120</v>
      </c>
      <c r="B123" s="397" t="str">
        <f>+Mar!B123</f>
        <v>PORCENTAJE DE NIÑOS DE 6 A 35 MESES DE EDAD CON DOSAJE DE HEMOGLOBINA</v>
      </c>
      <c r="C123" s="390" t="str">
        <f>+Mar!C123</f>
        <v>NUTRICIÓN</v>
      </c>
      <c r="D123" s="398"/>
      <c r="E123" s="398"/>
      <c r="F123" s="398"/>
      <c r="G123" s="398"/>
      <c r="H123" s="398"/>
      <c r="I123" s="398"/>
      <c r="J123" s="398"/>
      <c r="K123" s="398"/>
      <c r="L123" s="398"/>
      <c r="M123" s="398"/>
      <c r="N123" s="398"/>
      <c r="O123" s="398"/>
      <c r="P123" s="398"/>
      <c r="Q123" s="398"/>
      <c r="R123" s="398"/>
      <c r="S123" s="398"/>
      <c r="T123" s="398"/>
      <c r="U123" s="398"/>
      <c r="V123" s="398"/>
      <c r="W123" s="398"/>
      <c r="X123" s="398"/>
      <c r="Y123" s="398"/>
      <c r="Z123" s="398"/>
      <c r="AA123" s="398"/>
      <c r="AB123" s="398"/>
      <c r="AC123" s="398"/>
      <c r="AD123" s="398"/>
      <c r="AE123" s="398"/>
      <c r="AF123" s="398"/>
      <c r="AG123" s="398"/>
      <c r="AH123" s="398"/>
      <c r="AI123" s="398"/>
      <c r="AJ123" s="398"/>
      <c r="AK123" s="398"/>
      <c r="AL123" s="398"/>
      <c r="AM123" s="398"/>
      <c r="AN123" s="398"/>
      <c r="AO123" s="398"/>
      <c r="AP123" s="398"/>
      <c r="AQ123" s="398"/>
      <c r="AR123" s="398"/>
      <c r="AS123" s="398"/>
      <c r="AT123" s="398"/>
      <c r="AV123" s="395">
        <f t="shared" si="51"/>
        <v>0</v>
      </c>
      <c r="AW123" s="395">
        <f t="shared" si="58"/>
        <v>0</v>
      </c>
      <c r="AX123" s="395">
        <f t="shared" si="59"/>
        <v>0</v>
      </c>
      <c r="AY123" s="395">
        <f t="shared" si="60"/>
        <v>0</v>
      </c>
      <c r="AZ123" s="395">
        <f t="shared" si="52"/>
        <v>0</v>
      </c>
      <c r="BA123" s="395">
        <f t="shared" si="53"/>
        <v>0</v>
      </c>
      <c r="BB123" s="395">
        <f t="shared" si="54"/>
        <v>0</v>
      </c>
      <c r="BC123" s="395">
        <f t="shared" si="55"/>
        <v>0</v>
      </c>
      <c r="BD123" s="396">
        <f t="shared" si="56"/>
        <v>0</v>
      </c>
      <c r="BE123" s="395">
        <f t="shared" si="57"/>
        <v>0</v>
      </c>
      <c r="BF123" s="54">
        <f t="shared" si="61"/>
        <v>0</v>
      </c>
    </row>
    <row r="124" spans="1:58" x14ac:dyDescent="0.25">
      <c r="A124" s="401">
        <f>+Mar!A124</f>
        <v>121</v>
      </c>
      <c r="B124" s="397" t="str">
        <f>+Mar!B124</f>
        <v>PORCENTAJE DE NIÑOS MENORES DE 12 MESES DE EDAD CON ANEMIA</v>
      </c>
      <c r="C124" s="390" t="str">
        <f>+Mar!C124</f>
        <v>NUTRICIÓN</v>
      </c>
      <c r="D124" s="398"/>
      <c r="E124" s="398"/>
      <c r="F124" s="398"/>
      <c r="G124" s="398"/>
      <c r="H124" s="398"/>
      <c r="I124" s="398"/>
      <c r="J124" s="398"/>
      <c r="K124" s="398"/>
      <c r="L124" s="398"/>
      <c r="M124" s="398"/>
      <c r="N124" s="398"/>
      <c r="O124" s="398"/>
      <c r="P124" s="398"/>
      <c r="Q124" s="398"/>
      <c r="R124" s="398"/>
      <c r="S124" s="398"/>
      <c r="T124" s="398"/>
      <c r="U124" s="398"/>
      <c r="V124" s="398"/>
      <c r="W124" s="398"/>
      <c r="X124" s="398"/>
      <c r="Y124" s="398"/>
      <c r="Z124" s="398"/>
      <c r="AA124" s="398"/>
      <c r="AB124" s="398"/>
      <c r="AC124" s="398"/>
      <c r="AD124" s="398"/>
      <c r="AE124" s="398"/>
      <c r="AF124" s="398"/>
      <c r="AG124" s="398"/>
      <c r="AH124" s="398"/>
      <c r="AI124" s="398"/>
      <c r="AJ124" s="398"/>
      <c r="AK124" s="398"/>
      <c r="AL124" s="398"/>
      <c r="AM124" s="398"/>
      <c r="AN124" s="398"/>
      <c r="AO124" s="398"/>
      <c r="AP124" s="398"/>
      <c r="AQ124" s="398"/>
      <c r="AR124" s="398"/>
      <c r="AS124" s="398"/>
      <c r="AT124" s="398"/>
      <c r="AV124" s="395">
        <f t="shared" si="51"/>
        <v>0</v>
      </c>
      <c r="AW124" s="395">
        <f t="shared" si="58"/>
        <v>0</v>
      </c>
      <c r="AX124" s="395">
        <f t="shared" si="59"/>
        <v>0</v>
      </c>
      <c r="AY124" s="395">
        <f t="shared" si="60"/>
        <v>0</v>
      </c>
      <c r="AZ124" s="395">
        <f t="shared" si="52"/>
        <v>0</v>
      </c>
      <c r="BA124" s="395">
        <f t="shared" si="53"/>
        <v>0</v>
      </c>
      <c r="BB124" s="395">
        <f t="shared" si="54"/>
        <v>0</v>
      </c>
      <c r="BC124" s="395">
        <f t="shared" si="55"/>
        <v>0</v>
      </c>
      <c r="BD124" s="396">
        <f t="shared" si="56"/>
        <v>0</v>
      </c>
      <c r="BE124" s="395">
        <f t="shared" si="57"/>
        <v>0</v>
      </c>
      <c r="BF124" s="54">
        <f t="shared" si="61"/>
        <v>0</v>
      </c>
    </row>
    <row r="125" spans="1:58" x14ac:dyDescent="0.25">
      <c r="A125" s="401">
        <f>+Mar!A125</f>
        <v>122</v>
      </c>
      <c r="B125" s="397" t="str">
        <f>+Mar!B125</f>
        <v>PORCENTAJE DE NIÑOS DE 1 AÑO CON ANEMIA</v>
      </c>
      <c r="C125" s="390" t="str">
        <f>+Mar!C125</f>
        <v>NUTRICIÓN</v>
      </c>
      <c r="D125" s="398"/>
      <c r="E125" s="398"/>
      <c r="F125" s="398"/>
      <c r="G125" s="398"/>
      <c r="H125" s="398"/>
      <c r="I125" s="398"/>
      <c r="J125" s="398"/>
      <c r="K125" s="398"/>
      <c r="L125" s="398"/>
      <c r="M125" s="398"/>
      <c r="N125" s="398"/>
      <c r="O125" s="398"/>
      <c r="P125" s="398"/>
      <c r="Q125" s="398"/>
      <c r="R125" s="398"/>
      <c r="S125" s="398"/>
      <c r="T125" s="398"/>
      <c r="U125" s="398"/>
      <c r="V125" s="398"/>
      <c r="W125" s="398"/>
      <c r="X125" s="398"/>
      <c r="Y125" s="398"/>
      <c r="Z125" s="398"/>
      <c r="AA125" s="398"/>
      <c r="AB125" s="398"/>
      <c r="AC125" s="398"/>
      <c r="AD125" s="398"/>
      <c r="AE125" s="398"/>
      <c r="AF125" s="398"/>
      <c r="AG125" s="398"/>
      <c r="AH125" s="398"/>
      <c r="AI125" s="398"/>
      <c r="AJ125" s="398"/>
      <c r="AK125" s="398"/>
      <c r="AL125" s="398"/>
      <c r="AM125" s="398"/>
      <c r="AN125" s="398"/>
      <c r="AO125" s="398"/>
      <c r="AP125" s="398"/>
      <c r="AQ125" s="398"/>
      <c r="AR125" s="398"/>
      <c r="AS125" s="398"/>
      <c r="AT125" s="398"/>
      <c r="AV125" s="395">
        <f t="shared" si="51"/>
        <v>0</v>
      </c>
      <c r="AW125" s="395">
        <f t="shared" si="58"/>
        <v>0</v>
      </c>
      <c r="AX125" s="395">
        <f t="shared" si="59"/>
        <v>0</v>
      </c>
      <c r="AY125" s="395">
        <f t="shared" si="60"/>
        <v>0</v>
      </c>
      <c r="AZ125" s="395">
        <f t="shared" si="52"/>
        <v>0</v>
      </c>
      <c r="BA125" s="395">
        <f t="shared" si="53"/>
        <v>0</v>
      </c>
      <c r="BB125" s="395">
        <f t="shared" si="54"/>
        <v>0</v>
      </c>
      <c r="BC125" s="395">
        <f t="shared" si="55"/>
        <v>0</v>
      </c>
      <c r="BD125" s="396">
        <f t="shared" si="56"/>
        <v>0</v>
      </c>
      <c r="BE125" s="395">
        <f t="shared" si="57"/>
        <v>0</v>
      </c>
      <c r="BF125" s="54">
        <f t="shared" si="61"/>
        <v>0</v>
      </c>
    </row>
    <row r="126" spans="1:58" x14ac:dyDescent="0.25">
      <c r="A126" s="401">
        <f>+Mar!A126</f>
        <v>123</v>
      </c>
      <c r="B126" s="397" t="str">
        <f>+Mar!B126</f>
        <v>PORCENTAJE DE NIÑOS  DE 2 AÑOS CON ANEMIA</v>
      </c>
      <c r="C126" s="390" t="str">
        <f>+Mar!C126</f>
        <v>NUTRICIÓN</v>
      </c>
      <c r="D126" s="398"/>
      <c r="E126" s="398"/>
      <c r="F126" s="398"/>
      <c r="G126" s="398"/>
      <c r="H126" s="398"/>
      <c r="I126" s="398"/>
      <c r="J126" s="398"/>
      <c r="K126" s="398"/>
      <c r="L126" s="398"/>
      <c r="M126" s="398"/>
      <c r="N126" s="398"/>
      <c r="O126" s="398"/>
      <c r="P126" s="398"/>
      <c r="Q126" s="398"/>
      <c r="R126" s="398"/>
      <c r="S126" s="398"/>
      <c r="T126" s="398"/>
      <c r="U126" s="398"/>
      <c r="V126" s="398"/>
      <c r="W126" s="398"/>
      <c r="X126" s="398"/>
      <c r="Y126" s="398"/>
      <c r="Z126" s="398"/>
      <c r="AA126" s="398"/>
      <c r="AB126" s="398"/>
      <c r="AC126" s="398"/>
      <c r="AD126" s="398"/>
      <c r="AE126" s="398"/>
      <c r="AF126" s="398"/>
      <c r="AG126" s="398"/>
      <c r="AH126" s="398"/>
      <c r="AI126" s="398"/>
      <c r="AJ126" s="398"/>
      <c r="AK126" s="398"/>
      <c r="AL126" s="398"/>
      <c r="AM126" s="398"/>
      <c r="AN126" s="398"/>
      <c r="AO126" s="398"/>
      <c r="AP126" s="398"/>
      <c r="AQ126" s="398"/>
      <c r="AR126" s="398"/>
      <c r="AS126" s="398"/>
      <c r="AT126" s="398"/>
      <c r="AV126" s="395">
        <f t="shared" si="51"/>
        <v>0</v>
      </c>
      <c r="AW126" s="395">
        <f t="shared" si="58"/>
        <v>0</v>
      </c>
      <c r="AX126" s="395">
        <f t="shared" si="59"/>
        <v>0</v>
      </c>
      <c r="AY126" s="395">
        <f t="shared" si="60"/>
        <v>0</v>
      </c>
      <c r="AZ126" s="395">
        <f t="shared" si="52"/>
        <v>0</v>
      </c>
      <c r="BA126" s="395">
        <f t="shared" si="53"/>
        <v>0</v>
      </c>
      <c r="BB126" s="395">
        <f t="shared" si="54"/>
        <v>0</v>
      </c>
      <c r="BC126" s="395">
        <f t="shared" si="55"/>
        <v>0</v>
      </c>
      <c r="BD126" s="396">
        <f t="shared" si="56"/>
        <v>0</v>
      </c>
      <c r="BE126" s="395">
        <f t="shared" si="57"/>
        <v>0</v>
      </c>
      <c r="BF126" s="54">
        <f t="shared" si="61"/>
        <v>0</v>
      </c>
    </row>
    <row r="127" spans="1:58" x14ac:dyDescent="0.25">
      <c r="A127" s="401">
        <f>+Mar!A127</f>
        <v>124</v>
      </c>
      <c r="B127" s="397" t="str">
        <f>+Mar!B127</f>
        <v>PORCENTAJE DE NIÑOS MENORES DE 36 MESES DE EDAD CON ANEMIA</v>
      </c>
      <c r="C127" s="390" t="str">
        <f>+Mar!C127</f>
        <v>NUTRICIÓN</v>
      </c>
      <c r="D127" s="398"/>
      <c r="E127" s="398"/>
      <c r="F127" s="398"/>
      <c r="G127" s="398"/>
      <c r="H127" s="398"/>
      <c r="I127" s="398"/>
      <c r="J127" s="398"/>
      <c r="K127" s="398"/>
      <c r="L127" s="398"/>
      <c r="M127" s="398"/>
      <c r="N127" s="398"/>
      <c r="O127" s="398"/>
      <c r="P127" s="398"/>
      <c r="Q127" s="398"/>
      <c r="R127" s="398"/>
      <c r="S127" s="398"/>
      <c r="T127" s="398"/>
      <c r="U127" s="398"/>
      <c r="V127" s="398"/>
      <c r="W127" s="398"/>
      <c r="X127" s="398"/>
      <c r="Y127" s="398"/>
      <c r="Z127" s="398"/>
      <c r="AA127" s="398"/>
      <c r="AB127" s="398"/>
      <c r="AC127" s="398"/>
      <c r="AD127" s="398"/>
      <c r="AE127" s="398"/>
      <c r="AF127" s="398"/>
      <c r="AG127" s="398"/>
      <c r="AH127" s="398"/>
      <c r="AI127" s="398"/>
      <c r="AJ127" s="398"/>
      <c r="AK127" s="398"/>
      <c r="AL127" s="398"/>
      <c r="AM127" s="398"/>
      <c r="AN127" s="398"/>
      <c r="AO127" s="398"/>
      <c r="AP127" s="398"/>
      <c r="AQ127" s="398"/>
      <c r="AR127" s="398"/>
      <c r="AS127" s="398"/>
      <c r="AT127" s="398"/>
      <c r="AU127" s="398">
        <v>0</v>
      </c>
      <c r="AV127" s="395">
        <f t="shared" si="51"/>
        <v>0</v>
      </c>
      <c r="AW127" s="395">
        <f t="shared" si="58"/>
        <v>0</v>
      </c>
      <c r="AX127" s="395">
        <f t="shared" si="59"/>
        <v>0</v>
      </c>
      <c r="AY127" s="395">
        <f t="shared" si="60"/>
        <v>0</v>
      </c>
      <c r="AZ127" s="395">
        <f t="shared" si="52"/>
        <v>0</v>
      </c>
      <c r="BA127" s="395">
        <f t="shared" si="53"/>
        <v>0</v>
      </c>
      <c r="BB127" s="395">
        <f t="shared" si="54"/>
        <v>0</v>
      </c>
      <c r="BC127" s="395">
        <f t="shared" si="55"/>
        <v>0</v>
      </c>
      <c r="BD127" s="396">
        <f t="shared" si="56"/>
        <v>0</v>
      </c>
      <c r="BE127" s="395">
        <f t="shared" si="57"/>
        <v>0</v>
      </c>
      <c r="BF127" s="54">
        <f t="shared" si="61"/>
        <v>0</v>
      </c>
    </row>
    <row r="128" spans="1:58" x14ac:dyDescent="0.25">
      <c r="A128" s="401">
        <f>+Mar!A128</f>
        <v>125</v>
      </c>
      <c r="B128" s="397" t="str">
        <f>+Mar!B128</f>
        <v>PORCENTAJE DE NIÑOS DE 6  A 11 MESES CON ANEMIA QUE HAN CUMPLIDO ESQUEMA COMPLETO TRATAMIENTO (TA)</v>
      </c>
      <c r="C128" s="390" t="str">
        <f>+Mar!C128</f>
        <v>NUTRICIÓN</v>
      </c>
      <c r="D128" s="398"/>
      <c r="E128" s="398"/>
      <c r="F128" s="398"/>
      <c r="G128" s="398"/>
      <c r="H128" s="398"/>
      <c r="I128" s="398"/>
      <c r="J128" s="398"/>
      <c r="K128" s="398"/>
      <c r="L128" s="398"/>
      <c r="M128" s="398"/>
      <c r="N128" s="398"/>
      <c r="O128" s="398"/>
      <c r="P128" s="398"/>
      <c r="Q128" s="398"/>
      <c r="R128" s="398"/>
      <c r="S128" s="398"/>
      <c r="T128" s="398"/>
      <c r="U128" s="398"/>
      <c r="V128" s="398"/>
      <c r="W128" s="398"/>
      <c r="X128" s="398"/>
      <c r="Y128" s="398"/>
      <c r="Z128" s="398"/>
      <c r="AA128" s="398"/>
      <c r="AB128" s="398"/>
      <c r="AC128" s="398"/>
      <c r="AD128" s="398"/>
      <c r="AE128" s="398"/>
      <c r="AF128" s="398"/>
      <c r="AG128" s="398"/>
      <c r="AH128" s="398"/>
      <c r="AI128" s="398"/>
      <c r="AJ128" s="398"/>
      <c r="AK128" s="398"/>
      <c r="AL128" s="398"/>
      <c r="AM128" s="398"/>
      <c r="AN128" s="398"/>
      <c r="AO128" s="398"/>
      <c r="AP128" s="398"/>
      <c r="AQ128" s="398"/>
      <c r="AR128" s="398"/>
      <c r="AS128" s="398"/>
      <c r="AT128" s="398"/>
      <c r="AV128" s="395">
        <f t="shared" ref="AV128:AV131" si="62">SUM(D128)</f>
        <v>0</v>
      </c>
      <c r="AW128" s="395">
        <f t="shared" si="58"/>
        <v>0</v>
      </c>
      <c r="AX128" s="395">
        <f t="shared" ref="AX128:AX131" si="63">+SUM(G128:P128)</f>
        <v>0</v>
      </c>
      <c r="AY128" s="395">
        <f t="shared" ref="AY128:AY131" si="64">+SUM(Q128:S128)</f>
        <v>0</v>
      </c>
      <c r="AZ128" s="395">
        <f t="shared" si="52"/>
        <v>0</v>
      </c>
      <c r="BA128" s="395">
        <f t="shared" si="53"/>
        <v>0</v>
      </c>
      <c r="BB128" s="395">
        <f t="shared" si="54"/>
        <v>0</v>
      </c>
      <c r="BC128" s="395">
        <f t="shared" si="55"/>
        <v>0</v>
      </c>
      <c r="BD128" s="396">
        <f t="shared" si="56"/>
        <v>0</v>
      </c>
      <c r="BE128" s="395">
        <f t="shared" si="57"/>
        <v>0</v>
      </c>
      <c r="BF128" s="54">
        <f t="shared" si="61"/>
        <v>0</v>
      </c>
    </row>
    <row r="129" spans="1:58" x14ac:dyDescent="0.25">
      <c r="A129" s="401">
        <f>+Mar!A129</f>
        <v>126</v>
      </c>
      <c r="B129" s="397" t="str">
        <f>+Mar!B129</f>
        <v>PORCENTAJE DE NIÑOS DE 1 AÑO CON ANEMIA QUE HAN CUMPLIDO ESQUEMA COMPLETO DE TRATAMIENTO (TA)</v>
      </c>
      <c r="C129" s="390" t="str">
        <f>+Mar!C129</f>
        <v>NUTRICIÓN</v>
      </c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98"/>
      <c r="S129" s="398"/>
      <c r="T129" s="398"/>
      <c r="U129" s="398"/>
      <c r="V129" s="398"/>
      <c r="W129" s="398"/>
      <c r="X129" s="398"/>
      <c r="Y129" s="398"/>
      <c r="Z129" s="398"/>
      <c r="AA129" s="398"/>
      <c r="AB129" s="398"/>
      <c r="AC129" s="398"/>
      <c r="AD129" s="398"/>
      <c r="AE129" s="398"/>
      <c r="AF129" s="398"/>
      <c r="AG129" s="398"/>
      <c r="AH129" s="398"/>
      <c r="AI129" s="398"/>
      <c r="AJ129" s="398"/>
      <c r="AK129" s="398"/>
      <c r="AL129" s="398"/>
      <c r="AM129" s="398"/>
      <c r="AN129" s="398"/>
      <c r="AO129" s="398"/>
      <c r="AP129" s="398"/>
      <c r="AQ129" s="398"/>
      <c r="AR129" s="398"/>
      <c r="AS129" s="398"/>
      <c r="AT129" s="398"/>
      <c r="AV129" s="395">
        <f t="shared" si="62"/>
        <v>0</v>
      </c>
      <c r="AW129" s="395">
        <f t="shared" si="58"/>
        <v>0</v>
      </c>
      <c r="AX129" s="395">
        <f t="shared" si="63"/>
        <v>0</v>
      </c>
      <c r="AY129" s="395">
        <f t="shared" si="64"/>
        <v>0</v>
      </c>
      <c r="AZ129" s="395">
        <f t="shared" si="52"/>
        <v>0</v>
      </c>
      <c r="BA129" s="395">
        <f t="shared" si="53"/>
        <v>0</v>
      </c>
      <c r="BB129" s="395">
        <f t="shared" si="54"/>
        <v>0</v>
      </c>
      <c r="BC129" s="395">
        <f t="shared" si="55"/>
        <v>0</v>
      </c>
      <c r="BD129" s="396">
        <f t="shared" si="56"/>
        <v>0</v>
      </c>
      <c r="BE129" s="395">
        <f t="shared" si="57"/>
        <v>0</v>
      </c>
      <c r="BF129" s="54">
        <f t="shared" si="61"/>
        <v>0</v>
      </c>
    </row>
    <row r="130" spans="1:58" x14ac:dyDescent="0.25">
      <c r="A130" s="401">
        <f>+Mar!A130</f>
        <v>127</v>
      </c>
      <c r="B130" s="397" t="str">
        <f>+Mar!B130</f>
        <v>PORCENTAJE DE NIÑOS  DE 2 AÑOS CON ANEMIA QUE HAN CUMPLIDO ESQUEMA COMPLETO DE TRATAMIENTO (TA)</v>
      </c>
      <c r="C130" s="390" t="str">
        <f>+Mar!C130</f>
        <v>NUTRICIÓN</v>
      </c>
      <c r="D130" s="398"/>
      <c r="E130" s="398"/>
      <c r="F130" s="398"/>
      <c r="G130" s="398"/>
      <c r="H130" s="398"/>
      <c r="I130" s="398"/>
      <c r="J130" s="398"/>
      <c r="K130" s="398"/>
      <c r="L130" s="398"/>
      <c r="M130" s="398"/>
      <c r="N130" s="398"/>
      <c r="O130" s="398"/>
      <c r="P130" s="398"/>
      <c r="Q130" s="398"/>
      <c r="R130" s="398"/>
      <c r="S130" s="398"/>
      <c r="T130" s="398"/>
      <c r="U130" s="398"/>
      <c r="V130" s="398"/>
      <c r="W130" s="398"/>
      <c r="X130" s="398"/>
      <c r="Y130" s="398"/>
      <c r="Z130" s="398"/>
      <c r="AA130" s="398"/>
      <c r="AB130" s="398"/>
      <c r="AC130" s="398"/>
      <c r="AD130" s="398"/>
      <c r="AE130" s="398"/>
      <c r="AF130" s="398"/>
      <c r="AG130" s="398"/>
      <c r="AH130" s="398"/>
      <c r="AI130" s="398"/>
      <c r="AJ130" s="398"/>
      <c r="AK130" s="398"/>
      <c r="AL130" s="398"/>
      <c r="AM130" s="398"/>
      <c r="AN130" s="398"/>
      <c r="AO130" s="398"/>
      <c r="AP130" s="398"/>
      <c r="AQ130" s="398"/>
      <c r="AR130" s="398"/>
      <c r="AS130" s="398"/>
      <c r="AT130" s="398"/>
      <c r="AV130" s="395">
        <f t="shared" si="62"/>
        <v>0</v>
      </c>
      <c r="AW130" s="395">
        <f t="shared" si="58"/>
        <v>0</v>
      </c>
      <c r="AX130" s="395">
        <f t="shared" si="63"/>
        <v>0</v>
      </c>
      <c r="AY130" s="395">
        <f t="shared" si="64"/>
        <v>0</v>
      </c>
      <c r="AZ130" s="395">
        <f t="shared" si="52"/>
        <v>0</v>
      </c>
      <c r="BA130" s="395">
        <f t="shared" si="53"/>
        <v>0</v>
      </c>
      <c r="BB130" s="395">
        <f t="shared" si="54"/>
        <v>0</v>
      </c>
      <c r="BC130" s="395">
        <f t="shared" si="55"/>
        <v>0</v>
      </c>
      <c r="BD130" s="396">
        <f t="shared" si="56"/>
        <v>0</v>
      </c>
      <c r="BE130" s="395">
        <f t="shared" si="57"/>
        <v>0</v>
      </c>
      <c r="BF130" s="54">
        <f t="shared" si="61"/>
        <v>0</v>
      </c>
    </row>
    <row r="131" spans="1:58" x14ac:dyDescent="0.25">
      <c r="A131" s="401">
        <f>+Mar!A131</f>
        <v>128</v>
      </c>
      <c r="B131" s="397" t="str">
        <f>+Mar!B131</f>
        <v>PORCENTAJE DE NIÑOS MENORES DE 36 MESES CON ANEMIA, QUE HAN CUMPLIDO ESQUEMA COMPLETO TRATAMIENTO (TA)</v>
      </c>
      <c r="C131" s="390" t="str">
        <f>+Mar!C131</f>
        <v>NUTRICIÓN</v>
      </c>
      <c r="D131" s="398"/>
      <c r="E131" s="398"/>
      <c r="F131" s="398"/>
      <c r="G131" s="398"/>
      <c r="H131" s="398"/>
      <c r="I131" s="398"/>
      <c r="J131" s="398"/>
      <c r="K131" s="398"/>
      <c r="L131" s="398"/>
      <c r="M131" s="398"/>
      <c r="N131" s="398"/>
      <c r="O131" s="398"/>
      <c r="P131" s="398"/>
      <c r="Q131" s="398"/>
      <c r="R131" s="398"/>
      <c r="S131" s="398"/>
      <c r="T131" s="398"/>
      <c r="U131" s="398"/>
      <c r="V131" s="398"/>
      <c r="W131" s="398"/>
      <c r="X131" s="398"/>
      <c r="Y131" s="398"/>
      <c r="Z131" s="398"/>
      <c r="AA131" s="398"/>
      <c r="AB131" s="398"/>
      <c r="AC131" s="398"/>
      <c r="AD131" s="398"/>
      <c r="AE131" s="398"/>
      <c r="AF131" s="398"/>
      <c r="AG131" s="398"/>
      <c r="AH131" s="398"/>
      <c r="AI131" s="398"/>
      <c r="AJ131" s="398"/>
      <c r="AK131" s="398"/>
      <c r="AL131" s="398"/>
      <c r="AM131" s="398"/>
      <c r="AN131" s="398"/>
      <c r="AO131" s="398"/>
      <c r="AP131" s="398"/>
      <c r="AQ131" s="398"/>
      <c r="AR131" s="398"/>
      <c r="AS131" s="398"/>
      <c r="AT131" s="398"/>
      <c r="AV131" s="395">
        <f t="shared" si="62"/>
        <v>0</v>
      </c>
      <c r="AW131" s="395">
        <f t="shared" si="58"/>
        <v>0</v>
      </c>
      <c r="AX131" s="395">
        <f t="shared" si="63"/>
        <v>0</v>
      </c>
      <c r="AY131" s="395">
        <f t="shared" si="64"/>
        <v>0</v>
      </c>
      <c r="AZ131" s="395">
        <f t="shared" si="52"/>
        <v>0</v>
      </c>
      <c r="BA131" s="395">
        <f t="shared" si="53"/>
        <v>0</v>
      </c>
      <c r="BB131" s="395">
        <f t="shared" si="54"/>
        <v>0</v>
      </c>
      <c r="BC131" s="395">
        <f t="shared" si="55"/>
        <v>0</v>
      </c>
      <c r="BD131" s="396">
        <f t="shared" si="56"/>
        <v>0</v>
      </c>
      <c r="BE131" s="395">
        <f t="shared" si="57"/>
        <v>0</v>
      </c>
      <c r="BF131" s="54">
        <f t="shared" si="61"/>
        <v>0</v>
      </c>
    </row>
    <row r="132" spans="1:58" x14ac:dyDescent="0.25">
      <c r="A132" s="401">
        <f>+Mar!A132</f>
        <v>129</v>
      </c>
      <c r="B132" s="397" t="str">
        <f>+Mar!B132</f>
        <v>PORCENTAJE DE NIÑOS MENORES DE 12 MESES DE EDAD QUE INICIAN SUPLEMENTO DE HIERRO Y OTROS MICRONUTRIENTES.</v>
      </c>
      <c r="C132" s="390" t="str">
        <f>+Mar!C132</f>
        <v>NUTRICIÓN</v>
      </c>
      <c r="D132" s="398"/>
      <c r="E132" s="398"/>
      <c r="F132" s="398"/>
      <c r="G132" s="398"/>
      <c r="H132" s="398"/>
      <c r="I132" s="398"/>
      <c r="J132" s="398"/>
      <c r="K132" s="398"/>
      <c r="L132" s="398"/>
      <c r="M132" s="398"/>
      <c r="N132" s="398"/>
      <c r="O132" s="398"/>
      <c r="P132" s="398"/>
      <c r="Q132" s="398"/>
      <c r="R132" s="398"/>
      <c r="S132" s="398"/>
      <c r="T132" s="398"/>
      <c r="U132" s="398"/>
      <c r="V132" s="398"/>
      <c r="W132" s="398"/>
      <c r="X132" s="398"/>
      <c r="Y132" s="398"/>
      <c r="Z132" s="398"/>
      <c r="AA132" s="398"/>
      <c r="AB132" s="398"/>
      <c r="AC132" s="398"/>
      <c r="AD132" s="398"/>
      <c r="AE132" s="398"/>
      <c r="AF132" s="398"/>
      <c r="AG132" s="398"/>
      <c r="AH132" s="398"/>
      <c r="AI132" s="398"/>
      <c r="AJ132" s="398"/>
      <c r="AK132" s="398"/>
      <c r="AL132" s="398"/>
      <c r="AM132" s="398"/>
      <c r="AN132" s="398"/>
      <c r="AO132" s="398"/>
      <c r="AP132" s="398"/>
      <c r="AQ132" s="398"/>
      <c r="AR132" s="398"/>
      <c r="AS132" s="398"/>
      <c r="AT132" s="398"/>
      <c r="AV132" s="395">
        <f t="shared" ref="AV132:AV134" si="65">SUM(D132)</f>
        <v>0</v>
      </c>
      <c r="AW132" s="395">
        <f t="shared" ref="AW132:AW134" si="66">+E132</f>
        <v>0</v>
      </c>
      <c r="AX132" s="395">
        <f t="shared" ref="AX132:AX134" si="67">+SUM(G132:P132)</f>
        <v>0</v>
      </c>
      <c r="AY132" s="395">
        <f t="shared" ref="AY132:AY134" si="68">+SUM(Q132:S132)</f>
        <v>0</v>
      </c>
      <c r="AZ132" s="395">
        <f t="shared" ref="AZ132:AZ134" si="69">+SUM(T132:W132)</f>
        <v>0</v>
      </c>
      <c r="BA132" s="395">
        <f t="shared" ref="BA132:BA134" si="70">+SUM(X132:AC132)</f>
        <v>0</v>
      </c>
      <c r="BB132" s="395">
        <f t="shared" ref="BB132:BB134" si="71">+SUM(AD132:AH132)</f>
        <v>0</v>
      </c>
      <c r="BC132" s="395">
        <f t="shared" ref="BC132:BC134" si="72">+SUM(AJ132:AL132)</f>
        <v>0</v>
      </c>
      <c r="BD132" s="396">
        <f t="shared" ref="BD132:BD134" si="73">+SUM(AM132:AP132)</f>
        <v>0</v>
      </c>
      <c r="BE132" s="395">
        <f t="shared" ref="BE132:BE134" si="74">+SUM(AQ132:AT132)</f>
        <v>0</v>
      </c>
      <c r="BF132" s="54">
        <f t="shared" ref="BF132:BF134" si="75">SUM(AV132:BE132)</f>
        <v>0</v>
      </c>
    </row>
    <row r="133" spans="1:58" x14ac:dyDescent="0.25">
      <c r="A133" s="401">
        <f>+Mar!A133</f>
        <v>130</v>
      </c>
      <c r="B133" s="397" t="str">
        <f>+Mar!B133</f>
        <v xml:space="preserve">PORCENTAJE DE NIÑOS MENORES DE 12 MESES DE EDAD CON DOSAJE DE HEMOGLOBINA E INICIAN SUPLEMENTACION PREVENTIVA </v>
      </c>
      <c r="C133" s="390" t="str">
        <f>+Mar!C133</f>
        <v>NUTRICIÓN</v>
      </c>
      <c r="D133" s="398"/>
      <c r="E133" s="398"/>
      <c r="F133" s="398"/>
      <c r="G133" s="398"/>
      <c r="H133" s="398"/>
      <c r="I133" s="398"/>
      <c r="J133" s="398"/>
      <c r="K133" s="398"/>
      <c r="L133" s="398"/>
      <c r="M133" s="398"/>
      <c r="N133" s="398"/>
      <c r="O133" s="398"/>
      <c r="P133" s="398"/>
      <c r="Q133" s="398"/>
      <c r="R133" s="398"/>
      <c r="S133" s="398"/>
      <c r="T133" s="398"/>
      <c r="U133" s="398"/>
      <c r="V133" s="398"/>
      <c r="W133" s="398"/>
      <c r="X133" s="398"/>
      <c r="Y133" s="398"/>
      <c r="Z133" s="398"/>
      <c r="AA133" s="398"/>
      <c r="AB133" s="398"/>
      <c r="AC133" s="398"/>
      <c r="AD133" s="398"/>
      <c r="AE133" s="398"/>
      <c r="AF133" s="398"/>
      <c r="AG133" s="398"/>
      <c r="AH133" s="398"/>
      <c r="AI133" s="398"/>
      <c r="AJ133" s="398"/>
      <c r="AK133" s="398"/>
      <c r="AL133" s="398"/>
      <c r="AM133" s="398"/>
      <c r="AN133" s="398"/>
      <c r="AO133" s="398"/>
      <c r="AP133" s="398"/>
      <c r="AQ133" s="398"/>
      <c r="AR133" s="398"/>
      <c r="AS133" s="398"/>
      <c r="AT133" s="398"/>
      <c r="AV133" s="395">
        <f t="shared" si="65"/>
        <v>0</v>
      </c>
      <c r="AW133" s="395">
        <f t="shared" si="66"/>
        <v>0</v>
      </c>
      <c r="AX133" s="395">
        <f t="shared" si="67"/>
        <v>0</v>
      </c>
      <c r="AY133" s="395">
        <f t="shared" si="68"/>
        <v>0</v>
      </c>
      <c r="AZ133" s="395">
        <f t="shared" si="69"/>
        <v>0</v>
      </c>
      <c r="BA133" s="395">
        <f t="shared" si="70"/>
        <v>0</v>
      </c>
      <c r="BB133" s="395">
        <f t="shared" si="71"/>
        <v>0</v>
      </c>
      <c r="BC133" s="395">
        <f t="shared" si="72"/>
        <v>0</v>
      </c>
      <c r="BD133" s="396">
        <f t="shared" si="73"/>
        <v>0</v>
      </c>
      <c r="BE133" s="395">
        <f t="shared" si="74"/>
        <v>0</v>
      </c>
      <c r="BF133" s="54">
        <f t="shared" si="75"/>
        <v>0</v>
      </c>
    </row>
    <row r="134" spans="1:58" x14ac:dyDescent="0.25">
      <c r="A134" s="401">
        <f>+Mar!A134</f>
        <v>131</v>
      </c>
      <c r="B134" s="397" t="str">
        <f>+Mar!B134</f>
        <v>PORCENTAJE DE NIÑOS MENORES DE 12 MESES DE EDAD CON ANEMIA  CON DOSAJE DE HEMOGLOBINA E INICIAN TRATAMIENTO</v>
      </c>
      <c r="C134" s="390" t="str">
        <f>+Mar!C134</f>
        <v>NUTRICIÓN</v>
      </c>
      <c r="D134" s="398"/>
      <c r="E134" s="398"/>
      <c r="F134" s="398"/>
      <c r="G134" s="398"/>
      <c r="H134" s="398"/>
      <c r="I134" s="398"/>
      <c r="J134" s="398"/>
      <c r="K134" s="398"/>
      <c r="L134" s="398"/>
      <c r="M134" s="398"/>
      <c r="N134" s="398"/>
      <c r="O134" s="398"/>
      <c r="P134" s="398"/>
      <c r="Q134" s="398"/>
      <c r="R134" s="398"/>
      <c r="S134" s="398"/>
      <c r="T134" s="398"/>
      <c r="U134" s="398"/>
      <c r="V134" s="398"/>
      <c r="W134" s="398"/>
      <c r="X134" s="398"/>
      <c r="Y134" s="398"/>
      <c r="Z134" s="398"/>
      <c r="AA134" s="398"/>
      <c r="AB134" s="398"/>
      <c r="AC134" s="398"/>
      <c r="AD134" s="398"/>
      <c r="AE134" s="398"/>
      <c r="AF134" s="398"/>
      <c r="AG134" s="398"/>
      <c r="AH134" s="398"/>
      <c r="AI134" s="398"/>
      <c r="AJ134" s="398"/>
      <c r="AK134" s="398"/>
      <c r="AL134" s="398"/>
      <c r="AM134" s="398"/>
      <c r="AN134" s="398"/>
      <c r="AO134" s="398"/>
      <c r="AP134" s="398"/>
      <c r="AQ134" s="398"/>
      <c r="AR134" s="398"/>
      <c r="AS134" s="398"/>
      <c r="AT134" s="398"/>
      <c r="AV134" s="395">
        <f t="shared" si="65"/>
        <v>0</v>
      </c>
      <c r="AW134" s="395">
        <f t="shared" si="66"/>
        <v>0</v>
      </c>
      <c r="AX134" s="395">
        <f t="shared" si="67"/>
        <v>0</v>
      </c>
      <c r="AY134" s="395">
        <f t="shared" si="68"/>
        <v>0</v>
      </c>
      <c r="AZ134" s="395">
        <f t="shared" si="69"/>
        <v>0</v>
      </c>
      <c r="BA134" s="395">
        <f t="shared" si="70"/>
        <v>0</v>
      </c>
      <c r="BB134" s="395">
        <f t="shared" si="71"/>
        <v>0</v>
      </c>
      <c r="BC134" s="395">
        <f t="shared" si="72"/>
        <v>0</v>
      </c>
      <c r="BD134" s="396">
        <f t="shared" si="73"/>
        <v>0</v>
      </c>
      <c r="BE134" s="395">
        <f t="shared" si="74"/>
        <v>0</v>
      </c>
      <c r="BF134" s="54">
        <f t="shared" si="75"/>
        <v>0</v>
      </c>
    </row>
    <row r="135" spans="1:58" x14ac:dyDescent="0.25">
      <c r="A135" s="401">
        <f>+Mar!A135</f>
        <v>132</v>
      </c>
      <c r="B135" s="285" t="str">
        <f>+Mar!B135</f>
        <v>PORCENTAJE DE ATENCION DE PERSONAS MORDIDAS</v>
      </c>
      <c r="C135" s="286" t="str">
        <f>+Mar!C135</f>
        <v>ZOONOSIS</v>
      </c>
      <c r="D135" s="442"/>
      <c r="E135" s="442"/>
      <c r="F135" s="442"/>
      <c r="G135" s="442"/>
      <c r="H135" s="442"/>
      <c r="I135" s="442"/>
      <c r="J135" s="442"/>
      <c r="K135" s="442"/>
      <c r="L135" s="442"/>
      <c r="M135" s="442"/>
      <c r="N135" s="442"/>
      <c r="O135" s="442"/>
      <c r="P135" s="442"/>
      <c r="Q135" s="442"/>
      <c r="R135" s="442"/>
      <c r="S135" s="442"/>
      <c r="T135" s="442"/>
      <c r="U135" s="442"/>
      <c r="V135" s="442"/>
      <c r="W135" s="442"/>
      <c r="X135" s="442"/>
      <c r="Y135" s="442"/>
      <c r="Z135" s="442"/>
      <c r="AA135" s="442"/>
      <c r="AB135" s="442"/>
      <c r="AC135" s="442"/>
      <c r="AD135" s="442"/>
      <c r="AE135" s="442"/>
      <c r="AF135" s="442"/>
      <c r="AG135" s="442"/>
      <c r="AH135" s="442"/>
      <c r="AI135" s="442"/>
      <c r="AJ135" s="442"/>
      <c r="AK135" s="442"/>
      <c r="AL135" s="442"/>
      <c r="AM135" s="442"/>
      <c r="AN135" s="442"/>
      <c r="AO135" s="442"/>
      <c r="AP135" s="442"/>
      <c r="AQ135" s="442"/>
      <c r="AR135" s="442"/>
      <c r="AS135" s="442"/>
      <c r="AT135" s="442"/>
      <c r="AV135" s="440">
        <f t="shared" ref="AV135:AV142" si="76">SUM(D135)</f>
        <v>0</v>
      </c>
      <c r="AW135" s="440">
        <f t="shared" ref="AW135:AW142" si="77">+E135</f>
        <v>0</v>
      </c>
      <c r="AX135" s="440">
        <f t="shared" ref="AX135:AX142" si="78">+SUM(G135:P135)</f>
        <v>0</v>
      </c>
      <c r="AY135" s="440">
        <f t="shared" ref="AY135:AY142" si="79">+SUM(Q135:S135)</f>
        <v>0</v>
      </c>
      <c r="AZ135" s="440">
        <f t="shared" ref="AZ135:AZ142" si="80">+SUM(T135:W135)</f>
        <v>0</v>
      </c>
      <c r="BA135" s="440">
        <f t="shared" ref="BA135:BA142" si="81">+SUM(X135:AC135)</f>
        <v>0</v>
      </c>
      <c r="BB135" s="440">
        <f t="shared" ref="BB135:BB142" si="82">+SUM(AD135:AH135)</f>
        <v>0</v>
      </c>
      <c r="BC135" s="440">
        <f t="shared" ref="BC135:BC142" si="83">+SUM(AJ135:AL135)</f>
        <v>0</v>
      </c>
      <c r="BD135" s="441">
        <f t="shared" ref="BD135:BD142" si="84">+SUM(AM135:AP135)</f>
        <v>0</v>
      </c>
      <c r="BE135" s="440">
        <f t="shared" ref="BE135:BE142" si="85">+SUM(AQ135:AT135)</f>
        <v>0</v>
      </c>
      <c r="BF135" s="54">
        <f t="shared" ref="BF135:BF142" si="86">SUM(AV135:BE135)</f>
        <v>0</v>
      </c>
    </row>
    <row r="136" spans="1:58" x14ac:dyDescent="0.25">
      <c r="A136" s="401">
        <f>+Mar!A136</f>
        <v>133</v>
      </c>
      <c r="B136" s="285" t="str">
        <f>+Mar!B136</f>
        <v>PORCENTAJE DE PERSONAS MORDIDAS CONTROLADAS</v>
      </c>
      <c r="C136" s="286" t="str">
        <f>+Mar!C136</f>
        <v>ZOONOSIS</v>
      </c>
      <c r="D136" s="442"/>
      <c r="E136" s="442"/>
      <c r="F136" s="442"/>
      <c r="G136" s="442"/>
      <c r="H136" s="442"/>
      <c r="I136" s="442"/>
      <c r="J136" s="442"/>
      <c r="K136" s="442"/>
      <c r="L136" s="442"/>
      <c r="M136" s="442"/>
      <c r="N136" s="442"/>
      <c r="O136" s="442"/>
      <c r="P136" s="442"/>
      <c r="Q136" s="442"/>
      <c r="R136" s="442"/>
      <c r="S136" s="442"/>
      <c r="T136" s="442"/>
      <c r="U136" s="442"/>
      <c r="V136" s="442"/>
      <c r="W136" s="442"/>
      <c r="X136" s="442"/>
      <c r="Y136" s="442"/>
      <c r="Z136" s="442"/>
      <c r="AA136" s="442"/>
      <c r="AB136" s="442"/>
      <c r="AC136" s="442"/>
      <c r="AD136" s="442"/>
      <c r="AE136" s="442"/>
      <c r="AF136" s="442"/>
      <c r="AG136" s="442"/>
      <c r="AH136" s="442"/>
      <c r="AI136" s="442"/>
      <c r="AJ136" s="442"/>
      <c r="AK136" s="442"/>
      <c r="AL136" s="442"/>
      <c r="AM136" s="442"/>
      <c r="AN136" s="442"/>
      <c r="AO136" s="442"/>
      <c r="AP136" s="442"/>
      <c r="AQ136" s="442"/>
      <c r="AR136" s="442"/>
      <c r="AS136" s="442"/>
      <c r="AT136" s="442"/>
      <c r="AV136" s="440">
        <f t="shared" si="76"/>
        <v>0</v>
      </c>
      <c r="AW136" s="440">
        <f t="shared" si="77"/>
        <v>0</v>
      </c>
      <c r="AX136" s="440">
        <f t="shared" si="78"/>
        <v>0</v>
      </c>
      <c r="AY136" s="440">
        <f t="shared" si="79"/>
        <v>0</v>
      </c>
      <c r="AZ136" s="440">
        <f t="shared" si="80"/>
        <v>0</v>
      </c>
      <c r="BA136" s="440">
        <f t="shared" si="81"/>
        <v>0</v>
      </c>
      <c r="BB136" s="440">
        <f t="shared" si="82"/>
        <v>0</v>
      </c>
      <c r="BC136" s="440">
        <f t="shared" si="83"/>
        <v>0</v>
      </c>
      <c r="BD136" s="441">
        <f t="shared" si="84"/>
        <v>0</v>
      </c>
      <c r="BE136" s="440">
        <f t="shared" si="85"/>
        <v>0</v>
      </c>
      <c r="BF136" s="54">
        <f t="shared" si="86"/>
        <v>0</v>
      </c>
    </row>
    <row r="137" spans="1:58" x14ac:dyDescent="0.25">
      <c r="A137" s="401">
        <f>+Mar!A137</f>
        <v>134</v>
      </c>
      <c r="B137" s="285" t="str">
        <f>+Mar!B137</f>
        <v xml:space="preserve">PORCENTAJE DE PERSONAS MORDIDAS QUE INICIAN TRATAMIENTO CON VACUNA ANTIRRABICA </v>
      </c>
      <c r="C137" s="286" t="str">
        <f>+Mar!C137</f>
        <v>ZOONOSIS</v>
      </c>
      <c r="D137" s="442"/>
      <c r="E137" s="442"/>
      <c r="F137" s="442"/>
      <c r="G137" s="442"/>
      <c r="H137" s="442"/>
      <c r="I137" s="442"/>
      <c r="J137" s="442"/>
      <c r="K137" s="442"/>
      <c r="L137" s="442"/>
      <c r="M137" s="442"/>
      <c r="N137" s="442"/>
      <c r="O137" s="442"/>
      <c r="P137" s="442"/>
      <c r="Q137" s="442"/>
      <c r="R137" s="442"/>
      <c r="S137" s="442"/>
      <c r="T137" s="442"/>
      <c r="U137" s="442"/>
      <c r="V137" s="442"/>
      <c r="W137" s="442"/>
      <c r="X137" s="442"/>
      <c r="Y137" s="442"/>
      <c r="Z137" s="442"/>
      <c r="AA137" s="442"/>
      <c r="AB137" s="442"/>
      <c r="AC137" s="442"/>
      <c r="AD137" s="442"/>
      <c r="AE137" s="442"/>
      <c r="AF137" s="442"/>
      <c r="AG137" s="442"/>
      <c r="AH137" s="442"/>
      <c r="AI137" s="442"/>
      <c r="AJ137" s="442"/>
      <c r="AK137" s="442"/>
      <c r="AL137" s="442"/>
      <c r="AM137" s="442"/>
      <c r="AN137" s="442"/>
      <c r="AO137" s="442"/>
      <c r="AP137" s="442"/>
      <c r="AQ137" s="442"/>
      <c r="AR137" s="442"/>
      <c r="AS137" s="442"/>
      <c r="AT137" s="442"/>
      <c r="AV137" s="440">
        <f t="shared" si="76"/>
        <v>0</v>
      </c>
      <c r="AW137" s="440">
        <f t="shared" si="77"/>
        <v>0</v>
      </c>
      <c r="AX137" s="440">
        <f t="shared" si="78"/>
        <v>0</v>
      </c>
      <c r="AY137" s="440">
        <f t="shared" si="79"/>
        <v>0</v>
      </c>
      <c r="AZ137" s="440">
        <f t="shared" si="80"/>
        <v>0</v>
      </c>
      <c r="BA137" s="440">
        <f t="shared" si="81"/>
        <v>0</v>
      </c>
      <c r="BB137" s="440">
        <f t="shared" si="82"/>
        <v>0</v>
      </c>
      <c r="BC137" s="440">
        <f t="shared" si="83"/>
        <v>0</v>
      </c>
      <c r="BD137" s="441">
        <f t="shared" si="84"/>
        <v>0</v>
      </c>
      <c r="BE137" s="440">
        <f t="shared" si="85"/>
        <v>0</v>
      </c>
      <c r="BF137" s="54">
        <f t="shared" si="86"/>
        <v>0</v>
      </c>
    </row>
    <row r="138" spans="1:58" x14ac:dyDescent="0.25">
      <c r="A138" s="401">
        <f>+Mar!A138</f>
        <v>135</v>
      </c>
      <c r="B138" s="285" t="str">
        <f>+Mar!B138</f>
        <v>PORCENTAJE DE MUESTRAS CANINAS REMITIDAS AL LABORATORIO</v>
      </c>
      <c r="C138" s="286" t="str">
        <f>+Mar!C138</f>
        <v>ZOONOSIS</v>
      </c>
      <c r="D138" s="442"/>
      <c r="E138" s="442"/>
      <c r="F138" s="442"/>
      <c r="G138" s="442"/>
      <c r="H138" s="442"/>
      <c r="I138" s="442"/>
      <c r="J138" s="442"/>
      <c r="K138" s="442"/>
      <c r="L138" s="442"/>
      <c r="M138" s="442"/>
      <c r="N138" s="442"/>
      <c r="O138" s="442"/>
      <c r="P138" s="442"/>
      <c r="Q138" s="442"/>
      <c r="R138" s="442"/>
      <c r="S138" s="442"/>
      <c r="T138" s="442"/>
      <c r="U138" s="442"/>
      <c r="V138" s="442"/>
      <c r="W138" s="442"/>
      <c r="X138" s="442"/>
      <c r="Y138" s="442"/>
      <c r="Z138" s="442"/>
      <c r="AA138" s="442"/>
      <c r="AB138" s="442"/>
      <c r="AC138" s="442"/>
      <c r="AD138" s="442"/>
      <c r="AE138" s="442"/>
      <c r="AF138" s="442"/>
      <c r="AG138" s="442"/>
      <c r="AH138" s="442"/>
      <c r="AI138" s="442"/>
      <c r="AJ138" s="442"/>
      <c r="AK138" s="442"/>
      <c r="AL138" s="442"/>
      <c r="AM138" s="442"/>
      <c r="AN138" s="442"/>
      <c r="AO138" s="442"/>
      <c r="AP138" s="442"/>
      <c r="AQ138" s="442"/>
      <c r="AR138" s="442"/>
      <c r="AS138" s="442"/>
      <c r="AT138" s="442"/>
      <c r="AV138" s="440">
        <f t="shared" si="76"/>
        <v>0</v>
      </c>
      <c r="AW138" s="440">
        <f t="shared" si="77"/>
        <v>0</v>
      </c>
      <c r="AX138" s="440">
        <f t="shared" si="78"/>
        <v>0</v>
      </c>
      <c r="AY138" s="440">
        <f t="shared" si="79"/>
        <v>0</v>
      </c>
      <c r="AZ138" s="440">
        <f t="shared" si="80"/>
        <v>0</v>
      </c>
      <c r="BA138" s="440">
        <f t="shared" si="81"/>
        <v>0</v>
      </c>
      <c r="BB138" s="440">
        <f t="shared" si="82"/>
        <v>0</v>
      </c>
      <c r="BC138" s="440">
        <f t="shared" si="83"/>
        <v>0</v>
      </c>
      <c r="BD138" s="441">
        <f t="shared" si="84"/>
        <v>0</v>
      </c>
      <c r="BE138" s="440">
        <f t="shared" si="85"/>
        <v>0</v>
      </c>
      <c r="BF138" s="54">
        <f t="shared" si="86"/>
        <v>0</v>
      </c>
    </row>
    <row r="139" spans="1:58" x14ac:dyDescent="0.25">
      <c r="A139" s="401">
        <f>+Mar!A139</f>
        <v>136</v>
      </c>
      <c r="B139" s="285" t="str">
        <f>+Mar!B139</f>
        <v>PORCENTAJE DE CANES VACUNADOS</v>
      </c>
      <c r="C139" s="286" t="str">
        <f>+Mar!C139</f>
        <v>ZOONOSIS</v>
      </c>
      <c r="D139" s="442"/>
      <c r="E139" s="442"/>
      <c r="F139" s="442"/>
      <c r="G139" s="442"/>
      <c r="H139" s="442"/>
      <c r="I139" s="442"/>
      <c r="J139" s="442"/>
      <c r="K139" s="442"/>
      <c r="L139" s="442"/>
      <c r="M139" s="442"/>
      <c r="N139" s="442"/>
      <c r="O139" s="442"/>
      <c r="P139" s="442"/>
      <c r="Q139" s="442"/>
      <c r="R139" s="442"/>
      <c r="S139" s="442"/>
      <c r="T139" s="442"/>
      <c r="U139" s="442"/>
      <c r="V139" s="442"/>
      <c r="W139" s="442"/>
      <c r="X139" s="442"/>
      <c r="Y139" s="442"/>
      <c r="Z139" s="442"/>
      <c r="AA139" s="442"/>
      <c r="AB139" s="442"/>
      <c r="AC139" s="442"/>
      <c r="AD139" s="442"/>
      <c r="AE139" s="442"/>
      <c r="AF139" s="442"/>
      <c r="AG139" s="442"/>
      <c r="AH139" s="442"/>
      <c r="AI139" s="442"/>
      <c r="AJ139" s="442"/>
      <c r="AK139" s="442"/>
      <c r="AL139" s="442"/>
      <c r="AM139" s="442"/>
      <c r="AN139" s="442"/>
      <c r="AO139" s="442"/>
      <c r="AP139" s="442"/>
      <c r="AQ139" s="442"/>
      <c r="AR139" s="442"/>
      <c r="AS139" s="442"/>
      <c r="AT139" s="442"/>
      <c r="AV139" s="440">
        <f t="shared" si="76"/>
        <v>0</v>
      </c>
      <c r="AW139" s="440">
        <f t="shared" si="77"/>
        <v>0</v>
      </c>
      <c r="AX139" s="440">
        <f t="shared" si="78"/>
        <v>0</v>
      </c>
      <c r="AY139" s="440">
        <f t="shared" si="79"/>
        <v>0</v>
      </c>
      <c r="AZ139" s="440">
        <f t="shared" si="80"/>
        <v>0</v>
      </c>
      <c r="BA139" s="440">
        <f t="shared" si="81"/>
        <v>0</v>
      </c>
      <c r="BB139" s="440">
        <f t="shared" si="82"/>
        <v>0</v>
      </c>
      <c r="BC139" s="440">
        <f t="shared" si="83"/>
        <v>0</v>
      </c>
      <c r="BD139" s="441">
        <f t="shared" si="84"/>
        <v>0</v>
      </c>
      <c r="BE139" s="440">
        <f t="shared" si="85"/>
        <v>0</v>
      </c>
      <c r="BF139" s="54">
        <f t="shared" si="86"/>
        <v>0</v>
      </c>
    </row>
    <row r="140" spans="1:58" x14ac:dyDescent="0.25">
      <c r="A140" s="401">
        <f>+Mar!A140</f>
        <v>137</v>
      </c>
      <c r="B140" s="285" t="str">
        <f>+Mar!B140</f>
        <v>PORCENTAJE DE MUESTRAS POSITIVAS DE MURCIELAGOS HEMATOFAGOS</v>
      </c>
      <c r="C140" s="286" t="str">
        <f>+Mar!C140</f>
        <v>ZOONOSIS</v>
      </c>
      <c r="D140" s="442"/>
      <c r="E140" s="442"/>
      <c r="F140" s="442"/>
      <c r="G140" s="442"/>
      <c r="H140" s="442"/>
      <c r="I140" s="442"/>
      <c r="J140" s="442"/>
      <c r="K140" s="442"/>
      <c r="L140" s="442"/>
      <c r="M140" s="442"/>
      <c r="N140" s="442"/>
      <c r="O140" s="442"/>
      <c r="P140" s="442"/>
      <c r="Q140" s="442"/>
      <c r="R140" s="442"/>
      <c r="S140" s="442"/>
      <c r="T140" s="442"/>
      <c r="U140" s="442"/>
      <c r="V140" s="442"/>
      <c r="W140" s="442"/>
      <c r="X140" s="442"/>
      <c r="Y140" s="442"/>
      <c r="Z140" s="442"/>
      <c r="AA140" s="442"/>
      <c r="AB140" s="442"/>
      <c r="AC140" s="442"/>
      <c r="AD140" s="442"/>
      <c r="AE140" s="442"/>
      <c r="AF140" s="442"/>
      <c r="AG140" s="442"/>
      <c r="AH140" s="442"/>
      <c r="AI140" s="442"/>
      <c r="AJ140" s="442"/>
      <c r="AK140" s="442"/>
      <c r="AL140" s="442"/>
      <c r="AM140" s="442"/>
      <c r="AN140" s="442"/>
      <c r="AO140" s="442"/>
      <c r="AP140" s="442"/>
      <c r="AQ140" s="442"/>
      <c r="AR140" s="442"/>
      <c r="AS140" s="442"/>
      <c r="AT140" s="442"/>
      <c r="AV140" s="440">
        <f t="shared" si="76"/>
        <v>0</v>
      </c>
      <c r="AW140" s="440">
        <f t="shared" si="77"/>
        <v>0</v>
      </c>
      <c r="AX140" s="440">
        <f t="shared" si="78"/>
        <v>0</v>
      </c>
      <c r="AY140" s="440">
        <f t="shared" si="79"/>
        <v>0</v>
      </c>
      <c r="AZ140" s="440">
        <f t="shared" si="80"/>
        <v>0</v>
      </c>
      <c r="BA140" s="440">
        <f t="shared" si="81"/>
        <v>0</v>
      </c>
      <c r="BB140" s="440">
        <f t="shared" si="82"/>
        <v>0</v>
      </c>
      <c r="BC140" s="440">
        <f t="shared" si="83"/>
        <v>0</v>
      </c>
      <c r="BD140" s="441">
        <f t="shared" si="84"/>
        <v>0</v>
      </c>
      <c r="BE140" s="440">
        <f t="shared" si="85"/>
        <v>0</v>
      </c>
      <c r="BF140" s="54">
        <f t="shared" si="86"/>
        <v>0</v>
      </c>
    </row>
    <row r="141" spans="1:58" x14ac:dyDescent="0.25">
      <c r="A141" s="401">
        <f>+Mar!A141</f>
        <v>138</v>
      </c>
      <c r="B141" s="285" t="str">
        <f>+Mar!B141</f>
        <v>PORCENTAJE DE ANIMAL MORDEDOR CONTROLADO</v>
      </c>
      <c r="C141" s="286" t="str">
        <f>+Mar!C141</f>
        <v>ZOONOSIS</v>
      </c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  <c r="Q141" s="442"/>
      <c r="R141" s="442"/>
      <c r="S141" s="442"/>
      <c r="T141" s="442"/>
      <c r="U141" s="442"/>
      <c r="V141" s="442"/>
      <c r="W141" s="442"/>
      <c r="X141" s="442"/>
      <c r="Y141" s="442"/>
      <c r="Z141" s="442"/>
      <c r="AA141" s="442"/>
      <c r="AB141" s="442"/>
      <c r="AC141" s="442"/>
      <c r="AD141" s="442"/>
      <c r="AE141" s="442"/>
      <c r="AF141" s="442"/>
      <c r="AG141" s="442"/>
      <c r="AH141" s="442"/>
      <c r="AI141" s="442"/>
      <c r="AJ141" s="442"/>
      <c r="AK141" s="442"/>
      <c r="AL141" s="442"/>
      <c r="AM141" s="442"/>
      <c r="AN141" s="442"/>
      <c r="AO141" s="442"/>
      <c r="AP141" s="442"/>
      <c r="AQ141" s="442"/>
      <c r="AR141" s="442"/>
      <c r="AS141" s="442"/>
      <c r="AT141" s="442"/>
      <c r="AV141" s="440">
        <f t="shared" si="76"/>
        <v>0</v>
      </c>
      <c r="AW141" s="440">
        <f t="shared" si="77"/>
        <v>0</v>
      </c>
      <c r="AX141" s="440">
        <f t="shared" si="78"/>
        <v>0</v>
      </c>
      <c r="AY141" s="440">
        <f t="shared" si="79"/>
        <v>0</v>
      </c>
      <c r="AZ141" s="440">
        <f t="shared" si="80"/>
        <v>0</v>
      </c>
      <c r="BA141" s="440">
        <f t="shared" si="81"/>
        <v>0</v>
      </c>
      <c r="BB141" s="440">
        <f t="shared" si="82"/>
        <v>0</v>
      </c>
      <c r="BC141" s="440">
        <f t="shared" si="83"/>
        <v>0</v>
      </c>
      <c r="BD141" s="441">
        <f t="shared" si="84"/>
        <v>0</v>
      </c>
      <c r="BE141" s="440">
        <f t="shared" si="85"/>
        <v>0</v>
      </c>
      <c r="BF141" s="54">
        <f t="shared" si="86"/>
        <v>0</v>
      </c>
    </row>
    <row r="142" spans="1:58" x14ac:dyDescent="0.25">
      <c r="A142" s="401">
        <f>+Mar!A142</f>
        <v>139</v>
      </c>
      <c r="B142" s="285" t="str">
        <f>+Mar!B142</f>
        <v>PORCENTAJE DE CASOS DE RABIA CANINA</v>
      </c>
      <c r="C142" s="286" t="str">
        <f>+Mar!C142</f>
        <v>ZOONOSIS</v>
      </c>
      <c r="D142" s="442"/>
      <c r="E142" s="442"/>
      <c r="F142" s="442"/>
      <c r="G142" s="442"/>
      <c r="H142" s="442"/>
      <c r="I142" s="442"/>
      <c r="J142" s="442"/>
      <c r="K142" s="442"/>
      <c r="L142" s="442"/>
      <c r="M142" s="442"/>
      <c r="N142" s="442"/>
      <c r="O142" s="442"/>
      <c r="P142" s="442"/>
      <c r="Q142" s="442"/>
      <c r="R142" s="442"/>
      <c r="S142" s="442"/>
      <c r="T142" s="442"/>
      <c r="U142" s="442"/>
      <c r="V142" s="442"/>
      <c r="W142" s="442"/>
      <c r="X142" s="442"/>
      <c r="Y142" s="442"/>
      <c r="Z142" s="442"/>
      <c r="AA142" s="442"/>
      <c r="AB142" s="442"/>
      <c r="AC142" s="442"/>
      <c r="AD142" s="442"/>
      <c r="AE142" s="442"/>
      <c r="AF142" s="442"/>
      <c r="AG142" s="442"/>
      <c r="AH142" s="442"/>
      <c r="AI142" s="442"/>
      <c r="AJ142" s="442"/>
      <c r="AK142" s="442"/>
      <c r="AL142" s="442"/>
      <c r="AM142" s="442"/>
      <c r="AN142" s="442"/>
      <c r="AO142" s="442"/>
      <c r="AP142" s="442"/>
      <c r="AQ142" s="442"/>
      <c r="AR142" s="442"/>
      <c r="AS142" s="442"/>
      <c r="AT142" s="442"/>
      <c r="AV142" s="440">
        <f t="shared" si="76"/>
        <v>0</v>
      </c>
      <c r="AW142" s="440">
        <f t="shared" si="77"/>
        <v>0</v>
      </c>
      <c r="AX142" s="440">
        <f t="shared" si="78"/>
        <v>0</v>
      </c>
      <c r="AY142" s="440">
        <f t="shared" si="79"/>
        <v>0</v>
      </c>
      <c r="AZ142" s="440">
        <f t="shared" si="80"/>
        <v>0</v>
      </c>
      <c r="BA142" s="440">
        <f t="shared" si="81"/>
        <v>0</v>
      </c>
      <c r="BB142" s="440">
        <f t="shared" si="82"/>
        <v>0</v>
      </c>
      <c r="BC142" s="440">
        <f t="shared" si="83"/>
        <v>0</v>
      </c>
      <c r="BD142" s="441">
        <f t="shared" si="84"/>
        <v>0</v>
      </c>
      <c r="BE142" s="440">
        <f t="shared" si="85"/>
        <v>0</v>
      </c>
      <c r="BF142" s="54">
        <f t="shared" si="86"/>
        <v>0</v>
      </c>
    </row>
  </sheetData>
  <sheetProtection selectLockedCells="1"/>
  <autoFilter ref="A3:BS142" xr:uid="{00000000-0001-0000-0500-000000000000}"/>
  <conditionalFormatting sqref="A3:AT3">
    <cfRule type="expression" dxfId="10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S142"/>
  <sheetViews>
    <sheetView showGridLines="0" zoomScale="80" zoomScaleNormal="80" workbookViewId="0">
      <pane xSplit="3" ySplit="3" topLeftCell="D4" activePane="bottomRight" state="frozen"/>
      <selection activeCell="E15" sqref="E15"/>
      <selection pane="topRight" activeCell="E15" sqref="E15"/>
      <selection pane="bottomLeft" activeCell="E15" sqref="E15"/>
      <selection pane="bottomRight" activeCell="E15" sqref="E15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3.140625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9" width="15.5703125" customWidth="1"/>
    <col min="50" max="55" width="10.7109375" customWidth="1"/>
    <col min="56" max="56" width="13" customWidth="1"/>
    <col min="57" max="57" width="15.85546875" customWidth="1"/>
    <col min="58" max="58" width="13.85546875" customWidth="1"/>
    <col min="59" max="59" width="13" customWidth="1"/>
    <col min="60" max="60" width="13.7109375" style="30" customWidth="1"/>
    <col min="61" max="61" width="9.42578125" style="31" customWidth="1"/>
    <col min="62" max="62" width="10.28515625" customWidth="1"/>
    <col min="63" max="63" width="9.5703125" customWidth="1"/>
    <col min="64" max="64" width="9.28515625" customWidth="1"/>
    <col min="65" max="65" width="9.140625" customWidth="1"/>
    <col min="66" max="66" width="8.140625" customWidth="1"/>
    <col min="67" max="68" width="11.42578125" customWidth="1"/>
    <col min="69" max="78" width="7.42578125" customWidth="1"/>
  </cols>
  <sheetData>
    <row r="1" spans="1:71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1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3"/>
      <c r="BI2" s="34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pans="1:71" s="1" customFormat="1" ht="51.75" thickBot="1" x14ac:dyDescent="0.3">
      <c r="A3" s="45" t="s">
        <v>6</v>
      </c>
      <c r="B3" s="403" t="s">
        <v>58</v>
      </c>
      <c r="C3" s="42" t="s">
        <v>0</v>
      </c>
      <c r="D3" s="41" t="s">
        <v>18</v>
      </c>
      <c r="E3" s="41" t="s">
        <v>90</v>
      </c>
      <c r="F3" s="41" t="s">
        <v>736</v>
      </c>
      <c r="G3" s="41" t="s">
        <v>19</v>
      </c>
      <c r="H3" s="41" t="s">
        <v>20</v>
      </c>
      <c r="I3" s="41" t="s">
        <v>21</v>
      </c>
      <c r="J3" s="41" t="s">
        <v>22</v>
      </c>
      <c r="K3" s="41" t="s">
        <v>23</v>
      </c>
      <c r="L3" s="41" t="s">
        <v>24</v>
      </c>
      <c r="M3" s="41" t="s">
        <v>25</v>
      </c>
      <c r="N3" s="41" t="s">
        <v>26</v>
      </c>
      <c r="O3" s="41" t="s">
        <v>72</v>
      </c>
      <c r="P3" s="41" t="s">
        <v>91</v>
      </c>
      <c r="Q3" s="41" t="s">
        <v>31</v>
      </c>
      <c r="R3" s="41" t="s">
        <v>32</v>
      </c>
      <c r="S3" s="41" t="s">
        <v>33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44</v>
      </c>
      <c r="AB3" s="41" t="s">
        <v>45</v>
      </c>
      <c r="AC3" s="41" t="s">
        <v>46</v>
      </c>
      <c r="AD3" s="41" t="s">
        <v>47</v>
      </c>
      <c r="AE3" s="41" t="s">
        <v>48</v>
      </c>
      <c r="AF3" s="41" t="s">
        <v>49</v>
      </c>
      <c r="AG3" s="41" t="s">
        <v>50</v>
      </c>
      <c r="AH3" s="41" t="s">
        <v>51</v>
      </c>
      <c r="AI3" s="41" t="s">
        <v>770</v>
      </c>
      <c r="AJ3" s="41" t="s">
        <v>34</v>
      </c>
      <c r="AK3" s="41" t="s">
        <v>35</v>
      </c>
      <c r="AL3" s="41" t="s">
        <v>36</v>
      </c>
      <c r="AM3" s="41" t="s">
        <v>27</v>
      </c>
      <c r="AN3" s="41" t="s">
        <v>28</v>
      </c>
      <c r="AO3" s="41" t="s">
        <v>29</v>
      </c>
      <c r="AP3" s="41" t="s">
        <v>30</v>
      </c>
      <c r="AQ3" s="41" t="s">
        <v>3</v>
      </c>
      <c r="AR3" s="41" t="s">
        <v>4</v>
      </c>
      <c r="AS3" s="41" t="s">
        <v>5</v>
      </c>
      <c r="AT3" s="41" t="s">
        <v>17</v>
      </c>
      <c r="AU3"/>
      <c r="AV3" s="39" t="str">
        <f>Config!D16</f>
        <v>HOSPITAL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39" t="str">
        <f>Config!D15</f>
        <v>RED MOYOBAMBA</v>
      </c>
      <c r="BF3" s="40"/>
      <c r="BG3" s="1" t="s">
        <v>59</v>
      </c>
      <c r="BH3" s="25" t="s">
        <v>60</v>
      </c>
      <c r="BI3" s="26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  <c r="BN3" s="27"/>
    </row>
    <row r="4" spans="1:71" x14ac:dyDescent="0.25">
      <c r="A4" s="401">
        <f>+Abr!A4</f>
        <v>1</v>
      </c>
      <c r="B4" s="427" t="str">
        <f>+Abr!B4</f>
        <v>CASOS NUEVOS DE LEISHMANIASIS</v>
      </c>
      <c r="C4" s="428" t="str">
        <f>+Abr!C4</f>
        <v xml:space="preserve">METAXENICAS </v>
      </c>
      <c r="D4" s="429"/>
      <c r="E4" s="429"/>
      <c r="F4" s="429"/>
      <c r="G4" s="429"/>
      <c r="H4" s="429"/>
      <c r="I4" s="429"/>
      <c r="J4" s="429"/>
      <c r="K4" s="429"/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429"/>
      <c r="W4" s="429"/>
      <c r="X4" s="429"/>
      <c r="Y4" s="429"/>
      <c r="Z4" s="429"/>
      <c r="AA4" s="429"/>
      <c r="AB4" s="429"/>
      <c r="AC4" s="429"/>
      <c r="AD4" s="429"/>
      <c r="AE4" s="429"/>
      <c r="AF4" s="429"/>
      <c r="AG4" s="429"/>
      <c r="AH4" s="429"/>
      <c r="AI4" s="429"/>
      <c r="AJ4" s="429"/>
      <c r="AK4" s="429"/>
      <c r="AL4" s="429"/>
      <c r="AM4" s="429"/>
      <c r="AN4" s="429"/>
      <c r="AO4" s="429"/>
      <c r="AP4" s="429"/>
      <c r="AQ4" s="429"/>
      <c r="AR4" s="429"/>
      <c r="AS4" s="429"/>
      <c r="AT4" s="429"/>
      <c r="AV4" s="37">
        <f>SUM(D4)</f>
        <v>0</v>
      </c>
      <c r="AW4" s="37">
        <f>+SUM(G4:P4)</f>
        <v>0</v>
      </c>
      <c r="AX4" s="37">
        <f>+SUM(Q4:S4)</f>
        <v>0</v>
      </c>
      <c r="AY4" s="37">
        <f t="shared" ref="AY4" si="0">+SUM(T4:W4)</f>
        <v>0</v>
      </c>
      <c r="AZ4" s="37">
        <f t="shared" ref="AZ4" si="1">+SUM(X4:AC4)</f>
        <v>0</v>
      </c>
      <c r="BA4" s="37">
        <f t="shared" ref="BA4" si="2">+SUM(AD4:AH4)</f>
        <v>0</v>
      </c>
      <c r="BB4" s="37">
        <f t="shared" ref="BB4" si="3">+SUM(AJ4:AL4)</f>
        <v>0</v>
      </c>
      <c r="BC4" s="37">
        <f t="shared" ref="BC4" si="4">+SUM(AM4:AP4)</f>
        <v>0</v>
      </c>
      <c r="BD4" s="38">
        <f t="shared" ref="BD4" si="5">+SUM(AQ4:AT4)</f>
        <v>0</v>
      </c>
      <c r="BE4" s="37">
        <f>SUM(AV4:BD4)</f>
        <v>0</v>
      </c>
      <c r="BF4" s="54"/>
    </row>
    <row r="5" spans="1:71" x14ac:dyDescent="0.25">
      <c r="A5" s="401">
        <f>+Abr!A5</f>
        <v>2</v>
      </c>
      <c r="B5" s="427" t="str">
        <f>+Abr!B5</f>
        <v>CASOS DE LEISHMANIASIS CON TRATAMIENTO COMPLETO</v>
      </c>
      <c r="C5" s="428" t="str">
        <f>+Abr!C5</f>
        <v xml:space="preserve">METAXENICAS </v>
      </c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29"/>
      <c r="Q5" s="429"/>
      <c r="R5" s="429"/>
      <c r="S5" s="429"/>
      <c r="T5" s="429"/>
      <c r="U5" s="429"/>
      <c r="V5" s="429"/>
      <c r="W5" s="429"/>
      <c r="X5" s="429"/>
      <c r="Y5" s="429"/>
      <c r="Z5" s="429"/>
      <c r="AA5" s="429"/>
      <c r="AB5" s="429"/>
      <c r="AC5" s="429"/>
      <c r="AD5" s="429"/>
      <c r="AE5" s="429"/>
      <c r="AF5" s="429"/>
      <c r="AG5" s="429"/>
      <c r="AH5" s="429"/>
      <c r="AI5" s="429"/>
      <c r="AJ5" s="429"/>
      <c r="AK5" s="429"/>
      <c r="AL5" s="429"/>
      <c r="AM5" s="429"/>
      <c r="AN5" s="429"/>
      <c r="AO5" s="429"/>
      <c r="AP5" s="429"/>
      <c r="AQ5" s="429"/>
      <c r="AR5" s="429"/>
      <c r="AS5" s="429"/>
      <c r="AT5" s="429"/>
      <c r="AV5" s="37">
        <f t="shared" ref="AV5:AV31" si="6">SUM(D5)</f>
        <v>0</v>
      </c>
      <c r="AW5" s="37">
        <f t="shared" ref="AW5:AW31" si="7">+SUM(G5:P5)</f>
        <v>0</v>
      </c>
      <c r="AX5" s="37">
        <f t="shared" ref="AX5:AX31" si="8">+SUM(Q5:S5)</f>
        <v>0</v>
      </c>
      <c r="AY5" s="37">
        <f t="shared" ref="AY5:AY31" si="9">+SUM(T5:W5)</f>
        <v>0</v>
      </c>
      <c r="AZ5" s="37">
        <f t="shared" ref="AZ5:AZ31" si="10">+SUM(X5:AC5)</f>
        <v>0</v>
      </c>
      <c r="BA5" s="37">
        <f t="shared" ref="BA5:BA31" si="11">+SUM(AD5:AH5)</f>
        <v>0</v>
      </c>
      <c r="BB5" s="37">
        <f t="shared" ref="BB5:BB31" si="12">+SUM(AJ5:AL5)</f>
        <v>0</v>
      </c>
      <c r="BC5" s="37">
        <f t="shared" ref="BC5:BC31" si="13">+SUM(AM5:AP5)</f>
        <v>0</v>
      </c>
      <c r="BD5" s="38">
        <f t="shared" ref="BD5:BD31" si="14">+SUM(AQ5:AT5)</f>
        <v>0</v>
      </c>
      <c r="BE5" s="37">
        <f t="shared" ref="BE5:BE31" si="15">SUM(AV5:BD5)</f>
        <v>0</v>
      </c>
      <c r="BF5" s="54"/>
    </row>
    <row r="6" spans="1:71" ht="30" x14ac:dyDescent="0.25">
      <c r="A6" s="401">
        <f>+Abr!A6</f>
        <v>3</v>
      </c>
      <c r="B6" s="427" t="str">
        <f>+Abr!B6</f>
        <v>VIVIENDA VIGILANCIA DE AEDES AEGYPTI, VECTOR DEL DENGUE Y LA FIEBRE AMARILLA (ENCUESTA ENTOMOLOGICA)</v>
      </c>
      <c r="C6" s="428" t="str">
        <f>+Abr!C6</f>
        <v xml:space="preserve">METAXENICAS </v>
      </c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V6" s="37">
        <f t="shared" si="6"/>
        <v>0</v>
      </c>
      <c r="AW6" s="37">
        <f t="shared" si="7"/>
        <v>0</v>
      </c>
      <c r="AX6" s="37">
        <f t="shared" si="8"/>
        <v>0</v>
      </c>
      <c r="AY6" s="37">
        <f t="shared" si="9"/>
        <v>0</v>
      </c>
      <c r="AZ6" s="37">
        <f t="shared" si="10"/>
        <v>0</v>
      </c>
      <c r="BA6" s="37">
        <f t="shared" si="11"/>
        <v>0</v>
      </c>
      <c r="BB6" s="37">
        <f t="shared" si="12"/>
        <v>0</v>
      </c>
      <c r="BC6" s="37">
        <f t="shared" si="13"/>
        <v>0</v>
      </c>
      <c r="BD6" s="38">
        <f t="shared" si="14"/>
        <v>0</v>
      </c>
      <c r="BE6" s="37">
        <f t="shared" si="15"/>
        <v>0</v>
      </c>
      <c r="BF6" s="54"/>
    </row>
    <row r="7" spans="1:71" x14ac:dyDescent="0.25">
      <c r="A7" s="401">
        <f>+Abr!A7</f>
        <v>4</v>
      </c>
      <c r="B7" s="427" t="str">
        <f>+Abr!B7</f>
        <v>VIVIENDAS PROTEGIDAS CON  CONTROL FOCAL DEL VECTOR DEL DENGUE EN LOCALIDADES PRIORIZADAS</v>
      </c>
      <c r="C7" s="428" t="str">
        <f>+Abr!C7</f>
        <v xml:space="preserve">METAXENICAS </v>
      </c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429"/>
      <c r="AI7" s="429"/>
      <c r="AJ7" s="429"/>
      <c r="AK7" s="429"/>
      <c r="AL7" s="429"/>
      <c r="AM7" s="429"/>
      <c r="AN7" s="429"/>
      <c r="AO7" s="429"/>
      <c r="AP7" s="429"/>
      <c r="AQ7" s="429"/>
      <c r="AR7" s="429"/>
      <c r="AS7" s="429"/>
      <c r="AT7" s="429"/>
      <c r="AV7" s="37">
        <f t="shared" si="6"/>
        <v>0</v>
      </c>
      <c r="AW7" s="37">
        <f t="shared" si="7"/>
        <v>0</v>
      </c>
      <c r="AX7" s="37">
        <f t="shared" si="8"/>
        <v>0</v>
      </c>
      <c r="AY7" s="37">
        <f t="shared" si="9"/>
        <v>0</v>
      </c>
      <c r="AZ7" s="37">
        <f t="shared" si="10"/>
        <v>0</v>
      </c>
      <c r="BA7" s="37">
        <f t="shared" si="11"/>
        <v>0</v>
      </c>
      <c r="BB7" s="37">
        <f t="shared" si="12"/>
        <v>0</v>
      </c>
      <c r="BC7" s="37">
        <f t="shared" si="13"/>
        <v>0</v>
      </c>
      <c r="BD7" s="38">
        <f t="shared" si="14"/>
        <v>0</v>
      </c>
      <c r="BE7" s="37">
        <f t="shared" si="15"/>
        <v>0</v>
      </c>
      <c r="BF7" s="54"/>
    </row>
    <row r="8" spans="1:71" x14ac:dyDescent="0.25">
      <c r="A8" s="401">
        <f>+Abr!A8</f>
        <v>5</v>
      </c>
      <c r="B8" s="427" t="s">
        <v>776</v>
      </c>
      <c r="C8" s="428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429"/>
      <c r="AI8" s="429"/>
      <c r="AJ8" s="429"/>
      <c r="AK8" s="429"/>
      <c r="AL8" s="429"/>
      <c r="AM8" s="429"/>
      <c r="AN8" s="429"/>
      <c r="AO8" s="429"/>
      <c r="AP8" s="429"/>
      <c r="AQ8" s="429"/>
      <c r="AR8" s="429"/>
      <c r="AS8" s="429"/>
      <c r="AT8" s="429"/>
      <c r="AV8" s="37"/>
      <c r="AW8" s="37"/>
      <c r="AX8" s="37"/>
      <c r="AY8" s="37"/>
      <c r="AZ8" s="37"/>
      <c r="BA8" s="37"/>
      <c r="BB8" s="37"/>
      <c r="BC8" s="37"/>
      <c r="BD8" s="38"/>
      <c r="BE8" s="37"/>
      <c r="BF8" s="54"/>
    </row>
    <row r="9" spans="1:71" x14ac:dyDescent="0.25">
      <c r="A9" s="401">
        <f>+Abr!A9</f>
        <v>6</v>
      </c>
      <c r="B9" s="427" t="str">
        <f>+Abr!B9</f>
        <v xml:space="preserve">ATENCIONES 15 A MAS </v>
      </c>
      <c r="C9" s="428" t="str">
        <f>+Abr!C9</f>
        <v>TBC</v>
      </c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  <c r="AB9" s="429"/>
      <c r="AC9" s="429"/>
      <c r="AD9" s="429"/>
      <c r="AE9" s="429"/>
      <c r="AF9" s="429"/>
      <c r="AG9" s="429"/>
      <c r="AH9" s="429"/>
      <c r="AI9" s="429"/>
      <c r="AJ9" s="429"/>
      <c r="AK9" s="429"/>
      <c r="AL9" s="429"/>
      <c r="AM9" s="429"/>
      <c r="AN9" s="429"/>
      <c r="AO9" s="429"/>
      <c r="AP9" s="429"/>
      <c r="AQ9" s="429"/>
      <c r="AR9" s="429"/>
      <c r="AS9" s="429"/>
      <c r="AT9" s="429"/>
      <c r="AV9" s="37">
        <f t="shared" si="6"/>
        <v>0</v>
      </c>
      <c r="AW9" s="37">
        <f t="shared" si="7"/>
        <v>0</v>
      </c>
      <c r="AX9" s="37">
        <f t="shared" si="8"/>
        <v>0</v>
      </c>
      <c r="AY9" s="37">
        <f t="shared" si="9"/>
        <v>0</v>
      </c>
      <c r="AZ9" s="37">
        <f t="shared" si="10"/>
        <v>0</v>
      </c>
      <c r="BA9" s="37">
        <f t="shared" si="11"/>
        <v>0</v>
      </c>
      <c r="BB9" s="37">
        <f t="shared" si="12"/>
        <v>0</v>
      </c>
      <c r="BC9" s="37">
        <f t="shared" si="13"/>
        <v>0</v>
      </c>
      <c r="BD9" s="38">
        <f t="shared" si="14"/>
        <v>0</v>
      </c>
      <c r="BE9" s="37">
        <f t="shared" si="15"/>
        <v>0</v>
      </c>
      <c r="BF9" s="54"/>
    </row>
    <row r="10" spans="1:71" x14ac:dyDescent="0.25">
      <c r="A10" s="401">
        <f>+Abr!A10</f>
        <v>7</v>
      </c>
      <c r="B10" s="427" t="str">
        <f>+Abr!B10</f>
        <v>SINTOMATICOS RESPIRATORIOS IDENTIFICADOS</v>
      </c>
      <c r="C10" s="428" t="str">
        <f>+Abr!C10</f>
        <v>TBC</v>
      </c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29"/>
      <c r="AM10" s="429"/>
      <c r="AN10" s="429"/>
      <c r="AO10" s="429"/>
      <c r="AP10" s="429"/>
      <c r="AQ10" s="429"/>
      <c r="AR10" s="429"/>
      <c r="AS10" s="429"/>
      <c r="AT10" s="429"/>
      <c r="AV10" s="37">
        <f t="shared" si="6"/>
        <v>0</v>
      </c>
      <c r="AW10" s="37">
        <f t="shared" si="7"/>
        <v>0</v>
      </c>
      <c r="AX10" s="37">
        <f t="shared" si="8"/>
        <v>0</v>
      </c>
      <c r="AY10" s="37">
        <f t="shared" si="9"/>
        <v>0</v>
      </c>
      <c r="AZ10" s="37">
        <f t="shared" si="10"/>
        <v>0</v>
      </c>
      <c r="BA10" s="37">
        <f t="shared" si="11"/>
        <v>0</v>
      </c>
      <c r="BB10" s="37">
        <f t="shared" si="12"/>
        <v>0</v>
      </c>
      <c r="BC10" s="37">
        <f t="shared" si="13"/>
        <v>0</v>
      </c>
      <c r="BD10" s="38">
        <f t="shared" si="14"/>
        <v>0</v>
      </c>
      <c r="BE10" s="37">
        <f t="shared" si="15"/>
        <v>0</v>
      </c>
      <c r="BF10" s="54"/>
    </row>
    <row r="11" spans="1:71" x14ac:dyDescent="0.25">
      <c r="A11" s="401">
        <f>+Abr!A11</f>
        <v>8</v>
      </c>
      <c r="B11" s="427" t="str">
        <f>+Abr!B11</f>
        <v>CONTACTOS CENSADOS DE TBC</v>
      </c>
      <c r="C11" s="428" t="str">
        <f>+Abr!C11</f>
        <v>TBC</v>
      </c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429"/>
      <c r="AA11" s="429"/>
      <c r="AB11" s="429"/>
      <c r="AC11" s="429"/>
      <c r="AD11" s="429"/>
      <c r="AE11" s="429"/>
      <c r="AF11" s="429"/>
      <c r="AG11" s="429"/>
      <c r="AH11" s="429"/>
      <c r="AI11" s="429"/>
      <c r="AJ11" s="429"/>
      <c r="AK11" s="429"/>
      <c r="AL11" s="429"/>
      <c r="AM11" s="429"/>
      <c r="AN11" s="429"/>
      <c r="AO11" s="429"/>
      <c r="AP11" s="429"/>
      <c r="AQ11" s="429"/>
      <c r="AR11" s="429"/>
      <c r="AS11" s="429"/>
      <c r="AT11" s="429"/>
      <c r="AV11" s="37">
        <f t="shared" si="6"/>
        <v>0</v>
      </c>
      <c r="AW11" s="37">
        <f t="shared" si="7"/>
        <v>0</v>
      </c>
      <c r="AX11" s="37">
        <f t="shared" si="8"/>
        <v>0</v>
      </c>
      <c r="AY11" s="37">
        <f t="shared" si="9"/>
        <v>0</v>
      </c>
      <c r="AZ11" s="37">
        <f t="shared" si="10"/>
        <v>0</v>
      </c>
      <c r="BA11" s="37">
        <f t="shared" si="11"/>
        <v>0</v>
      </c>
      <c r="BB11" s="37">
        <f t="shared" si="12"/>
        <v>0</v>
      </c>
      <c r="BC11" s="37">
        <f t="shared" si="13"/>
        <v>0</v>
      </c>
      <c r="BD11" s="38">
        <f t="shared" si="14"/>
        <v>0</v>
      </c>
      <c r="BE11" s="37">
        <f t="shared" si="15"/>
        <v>0</v>
      </c>
      <c r="BF11" s="54"/>
    </row>
    <row r="12" spans="1:71" x14ac:dyDescent="0.25">
      <c r="A12" s="401">
        <f>+Abr!A12</f>
        <v>9</v>
      </c>
      <c r="B12" s="427" t="str">
        <f>+Abr!B12</f>
        <v>CONTACTOS EXAMINADOS DE TBC</v>
      </c>
      <c r="C12" s="428" t="str">
        <f>+Abr!C12</f>
        <v>TBC</v>
      </c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29"/>
      <c r="AM12" s="429"/>
      <c r="AN12" s="429"/>
      <c r="AO12" s="429"/>
      <c r="AP12" s="429"/>
      <c r="AQ12" s="429"/>
      <c r="AR12" s="429"/>
      <c r="AS12" s="429"/>
      <c r="AT12" s="429"/>
      <c r="AV12" s="37">
        <f t="shared" si="6"/>
        <v>0</v>
      </c>
      <c r="AW12" s="37">
        <f t="shared" si="7"/>
        <v>0</v>
      </c>
      <c r="AX12" s="37">
        <f t="shared" si="8"/>
        <v>0</v>
      </c>
      <c r="AY12" s="37">
        <f t="shared" si="9"/>
        <v>0</v>
      </c>
      <c r="AZ12" s="37">
        <f t="shared" si="10"/>
        <v>0</v>
      </c>
      <c r="BA12" s="37">
        <f t="shared" si="11"/>
        <v>0</v>
      </c>
      <c r="BB12" s="37">
        <f t="shared" si="12"/>
        <v>0</v>
      </c>
      <c r="BC12" s="37">
        <f t="shared" si="13"/>
        <v>0</v>
      </c>
      <c r="BD12" s="38">
        <f t="shared" si="14"/>
        <v>0</v>
      </c>
      <c r="BE12" s="37">
        <f t="shared" si="15"/>
        <v>0</v>
      </c>
      <c r="BF12" s="54"/>
    </row>
    <row r="13" spans="1:71" x14ac:dyDescent="0.25">
      <c r="A13" s="401">
        <f>+Abr!A13</f>
        <v>10</v>
      </c>
      <c r="B13" s="427" t="str">
        <f>+Abr!B13</f>
        <v>CASOS DE TBC TAMIZADOS PARA VIH</v>
      </c>
      <c r="C13" s="428" t="str">
        <f>+Abr!C13</f>
        <v>TBC</v>
      </c>
      <c r="D13" s="429"/>
      <c r="E13" s="429"/>
      <c r="F13" s="429"/>
      <c r="G13" s="429"/>
      <c r="H13" s="429"/>
      <c r="I13" s="429"/>
      <c r="J13" s="429"/>
      <c r="K13" s="429"/>
      <c r="L13" s="429"/>
      <c r="M13" s="429"/>
      <c r="N13" s="429"/>
      <c r="O13" s="429"/>
      <c r="P13" s="429"/>
      <c r="Q13" s="429"/>
      <c r="R13" s="429"/>
      <c r="S13" s="429"/>
      <c r="T13" s="429"/>
      <c r="U13" s="429"/>
      <c r="V13" s="429"/>
      <c r="W13" s="429"/>
      <c r="X13" s="429"/>
      <c r="Y13" s="429"/>
      <c r="Z13" s="429"/>
      <c r="AA13" s="429"/>
      <c r="AB13" s="429"/>
      <c r="AC13" s="429"/>
      <c r="AD13" s="429"/>
      <c r="AE13" s="429"/>
      <c r="AF13" s="429"/>
      <c r="AG13" s="429"/>
      <c r="AH13" s="429"/>
      <c r="AI13" s="429"/>
      <c r="AJ13" s="429"/>
      <c r="AK13" s="429"/>
      <c r="AL13" s="429"/>
      <c r="AM13" s="429"/>
      <c r="AN13" s="429"/>
      <c r="AO13" s="429"/>
      <c r="AP13" s="429"/>
      <c r="AQ13" s="429"/>
      <c r="AR13" s="429"/>
      <c r="AS13" s="429"/>
      <c r="AT13" s="429"/>
      <c r="AV13" s="37">
        <f t="shared" si="6"/>
        <v>0</v>
      </c>
      <c r="AW13" s="37">
        <f t="shared" si="7"/>
        <v>0</v>
      </c>
      <c r="AX13" s="37">
        <f t="shared" si="8"/>
        <v>0</v>
      </c>
      <c r="AY13" s="37">
        <f t="shared" si="9"/>
        <v>0</v>
      </c>
      <c r="AZ13" s="37">
        <f t="shared" si="10"/>
        <v>0</v>
      </c>
      <c r="BA13" s="37">
        <f t="shared" si="11"/>
        <v>0</v>
      </c>
      <c r="BB13" s="37">
        <f t="shared" si="12"/>
        <v>0</v>
      </c>
      <c r="BC13" s="37">
        <f t="shared" si="13"/>
        <v>0</v>
      </c>
      <c r="BD13" s="38">
        <f t="shared" si="14"/>
        <v>0</v>
      </c>
      <c r="BE13" s="37">
        <f t="shared" si="15"/>
        <v>0</v>
      </c>
      <c r="BF13" s="54"/>
    </row>
    <row r="14" spans="1:71" x14ac:dyDescent="0.25">
      <c r="A14" s="401">
        <f>+Abr!A14</f>
        <v>11</v>
      </c>
      <c r="B14" s="427" t="str">
        <f>+Abr!B14</f>
        <v>CASOS DE TBC POSITIVOS</v>
      </c>
      <c r="C14" s="428" t="str">
        <f>+Abr!C14</f>
        <v>TBC</v>
      </c>
      <c r="D14" s="429"/>
      <c r="E14" s="429"/>
      <c r="F14" s="429"/>
      <c r="G14" s="429"/>
      <c r="H14" s="429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29"/>
      <c r="AM14" s="429"/>
      <c r="AN14" s="429"/>
      <c r="AO14" s="429"/>
      <c r="AP14" s="429"/>
      <c r="AQ14" s="429"/>
      <c r="AR14" s="429"/>
      <c r="AS14" s="429"/>
      <c r="AT14" s="429"/>
      <c r="AV14" s="37">
        <f t="shared" si="6"/>
        <v>0</v>
      </c>
      <c r="AW14" s="37">
        <f t="shared" si="7"/>
        <v>0</v>
      </c>
      <c r="AX14" s="37">
        <f t="shared" si="8"/>
        <v>0</v>
      </c>
      <c r="AY14" s="37">
        <f t="shared" si="9"/>
        <v>0</v>
      </c>
      <c r="AZ14" s="37">
        <f t="shared" si="10"/>
        <v>0</v>
      </c>
      <c r="BA14" s="37">
        <f t="shared" si="11"/>
        <v>0</v>
      </c>
      <c r="BB14" s="37">
        <f t="shared" si="12"/>
        <v>0</v>
      </c>
      <c r="BC14" s="37">
        <f t="shared" si="13"/>
        <v>0</v>
      </c>
      <c r="BD14" s="38">
        <f t="shared" si="14"/>
        <v>0</v>
      </c>
      <c r="BE14" s="37">
        <f t="shared" si="15"/>
        <v>0</v>
      </c>
      <c r="BF14" s="54"/>
    </row>
    <row r="15" spans="1:71" x14ac:dyDescent="0.25">
      <c r="A15" s="401">
        <f>+Abr!A15</f>
        <v>12</v>
      </c>
      <c r="B15" s="427" t="str">
        <f>+Abr!B15</f>
        <v>ADULTOS Y JOVENES  QUE RECIBEN  CONSEJERIA  EN PREVENCION PARA TAMIZAJE  DE ITS Y VIH/SIDA</v>
      </c>
      <c r="C15" s="428" t="str">
        <f>+Abr!C15</f>
        <v>ITS VIH/SIDA</v>
      </c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429"/>
      <c r="Q15" s="429"/>
      <c r="R15" s="429"/>
      <c r="S15" s="429"/>
      <c r="T15" s="429"/>
      <c r="U15" s="429"/>
      <c r="V15" s="429"/>
      <c r="W15" s="429"/>
      <c r="X15" s="429"/>
      <c r="Y15" s="429"/>
      <c r="Z15" s="429"/>
      <c r="AA15" s="429"/>
      <c r="AB15" s="429"/>
      <c r="AC15" s="429"/>
      <c r="AD15" s="429"/>
      <c r="AE15" s="429"/>
      <c r="AF15" s="429"/>
      <c r="AG15" s="429"/>
      <c r="AH15" s="429"/>
      <c r="AI15" s="429"/>
      <c r="AJ15" s="429"/>
      <c r="AK15" s="429"/>
      <c r="AL15" s="429"/>
      <c r="AM15" s="429"/>
      <c r="AN15" s="429"/>
      <c r="AO15" s="429"/>
      <c r="AP15" s="429"/>
      <c r="AQ15" s="429"/>
      <c r="AR15" s="429"/>
      <c r="AS15" s="429"/>
      <c r="AT15" s="429"/>
      <c r="AV15" s="37">
        <f t="shared" si="6"/>
        <v>0</v>
      </c>
      <c r="AW15" s="37">
        <f t="shared" si="7"/>
        <v>0</v>
      </c>
      <c r="AX15" s="37">
        <f t="shared" si="8"/>
        <v>0</v>
      </c>
      <c r="AY15" s="37">
        <f t="shared" si="9"/>
        <v>0</v>
      </c>
      <c r="AZ15" s="37">
        <f t="shared" si="10"/>
        <v>0</v>
      </c>
      <c r="BA15" s="37">
        <f t="shared" si="11"/>
        <v>0</v>
      </c>
      <c r="BB15" s="37">
        <f t="shared" si="12"/>
        <v>0</v>
      </c>
      <c r="BC15" s="37">
        <f t="shared" si="13"/>
        <v>0</v>
      </c>
      <c r="BD15" s="38">
        <f t="shared" si="14"/>
        <v>0</v>
      </c>
      <c r="BE15" s="37">
        <f t="shared" si="15"/>
        <v>0</v>
      </c>
      <c r="BF15" s="54"/>
    </row>
    <row r="16" spans="1:71" x14ac:dyDescent="0.25">
      <c r="A16" s="401">
        <f>+Abr!A16</f>
        <v>13</v>
      </c>
      <c r="B16" s="427" t="str">
        <f>+Abr!B16</f>
        <v>ADULTOS Y JOVENES  QUE RECIBEN    TAMIZAJE  DE ITS Y VIH/SIDA</v>
      </c>
      <c r="C16" s="428" t="str">
        <f>+Abr!C16</f>
        <v>ITS VIH/SIDA</v>
      </c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29"/>
      <c r="AQ16" s="429"/>
      <c r="AR16" s="429"/>
      <c r="AS16" s="429"/>
      <c r="AT16" s="429"/>
      <c r="AV16" s="37">
        <f t="shared" si="6"/>
        <v>0</v>
      </c>
      <c r="AW16" s="37">
        <f t="shared" si="7"/>
        <v>0</v>
      </c>
      <c r="AX16" s="37">
        <f t="shared" si="8"/>
        <v>0</v>
      </c>
      <c r="AY16" s="37">
        <f t="shared" si="9"/>
        <v>0</v>
      </c>
      <c r="AZ16" s="37">
        <f t="shared" si="10"/>
        <v>0</v>
      </c>
      <c r="BA16" s="37">
        <f t="shared" si="11"/>
        <v>0</v>
      </c>
      <c r="BB16" s="37">
        <f t="shared" si="12"/>
        <v>0</v>
      </c>
      <c r="BC16" s="37">
        <f t="shared" si="13"/>
        <v>0</v>
      </c>
      <c r="BD16" s="38">
        <f t="shared" si="14"/>
        <v>0</v>
      </c>
      <c r="BE16" s="37">
        <f t="shared" si="15"/>
        <v>0</v>
      </c>
      <c r="BF16" s="54"/>
    </row>
    <row r="17" spans="1:58" x14ac:dyDescent="0.25">
      <c r="A17" s="401">
        <f>+Abr!A17</f>
        <v>14</v>
      </c>
      <c r="B17" s="427" t="str">
        <f>+Abr!B17</f>
        <v>GESTANTE REACTIVO A SIFILIS</v>
      </c>
      <c r="C17" s="428" t="str">
        <f>+Abr!C17</f>
        <v>ITS VIH/SIDA</v>
      </c>
      <c r="D17" s="429"/>
      <c r="E17" s="429"/>
      <c r="F17" s="429"/>
      <c r="G17" s="429"/>
      <c r="H17" s="429"/>
      <c r="I17" s="429"/>
      <c r="J17" s="429"/>
      <c r="K17" s="429"/>
      <c r="L17" s="429"/>
      <c r="M17" s="429"/>
      <c r="N17" s="429"/>
      <c r="O17" s="429"/>
      <c r="P17" s="429"/>
      <c r="Q17" s="429"/>
      <c r="R17" s="429"/>
      <c r="S17" s="429"/>
      <c r="T17" s="429"/>
      <c r="U17" s="429"/>
      <c r="V17" s="429"/>
      <c r="W17" s="429"/>
      <c r="X17" s="429"/>
      <c r="Y17" s="429"/>
      <c r="Z17" s="429"/>
      <c r="AA17" s="429"/>
      <c r="AB17" s="429"/>
      <c r="AC17" s="429"/>
      <c r="AD17" s="429"/>
      <c r="AE17" s="429"/>
      <c r="AF17" s="429"/>
      <c r="AG17" s="429"/>
      <c r="AH17" s="429"/>
      <c r="AI17" s="429"/>
      <c r="AJ17" s="429"/>
      <c r="AK17" s="429"/>
      <c r="AL17" s="429"/>
      <c r="AM17" s="429"/>
      <c r="AN17" s="429"/>
      <c r="AO17" s="429"/>
      <c r="AP17" s="429"/>
      <c r="AQ17" s="429"/>
      <c r="AR17" s="429"/>
      <c r="AS17" s="429"/>
      <c r="AT17" s="429"/>
      <c r="AV17" s="37">
        <f t="shared" si="6"/>
        <v>0</v>
      </c>
      <c r="AW17" s="37">
        <f t="shared" si="7"/>
        <v>0</v>
      </c>
      <c r="AX17" s="37">
        <f t="shared" si="8"/>
        <v>0</v>
      </c>
      <c r="AY17" s="37">
        <f t="shared" si="9"/>
        <v>0</v>
      </c>
      <c r="AZ17" s="37">
        <f t="shared" si="10"/>
        <v>0</v>
      </c>
      <c r="BA17" s="37">
        <f t="shared" si="11"/>
        <v>0</v>
      </c>
      <c r="BB17" s="37">
        <f t="shared" si="12"/>
        <v>0</v>
      </c>
      <c r="BC17" s="37">
        <f t="shared" si="13"/>
        <v>0</v>
      </c>
      <c r="BD17" s="38">
        <f t="shared" si="14"/>
        <v>0</v>
      </c>
      <c r="BE17" s="37">
        <f t="shared" si="15"/>
        <v>0</v>
      </c>
      <c r="BF17" s="54"/>
    </row>
    <row r="18" spans="1:58" x14ac:dyDescent="0.25">
      <c r="A18" s="401">
        <f>+Abr!A18</f>
        <v>15</v>
      </c>
      <c r="B18" s="427" t="str">
        <f>+Abr!B18</f>
        <v>GESTANTES REACTIVAS  A SIFILIS RECIBEN TRATAMIENTO COMPLETO</v>
      </c>
      <c r="C18" s="428" t="str">
        <f>+Abr!C18</f>
        <v>ITS VIH/SIDA</v>
      </c>
      <c r="D18" s="429"/>
      <c r="E18" s="429"/>
      <c r="F18" s="429"/>
      <c r="G18" s="429"/>
      <c r="H18" s="429"/>
      <c r="I18" s="429"/>
      <c r="J18" s="429"/>
      <c r="K18" s="429"/>
      <c r="L18" s="429"/>
      <c r="M18" s="429"/>
      <c r="N18" s="429"/>
      <c r="O18" s="429"/>
      <c r="P18" s="429"/>
      <c r="Q18" s="429"/>
      <c r="R18" s="429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29"/>
      <c r="AM18" s="429"/>
      <c r="AN18" s="429"/>
      <c r="AO18" s="429"/>
      <c r="AP18" s="429"/>
      <c r="AQ18" s="429"/>
      <c r="AR18" s="429"/>
      <c r="AS18" s="429"/>
      <c r="AT18" s="429"/>
      <c r="AV18" s="37">
        <f t="shared" si="6"/>
        <v>0</v>
      </c>
      <c r="AW18" s="37">
        <f t="shared" si="7"/>
        <v>0</v>
      </c>
      <c r="AX18" s="37">
        <f t="shared" si="8"/>
        <v>0</v>
      </c>
      <c r="AY18" s="37">
        <f t="shared" si="9"/>
        <v>0</v>
      </c>
      <c r="AZ18" s="37">
        <f t="shared" si="10"/>
        <v>0</v>
      </c>
      <c r="BA18" s="37">
        <f t="shared" si="11"/>
        <v>0</v>
      </c>
      <c r="BB18" s="37">
        <f t="shared" si="12"/>
        <v>0</v>
      </c>
      <c r="BC18" s="37">
        <f t="shared" si="13"/>
        <v>0</v>
      </c>
      <c r="BD18" s="38">
        <f t="shared" si="14"/>
        <v>0</v>
      </c>
      <c r="BE18" s="37">
        <f t="shared" si="15"/>
        <v>0</v>
      </c>
      <c r="BF18" s="54"/>
    </row>
    <row r="19" spans="1:58" x14ac:dyDescent="0.25">
      <c r="A19" s="401">
        <f>+Abr!A19</f>
        <v>16</v>
      </c>
      <c r="B19" s="427" t="str">
        <f>+Abr!B19</f>
        <v>CASOS  DE VIH-SIDA CONFIRMADOS</v>
      </c>
      <c r="C19" s="428" t="str">
        <f>+Abr!C19</f>
        <v>ITS VIH/SIDA</v>
      </c>
      <c r="D19" s="429"/>
      <c r="E19" s="429"/>
      <c r="F19" s="429"/>
      <c r="G19" s="429"/>
      <c r="H19" s="429"/>
      <c r="I19" s="429"/>
      <c r="J19" s="429"/>
      <c r="K19" s="429"/>
      <c r="L19" s="429"/>
      <c r="M19" s="429"/>
      <c r="N19" s="429"/>
      <c r="O19" s="429"/>
      <c r="P19" s="429"/>
      <c r="Q19" s="429"/>
      <c r="R19" s="429"/>
      <c r="S19" s="429"/>
      <c r="T19" s="429"/>
      <c r="U19" s="429"/>
      <c r="V19" s="429"/>
      <c r="W19" s="429"/>
      <c r="X19" s="429"/>
      <c r="Y19" s="429"/>
      <c r="Z19" s="429"/>
      <c r="AA19" s="429"/>
      <c r="AB19" s="429"/>
      <c r="AC19" s="429"/>
      <c r="AD19" s="429"/>
      <c r="AE19" s="429"/>
      <c r="AF19" s="429"/>
      <c r="AG19" s="429"/>
      <c r="AH19" s="429"/>
      <c r="AI19" s="429"/>
      <c r="AJ19" s="429"/>
      <c r="AK19" s="429"/>
      <c r="AL19" s="429"/>
      <c r="AM19" s="429"/>
      <c r="AN19" s="429"/>
      <c r="AO19" s="429"/>
      <c r="AP19" s="429"/>
      <c r="AQ19" s="429"/>
      <c r="AR19" s="429"/>
      <c r="AS19" s="429"/>
      <c r="AT19" s="429"/>
      <c r="AV19" s="37">
        <f t="shared" si="6"/>
        <v>0</v>
      </c>
      <c r="AW19" s="37">
        <f t="shared" si="7"/>
        <v>0</v>
      </c>
      <c r="AX19" s="37">
        <f t="shared" si="8"/>
        <v>0</v>
      </c>
      <c r="AY19" s="37">
        <f t="shared" si="9"/>
        <v>0</v>
      </c>
      <c r="AZ19" s="37">
        <f t="shared" si="10"/>
        <v>0</v>
      </c>
      <c r="BA19" s="37">
        <f t="shared" si="11"/>
        <v>0</v>
      </c>
      <c r="BB19" s="37">
        <f t="shared" si="12"/>
        <v>0</v>
      </c>
      <c r="BC19" s="37">
        <f t="shared" si="13"/>
        <v>0</v>
      </c>
      <c r="BD19" s="38">
        <f t="shared" si="14"/>
        <v>0</v>
      </c>
      <c r="BE19" s="37">
        <f t="shared" si="15"/>
        <v>0</v>
      </c>
      <c r="BF19" s="54"/>
    </row>
    <row r="20" spans="1:58" ht="45" x14ac:dyDescent="0.25">
      <c r="A20" s="401">
        <f>+Abr!A20</f>
        <v>17</v>
      </c>
      <c r="B20" s="427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428" t="str">
        <f>+Abr!C20</f>
        <v>PROMSA</v>
      </c>
      <c r="D20" s="429"/>
      <c r="E20" s="429"/>
      <c r="F20" s="429"/>
      <c r="G20" s="429"/>
      <c r="H20" s="429"/>
      <c r="I20" s="429"/>
      <c r="J20" s="429"/>
      <c r="K20" s="429"/>
      <c r="L20" s="429"/>
      <c r="M20" s="429"/>
      <c r="N20" s="429"/>
      <c r="O20" s="429"/>
      <c r="P20" s="429"/>
      <c r="Q20" s="429"/>
      <c r="R20" s="429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V20" s="37">
        <f t="shared" si="6"/>
        <v>0</v>
      </c>
      <c r="AW20" s="37">
        <f t="shared" si="7"/>
        <v>0</v>
      </c>
      <c r="AX20" s="37">
        <f t="shared" si="8"/>
        <v>0</v>
      </c>
      <c r="AY20" s="37">
        <f t="shared" si="9"/>
        <v>0</v>
      </c>
      <c r="AZ20" s="37">
        <f t="shared" si="10"/>
        <v>0</v>
      </c>
      <c r="BA20" s="37">
        <f t="shared" si="11"/>
        <v>0</v>
      </c>
      <c r="BB20" s="37">
        <f t="shared" si="12"/>
        <v>0</v>
      </c>
      <c r="BC20" s="37">
        <f t="shared" si="13"/>
        <v>0</v>
      </c>
      <c r="BD20" s="38">
        <f t="shared" si="14"/>
        <v>0</v>
      </c>
      <c r="BE20" s="37">
        <f t="shared" si="15"/>
        <v>0</v>
      </c>
      <c r="BF20" s="54"/>
    </row>
    <row r="21" spans="1:58" ht="30" x14ac:dyDescent="0.25">
      <c r="A21" s="401">
        <f>+Abr!A21</f>
        <v>18</v>
      </c>
      <c r="B21" s="427" t="str">
        <f>ACUMULADO!B21</f>
        <v xml:space="preserve">AGENTES COMUNITARIOS DE SALUD CAPACITADOS REALIZAN ORIENTACIÓN A FAMILIAS DE GESTANTES Y PUERPERAS EN PRÁCTICAS SALUDABLES EN SALUD SEXUAL Y REPRODUCTIVA. </v>
      </c>
      <c r="C21" s="428" t="str">
        <f>+Abr!C21</f>
        <v>PROMSA</v>
      </c>
      <c r="D21" s="429"/>
      <c r="E21" s="429"/>
      <c r="F21" s="429"/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29"/>
      <c r="S21" s="429"/>
      <c r="T21" s="429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  <c r="AI21" s="429"/>
      <c r="AJ21" s="429"/>
      <c r="AK21" s="429"/>
      <c r="AL21" s="429"/>
      <c r="AM21" s="429"/>
      <c r="AN21" s="429"/>
      <c r="AO21" s="429"/>
      <c r="AP21" s="429"/>
      <c r="AQ21" s="429"/>
      <c r="AR21" s="429"/>
      <c r="AS21" s="429"/>
      <c r="AT21" s="429"/>
      <c r="AV21" s="37">
        <f t="shared" si="6"/>
        <v>0</v>
      </c>
      <c r="AW21" s="37">
        <f t="shared" si="7"/>
        <v>0</v>
      </c>
      <c r="AX21" s="37">
        <f t="shared" si="8"/>
        <v>0</v>
      </c>
      <c r="AY21" s="37">
        <f t="shared" si="9"/>
        <v>0</v>
      </c>
      <c r="AZ21" s="37">
        <f t="shared" si="10"/>
        <v>0</v>
      </c>
      <c r="BA21" s="37">
        <f t="shared" si="11"/>
        <v>0</v>
      </c>
      <c r="BB21" s="37">
        <f t="shared" si="12"/>
        <v>0</v>
      </c>
      <c r="BC21" s="37">
        <f t="shared" si="13"/>
        <v>0</v>
      </c>
      <c r="BD21" s="38">
        <f t="shared" si="14"/>
        <v>0</v>
      </c>
      <c r="BE21" s="37">
        <f t="shared" si="15"/>
        <v>0</v>
      </c>
      <c r="BF21" s="54"/>
    </row>
    <row r="22" spans="1:58" ht="30" x14ac:dyDescent="0.25">
      <c r="A22" s="401">
        <f>+Abr!A22</f>
        <v>19</v>
      </c>
      <c r="B22" s="427" t="str">
        <f>ACUMULADO!B22</f>
        <v xml:space="preserve">FAMILIAS DE ADOLESCENTES QUE RECIBEN SESIONES EDUCATIVAS Y DEMOSTRATIVAS PARA PROMOVER PRÁCTICAS SALUDABLES EN SALUD SEXUAL INTEGRAL </v>
      </c>
      <c r="C22" s="428" t="str">
        <f>+Abr!C22</f>
        <v>PROMSA</v>
      </c>
      <c r="D22" s="429"/>
      <c r="E22" s="429"/>
      <c r="F22" s="429"/>
      <c r="G22" s="429"/>
      <c r="H22" s="429"/>
      <c r="I22" s="429"/>
      <c r="J22" s="429"/>
      <c r="K22" s="429"/>
      <c r="L22" s="429"/>
      <c r="M22" s="429"/>
      <c r="N22" s="429"/>
      <c r="O22" s="429"/>
      <c r="P22" s="429"/>
      <c r="Q22" s="429"/>
      <c r="R22" s="429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29"/>
      <c r="AM22" s="429"/>
      <c r="AN22" s="429"/>
      <c r="AO22" s="429"/>
      <c r="AP22" s="429"/>
      <c r="AQ22" s="429"/>
      <c r="AR22" s="429"/>
      <c r="AS22" s="429"/>
      <c r="AT22" s="429"/>
      <c r="AV22" s="37">
        <f t="shared" si="6"/>
        <v>0</v>
      </c>
      <c r="AW22" s="37">
        <f t="shared" si="7"/>
        <v>0</v>
      </c>
      <c r="AX22" s="37">
        <f t="shared" si="8"/>
        <v>0</v>
      </c>
      <c r="AY22" s="37">
        <f t="shared" si="9"/>
        <v>0</v>
      </c>
      <c r="AZ22" s="37">
        <f t="shared" si="10"/>
        <v>0</v>
      </c>
      <c r="BA22" s="37">
        <f t="shared" si="11"/>
        <v>0</v>
      </c>
      <c r="BB22" s="37">
        <f t="shared" si="12"/>
        <v>0</v>
      </c>
      <c r="BC22" s="37">
        <f t="shared" si="13"/>
        <v>0</v>
      </c>
      <c r="BD22" s="38">
        <f t="shared" si="14"/>
        <v>0</v>
      </c>
      <c r="BE22" s="37">
        <f t="shared" si="15"/>
        <v>0</v>
      </c>
      <c r="BF22" s="54"/>
    </row>
    <row r="23" spans="1:58" x14ac:dyDescent="0.25">
      <c r="A23" s="401">
        <f>+Abr!A23</f>
        <v>20</v>
      </c>
      <c r="B23" s="427" t="str">
        <f>ACUMULADO!B23</f>
        <v xml:space="preserve">DOCENTES CAPACITADOS REALIZAN EDUCACIÓN SEXUAL INTEGRAL DESDE LA INSTITUCIÓN EDUCATIVA. </v>
      </c>
      <c r="C23" s="428" t="str">
        <f>+Abr!C23</f>
        <v>PROMSA</v>
      </c>
      <c r="D23" s="429"/>
      <c r="E23" s="429"/>
      <c r="F23" s="429"/>
      <c r="G23" s="429"/>
      <c r="H23" s="429"/>
      <c r="I23" s="429"/>
      <c r="J23" s="429"/>
      <c r="K23" s="429"/>
      <c r="L23" s="429"/>
      <c r="M23" s="429"/>
      <c r="N23" s="429"/>
      <c r="O23" s="429"/>
      <c r="P23" s="429"/>
      <c r="Q23" s="429"/>
      <c r="R23" s="429"/>
      <c r="S23" s="429"/>
      <c r="T23" s="429"/>
      <c r="U23" s="429"/>
      <c r="V23" s="429"/>
      <c r="W23" s="429"/>
      <c r="X23" s="429"/>
      <c r="Y23" s="429"/>
      <c r="Z23" s="429"/>
      <c r="AA23" s="429"/>
      <c r="AB23" s="429"/>
      <c r="AC23" s="429"/>
      <c r="AD23" s="429"/>
      <c r="AE23" s="429"/>
      <c r="AF23" s="429"/>
      <c r="AG23" s="429"/>
      <c r="AH23" s="429"/>
      <c r="AI23" s="429"/>
      <c r="AJ23" s="429"/>
      <c r="AK23" s="429"/>
      <c r="AL23" s="429"/>
      <c r="AM23" s="429"/>
      <c r="AN23" s="429"/>
      <c r="AO23" s="429"/>
      <c r="AP23" s="429"/>
      <c r="AQ23" s="429"/>
      <c r="AR23" s="429"/>
      <c r="AS23" s="429"/>
      <c r="AT23" s="429"/>
      <c r="AV23" s="37">
        <f t="shared" si="6"/>
        <v>0</v>
      </c>
      <c r="AW23" s="37">
        <f t="shared" si="7"/>
        <v>0</v>
      </c>
      <c r="AX23" s="37">
        <f t="shared" si="8"/>
        <v>0</v>
      </c>
      <c r="AY23" s="37">
        <f t="shared" si="9"/>
        <v>0</v>
      </c>
      <c r="AZ23" s="37">
        <f t="shared" si="10"/>
        <v>0</v>
      </c>
      <c r="BA23" s="37">
        <f t="shared" si="11"/>
        <v>0</v>
      </c>
      <c r="BB23" s="37">
        <f t="shared" si="12"/>
        <v>0</v>
      </c>
      <c r="BC23" s="37">
        <f t="shared" si="13"/>
        <v>0</v>
      </c>
      <c r="BD23" s="38">
        <f t="shared" si="14"/>
        <v>0</v>
      </c>
      <c r="BE23" s="37">
        <f t="shared" si="15"/>
        <v>0</v>
      </c>
      <c r="BF23" s="54"/>
    </row>
    <row r="24" spans="1:58" ht="30" x14ac:dyDescent="0.25">
      <c r="A24" s="401">
        <f>+Abr!A24</f>
        <v>21</v>
      </c>
      <c r="B24" s="427" t="str">
        <f>ACUMULADO!B24</f>
        <v>FUNCIONARIOS MUNICIPALES CAPACITADOS GESTIONAN ESPACIOS EDUCATIVOS PARA PROMOVER LA SALUD SEXUAL Y REPRODUCTIVA.</v>
      </c>
      <c r="C24" s="428" t="str">
        <f>+Abr!C24</f>
        <v>PROMSA</v>
      </c>
      <c r="D24" s="429"/>
      <c r="E24" s="429"/>
      <c r="F24" s="429"/>
      <c r="G24" s="429"/>
      <c r="H24" s="429"/>
      <c r="I24" s="429"/>
      <c r="J24" s="429"/>
      <c r="K24" s="429"/>
      <c r="L24" s="429"/>
      <c r="M24" s="429"/>
      <c r="N24" s="429"/>
      <c r="O24" s="429"/>
      <c r="P24" s="429"/>
      <c r="Q24" s="429"/>
      <c r="R24" s="429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  <c r="AO24" s="429"/>
      <c r="AP24" s="429"/>
      <c r="AQ24" s="429"/>
      <c r="AR24" s="429"/>
      <c r="AS24" s="429"/>
      <c r="AT24" s="429"/>
      <c r="AV24" s="37">
        <f t="shared" si="6"/>
        <v>0</v>
      </c>
      <c r="AW24" s="37">
        <f t="shared" si="7"/>
        <v>0</v>
      </c>
      <c r="AX24" s="37">
        <f t="shared" si="8"/>
        <v>0</v>
      </c>
      <c r="AY24" s="37">
        <f t="shared" si="9"/>
        <v>0</v>
      </c>
      <c r="AZ24" s="37">
        <f t="shared" si="10"/>
        <v>0</v>
      </c>
      <c r="BA24" s="37">
        <f t="shared" si="11"/>
        <v>0</v>
      </c>
      <c r="BB24" s="37">
        <f t="shared" si="12"/>
        <v>0</v>
      </c>
      <c r="BC24" s="37">
        <f t="shared" si="13"/>
        <v>0</v>
      </c>
      <c r="BD24" s="38">
        <f t="shared" si="14"/>
        <v>0</v>
      </c>
      <c r="BE24" s="37">
        <f t="shared" si="15"/>
        <v>0</v>
      </c>
      <c r="BF24" s="54"/>
    </row>
    <row r="25" spans="1:58" ht="30" x14ac:dyDescent="0.25">
      <c r="A25" s="401">
        <f>+Abr!A25</f>
        <v>22</v>
      </c>
      <c r="B25" s="427" t="str">
        <f>ACUMULADO!B25</f>
        <v>FAMILIAS CON NIÑO(AS) MENORES DE 12 MESES Y GESTANTES RECIBEN ACOMPAÑAMIENTO A TRAVÉS DE SESIONES DEMOSTRATIVAS EN PREPARACIÓN DE ALIMENTOS</v>
      </c>
      <c r="C25" s="428" t="str">
        <f>+Abr!C25</f>
        <v>PROMSA</v>
      </c>
      <c r="D25" s="429"/>
      <c r="E25" s="429"/>
      <c r="F25" s="429"/>
      <c r="G25" s="429"/>
      <c r="H25" s="429"/>
      <c r="I25" s="429"/>
      <c r="J25" s="429"/>
      <c r="K25" s="429"/>
      <c r="L25" s="429"/>
      <c r="M25" s="429"/>
      <c r="N25" s="429"/>
      <c r="O25" s="429"/>
      <c r="P25" s="429"/>
      <c r="Q25" s="429"/>
      <c r="R25" s="429"/>
      <c r="S25" s="429"/>
      <c r="T25" s="429"/>
      <c r="U25" s="429"/>
      <c r="V25" s="429"/>
      <c r="W25" s="429"/>
      <c r="X25" s="429"/>
      <c r="Y25" s="429"/>
      <c r="Z25" s="429"/>
      <c r="AA25" s="429"/>
      <c r="AB25" s="429"/>
      <c r="AC25" s="429"/>
      <c r="AD25" s="429"/>
      <c r="AE25" s="429"/>
      <c r="AF25" s="429"/>
      <c r="AG25" s="429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V25" s="37">
        <f t="shared" si="6"/>
        <v>0</v>
      </c>
      <c r="AW25" s="37">
        <f t="shared" si="7"/>
        <v>0</v>
      </c>
      <c r="AX25" s="37">
        <f t="shared" si="8"/>
        <v>0</v>
      </c>
      <c r="AY25" s="37">
        <f t="shared" si="9"/>
        <v>0</v>
      </c>
      <c r="AZ25" s="37">
        <f t="shared" si="10"/>
        <v>0</v>
      </c>
      <c r="BA25" s="37">
        <f t="shared" si="11"/>
        <v>0</v>
      </c>
      <c r="BB25" s="37">
        <f t="shared" si="12"/>
        <v>0</v>
      </c>
      <c r="BC25" s="37">
        <f t="shared" si="13"/>
        <v>0</v>
      </c>
      <c r="BD25" s="38">
        <f t="shared" si="14"/>
        <v>0</v>
      </c>
      <c r="BE25" s="37">
        <f t="shared" si="15"/>
        <v>0</v>
      </c>
      <c r="BF25" s="54"/>
    </row>
    <row r="26" spans="1:58" x14ac:dyDescent="0.25">
      <c r="A26" s="401">
        <f>+Abr!A26</f>
        <v>23</v>
      </c>
      <c r="B26" s="427" t="str">
        <f>ACUMULADO!B26</f>
        <v xml:space="preserve">FAMILIAS CON NIÑOS MENORES DE 12 MESES RECIBEN ACOMPAÑAMIENTO A  TRAVÉS DE LA CONSEJERIA </v>
      </c>
      <c r="C26" s="428" t="str">
        <f>+Abr!C26</f>
        <v>PROMSA</v>
      </c>
      <c r="D26" s="429"/>
      <c r="E26" s="429"/>
      <c r="F26" s="429"/>
      <c r="G26" s="429"/>
      <c r="H26" s="429"/>
      <c r="I26" s="429"/>
      <c r="J26" s="429"/>
      <c r="K26" s="429"/>
      <c r="L26" s="429"/>
      <c r="M26" s="429"/>
      <c r="N26" s="429"/>
      <c r="O26" s="429"/>
      <c r="P26" s="429"/>
      <c r="Q26" s="429"/>
      <c r="R26" s="429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V26" s="37">
        <f t="shared" si="6"/>
        <v>0</v>
      </c>
      <c r="AW26" s="37">
        <f t="shared" si="7"/>
        <v>0</v>
      </c>
      <c r="AX26" s="37">
        <f t="shared" si="8"/>
        <v>0</v>
      </c>
      <c r="AY26" s="37">
        <f t="shared" si="9"/>
        <v>0</v>
      </c>
      <c r="AZ26" s="37">
        <f t="shared" si="10"/>
        <v>0</v>
      </c>
      <c r="BA26" s="37">
        <f t="shared" si="11"/>
        <v>0</v>
      </c>
      <c r="BB26" s="37">
        <f t="shared" si="12"/>
        <v>0</v>
      </c>
      <c r="BC26" s="37">
        <f t="shared" si="13"/>
        <v>0</v>
      </c>
      <c r="BD26" s="38">
        <f t="shared" si="14"/>
        <v>0</v>
      </c>
      <c r="BE26" s="37">
        <f t="shared" si="15"/>
        <v>0</v>
      </c>
      <c r="BF26" s="54"/>
    </row>
    <row r="27" spans="1:58" ht="30" x14ac:dyDescent="0.25">
      <c r="A27" s="401">
        <f>+Abr!A27</f>
        <v>24</v>
      </c>
      <c r="B27" s="427" t="str">
        <f>ACUMULADO!B27</f>
        <v xml:space="preserve">FAMILIAS CON NIÑOS (AS) MENORES DE 12 MESES Y GESTANTES RECIBEN ACOMPAÑAMIENTO A TRAVÉS DE GRUPOS DE APOYO COMUNAL </v>
      </c>
      <c r="C27" s="428" t="str">
        <f>+Abr!C27</f>
        <v>PROMSA</v>
      </c>
      <c r="D27" s="429"/>
      <c r="E27" s="429"/>
      <c r="F27" s="429"/>
      <c r="G27" s="429"/>
      <c r="H27" s="429"/>
      <c r="I27" s="429"/>
      <c r="J27" s="429"/>
      <c r="K27" s="429"/>
      <c r="L27" s="429"/>
      <c r="M27" s="429"/>
      <c r="N27" s="429"/>
      <c r="O27" s="429"/>
      <c r="P27" s="429"/>
      <c r="Q27" s="429"/>
      <c r="R27" s="42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429"/>
      <c r="AF27" s="429"/>
      <c r="AG27" s="429"/>
      <c r="AH27" s="429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429"/>
      <c r="AV27" s="37">
        <f t="shared" si="6"/>
        <v>0</v>
      </c>
      <c r="AW27" s="37">
        <f t="shared" si="7"/>
        <v>0</v>
      </c>
      <c r="AX27" s="37">
        <f t="shared" si="8"/>
        <v>0</v>
      </c>
      <c r="AY27" s="37">
        <f t="shared" si="9"/>
        <v>0</v>
      </c>
      <c r="AZ27" s="37">
        <f t="shared" si="10"/>
        <v>0</v>
      </c>
      <c r="BA27" s="37">
        <f t="shared" si="11"/>
        <v>0</v>
      </c>
      <c r="BB27" s="37">
        <f t="shared" si="12"/>
        <v>0</v>
      </c>
      <c r="BC27" s="37">
        <f t="shared" si="13"/>
        <v>0</v>
      </c>
      <c r="BD27" s="38">
        <f t="shared" si="14"/>
        <v>0</v>
      </c>
      <c r="BE27" s="37">
        <f t="shared" si="15"/>
        <v>0</v>
      </c>
      <c r="BF27" s="54"/>
    </row>
    <row r="28" spans="1:58" ht="45" x14ac:dyDescent="0.25">
      <c r="A28" s="401">
        <f>+Abr!A28</f>
        <v>25</v>
      </c>
      <c r="B28" s="427" t="str">
        <f>ACUMULADO!B28</f>
        <v>COMITÉS MULTISECTORIALES CAPACITADOS PARA LA PROMOCIÓN DEL CUIDADO INFANTIL, LACTANCIA  MATERNA EXCLUSIVA Y LA ADECUADA ALIMENTACIÓN Y PROTECCIÓN DEL MENOR DE 36 MESES EN SU DISTRITO.</v>
      </c>
      <c r="C28" s="428" t="str">
        <f>+Abr!C28</f>
        <v>PROMSA</v>
      </c>
      <c r="D28" s="429"/>
      <c r="E28" s="429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  <c r="AO28" s="429"/>
      <c r="AP28" s="429"/>
      <c r="AQ28" s="429"/>
      <c r="AR28" s="429"/>
      <c r="AS28" s="429"/>
      <c r="AT28" s="429"/>
      <c r="AV28" s="37">
        <f t="shared" si="6"/>
        <v>0</v>
      </c>
      <c r="AW28" s="37">
        <f t="shared" si="7"/>
        <v>0</v>
      </c>
      <c r="AX28" s="37">
        <f t="shared" si="8"/>
        <v>0</v>
      </c>
      <c r="AY28" s="37">
        <f t="shared" si="9"/>
        <v>0</v>
      </c>
      <c r="AZ28" s="37">
        <f t="shared" si="10"/>
        <v>0</v>
      </c>
      <c r="BA28" s="37">
        <f t="shared" si="11"/>
        <v>0</v>
      </c>
      <c r="BB28" s="37">
        <f t="shared" si="12"/>
        <v>0</v>
      </c>
      <c r="BC28" s="37">
        <f t="shared" si="13"/>
        <v>0</v>
      </c>
      <c r="BD28" s="38">
        <f t="shared" si="14"/>
        <v>0</v>
      </c>
      <c r="BE28" s="37">
        <f t="shared" si="15"/>
        <v>0</v>
      </c>
      <c r="BF28" s="54"/>
    </row>
    <row r="29" spans="1:58" ht="30" x14ac:dyDescent="0.25">
      <c r="A29" s="401">
        <f>+Abr!A29</f>
        <v>26</v>
      </c>
      <c r="B29" s="427" t="str">
        <f>ACUMULADO!B29</f>
        <v>ACTORES SOCIALES CAPACITADOS PARA LA PROMOCIÓN DEL CUIDADO INFANTIL, LACTANCIA MATERNA EXCLUSIVA Y LA ADECUADA ALIMENTACIÓN Y PROTECCIÓN DEL MENOR DE 36 MESES DEL DISTRITO</v>
      </c>
      <c r="C29" s="428" t="str">
        <f>+Abr!C29</f>
        <v>PROMSA</v>
      </c>
      <c r="D29" s="429"/>
      <c r="E29" s="429"/>
      <c r="F29" s="429"/>
      <c r="G29" s="429"/>
      <c r="H29" s="429"/>
      <c r="I29" s="429"/>
      <c r="J29" s="429"/>
      <c r="K29" s="429"/>
      <c r="L29" s="429"/>
      <c r="M29" s="429"/>
      <c r="N29" s="429"/>
      <c r="O29" s="429"/>
      <c r="P29" s="429"/>
      <c r="Q29" s="429"/>
      <c r="R29" s="429"/>
      <c r="S29" s="429"/>
      <c r="T29" s="429"/>
      <c r="U29" s="429"/>
      <c r="V29" s="429"/>
      <c r="W29" s="429"/>
      <c r="X29" s="429"/>
      <c r="Y29" s="429"/>
      <c r="Z29" s="429"/>
      <c r="AA29" s="429"/>
      <c r="AB29" s="429"/>
      <c r="AC29" s="429"/>
      <c r="AD29" s="429"/>
      <c r="AE29" s="429"/>
      <c r="AF29" s="429"/>
      <c r="AG29" s="429"/>
      <c r="AH29" s="429"/>
      <c r="AI29" s="429"/>
      <c r="AJ29" s="429"/>
      <c r="AK29" s="429"/>
      <c r="AL29" s="429"/>
      <c r="AM29" s="429"/>
      <c r="AN29" s="429"/>
      <c r="AO29" s="429"/>
      <c r="AP29" s="429"/>
      <c r="AQ29" s="429"/>
      <c r="AR29" s="429"/>
      <c r="AS29" s="429"/>
      <c r="AT29" s="429"/>
      <c r="AV29" s="37">
        <f t="shared" si="6"/>
        <v>0</v>
      </c>
      <c r="AW29" s="37">
        <f t="shared" si="7"/>
        <v>0</v>
      </c>
      <c r="AX29" s="37">
        <f t="shared" si="8"/>
        <v>0</v>
      </c>
      <c r="AY29" s="37">
        <f t="shared" si="9"/>
        <v>0</v>
      </c>
      <c r="AZ29" s="37">
        <f t="shared" si="10"/>
        <v>0</v>
      </c>
      <c r="BA29" s="37">
        <f t="shared" si="11"/>
        <v>0</v>
      </c>
      <c r="BB29" s="37">
        <f t="shared" si="12"/>
        <v>0</v>
      </c>
      <c r="BC29" s="37">
        <f t="shared" si="13"/>
        <v>0</v>
      </c>
      <c r="BD29" s="38">
        <f t="shared" si="14"/>
        <v>0</v>
      </c>
      <c r="BE29" s="37">
        <f t="shared" si="15"/>
        <v>0</v>
      </c>
      <c r="BF29" s="54"/>
    </row>
    <row r="30" spans="1:58" ht="45" x14ac:dyDescent="0.25">
      <c r="A30" s="401">
        <f>+Abr!A30</f>
        <v>27</v>
      </c>
      <c r="B30" s="427" t="str">
        <f>ACUMULADO!B30</f>
        <v>PROMOTORES EDUCATIVOS CAPACITADOS PARA LA PROMOCIÓN DEL CUIDADO INFANTIL, LACTANCIA MATERNA EXCLUSIVA Y LA ADECUADA ALIMENTACIÓN Y PROTECCIÓN DEL MENOR DE 36 MESES A FAMILIAS DEL PRONOEI</v>
      </c>
      <c r="C30" s="428" t="str">
        <f>+Abr!C30</f>
        <v>PROMSA</v>
      </c>
      <c r="D30" s="429"/>
      <c r="E30" s="429"/>
      <c r="F30" s="429"/>
      <c r="G30" s="429"/>
      <c r="H30" s="429"/>
      <c r="I30" s="429"/>
      <c r="J30" s="429"/>
      <c r="K30" s="429"/>
      <c r="L30" s="429"/>
      <c r="M30" s="429"/>
      <c r="N30" s="429"/>
      <c r="O30" s="429"/>
      <c r="P30" s="429"/>
      <c r="Q30" s="429"/>
      <c r="R30" s="429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29"/>
      <c r="AM30" s="429"/>
      <c r="AN30" s="429"/>
      <c r="AO30" s="429"/>
      <c r="AP30" s="429"/>
      <c r="AQ30" s="429"/>
      <c r="AR30" s="429"/>
      <c r="AS30" s="429"/>
      <c r="AT30" s="429"/>
      <c r="AV30" s="37">
        <f t="shared" si="6"/>
        <v>0</v>
      </c>
      <c r="AW30" s="37">
        <f t="shared" si="7"/>
        <v>0</v>
      </c>
      <c r="AX30" s="37">
        <f t="shared" si="8"/>
        <v>0</v>
      </c>
      <c r="AY30" s="37">
        <f t="shared" si="9"/>
        <v>0</v>
      </c>
      <c r="AZ30" s="37">
        <f t="shared" si="10"/>
        <v>0</v>
      </c>
      <c r="BA30" s="37">
        <f t="shared" si="11"/>
        <v>0</v>
      </c>
      <c r="BB30" s="37">
        <f t="shared" si="12"/>
        <v>0</v>
      </c>
      <c r="BC30" s="37">
        <f t="shared" si="13"/>
        <v>0</v>
      </c>
      <c r="BD30" s="38">
        <f t="shared" si="14"/>
        <v>0</v>
      </c>
      <c r="BE30" s="37">
        <f t="shared" si="15"/>
        <v>0</v>
      </c>
      <c r="BF30" s="54"/>
    </row>
    <row r="31" spans="1:58" ht="30" x14ac:dyDescent="0.25">
      <c r="A31" s="401">
        <f>+Abr!A31</f>
        <v>28</v>
      </c>
      <c r="B31" s="427" t="str">
        <f>ACUMULADO!B31</f>
        <v>FAMILIAS QUE RECIBEN CONSEJERÍA A TRAVÉS DE LA VISITA DOMICILIARIA PARA PROMOVER PRÁCTICAS Y ENTORNOS SALUDABLES PARA CONTRIBUIR A LA DISMINUCIÓN DE LA TUBERCULOSIS, VIH/SIDA</v>
      </c>
      <c r="C31" s="428" t="str">
        <f>+Abr!C31</f>
        <v>PROMSA</v>
      </c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429"/>
      <c r="AN31" s="429"/>
      <c r="AO31" s="429"/>
      <c r="AP31" s="429"/>
      <c r="AQ31" s="429"/>
      <c r="AR31" s="429"/>
      <c r="AS31" s="429"/>
      <c r="AT31" s="429"/>
      <c r="AV31" s="37">
        <f t="shared" si="6"/>
        <v>0</v>
      </c>
      <c r="AW31" s="37">
        <f t="shared" si="7"/>
        <v>0</v>
      </c>
      <c r="AX31" s="37">
        <f t="shared" si="8"/>
        <v>0</v>
      </c>
      <c r="AY31" s="37">
        <f t="shared" si="9"/>
        <v>0</v>
      </c>
      <c r="AZ31" s="37">
        <f t="shared" si="10"/>
        <v>0</v>
      </c>
      <c r="BA31" s="37">
        <f t="shared" si="11"/>
        <v>0</v>
      </c>
      <c r="BB31" s="37">
        <f t="shared" si="12"/>
        <v>0</v>
      </c>
      <c r="BC31" s="37">
        <f t="shared" si="13"/>
        <v>0</v>
      </c>
      <c r="BD31" s="38">
        <f t="shared" si="14"/>
        <v>0</v>
      </c>
      <c r="BE31" s="37">
        <f t="shared" si="15"/>
        <v>0</v>
      </c>
      <c r="BF31" s="54"/>
    </row>
    <row r="32" spans="1:58" ht="30" x14ac:dyDescent="0.25">
      <c r="A32" s="401">
        <f>+Abr!A32</f>
        <v>29</v>
      </c>
      <c r="B32" s="427" t="str">
        <f>ACUMULADO!B32</f>
        <v>FAMILIAS QUE RECIBEN SESIÓN EDUCATIVA Y DEMOSTRATIVA PARA PROMOVER PRÁCTICAS Y GENERAR ENTORNOS SALUDABLES PARA CONTRIBUIR A LA DISMINUCIÓN DE LA TUBERCULOSIS , VIH/SIDA</v>
      </c>
      <c r="C32" s="428" t="str">
        <f>+Abr!C32</f>
        <v>PROMSA</v>
      </c>
      <c r="D32" s="429"/>
      <c r="E32" s="429"/>
      <c r="F32" s="429"/>
      <c r="G32" s="429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429"/>
      <c r="AV32" s="37">
        <f t="shared" ref="AV32:AV51" si="16">SUM(D32)</f>
        <v>0</v>
      </c>
      <c r="AW32" s="37">
        <f t="shared" ref="AW32:AW51" si="17">+SUM(G32:P32)</f>
        <v>0</v>
      </c>
      <c r="AX32" s="37">
        <f t="shared" ref="AX32:AX51" si="18">+SUM(Q32:S32)</f>
        <v>0</v>
      </c>
      <c r="AY32" s="37">
        <f t="shared" ref="AY32:AY51" si="19">+SUM(T32:W32)</f>
        <v>0</v>
      </c>
      <c r="AZ32" s="37">
        <f t="shared" ref="AZ32:AZ51" si="20">+SUM(X32:AC32)</f>
        <v>0</v>
      </c>
      <c r="BA32" s="37">
        <f t="shared" ref="BA32:BA51" si="21">+SUM(AD32:AH32)</f>
        <v>0</v>
      </c>
      <c r="BB32" s="37">
        <f t="shared" ref="BB32:BB51" si="22">+SUM(AJ32:AL32)</f>
        <v>0</v>
      </c>
      <c r="BC32" s="37">
        <f t="shared" ref="BC32:BC51" si="23">+SUM(AM32:AP32)</f>
        <v>0</v>
      </c>
      <c r="BD32" s="38">
        <f t="shared" ref="BD32:BD51" si="24">+SUM(AQ32:AT32)</f>
        <v>0</v>
      </c>
      <c r="BE32" s="37">
        <f t="shared" ref="BE32:BE51" si="25">SUM(AV32:BD32)</f>
        <v>0</v>
      </c>
      <c r="BF32" s="54"/>
    </row>
    <row r="33" spans="1:58" ht="30" x14ac:dyDescent="0.25">
      <c r="A33" s="401">
        <f>+Abr!A33</f>
        <v>30</v>
      </c>
      <c r="B33" s="427" t="str">
        <f>ACUMULADO!B33</f>
        <v>DOCENTES CAPACITADOS DESARROLLAN ACCIONES PARA LA PROMOCIÓN DE PRÁCTICAS SALUDABLES Y LA PREVENCIÓN DE LA TUBERCULOSIS,  VIH/SIDA</v>
      </c>
      <c r="C33" s="428" t="str">
        <f>+Abr!C33</f>
        <v>PROMSA</v>
      </c>
      <c r="D33" s="429"/>
      <c r="E33" s="429"/>
      <c r="F33" s="429"/>
      <c r="G33" s="429"/>
      <c r="H33" s="429"/>
      <c r="I33" s="429"/>
      <c r="J33" s="429"/>
      <c r="K33" s="429"/>
      <c r="L33" s="429"/>
      <c r="M33" s="429"/>
      <c r="N33" s="429"/>
      <c r="O33" s="429"/>
      <c r="P33" s="429"/>
      <c r="Q33" s="429"/>
      <c r="R33" s="429"/>
      <c r="S33" s="429"/>
      <c r="T33" s="429"/>
      <c r="U33" s="429"/>
      <c r="V33" s="429"/>
      <c r="W33" s="429"/>
      <c r="X33" s="429"/>
      <c r="Y33" s="429"/>
      <c r="Z33" s="429"/>
      <c r="AA33" s="429"/>
      <c r="AB33" s="429"/>
      <c r="AC33" s="429"/>
      <c r="AD33" s="429"/>
      <c r="AE33" s="429"/>
      <c r="AF33" s="429"/>
      <c r="AG33" s="429"/>
      <c r="AH33" s="429"/>
      <c r="AI33" s="429"/>
      <c r="AJ33" s="429"/>
      <c r="AK33" s="429"/>
      <c r="AL33" s="429"/>
      <c r="AM33" s="429"/>
      <c r="AN33" s="429"/>
      <c r="AO33" s="429"/>
      <c r="AP33" s="429"/>
      <c r="AQ33" s="429"/>
      <c r="AR33" s="429"/>
      <c r="AS33" s="429"/>
      <c r="AT33" s="429"/>
      <c r="AV33" s="37">
        <f t="shared" si="16"/>
        <v>0</v>
      </c>
      <c r="AW33" s="37">
        <f t="shared" si="17"/>
        <v>0</v>
      </c>
      <c r="AX33" s="37">
        <f t="shared" si="18"/>
        <v>0</v>
      </c>
      <c r="AY33" s="37">
        <f t="shared" si="19"/>
        <v>0</v>
      </c>
      <c r="AZ33" s="37">
        <f t="shared" si="20"/>
        <v>0</v>
      </c>
      <c r="BA33" s="37">
        <f t="shared" si="21"/>
        <v>0</v>
      </c>
      <c r="BB33" s="37">
        <f t="shared" si="22"/>
        <v>0</v>
      </c>
      <c r="BC33" s="37">
        <f t="shared" si="23"/>
        <v>0</v>
      </c>
      <c r="BD33" s="38">
        <f t="shared" si="24"/>
        <v>0</v>
      </c>
      <c r="BE33" s="37">
        <f t="shared" si="25"/>
        <v>0</v>
      </c>
      <c r="BF33" s="54"/>
    </row>
    <row r="34" spans="1:58" ht="30" x14ac:dyDescent="0.25">
      <c r="A34" s="401">
        <f>+Abr!A34</f>
        <v>31</v>
      </c>
      <c r="B34" s="427" t="str">
        <f>ACUMULADO!B34</f>
        <v>COMUNIDADES CON LIDERES CAPACITADOS DESARROLLAN VIGILANCIA COMUNITARIA EN FAVOR DE ENTORNOS Y PRÁCTICAS SALUDABLES Y LA PREVENCIÓN DE LA TUBERCULOSIS, VIH/SIDA</v>
      </c>
      <c r="C34" s="428" t="str">
        <f>+Abr!C34</f>
        <v>PROMSA</v>
      </c>
      <c r="D34" s="429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29"/>
      <c r="Q34" s="429"/>
      <c r="R34" s="429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29"/>
      <c r="AM34" s="429"/>
      <c r="AN34" s="429"/>
      <c r="AO34" s="429"/>
      <c r="AP34" s="429"/>
      <c r="AQ34" s="429"/>
      <c r="AR34" s="429"/>
      <c r="AS34" s="429"/>
      <c r="AT34" s="429"/>
      <c r="AV34" s="37">
        <f t="shared" si="16"/>
        <v>0</v>
      </c>
      <c r="AW34" s="37">
        <f t="shared" si="17"/>
        <v>0</v>
      </c>
      <c r="AX34" s="37">
        <f t="shared" si="18"/>
        <v>0</v>
      </c>
      <c r="AY34" s="37">
        <f t="shared" si="19"/>
        <v>0</v>
      </c>
      <c r="AZ34" s="37">
        <f t="shared" si="20"/>
        <v>0</v>
      </c>
      <c r="BA34" s="37">
        <f t="shared" si="21"/>
        <v>0</v>
      </c>
      <c r="BB34" s="37">
        <f t="shared" si="22"/>
        <v>0</v>
      </c>
      <c r="BC34" s="37">
        <f t="shared" si="23"/>
        <v>0</v>
      </c>
      <c r="BD34" s="38">
        <f t="shared" si="24"/>
        <v>0</v>
      </c>
      <c r="BE34" s="37">
        <f t="shared" si="25"/>
        <v>0</v>
      </c>
      <c r="BF34" s="54"/>
    </row>
    <row r="35" spans="1:58" ht="30" x14ac:dyDescent="0.25">
      <c r="A35" s="401">
        <f>+Abr!A35</f>
        <v>32</v>
      </c>
      <c r="B35" s="427" t="str">
        <f>ACUMULADO!B35</f>
        <v>MUNICIPIOS QUE IMPLEMENTAN ACCIONES PARA MEJORAR O MITIGAR LAS CONDICIONES QUE GENERAN RIESGO PARA ENFERMAR DE TUBERCULOSIS Y VIH/SIDA SEGÚN DISTRITOS/ PROVINCIAS PRIORIZADOS.</v>
      </c>
      <c r="C35" s="428" t="str">
        <f>+Abr!C35</f>
        <v>PROMSA</v>
      </c>
      <c r="D35" s="429"/>
      <c r="E35" s="429"/>
      <c r="F35" s="429"/>
      <c r="G35" s="429"/>
      <c r="H35" s="429"/>
      <c r="I35" s="429"/>
      <c r="J35" s="429"/>
      <c r="K35" s="429"/>
      <c r="L35" s="429"/>
      <c r="M35" s="429"/>
      <c r="N35" s="429"/>
      <c r="O35" s="429"/>
      <c r="P35" s="429"/>
      <c r="Q35" s="429"/>
      <c r="R35" s="429"/>
      <c r="S35" s="429"/>
      <c r="T35" s="429"/>
      <c r="U35" s="429"/>
      <c r="V35" s="429"/>
      <c r="W35" s="429"/>
      <c r="X35" s="429"/>
      <c r="Y35" s="429"/>
      <c r="Z35" s="429"/>
      <c r="AA35" s="429"/>
      <c r="AB35" s="429"/>
      <c r="AC35" s="429"/>
      <c r="AD35" s="429"/>
      <c r="AE35" s="429"/>
      <c r="AF35" s="429"/>
      <c r="AG35" s="429"/>
      <c r="AH35" s="429"/>
      <c r="AI35" s="429"/>
      <c r="AJ35" s="429"/>
      <c r="AK35" s="429"/>
      <c r="AL35" s="429"/>
      <c r="AM35" s="429"/>
      <c r="AN35" s="429"/>
      <c r="AO35" s="429"/>
      <c r="AP35" s="429"/>
      <c r="AQ35" s="429"/>
      <c r="AR35" s="429"/>
      <c r="AS35" s="429"/>
      <c r="AT35" s="429"/>
      <c r="AV35" s="37">
        <f t="shared" si="16"/>
        <v>0</v>
      </c>
      <c r="AW35" s="37">
        <f t="shared" si="17"/>
        <v>0</v>
      </c>
      <c r="AX35" s="37">
        <f t="shared" si="18"/>
        <v>0</v>
      </c>
      <c r="AY35" s="37">
        <f t="shared" si="19"/>
        <v>0</v>
      </c>
      <c r="AZ35" s="37">
        <f t="shared" si="20"/>
        <v>0</v>
      </c>
      <c r="BA35" s="37">
        <f t="shared" si="21"/>
        <v>0</v>
      </c>
      <c r="BB35" s="37">
        <f t="shared" si="22"/>
        <v>0</v>
      </c>
      <c r="BC35" s="37">
        <f t="shared" si="23"/>
        <v>0</v>
      </c>
      <c r="BD35" s="38">
        <f t="shared" si="24"/>
        <v>0</v>
      </c>
      <c r="BE35" s="37">
        <f t="shared" si="25"/>
        <v>0</v>
      </c>
      <c r="BF35" s="54"/>
    </row>
    <row r="36" spans="1:58" ht="30" x14ac:dyDescent="0.25">
      <c r="A36" s="401">
        <f>+Abr!A36</f>
        <v>33</v>
      </c>
      <c r="B36" s="427" t="str">
        <f>ACUMULADO!B36</f>
        <v xml:space="preserve">FAMILIAS QUE RECIBEN SESIONES DEMOSTRATIVAS PARA LA PREVENCION Y CONTROL DE ENFERMEDADES METAXENICAS </v>
      </c>
      <c r="C36" s="428" t="str">
        <f>+Abr!C36</f>
        <v>PROMSA</v>
      </c>
      <c r="D36" s="429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29"/>
      <c r="AM36" s="429"/>
      <c r="AN36" s="429"/>
      <c r="AO36" s="429"/>
      <c r="AP36" s="429"/>
      <c r="AQ36" s="429"/>
      <c r="AR36" s="429"/>
      <c r="AS36" s="429"/>
      <c r="AT36" s="429"/>
      <c r="AV36" s="37">
        <f t="shared" si="16"/>
        <v>0</v>
      </c>
      <c r="AW36" s="37">
        <f t="shared" si="17"/>
        <v>0</v>
      </c>
      <c r="AX36" s="37">
        <f t="shared" si="18"/>
        <v>0</v>
      </c>
      <c r="AY36" s="37">
        <f t="shared" si="19"/>
        <v>0</v>
      </c>
      <c r="AZ36" s="37">
        <f t="shared" si="20"/>
        <v>0</v>
      </c>
      <c r="BA36" s="37">
        <f t="shared" si="21"/>
        <v>0</v>
      </c>
      <c r="BB36" s="37">
        <f t="shared" si="22"/>
        <v>0</v>
      </c>
      <c r="BC36" s="37">
        <f t="shared" si="23"/>
        <v>0</v>
      </c>
      <c r="BD36" s="38">
        <f t="shared" si="24"/>
        <v>0</v>
      </c>
      <c r="BE36" s="37">
        <f t="shared" si="25"/>
        <v>0</v>
      </c>
      <c r="BF36" s="54"/>
    </row>
    <row r="37" spans="1:58" ht="30" x14ac:dyDescent="0.25">
      <c r="A37" s="401">
        <f>+Abr!A37</f>
        <v>34</v>
      </c>
      <c r="B37" s="427" t="str">
        <f>ACUMULADO!B37</f>
        <v>FAMILIAS QUE RECIBEN SESIONES EDUCATIVAS  PARA LA PREVENCION Y CONTROL DE ENFERMEDADES  ZOONOTICAS.</v>
      </c>
      <c r="C37" s="428" t="str">
        <f>+Abr!C37</f>
        <v>PROMSA</v>
      </c>
      <c r="D37" s="429"/>
      <c r="E37" s="429"/>
      <c r="F37" s="429"/>
      <c r="G37" s="429"/>
      <c r="H37" s="429"/>
      <c r="I37" s="429"/>
      <c r="J37" s="429"/>
      <c r="K37" s="429"/>
      <c r="L37" s="429"/>
      <c r="M37" s="429"/>
      <c r="N37" s="429"/>
      <c r="O37" s="429"/>
      <c r="P37" s="429"/>
      <c r="Q37" s="429"/>
      <c r="R37" s="429"/>
      <c r="S37" s="429"/>
      <c r="T37" s="429"/>
      <c r="U37" s="429"/>
      <c r="V37" s="429"/>
      <c r="W37" s="429"/>
      <c r="X37" s="429"/>
      <c r="Y37" s="429"/>
      <c r="Z37" s="429"/>
      <c r="AA37" s="429"/>
      <c r="AB37" s="429"/>
      <c r="AC37" s="429"/>
      <c r="AD37" s="429"/>
      <c r="AE37" s="429"/>
      <c r="AF37" s="429"/>
      <c r="AG37" s="429"/>
      <c r="AH37" s="429"/>
      <c r="AI37" s="429"/>
      <c r="AJ37" s="429"/>
      <c r="AK37" s="429"/>
      <c r="AL37" s="429"/>
      <c r="AM37" s="429"/>
      <c r="AN37" s="429"/>
      <c r="AO37" s="429"/>
      <c r="AP37" s="429"/>
      <c r="AQ37" s="429"/>
      <c r="AR37" s="429"/>
      <c r="AS37" s="429"/>
      <c r="AT37" s="429"/>
      <c r="AV37" s="37">
        <f t="shared" si="16"/>
        <v>0</v>
      </c>
      <c r="AW37" s="37">
        <f t="shared" si="17"/>
        <v>0</v>
      </c>
      <c r="AX37" s="37">
        <f t="shared" si="18"/>
        <v>0</v>
      </c>
      <c r="AY37" s="37">
        <f t="shared" si="19"/>
        <v>0</v>
      </c>
      <c r="AZ37" s="37">
        <f t="shared" si="20"/>
        <v>0</v>
      </c>
      <c r="BA37" s="37">
        <f t="shared" si="21"/>
        <v>0</v>
      </c>
      <c r="BB37" s="37">
        <f t="shared" si="22"/>
        <v>0</v>
      </c>
      <c r="BC37" s="37">
        <f t="shared" si="23"/>
        <v>0</v>
      </c>
      <c r="BD37" s="38">
        <f t="shared" si="24"/>
        <v>0</v>
      </c>
      <c r="BE37" s="37">
        <f t="shared" si="25"/>
        <v>0</v>
      </c>
      <c r="BF37" s="54"/>
    </row>
    <row r="38" spans="1:58" ht="30" x14ac:dyDescent="0.25">
      <c r="A38" s="401">
        <f>+Abr!A38</f>
        <v>35</v>
      </c>
      <c r="B38" s="427" t="str">
        <f>ACUMULADO!B38</f>
        <v>COMUNIDADES PRIORIZADAS EN EL DISTRITO QUE  ESTAN IMPLEMENTANDO LA VIGILANCIA COMUNITARIA ASOCIADA A ENFERMEDADES METAXÉNICAS Y ZOONOTICAS.</v>
      </c>
      <c r="C38" s="428" t="str">
        <f>+Abr!C38</f>
        <v>PROMSA</v>
      </c>
      <c r="D38" s="429"/>
      <c r="E38" s="429"/>
      <c r="F38" s="429"/>
      <c r="G38" s="429"/>
      <c r="H38" s="429"/>
      <c r="I38" s="429"/>
      <c r="J38" s="429"/>
      <c r="K38" s="429"/>
      <c r="L38" s="429"/>
      <c r="M38" s="429"/>
      <c r="N38" s="429"/>
      <c r="O38" s="429"/>
      <c r="P38" s="429"/>
      <c r="Q38" s="429"/>
      <c r="R38" s="429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  <c r="AL38" s="429"/>
      <c r="AM38" s="429"/>
      <c r="AN38" s="429"/>
      <c r="AO38" s="429"/>
      <c r="AP38" s="429"/>
      <c r="AQ38" s="429"/>
      <c r="AR38" s="429"/>
      <c r="AS38" s="429"/>
      <c r="AT38" s="429"/>
      <c r="AV38" s="37">
        <f t="shared" si="16"/>
        <v>0</v>
      </c>
      <c r="AW38" s="37">
        <f t="shared" si="17"/>
        <v>0</v>
      </c>
      <c r="AX38" s="37">
        <f t="shared" si="18"/>
        <v>0</v>
      </c>
      <c r="AY38" s="37">
        <f t="shared" si="19"/>
        <v>0</v>
      </c>
      <c r="AZ38" s="37">
        <f t="shared" si="20"/>
        <v>0</v>
      </c>
      <c r="BA38" s="37">
        <f t="shared" si="21"/>
        <v>0</v>
      </c>
      <c r="BB38" s="37">
        <f t="shared" si="22"/>
        <v>0</v>
      </c>
      <c r="BC38" s="37">
        <f t="shared" si="23"/>
        <v>0</v>
      </c>
      <c r="BD38" s="38">
        <f t="shared" si="24"/>
        <v>0</v>
      </c>
      <c r="BE38" s="37">
        <f t="shared" si="25"/>
        <v>0</v>
      </c>
      <c r="BF38" s="54"/>
    </row>
    <row r="39" spans="1:58" ht="30" x14ac:dyDescent="0.25">
      <c r="A39" s="401">
        <f>+Abr!A39</f>
        <v>36</v>
      </c>
      <c r="B39" s="427" t="str">
        <f>ACUMULADO!B39</f>
        <v>MUNICIPIOS QUE IMPLEMENTAN ACCIONES PARA MEJORAR O MITIGAR LAS CONDICIONES QUE GENERAN RIESGO PARA ENFERMAR DE ENFERMEDADES METAXÉNICAS Y ZOONOTICAS</v>
      </c>
      <c r="C39" s="428" t="str">
        <f>+Abr!C39</f>
        <v>PROMSA</v>
      </c>
      <c r="D39" s="429"/>
      <c r="E39" s="429"/>
      <c r="F39" s="429"/>
      <c r="G39" s="429"/>
      <c r="H39" s="429"/>
      <c r="I39" s="429"/>
      <c r="J39" s="429"/>
      <c r="K39" s="429"/>
      <c r="L39" s="429"/>
      <c r="M39" s="429"/>
      <c r="N39" s="429"/>
      <c r="O39" s="429"/>
      <c r="P39" s="429"/>
      <c r="Q39" s="429"/>
      <c r="R39" s="429"/>
      <c r="S39" s="429"/>
      <c r="T39" s="429"/>
      <c r="U39" s="429"/>
      <c r="V39" s="429"/>
      <c r="W39" s="429"/>
      <c r="X39" s="429"/>
      <c r="Y39" s="429"/>
      <c r="Z39" s="429"/>
      <c r="AA39" s="429"/>
      <c r="AB39" s="429"/>
      <c r="AC39" s="429"/>
      <c r="AD39" s="429"/>
      <c r="AE39" s="429"/>
      <c r="AF39" s="429"/>
      <c r="AG39" s="429"/>
      <c r="AH39" s="429"/>
      <c r="AI39" s="429"/>
      <c r="AJ39" s="429"/>
      <c r="AK39" s="429"/>
      <c r="AL39" s="429"/>
      <c r="AM39" s="429"/>
      <c r="AN39" s="429"/>
      <c r="AO39" s="429"/>
      <c r="AP39" s="429"/>
      <c r="AQ39" s="429"/>
      <c r="AR39" s="429"/>
      <c r="AS39" s="429"/>
      <c r="AT39" s="429"/>
      <c r="AV39" s="37">
        <f t="shared" si="16"/>
        <v>0</v>
      </c>
      <c r="AW39" s="37">
        <f t="shared" si="17"/>
        <v>0</v>
      </c>
      <c r="AX39" s="37">
        <f t="shared" si="18"/>
        <v>0</v>
      </c>
      <c r="AY39" s="37">
        <f t="shared" si="19"/>
        <v>0</v>
      </c>
      <c r="AZ39" s="37">
        <f t="shared" si="20"/>
        <v>0</v>
      </c>
      <c r="BA39" s="37">
        <f t="shared" si="21"/>
        <v>0</v>
      </c>
      <c r="BB39" s="37">
        <f t="shared" si="22"/>
        <v>0</v>
      </c>
      <c r="BC39" s="37">
        <f t="shared" si="23"/>
        <v>0</v>
      </c>
      <c r="BD39" s="38">
        <f t="shared" si="24"/>
        <v>0</v>
      </c>
      <c r="BE39" s="37">
        <f t="shared" si="25"/>
        <v>0</v>
      </c>
      <c r="BF39" s="54"/>
    </row>
    <row r="40" spans="1:58" ht="30" x14ac:dyDescent="0.25">
      <c r="A40" s="401">
        <f>+Abr!A40</f>
        <v>37</v>
      </c>
      <c r="B40" s="427" t="str">
        <f>ACUMULADO!B40</f>
        <v>DOCENTES  CAPACITADOS Y COMPROMETIDOS A DESARROLLAR ACCIONES PARA LA PROMOCION DE PRACTICAS SALUDABLES PARA LA PREVENCIÓN DE LAS ENFERMEDADES METAXENICAS Y ZOONOTICAS</v>
      </c>
      <c r="C40" s="428" t="str">
        <f>+Abr!C40</f>
        <v>PROMSA</v>
      </c>
      <c r="D40" s="429"/>
      <c r="E40" s="429"/>
      <c r="F40" s="429"/>
      <c r="G40" s="429"/>
      <c r="H40" s="429"/>
      <c r="I40" s="429"/>
      <c r="J40" s="429"/>
      <c r="K40" s="429"/>
      <c r="L40" s="429"/>
      <c r="M40" s="429"/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  <c r="AO40" s="429"/>
      <c r="AP40" s="429"/>
      <c r="AQ40" s="429"/>
      <c r="AR40" s="429"/>
      <c r="AS40" s="429"/>
      <c r="AT40" s="429"/>
      <c r="AV40" s="37">
        <f t="shared" si="16"/>
        <v>0</v>
      </c>
      <c r="AW40" s="37">
        <f t="shared" si="17"/>
        <v>0</v>
      </c>
      <c r="AX40" s="37">
        <f t="shared" si="18"/>
        <v>0</v>
      </c>
      <c r="AY40" s="37">
        <f t="shared" si="19"/>
        <v>0</v>
      </c>
      <c r="AZ40" s="37">
        <f t="shared" si="20"/>
        <v>0</v>
      </c>
      <c r="BA40" s="37">
        <f t="shared" si="21"/>
        <v>0</v>
      </c>
      <c r="BB40" s="37">
        <f t="shared" si="22"/>
        <v>0</v>
      </c>
      <c r="BC40" s="37">
        <f t="shared" si="23"/>
        <v>0</v>
      </c>
      <c r="BD40" s="38">
        <f t="shared" si="24"/>
        <v>0</v>
      </c>
      <c r="BE40" s="37">
        <f t="shared" si="25"/>
        <v>0</v>
      </c>
      <c r="BF40" s="54"/>
    </row>
    <row r="41" spans="1:58" ht="30" x14ac:dyDescent="0.25">
      <c r="A41" s="401">
        <f>+Abr!A41</f>
        <v>38</v>
      </c>
      <c r="B41" s="427" t="str">
        <f>ACUMULADO!B41</f>
        <v>FAMILIAS QUE RECIBEN SESIONES EDUCATIVAS Y DEMOSTRATIVAS EN PRÁCTICAS SALUDABLES FRENTE A LAS ENFERMEDADES NO TRASMISIBLES</v>
      </c>
      <c r="C41" s="428" t="str">
        <f>+Abr!C41</f>
        <v>PROMSA</v>
      </c>
      <c r="D41" s="429"/>
      <c r="E41" s="429"/>
      <c r="F41" s="429"/>
      <c r="G41" s="429"/>
      <c r="H41" s="429"/>
      <c r="I41" s="429"/>
      <c r="J41" s="429"/>
      <c r="K41" s="429"/>
      <c r="L41" s="429"/>
      <c r="M41" s="429"/>
      <c r="N41" s="429"/>
      <c r="O41" s="429"/>
      <c r="P41" s="429"/>
      <c r="Q41" s="429"/>
      <c r="R41" s="429"/>
      <c r="S41" s="429"/>
      <c r="T41" s="429"/>
      <c r="U41" s="429"/>
      <c r="V41" s="429"/>
      <c r="W41" s="429"/>
      <c r="X41" s="429"/>
      <c r="Y41" s="429"/>
      <c r="Z41" s="429"/>
      <c r="AA41" s="429"/>
      <c r="AB41" s="429"/>
      <c r="AC41" s="429"/>
      <c r="AD41" s="429"/>
      <c r="AE41" s="429"/>
      <c r="AF41" s="429"/>
      <c r="AG41" s="429"/>
      <c r="AH41" s="429"/>
      <c r="AI41" s="429"/>
      <c r="AJ41" s="429"/>
      <c r="AK41" s="429"/>
      <c r="AL41" s="429"/>
      <c r="AM41" s="429"/>
      <c r="AN41" s="429"/>
      <c r="AO41" s="429"/>
      <c r="AP41" s="429"/>
      <c r="AQ41" s="429"/>
      <c r="AR41" s="429"/>
      <c r="AS41" s="429"/>
      <c r="AT41" s="429"/>
      <c r="AV41" s="37">
        <f t="shared" si="16"/>
        <v>0</v>
      </c>
      <c r="AW41" s="37">
        <f t="shared" si="17"/>
        <v>0</v>
      </c>
      <c r="AX41" s="37">
        <f t="shared" si="18"/>
        <v>0</v>
      </c>
      <c r="AY41" s="37">
        <f t="shared" si="19"/>
        <v>0</v>
      </c>
      <c r="AZ41" s="37">
        <f t="shared" si="20"/>
        <v>0</v>
      </c>
      <c r="BA41" s="37">
        <f t="shared" si="21"/>
        <v>0</v>
      </c>
      <c r="BB41" s="37">
        <f t="shared" si="22"/>
        <v>0</v>
      </c>
      <c r="BC41" s="37">
        <f t="shared" si="23"/>
        <v>0</v>
      </c>
      <c r="BD41" s="38">
        <f t="shared" si="24"/>
        <v>0</v>
      </c>
      <c r="BE41" s="37">
        <f t="shared" si="25"/>
        <v>0</v>
      </c>
      <c r="BF41" s="54"/>
    </row>
    <row r="42" spans="1:58" ht="30" x14ac:dyDescent="0.25">
      <c r="A42" s="401">
        <f>+Abr!A42</f>
        <v>39</v>
      </c>
      <c r="B42" s="427" t="str">
        <f>ACUMULADO!B42</f>
        <v>4398802FUNCIONARIOS MUNICIPALES CAPACITADOS PARA LA GENERACIÓN DE ENTORNOS SALUDABLES FRENTE A LAS ENFERMEDADES NO TRASMISIBLES.</v>
      </c>
      <c r="C42" s="428" t="str">
        <f>+Abr!C42</f>
        <v>PROMSA</v>
      </c>
      <c r="D42" s="429"/>
      <c r="E42" s="429"/>
      <c r="F42" s="429"/>
      <c r="G42" s="429"/>
      <c r="H42" s="429"/>
      <c r="I42" s="429"/>
      <c r="J42" s="429"/>
      <c r="K42" s="429"/>
      <c r="L42" s="429"/>
      <c r="M42" s="429"/>
      <c r="N42" s="429"/>
      <c r="O42" s="429"/>
      <c r="P42" s="429"/>
      <c r="Q42" s="429"/>
      <c r="R42" s="429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  <c r="AL42" s="429"/>
      <c r="AM42" s="429"/>
      <c r="AN42" s="429"/>
      <c r="AO42" s="429"/>
      <c r="AP42" s="429"/>
      <c r="AQ42" s="429"/>
      <c r="AR42" s="429"/>
      <c r="AS42" s="429"/>
      <c r="AT42" s="429"/>
      <c r="AV42" s="37">
        <f t="shared" si="16"/>
        <v>0</v>
      </c>
      <c r="AW42" s="37">
        <f t="shared" si="17"/>
        <v>0</v>
      </c>
      <c r="AX42" s="37">
        <f t="shared" si="18"/>
        <v>0</v>
      </c>
      <c r="AY42" s="37">
        <f t="shared" si="19"/>
        <v>0</v>
      </c>
      <c r="AZ42" s="37">
        <f t="shared" si="20"/>
        <v>0</v>
      </c>
      <c r="BA42" s="37">
        <f t="shared" si="21"/>
        <v>0</v>
      </c>
      <c r="BB42" s="37">
        <f t="shared" si="22"/>
        <v>0</v>
      </c>
      <c r="BC42" s="37">
        <f t="shared" si="23"/>
        <v>0</v>
      </c>
      <c r="BD42" s="38">
        <f t="shared" si="24"/>
        <v>0</v>
      </c>
      <c r="BE42" s="37">
        <f t="shared" si="25"/>
        <v>0</v>
      </c>
      <c r="BF42" s="54"/>
    </row>
    <row r="43" spans="1:58" ht="30" x14ac:dyDescent="0.25">
      <c r="A43" s="401">
        <f>+Abr!A43</f>
        <v>40</v>
      </c>
      <c r="B43" s="427" t="str">
        <f>ACUMULADO!B43</f>
        <v>DOCENTES COMPROMETIDOS QUE DESARROLLAN ACCIONES PARA LA PROMOCIÓN DE LA ALIMENTACIÓN SALUDABLE, ACTIVIDAD FISICA, SALUD OCULAR Y SALUD BUCAL</v>
      </c>
      <c r="C43" s="428" t="str">
        <f>+Abr!C43</f>
        <v>PROMSA</v>
      </c>
      <c r="D43" s="429"/>
      <c r="E43" s="429"/>
      <c r="F43" s="429"/>
      <c r="G43" s="429"/>
      <c r="H43" s="429"/>
      <c r="I43" s="429"/>
      <c r="J43" s="429"/>
      <c r="K43" s="429"/>
      <c r="L43" s="429"/>
      <c r="M43" s="429"/>
      <c r="N43" s="429"/>
      <c r="O43" s="429"/>
      <c r="P43" s="429"/>
      <c r="Q43" s="429"/>
      <c r="R43" s="429"/>
      <c r="S43" s="429"/>
      <c r="T43" s="429"/>
      <c r="U43" s="429"/>
      <c r="V43" s="429"/>
      <c r="W43" s="429"/>
      <c r="X43" s="429"/>
      <c r="Y43" s="429"/>
      <c r="Z43" s="429"/>
      <c r="AA43" s="429"/>
      <c r="AB43" s="429"/>
      <c r="AC43" s="429"/>
      <c r="AD43" s="429"/>
      <c r="AE43" s="429"/>
      <c r="AF43" s="429"/>
      <c r="AG43" s="429"/>
      <c r="AH43" s="429"/>
      <c r="AI43" s="429"/>
      <c r="AJ43" s="429"/>
      <c r="AK43" s="429"/>
      <c r="AL43" s="429"/>
      <c r="AM43" s="429"/>
      <c r="AN43" s="429"/>
      <c r="AO43" s="429"/>
      <c r="AP43" s="429"/>
      <c r="AQ43" s="429"/>
      <c r="AR43" s="429"/>
      <c r="AS43" s="429"/>
      <c r="AT43" s="429"/>
      <c r="AV43" s="37">
        <f t="shared" si="16"/>
        <v>0</v>
      </c>
      <c r="AW43" s="37">
        <f t="shared" si="17"/>
        <v>0</v>
      </c>
      <c r="AX43" s="37">
        <f t="shared" si="18"/>
        <v>0</v>
      </c>
      <c r="AY43" s="37">
        <f t="shared" si="19"/>
        <v>0</v>
      </c>
      <c r="AZ43" s="37">
        <f t="shared" si="20"/>
        <v>0</v>
      </c>
      <c r="BA43" s="37">
        <f t="shared" si="21"/>
        <v>0</v>
      </c>
      <c r="BB43" s="37">
        <f t="shared" si="22"/>
        <v>0</v>
      </c>
      <c r="BC43" s="37">
        <f t="shared" si="23"/>
        <v>0</v>
      </c>
      <c r="BD43" s="38">
        <f t="shared" si="24"/>
        <v>0</v>
      </c>
      <c r="BE43" s="37">
        <f t="shared" si="25"/>
        <v>0</v>
      </c>
      <c r="BF43" s="54"/>
    </row>
    <row r="44" spans="1:58" ht="30" x14ac:dyDescent="0.25">
      <c r="A44" s="401">
        <f>+Abr!A44</f>
        <v>41</v>
      </c>
      <c r="B44" s="427" t="str">
        <f>ACUMULADO!B44</f>
        <v>LIDERES COMUNITARIOS CAPACITADOS REALIZAN VIGILANCIA CIUDADANA PARA LA REDUCCIÓN DE LA CONTAMINACIÓN POR METALES PESADOS, SUSTANCIAS QUÍMICAS E HIDROCARBUROS</v>
      </c>
      <c r="C44" s="428" t="str">
        <f>+Abr!C44</f>
        <v>PROMSA</v>
      </c>
      <c r="D44" s="429"/>
      <c r="E44" s="429"/>
      <c r="F44" s="429"/>
      <c r="G44" s="429"/>
      <c r="H44" s="429"/>
      <c r="I44" s="429"/>
      <c r="J44" s="429"/>
      <c r="K44" s="429"/>
      <c r="L44" s="429"/>
      <c r="M44" s="429"/>
      <c r="N44" s="429"/>
      <c r="O44" s="429"/>
      <c r="P44" s="429"/>
      <c r="Q44" s="429"/>
      <c r="R44" s="429"/>
      <c r="S44" s="429"/>
      <c r="T44" s="429"/>
      <c r="U44" s="429"/>
      <c r="V44" s="429"/>
      <c r="W44" s="429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9"/>
      <c r="AK44" s="429"/>
      <c r="AL44" s="429"/>
      <c r="AM44" s="429"/>
      <c r="AN44" s="429"/>
      <c r="AO44" s="429"/>
      <c r="AP44" s="429"/>
      <c r="AQ44" s="429"/>
      <c r="AR44" s="429"/>
      <c r="AS44" s="429"/>
      <c r="AT44" s="429"/>
      <c r="AV44" s="37">
        <f t="shared" si="16"/>
        <v>0</v>
      </c>
      <c r="AW44" s="37">
        <f t="shared" si="17"/>
        <v>0</v>
      </c>
      <c r="AX44" s="37">
        <f t="shared" si="18"/>
        <v>0</v>
      </c>
      <c r="AY44" s="37">
        <f t="shared" si="19"/>
        <v>0</v>
      </c>
      <c r="AZ44" s="37">
        <f t="shared" si="20"/>
        <v>0</v>
      </c>
      <c r="BA44" s="37">
        <f t="shared" si="21"/>
        <v>0</v>
      </c>
      <c r="BB44" s="37">
        <f t="shared" si="22"/>
        <v>0</v>
      </c>
      <c r="BC44" s="37">
        <f t="shared" si="23"/>
        <v>0</v>
      </c>
      <c r="BD44" s="38">
        <f t="shared" si="24"/>
        <v>0</v>
      </c>
      <c r="BE44" s="37">
        <f t="shared" si="25"/>
        <v>0</v>
      </c>
      <c r="BF44" s="54"/>
    </row>
    <row r="45" spans="1:58" ht="30" x14ac:dyDescent="0.25">
      <c r="A45" s="401">
        <f>+Abr!A45</f>
        <v>42</v>
      </c>
      <c r="B45" s="427" t="str">
        <f>ACUMULADO!B45</f>
        <v>FUNCIONARIOS MUNICIPALES SENSIBILIZADOS PARA LA PROMOCIÓN DE PRACTICAS Y ENTORNOS SALUDABLES PARA LA PREVENCIÓN DEL CÁNCER</v>
      </c>
      <c r="C45" s="428" t="str">
        <f>+Abr!C45</f>
        <v>PROMSA</v>
      </c>
      <c r="D45" s="429"/>
      <c r="E45" s="429"/>
      <c r="F45" s="429"/>
      <c r="G45" s="429"/>
      <c r="H45" s="429"/>
      <c r="I45" s="429"/>
      <c r="J45" s="429"/>
      <c r="K45" s="429"/>
      <c r="L45" s="429"/>
      <c r="M45" s="429"/>
      <c r="N45" s="429"/>
      <c r="O45" s="429"/>
      <c r="P45" s="429"/>
      <c r="Q45" s="429"/>
      <c r="R45" s="429"/>
      <c r="S45" s="429"/>
      <c r="T45" s="429"/>
      <c r="U45" s="429"/>
      <c r="V45" s="429"/>
      <c r="W45" s="429"/>
      <c r="X45" s="429"/>
      <c r="Y45" s="429"/>
      <c r="Z45" s="429"/>
      <c r="AA45" s="429"/>
      <c r="AB45" s="429"/>
      <c r="AC45" s="429"/>
      <c r="AD45" s="429"/>
      <c r="AE45" s="429"/>
      <c r="AF45" s="429"/>
      <c r="AG45" s="429"/>
      <c r="AH45" s="429"/>
      <c r="AI45" s="429"/>
      <c r="AJ45" s="429"/>
      <c r="AK45" s="429"/>
      <c r="AL45" s="429"/>
      <c r="AM45" s="429"/>
      <c r="AN45" s="429"/>
      <c r="AO45" s="429"/>
      <c r="AP45" s="429"/>
      <c r="AQ45" s="429"/>
      <c r="AR45" s="429"/>
      <c r="AS45" s="429"/>
      <c r="AT45" s="429"/>
      <c r="AV45" s="37">
        <f t="shared" si="16"/>
        <v>0</v>
      </c>
      <c r="AW45" s="37">
        <f t="shared" si="17"/>
        <v>0</v>
      </c>
      <c r="AX45" s="37">
        <f t="shared" si="18"/>
        <v>0</v>
      </c>
      <c r="AY45" s="37">
        <f t="shared" si="19"/>
        <v>0</v>
      </c>
      <c r="AZ45" s="37">
        <f t="shared" si="20"/>
        <v>0</v>
      </c>
      <c r="BA45" s="37">
        <f t="shared" si="21"/>
        <v>0</v>
      </c>
      <c r="BB45" s="37">
        <f t="shared" si="22"/>
        <v>0</v>
      </c>
      <c r="BC45" s="37">
        <f t="shared" si="23"/>
        <v>0</v>
      </c>
      <c r="BD45" s="38">
        <f t="shared" si="24"/>
        <v>0</v>
      </c>
      <c r="BE45" s="37">
        <f t="shared" si="25"/>
        <v>0</v>
      </c>
      <c r="BF45" s="54"/>
    </row>
    <row r="46" spans="1:58" ht="30" x14ac:dyDescent="0.25">
      <c r="A46" s="401">
        <f>+Abr!A46</f>
        <v>43</v>
      </c>
      <c r="B46" s="427" t="str">
        <f>ACUMULADO!B46</f>
        <v xml:space="preserve">DOCENTES  CAPACITADOS PARA LA PROMOCIÓN DE PRACTICAS Y ENTORNOS SALUDABLES PARA LA PREVENCIÓN DEL CÁNCER . </v>
      </c>
      <c r="C46" s="428" t="str">
        <f>+Abr!C46</f>
        <v>PROMSA</v>
      </c>
      <c r="D46" s="429"/>
      <c r="E46" s="429"/>
      <c r="F46" s="429"/>
      <c r="G46" s="429"/>
      <c r="H46" s="429"/>
      <c r="I46" s="429"/>
      <c r="J46" s="429"/>
      <c r="K46" s="429"/>
      <c r="L46" s="429"/>
      <c r="M46" s="429"/>
      <c r="N46" s="429"/>
      <c r="O46" s="429"/>
      <c r="P46" s="429"/>
      <c r="Q46" s="429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V46" s="37">
        <f t="shared" si="16"/>
        <v>0</v>
      </c>
      <c r="AW46" s="37">
        <f t="shared" si="17"/>
        <v>0</v>
      </c>
      <c r="AX46" s="37">
        <f t="shared" si="18"/>
        <v>0</v>
      </c>
      <c r="AY46" s="37">
        <f t="shared" si="19"/>
        <v>0</v>
      </c>
      <c r="AZ46" s="37">
        <f t="shared" si="20"/>
        <v>0</v>
      </c>
      <c r="BA46" s="37">
        <f t="shared" si="21"/>
        <v>0</v>
      </c>
      <c r="BB46" s="37">
        <f t="shared" si="22"/>
        <v>0</v>
      </c>
      <c r="BC46" s="37">
        <f t="shared" si="23"/>
        <v>0</v>
      </c>
      <c r="BD46" s="38">
        <f t="shared" si="24"/>
        <v>0</v>
      </c>
      <c r="BE46" s="37">
        <f t="shared" si="25"/>
        <v>0</v>
      </c>
      <c r="BF46" s="54"/>
    </row>
    <row r="47" spans="1:58" ht="30" x14ac:dyDescent="0.25">
      <c r="A47" s="401">
        <f>+Abr!A47</f>
        <v>44</v>
      </c>
      <c r="B47" s="427" t="str">
        <f>ACUMULADO!B47</f>
        <v>FAMILIAS SENSIBILIZADAS PARA LA PROMOCIÓN DE PRÁCTICAS Y ENTORNOS SALUDABLES PARA LA PREVENCIÓN DEL CÁNCER</v>
      </c>
      <c r="C47" s="428" t="str">
        <f>+Abr!C47</f>
        <v>PROMSA</v>
      </c>
      <c r="D47" s="429"/>
      <c r="E47" s="429"/>
      <c r="F47" s="429"/>
      <c r="G47" s="429"/>
      <c r="H47" s="429"/>
      <c r="I47" s="429"/>
      <c r="J47" s="429"/>
      <c r="K47" s="429"/>
      <c r="L47" s="429"/>
      <c r="M47" s="429"/>
      <c r="N47" s="429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29"/>
      <c r="Z47" s="429"/>
      <c r="AA47" s="429"/>
      <c r="AB47" s="429"/>
      <c r="AC47" s="429"/>
      <c r="AD47" s="429"/>
      <c r="AE47" s="429"/>
      <c r="AF47" s="429"/>
      <c r="AG47" s="429"/>
      <c r="AH47" s="429"/>
      <c r="AI47" s="429"/>
      <c r="AJ47" s="429"/>
      <c r="AK47" s="429"/>
      <c r="AL47" s="429"/>
      <c r="AM47" s="429"/>
      <c r="AN47" s="429"/>
      <c r="AO47" s="429"/>
      <c r="AP47" s="429"/>
      <c r="AQ47" s="429"/>
      <c r="AR47" s="429"/>
      <c r="AS47" s="429"/>
      <c r="AT47" s="429"/>
      <c r="AV47" s="37">
        <f t="shared" si="16"/>
        <v>0</v>
      </c>
      <c r="AW47" s="37">
        <f t="shared" si="17"/>
        <v>0</v>
      </c>
      <c r="AX47" s="37">
        <f t="shared" si="18"/>
        <v>0</v>
      </c>
      <c r="AY47" s="37">
        <f t="shared" si="19"/>
        <v>0</v>
      </c>
      <c r="AZ47" s="37">
        <f t="shared" si="20"/>
        <v>0</v>
      </c>
      <c r="BA47" s="37">
        <f t="shared" si="21"/>
        <v>0</v>
      </c>
      <c r="BB47" s="37">
        <f t="shared" si="22"/>
        <v>0</v>
      </c>
      <c r="BC47" s="37">
        <f t="shared" si="23"/>
        <v>0</v>
      </c>
      <c r="BD47" s="38">
        <f t="shared" si="24"/>
        <v>0</v>
      </c>
      <c r="BE47" s="37">
        <f t="shared" si="25"/>
        <v>0</v>
      </c>
      <c r="BF47" s="54"/>
    </row>
    <row r="48" spans="1:58" ht="30" x14ac:dyDescent="0.25">
      <c r="A48" s="401">
        <f>+Abr!A48</f>
        <v>45</v>
      </c>
      <c r="B48" s="427" t="str">
        <f>ACUMULADO!B48</f>
        <v>MADRES, PADRES Y CUIDADORES/AS CON APOYO EN ESTRATEGIAS DE CRIANZA Y CONOCIMIENTOS SOBRE EL DESARROLLO INFANTIL</v>
      </c>
      <c r="C48" s="428" t="str">
        <f>+Abr!C48</f>
        <v>PROMSA</v>
      </c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V48" s="37">
        <f t="shared" si="16"/>
        <v>0</v>
      </c>
      <c r="AW48" s="37">
        <f t="shared" si="17"/>
        <v>0</v>
      </c>
      <c r="AX48" s="37">
        <f t="shared" si="18"/>
        <v>0</v>
      </c>
      <c r="AY48" s="37">
        <f t="shared" si="19"/>
        <v>0</v>
      </c>
      <c r="AZ48" s="37">
        <f t="shared" si="20"/>
        <v>0</v>
      </c>
      <c r="BA48" s="37">
        <f t="shared" si="21"/>
        <v>0</v>
      </c>
      <c r="BB48" s="37">
        <f t="shared" si="22"/>
        <v>0</v>
      </c>
      <c r="BC48" s="37">
        <f t="shared" si="23"/>
        <v>0</v>
      </c>
      <c r="BD48" s="38">
        <f t="shared" si="24"/>
        <v>0</v>
      </c>
      <c r="BE48" s="37">
        <f t="shared" si="25"/>
        <v>0</v>
      </c>
      <c r="BF48" s="54"/>
    </row>
    <row r="49" spans="1:58" x14ac:dyDescent="0.25">
      <c r="A49" s="401">
        <f>+Abr!A49</f>
        <v>46</v>
      </c>
      <c r="B49" s="427" t="str">
        <f>ACUMULADO!B49</f>
        <v>PAREJAS CON CONSEJERÍA EN LA PROMOCIÓN DE UNA CONVIVENCIA SALUDABLE</v>
      </c>
      <c r="C49" s="428" t="str">
        <f>+Abr!C49</f>
        <v>PROMSA</v>
      </c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V49" s="37">
        <f t="shared" si="16"/>
        <v>0</v>
      </c>
      <c r="AW49" s="37">
        <f t="shared" si="17"/>
        <v>0</v>
      </c>
      <c r="AX49" s="37">
        <f t="shared" si="18"/>
        <v>0</v>
      </c>
      <c r="AY49" s="37">
        <f t="shared" si="19"/>
        <v>0</v>
      </c>
      <c r="AZ49" s="37">
        <f t="shared" si="20"/>
        <v>0</v>
      </c>
      <c r="BA49" s="37">
        <f t="shared" si="21"/>
        <v>0</v>
      </c>
      <c r="BB49" s="37">
        <f t="shared" si="22"/>
        <v>0</v>
      </c>
      <c r="BC49" s="37">
        <f t="shared" si="23"/>
        <v>0</v>
      </c>
      <c r="BD49" s="38">
        <f t="shared" si="24"/>
        <v>0</v>
      </c>
      <c r="BE49" s="37">
        <f t="shared" si="25"/>
        <v>0</v>
      </c>
      <c r="BF49" s="54"/>
    </row>
    <row r="50" spans="1:58" x14ac:dyDescent="0.25">
      <c r="A50" s="401">
        <f>+Abr!A50</f>
        <v>47</v>
      </c>
      <c r="B50" s="427" t="str">
        <f>ACUMULADO!B50</f>
        <v>LÍDERES ADOLESCENTES PROMUEVEN LA SALUD MENTAL EN SU COMUNIDAD</v>
      </c>
      <c r="C50" s="428" t="str">
        <f>+Abr!C50</f>
        <v>PROMSA</v>
      </c>
      <c r="D50" s="429"/>
      <c r="E50" s="429"/>
      <c r="F50" s="429"/>
      <c r="G50" s="429"/>
      <c r="H50" s="429"/>
      <c r="I50" s="429"/>
      <c r="J50" s="429"/>
      <c r="K50" s="429"/>
      <c r="L50" s="429"/>
      <c r="M50" s="429"/>
      <c r="N50" s="429"/>
      <c r="O50" s="429"/>
      <c r="P50" s="429"/>
      <c r="Q50" s="429"/>
      <c r="R50" s="429"/>
      <c r="S50" s="429"/>
      <c r="T50" s="429"/>
      <c r="U50" s="429"/>
      <c r="V50" s="429"/>
      <c r="W50" s="429"/>
      <c r="X50" s="429"/>
      <c r="Y50" s="429"/>
      <c r="Z50" s="429"/>
      <c r="AA50" s="429"/>
      <c r="AB50" s="429"/>
      <c r="AC50" s="429"/>
      <c r="AD50" s="429"/>
      <c r="AE50" s="429"/>
      <c r="AF50" s="429"/>
      <c r="AG50" s="429"/>
      <c r="AH50" s="429"/>
      <c r="AI50" s="429"/>
      <c r="AJ50" s="429"/>
      <c r="AK50" s="429"/>
      <c r="AL50" s="429"/>
      <c r="AM50" s="429"/>
      <c r="AN50" s="429"/>
      <c r="AO50" s="429"/>
      <c r="AP50" s="429"/>
      <c r="AQ50" s="429"/>
      <c r="AR50" s="429"/>
      <c r="AS50" s="429"/>
      <c r="AT50" s="429"/>
      <c r="AV50" s="37">
        <f t="shared" si="16"/>
        <v>0</v>
      </c>
      <c r="AW50" s="37">
        <f t="shared" si="17"/>
        <v>0</v>
      </c>
      <c r="AX50" s="37">
        <f t="shared" si="18"/>
        <v>0</v>
      </c>
      <c r="AY50" s="37">
        <f t="shared" si="19"/>
        <v>0</v>
      </c>
      <c r="AZ50" s="37">
        <f t="shared" si="20"/>
        <v>0</v>
      </c>
      <c r="BA50" s="37">
        <f t="shared" si="21"/>
        <v>0</v>
      </c>
      <c r="BB50" s="37">
        <f t="shared" si="22"/>
        <v>0</v>
      </c>
      <c r="BC50" s="37">
        <f t="shared" si="23"/>
        <v>0</v>
      </c>
      <c r="BD50" s="38">
        <f t="shared" si="24"/>
        <v>0</v>
      </c>
      <c r="BE50" s="37">
        <f t="shared" si="25"/>
        <v>0</v>
      </c>
      <c r="BF50" s="54"/>
    </row>
    <row r="51" spans="1:58" ht="30" x14ac:dyDescent="0.25">
      <c r="A51" s="401">
        <f>+Abr!A51</f>
        <v>48</v>
      </c>
      <c r="B51" s="427" t="str">
        <f>ACUMULADO!B51</f>
        <v>AGENTES COMUNITARIOS DE SALUD REALIZAN VIGILANCIA CIUDADANA PARA REDUCIR LA VIOLENCIA FÍSICA CAUSADA POR LA PAREJA</v>
      </c>
      <c r="C51" s="428" t="str">
        <f>+Abr!C51</f>
        <v>PROMSA</v>
      </c>
      <c r="D51" s="429"/>
      <c r="E51" s="429"/>
      <c r="F51" s="429"/>
      <c r="G51" s="429"/>
      <c r="H51" s="429"/>
      <c r="I51" s="429"/>
      <c r="J51" s="429"/>
      <c r="K51" s="429"/>
      <c r="L51" s="429"/>
      <c r="M51" s="429"/>
      <c r="N51" s="429"/>
      <c r="O51" s="429"/>
      <c r="P51" s="429"/>
      <c r="Q51" s="429"/>
      <c r="R51" s="429"/>
      <c r="S51" s="429"/>
      <c r="T51" s="429"/>
      <c r="U51" s="429"/>
      <c r="V51" s="429"/>
      <c r="W51" s="429"/>
      <c r="X51" s="429"/>
      <c r="Y51" s="429"/>
      <c r="Z51" s="429"/>
      <c r="AA51" s="429"/>
      <c r="AB51" s="429"/>
      <c r="AC51" s="429"/>
      <c r="AD51" s="429"/>
      <c r="AE51" s="429"/>
      <c r="AF51" s="429"/>
      <c r="AG51" s="429"/>
      <c r="AH51" s="429"/>
      <c r="AI51" s="429"/>
      <c r="AJ51" s="429"/>
      <c r="AK51" s="429"/>
      <c r="AL51" s="429"/>
      <c r="AM51" s="429"/>
      <c r="AN51" s="429"/>
      <c r="AO51" s="429"/>
      <c r="AP51" s="429"/>
      <c r="AQ51" s="429"/>
      <c r="AR51" s="429"/>
      <c r="AS51" s="429"/>
      <c r="AT51" s="429"/>
      <c r="AV51" s="37">
        <f t="shared" si="16"/>
        <v>0</v>
      </c>
      <c r="AW51" s="37">
        <f t="shared" si="17"/>
        <v>0</v>
      </c>
      <c r="AX51" s="37">
        <f t="shared" si="18"/>
        <v>0</v>
      </c>
      <c r="AY51" s="37">
        <f t="shared" si="19"/>
        <v>0</v>
      </c>
      <c r="AZ51" s="37">
        <f t="shared" si="20"/>
        <v>0</v>
      </c>
      <c r="BA51" s="37">
        <f t="shared" si="21"/>
        <v>0</v>
      </c>
      <c r="BB51" s="37">
        <f t="shared" si="22"/>
        <v>0</v>
      </c>
      <c r="BC51" s="37">
        <f t="shared" si="23"/>
        <v>0</v>
      </c>
      <c r="BD51" s="38">
        <f t="shared" si="24"/>
        <v>0</v>
      </c>
      <c r="BE51" s="37">
        <f t="shared" si="25"/>
        <v>0</v>
      </c>
      <c r="BF51" s="54"/>
    </row>
    <row r="52" spans="1:58" ht="31.5" x14ac:dyDescent="0.25">
      <c r="A52" s="401">
        <f>+Abr!A52</f>
        <v>49</v>
      </c>
      <c r="B52" s="424" t="str">
        <f>+Abr!B52</f>
        <v xml:space="preserve">Porcentaje de mujeres de 25 a 64 años de edad que se han realizado tamizaje  de papanicolaou </v>
      </c>
      <c r="C52" s="423" t="str">
        <f>+Abr!C52</f>
        <v>CANCER</v>
      </c>
      <c r="D52" s="425"/>
      <c r="E52" s="426"/>
      <c r="F52" s="426"/>
      <c r="G52" s="426"/>
      <c r="H52" s="426"/>
      <c r="I52" s="426"/>
      <c r="J52" s="426"/>
      <c r="K52" s="426"/>
      <c r="L52" s="426"/>
      <c r="M52" s="426"/>
      <c r="N52" s="426"/>
      <c r="O52" s="426"/>
      <c r="P52" s="426"/>
      <c r="Q52" s="426"/>
      <c r="R52" s="426"/>
      <c r="S52" s="426"/>
      <c r="T52" s="426"/>
      <c r="U52" s="426"/>
      <c r="V52" s="426"/>
      <c r="W52" s="426"/>
      <c r="X52" s="426"/>
      <c r="Y52" s="426"/>
      <c r="Z52" s="426"/>
      <c r="AA52" s="426"/>
      <c r="AB52" s="426"/>
      <c r="AC52" s="426"/>
      <c r="AD52" s="426"/>
      <c r="AE52" s="426"/>
      <c r="AF52" s="426"/>
      <c r="AG52" s="426"/>
      <c r="AH52" s="426"/>
      <c r="AI52" s="426"/>
      <c r="AJ52" s="426"/>
      <c r="AK52" s="426"/>
      <c r="AL52" s="426"/>
      <c r="AM52" s="426"/>
      <c r="AN52" s="426"/>
      <c r="AO52" s="426"/>
      <c r="AP52" s="426"/>
      <c r="AQ52" s="426"/>
      <c r="AR52" s="426"/>
      <c r="AS52" s="426"/>
      <c r="AT52" s="426"/>
      <c r="AV52" s="37">
        <f t="shared" ref="AV52:AV53" si="26">SUM(D52)</f>
        <v>0</v>
      </c>
      <c r="AW52" s="37">
        <f t="shared" ref="AW52:AW53" si="27">+SUM(G52:P52)</f>
        <v>0</v>
      </c>
      <c r="AX52" s="37">
        <f t="shared" ref="AX52:AX53" si="28">+SUM(Q52:S52)</f>
        <v>0</v>
      </c>
      <c r="AY52" s="37">
        <f t="shared" ref="AY52:AY53" si="29">+SUM(T52:W52)</f>
        <v>0</v>
      </c>
      <c r="AZ52" s="37">
        <f t="shared" ref="AZ52:AZ53" si="30">+SUM(X52:AC52)</f>
        <v>0</v>
      </c>
      <c r="BA52" s="37">
        <f t="shared" ref="BA52:BA53" si="31">+SUM(AD52:AH52)</f>
        <v>0</v>
      </c>
      <c r="BB52" s="37">
        <f t="shared" ref="BB52:BB53" si="32">+SUM(AJ52:AL52)</f>
        <v>0</v>
      </c>
      <c r="BC52" s="37">
        <f t="shared" ref="BC52:BC53" si="33">+SUM(AM52:AP52)</f>
        <v>0</v>
      </c>
      <c r="BD52" s="38">
        <f t="shared" ref="BD52:BD53" si="34">+SUM(AQ52:AT52)</f>
        <v>0</v>
      </c>
      <c r="BE52" s="37">
        <f t="shared" ref="BE52:BE53" si="35">SUM(AV52:BD52)</f>
        <v>0</v>
      </c>
      <c r="BF52" s="54"/>
    </row>
    <row r="53" spans="1:58" ht="31.5" x14ac:dyDescent="0.25">
      <c r="A53" s="401">
        <f>+Abr!A53</f>
        <v>50</v>
      </c>
      <c r="B53" s="414" t="str">
        <f>+Abr!B53</f>
        <v>Porcentaje de mujeres de 30 a 49 años de edad que se han realizado tamizaje para cuello uterino (Inspección Visual con Ácido Acético).</v>
      </c>
      <c r="C53" s="407" t="str">
        <f>+Abr!C53</f>
        <v>CANCER</v>
      </c>
      <c r="D53" s="402"/>
      <c r="E53" s="330"/>
      <c r="F53" s="330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330"/>
      <c r="AE53" s="330"/>
      <c r="AF53" s="330"/>
      <c r="AG53" s="330"/>
      <c r="AH53" s="330"/>
      <c r="AI53" s="330"/>
      <c r="AJ53" s="330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V53" s="37">
        <f t="shared" si="26"/>
        <v>0</v>
      </c>
      <c r="AW53" s="37">
        <f t="shared" si="27"/>
        <v>0</v>
      </c>
      <c r="AX53" s="37">
        <f t="shared" si="28"/>
        <v>0</v>
      </c>
      <c r="AY53" s="37">
        <f t="shared" si="29"/>
        <v>0</v>
      </c>
      <c r="AZ53" s="37">
        <f t="shared" si="30"/>
        <v>0</v>
      </c>
      <c r="BA53" s="37">
        <f t="shared" si="31"/>
        <v>0</v>
      </c>
      <c r="BB53" s="37">
        <f t="shared" si="32"/>
        <v>0</v>
      </c>
      <c r="BC53" s="37">
        <f t="shared" si="33"/>
        <v>0</v>
      </c>
      <c r="BD53" s="38">
        <f t="shared" si="34"/>
        <v>0</v>
      </c>
      <c r="BE53" s="37">
        <f t="shared" si="35"/>
        <v>0</v>
      </c>
      <c r="BF53" s="54"/>
    </row>
    <row r="54" spans="1:58" ht="31.5" x14ac:dyDescent="0.25">
      <c r="A54" s="401">
        <f>+Abr!A54</f>
        <v>51</v>
      </c>
      <c r="B54" s="414" t="str">
        <f>+Abr!B54</f>
        <v>Porcentaje de mujeres de 40 a 69 años de edad que se han realizado examen clínico de mamas en los últimos 12 meses.</v>
      </c>
      <c r="C54" s="407" t="str">
        <f>+Abr!C54</f>
        <v>CANCER</v>
      </c>
      <c r="D54" s="402"/>
      <c r="E54" s="330"/>
      <c r="F54" s="330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  <c r="AF54" s="330"/>
      <c r="AG54" s="330"/>
      <c r="AH54" s="330"/>
      <c r="AI54" s="330"/>
      <c r="AJ54" s="330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V54" s="37">
        <f t="shared" ref="AV54:AV120" si="36">SUM(D54)</f>
        <v>0</v>
      </c>
      <c r="AW54" s="37">
        <f t="shared" ref="AW54:AW120" si="37">+SUM(G54:P54)</f>
        <v>0</v>
      </c>
      <c r="AX54" s="37">
        <f t="shared" ref="AX54:AX120" si="38">+SUM(Q54:S54)</f>
        <v>0</v>
      </c>
      <c r="AY54" s="37">
        <f t="shared" ref="AY54:AY120" si="39">+SUM(T54:W54)</f>
        <v>0</v>
      </c>
      <c r="AZ54" s="37">
        <f t="shared" ref="AZ54:AZ120" si="40">+SUM(X54:AC54)</f>
        <v>0</v>
      </c>
      <c r="BA54" s="37">
        <f t="shared" ref="BA54:BA120" si="41">+SUM(AD54:AH54)</f>
        <v>0</v>
      </c>
      <c r="BB54" s="37">
        <f t="shared" ref="BB54:BB120" si="42">+SUM(AJ54:AL54)</f>
        <v>0</v>
      </c>
      <c r="BC54" s="37">
        <f t="shared" ref="BC54:BC120" si="43">+SUM(AM54:AP54)</f>
        <v>0</v>
      </c>
      <c r="BD54" s="38">
        <f t="shared" ref="BD54:BD120" si="44">+SUM(AQ54:AT54)</f>
        <v>0</v>
      </c>
      <c r="BE54" s="37">
        <f t="shared" ref="BE54:BE120" si="45">SUM(AV54:BD54)</f>
        <v>0</v>
      </c>
      <c r="BF54" s="54"/>
    </row>
    <row r="55" spans="1:58" ht="15.75" x14ac:dyDescent="0.25">
      <c r="A55" s="401">
        <f>+Abr!A55</f>
        <v>52</v>
      </c>
      <c r="B55" s="414" t="str">
        <f>+Abr!B55</f>
        <v xml:space="preserve">4-DETECCION COLON Y RECTO (50 a 70 años) </v>
      </c>
      <c r="C55" s="407" t="str">
        <f>+Abr!C55</f>
        <v>CANCER</v>
      </c>
      <c r="D55" s="402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330"/>
      <c r="AD55" s="330"/>
      <c r="AE55" s="330"/>
      <c r="AF55" s="330"/>
      <c r="AG55" s="330"/>
      <c r="AH55" s="330"/>
      <c r="AI55" s="330"/>
      <c r="AJ55" s="330"/>
      <c r="AK55" s="330"/>
      <c r="AL55" s="330"/>
      <c r="AM55" s="330"/>
      <c r="AN55" s="330"/>
      <c r="AO55" s="330"/>
      <c r="AP55" s="330"/>
      <c r="AQ55" s="330"/>
      <c r="AR55" s="330"/>
      <c r="AS55" s="330"/>
      <c r="AT55" s="330"/>
      <c r="AV55" s="37">
        <f t="shared" ref="AV55:AV57" si="46">SUM(D55)</f>
        <v>0</v>
      </c>
      <c r="AW55" s="37">
        <f t="shared" ref="AW55:AW57" si="47">+SUM(G55:P55)</f>
        <v>0</v>
      </c>
      <c r="AX55" s="37">
        <f t="shared" ref="AX55:AX57" si="48">+SUM(Q55:S55)</f>
        <v>0</v>
      </c>
      <c r="AY55" s="37">
        <f t="shared" ref="AY55:AY57" si="49">+SUM(T55:W55)</f>
        <v>0</v>
      </c>
      <c r="AZ55" s="37">
        <f t="shared" ref="AZ55:AZ57" si="50">+SUM(X55:AC55)</f>
        <v>0</v>
      </c>
      <c r="BA55" s="37">
        <f t="shared" ref="BA55:BA57" si="51">+SUM(AD55:AH55)</f>
        <v>0</v>
      </c>
      <c r="BB55" s="37">
        <f t="shared" ref="BB55:BB57" si="52">+SUM(AJ55:AL55)</f>
        <v>0</v>
      </c>
      <c r="BC55" s="37">
        <f t="shared" ref="BC55:BC57" si="53">+SUM(AM55:AP55)</f>
        <v>0</v>
      </c>
      <c r="BD55" s="38">
        <f t="shared" ref="BD55:BD57" si="54">+SUM(AQ55:AT55)</f>
        <v>0</v>
      </c>
      <c r="BE55" s="37">
        <f t="shared" ref="BE55:BE57" si="55">SUM(AV55:BD55)</f>
        <v>0</v>
      </c>
      <c r="BF55" s="54"/>
    </row>
    <row r="56" spans="1:58" ht="15.75" x14ac:dyDescent="0.25">
      <c r="A56" s="401">
        <f>+Abr!A56</f>
        <v>53</v>
      </c>
      <c r="B56" s="414" t="str">
        <f>+Abr!B56</f>
        <v xml:space="preserve">5-DETECCION CANCER PROSTATA ( 50 a 75 años) </v>
      </c>
      <c r="C56" s="407" t="str">
        <f>+Abr!C56</f>
        <v>CANCER</v>
      </c>
      <c r="D56" s="402"/>
      <c r="E56" s="330"/>
      <c r="F56" s="330"/>
      <c r="G56" s="330"/>
      <c r="H56" s="330"/>
      <c r="I56" s="330"/>
      <c r="J56" s="330"/>
      <c r="K56" s="330"/>
      <c r="L56" s="330"/>
      <c r="M56" s="330"/>
      <c r="N56" s="330"/>
      <c r="O56" s="330"/>
      <c r="P56" s="330"/>
      <c r="Q56" s="330"/>
      <c r="R56" s="330"/>
      <c r="S56" s="330"/>
      <c r="T56" s="330"/>
      <c r="U56" s="330"/>
      <c r="V56" s="330"/>
      <c r="W56" s="330"/>
      <c r="X56" s="330"/>
      <c r="Y56" s="330"/>
      <c r="Z56" s="330"/>
      <c r="AA56" s="330"/>
      <c r="AB56" s="330"/>
      <c r="AC56" s="330"/>
      <c r="AD56" s="330"/>
      <c r="AE56" s="330"/>
      <c r="AF56" s="330"/>
      <c r="AG56" s="330"/>
      <c r="AH56" s="330"/>
      <c r="AI56" s="330"/>
      <c r="AJ56" s="330"/>
      <c r="AK56" s="330"/>
      <c r="AL56" s="330"/>
      <c r="AM56" s="330"/>
      <c r="AN56" s="330"/>
      <c r="AO56" s="330"/>
      <c r="AP56" s="330"/>
      <c r="AQ56" s="330"/>
      <c r="AR56" s="330"/>
      <c r="AS56" s="330"/>
      <c r="AT56" s="330"/>
      <c r="AV56" s="37">
        <f t="shared" si="46"/>
        <v>0</v>
      </c>
      <c r="AW56" s="37">
        <f t="shared" si="47"/>
        <v>0</v>
      </c>
      <c r="AX56" s="37">
        <f t="shared" si="48"/>
        <v>0</v>
      </c>
      <c r="AY56" s="37">
        <f t="shared" si="49"/>
        <v>0</v>
      </c>
      <c r="AZ56" s="37">
        <f t="shared" si="50"/>
        <v>0</v>
      </c>
      <c r="BA56" s="37">
        <f t="shared" si="51"/>
        <v>0</v>
      </c>
      <c r="BB56" s="37">
        <f t="shared" si="52"/>
        <v>0</v>
      </c>
      <c r="BC56" s="37">
        <f t="shared" si="53"/>
        <v>0</v>
      </c>
      <c r="BD56" s="38">
        <f t="shared" si="54"/>
        <v>0</v>
      </c>
      <c r="BE56" s="37">
        <f t="shared" si="55"/>
        <v>0</v>
      </c>
      <c r="BF56" s="54"/>
    </row>
    <row r="57" spans="1:58" ht="15.75" x14ac:dyDescent="0.25">
      <c r="A57" s="401">
        <f>+Abr!A57</f>
        <v>54</v>
      </c>
      <c r="B57" s="414" t="str">
        <f>+Abr!B57</f>
        <v xml:space="preserve">6-DETECCION DE CANCER DE PIEL  (18 a 70 años) </v>
      </c>
      <c r="C57" s="407" t="str">
        <f>+Abr!C57</f>
        <v>CANCER</v>
      </c>
      <c r="D57" s="402"/>
      <c r="E57" s="330"/>
      <c r="F57" s="330"/>
      <c r="G57" s="330"/>
      <c r="H57" s="330"/>
      <c r="I57" s="330"/>
      <c r="J57" s="330"/>
      <c r="K57" s="330"/>
      <c r="L57" s="330"/>
      <c r="M57" s="330"/>
      <c r="N57" s="330"/>
      <c r="O57" s="330"/>
      <c r="P57" s="330"/>
      <c r="Q57" s="330"/>
      <c r="R57" s="330"/>
      <c r="S57" s="330"/>
      <c r="T57" s="330"/>
      <c r="U57" s="330"/>
      <c r="V57" s="330"/>
      <c r="W57" s="330"/>
      <c r="X57" s="330"/>
      <c r="Y57" s="330"/>
      <c r="Z57" s="330"/>
      <c r="AA57" s="330"/>
      <c r="AB57" s="330"/>
      <c r="AC57" s="330"/>
      <c r="AD57" s="330"/>
      <c r="AE57" s="330"/>
      <c r="AF57" s="330"/>
      <c r="AG57" s="330"/>
      <c r="AH57" s="330"/>
      <c r="AI57" s="330"/>
      <c r="AJ57" s="330"/>
      <c r="AK57" s="330"/>
      <c r="AL57" s="330"/>
      <c r="AM57" s="330"/>
      <c r="AN57" s="330"/>
      <c r="AO57" s="330"/>
      <c r="AP57" s="330"/>
      <c r="AQ57" s="330"/>
      <c r="AR57" s="330"/>
      <c r="AS57" s="330"/>
      <c r="AT57" s="330"/>
      <c r="AV57" s="37">
        <f t="shared" si="46"/>
        <v>0</v>
      </c>
      <c r="AW57" s="37">
        <f t="shared" si="47"/>
        <v>0</v>
      </c>
      <c r="AX57" s="37">
        <f t="shared" si="48"/>
        <v>0</v>
      </c>
      <c r="AY57" s="37">
        <f t="shared" si="49"/>
        <v>0</v>
      </c>
      <c r="AZ57" s="37">
        <f t="shared" si="50"/>
        <v>0</v>
      </c>
      <c r="BA57" s="37">
        <f t="shared" si="51"/>
        <v>0</v>
      </c>
      <c r="BB57" s="37">
        <f t="shared" si="52"/>
        <v>0</v>
      </c>
      <c r="BC57" s="37">
        <f t="shared" si="53"/>
        <v>0</v>
      </c>
      <c r="BD57" s="38">
        <f t="shared" si="54"/>
        <v>0</v>
      </c>
      <c r="BE57" s="37">
        <f t="shared" si="55"/>
        <v>0</v>
      </c>
      <c r="BF57" s="54"/>
    </row>
    <row r="58" spans="1:58" x14ac:dyDescent="0.25">
      <c r="A58" s="401">
        <f>+Abr!A58</f>
        <v>55</v>
      </c>
      <c r="B58" s="415" t="str">
        <f>+Abr!B58</f>
        <v>PERSONA CON DISCAPACIDAD QUE RECIBE ATENCION PARA SU CERTIFICACIÓN.</v>
      </c>
      <c r="C58" s="407" t="str">
        <f>+Abr!C58</f>
        <v>DISCAPACIDAD</v>
      </c>
      <c r="D58" s="402"/>
      <c r="E58" s="330"/>
      <c r="F58" s="330"/>
      <c r="G58" s="330"/>
      <c r="H58" s="330"/>
      <c r="I58" s="330"/>
      <c r="J58" s="330"/>
      <c r="K58" s="330"/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0"/>
      <c r="Y58" s="330"/>
      <c r="Z58" s="330"/>
      <c r="AA58" s="330"/>
      <c r="AB58" s="330"/>
      <c r="AC58" s="330"/>
      <c r="AD58" s="330"/>
      <c r="AE58" s="330"/>
      <c r="AF58" s="330"/>
      <c r="AG58" s="330"/>
      <c r="AH58" s="330"/>
      <c r="AI58" s="330"/>
      <c r="AJ58" s="330"/>
      <c r="AK58" s="330"/>
      <c r="AL58" s="330"/>
      <c r="AM58" s="330"/>
      <c r="AN58" s="330"/>
      <c r="AO58" s="330"/>
      <c r="AP58" s="330"/>
      <c r="AQ58" s="330"/>
      <c r="AR58" s="330"/>
      <c r="AS58" s="330"/>
      <c r="AT58" s="330"/>
      <c r="AV58" s="37">
        <f t="shared" si="36"/>
        <v>0</v>
      </c>
      <c r="AW58" s="37">
        <f t="shared" si="37"/>
        <v>0</v>
      </c>
      <c r="AX58" s="37">
        <f t="shared" si="38"/>
        <v>0</v>
      </c>
      <c r="AY58" s="37">
        <f t="shared" si="39"/>
        <v>0</v>
      </c>
      <c r="AZ58" s="37">
        <f t="shared" si="40"/>
        <v>0</v>
      </c>
      <c r="BA58" s="37">
        <f t="shared" si="41"/>
        <v>0</v>
      </c>
      <c r="BB58" s="37">
        <f t="shared" si="42"/>
        <v>0</v>
      </c>
      <c r="BC58" s="37">
        <f t="shared" si="43"/>
        <v>0</v>
      </c>
      <c r="BD58" s="38">
        <f t="shared" si="44"/>
        <v>0</v>
      </c>
      <c r="BE58" s="37">
        <f t="shared" si="45"/>
        <v>0</v>
      </c>
      <c r="BF58" s="54"/>
    </row>
    <row r="59" spans="1:58" ht="15.75" x14ac:dyDescent="0.25">
      <c r="A59" s="401">
        <f>+Abr!A59</f>
        <v>56</v>
      </c>
      <c r="B59" s="416" t="str">
        <f>+Abr!B59</f>
        <v>Tamizaje de errores refractivos en niños.</v>
      </c>
      <c r="C59" s="410" t="str">
        <f>+Abr!C59</f>
        <v>SALUD OCULAR</v>
      </c>
      <c r="D59" s="402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0"/>
      <c r="U59" s="330"/>
      <c r="V59" s="330"/>
      <c r="W59" s="330"/>
      <c r="X59" s="330"/>
      <c r="Y59" s="330"/>
      <c r="Z59" s="330"/>
      <c r="AA59" s="330"/>
      <c r="AB59" s="330"/>
      <c r="AC59" s="330"/>
      <c r="AD59" s="330"/>
      <c r="AE59" s="330"/>
      <c r="AF59" s="330"/>
      <c r="AG59" s="330"/>
      <c r="AH59" s="330"/>
      <c r="AI59" s="330"/>
      <c r="AJ59" s="330"/>
      <c r="AK59" s="330"/>
      <c r="AL59" s="330"/>
      <c r="AM59" s="330"/>
      <c r="AN59" s="330"/>
      <c r="AO59" s="330"/>
      <c r="AP59" s="330"/>
      <c r="AQ59" s="330"/>
      <c r="AR59" s="330"/>
      <c r="AS59" s="330"/>
      <c r="AT59" s="330"/>
      <c r="AV59" s="37">
        <f t="shared" si="36"/>
        <v>0</v>
      </c>
      <c r="AW59" s="37">
        <f t="shared" si="37"/>
        <v>0</v>
      </c>
      <c r="AX59" s="37">
        <f t="shared" si="38"/>
        <v>0</v>
      </c>
      <c r="AY59" s="37">
        <f t="shared" si="39"/>
        <v>0</v>
      </c>
      <c r="AZ59" s="37">
        <f t="shared" si="40"/>
        <v>0</v>
      </c>
      <c r="BA59" s="37">
        <f t="shared" si="41"/>
        <v>0</v>
      </c>
      <c r="BB59" s="37">
        <f t="shared" si="42"/>
        <v>0</v>
      </c>
      <c r="BC59" s="37">
        <f t="shared" si="43"/>
        <v>0</v>
      </c>
      <c r="BD59" s="38">
        <f t="shared" si="44"/>
        <v>0</v>
      </c>
      <c r="BE59" s="37">
        <f t="shared" si="45"/>
        <v>0</v>
      </c>
      <c r="BF59" s="54"/>
    </row>
    <row r="60" spans="1:58" x14ac:dyDescent="0.25">
      <c r="A60" s="401">
        <f>+Abr!A60</f>
        <v>57</v>
      </c>
      <c r="B60" s="417" t="str">
        <f>+Abr!B60</f>
        <v>EVALUACION ORAL COMPLETO</v>
      </c>
      <c r="C60" s="410" t="str">
        <f>+Abr!C60</f>
        <v>ODONTOLOGIA</v>
      </c>
      <c r="D60" s="402"/>
      <c r="E60" s="330"/>
      <c r="F60" s="330"/>
      <c r="G60" s="330"/>
      <c r="H60" s="330"/>
      <c r="I60" s="330"/>
      <c r="J60" s="330"/>
      <c r="K60" s="330"/>
      <c r="L60" s="330"/>
      <c r="M60" s="330"/>
      <c r="N60" s="330"/>
      <c r="O60" s="330"/>
      <c r="P60" s="330"/>
      <c r="Q60" s="330"/>
      <c r="R60" s="330"/>
      <c r="S60" s="330"/>
      <c r="T60" s="330"/>
      <c r="U60" s="330"/>
      <c r="V60" s="330"/>
      <c r="W60" s="330"/>
      <c r="X60" s="330"/>
      <c r="Y60" s="330"/>
      <c r="Z60" s="330"/>
      <c r="AA60" s="330"/>
      <c r="AB60" s="330"/>
      <c r="AC60" s="330"/>
      <c r="AD60" s="330"/>
      <c r="AE60" s="330"/>
      <c r="AF60" s="330"/>
      <c r="AG60" s="330"/>
      <c r="AH60" s="330"/>
      <c r="AI60" s="330"/>
      <c r="AJ60" s="330"/>
      <c r="AK60" s="330"/>
      <c r="AL60" s="330"/>
      <c r="AM60" s="330"/>
      <c r="AN60" s="330"/>
      <c r="AO60" s="330"/>
      <c r="AP60" s="330"/>
      <c r="AQ60" s="330"/>
      <c r="AR60" s="330"/>
      <c r="AS60" s="330"/>
      <c r="AT60" s="330"/>
      <c r="AV60" s="37">
        <f t="shared" si="36"/>
        <v>0</v>
      </c>
      <c r="AW60" s="37">
        <f t="shared" si="37"/>
        <v>0</v>
      </c>
      <c r="AX60" s="37">
        <f t="shared" si="38"/>
        <v>0</v>
      </c>
      <c r="AY60" s="37">
        <f t="shared" si="39"/>
        <v>0</v>
      </c>
      <c r="AZ60" s="37">
        <f t="shared" si="40"/>
        <v>0</v>
      </c>
      <c r="BA60" s="37">
        <f t="shared" si="41"/>
        <v>0</v>
      </c>
      <c r="BB60" s="37">
        <f t="shared" si="42"/>
        <v>0</v>
      </c>
      <c r="BC60" s="37">
        <f t="shared" si="43"/>
        <v>0</v>
      </c>
      <c r="BD60" s="38">
        <f t="shared" si="44"/>
        <v>0</v>
      </c>
      <c r="BE60" s="37">
        <f t="shared" si="45"/>
        <v>0</v>
      </c>
      <c r="BF60" s="54"/>
    </row>
    <row r="61" spans="1:58" x14ac:dyDescent="0.25">
      <c r="A61" s="401">
        <f>+Abr!A61</f>
        <v>58</v>
      </c>
      <c r="B61" s="411" t="str">
        <f>+Abr!B61</f>
        <v>ALTA BASICA ODONTOLOGICA EN NIÑOS DE 3 A 11 AÑOSDE EDAD</v>
      </c>
      <c r="C61" s="410" t="str">
        <f>+Abr!C61</f>
        <v>ODONTOLOGIA</v>
      </c>
      <c r="D61" s="402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E61" s="330"/>
      <c r="AF61" s="330"/>
      <c r="AG61" s="330"/>
      <c r="AH61" s="330"/>
      <c r="AI61" s="330"/>
      <c r="AJ61" s="330"/>
      <c r="AK61" s="330"/>
      <c r="AL61" s="330"/>
      <c r="AM61" s="330"/>
      <c r="AN61" s="330"/>
      <c r="AO61" s="330"/>
      <c r="AP61" s="330"/>
      <c r="AQ61" s="330"/>
      <c r="AR61" s="330"/>
      <c r="AS61" s="330"/>
      <c r="AT61" s="330"/>
      <c r="AV61" s="37">
        <f t="shared" si="36"/>
        <v>0</v>
      </c>
      <c r="AW61" s="37">
        <f t="shared" si="37"/>
        <v>0</v>
      </c>
      <c r="AX61" s="37">
        <f t="shared" si="38"/>
        <v>0</v>
      </c>
      <c r="AY61" s="37">
        <f t="shared" si="39"/>
        <v>0</v>
      </c>
      <c r="AZ61" s="37">
        <f t="shared" si="40"/>
        <v>0</v>
      </c>
      <c r="BA61" s="37">
        <f t="shared" si="41"/>
        <v>0</v>
      </c>
      <c r="BB61" s="37">
        <f t="shared" si="42"/>
        <v>0</v>
      </c>
      <c r="BC61" s="37">
        <f t="shared" si="43"/>
        <v>0</v>
      </c>
      <c r="BD61" s="38">
        <f t="shared" si="44"/>
        <v>0</v>
      </c>
      <c r="BE61" s="37">
        <f t="shared" si="45"/>
        <v>0</v>
      </c>
      <c r="BF61" s="54"/>
    </row>
    <row r="62" spans="1:58" x14ac:dyDescent="0.25">
      <c r="A62" s="401">
        <f>+Abr!A62</f>
        <v>59</v>
      </c>
      <c r="B62" s="411" t="str">
        <f>+Abr!B62</f>
        <v>EVALUACION ORAL COMPLETO 3 a 11 años</v>
      </c>
      <c r="C62" s="410" t="str">
        <f>+Abr!C62</f>
        <v>ODONTOLOGIA</v>
      </c>
      <c r="D62" s="402"/>
      <c r="E62" s="330"/>
      <c r="F62" s="330"/>
      <c r="G62" s="330"/>
      <c r="H62" s="330"/>
      <c r="I62" s="330"/>
      <c r="J62" s="330"/>
      <c r="K62" s="330"/>
      <c r="L62" s="330"/>
      <c r="M62" s="330"/>
      <c r="N62" s="330"/>
      <c r="O62" s="330"/>
      <c r="P62" s="330"/>
      <c r="Q62" s="330"/>
      <c r="R62" s="330"/>
      <c r="S62" s="330"/>
      <c r="T62" s="330"/>
      <c r="U62" s="330"/>
      <c r="V62" s="330"/>
      <c r="W62" s="330"/>
      <c r="X62" s="330"/>
      <c r="Y62" s="330"/>
      <c r="Z62" s="330"/>
      <c r="AA62" s="330"/>
      <c r="AB62" s="330"/>
      <c r="AC62" s="330"/>
      <c r="AD62" s="330"/>
      <c r="AE62" s="330"/>
      <c r="AF62" s="330"/>
      <c r="AG62" s="330"/>
      <c r="AH62" s="330"/>
      <c r="AI62" s="330"/>
      <c r="AJ62" s="330"/>
      <c r="AK62" s="330"/>
      <c r="AL62" s="330"/>
      <c r="AM62" s="330"/>
      <c r="AN62" s="330"/>
      <c r="AO62" s="330"/>
      <c r="AP62" s="330"/>
      <c r="AQ62" s="330"/>
      <c r="AR62" s="330"/>
      <c r="AS62" s="330"/>
      <c r="AT62" s="330"/>
      <c r="AV62" s="37">
        <f t="shared" si="36"/>
        <v>0</v>
      </c>
      <c r="AW62" s="37">
        <f t="shared" si="37"/>
        <v>0</v>
      </c>
      <c r="AX62" s="37">
        <f t="shared" si="38"/>
        <v>0</v>
      </c>
      <c r="AY62" s="37">
        <f t="shared" si="39"/>
        <v>0</v>
      </c>
      <c r="AZ62" s="37">
        <f t="shared" si="40"/>
        <v>0</v>
      </c>
      <c r="BA62" s="37">
        <f t="shared" si="41"/>
        <v>0</v>
      </c>
      <c r="BB62" s="37">
        <f t="shared" si="42"/>
        <v>0</v>
      </c>
      <c r="BC62" s="37">
        <f t="shared" si="43"/>
        <v>0</v>
      </c>
      <c r="BD62" s="38">
        <f t="shared" si="44"/>
        <v>0</v>
      </c>
      <c r="BE62" s="37">
        <f t="shared" si="45"/>
        <v>0</v>
      </c>
      <c r="BF62" s="54"/>
    </row>
    <row r="63" spans="1:58" x14ac:dyDescent="0.25">
      <c r="A63" s="401">
        <f>+Abr!A63</f>
        <v>60</v>
      </c>
      <c r="B63" s="418" t="str">
        <f>+Abr!B63</f>
        <v>INSTRUCCIÓN DE HIGIENE ORAL</v>
      </c>
      <c r="C63" s="410" t="str">
        <f>+Abr!C63</f>
        <v>ODONTOLOGIA</v>
      </c>
      <c r="D63" s="402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0"/>
      <c r="U63" s="330"/>
      <c r="V63" s="330"/>
      <c r="W63" s="330"/>
      <c r="X63" s="330"/>
      <c r="Y63" s="330"/>
      <c r="Z63" s="330"/>
      <c r="AA63" s="330"/>
      <c r="AB63" s="330"/>
      <c r="AC63" s="330"/>
      <c r="AD63" s="330"/>
      <c r="AE63" s="330"/>
      <c r="AF63" s="330"/>
      <c r="AG63" s="330"/>
      <c r="AH63" s="330"/>
      <c r="AI63" s="330"/>
      <c r="AJ63" s="330"/>
      <c r="AK63" s="330"/>
      <c r="AL63" s="330"/>
      <c r="AM63" s="330"/>
      <c r="AN63" s="330"/>
      <c r="AO63" s="330"/>
      <c r="AP63" s="330"/>
      <c r="AQ63" s="330"/>
      <c r="AR63" s="330"/>
      <c r="AS63" s="330"/>
      <c r="AT63" s="330"/>
      <c r="AV63" s="37">
        <f t="shared" si="36"/>
        <v>0</v>
      </c>
      <c r="AW63" s="37">
        <f t="shared" si="37"/>
        <v>0</v>
      </c>
      <c r="AX63" s="37">
        <f t="shared" si="38"/>
        <v>0</v>
      </c>
      <c r="AY63" s="37">
        <f t="shared" si="39"/>
        <v>0</v>
      </c>
      <c r="AZ63" s="37">
        <f t="shared" si="40"/>
        <v>0</v>
      </c>
      <c r="BA63" s="37">
        <f t="shared" si="41"/>
        <v>0</v>
      </c>
      <c r="BB63" s="37">
        <f t="shared" si="42"/>
        <v>0</v>
      </c>
      <c r="BC63" s="37">
        <f t="shared" si="43"/>
        <v>0</v>
      </c>
      <c r="BD63" s="38">
        <f t="shared" si="44"/>
        <v>0</v>
      </c>
      <c r="BE63" s="37">
        <f t="shared" si="45"/>
        <v>0</v>
      </c>
      <c r="BF63" s="54"/>
    </row>
    <row r="64" spans="1:58" x14ac:dyDescent="0.25">
      <c r="A64" s="401">
        <f>+Abr!A64</f>
        <v>61</v>
      </c>
      <c r="B64" s="419" t="str">
        <f>+Abr!B64</f>
        <v>ASESORIA NUTRICIONAL</v>
      </c>
      <c r="C64" s="410" t="str">
        <f>+Abr!C64</f>
        <v>ODONTOLOGIA</v>
      </c>
      <c r="D64" s="402"/>
      <c r="E64" s="330"/>
      <c r="F64" s="330"/>
      <c r="G64" s="330"/>
      <c r="H64" s="330"/>
      <c r="I64" s="330"/>
      <c r="J64" s="330"/>
      <c r="K64" s="330"/>
      <c r="L64" s="330"/>
      <c r="M64" s="330"/>
      <c r="N64" s="330"/>
      <c r="O64" s="330"/>
      <c r="P64" s="330"/>
      <c r="Q64" s="330"/>
      <c r="R64" s="330"/>
      <c r="S64" s="330"/>
      <c r="T64" s="330"/>
      <c r="U64" s="330"/>
      <c r="V64" s="330"/>
      <c r="W64" s="330"/>
      <c r="X64" s="330"/>
      <c r="Y64" s="330"/>
      <c r="Z64" s="330"/>
      <c r="AA64" s="330"/>
      <c r="AB64" s="330"/>
      <c r="AC64" s="330"/>
      <c r="AD64" s="330"/>
      <c r="AE64" s="330"/>
      <c r="AF64" s="330"/>
      <c r="AG64" s="330"/>
      <c r="AH64" s="330"/>
      <c r="AI64" s="330"/>
      <c r="AJ64" s="330"/>
      <c r="AK64" s="330"/>
      <c r="AL64" s="330"/>
      <c r="AM64" s="330"/>
      <c r="AN64" s="330"/>
      <c r="AO64" s="330"/>
      <c r="AP64" s="330"/>
      <c r="AQ64" s="330"/>
      <c r="AR64" s="330"/>
      <c r="AS64" s="330"/>
      <c r="AT64" s="330"/>
      <c r="AV64" s="37">
        <f t="shared" si="36"/>
        <v>0</v>
      </c>
      <c r="AW64" s="37">
        <f t="shared" si="37"/>
        <v>0</v>
      </c>
      <c r="AX64" s="37">
        <f t="shared" si="38"/>
        <v>0</v>
      </c>
      <c r="AY64" s="37">
        <f t="shared" si="39"/>
        <v>0</v>
      </c>
      <c r="AZ64" s="37">
        <f t="shared" si="40"/>
        <v>0</v>
      </c>
      <c r="BA64" s="37">
        <f t="shared" si="41"/>
        <v>0</v>
      </c>
      <c r="BB64" s="37">
        <f t="shared" si="42"/>
        <v>0</v>
      </c>
      <c r="BC64" s="37">
        <f t="shared" si="43"/>
        <v>0</v>
      </c>
      <c r="BD64" s="38">
        <f t="shared" si="44"/>
        <v>0</v>
      </c>
      <c r="BE64" s="37">
        <f t="shared" si="45"/>
        <v>0</v>
      </c>
      <c r="BF64" s="54"/>
    </row>
    <row r="65" spans="1:58" ht="15.75" x14ac:dyDescent="0.25">
      <c r="A65" s="401">
        <f>+Abr!A65</f>
        <v>62</v>
      </c>
      <c r="B65" s="420" t="str">
        <f>+Abr!B65</f>
        <v>Tratamiento y control de personas con Hipertensión Arterial</v>
      </c>
      <c r="C65" s="410" t="str">
        <f>+Abr!C65</f>
        <v>NO TRANSMISIBLES</v>
      </c>
      <c r="D65" s="402"/>
      <c r="E65" s="330"/>
      <c r="F65" s="330"/>
      <c r="G65" s="330"/>
      <c r="H65" s="330"/>
      <c r="I65" s="330"/>
      <c r="J65" s="330"/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0"/>
      <c r="AD65" s="330"/>
      <c r="AE65" s="330"/>
      <c r="AF65" s="330"/>
      <c r="AG65" s="330"/>
      <c r="AH65" s="330"/>
      <c r="AI65" s="330"/>
      <c r="AJ65" s="330"/>
      <c r="AK65" s="330"/>
      <c r="AL65" s="330"/>
      <c r="AM65" s="330"/>
      <c r="AN65" s="330"/>
      <c r="AO65" s="330"/>
      <c r="AP65" s="330"/>
      <c r="AQ65" s="330"/>
      <c r="AR65" s="330"/>
      <c r="AS65" s="330"/>
      <c r="AT65" s="330"/>
      <c r="AV65" s="37">
        <f t="shared" si="36"/>
        <v>0</v>
      </c>
      <c r="AW65" s="37">
        <f t="shared" si="37"/>
        <v>0</v>
      </c>
      <c r="AX65" s="37">
        <f t="shared" si="38"/>
        <v>0</v>
      </c>
      <c r="AY65" s="37">
        <f t="shared" si="39"/>
        <v>0</v>
      </c>
      <c r="AZ65" s="37">
        <f t="shared" si="40"/>
        <v>0</v>
      </c>
      <c r="BA65" s="37">
        <f t="shared" si="41"/>
        <v>0</v>
      </c>
      <c r="BB65" s="37">
        <f t="shared" si="42"/>
        <v>0</v>
      </c>
      <c r="BC65" s="37">
        <f t="shared" si="43"/>
        <v>0</v>
      </c>
      <c r="BD65" s="38">
        <f t="shared" si="44"/>
        <v>0</v>
      </c>
      <c r="BE65" s="37">
        <f t="shared" si="45"/>
        <v>0</v>
      </c>
      <c r="BF65" s="54"/>
    </row>
    <row r="66" spans="1:58" ht="15.75" x14ac:dyDescent="0.25">
      <c r="A66" s="401">
        <f>+Abr!A66</f>
        <v>63</v>
      </c>
      <c r="B66" s="420" t="str">
        <f>+Abr!B66</f>
        <v>Tratamiento y Control de Personas con Diabetes Mellitus</v>
      </c>
      <c r="C66" s="410" t="str">
        <f>+Abr!C66</f>
        <v>NO TRANSMISIBLES</v>
      </c>
      <c r="D66" s="402"/>
      <c r="E66" s="330"/>
      <c r="F66" s="330"/>
      <c r="G66" s="330"/>
      <c r="H66" s="330"/>
      <c r="I66" s="330"/>
      <c r="J66" s="330"/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0"/>
      <c r="AD66" s="330"/>
      <c r="AE66" s="330"/>
      <c r="AF66" s="330"/>
      <c r="AG66" s="330"/>
      <c r="AH66" s="330"/>
      <c r="AI66" s="330"/>
      <c r="AJ66" s="330"/>
      <c r="AK66" s="330"/>
      <c r="AL66" s="330"/>
      <c r="AM66" s="330"/>
      <c r="AN66" s="330"/>
      <c r="AO66" s="330"/>
      <c r="AP66" s="330"/>
      <c r="AQ66" s="330"/>
      <c r="AR66" s="330"/>
      <c r="AS66" s="330"/>
      <c r="AT66" s="330"/>
      <c r="AV66" s="37">
        <f t="shared" si="36"/>
        <v>0</v>
      </c>
      <c r="AW66" s="37">
        <f t="shared" si="37"/>
        <v>0</v>
      </c>
      <c r="AX66" s="37">
        <f t="shared" si="38"/>
        <v>0</v>
      </c>
      <c r="AY66" s="37">
        <f t="shared" si="39"/>
        <v>0</v>
      </c>
      <c r="AZ66" s="37">
        <f t="shared" si="40"/>
        <v>0</v>
      </c>
      <c r="BA66" s="37">
        <f t="shared" si="41"/>
        <v>0</v>
      </c>
      <c r="BB66" s="37">
        <f t="shared" si="42"/>
        <v>0</v>
      </c>
      <c r="BC66" s="37">
        <f t="shared" si="43"/>
        <v>0</v>
      </c>
      <c r="BD66" s="38">
        <f t="shared" si="44"/>
        <v>0</v>
      </c>
      <c r="BE66" s="37">
        <f t="shared" si="45"/>
        <v>0</v>
      </c>
      <c r="BF66" s="54"/>
    </row>
    <row r="67" spans="1:58" x14ac:dyDescent="0.25">
      <c r="A67" s="401">
        <f>+Abr!A67</f>
        <v>64</v>
      </c>
      <c r="B67" s="421" t="str">
        <f>+Abr!B67</f>
        <v xml:space="preserve">VIGILANCIA SANITARIA DE GESTION Y MANEJO RESIDUOS SOLIDOS X EE.SS </v>
      </c>
      <c r="C67" s="410" t="str">
        <f>+Abr!C67</f>
        <v>SALUD COLECTIVA</v>
      </c>
      <c r="D67" s="402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0"/>
      <c r="AD67" s="330"/>
      <c r="AE67" s="330"/>
      <c r="AF67" s="330"/>
      <c r="AG67" s="330"/>
      <c r="AH67" s="330"/>
      <c r="AI67" s="330"/>
      <c r="AJ67" s="330"/>
      <c r="AK67" s="330"/>
      <c r="AL67" s="330"/>
      <c r="AM67" s="330"/>
      <c r="AN67" s="330"/>
      <c r="AO67" s="330"/>
      <c r="AP67" s="330"/>
      <c r="AQ67" s="330"/>
      <c r="AR67" s="330"/>
      <c r="AS67" s="330"/>
      <c r="AT67" s="330"/>
      <c r="AV67" s="37">
        <f t="shared" si="36"/>
        <v>0</v>
      </c>
      <c r="AW67" s="37">
        <f t="shared" si="37"/>
        <v>0</v>
      </c>
      <c r="AX67" s="37">
        <f t="shared" si="38"/>
        <v>0</v>
      </c>
      <c r="AY67" s="37">
        <f t="shared" si="39"/>
        <v>0</v>
      </c>
      <c r="AZ67" s="37">
        <f t="shared" si="40"/>
        <v>0</v>
      </c>
      <c r="BA67" s="37">
        <f t="shared" si="41"/>
        <v>0</v>
      </c>
      <c r="BB67" s="37">
        <f t="shared" si="42"/>
        <v>0</v>
      </c>
      <c r="BC67" s="37">
        <f t="shared" si="43"/>
        <v>0</v>
      </c>
      <c r="BD67" s="38">
        <f t="shared" si="44"/>
        <v>0</v>
      </c>
      <c r="BE67" s="37">
        <f t="shared" si="45"/>
        <v>0</v>
      </c>
      <c r="BF67" s="54"/>
    </row>
    <row r="68" spans="1:58" x14ac:dyDescent="0.25">
      <c r="A68" s="401">
        <f>+Abr!A68</f>
        <v>65</v>
      </c>
      <c r="B68" s="421" t="str">
        <f>+Abr!B68</f>
        <v>INSPECCION SANITARIA DE LA CALIDAD DE AGUA PARA CONSUMO HUMANO</v>
      </c>
      <c r="C68" s="410" t="str">
        <f>+Abr!C68</f>
        <v>SALUD COLECTIVA</v>
      </c>
      <c r="D68" s="402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  <c r="AF68" s="330"/>
      <c r="AG68" s="330"/>
      <c r="AH68" s="330"/>
      <c r="AI68" s="330"/>
      <c r="AJ68" s="330"/>
      <c r="AK68" s="330"/>
      <c r="AL68" s="330"/>
      <c r="AM68" s="330"/>
      <c r="AN68" s="330"/>
      <c r="AO68" s="330"/>
      <c r="AP68" s="330"/>
      <c r="AQ68" s="330"/>
      <c r="AR68" s="330"/>
      <c r="AS68" s="330"/>
      <c r="AT68" s="330"/>
      <c r="AV68" s="37">
        <f t="shared" si="36"/>
        <v>0</v>
      </c>
      <c r="AW68" s="37">
        <f t="shared" si="37"/>
        <v>0</v>
      </c>
      <c r="AX68" s="37">
        <f t="shared" si="38"/>
        <v>0</v>
      </c>
      <c r="AY68" s="37">
        <f t="shared" si="39"/>
        <v>0</v>
      </c>
      <c r="AZ68" s="37">
        <f t="shared" si="40"/>
        <v>0</v>
      </c>
      <c r="BA68" s="37">
        <f t="shared" si="41"/>
        <v>0</v>
      </c>
      <c r="BB68" s="37">
        <f t="shared" si="42"/>
        <v>0</v>
      </c>
      <c r="BC68" s="37">
        <f t="shared" si="43"/>
        <v>0</v>
      </c>
      <c r="BD68" s="38">
        <f t="shared" si="44"/>
        <v>0</v>
      </c>
      <c r="BE68" s="37">
        <f t="shared" si="45"/>
        <v>0</v>
      </c>
      <c r="BF68" s="54"/>
    </row>
    <row r="69" spans="1:58" x14ac:dyDescent="0.25">
      <c r="A69" s="401">
        <f>+Abr!A69</f>
        <v>66</v>
      </c>
      <c r="B69" s="421" t="str">
        <f>+Abr!B69</f>
        <v>MONITOREO DE PARAMETROS CAMPO DE LA CALIDAD DE AGUA PARA CONSUMO HUMANO</v>
      </c>
      <c r="C69" s="410" t="str">
        <f>+Abr!C69</f>
        <v>SALUD COLECTIVA</v>
      </c>
      <c r="D69" s="402"/>
      <c r="E69" s="330"/>
      <c r="F69" s="330"/>
      <c r="G69" s="330"/>
      <c r="H69" s="330"/>
      <c r="I69" s="330"/>
      <c r="J69" s="330"/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0"/>
      <c r="AD69" s="330"/>
      <c r="AE69" s="330"/>
      <c r="AF69" s="330"/>
      <c r="AG69" s="330"/>
      <c r="AH69" s="330"/>
      <c r="AI69" s="330"/>
      <c r="AJ69" s="330"/>
      <c r="AK69" s="330"/>
      <c r="AL69" s="330"/>
      <c r="AM69" s="330"/>
      <c r="AN69" s="330"/>
      <c r="AO69" s="330"/>
      <c r="AP69" s="330"/>
      <c r="AQ69" s="330"/>
      <c r="AR69" s="330"/>
      <c r="AS69" s="330"/>
      <c r="AT69" s="330"/>
      <c r="AV69" s="37">
        <f t="shared" si="36"/>
        <v>0</v>
      </c>
      <c r="AW69" s="37">
        <f t="shared" si="37"/>
        <v>0</v>
      </c>
      <c r="AX69" s="37">
        <f t="shared" si="38"/>
        <v>0</v>
      </c>
      <c r="AY69" s="37">
        <f t="shared" si="39"/>
        <v>0</v>
      </c>
      <c r="AZ69" s="37">
        <f t="shared" si="40"/>
        <v>0</v>
      </c>
      <c r="BA69" s="37">
        <f t="shared" si="41"/>
        <v>0</v>
      </c>
      <c r="BB69" s="37">
        <f t="shared" si="42"/>
        <v>0</v>
      </c>
      <c r="BC69" s="37">
        <f t="shared" si="43"/>
        <v>0</v>
      </c>
      <c r="BD69" s="38">
        <f t="shared" si="44"/>
        <v>0</v>
      </c>
      <c r="BE69" s="37">
        <f t="shared" si="45"/>
        <v>0</v>
      </c>
      <c r="BF69" s="54"/>
    </row>
    <row r="70" spans="1:58" x14ac:dyDescent="0.25">
      <c r="A70" s="401">
        <f>+Abr!A70</f>
        <v>67</v>
      </c>
      <c r="B70" s="404" t="str">
        <f>+Abr!B70</f>
        <v>1-Gestante Atendida</v>
      </c>
      <c r="C70" s="405" t="str">
        <f>+Abr!C70</f>
        <v>MATERNO</v>
      </c>
      <c r="D70" s="386"/>
      <c r="E70" s="386"/>
      <c r="F70" s="386"/>
      <c r="G70" s="386"/>
      <c r="H70" s="386"/>
      <c r="I70" s="386"/>
      <c r="J70" s="386"/>
      <c r="K70" s="386"/>
      <c r="L70" s="386"/>
      <c r="M70" s="386"/>
      <c r="N70" s="386"/>
      <c r="O70" s="386"/>
      <c r="P70" s="386"/>
      <c r="Q70" s="386"/>
      <c r="R70" s="386"/>
      <c r="S70" s="386"/>
      <c r="T70" s="386"/>
      <c r="U70" s="386"/>
      <c r="V70" s="386"/>
      <c r="W70" s="386"/>
      <c r="X70" s="386"/>
      <c r="Y70" s="386"/>
      <c r="Z70" s="386"/>
      <c r="AA70" s="386"/>
      <c r="AB70" s="386"/>
      <c r="AC70" s="386"/>
      <c r="AD70" s="386"/>
      <c r="AE70" s="386"/>
      <c r="AF70" s="386"/>
      <c r="AG70" s="386"/>
      <c r="AH70" s="386"/>
      <c r="AI70" s="386"/>
      <c r="AJ70" s="386"/>
      <c r="AK70" s="386"/>
      <c r="AL70" s="386"/>
      <c r="AM70" s="386"/>
      <c r="AN70" s="386"/>
      <c r="AO70" s="386"/>
      <c r="AP70" s="386"/>
      <c r="AQ70" s="386"/>
      <c r="AR70" s="386"/>
      <c r="AS70" s="386"/>
      <c r="AT70" s="386"/>
      <c r="AV70" s="384">
        <f t="shared" si="36"/>
        <v>0</v>
      </c>
      <c r="AW70" s="384">
        <f t="shared" si="37"/>
        <v>0</v>
      </c>
      <c r="AX70" s="384">
        <f t="shared" si="38"/>
        <v>0</v>
      </c>
      <c r="AY70" s="384">
        <f t="shared" si="39"/>
        <v>0</v>
      </c>
      <c r="AZ70" s="384">
        <f t="shared" si="40"/>
        <v>0</v>
      </c>
      <c r="BA70" s="384">
        <f t="shared" si="41"/>
        <v>0</v>
      </c>
      <c r="BB70" s="384">
        <f t="shared" si="42"/>
        <v>0</v>
      </c>
      <c r="BC70" s="384">
        <f t="shared" si="43"/>
        <v>0</v>
      </c>
      <c r="BD70" s="385">
        <f t="shared" si="44"/>
        <v>0</v>
      </c>
      <c r="BE70" s="384">
        <f t="shared" si="45"/>
        <v>0</v>
      </c>
      <c r="BF70" s="54"/>
    </row>
    <row r="71" spans="1:58" x14ac:dyDescent="0.25">
      <c r="A71" s="401">
        <f>+Abr!A71</f>
        <v>68</v>
      </c>
      <c r="B71" s="300" t="str">
        <f>+Abr!B71</f>
        <v>2-Gestante Precozmente Atendida</v>
      </c>
      <c r="C71" s="301" t="str">
        <f>+Abr!C71</f>
        <v>MATERNO</v>
      </c>
      <c r="D71" s="386"/>
      <c r="E71" s="386"/>
      <c r="F71" s="386"/>
      <c r="G71" s="386"/>
      <c r="H71" s="386"/>
      <c r="I71" s="386"/>
      <c r="J71" s="386"/>
      <c r="K71" s="386"/>
      <c r="L71" s="386"/>
      <c r="M71" s="386"/>
      <c r="N71" s="386"/>
      <c r="O71" s="386"/>
      <c r="P71" s="386"/>
      <c r="Q71" s="386"/>
      <c r="R71" s="386"/>
      <c r="S71" s="386"/>
      <c r="T71" s="386"/>
      <c r="U71" s="386"/>
      <c r="V71" s="386"/>
      <c r="W71" s="386"/>
      <c r="X71" s="386"/>
      <c r="Y71" s="386"/>
      <c r="Z71" s="386"/>
      <c r="AA71" s="386"/>
      <c r="AB71" s="386"/>
      <c r="AC71" s="386"/>
      <c r="AD71" s="386"/>
      <c r="AE71" s="386"/>
      <c r="AF71" s="386"/>
      <c r="AG71" s="386"/>
      <c r="AH71" s="386"/>
      <c r="AI71" s="386"/>
      <c r="AJ71" s="386"/>
      <c r="AK71" s="386"/>
      <c r="AL71" s="386"/>
      <c r="AM71" s="386"/>
      <c r="AN71" s="386"/>
      <c r="AO71" s="386"/>
      <c r="AP71" s="386"/>
      <c r="AQ71" s="386"/>
      <c r="AR71" s="386"/>
      <c r="AS71" s="386"/>
      <c r="AT71" s="386"/>
      <c r="AV71" s="384">
        <f t="shared" si="36"/>
        <v>0</v>
      </c>
      <c r="AW71" s="384">
        <f t="shared" si="37"/>
        <v>0</v>
      </c>
      <c r="AX71" s="384">
        <f t="shared" si="38"/>
        <v>0</v>
      </c>
      <c r="AY71" s="384">
        <f t="shared" si="39"/>
        <v>0</v>
      </c>
      <c r="AZ71" s="384">
        <f t="shared" si="40"/>
        <v>0</v>
      </c>
      <c r="BA71" s="384">
        <f t="shared" si="41"/>
        <v>0</v>
      </c>
      <c r="BB71" s="384">
        <f t="shared" si="42"/>
        <v>0</v>
      </c>
      <c r="BC71" s="384">
        <f t="shared" si="43"/>
        <v>0</v>
      </c>
      <c r="BD71" s="385">
        <f t="shared" si="44"/>
        <v>0</v>
      </c>
      <c r="BE71" s="384">
        <f t="shared" si="45"/>
        <v>0</v>
      </c>
      <c r="BF71" s="54"/>
    </row>
    <row r="72" spans="1:58" x14ac:dyDescent="0.25">
      <c r="A72" s="401">
        <f>+Abr!A72</f>
        <v>69</v>
      </c>
      <c r="B72" s="300" t="str">
        <f>+Abr!B72</f>
        <v xml:space="preserve">3-Gestante Adolescente Atendida </v>
      </c>
      <c r="C72" s="301" t="str">
        <f>+Abr!C72</f>
        <v>MATERNO</v>
      </c>
      <c r="D72" s="386"/>
      <c r="E72" s="386"/>
      <c r="F72" s="386"/>
      <c r="G72" s="386"/>
      <c r="H72" s="386"/>
      <c r="I72" s="386"/>
      <c r="J72" s="386"/>
      <c r="K72" s="386"/>
      <c r="L72" s="386"/>
      <c r="M72" s="386"/>
      <c r="N72" s="386"/>
      <c r="O72" s="386"/>
      <c r="P72" s="386"/>
      <c r="Q72" s="386"/>
      <c r="R72" s="386"/>
      <c r="S72" s="386"/>
      <c r="T72" s="386"/>
      <c r="U72" s="386"/>
      <c r="V72" s="386"/>
      <c r="W72" s="386"/>
      <c r="X72" s="386"/>
      <c r="Y72" s="386"/>
      <c r="Z72" s="386"/>
      <c r="AA72" s="386"/>
      <c r="AB72" s="386"/>
      <c r="AC72" s="386"/>
      <c r="AD72" s="386"/>
      <c r="AE72" s="386"/>
      <c r="AF72" s="386"/>
      <c r="AG72" s="386"/>
      <c r="AH72" s="386"/>
      <c r="AI72" s="386"/>
      <c r="AJ72" s="386"/>
      <c r="AK72" s="386"/>
      <c r="AL72" s="386"/>
      <c r="AM72" s="386"/>
      <c r="AN72" s="386"/>
      <c r="AO72" s="386"/>
      <c r="AP72" s="386"/>
      <c r="AQ72" s="386"/>
      <c r="AR72" s="386"/>
      <c r="AS72" s="386"/>
      <c r="AT72" s="386"/>
      <c r="AV72" s="384">
        <f t="shared" si="36"/>
        <v>0</v>
      </c>
      <c r="AW72" s="384">
        <f t="shared" si="37"/>
        <v>0</v>
      </c>
      <c r="AX72" s="384">
        <f t="shared" si="38"/>
        <v>0</v>
      </c>
      <c r="AY72" s="384">
        <f t="shared" si="39"/>
        <v>0</v>
      </c>
      <c r="AZ72" s="384">
        <f t="shared" si="40"/>
        <v>0</v>
      </c>
      <c r="BA72" s="384">
        <f t="shared" si="41"/>
        <v>0</v>
      </c>
      <c r="BB72" s="384">
        <f t="shared" si="42"/>
        <v>0</v>
      </c>
      <c r="BC72" s="384">
        <f t="shared" si="43"/>
        <v>0</v>
      </c>
      <c r="BD72" s="385">
        <f t="shared" si="44"/>
        <v>0</v>
      </c>
      <c r="BE72" s="384">
        <f t="shared" si="45"/>
        <v>0</v>
      </c>
      <c r="BF72" s="54"/>
    </row>
    <row r="73" spans="1:58" x14ac:dyDescent="0.25">
      <c r="A73" s="401">
        <f>+Abr!A73</f>
        <v>70</v>
      </c>
      <c r="B73" s="300" t="str">
        <f>+Abr!B73</f>
        <v>4-Gestante Adolescente Precozmente Atendida</v>
      </c>
      <c r="C73" s="301" t="str">
        <f>+Abr!C73</f>
        <v>MATERNO</v>
      </c>
      <c r="D73" s="386"/>
      <c r="E73" s="386"/>
      <c r="F73" s="386"/>
      <c r="G73" s="386"/>
      <c r="H73" s="386"/>
      <c r="I73" s="386"/>
      <c r="J73" s="386"/>
      <c r="K73" s="386"/>
      <c r="L73" s="386"/>
      <c r="M73" s="386"/>
      <c r="N73" s="386"/>
      <c r="O73" s="386"/>
      <c r="P73" s="386"/>
      <c r="Q73" s="386"/>
      <c r="R73" s="386"/>
      <c r="S73" s="386"/>
      <c r="T73" s="386"/>
      <c r="U73" s="386"/>
      <c r="V73" s="386"/>
      <c r="W73" s="386"/>
      <c r="X73" s="386"/>
      <c r="Y73" s="386"/>
      <c r="Z73" s="386"/>
      <c r="AA73" s="386"/>
      <c r="AB73" s="386"/>
      <c r="AC73" s="386"/>
      <c r="AD73" s="386"/>
      <c r="AE73" s="386"/>
      <c r="AF73" s="386"/>
      <c r="AG73" s="386"/>
      <c r="AH73" s="386"/>
      <c r="AI73" s="386"/>
      <c r="AJ73" s="386"/>
      <c r="AK73" s="386"/>
      <c r="AL73" s="386"/>
      <c r="AM73" s="386"/>
      <c r="AN73" s="386"/>
      <c r="AO73" s="386"/>
      <c r="AP73" s="386"/>
      <c r="AQ73" s="386"/>
      <c r="AR73" s="386"/>
      <c r="AS73" s="386"/>
      <c r="AT73" s="386"/>
      <c r="AV73" s="384">
        <f t="shared" si="36"/>
        <v>0</v>
      </c>
      <c r="AW73" s="384">
        <f t="shared" si="37"/>
        <v>0</v>
      </c>
      <c r="AX73" s="384">
        <f t="shared" si="38"/>
        <v>0</v>
      </c>
      <c r="AY73" s="384">
        <f t="shared" si="39"/>
        <v>0</v>
      </c>
      <c r="AZ73" s="384">
        <f t="shared" si="40"/>
        <v>0</v>
      </c>
      <c r="BA73" s="384">
        <f t="shared" si="41"/>
        <v>0</v>
      </c>
      <c r="BB73" s="384">
        <f t="shared" si="42"/>
        <v>0</v>
      </c>
      <c r="BC73" s="384">
        <f t="shared" si="43"/>
        <v>0</v>
      </c>
      <c r="BD73" s="385">
        <f t="shared" si="44"/>
        <v>0</v>
      </c>
      <c r="BE73" s="384">
        <f t="shared" si="45"/>
        <v>0</v>
      </c>
      <c r="BF73" s="54"/>
    </row>
    <row r="74" spans="1:58" x14ac:dyDescent="0.25">
      <c r="A74" s="401">
        <f>+Abr!A74</f>
        <v>71</v>
      </c>
      <c r="B74" s="300" t="str">
        <f>+Abr!B74</f>
        <v>5-Gestante Controlada (6to control)</v>
      </c>
      <c r="C74" s="301" t="str">
        <f>+Abr!C74</f>
        <v>MATERNO</v>
      </c>
      <c r="D74" s="386"/>
      <c r="E74" s="386"/>
      <c r="F74" s="386"/>
      <c r="G74" s="386"/>
      <c r="H74" s="386"/>
      <c r="I74" s="386"/>
      <c r="J74" s="386"/>
      <c r="K74" s="386"/>
      <c r="L74" s="386"/>
      <c r="M74" s="386"/>
      <c r="N74" s="386"/>
      <c r="O74" s="386"/>
      <c r="P74" s="386"/>
      <c r="Q74" s="386"/>
      <c r="R74" s="386"/>
      <c r="S74" s="386"/>
      <c r="T74" s="386"/>
      <c r="U74" s="386"/>
      <c r="V74" s="386"/>
      <c r="W74" s="386"/>
      <c r="X74" s="386"/>
      <c r="Y74" s="386"/>
      <c r="Z74" s="386"/>
      <c r="AA74" s="386"/>
      <c r="AB74" s="386"/>
      <c r="AC74" s="386"/>
      <c r="AD74" s="386"/>
      <c r="AE74" s="386"/>
      <c r="AF74" s="386"/>
      <c r="AG74" s="386"/>
      <c r="AH74" s="386"/>
      <c r="AI74" s="386"/>
      <c r="AJ74" s="386"/>
      <c r="AK74" s="386"/>
      <c r="AL74" s="386"/>
      <c r="AM74" s="386"/>
      <c r="AN74" s="386"/>
      <c r="AO74" s="386"/>
      <c r="AP74" s="386"/>
      <c r="AQ74" s="386"/>
      <c r="AR74" s="386"/>
      <c r="AS74" s="386"/>
      <c r="AT74" s="386"/>
      <c r="AV74" s="384">
        <f t="shared" si="36"/>
        <v>0</v>
      </c>
      <c r="AW74" s="384">
        <f t="shared" si="37"/>
        <v>0</v>
      </c>
      <c r="AX74" s="384">
        <f t="shared" si="38"/>
        <v>0</v>
      </c>
      <c r="AY74" s="384">
        <f t="shared" si="39"/>
        <v>0</v>
      </c>
      <c r="AZ74" s="384">
        <f t="shared" si="40"/>
        <v>0</v>
      </c>
      <c r="BA74" s="384">
        <f t="shared" si="41"/>
        <v>0</v>
      </c>
      <c r="BB74" s="384">
        <f t="shared" si="42"/>
        <v>0</v>
      </c>
      <c r="BC74" s="384">
        <f t="shared" si="43"/>
        <v>0</v>
      </c>
      <c r="BD74" s="385">
        <f t="shared" si="44"/>
        <v>0</v>
      </c>
      <c r="BE74" s="384">
        <f t="shared" si="45"/>
        <v>0</v>
      </c>
      <c r="BF74" s="54"/>
    </row>
    <row r="75" spans="1:58" x14ac:dyDescent="0.25">
      <c r="A75" s="401">
        <f>+Abr!A75</f>
        <v>72</v>
      </c>
      <c r="B75" s="300" t="str">
        <f>+Abr!B75</f>
        <v>6- Gestante Suplementada con Hierro (6)</v>
      </c>
      <c r="C75" s="301" t="str">
        <f>+Abr!C75</f>
        <v>MATERNO</v>
      </c>
      <c r="D75" s="386"/>
      <c r="E75" s="386"/>
      <c r="F75" s="386"/>
      <c r="G75" s="386"/>
      <c r="H75" s="386"/>
      <c r="I75" s="386"/>
      <c r="J75" s="386"/>
      <c r="K75" s="386"/>
      <c r="L75" s="386"/>
      <c r="M75" s="386"/>
      <c r="N75" s="386"/>
      <c r="O75" s="386"/>
      <c r="P75" s="386"/>
      <c r="Q75" s="386"/>
      <c r="R75" s="386"/>
      <c r="S75" s="386"/>
      <c r="T75" s="386"/>
      <c r="U75" s="386"/>
      <c r="V75" s="386"/>
      <c r="W75" s="386"/>
      <c r="X75" s="386"/>
      <c r="Y75" s="386"/>
      <c r="Z75" s="386"/>
      <c r="AA75" s="386"/>
      <c r="AB75" s="386"/>
      <c r="AC75" s="386"/>
      <c r="AD75" s="386"/>
      <c r="AE75" s="386"/>
      <c r="AF75" s="386"/>
      <c r="AG75" s="386"/>
      <c r="AH75" s="386"/>
      <c r="AI75" s="386"/>
      <c r="AJ75" s="386"/>
      <c r="AK75" s="386"/>
      <c r="AL75" s="386"/>
      <c r="AM75" s="386"/>
      <c r="AN75" s="386"/>
      <c r="AO75" s="386"/>
      <c r="AP75" s="386"/>
      <c r="AQ75" s="386"/>
      <c r="AR75" s="386"/>
      <c r="AS75" s="386"/>
      <c r="AT75" s="386"/>
      <c r="AV75" s="384">
        <f t="shared" si="36"/>
        <v>0</v>
      </c>
      <c r="AW75" s="384">
        <f t="shared" si="37"/>
        <v>0</v>
      </c>
      <c r="AX75" s="384">
        <f t="shared" si="38"/>
        <v>0</v>
      </c>
      <c r="AY75" s="384">
        <f t="shared" si="39"/>
        <v>0</v>
      </c>
      <c r="AZ75" s="384">
        <f t="shared" si="40"/>
        <v>0</v>
      </c>
      <c r="BA75" s="384">
        <f t="shared" si="41"/>
        <v>0</v>
      </c>
      <c r="BB75" s="384">
        <f t="shared" si="42"/>
        <v>0</v>
      </c>
      <c r="BC75" s="384">
        <f t="shared" si="43"/>
        <v>0</v>
      </c>
      <c r="BD75" s="385">
        <f t="shared" si="44"/>
        <v>0</v>
      </c>
      <c r="BE75" s="384">
        <f t="shared" si="45"/>
        <v>0</v>
      </c>
      <c r="BF75" s="54"/>
    </row>
    <row r="76" spans="1:58" x14ac:dyDescent="0.25">
      <c r="A76" s="401">
        <f>+Abr!A76</f>
        <v>73</v>
      </c>
      <c r="B76" s="300" t="str">
        <f>+Abr!B76</f>
        <v>7-Gestante Con paquete preventivo Meta</v>
      </c>
      <c r="C76" s="301" t="str">
        <f>+Abr!C76</f>
        <v>MATERNO</v>
      </c>
      <c r="D76" s="386"/>
      <c r="E76" s="386"/>
      <c r="F76" s="386"/>
      <c r="G76" s="386"/>
      <c r="H76" s="386"/>
      <c r="I76" s="386"/>
      <c r="J76" s="386"/>
      <c r="K76" s="386"/>
      <c r="L76" s="386"/>
      <c r="M76" s="386"/>
      <c r="N76" s="386"/>
      <c r="O76" s="386"/>
      <c r="P76" s="386"/>
      <c r="Q76" s="386"/>
      <c r="R76" s="386"/>
      <c r="S76" s="386"/>
      <c r="T76" s="386"/>
      <c r="U76" s="386"/>
      <c r="V76" s="386"/>
      <c r="W76" s="386"/>
      <c r="X76" s="386"/>
      <c r="Y76" s="386"/>
      <c r="Z76" s="386"/>
      <c r="AA76" s="386"/>
      <c r="AB76" s="386"/>
      <c r="AC76" s="386"/>
      <c r="AD76" s="386"/>
      <c r="AE76" s="386"/>
      <c r="AF76" s="386"/>
      <c r="AG76" s="386"/>
      <c r="AH76" s="386"/>
      <c r="AI76" s="386"/>
      <c r="AJ76" s="386"/>
      <c r="AK76" s="386"/>
      <c r="AL76" s="386"/>
      <c r="AM76" s="386"/>
      <c r="AN76" s="386"/>
      <c r="AO76" s="386"/>
      <c r="AP76" s="386"/>
      <c r="AQ76" s="386"/>
      <c r="AR76" s="386"/>
      <c r="AS76" s="386"/>
      <c r="AT76" s="386"/>
      <c r="AV76" s="384">
        <f t="shared" si="36"/>
        <v>0</v>
      </c>
      <c r="AW76" s="384">
        <f t="shared" si="37"/>
        <v>0</v>
      </c>
      <c r="AX76" s="384">
        <f t="shared" si="38"/>
        <v>0</v>
      </c>
      <c r="AY76" s="384">
        <f t="shared" si="39"/>
        <v>0</v>
      </c>
      <c r="AZ76" s="384">
        <f t="shared" si="40"/>
        <v>0</v>
      </c>
      <c r="BA76" s="384">
        <f t="shared" si="41"/>
        <v>0</v>
      </c>
      <c r="BB76" s="384">
        <f t="shared" si="42"/>
        <v>0</v>
      </c>
      <c r="BC76" s="384">
        <f t="shared" si="43"/>
        <v>0</v>
      </c>
      <c r="BD76" s="385">
        <f t="shared" si="44"/>
        <v>0</v>
      </c>
      <c r="BE76" s="384">
        <f t="shared" si="45"/>
        <v>0</v>
      </c>
      <c r="BF76" s="54"/>
    </row>
    <row r="77" spans="1:58" x14ac:dyDescent="0.25">
      <c r="A77" s="401">
        <f>+Abr!A77</f>
        <v>74</v>
      </c>
      <c r="B77" s="300" t="str">
        <f>+Abr!B77</f>
        <v>8-Gestante Con paquete preventivo</v>
      </c>
      <c r="C77" s="301" t="str">
        <f>+Abr!C77</f>
        <v>MATERNO</v>
      </c>
      <c r="D77" s="386"/>
      <c r="E77" s="386"/>
      <c r="F77" s="386"/>
      <c r="G77" s="386"/>
      <c r="H77" s="386"/>
      <c r="I77" s="386"/>
      <c r="J77" s="386"/>
      <c r="K77" s="386"/>
      <c r="L77" s="386"/>
      <c r="M77" s="386"/>
      <c r="N77" s="386"/>
      <c r="O77" s="386"/>
      <c r="P77" s="386"/>
      <c r="Q77" s="386"/>
      <c r="R77" s="386"/>
      <c r="S77" s="386"/>
      <c r="T77" s="386"/>
      <c r="U77" s="386"/>
      <c r="V77" s="386"/>
      <c r="W77" s="386"/>
      <c r="X77" s="386"/>
      <c r="Y77" s="386"/>
      <c r="Z77" s="386"/>
      <c r="AA77" s="386"/>
      <c r="AB77" s="386"/>
      <c r="AC77" s="386"/>
      <c r="AD77" s="386"/>
      <c r="AE77" s="386"/>
      <c r="AF77" s="386"/>
      <c r="AG77" s="386"/>
      <c r="AH77" s="386"/>
      <c r="AI77" s="386"/>
      <c r="AJ77" s="386"/>
      <c r="AK77" s="386"/>
      <c r="AL77" s="386"/>
      <c r="AM77" s="386"/>
      <c r="AN77" s="386"/>
      <c r="AO77" s="386"/>
      <c r="AP77" s="386"/>
      <c r="AQ77" s="386"/>
      <c r="AR77" s="386"/>
      <c r="AS77" s="386"/>
      <c r="AT77" s="386"/>
      <c r="AV77" s="384">
        <f t="shared" si="36"/>
        <v>0</v>
      </c>
      <c r="AW77" s="384">
        <f t="shared" si="37"/>
        <v>0</v>
      </c>
      <c r="AX77" s="384">
        <f t="shared" si="38"/>
        <v>0</v>
      </c>
      <c r="AY77" s="384">
        <f t="shared" si="39"/>
        <v>0</v>
      </c>
      <c r="AZ77" s="384">
        <f t="shared" si="40"/>
        <v>0</v>
      </c>
      <c r="BA77" s="384">
        <f t="shared" si="41"/>
        <v>0</v>
      </c>
      <c r="BB77" s="384">
        <f t="shared" si="42"/>
        <v>0</v>
      </c>
      <c r="BC77" s="384">
        <f t="shared" si="43"/>
        <v>0</v>
      </c>
      <c r="BD77" s="385">
        <f t="shared" si="44"/>
        <v>0</v>
      </c>
      <c r="BE77" s="384">
        <f t="shared" si="45"/>
        <v>0</v>
      </c>
      <c r="BF77" s="54"/>
    </row>
    <row r="78" spans="1:58" x14ac:dyDescent="0.25">
      <c r="A78" s="401">
        <f>+Abr!A78</f>
        <v>75</v>
      </c>
      <c r="B78" s="300" t="str">
        <f>+Abr!B78</f>
        <v>9-Puerperas Controladas</v>
      </c>
      <c r="C78" s="301" t="str">
        <f>+Abr!C78</f>
        <v>MATERNO</v>
      </c>
      <c r="D78" s="386"/>
      <c r="E78" s="386"/>
      <c r="F78" s="386"/>
      <c r="G78" s="386"/>
      <c r="H78" s="386"/>
      <c r="I78" s="386"/>
      <c r="J78" s="386"/>
      <c r="K78" s="386"/>
      <c r="L78" s="386"/>
      <c r="M78" s="386"/>
      <c r="N78" s="386"/>
      <c r="O78" s="386"/>
      <c r="P78" s="386"/>
      <c r="Q78" s="386"/>
      <c r="R78" s="386"/>
      <c r="S78" s="386"/>
      <c r="T78" s="386"/>
      <c r="U78" s="386"/>
      <c r="V78" s="386"/>
      <c r="W78" s="386"/>
      <c r="X78" s="386"/>
      <c r="Y78" s="386"/>
      <c r="Z78" s="386"/>
      <c r="AA78" s="386"/>
      <c r="AB78" s="386"/>
      <c r="AC78" s="386"/>
      <c r="AD78" s="386"/>
      <c r="AE78" s="386"/>
      <c r="AF78" s="386"/>
      <c r="AG78" s="386"/>
      <c r="AH78" s="386"/>
      <c r="AI78" s="386"/>
      <c r="AJ78" s="386"/>
      <c r="AK78" s="386"/>
      <c r="AL78" s="386"/>
      <c r="AM78" s="386"/>
      <c r="AN78" s="386"/>
      <c r="AO78" s="386"/>
      <c r="AP78" s="386"/>
      <c r="AQ78" s="386"/>
      <c r="AR78" s="386"/>
      <c r="AS78" s="386"/>
      <c r="AT78" s="386"/>
      <c r="AV78" s="384">
        <f t="shared" si="36"/>
        <v>0</v>
      </c>
      <c r="AW78" s="384">
        <f t="shared" si="37"/>
        <v>0</v>
      </c>
      <c r="AX78" s="384">
        <f t="shared" si="38"/>
        <v>0</v>
      </c>
      <c r="AY78" s="384">
        <f t="shared" si="39"/>
        <v>0</v>
      </c>
      <c r="AZ78" s="384">
        <f t="shared" si="40"/>
        <v>0</v>
      </c>
      <c r="BA78" s="384">
        <f t="shared" si="41"/>
        <v>0</v>
      </c>
      <c r="BB78" s="384">
        <f t="shared" si="42"/>
        <v>0</v>
      </c>
      <c r="BC78" s="384">
        <f t="shared" si="43"/>
        <v>0</v>
      </c>
      <c r="BD78" s="385">
        <f t="shared" si="44"/>
        <v>0</v>
      </c>
      <c r="BE78" s="384">
        <f t="shared" si="45"/>
        <v>0</v>
      </c>
      <c r="BF78" s="54"/>
    </row>
    <row r="79" spans="1:58" x14ac:dyDescent="0.25">
      <c r="A79" s="401">
        <f>+Abr!A79</f>
        <v>76</v>
      </c>
      <c r="B79" s="300" t="str">
        <f>+Abr!B79</f>
        <v>10-Parejas protegidas con metodos de planificacion familiar</v>
      </c>
      <c r="C79" s="302" t="str">
        <f>+Abr!C79</f>
        <v>PLANIFICACION</v>
      </c>
      <c r="D79" s="386"/>
      <c r="E79" s="386"/>
      <c r="F79" s="386"/>
      <c r="G79" s="386"/>
      <c r="H79" s="386"/>
      <c r="I79" s="386"/>
      <c r="J79" s="386"/>
      <c r="K79" s="386"/>
      <c r="L79" s="386"/>
      <c r="M79" s="386"/>
      <c r="N79" s="386"/>
      <c r="O79" s="386"/>
      <c r="P79" s="386"/>
      <c r="Q79" s="386"/>
      <c r="R79" s="386"/>
      <c r="S79" s="386"/>
      <c r="T79" s="386"/>
      <c r="U79" s="386"/>
      <c r="V79" s="386"/>
      <c r="W79" s="386"/>
      <c r="X79" s="386"/>
      <c r="Y79" s="386"/>
      <c r="Z79" s="386"/>
      <c r="AA79" s="386"/>
      <c r="AB79" s="386"/>
      <c r="AC79" s="386"/>
      <c r="AD79" s="386"/>
      <c r="AE79" s="386"/>
      <c r="AF79" s="386"/>
      <c r="AG79" s="386"/>
      <c r="AH79" s="386"/>
      <c r="AI79" s="386"/>
      <c r="AJ79" s="386"/>
      <c r="AK79" s="386"/>
      <c r="AL79" s="386"/>
      <c r="AM79" s="386"/>
      <c r="AN79" s="386"/>
      <c r="AO79" s="386"/>
      <c r="AP79" s="386"/>
      <c r="AQ79" s="386"/>
      <c r="AR79" s="386"/>
      <c r="AS79" s="386"/>
      <c r="AT79" s="386"/>
      <c r="AV79" s="384">
        <f t="shared" si="36"/>
        <v>0</v>
      </c>
      <c r="AW79" s="384">
        <f t="shared" si="37"/>
        <v>0</v>
      </c>
      <c r="AX79" s="384">
        <f t="shared" si="38"/>
        <v>0</v>
      </c>
      <c r="AY79" s="384">
        <f t="shared" si="39"/>
        <v>0</v>
      </c>
      <c r="AZ79" s="384">
        <f t="shared" si="40"/>
        <v>0</v>
      </c>
      <c r="BA79" s="384">
        <f t="shared" si="41"/>
        <v>0</v>
      </c>
      <c r="BB79" s="384">
        <f t="shared" si="42"/>
        <v>0</v>
      </c>
      <c r="BC79" s="384">
        <f t="shared" si="43"/>
        <v>0</v>
      </c>
      <c r="BD79" s="385">
        <f t="shared" si="44"/>
        <v>0</v>
      </c>
      <c r="BE79" s="384">
        <f t="shared" si="45"/>
        <v>0</v>
      </c>
      <c r="BF79" s="54"/>
    </row>
    <row r="80" spans="1:58" x14ac:dyDescent="0.25">
      <c r="A80" s="401">
        <f>+Abr!A80</f>
        <v>77</v>
      </c>
      <c r="B80" s="300" t="str">
        <f>+Abr!B80</f>
        <v>11-Adolescente con suplemento de acido folico+ sulfato ferroso</v>
      </c>
      <c r="C80" s="301" t="str">
        <f>+Abr!C80</f>
        <v>ADOLESCENTE</v>
      </c>
      <c r="D80" s="386"/>
      <c r="E80" s="386"/>
      <c r="F80" s="386"/>
      <c r="G80" s="386"/>
      <c r="H80" s="386"/>
      <c r="I80" s="386"/>
      <c r="J80" s="386"/>
      <c r="K80" s="386"/>
      <c r="L80" s="386"/>
      <c r="M80" s="386"/>
      <c r="N80" s="386"/>
      <c r="O80" s="386"/>
      <c r="P80" s="386"/>
      <c r="Q80" s="386"/>
      <c r="R80" s="386"/>
      <c r="S80" s="386"/>
      <c r="T80" s="386"/>
      <c r="U80" s="386"/>
      <c r="V80" s="386"/>
      <c r="W80" s="386"/>
      <c r="X80" s="386"/>
      <c r="Y80" s="386"/>
      <c r="Z80" s="386"/>
      <c r="AA80" s="386"/>
      <c r="AB80" s="386"/>
      <c r="AC80" s="386"/>
      <c r="AD80" s="386"/>
      <c r="AE80" s="386"/>
      <c r="AF80" s="386"/>
      <c r="AG80" s="386"/>
      <c r="AH80" s="386"/>
      <c r="AI80" s="386"/>
      <c r="AJ80" s="386"/>
      <c r="AK80" s="386"/>
      <c r="AL80" s="386"/>
      <c r="AM80" s="386"/>
      <c r="AN80" s="386"/>
      <c r="AO80" s="386"/>
      <c r="AP80" s="386"/>
      <c r="AQ80" s="386"/>
      <c r="AR80" s="386"/>
      <c r="AS80" s="386"/>
      <c r="AT80" s="386"/>
      <c r="AV80" s="384">
        <f t="shared" si="36"/>
        <v>0</v>
      </c>
      <c r="AW80" s="384">
        <f t="shared" si="37"/>
        <v>0</v>
      </c>
      <c r="AX80" s="384">
        <f t="shared" si="38"/>
        <v>0</v>
      </c>
      <c r="AY80" s="384">
        <f t="shared" si="39"/>
        <v>0</v>
      </c>
      <c r="AZ80" s="384">
        <f t="shared" si="40"/>
        <v>0</v>
      </c>
      <c r="BA80" s="384">
        <f t="shared" si="41"/>
        <v>0</v>
      </c>
      <c r="BB80" s="384">
        <f t="shared" si="42"/>
        <v>0</v>
      </c>
      <c r="BC80" s="384">
        <f t="shared" si="43"/>
        <v>0</v>
      </c>
      <c r="BD80" s="385">
        <f t="shared" si="44"/>
        <v>0</v>
      </c>
      <c r="BE80" s="384">
        <f t="shared" si="45"/>
        <v>0</v>
      </c>
      <c r="BF80" s="54"/>
    </row>
    <row r="81" spans="1:58" x14ac:dyDescent="0.25">
      <c r="A81" s="401">
        <f>+Abr!A81</f>
        <v>78</v>
      </c>
      <c r="B81" s="300" t="str">
        <f>+Abr!B81</f>
        <v>1-PERSONA ADULTO MAYOR DE 60 AÑOS A MAS CON VACUNA NEUMOCOCO</v>
      </c>
      <c r="C81" s="301" t="str">
        <f>+Abr!C81</f>
        <v>EVAM</v>
      </c>
      <c r="D81" s="386"/>
      <c r="E81" s="386"/>
      <c r="F81" s="386"/>
      <c r="G81" s="386"/>
      <c r="H81" s="386"/>
      <c r="I81" s="386"/>
      <c r="J81" s="386"/>
      <c r="K81" s="386"/>
      <c r="L81" s="386"/>
      <c r="M81" s="386"/>
      <c r="N81" s="386"/>
      <c r="O81" s="386"/>
      <c r="P81" s="386"/>
      <c r="Q81" s="386"/>
      <c r="R81" s="386"/>
      <c r="S81" s="386"/>
      <c r="T81" s="386"/>
      <c r="U81" s="386"/>
      <c r="V81" s="386"/>
      <c r="W81" s="386"/>
      <c r="X81" s="386"/>
      <c r="Y81" s="386"/>
      <c r="Z81" s="386"/>
      <c r="AA81" s="386"/>
      <c r="AB81" s="386"/>
      <c r="AC81" s="386"/>
      <c r="AD81" s="386"/>
      <c r="AE81" s="386"/>
      <c r="AF81" s="386"/>
      <c r="AG81" s="386"/>
      <c r="AH81" s="386"/>
      <c r="AI81" s="386"/>
      <c r="AJ81" s="386"/>
      <c r="AK81" s="386"/>
      <c r="AL81" s="386"/>
      <c r="AM81" s="386"/>
      <c r="AN81" s="386"/>
      <c r="AO81" s="386"/>
      <c r="AP81" s="386"/>
      <c r="AQ81" s="386"/>
      <c r="AR81" s="386"/>
      <c r="AS81" s="386"/>
      <c r="AT81" s="386"/>
      <c r="AV81" s="384">
        <f t="shared" si="36"/>
        <v>0</v>
      </c>
      <c r="AW81" s="384">
        <f t="shared" si="37"/>
        <v>0</v>
      </c>
      <c r="AX81" s="384">
        <f t="shared" si="38"/>
        <v>0</v>
      </c>
      <c r="AY81" s="384">
        <f t="shared" si="39"/>
        <v>0</v>
      </c>
      <c r="AZ81" s="384">
        <f t="shared" si="40"/>
        <v>0</v>
      </c>
      <c r="BA81" s="384">
        <f t="shared" si="41"/>
        <v>0</v>
      </c>
      <c r="BB81" s="384">
        <f t="shared" si="42"/>
        <v>0</v>
      </c>
      <c r="BC81" s="384">
        <f t="shared" si="43"/>
        <v>0</v>
      </c>
      <c r="BD81" s="385">
        <f t="shared" si="44"/>
        <v>0</v>
      </c>
      <c r="BE81" s="384">
        <f t="shared" si="45"/>
        <v>0</v>
      </c>
      <c r="BF81" s="54"/>
    </row>
    <row r="82" spans="1:58" x14ac:dyDescent="0.25">
      <c r="A82" s="401">
        <f>+Abr!A82</f>
        <v>79</v>
      </c>
      <c r="B82" s="300" t="str">
        <f>+Abr!B82</f>
        <v>2-PERSONA ADULTO MAYOR DE 60 AÑOS A MAS CON VACUNA INFLUENZA</v>
      </c>
      <c r="C82" s="301" t="str">
        <f>+Abr!C82</f>
        <v>EVAM</v>
      </c>
      <c r="D82" s="386"/>
      <c r="E82" s="386"/>
      <c r="F82" s="386"/>
      <c r="G82" s="386"/>
      <c r="H82" s="386"/>
      <c r="I82" s="386"/>
      <c r="J82" s="386"/>
      <c r="K82" s="386"/>
      <c r="L82" s="386"/>
      <c r="M82" s="386"/>
      <c r="N82" s="386"/>
      <c r="O82" s="386"/>
      <c r="P82" s="386"/>
      <c r="Q82" s="386"/>
      <c r="R82" s="386"/>
      <c r="S82" s="386"/>
      <c r="T82" s="386"/>
      <c r="U82" s="386"/>
      <c r="V82" s="386"/>
      <c r="W82" s="386"/>
      <c r="X82" s="386"/>
      <c r="Y82" s="386"/>
      <c r="Z82" s="386"/>
      <c r="AA82" s="386"/>
      <c r="AB82" s="386"/>
      <c r="AC82" s="386"/>
      <c r="AD82" s="386"/>
      <c r="AE82" s="386"/>
      <c r="AF82" s="386"/>
      <c r="AG82" s="386"/>
      <c r="AH82" s="386"/>
      <c r="AI82" s="386"/>
      <c r="AJ82" s="386"/>
      <c r="AK82" s="386"/>
      <c r="AL82" s="386"/>
      <c r="AM82" s="386"/>
      <c r="AN82" s="386"/>
      <c r="AO82" s="386"/>
      <c r="AP82" s="386"/>
      <c r="AQ82" s="386"/>
      <c r="AR82" s="386"/>
      <c r="AS82" s="386"/>
      <c r="AT82" s="386"/>
      <c r="AV82" s="384">
        <f t="shared" si="36"/>
        <v>0</v>
      </c>
      <c r="AW82" s="384">
        <f t="shared" si="37"/>
        <v>0</v>
      </c>
      <c r="AX82" s="384">
        <f t="shared" si="38"/>
        <v>0</v>
      </c>
      <c r="AY82" s="384">
        <f t="shared" si="39"/>
        <v>0</v>
      </c>
      <c r="AZ82" s="384">
        <f t="shared" si="40"/>
        <v>0</v>
      </c>
      <c r="BA82" s="384">
        <f t="shared" si="41"/>
        <v>0</v>
      </c>
      <c r="BB82" s="384">
        <f t="shared" si="42"/>
        <v>0</v>
      </c>
      <c r="BC82" s="384">
        <f t="shared" si="43"/>
        <v>0</v>
      </c>
      <c r="BD82" s="385">
        <f t="shared" si="44"/>
        <v>0</v>
      </c>
      <c r="BE82" s="384">
        <f t="shared" si="45"/>
        <v>0</v>
      </c>
      <c r="BF82" s="54"/>
    </row>
    <row r="83" spans="1:58" x14ac:dyDescent="0.25">
      <c r="A83" s="401">
        <f>+Abr!A83</f>
        <v>80</v>
      </c>
      <c r="B83" s="300" t="str">
        <f>+Abr!B83</f>
        <v>3-PERSONA ADULTO MAYOR DE 60 AÑOS CON VALORACION CLINICA</v>
      </c>
      <c r="C83" s="301" t="str">
        <f>+Abr!C83</f>
        <v>EVAM</v>
      </c>
      <c r="D83" s="386"/>
      <c r="E83" s="386"/>
      <c r="F83" s="386"/>
      <c r="G83" s="386"/>
      <c r="H83" s="386"/>
      <c r="I83" s="386"/>
      <c r="J83" s="386"/>
      <c r="K83" s="386"/>
      <c r="L83" s="386"/>
      <c r="M83" s="386"/>
      <c r="N83" s="386"/>
      <c r="O83" s="386"/>
      <c r="P83" s="386"/>
      <c r="Q83" s="386"/>
      <c r="R83" s="386"/>
      <c r="S83" s="386"/>
      <c r="T83" s="386"/>
      <c r="U83" s="386"/>
      <c r="V83" s="386"/>
      <c r="W83" s="386"/>
      <c r="X83" s="386"/>
      <c r="Y83" s="386"/>
      <c r="Z83" s="386"/>
      <c r="AA83" s="386"/>
      <c r="AB83" s="386"/>
      <c r="AC83" s="386"/>
      <c r="AD83" s="386"/>
      <c r="AE83" s="386"/>
      <c r="AF83" s="386"/>
      <c r="AG83" s="386"/>
      <c r="AH83" s="386"/>
      <c r="AI83" s="386"/>
      <c r="AJ83" s="386"/>
      <c r="AK83" s="386"/>
      <c r="AL83" s="386"/>
      <c r="AM83" s="386"/>
      <c r="AN83" s="386"/>
      <c r="AO83" s="386"/>
      <c r="AP83" s="386"/>
      <c r="AQ83" s="386"/>
      <c r="AR83" s="386"/>
      <c r="AS83" s="386"/>
      <c r="AT83" s="386"/>
      <c r="AV83" s="384">
        <f t="shared" si="36"/>
        <v>0</v>
      </c>
      <c r="AW83" s="384">
        <f t="shared" si="37"/>
        <v>0</v>
      </c>
      <c r="AX83" s="384">
        <f t="shared" si="38"/>
        <v>0</v>
      </c>
      <c r="AY83" s="384">
        <f t="shared" si="39"/>
        <v>0</v>
      </c>
      <c r="AZ83" s="384">
        <f t="shared" si="40"/>
        <v>0</v>
      </c>
      <c r="BA83" s="384">
        <f t="shared" si="41"/>
        <v>0</v>
      </c>
      <c r="BB83" s="384">
        <f t="shared" si="42"/>
        <v>0</v>
      </c>
      <c r="BC83" s="384">
        <f t="shared" si="43"/>
        <v>0</v>
      </c>
      <c r="BD83" s="385">
        <f t="shared" si="44"/>
        <v>0</v>
      </c>
      <c r="BE83" s="384">
        <f t="shared" si="45"/>
        <v>0</v>
      </c>
      <c r="BF83" s="54"/>
    </row>
    <row r="84" spans="1:58" x14ac:dyDescent="0.25">
      <c r="A84" s="401">
        <f>+Abr!A84</f>
        <v>81</v>
      </c>
      <c r="B84" s="300" t="str">
        <f>+Abr!B84</f>
        <v xml:space="preserve">4-PERSONA CON DISCAPACIDAD CERTIFICADA EN ESTABLECIMIENTOS DE SALUD </v>
      </c>
      <c r="C84" s="301" t="str">
        <f>+Abr!C84</f>
        <v>DISCAPACIDAD</v>
      </c>
      <c r="D84" s="386"/>
      <c r="E84" s="386"/>
      <c r="F84" s="386"/>
      <c r="G84" s="386"/>
      <c r="H84" s="386"/>
      <c r="I84" s="386"/>
      <c r="J84" s="386"/>
      <c r="K84" s="386"/>
      <c r="L84" s="386"/>
      <c r="M84" s="386"/>
      <c r="N84" s="386"/>
      <c r="O84" s="386"/>
      <c r="P84" s="386"/>
      <c r="Q84" s="386"/>
      <c r="R84" s="386"/>
      <c r="S84" s="386"/>
      <c r="T84" s="386"/>
      <c r="U84" s="386"/>
      <c r="V84" s="386"/>
      <c r="W84" s="386"/>
      <c r="X84" s="386"/>
      <c r="Y84" s="386"/>
      <c r="Z84" s="386"/>
      <c r="AA84" s="386"/>
      <c r="AB84" s="386"/>
      <c r="AC84" s="386"/>
      <c r="AD84" s="386"/>
      <c r="AE84" s="386"/>
      <c r="AF84" s="386"/>
      <c r="AG84" s="386"/>
      <c r="AH84" s="386"/>
      <c r="AI84" s="386"/>
      <c r="AJ84" s="386"/>
      <c r="AK84" s="386"/>
      <c r="AL84" s="386"/>
      <c r="AM84" s="386"/>
      <c r="AN84" s="386"/>
      <c r="AO84" s="386"/>
      <c r="AP84" s="386"/>
      <c r="AQ84" s="386"/>
      <c r="AR84" s="386"/>
      <c r="AS84" s="386"/>
      <c r="AT84" s="386"/>
      <c r="AV84" s="384">
        <f t="shared" si="36"/>
        <v>0</v>
      </c>
      <c r="AW84" s="384">
        <f t="shared" si="37"/>
        <v>0</v>
      </c>
      <c r="AX84" s="384">
        <f t="shared" si="38"/>
        <v>0</v>
      </c>
      <c r="AY84" s="384">
        <f t="shared" si="39"/>
        <v>0</v>
      </c>
      <c r="AZ84" s="384">
        <f t="shared" si="40"/>
        <v>0</v>
      </c>
      <c r="BA84" s="384">
        <f t="shared" si="41"/>
        <v>0</v>
      </c>
      <c r="BB84" s="384">
        <f t="shared" si="42"/>
        <v>0</v>
      </c>
      <c r="BC84" s="384">
        <f t="shared" si="43"/>
        <v>0</v>
      </c>
      <c r="BD84" s="385">
        <f t="shared" si="44"/>
        <v>0</v>
      </c>
      <c r="BE84" s="384">
        <f t="shared" si="45"/>
        <v>0</v>
      </c>
      <c r="BF84" s="54"/>
    </row>
    <row r="85" spans="1:58" x14ac:dyDescent="0.25">
      <c r="A85" s="401">
        <f>+Abr!A85</f>
        <v>82</v>
      </c>
      <c r="B85" s="300" t="str">
        <f>+Abr!B85</f>
        <v>5-DOCENTES CAPACITADOS EN TEMA DE CANCER</v>
      </c>
      <c r="C85" s="301" t="str">
        <f>+Abr!C85</f>
        <v>EDUC. SAALUD</v>
      </c>
      <c r="D85" s="386"/>
      <c r="E85" s="386"/>
      <c r="F85" s="386"/>
      <c r="G85" s="386"/>
      <c r="H85" s="386"/>
      <c r="I85" s="386"/>
      <c r="J85" s="386"/>
      <c r="K85" s="386"/>
      <c r="L85" s="386"/>
      <c r="M85" s="386"/>
      <c r="N85" s="386"/>
      <c r="O85" s="386"/>
      <c r="P85" s="386"/>
      <c r="Q85" s="386"/>
      <c r="R85" s="386"/>
      <c r="S85" s="386"/>
      <c r="T85" s="386"/>
      <c r="U85" s="386"/>
      <c r="V85" s="386"/>
      <c r="W85" s="386"/>
      <c r="X85" s="386"/>
      <c r="Y85" s="386"/>
      <c r="Z85" s="386"/>
      <c r="AA85" s="386"/>
      <c r="AB85" s="386"/>
      <c r="AC85" s="386"/>
      <c r="AD85" s="386"/>
      <c r="AE85" s="386"/>
      <c r="AF85" s="386"/>
      <c r="AG85" s="386"/>
      <c r="AH85" s="386"/>
      <c r="AI85" s="386"/>
      <c r="AJ85" s="386"/>
      <c r="AK85" s="386"/>
      <c r="AL85" s="386"/>
      <c r="AM85" s="386"/>
      <c r="AN85" s="386"/>
      <c r="AO85" s="386"/>
      <c r="AP85" s="386"/>
      <c r="AQ85" s="386"/>
      <c r="AR85" s="386"/>
      <c r="AS85" s="386"/>
      <c r="AT85" s="386"/>
      <c r="AV85" s="384">
        <f t="shared" si="36"/>
        <v>0</v>
      </c>
      <c r="AW85" s="384">
        <f t="shared" si="37"/>
        <v>0</v>
      </c>
      <c r="AX85" s="384">
        <f t="shared" si="38"/>
        <v>0</v>
      </c>
      <c r="AY85" s="384">
        <f t="shared" si="39"/>
        <v>0</v>
      </c>
      <c r="AZ85" s="384">
        <f t="shared" si="40"/>
        <v>0</v>
      </c>
      <c r="BA85" s="384">
        <f t="shared" si="41"/>
        <v>0</v>
      </c>
      <c r="BB85" s="384">
        <f t="shared" si="42"/>
        <v>0</v>
      </c>
      <c r="BC85" s="384">
        <f t="shared" si="43"/>
        <v>0</v>
      </c>
      <c r="BD85" s="385">
        <f t="shared" si="44"/>
        <v>0</v>
      </c>
      <c r="BE85" s="384">
        <f t="shared" si="45"/>
        <v>0</v>
      </c>
      <c r="BF85" s="54"/>
    </row>
    <row r="86" spans="1:58" x14ac:dyDescent="0.25">
      <c r="A86" s="401">
        <f>+Abr!A86</f>
        <v>83</v>
      </c>
      <c r="B86" s="300" t="str">
        <f>+Abr!B86</f>
        <v>6-NIÑOS DE 2 A 17 AÑOS DESPARASITADOS</v>
      </c>
      <c r="C86" s="301" t="str">
        <f>+Abr!C86</f>
        <v>EDUC. SAALUD</v>
      </c>
      <c r="D86" s="386"/>
      <c r="E86" s="386"/>
      <c r="F86" s="386"/>
      <c r="G86" s="386"/>
      <c r="H86" s="386"/>
      <c r="I86" s="386"/>
      <c r="J86" s="386"/>
      <c r="K86" s="386"/>
      <c r="L86" s="386"/>
      <c r="M86" s="386"/>
      <c r="N86" s="386"/>
      <c r="O86" s="386"/>
      <c r="P86" s="386"/>
      <c r="Q86" s="386"/>
      <c r="R86" s="386"/>
      <c r="S86" s="386"/>
      <c r="T86" s="386"/>
      <c r="U86" s="386"/>
      <c r="V86" s="386"/>
      <c r="W86" s="386"/>
      <c r="X86" s="386"/>
      <c r="Y86" s="386"/>
      <c r="Z86" s="386"/>
      <c r="AA86" s="386"/>
      <c r="AB86" s="386"/>
      <c r="AC86" s="386"/>
      <c r="AD86" s="386"/>
      <c r="AE86" s="386"/>
      <c r="AF86" s="386"/>
      <c r="AG86" s="386"/>
      <c r="AH86" s="386"/>
      <c r="AI86" s="386"/>
      <c r="AJ86" s="386"/>
      <c r="AK86" s="386"/>
      <c r="AL86" s="386"/>
      <c r="AM86" s="386"/>
      <c r="AN86" s="386"/>
      <c r="AO86" s="386"/>
      <c r="AP86" s="386"/>
      <c r="AQ86" s="386"/>
      <c r="AR86" s="386"/>
      <c r="AS86" s="386"/>
      <c r="AT86" s="386"/>
      <c r="AV86" s="384">
        <f t="shared" si="36"/>
        <v>0</v>
      </c>
      <c r="AW86" s="384">
        <f t="shared" si="37"/>
        <v>0</v>
      </c>
      <c r="AX86" s="384">
        <f t="shared" si="38"/>
        <v>0</v>
      </c>
      <c r="AY86" s="384">
        <f t="shared" si="39"/>
        <v>0</v>
      </c>
      <c r="AZ86" s="384">
        <f t="shared" si="40"/>
        <v>0</v>
      </c>
      <c r="BA86" s="384">
        <f t="shared" si="41"/>
        <v>0</v>
      </c>
      <c r="BB86" s="384">
        <f t="shared" si="42"/>
        <v>0</v>
      </c>
      <c r="BC86" s="384">
        <f t="shared" si="43"/>
        <v>0</v>
      </c>
      <c r="BD86" s="385">
        <f t="shared" si="44"/>
        <v>0</v>
      </c>
      <c r="BE86" s="384">
        <f t="shared" si="45"/>
        <v>0</v>
      </c>
      <c r="BF86" s="54"/>
    </row>
    <row r="87" spans="1:58" x14ac:dyDescent="0.25">
      <c r="A87" s="401">
        <f>+Abr!A87</f>
        <v>84</v>
      </c>
      <c r="B87" s="300" t="str">
        <f>+Abr!B87</f>
        <v>7-NIÑOS DE 5TO GRADO DE PRIMARIA  QUE RECIBEN VACUNA DE VPH</v>
      </c>
      <c r="C87" s="301" t="str">
        <f>+Abr!C87</f>
        <v>EDUC. SAALUD</v>
      </c>
      <c r="D87" s="386"/>
      <c r="E87" s="386"/>
      <c r="F87" s="386"/>
      <c r="G87" s="386"/>
      <c r="H87" s="386"/>
      <c r="I87" s="386"/>
      <c r="J87" s="386"/>
      <c r="K87" s="386"/>
      <c r="L87" s="386"/>
      <c r="M87" s="386"/>
      <c r="N87" s="386"/>
      <c r="O87" s="386"/>
      <c r="P87" s="386"/>
      <c r="Q87" s="386"/>
      <c r="R87" s="386"/>
      <c r="S87" s="386"/>
      <c r="T87" s="386"/>
      <c r="U87" s="386"/>
      <c r="V87" s="386"/>
      <c r="W87" s="386"/>
      <c r="X87" s="386"/>
      <c r="Y87" s="386"/>
      <c r="Z87" s="386"/>
      <c r="AA87" s="386"/>
      <c r="AB87" s="386"/>
      <c r="AC87" s="386"/>
      <c r="AD87" s="386"/>
      <c r="AE87" s="386"/>
      <c r="AF87" s="386"/>
      <c r="AG87" s="386"/>
      <c r="AH87" s="386"/>
      <c r="AI87" s="386"/>
      <c r="AJ87" s="386"/>
      <c r="AK87" s="386"/>
      <c r="AL87" s="386"/>
      <c r="AM87" s="386"/>
      <c r="AN87" s="386"/>
      <c r="AO87" s="386"/>
      <c r="AP87" s="386"/>
      <c r="AQ87" s="386"/>
      <c r="AR87" s="386"/>
      <c r="AS87" s="386"/>
      <c r="AT87" s="386"/>
      <c r="AV87" s="384">
        <f t="shared" si="36"/>
        <v>0</v>
      </c>
      <c r="AW87" s="384">
        <f t="shared" si="37"/>
        <v>0</v>
      </c>
      <c r="AX87" s="384">
        <f t="shared" si="38"/>
        <v>0</v>
      </c>
      <c r="AY87" s="384">
        <f t="shared" si="39"/>
        <v>0</v>
      </c>
      <c r="AZ87" s="384">
        <f t="shared" si="40"/>
        <v>0</v>
      </c>
      <c r="BA87" s="384">
        <f t="shared" si="41"/>
        <v>0</v>
      </c>
      <c r="BB87" s="384">
        <f t="shared" si="42"/>
        <v>0</v>
      </c>
      <c r="BC87" s="384">
        <f t="shared" si="43"/>
        <v>0</v>
      </c>
      <c r="BD87" s="385">
        <f t="shared" si="44"/>
        <v>0</v>
      </c>
      <c r="BE87" s="384">
        <f t="shared" si="45"/>
        <v>0</v>
      </c>
      <c r="BF87" s="54"/>
    </row>
    <row r="88" spans="1:58" x14ac:dyDescent="0.25">
      <c r="A88" s="401">
        <f>+Abr!A88</f>
        <v>85</v>
      </c>
      <c r="B88" s="300" t="str">
        <f>+Abr!B88</f>
        <v>8-NIÑAS DE 5TO GRADO DE PRIMARIA  QUE RECIBEN VACUNA DE VPH</v>
      </c>
      <c r="C88" s="301" t="str">
        <f>+Abr!C88</f>
        <v>EDUC. SAALUD</v>
      </c>
      <c r="D88" s="386"/>
      <c r="E88" s="386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386"/>
      <c r="S88" s="386"/>
      <c r="T88" s="386"/>
      <c r="U88" s="386"/>
      <c r="V88" s="386"/>
      <c r="W88" s="386"/>
      <c r="X88" s="386"/>
      <c r="Y88" s="386"/>
      <c r="Z88" s="386"/>
      <c r="AA88" s="386"/>
      <c r="AB88" s="386"/>
      <c r="AC88" s="386"/>
      <c r="AD88" s="386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386"/>
      <c r="AQ88" s="386"/>
      <c r="AR88" s="386"/>
      <c r="AS88" s="386"/>
      <c r="AT88" s="386"/>
      <c r="AV88" s="384">
        <f t="shared" si="36"/>
        <v>0</v>
      </c>
      <c r="AW88" s="384">
        <f t="shared" si="37"/>
        <v>0</v>
      </c>
      <c r="AX88" s="384">
        <f t="shared" si="38"/>
        <v>0</v>
      </c>
      <c r="AY88" s="384">
        <f t="shared" si="39"/>
        <v>0</v>
      </c>
      <c r="AZ88" s="384">
        <f t="shared" si="40"/>
        <v>0</v>
      </c>
      <c r="BA88" s="384">
        <f t="shared" si="41"/>
        <v>0</v>
      </c>
      <c r="BB88" s="384">
        <f t="shared" si="42"/>
        <v>0</v>
      </c>
      <c r="BC88" s="384">
        <f t="shared" si="43"/>
        <v>0</v>
      </c>
      <c r="BD88" s="385">
        <f t="shared" si="44"/>
        <v>0</v>
      </c>
      <c r="BE88" s="384">
        <f t="shared" si="45"/>
        <v>0</v>
      </c>
      <c r="BF88" s="54"/>
    </row>
    <row r="89" spans="1:58" x14ac:dyDescent="0.25">
      <c r="A89" s="401">
        <f>+Abr!A89</f>
        <v>86</v>
      </c>
      <c r="B89" s="392" t="str">
        <f>+Abr!B89</f>
        <v>PORCENTAJE DE RECIEN NACIDOS CON BAJO PESO AL NACER</v>
      </c>
      <c r="C89" s="387" t="str">
        <f>+Abr!C89</f>
        <v>DIT</v>
      </c>
      <c r="D89" s="393"/>
      <c r="E89" s="393"/>
      <c r="F89" s="393"/>
      <c r="G89" s="393"/>
      <c r="H89" s="393"/>
      <c r="I89" s="393"/>
      <c r="J89" s="393"/>
      <c r="K89" s="393"/>
      <c r="L89" s="393"/>
      <c r="M89" s="393"/>
      <c r="N89" s="393"/>
      <c r="O89" s="393"/>
      <c r="P89" s="393"/>
      <c r="Q89" s="393"/>
      <c r="R89" s="393"/>
      <c r="S89" s="393"/>
      <c r="T89" s="393"/>
      <c r="U89" s="393"/>
      <c r="V89" s="393"/>
      <c r="W89" s="393"/>
      <c r="X89" s="393"/>
      <c r="Y89" s="393"/>
      <c r="Z89" s="393"/>
      <c r="AA89" s="393"/>
      <c r="AB89" s="393"/>
      <c r="AC89" s="393"/>
      <c r="AD89" s="393"/>
      <c r="AE89" s="393"/>
      <c r="AF89" s="393"/>
      <c r="AG89" s="393"/>
      <c r="AH89" s="393"/>
      <c r="AI89" s="393"/>
      <c r="AJ89" s="393"/>
      <c r="AK89" s="393"/>
      <c r="AL89" s="393"/>
      <c r="AM89" s="393"/>
      <c r="AN89" s="393"/>
      <c r="AO89" s="393"/>
      <c r="AP89" s="393"/>
      <c r="AQ89" s="393"/>
      <c r="AR89" s="393"/>
      <c r="AS89" s="393"/>
      <c r="AT89" s="393"/>
      <c r="AV89" s="37">
        <f t="shared" si="36"/>
        <v>0</v>
      </c>
      <c r="AW89" s="37">
        <f t="shared" si="37"/>
        <v>0</v>
      </c>
      <c r="AX89" s="37">
        <f t="shared" si="38"/>
        <v>0</v>
      </c>
      <c r="AY89" s="37">
        <f t="shared" si="39"/>
        <v>0</v>
      </c>
      <c r="AZ89" s="37">
        <f t="shared" si="40"/>
        <v>0</v>
      </c>
      <c r="BA89" s="37">
        <f t="shared" si="41"/>
        <v>0</v>
      </c>
      <c r="BB89" s="37">
        <f t="shared" si="42"/>
        <v>0</v>
      </c>
      <c r="BC89" s="37">
        <f t="shared" si="43"/>
        <v>0</v>
      </c>
      <c r="BD89" s="38">
        <f t="shared" si="44"/>
        <v>0</v>
      </c>
      <c r="BE89" s="37">
        <f t="shared" si="45"/>
        <v>0</v>
      </c>
      <c r="BF89" s="54"/>
    </row>
    <row r="90" spans="1:58" x14ac:dyDescent="0.25">
      <c r="A90" s="401">
        <f>+Abr!A90</f>
        <v>87</v>
      </c>
      <c r="B90" s="392" t="str">
        <f>+Abr!B90</f>
        <v>PORCENTAJE DE RECIEN NACIDOS CON PREMATURIDAD</v>
      </c>
      <c r="C90" s="387" t="str">
        <f>+Abr!C90</f>
        <v>DIT</v>
      </c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  <c r="AR90" s="393"/>
      <c r="AS90" s="393"/>
      <c r="AT90" s="393"/>
      <c r="AV90" s="37">
        <f t="shared" si="36"/>
        <v>0</v>
      </c>
      <c r="AW90" s="37">
        <f t="shared" si="37"/>
        <v>0</v>
      </c>
      <c r="AX90" s="37">
        <f t="shared" si="38"/>
        <v>0</v>
      </c>
      <c r="AY90" s="37">
        <f t="shared" si="39"/>
        <v>0</v>
      </c>
      <c r="AZ90" s="37">
        <f t="shared" si="40"/>
        <v>0</v>
      </c>
      <c r="BA90" s="37">
        <f t="shared" si="41"/>
        <v>0</v>
      </c>
      <c r="BB90" s="37">
        <f t="shared" si="42"/>
        <v>0</v>
      </c>
      <c r="BC90" s="37">
        <f t="shared" si="43"/>
        <v>0</v>
      </c>
      <c r="BD90" s="38">
        <f t="shared" si="44"/>
        <v>0</v>
      </c>
      <c r="BE90" s="37">
        <f t="shared" si="45"/>
        <v>0</v>
      </c>
      <c r="BF90" s="54"/>
    </row>
    <row r="91" spans="1:58" x14ac:dyDescent="0.25">
      <c r="A91" s="401">
        <f>+Abr!A91</f>
        <v>88</v>
      </c>
      <c r="B91" s="392" t="str">
        <f>+Abr!B91</f>
        <v>PORCENTAJE RECIÉN NACIDO CON CONTROLES CRED COMPLETO</v>
      </c>
      <c r="C91" s="387" t="str">
        <f>+Abr!C91</f>
        <v>DIT</v>
      </c>
      <c r="D91" s="393"/>
      <c r="E91" s="393"/>
      <c r="F91" s="393"/>
      <c r="G91" s="393"/>
      <c r="H91" s="393"/>
      <c r="I91" s="393"/>
      <c r="J91" s="393"/>
      <c r="K91" s="393"/>
      <c r="L91" s="393"/>
      <c r="M91" s="393"/>
      <c r="N91" s="393"/>
      <c r="O91" s="393"/>
      <c r="P91" s="393"/>
      <c r="Q91" s="393"/>
      <c r="R91" s="393"/>
      <c r="S91" s="393"/>
      <c r="T91" s="393"/>
      <c r="U91" s="393"/>
      <c r="V91" s="393"/>
      <c r="W91" s="393"/>
      <c r="X91" s="393"/>
      <c r="Y91" s="393"/>
      <c r="Z91" s="393"/>
      <c r="AA91" s="393"/>
      <c r="AB91" s="393"/>
      <c r="AC91" s="393"/>
      <c r="AD91" s="393"/>
      <c r="AE91" s="393"/>
      <c r="AF91" s="393"/>
      <c r="AG91" s="393"/>
      <c r="AH91" s="393"/>
      <c r="AI91" s="393"/>
      <c r="AJ91" s="393"/>
      <c r="AK91" s="393"/>
      <c r="AL91" s="393"/>
      <c r="AM91" s="393"/>
      <c r="AN91" s="393"/>
      <c r="AO91" s="393"/>
      <c r="AP91" s="393"/>
      <c r="AQ91" s="393"/>
      <c r="AR91" s="393"/>
      <c r="AS91" s="393"/>
      <c r="AT91" s="393"/>
      <c r="AV91" s="37">
        <f t="shared" si="36"/>
        <v>0</v>
      </c>
      <c r="AW91" s="37">
        <f t="shared" si="37"/>
        <v>0</v>
      </c>
      <c r="AX91" s="37">
        <f t="shared" si="38"/>
        <v>0</v>
      </c>
      <c r="AY91" s="37">
        <f t="shared" si="39"/>
        <v>0</v>
      </c>
      <c r="AZ91" s="37">
        <f t="shared" si="40"/>
        <v>0</v>
      </c>
      <c r="BA91" s="37">
        <f t="shared" si="41"/>
        <v>0</v>
      </c>
      <c r="BB91" s="37">
        <f t="shared" si="42"/>
        <v>0</v>
      </c>
      <c r="BC91" s="37">
        <f t="shared" si="43"/>
        <v>0</v>
      </c>
      <c r="BD91" s="38">
        <f t="shared" si="44"/>
        <v>0</v>
      </c>
      <c r="BE91" s="37">
        <f t="shared" si="45"/>
        <v>0</v>
      </c>
      <c r="BF91" s="54"/>
    </row>
    <row r="92" spans="1:58" x14ac:dyDescent="0.25">
      <c r="A92" s="401">
        <f>+Abr!A92</f>
        <v>89</v>
      </c>
      <c r="B92" s="392" t="str">
        <f>+Abr!B92</f>
        <v>PORCENTAJE NIÑO  &lt; 1 AÑO CON CRED    COMPLETO PARA SU EDAD</v>
      </c>
      <c r="C92" s="387" t="str">
        <f>+Abr!C92</f>
        <v>DIT</v>
      </c>
      <c r="D92" s="393"/>
      <c r="E92" s="393"/>
      <c r="F92" s="393"/>
      <c r="G92" s="393"/>
      <c r="H92" s="393"/>
      <c r="I92" s="393"/>
      <c r="J92" s="393"/>
      <c r="K92" s="393"/>
      <c r="L92" s="393"/>
      <c r="M92" s="393"/>
      <c r="N92" s="393"/>
      <c r="O92" s="393"/>
      <c r="P92" s="393"/>
      <c r="Q92" s="393"/>
      <c r="R92" s="393"/>
      <c r="S92" s="393"/>
      <c r="T92" s="393"/>
      <c r="U92" s="393"/>
      <c r="V92" s="393"/>
      <c r="W92" s="393"/>
      <c r="X92" s="393"/>
      <c r="Y92" s="393"/>
      <c r="Z92" s="393"/>
      <c r="AA92" s="393"/>
      <c r="AB92" s="393"/>
      <c r="AC92" s="393"/>
      <c r="AD92" s="393"/>
      <c r="AE92" s="393"/>
      <c r="AF92" s="393"/>
      <c r="AG92" s="393"/>
      <c r="AH92" s="393"/>
      <c r="AI92" s="393"/>
      <c r="AJ92" s="393"/>
      <c r="AK92" s="393"/>
      <c r="AL92" s="393"/>
      <c r="AM92" s="393"/>
      <c r="AN92" s="393"/>
      <c r="AO92" s="393"/>
      <c r="AP92" s="393"/>
      <c r="AQ92" s="393"/>
      <c r="AR92" s="393"/>
      <c r="AS92" s="393"/>
      <c r="AT92" s="393"/>
      <c r="AV92" s="37">
        <f t="shared" si="36"/>
        <v>0</v>
      </c>
      <c r="AW92" s="37">
        <f t="shared" si="37"/>
        <v>0</v>
      </c>
      <c r="AX92" s="37">
        <f t="shared" si="38"/>
        <v>0</v>
      </c>
      <c r="AY92" s="37">
        <f t="shared" si="39"/>
        <v>0</v>
      </c>
      <c r="AZ92" s="37">
        <f t="shared" si="40"/>
        <v>0</v>
      </c>
      <c r="BA92" s="37">
        <f t="shared" si="41"/>
        <v>0</v>
      </c>
      <c r="BB92" s="37">
        <f t="shared" si="42"/>
        <v>0</v>
      </c>
      <c r="BC92" s="37">
        <f t="shared" si="43"/>
        <v>0</v>
      </c>
      <c r="BD92" s="38">
        <f t="shared" si="44"/>
        <v>0</v>
      </c>
      <c r="BE92" s="37">
        <f t="shared" si="45"/>
        <v>0</v>
      </c>
      <c r="BF92" s="54"/>
    </row>
    <row r="93" spans="1:58" x14ac:dyDescent="0.25">
      <c r="A93" s="401">
        <f>+Abr!A93</f>
        <v>90</v>
      </c>
      <c r="B93" s="392" t="str">
        <f>+Abr!B93</f>
        <v>PORCENTAJE NIÑOS MENORES DE 36 MESES CON CONTROLES CRED COMPLETO  PARA SU EDAD</v>
      </c>
      <c r="C93" s="387" t="str">
        <f>+Abr!C93</f>
        <v>DIT</v>
      </c>
      <c r="D93" s="393"/>
      <c r="E93" s="393"/>
      <c r="F93" s="393"/>
      <c r="G93" s="393"/>
      <c r="H93" s="393"/>
      <c r="I93" s="393"/>
      <c r="J93" s="393"/>
      <c r="K93" s="393"/>
      <c r="L93" s="393"/>
      <c r="M93" s="393"/>
      <c r="N93" s="393"/>
      <c r="O93" s="393"/>
      <c r="P93" s="393"/>
      <c r="Q93" s="393"/>
      <c r="R93" s="393"/>
      <c r="S93" s="393"/>
      <c r="T93" s="393"/>
      <c r="U93" s="393"/>
      <c r="V93" s="393"/>
      <c r="W93" s="393"/>
      <c r="X93" s="393"/>
      <c r="Y93" s="393"/>
      <c r="Z93" s="393"/>
      <c r="AA93" s="393"/>
      <c r="AB93" s="393"/>
      <c r="AC93" s="393"/>
      <c r="AD93" s="393"/>
      <c r="AE93" s="393"/>
      <c r="AF93" s="393"/>
      <c r="AG93" s="393"/>
      <c r="AH93" s="393"/>
      <c r="AI93" s="393"/>
      <c r="AJ93" s="393"/>
      <c r="AK93" s="393"/>
      <c r="AL93" s="393"/>
      <c r="AM93" s="393"/>
      <c r="AN93" s="393"/>
      <c r="AO93" s="393"/>
      <c r="AP93" s="393"/>
      <c r="AQ93" s="393"/>
      <c r="AR93" s="393"/>
      <c r="AS93" s="393"/>
      <c r="AT93" s="393"/>
      <c r="AV93" s="37">
        <f t="shared" si="36"/>
        <v>0</v>
      </c>
      <c r="AW93" s="37">
        <f t="shared" si="37"/>
        <v>0</v>
      </c>
      <c r="AX93" s="37">
        <f t="shared" si="38"/>
        <v>0</v>
      </c>
      <c r="AY93" s="37">
        <f t="shared" si="39"/>
        <v>0</v>
      </c>
      <c r="AZ93" s="37">
        <f t="shared" si="40"/>
        <v>0</v>
      </c>
      <c r="BA93" s="37">
        <f t="shared" si="41"/>
        <v>0</v>
      </c>
      <c r="BB93" s="37">
        <f t="shared" si="42"/>
        <v>0</v>
      </c>
      <c r="BC93" s="37">
        <f t="shared" si="43"/>
        <v>0</v>
      </c>
      <c r="BD93" s="38">
        <f t="shared" si="44"/>
        <v>0</v>
      </c>
      <c r="BE93" s="37">
        <f t="shared" si="45"/>
        <v>0</v>
      </c>
      <c r="BF93" s="54"/>
    </row>
    <row r="94" spans="1:58" x14ac:dyDescent="0.25">
      <c r="A94" s="401">
        <f>+Abr!A94</f>
        <v>91</v>
      </c>
      <c r="B94" s="392" t="str">
        <f>+Abr!B94</f>
        <v>PORCENTAJE NIÑOS DE 1 Y 2 AÑOS CON TEST DE GRAHAM Y EXAMEN SERIADO</v>
      </c>
      <c r="C94" s="387" t="str">
        <f>+Abr!C94</f>
        <v>DIT</v>
      </c>
      <c r="D94" s="393"/>
      <c r="E94" s="393"/>
      <c r="F94" s="393"/>
      <c r="G94" s="393"/>
      <c r="H94" s="393"/>
      <c r="I94" s="393"/>
      <c r="J94" s="393"/>
      <c r="K94" s="393"/>
      <c r="L94" s="393"/>
      <c r="M94" s="393"/>
      <c r="N94" s="393"/>
      <c r="O94" s="393"/>
      <c r="P94" s="393"/>
      <c r="Q94" s="393"/>
      <c r="R94" s="393"/>
      <c r="S94" s="393"/>
      <c r="T94" s="393"/>
      <c r="U94" s="393"/>
      <c r="V94" s="393"/>
      <c r="W94" s="393"/>
      <c r="X94" s="393"/>
      <c r="Y94" s="393"/>
      <c r="Z94" s="393"/>
      <c r="AA94" s="393"/>
      <c r="AB94" s="393"/>
      <c r="AC94" s="393"/>
      <c r="AD94" s="393"/>
      <c r="AE94" s="393"/>
      <c r="AF94" s="393"/>
      <c r="AG94" s="393"/>
      <c r="AH94" s="393"/>
      <c r="AI94" s="393"/>
      <c r="AJ94" s="393"/>
      <c r="AK94" s="393"/>
      <c r="AL94" s="393"/>
      <c r="AM94" s="393"/>
      <c r="AN94" s="393"/>
      <c r="AO94" s="393"/>
      <c r="AP94" s="393"/>
      <c r="AQ94" s="393"/>
      <c r="AR94" s="393"/>
      <c r="AS94" s="393"/>
      <c r="AT94" s="393"/>
      <c r="AV94" s="37">
        <f t="shared" si="36"/>
        <v>0</v>
      </c>
      <c r="AW94" s="37">
        <f t="shared" si="37"/>
        <v>0</v>
      </c>
      <c r="AX94" s="37">
        <f t="shared" si="38"/>
        <v>0</v>
      </c>
      <c r="AY94" s="37">
        <f t="shared" si="39"/>
        <v>0</v>
      </c>
      <c r="AZ94" s="37">
        <f t="shared" si="40"/>
        <v>0</v>
      </c>
      <c r="BA94" s="37">
        <f t="shared" si="41"/>
        <v>0</v>
      </c>
      <c r="BB94" s="37">
        <f t="shared" si="42"/>
        <v>0</v>
      </c>
      <c r="BC94" s="37">
        <f t="shared" si="43"/>
        <v>0</v>
      </c>
      <c r="BD94" s="38">
        <f t="shared" si="44"/>
        <v>0</v>
      </c>
      <c r="BE94" s="37">
        <f t="shared" si="45"/>
        <v>0</v>
      </c>
      <c r="BF94" s="54"/>
    </row>
    <row r="95" spans="1:58" x14ac:dyDescent="0.25">
      <c r="A95" s="401">
        <f>+Abr!A95</f>
        <v>92</v>
      </c>
      <c r="B95" s="392" t="str">
        <f>+Abr!B95</f>
        <v>PORCENTAJE DE NIÑAS Y NIÑOS RN DE PARTO INSTITUCIONAL VACUNADOS CON BCG Y ANTI HEPATITIS B (HVB) ANTES DEL ALTA</v>
      </c>
      <c r="C95" s="387" t="str">
        <f>+Abr!C95</f>
        <v>DIT</v>
      </c>
      <c r="D95" s="393"/>
      <c r="E95" s="393"/>
      <c r="F95" s="393"/>
      <c r="G95" s="393"/>
      <c r="H95" s="393"/>
      <c r="I95" s="393"/>
      <c r="J95" s="393"/>
      <c r="K95" s="393"/>
      <c r="L95" s="393"/>
      <c r="M95" s="393"/>
      <c r="N95" s="393"/>
      <c r="O95" s="393"/>
      <c r="P95" s="393"/>
      <c r="Q95" s="393"/>
      <c r="R95" s="393"/>
      <c r="S95" s="393"/>
      <c r="T95" s="393"/>
      <c r="U95" s="393"/>
      <c r="V95" s="393"/>
      <c r="W95" s="393"/>
      <c r="X95" s="393"/>
      <c r="Y95" s="393"/>
      <c r="Z95" s="393"/>
      <c r="AA95" s="393"/>
      <c r="AB95" s="393"/>
      <c r="AC95" s="393"/>
      <c r="AD95" s="393"/>
      <c r="AE95" s="393"/>
      <c r="AF95" s="393"/>
      <c r="AG95" s="393"/>
      <c r="AH95" s="393"/>
      <c r="AI95" s="393"/>
      <c r="AJ95" s="393"/>
      <c r="AK95" s="393"/>
      <c r="AL95" s="393"/>
      <c r="AM95" s="393"/>
      <c r="AN95" s="393"/>
      <c r="AO95" s="393"/>
      <c r="AP95" s="393"/>
      <c r="AQ95" s="393"/>
      <c r="AR95" s="393"/>
      <c r="AS95" s="393"/>
      <c r="AT95" s="393"/>
      <c r="AV95" s="37">
        <f t="shared" si="36"/>
        <v>0</v>
      </c>
      <c r="AW95" s="37">
        <f t="shared" si="37"/>
        <v>0</v>
      </c>
      <c r="AX95" s="37">
        <f t="shared" si="38"/>
        <v>0</v>
      </c>
      <c r="AY95" s="37">
        <f t="shared" si="39"/>
        <v>0</v>
      </c>
      <c r="AZ95" s="37">
        <f t="shared" si="40"/>
        <v>0</v>
      </c>
      <c r="BA95" s="37">
        <f t="shared" si="41"/>
        <v>0</v>
      </c>
      <c r="BB95" s="37">
        <f t="shared" si="42"/>
        <v>0</v>
      </c>
      <c r="BC95" s="37">
        <f t="shared" si="43"/>
        <v>0</v>
      </c>
      <c r="BD95" s="38">
        <f t="shared" si="44"/>
        <v>0</v>
      </c>
      <c r="BE95" s="37">
        <f t="shared" si="45"/>
        <v>0</v>
      </c>
      <c r="BF95" s="54"/>
    </row>
    <row r="96" spans="1:58" x14ac:dyDescent="0.25">
      <c r="A96" s="401">
        <f>+Abr!A96</f>
        <v>93</v>
      </c>
      <c r="B96" s="392" t="str">
        <f>+Abr!B96</f>
        <v>PORCENTAJE NIÑO &lt; 1 AÑO PROTEGIDOS CON VACUNA PENTAVALENTE</v>
      </c>
      <c r="C96" s="387" t="str">
        <f>+Abr!C96</f>
        <v>DIT</v>
      </c>
      <c r="D96" s="393"/>
      <c r="E96" s="393"/>
      <c r="F96" s="393"/>
      <c r="G96" s="393"/>
      <c r="H96" s="393"/>
      <c r="I96" s="393"/>
      <c r="J96" s="393"/>
      <c r="K96" s="393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3"/>
      <c r="W96" s="393"/>
      <c r="X96" s="393"/>
      <c r="Y96" s="393"/>
      <c r="Z96" s="393"/>
      <c r="AA96" s="393"/>
      <c r="AB96" s="393"/>
      <c r="AC96" s="393"/>
      <c r="AD96" s="393"/>
      <c r="AE96" s="393"/>
      <c r="AF96" s="393"/>
      <c r="AG96" s="393"/>
      <c r="AH96" s="393"/>
      <c r="AI96" s="393"/>
      <c r="AJ96" s="393"/>
      <c r="AK96" s="393"/>
      <c r="AL96" s="393"/>
      <c r="AM96" s="393"/>
      <c r="AN96" s="393"/>
      <c r="AO96" s="393"/>
      <c r="AP96" s="393"/>
      <c r="AQ96" s="393"/>
      <c r="AR96" s="393"/>
      <c r="AS96" s="393"/>
      <c r="AT96" s="393"/>
      <c r="AV96" s="37">
        <f t="shared" si="36"/>
        <v>0</v>
      </c>
      <c r="AW96" s="37">
        <f t="shared" si="37"/>
        <v>0</v>
      </c>
      <c r="AX96" s="37">
        <f t="shared" si="38"/>
        <v>0</v>
      </c>
      <c r="AY96" s="37">
        <f t="shared" si="39"/>
        <v>0</v>
      </c>
      <c r="AZ96" s="37">
        <f t="shared" si="40"/>
        <v>0</v>
      </c>
      <c r="BA96" s="37">
        <f t="shared" si="41"/>
        <v>0</v>
      </c>
      <c r="BB96" s="37">
        <f t="shared" si="42"/>
        <v>0</v>
      </c>
      <c r="BC96" s="37">
        <f t="shared" si="43"/>
        <v>0</v>
      </c>
      <c r="BD96" s="38">
        <f t="shared" si="44"/>
        <v>0</v>
      </c>
      <c r="BE96" s="37">
        <f t="shared" si="45"/>
        <v>0</v>
      </c>
      <c r="BF96" s="54"/>
    </row>
    <row r="97" spans="1:58" x14ac:dyDescent="0.25">
      <c r="A97" s="401">
        <f>+Abr!A97</f>
        <v>94</v>
      </c>
      <c r="B97" s="392" t="str">
        <f>+Abr!B97</f>
        <v>PORCENTAJE DE NIÑOS &lt; 1 AÑOS  PROTEGIDOS CON VACUNA ANTIPOLIO INYECTABLE (IPV)</v>
      </c>
      <c r="C97" s="387" t="str">
        <f>+Abr!C97</f>
        <v>DIT</v>
      </c>
      <c r="D97" s="393"/>
      <c r="E97" s="393"/>
      <c r="F97" s="393"/>
      <c r="G97" s="393"/>
      <c r="H97" s="393"/>
      <c r="I97" s="393"/>
      <c r="J97" s="393"/>
      <c r="K97" s="393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3"/>
      <c r="W97" s="393"/>
      <c r="X97" s="393"/>
      <c r="Y97" s="393"/>
      <c r="Z97" s="393"/>
      <c r="AA97" s="393"/>
      <c r="AB97" s="393"/>
      <c r="AC97" s="393"/>
      <c r="AD97" s="393"/>
      <c r="AE97" s="393"/>
      <c r="AF97" s="393"/>
      <c r="AG97" s="393"/>
      <c r="AH97" s="393"/>
      <c r="AI97" s="393"/>
      <c r="AJ97" s="393"/>
      <c r="AK97" s="393"/>
      <c r="AL97" s="393"/>
      <c r="AM97" s="393"/>
      <c r="AN97" s="393"/>
      <c r="AO97" s="393"/>
      <c r="AP97" s="393"/>
      <c r="AQ97" s="393"/>
      <c r="AR97" s="393"/>
      <c r="AS97" s="393"/>
      <c r="AT97" s="393"/>
      <c r="AV97" s="37">
        <f t="shared" si="36"/>
        <v>0</v>
      </c>
      <c r="AW97" s="37">
        <f t="shared" si="37"/>
        <v>0</v>
      </c>
      <c r="AX97" s="37">
        <f t="shared" si="38"/>
        <v>0</v>
      </c>
      <c r="AY97" s="37">
        <f t="shared" si="39"/>
        <v>0</v>
      </c>
      <c r="AZ97" s="37">
        <f t="shared" si="40"/>
        <v>0</v>
      </c>
      <c r="BA97" s="37">
        <f t="shared" si="41"/>
        <v>0</v>
      </c>
      <c r="BB97" s="37">
        <f t="shared" si="42"/>
        <v>0</v>
      </c>
      <c r="BC97" s="37">
        <f t="shared" si="43"/>
        <v>0</v>
      </c>
      <c r="BD97" s="38">
        <f t="shared" si="44"/>
        <v>0</v>
      </c>
      <c r="BE97" s="37">
        <f t="shared" si="45"/>
        <v>0</v>
      </c>
      <c r="BF97" s="54"/>
    </row>
    <row r="98" spans="1:58" x14ac:dyDescent="0.25">
      <c r="A98" s="401">
        <f>+Abr!A98</f>
        <v>95</v>
      </c>
      <c r="B98" s="392" t="str">
        <f>+Abr!B98</f>
        <v>PORCENTAJE DE NIÑOS &lt; 1 AÑO  PROTEGIDOS CON VACUNA CONTRA EL ROTAVIRUS</v>
      </c>
      <c r="C98" s="387" t="str">
        <f>+Abr!C98</f>
        <v>DIT</v>
      </c>
      <c r="D98" s="393"/>
      <c r="E98" s="393"/>
      <c r="F98" s="393"/>
      <c r="G98" s="393"/>
      <c r="H98" s="393"/>
      <c r="I98" s="393"/>
      <c r="J98" s="393"/>
      <c r="K98" s="393"/>
      <c r="L98" s="393"/>
      <c r="M98" s="393"/>
      <c r="N98" s="393"/>
      <c r="O98" s="393"/>
      <c r="P98" s="393"/>
      <c r="Q98" s="393"/>
      <c r="R98" s="393"/>
      <c r="S98" s="393"/>
      <c r="T98" s="393"/>
      <c r="U98" s="393"/>
      <c r="V98" s="393"/>
      <c r="W98" s="393"/>
      <c r="X98" s="393"/>
      <c r="Y98" s="393"/>
      <c r="Z98" s="393"/>
      <c r="AA98" s="393"/>
      <c r="AB98" s="393"/>
      <c r="AC98" s="393"/>
      <c r="AD98" s="393"/>
      <c r="AE98" s="393"/>
      <c r="AF98" s="393"/>
      <c r="AG98" s="393"/>
      <c r="AH98" s="393"/>
      <c r="AI98" s="393"/>
      <c r="AJ98" s="393"/>
      <c r="AK98" s="393"/>
      <c r="AL98" s="393"/>
      <c r="AM98" s="393"/>
      <c r="AN98" s="393"/>
      <c r="AO98" s="393"/>
      <c r="AP98" s="393"/>
      <c r="AQ98" s="393"/>
      <c r="AR98" s="393"/>
      <c r="AS98" s="393"/>
      <c r="AT98" s="393"/>
      <c r="AV98" s="37">
        <f t="shared" si="36"/>
        <v>0</v>
      </c>
      <c r="AW98" s="37">
        <f t="shared" si="37"/>
        <v>0</v>
      </c>
      <c r="AX98" s="37">
        <f t="shared" si="38"/>
        <v>0</v>
      </c>
      <c r="AY98" s="37">
        <f t="shared" si="39"/>
        <v>0</v>
      </c>
      <c r="AZ98" s="37">
        <f t="shared" si="40"/>
        <v>0</v>
      </c>
      <c r="BA98" s="37">
        <f t="shared" si="41"/>
        <v>0</v>
      </c>
      <c r="BB98" s="37">
        <f t="shared" si="42"/>
        <v>0</v>
      </c>
      <c r="BC98" s="37">
        <f t="shared" si="43"/>
        <v>0</v>
      </c>
      <c r="BD98" s="38">
        <f t="shared" si="44"/>
        <v>0</v>
      </c>
      <c r="BE98" s="37">
        <f t="shared" si="45"/>
        <v>0</v>
      </c>
      <c r="BF98" s="54"/>
    </row>
    <row r="99" spans="1:58" x14ac:dyDescent="0.25">
      <c r="A99" s="401">
        <f>+Abr!A99</f>
        <v>96</v>
      </c>
      <c r="B99" s="392" t="str">
        <f>+Abr!B99</f>
        <v>PORCENTAJE DE  NIÑOS &lt; 1 AÑO VACUNADOS CON VACUNA ANTINEUMOCÓCICA</v>
      </c>
      <c r="C99" s="387" t="str">
        <f>+Abr!C99</f>
        <v>DIT</v>
      </c>
      <c r="D99" s="393"/>
      <c r="E99" s="393"/>
      <c r="F99" s="393"/>
      <c r="G99" s="393"/>
      <c r="H99" s="393"/>
      <c r="I99" s="393"/>
      <c r="J99" s="393"/>
      <c r="K99" s="393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3"/>
      <c r="W99" s="393"/>
      <c r="X99" s="393"/>
      <c r="Y99" s="393"/>
      <c r="Z99" s="393"/>
      <c r="AA99" s="393"/>
      <c r="AB99" s="393"/>
      <c r="AC99" s="393"/>
      <c r="AD99" s="393"/>
      <c r="AE99" s="393"/>
      <c r="AF99" s="393"/>
      <c r="AG99" s="393"/>
      <c r="AH99" s="393"/>
      <c r="AI99" s="393"/>
      <c r="AJ99" s="393"/>
      <c r="AK99" s="393"/>
      <c r="AL99" s="393"/>
      <c r="AM99" s="393"/>
      <c r="AN99" s="393"/>
      <c r="AO99" s="393"/>
      <c r="AP99" s="393"/>
      <c r="AQ99" s="393"/>
      <c r="AR99" s="393"/>
      <c r="AS99" s="393"/>
      <c r="AT99" s="393"/>
      <c r="AV99" s="37">
        <f t="shared" si="36"/>
        <v>0</v>
      </c>
      <c r="AW99" s="37">
        <f t="shared" si="37"/>
        <v>0</v>
      </c>
      <c r="AX99" s="37">
        <f t="shared" si="38"/>
        <v>0</v>
      </c>
      <c r="AY99" s="37">
        <f t="shared" si="39"/>
        <v>0</v>
      </c>
      <c r="AZ99" s="37">
        <f t="shared" si="40"/>
        <v>0</v>
      </c>
      <c r="BA99" s="37">
        <f t="shared" si="41"/>
        <v>0</v>
      </c>
      <c r="BB99" s="37">
        <f t="shared" si="42"/>
        <v>0</v>
      </c>
      <c r="BC99" s="37">
        <f t="shared" si="43"/>
        <v>0</v>
      </c>
      <c r="BD99" s="38">
        <f t="shared" si="44"/>
        <v>0</v>
      </c>
      <c r="BE99" s="37">
        <f t="shared" si="45"/>
        <v>0</v>
      </c>
      <c r="BF99" s="54"/>
    </row>
    <row r="100" spans="1:58" x14ac:dyDescent="0.25">
      <c r="A100" s="401">
        <f>+Abr!A100</f>
        <v>97</v>
      </c>
      <c r="B100" s="392" t="str">
        <f>+Abr!B100</f>
        <v>PORCENTAJE NIÑOS 1 AÑO  PROTEGIDOS CON 3 DOSIS DE VACUNA ANTINEUMOCÓCICA</v>
      </c>
      <c r="C100" s="387" t="str">
        <f>+Abr!C100</f>
        <v>DIT</v>
      </c>
      <c r="D100" s="393"/>
      <c r="E100" s="393"/>
      <c r="F100" s="393"/>
      <c r="G100" s="393"/>
      <c r="H100" s="393"/>
      <c r="I100" s="393"/>
      <c r="J100" s="393"/>
      <c r="K100" s="393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3"/>
      <c r="W100" s="393"/>
      <c r="X100" s="393"/>
      <c r="Y100" s="393"/>
      <c r="Z100" s="393"/>
      <c r="AA100" s="393"/>
      <c r="AB100" s="393"/>
      <c r="AC100" s="393"/>
      <c r="AD100" s="393"/>
      <c r="AE100" s="393"/>
      <c r="AF100" s="393"/>
      <c r="AG100" s="393"/>
      <c r="AH100" s="393"/>
      <c r="AI100" s="393"/>
      <c r="AJ100" s="393"/>
      <c r="AK100" s="393"/>
      <c r="AL100" s="393"/>
      <c r="AM100" s="393"/>
      <c r="AN100" s="393"/>
      <c r="AO100" s="393"/>
      <c r="AP100" s="393"/>
      <c r="AQ100" s="393"/>
      <c r="AR100" s="393"/>
      <c r="AS100" s="393"/>
      <c r="AT100" s="393"/>
      <c r="AV100" s="37">
        <f t="shared" si="36"/>
        <v>0</v>
      </c>
      <c r="AW100" s="37">
        <f t="shared" si="37"/>
        <v>0</v>
      </c>
      <c r="AX100" s="37">
        <f t="shared" si="38"/>
        <v>0</v>
      </c>
      <c r="AY100" s="37">
        <f t="shared" si="39"/>
        <v>0</v>
      </c>
      <c r="AZ100" s="37">
        <f t="shared" si="40"/>
        <v>0</v>
      </c>
      <c r="BA100" s="37">
        <f t="shared" si="41"/>
        <v>0</v>
      </c>
      <c r="BB100" s="37">
        <f t="shared" si="42"/>
        <v>0</v>
      </c>
      <c r="BC100" s="37">
        <f t="shared" si="43"/>
        <v>0</v>
      </c>
      <c r="BD100" s="38">
        <f t="shared" si="44"/>
        <v>0</v>
      </c>
      <c r="BE100" s="37">
        <f t="shared" si="45"/>
        <v>0</v>
      </c>
      <c r="BF100" s="54"/>
    </row>
    <row r="101" spans="1:58" x14ac:dyDescent="0.25">
      <c r="A101" s="401">
        <f>+Abr!A101</f>
        <v>98</v>
      </c>
      <c r="B101" s="392" t="str">
        <f>+Abr!B101</f>
        <v>PORCENTAJE DE NIÑOS 1 AÑO VACUNADOS CON 1 DOSIS DE VACUNA SPR</v>
      </c>
      <c r="C101" s="387" t="str">
        <f>+Abr!C101</f>
        <v>DIT</v>
      </c>
      <c r="D101" s="393"/>
      <c r="E101" s="393"/>
      <c r="F101" s="393"/>
      <c r="G101" s="393"/>
      <c r="H101" s="393"/>
      <c r="I101" s="393"/>
      <c r="J101" s="393"/>
      <c r="K101" s="393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3"/>
      <c r="W101" s="393"/>
      <c r="X101" s="393"/>
      <c r="Y101" s="393"/>
      <c r="Z101" s="393"/>
      <c r="AA101" s="393"/>
      <c r="AB101" s="393"/>
      <c r="AC101" s="393"/>
      <c r="AD101" s="393"/>
      <c r="AE101" s="393"/>
      <c r="AF101" s="393"/>
      <c r="AG101" s="393"/>
      <c r="AH101" s="393"/>
      <c r="AI101" s="393"/>
      <c r="AJ101" s="393"/>
      <c r="AK101" s="393"/>
      <c r="AL101" s="393"/>
      <c r="AM101" s="393"/>
      <c r="AN101" s="393"/>
      <c r="AO101" s="393"/>
      <c r="AP101" s="393"/>
      <c r="AQ101" s="393"/>
      <c r="AR101" s="393"/>
      <c r="AS101" s="393"/>
      <c r="AT101" s="393"/>
      <c r="AV101" s="37">
        <f t="shared" si="36"/>
        <v>0</v>
      </c>
      <c r="AW101" s="37">
        <f t="shared" si="37"/>
        <v>0</v>
      </c>
      <c r="AX101" s="37">
        <f t="shared" si="38"/>
        <v>0</v>
      </c>
      <c r="AY101" s="37">
        <f t="shared" si="39"/>
        <v>0</v>
      </c>
      <c r="AZ101" s="37">
        <f t="shared" si="40"/>
        <v>0</v>
      </c>
      <c r="BA101" s="37">
        <f t="shared" si="41"/>
        <v>0</v>
      </c>
      <c r="BB101" s="37">
        <f t="shared" si="42"/>
        <v>0</v>
      </c>
      <c r="BC101" s="37">
        <f t="shared" si="43"/>
        <v>0</v>
      </c>
      <c r="BD101" s="38">
        <f t="shared" si="44"/>
        <v>0</v>
      </c>
      <c r="BE101" s="37">
        <f t="shared" si="45"/>
        <v>0</v>
      </c>
      <c r="BF101" s="54"/>
    </row>
    <row r="102" spans="1:58" x14ac:dyDescent="0.25">
      <c r="A102" s="401">
        <f>+Abr!A102</f>
        <v>99</v>
      </c>
      <c r="B102" s="392" t="str">
        <f>+Abr!B102</f>
        <v xml:space="preserve">PORCENTAJE DE NIÑOS 1 AÑO VACUNADOS CON 2 DOSIS DE VACUNA SPR </v>
      </c>
      <c r="C102" s="387" t="str">
        <f>+Abr!C102</f>
        <v>DIT</v>
      </c>
      <c r="D102" s="393"/>
      <c r="E102" s="393"/>
      <c r="F102" s="393"/>
      <c r="G102" s="393"/>
      <c r="H102" s="393"/>
      <c r="I102" s="393"/>
      <c r="J102" s="393"/>
      <c r="K102" s="393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3"/>
      <c r="W102" s="393"/>
      <c r="X102" s="393"/>
      <c r="Y102" s="393"/>
      <c r="Z102" s="393"/>
      <c r="AA102" s="393"/>
      <c r="AB102" s="393"/>
      <c r="AC102" s="393"/>
      <c r="AD102" s="393"/>
      <c r="AE102" s="393"/>
      <c r="AF102" s="393"/>
      <c r="AG102" s="393"/>
      <c r="AH102" s="393"/>
      <c r="AI102" s="393"/>
      <c r="AJ102" s="393"/>
      <c r="AK102" s="393"/>
      <c r="AL102" s="393"/>
      <c r="AM102" s="393"/>
      <c r="AN102" s="393"/>
      <c r="AO102" s="393"/>
      <c r="AP102" s="393"/>
      <c r="AQ102" s="393"/>
      <c r="AR102" s="393"/>
      <c r="AS102" s="393"/>
      <c r="AT102" s="393"/>
      <c r="AV102" s="37">
        <f t="shared" si="36"/>
        <v>0</v>
      </c>
      <c r="AW102" s="37">
        <f t="shared" si="37"/>
        <v>0</v>
      </c>
      <c r="AX102" s="37">
        <f t="shared" si="38"/>
        <v>0</v>
      </c>
      <c r="AY102" s="37">
        <f t="shared" si="39"/>
        <v>0</v>
      </c>
      <c r="AZ102" s="37">
        <f t="shared" si="40"/>
        <v>0</v>
      </c>
      <c r="BA102" s="37">
        <f t="shared" si="41"/>
        <v>0</v>
      </c>
      <c r="BB102" s="37">
        <f t="shared" si="42"/>
        <v>0</v>
      </c>
      <c r="BC102" s="37">
        <f t="shared" si="43"/>
        <v>0</v>
      </c>
      <c r="BD102" s="38">
        <f t="shared" si="44"/>
        <v>0</v>
      </c>
      <c r="BE102" s="37">
        <f t="shared" si="45"/>
        <v>0</v>
      </c>
      <c r="BF102" s="54"/>
    </row>
    <row r="103" spans="1:58" x14ac:dyDescent="0.25">
      <c r="A103" s="401">
        <f>+Abr!A103</f>
        <v>100</v>
      </c>
      <c r="B103" s="392" t="str">
        <f>+Abr!B103</f>
        <v>PORCENTAJE DE NIÑOS 1 AÑO  VACUNADOS CON EL 1ER REFUERZO CON VACUNA ANTIPOLIO ORAL (APO)</v>
      </c>
      <c r="C103" s="387" t="str">
        <f>+Abr!C103</f>
        <v>DIT</v>
      </c>
      <c r="D103" s="393"/>
      <c r="E103" s="393"/>
      <c r="F103" s="393"/>
      <c r="G103" s="393"/>
      <c r="H103" s="393"/>
      <c r="I103" s="393"/>
      <c r="J103" s="393"/>
      <c r="K103" s="393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3"/>
      <c r="W103" s="393"/>
      <c r="X103" s="393"/>
      <c r="Y103" s="393"/>
      <c r="Z103" s="393"/>
      <c r="AA103" s="393"/>
      <c r="AB103" s="393"/>
      <c r="AC103" s="393"/>
      <c r="AD103" s="393"/>
      <c r="AE103" s="393"/>
      <c r="AF103" s="393"/>
      <c r="AG103" s="393"/>
      <c r="AH103" s="393"/>
      <c r="AI103" s="393"/>
      <c r="AJ103" s="393"/>
      <c r="AK103" s="393"/>
      <c r="AL103" s="393"/>
      <c r="AM103" s="393"/>
      <c r="AN103" s="393"/>
      <c r="AO103" s="393"/>
      <c r="AP103" s="393"/>
      <c r="AQ103" s="393"/>
      <c r="AR103" s="393"/>
      <c r="AS103" s="393"/>
      <c r="AT103" s="393"/>
      <c r="AV103" s="37">
        <f t="shared" si="36"/>
        <v>0</v>
      </c>
      <c r="AW103" s="37">
        <f t="shared" si="37"/>
        <v>0</v>
      </c>
      <c r="AX103" s="37">
        <f t="shared" si="38"/>
        <v>0</v>
      </c>
      <c r="AY103" s="37">
        <f t="shared" si="39"/>
        <v>0</v>
      </c>
      <c r="AZ103" s="37">
        <f t="shared" si="40"/>
        <v>0</v>
      </c>
      <c r="BA103" s="37">
        <f t="shared" si="41"/>
        <v>0</v>
      </c>
      <c r="BB103" s="37">
        <f t="shared" si="42"/>
        <v>0</v>
      </c>
      <c r="BC103" s="37">
        <f t="shared" si="43"/>
        <v>0</v>
      </c>
      <c r="BD103" s="38">
        <f t="shared" si="44"/>
        <v>0</v>
      </c>
      <c r="BE103" s="37">
        <f t="shared" si="45"/>
        <v>0</v>
      </c>
      <c r="BF103" s="54"/>
    </row>
    <row r="104" spans="1:58" x14ac:dyDescent="0.25">
      <c r="A104" s="401">
        <f>+Abr!A104</f>
        <v>101</v>
      </c>
      <c r="B104" s="392" t="str">
        <f>+Abr!B104</f>
        <v>PORCENTAJE DE NIÑOS 1 AÑO VACUNADOS CON EL 1ER REFUERZO CON VACUNA DPT</v>
      </c>
      <c r="C104" s="387" t="str">
        <f>+Abr!C104</f>
        <v>DIT</v>
      </c>
      <c r="D104" s="393"/>
      <c r="E104" s="393"/>
      <c r="F104" s="393"/>
      <c r="G104" s="393"/>
      <c r="H104" s="393"/>
      <c r="I104" s="393"/>
      <c r="J104" s="393"/>
      <c r="K104" s="393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3"/>
      <c r="W104" s="393"/>
      <c r="X104" s="393"/>
      <c r="Y104" s="393"/>
      <c r="Z104" s="393"/>
      <c r="AA104" s="393"/>
      <c r="AB104" s="393"/>
      <c r="AC104" s="393"/>
      <c r="AD104" s="393"/>
      <c r="AE104" s="393"/>
      <c r="AF104" s="393"/>
      <c r="AG104" s="393"/>
      <c r="AH104" s="393"/>
      <c r="AI104" s="393"/>
      <c r="AJ104" s="393"/>
      <c r="AK104" s="393"/>
      <c r="AL104" s="393"/>
      <c r="AM104" s="393"/>
      <c r="AN104" s="393"/>
      <c r="AO104" s="393"/>
      <c r="AP104" s="393"/>
      <c r="AQ104" s="393"/>
      <c r="AR104" s="393"/>
      <c r="AS104" s="393"/>
      <c r="AT104" s="393"/>
      <c r="AV104" s="37">
        <f t="shared" si="36"/>
        <v>0</v>
      </c>
      <c r="AW104" s="37">
        <f t="shared" si="37"/>
        <v>0</v>
      </c>
      <c r="AX104" s="37">
        <f t="shared" si="38"/>
        <v>0</v>
      </c>
      <c r="AY104" s="37">
        <f t="shared" si="39"/>
        <v>0</v>
      </c>
      <c r="AZ104" s="37">
        <f t="shared" si="40"/>
        <v>0</v>
      </c>
      <c r="BA104" s="37">
        <f t="shared" si="41"/>
        <v>0</v>
      </c>
      <c r="BB104" s="37">
        <f t="shared" si="42"/>
        <v>0</v>
      </c>
      <c r="BC104" s="37">
        <f t="shared" si="43"/>
        <v>0</v>
      </c>
      <c r="BD104" s="38">
        <f t="shared" si="44"/>
        <v>0</v>
      </c>
      <c r="BE104" s="37">
        <f t="shared" si="45"/>
        <v>0</v>
      </c>
      <c r="BF104" s="54"/>
    </row>
    <row r="105" spans="1:58" x14ac:dyDescent="0.25">
      <c r="A105" s="401">
        <f>+Abr!A105</f>
        <v>102</v>
      </c>
      <c r="B105" s="392" t="str">
        <f>+Abr!B105</f>
        <v>PORCENTAJE DE NIÑOS 4 AÑOS VACUNADOS CON EL 2DO REFUERZO CON VACUNA ANTIPOLIO ORAL (APO)</v>
      </c>
      <c r="C105" s="387" t="str">
        <f>+Abr!C105</f>
        <v>DIT</v>
      </c>
      <c r="D105" s="393"/>
      <c r="E105" s="393"/>
      <c r="F105" s="393"/>
      <c r="G105" s="393"/>
      <c r="H105" s="393"/>
      <c r="I105" s="393"/>
      <c r="J105" s="393"/>
      <c r="K105" s="393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3"/>
      <c r="W105" s="393"/>
      <c r="X105" s="393"/>
      <c r="Y105" s="393"/>
      <c r="Z105" s="393"/>
      <c r="AA105" s="393"/>
      <c r="AB105" s="393"/>
      <c r="AC105" s="393"/>
      <c r="AD105" s="393"/>
      <c r="AE105" s="393"/>
      <c r="AF105" s="393"/>
      <c r="AG105" s="393"/>
      <c r="AH105" s="393"/>
      <c r="AI105" s="393"/>
      <c r="AJ105" s="393"/>
      <c r="AK105" s="393"/>
      <c r="AL105" s="393"/>
      <c r="AM105" s="393"/>
      <c r="AN105" s="393"/>
      <c r="AO105" s="393"/>
      <c r="AP105" s="393"/>
      <c r="AQ105" s="393"/>
      <c r="AR105" s="393"/>
      <c r="AS105" s="393"/>
      <c r="AT105" s="393"/>
      <c r="AV105" s="37">
        <f t="shared" si="36"/>
        <v>0</v>
      </c>
      <c r="AW105" s="37">
        <f t="shared" si="37"/>
        <v>0</v>
      </c>
      <c r="AX105" s="37">
        <f t="shared" si="38"/>
        <v>0</v>
      </c>
      <c r="AY105" s="37">
        <f t="shared" si="39"/>
        <v>0</v>
      </c>
      <c r="AZ105" s="37">
        <f t="shared" si="40"/>
        <v>0</v>
      </c>
      <c r="BA105" s="37">
        <f t="shared" si="41"/>
        <v>0</v>
      </c>
      <c r="BB105" s="37">
        <f t="shared" si="42"/>
        <v>0</v>
      </c>
      <c r="BC105" s="37">
        <f t="shared" si="43"/>
        <v>0</v>
      </c>
      <c r="BD105" s="38">
        <f t="shared" si="44"/>
        <v>0</v>
      </c>
      <c r="BE105" s="37">
        <f t="shared" si="45"/>
        <v>0</v>
      </c>
      <c r="BF105" s="54"/>
    </row>
    <row r="106" spans="1:58" x14ac:dyDescent="0.25">
      <c r="A106" s="401">
        <f>+Abr!A106</f>
        <v>103</v>
      </c>
      <c r="B106" s="392" t="str">
        <f>+Abr!B106</f>
        <v>PORCENTAJE DE NIÑOS 4 AÑOS VACUNADOS CON EL 2DO REFUERZO CON VACUNA DPT</v>
      </c>
      <c r="C106" s="387" t="str">
        <f>+Abr!C106</f>
        <v>DIT</v>
      </c>
      <c r="D106" s="393"/>
      <c r="E106" s="393"/>
      <c r="F106" s="393"/>
      <c r="G106" s="393"/>
      <c r="H106" s="393"/>
      <c r="I106" s="393"/>
      <c r="J106" s="393"/>
      <c r="K106" s="393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3"/>
      <c r="W106" s="393"/>
      <c r="X106" s="393"/>
      <c r="Y106" s="393"/>
      <c r="Z106" s="393"/>
      <c r="AA106" s="393"/>
      <c r="AB106" s="393"/>
      <c r="AC106" s="393"/>
      <c r="AD106" s="393"/>
      <c r="AE106" s="393"/>
      <c r="AF106" s="393"/>
      <c r="AG106" s="393"/>
      <c r="AH106" s="393"/>
      <c r="AI106" s="393"/>
      <c r="AJ106" s="393"/>
      <c r="AK106" s="393"/>
      <c r="AL106" s="393"/>
      <c r="AM106" s="393"/>
      <c r="AN106" s="393"/>
      <c r="AO106" s="393"/>
      <c r="AP106" s="393"/>
      <c r="AQ106" s="393"/>
      <c r="AR106" s="393"/>
      <c r="AS106" s="393"/>
      <c r="AT106" s="393"/>
      <c r="AV106" s="37">
        <f t="shared" si="36"/>
        <v>0</v>
      </c>
      <c r="AW106" s="37">
        <f t="shared" si="37"/>
        <v>0</v>
      </c>
      <c r="AX106" s="37">
        <f t="shared" si="38"/>
        <v>0</v>
      </c>
      <c r="AY106" s="37">
        <f t="shared" si="39"/>
        <v>0</v>
      </c>
      <c r="AZ106" s="37">
        <f t="shared" si="40"/>
        <v>0</v>
      </c>
      <c r="BA106" s="37">
        <f t="shared" si="41"/>
        <v>0</v>
      </c>
      <c r="BB106" s="37">
        <f t="shared" si="42"/>
        <v>0</v>
      </c>
      <c r="BC106" s="37">
        <f t="shared" si="43"/>
        <v>0</v>
      </c>
      <c r="BD106" s="38">
        <f t="shared" si="44"/>
        <v>0</v>
      </c>
      <c r="BE106" s="37">
        <f t="shared" si="45"/>
        <v>0</v>
      </c>
      <c r="BF106" s="54"/>
    </row>
    <row r="107" spans="1:58" x14ac:dyDescent="0.25">
      <c r="A107" s="401">
        <f>+Abr!A107</f>
        <v>104</v>
      </c>
      <c r="B107" s="392" t="str">
        <f>+Abr!B107</f>
        <v>PORCENTAJE DE NINOS  VACUNADOS CON 1 DOSIS DE VACUNA CONTRA VPH EN EL 5TO GRADO DE PRIMARIA</v>
      </c>
      <c r="C107" s="387" t="str">
        <f>+Abr!C107</f>
        <v>DIT</v>
      </c>
      <c r="D107" s="393"/>
      <c r="E107" s="393"/>
      <c r="F107" s="393"/>
      <c r="G107" s="393"/>
      <c r="H107" s="393"/>
      <c r="I107" s="393"/>
      <c r="J107" s="393"/>
      <c r="K107" s="393"/>
      <c r="L107" s="393"/>
      <c r="M107" s="393"/>
      <c r="N107" s="393"/>
      <c r="O107" s="393"/>
      <c r="P107" s="393"/>
      <c r="Q107" s="393"/>
      <c r="R107" s="393"/>
      <c r="S107" s="393"/>
      <c r="T107" s="393"/>
      <c r="U107" s="393"/>
      <c r="V107" s="393"/>
      <c r="W107" s="393"/>
      <c r="X107" s="393"/>
      <c r="Y107" s="393"/>
      <c r="Z107" s="393"/>
      <c r="AA107" s="393"/>
      <c r="AB107" s="393"/>
      <c r="AC107" s="393"/>
      <c r="AD107" s="393"/>
      <c r="AE107" s="393"/>
      <c r="AF107" s="393"/>
      <c r="AG107" s="393"/>
      <c r="AH107" s="393"/>
      <c r="AI107" s="393"/>
      <c r="AJ107" s="393"/>
      <c r="AK107" s="393"/>
      <c r="AL107" s="393"/>
      <c r="AM107" s="393"/>
      <c r="AN107" s="393"/>
      <c r="AO107" s="393"/>
      <c r="AP107" s="393"/>
      <c r="AQ107" s="393"/>
      <c r="AR107" s="393"/>
      <c r="AS107" s="393"/>
      <c r="AT107" s="393"/>
      <c r="AV107" s="37">
        <f t="shared" si="36"/>
        <v>0</v>
      </c>
      <c r="AW107" s="37">
        <f t="shared" si="37"/>
        <v>0</v>
      </c>
      <c r="AX107" s="37">
        <f t="shared" si="38"/>
        <v>0</v>
      </c>
      <c r="AY107" s="37">
        <f t="shared" si="39"/>
        <v>0</v>
      </c>
      <c r="AZ107" s="37">
        <f t="shared" si="40"/>
        <v>0</v>
      </c>
      <c r="BA107" s="37">
        <f t="shared" si="41"/>
        <v>0</v>
      </c>
      <c r="BB107" s="37">
        <f t="shared" si="42"/>
        <v>0</v>
      </c>
      <c r="BC107" s="37">
        <f t="shared" si="43"/>
        <v>0</v>
      </c>
      <c r="BD107" s="38">
        <f t="shared" si="44"/>
        <v>0</v>
      </c>
      <c r="BE107" s="37">
        <f t="shared" si="45"/>
        <v>0</v>
      </c>
      <c r="BF107" s="54"/>
    </row>
    <row r="108" spans="1:58" x14ac:dyDescent="0.25">
      <c r="A108" s="401">
        <f>+Abr!A108</f>
        <v>105</v>
      </c>
      <c r="B108" s="392" t="str">
        <f>+Abr!B108</f>
        <v>PORCENTAJE  DE GESTANTES VACUNADAS CON 1 DOSIS DE VACUNA DTPA</v>
      </c>
      <c r="C108" s="387" t="str">
        <f>+Abr!C108</f>
        <v>DIT</v>
      </c>
      <c r="D108" s="393"/>
      <c r="E108" s="393"/>
      <c r="F108" s="393"/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/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/>
      <c r="AS108" s="393"/>
      <c r="AT108" s="393"/>
      <c r="AV108" s="37">
        <f t="shared" si="36"/>
        <v>0</v>
      </c>
      <c r="AW108" s="37">
        <f t="shared" si="37"/>
        <v>0</v>
      </c>
      <c r="AX108" s="37">
        <f t="shared" si="38"/>
        <v>0</v>
      </c>
      <c r="AY108" s="37">
        <f t="shared" si="39"/>
        <v>0</v>
      </c>
      <c r="AZ108" s="37">
        <f t="shared" si="40"/>
        <v>0</v>
      </c>
      <c r="BA108" s="37">
        <f t="shared" si="41"/>
        <v>0</v>
      </c>
      <c r="BB108" s="37">
        <f t="shared" si="42"/>
        <v>0</v>
      </c>
      <c r="BC108" s="37">
        <f t="shared" si="43"/>
        <v>0</v>
      </c>
      <c r="BD108" s="38">
        <f t="shared" si="44"/>
        <v>0</v>
      </c>
      <c r="BE108" s="37">
        <f t="shared" si="45"/>
        <v>0</v>
      </c>
      <c r="BF108" s="54"/>
    </row>
    <row r="109" spans="1:58" x14ac:dyDescent="0.25">
      <c r="A109" s="401">
        <f>+Abr!A109</f>
        <v>106</v>
      </c>
      <c r="B109" s="392" t="str">
        <f>+Abr!B109</f>
        <v>PORCENTAJE DE VACUNADOS CON 1 DOSIS CON VACUNA CONTRA LA INFLUENZA, EN LA POBLACIÓN &gt;= 60 AÑOS</v>
      </c>
      <c r="C109" s="387" t="str">
        <f>+Abr!C109</f>
        <v>DIT</v>
      </c>
      <c r="D109" s="393"/>
      <c r="E109" s="393"/>
      <c r="F109" s="393"/>
      <c r="G109" s="393"/>
      <c r="H109" s="393"/>
      <c r="I109" s="393"/>
      <c r="J109" s="393"/>
      <c r="K109" s="393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3"/>
      <c r="W109" s="393"/>
      <c r="X109" s="393"/>
      <c r="Y109" s="393"/>
      <c r="Z109" s="393"/>
      <c r="AA109" s="393"/>
      <c r="AB109" s="393"/>
      <c r="AC109" s="393"/>
      <c r="AD109" s="393"/>
      <c r="AE109" s="393"/>
      <c r="AF109" s="393"/>
      <c r="AG109" s="393"/>
      <c r="AH109" s="393"/>
      <c r="AI109" s="393"/>
      <c r="AJ109" s="393"/>
      <c r="AK109" s="393"/>
      <c r="AL109" s="393"/>
      <c r="AM109" s="393"/>
      <c r="AN109" s="393"/>
      <c r="AO109" s="393"/>
      <c r="AP109" s="393"/>
      <c r="AQ109" s="393"/>
      <c r="AR109" s="393"/>
      <c r="AS109" s="393"/>
      <c r="AT109" s="393"/>
      <c r="AV109" s="37">
        <f t="shared" si="36"/>
        <v>0</v>
      </c>
      <c r="AW109" s="37">
        <f t="shared" si="37"/>
        <v>0</v>
      </c>
      <c r="AX109" s="37">
        <f t="shared" si="38"/>
        <v>0</v>
      </c>
      <c r="AY109" s="37">
        <f t="shared" si="39"/>
        <v>0</v>
      </c>
      <c r="AZ109" s="37">
        <f t="shared" si="40"/>
        <v>0</v>
      </c>
      <c r="BA109" s="37">
        <f t="shared" si="41"/>
        <v>0</v>
      </c>
      <c r="BB109" s="37">
        <f t="shared" si="42"/>
        <v>0</v>
      </c>
      <c r="BC109" s="37">
        <f t="shared" si="43"/>
        <v>0</v>
      </c>
      <c r="BD109" s="38">
        <f t="shared" si="44"/>
        <v>0</v>
      </c>
      <c r="BE109" s="37">
        <f t="shared" si="45"/>
        <v>0</v>
      </c>
      <c r="BF109" s="54"/>
    </row>
    <row r="110" spans="1:58" x14ac:dyDescent="0.25">
      <c r="A110" s="401">
        <f>+Abr!A110</f>
        <v>107</v>
      </c>
      <c r="B110" s="392" t="str">
        <f>+Abr!B110</f>
        <v>PORCENTAJE DE VACUNADOS CON 1 DOSIS CON VACUNA CONTRA NEUMOCOCO, EN LA POBLACIÓN &gt;= 60 AÑOS</v>
      </c>
      <c r="C110" s="387" t="str">
        <f>+Abr!C110</f>
        <v>DIT</v>
      </c>
      <c r="D110" s="393"/>
      <c r="E110" s="393"/>
      <c r="F110" s="393"/>
      <c r="G110" s="393"/>
      <c r="H110" s="393"/>
      <c r="I110" s="393"/>
      <c r="J110" s="393"/>
      <c r="K110" s="393"/>
      <c r="L110" s="393"/>
      <c r="M110" s="393"/>
      <c r="N110" s="393"/>
      <c r="O110" s="393"/>
      <c r="P110" s="393"/>
      <c r="Q110" s="393"/>
      <c r="R110" s="393"/>
      <c r="S110" s="393"/>
      <c r="T110" s="393"/>
      <c r="U110" s="393"/>
      <c r="V110" s="393"/>
      <c r="W110" s="393"/>
      <c r="X110" s="393"/>
      <c r="Y110" s="393"/>
      <c r="Z110" s="393"/>
      <c r="AA110" s="393"/>
      <c r="AB110" s="393"/>
      <c r="AC110" s="393"/>
      <c r="AD110" s="393"/>
      <c r="AE110" s="393"/>
      <c r="AF110" s="393"/>
      <c r="AG110" s="393"/>
      <c r="AH110" s="393"/>
      <c r="AI110" s="393"/>
      <c r="AJ110" s="393"/>
      <c r="AK110" s="393"/>
      <c r="AL110" s="393"/>
      <c r="AM110" s="393"/>
      <c r="AN110" s="393"/>
      <c r="AO110" s="393"/>
      <c r="AP110" s="393"/>
      <c r="AQ110" s="393"/>
      <c r="AR110" s="393"/>
      <c r="AS110" s="393"/>
      <c r="AT110" s="393"/>
      <c r="AV110" s="37">
        <f t="shared" si="36"/>
        <v>0</v>
      </c>
      <c r="AW110" s="37">
        <f t="shared" si="37"/>
        <v>0</v>
      </c>
      <c r="AX110" s="37">
        <f t="shared" si="38"/>
        <v>0</v>
      </c>
      <c r="AY110" s="37">
        <f t="shared" si="39"/>
        <v>0</v>
      </c>
      <c r="AZ110" s="37">
        <f t="shared" si="40"/>
        <v>0</v>
      </c>
      <c r="BA110" s="37">
        <f t="shared" si="41"/>
        <v>0</v>
      </c>
      <c r="BB110" s="37">
        <f t="shared" si="42"/>
        <v>0</v>
      </c>
      <c r="BC110" s="37">
        <f t="shared" si="43"/>
        <v>0</v>
      </c>
      <c r="BD110" s="38">
        <f t="shared" si="44"/>
        <v>0</v>
      </c>
      <c r="BE110" s="37">
        <f t="shared" si="45"/>
        <v>0</v>
      </c>
      <c r="BF110" s="54"/>
    </row>
    <row r="111" spans="1:58" x14ac:dyDescent="0.25">
      <c r="A111" s="401">
        <f>+Abr!A111</f>
        <v>108</v>
      </c>
      <c r="B111" s="397" t="str">
        <f>+Abr!B111</f>
        <v>PORCENTAJE DE NIÑOS  MENORES DE 5 AÑOS  DE EDAD CON DCI (PATRÓN DE  REFERENCIA  OMS).</v>
      </c>
      <c r="C111" s="390" t="str">
        <f>+Abr!C111</f>
        <v>NUTRICIÓN</v>
      </c>
      <c r="D111" s="398"/>
      <c r="E111" s="398"/>
      <c r="F111" s="398"/>
      <c r="G111" s="398"/>
      <c r="H111" s="398"/>
      <c r="I111" s="398"/>
      <c r="J111" s="398"/>
      <c r="K111" s="398"/>
      <c r="L111" s="398"/>
      <c r="M111" s="398"/>
      <c r="N111" s="398"/>
      <c r="O111" s="398"/>
      <c r="P111" s="398"/>
      <c r="Q111" s="398"/>
      <c r="R111" s="398"/>
      <c r="S111" s="398"/>
      <c r="T111" s="398"/>
      <c r="U111" s="398"/>
      <c r="V111" s="398"/>
      <c r="W111" s="398"/>
      <c r="X111" s="398"/>
      <c r="Y111" s="398"/>
      <c r="Z111" s="398"/>
      <c r="AA111" s="398"/>
      <c r="AB111" s="398"/>
      <c r="AC111" s="398"/>
      <c r="AD111" s="398"/>
      <c r="AE111" s="398"/>
      <c r="AF111" s="398"/>
      <c r="AG111" s="398"/>
      <c r="AH111" s="398"/>
      <c r="AI111" s="398"/>
      <c r="AJ111" s="398"/>
      <c r="AK111" s="398"/>
      <c r="AL111" s="398"/>
      <c r="AM111" s="398"/>
      <c r="AN111" s="398"/>
      <c r="AO111" s="398"/>
      <c r="AP111" s="398"/>
      <c r="AQ111" s="398"/>
      <c r="AR111" s="398"/>
      <c r="AS111" s="398"/>
      <c r="AT111" s="398"/>
      <c r="AV111" s="395">
        <f t="shared" si="36"/>
        <v>0</v>
      </c>
      <c r="AW111" s="395">
        <f t="shared" si="37"/>
        <v>0</v>
      </c>
      <c r="AX111" s="395">
        <f t="shared" si="38"/>
        <v>0</v>
      </c>
      <c r="AY111" s="395">
        <f t="shared" si="39"/>
        <v>0</v>
      </c>
      <c r="AZ111" s="395">
        <f t="shared" si="40"/>
        <v>0</v>
      </c>
      <c r="BA111" s="395">
        <f t="shared" si="41"/>
        <v>0</v>
      </c>
      <c r="BB111" s="395">
        <f t="shared" si="42"/>
        <v>0</v>
      </c>
      <c r="BC111" s="395">
        <f t="shared" si="43"/>
        <v>0</v>
      </c>
      <c r="BD111" s="396">
        <f t="shared" si="44"/>
        <v>0</v>
      </c>
      <c r="BE111" s="395">
        <f t="shared" si="45"/>
        <v>0</v>
      </c>
      <c r="BF111" s="54"/>
    </row>
    <row r="112" spans="1:58" x14ac:dyDescent="0.25">
      <c r="A112" s="401">
        <f>+Abr!A112</f>
        <v>109</v>
      </c>
      <c r="B112" s="397" t="str">
        <f>+Abr!B112</f>
        <v>PORCENTAJE DE NIÑOS DE 6 A 35 MESES  DE EDAD CON AMENIA (PATRÓN DE  REFERENCIA  OMS).</v>
      </c>
      <c r="C112" s="390" t="str">
        <f>+Abr!C112</f>
        <v>NUTRICIÓN</v>
      </c>
      <c r="D112" s="398"/>
      <c r="E112" s="398"/>
      <c r="F112" s="398"/>
      <c r="G112" s="398"/>
      <c r="H112" s="398"/>
      <c r="I112" s="398"/>
      <c r="J112" s="398"/>
      <c r="K112" s="398"/>
      <c r="L112" s="398"/>
      <c r="M112" s="398"/>
      <c r="N112" s="398"/>
      <c r="O112" s="398"/>
      <c r="P112" s="398"/>
      <c r="Q112" s="398"/>
      <c r="R112" s="398"/>
      <c r="S112" s="398"/>
      <c r="T112" s="398"/>
      <c r="U112" s="398"/>
      <c r="V112" s="398"/>
      <c r="W112" s="398"/>
      <c r="X112" s="398"/>
      <c r="Y112" s="398"/>
      <c r="Z112" s="398"/>
      <c r="AA112" s="398"/>
      <c r="AB112" s="398"/>
      <c r="AC112" s="398"/>
      <c r="AD112" s="398"/>
      <c r="AE112" s="398"/>
      <c r="AF112" s="398"/>
      <c r="AG112" s="398"/>
      <c r="AH112" s="398"/>
      <c r="AI112" s="398"/>
      <c r="AJ112" s="398"/>
      <c r="AK112" s="398"/>
      <c r="AL112" s="398"/>
      <c r="AM112" s="398"/>
      <c r="AN112" s="398"/>
      <c r="AO112" s="398"/>
      <c r="AP112" s="398"/>
      <c r="AQ112" s="398"/>
      <c r="AR112" s="398"/>
      <c r="AS112" s="398"/>
      <c r="AT112" s="398"/>
      <c r="AV112" s="395">
        <f t="shared" si="36"/>
        <v>0</v>
      </c>
      <c r="AW112" s="395">
        <f t="shared" si="37"/>
        <v>0</v>
      </c>
      <c r="AX112" s="395">
        <f t="shared" si="38"/>
        <v>0</v>
      </c>
      <c r="AY112" s="395">
        <f t="shared" si="39"/>
        <v>0</v>
      </c>
      <c r="AZ112" s="395">
        <f t="shared" si="40"/>
        <v>0</v>
      </c>
      <c r="BA112" s="395">
        <f t="shared" si="41"/>
        <v>0</v>
      </c>
      <c r="BB112" s="395">
        <f t="shared" si="42"/>
        <v>0</v>
      </c>
      <c r="BC112" s="395">
        <f t="shared" si="43"/>
        <v>0</v>
      </c>
      <c r="BD112" s="396">
        <f t="shared" si="44"/>
        <v>0</v>
      </c>
      <c r="BE112" s="395">
        <f t="shared" si="45"/>
        <v>0</v>
      </c>
      <c r="BF112" s="54"/>
    </row>
    <row r="113" spans="1:58" x14ac:dyDescent="0.25">
      <c r="A113" s="401">
        <f>+Abr!A113</f>
        <v>110</v>
      </c>
      <c r="B113" s="397" t="str">
        <f>+Abr!B113</f>
        <v>PORCENTAJE DE NIÑOS DE 4 MESES QUE  INICIAN SUMPLEMENTACIÓN CON HIERRO EN GOTAS</v>
      </c>
      <c r="C113" s="390" t="str">
        <f>+Abr!C113</f>
        <v>NUTRICIÓN</v>
      </c>
      <c r="D113" s="398"/>
      <c r="E113" s="398"/>
      <c r="F113" s="398"/>
      <c r="G113" s="398"/>
      <c r="H113" s="398"/>
      <c r="I113" s="398"/>
      <c r="J113" s="398"/>
      <c r="K113" s="398"/>
      <c r="L113" s="398"/>
      <c r="M113" s="398"/>
      <c r="N113" s="398"/>
      <c r="O113" s="398"/>
      <c r="P113" s="398"/>
      <c r="Q113" s="398"/>
      <c r="R113" s="398"/>
      <c r="S113" s="398"/>
      <c r="T113" s="398"/>
      <c r="U113" s="398"/>
      <c r="V113" s="398"/>
      <c r="W113" s="398"/>
      <c r="X113" s="398"/>
      <c r="Y113" s="398"/>
      <c r="Z113" s="398"/>
      <c r="AA113" s="398"/>
      <c r="AB113" s="398"/>
      <c r="AC113" s="398"/>
      <c r="AD113" s="398"/>
      <c r="AE113" s="398"/>
      <c r="AF113" s="398"/>
      <c r="AG113" s="398"/>
      <c r="AH113" s="398"/>
      <c r="AI113" s="398"/>
      <c r="AJ113" s="398"/>
      <c r="AK113" s="398"/>
      <c r="AL113" s="398"/>
      <c r="AM113" s="398"/>
      <c r="AN113" s="398"/>
      <c r="AO113" s="398"/>
      <c r="AP113" s="398"/>
      <c r="AQ113" s="398"/>
      <c r="AR113" s="398"/>
      <c r="AS113" s="398"/>
      <c r="AT113" s="398"/>
      <c r="AV113" s="395">
        <f t="shared" si="36"/>
        <v>0</v>
      </c>
      <c r="AW113" s="395">
        <f t="shared" si="37"/>
        <v>0</v>
      </c>
      <c r="AX113" s="395">
        <f t="shared" si="38"/>
        <v>0</v>
      </c>
      <c r="AY113" s="395">
        <f t="shared" si="39"/>
        <v>0</v>
      </c>
      <c r="AZ113" s="395">
        <f t="shared" si="40"/>
        <v>0</v>
      </c>
      <c r="BA113" s="395">
        <f t="shared" si="41"/>
        <v>0</v>
      </c>
      <c r="BB113" s="395">
        <f t="shared" si="42"/>
        <v>0</v>
      </c>
      <c r="BC113" s="395">
        <f t="shared" si="43"/>
        <v>0</v>
      </c>
      <c r="BD113" s="396">
        <f t="shared" si="44"/>
        <v>0</v>
      </c>
      <c r="BE113" s="395">
        <f t="shared" si="45"/>
        <v>0</v>
      </c>
      <c r="BF113" s="54"/>
    </row>
    <row r="114" spans="1:58" x14ac:dyDescent="0.25">
      <c r="A114" s="401">
        <f>+Abr!A114</f>
        <v>111</v>
      </c>
      <c r="B114" s="397" t="str">
        <f>+Abr!B114</f>
        <v>PORCENTAJE DE NIÑAS/NIÑOS DE 12 MESES DE EDAD QUE RECIBIERON  SUPLEMENTACIÓN PREVENTIVA  (TA)</v>
      </c>
      <c r="C114" s="390" t="str">
        <f>+Abr!C114</f>
        <v>NUTRICIÓN</v>
      </c>
      <c r="D114" s="398"/>
      <c r="E114" s="398"/>
      <c r="F114" s="398"/>
      <c r="G114" s="398"/>
      <c r="H114" s="398"/>
      <c r="I114" s="398"/>
      <c r="J114" s="398"/>
      <c r="K114" s="398"/>
      <c r="L114" s="398"/>
      <c r="M114" s="398"/>
      <c r="N114" s="398"/>
      <c r="O114" s="398"/>
      <c r="P114" s="398"/>
      <c r="Q114" s="398"/>
      <c r="R114" s="398"/>
      <c r="S114" s="398"/>
      <c r="T114" s="398"/>
      <c r="U114" s="398"/>
      <c r="V114" s="398"/>
      <c r="W114" s="398"/>
      <c r="X114" s="398"/>
      <c r="Y114" s="398"/>
      <c r="Z114" s="398"/>
      <c r="AA114" s="398"/>
      <c r="AB114" s="398"/>
      <c r="AC114" s="398"/>
      <c r="AD114" s="398"/>
      <c r="AE114" s="398"/>
      <c r="AF114" s="398"/>
      <c r="AG114" s="398"/>
      <c r="AH114" s="398"/>
      <c r="AI114" s="398"/>
      <c r="AJ114" s="398"/>
      <c r="AK114" s="398"/>
      <c r="AL114" s="398"/>
      <c r="AM114" s="398"/>
      <c r="AN114" s="398"/>
      <c r="AO114" s="398"/>
      <c r="AP114" s="398"/>
      <c r="AQ114" s="398"/>
      <c r="AR114" s="398"/>
      <c r="AS114" s="398"/>
      <c r="AT114" s="398"/>
      <c r="AV114" s="395">
        <f t="shared" si="36"/>
        <v>0</v>
      </c>
      <c r="AW114" s="395">
        <f t="shared" si="37"/>
        <v>0</v>
      </c>
      <c r="AX114" s="395">
        <f t="shared" si="38"/>
        <v>0</v>
      </c>
      <c r="AY114" s="395">
        <f t="shared" si="39"/>
        <v>0</v>
      </c>
      <c r="AZ114" s="395">
        <f t="shared" si="40"/>
        <v>0</v>
      </c>
      <c r="BA114" s="395">
        <f t="shared" si="41"/>
        <v>0</v>
      </c>
      <c r="BB114" s="395">
        <f t="shared" si="42"/>
        <v>0</v>
      </c>
      <c r="BC114" s="395">
        <f t="shared" si="43"/>
        <v>0</v>
      </c>
      <c r="BD114" s="396">
        <f t="shared" si="44"/>
        <v>0</v>
      </c>
      <c r="BE114" s="395">
        <f t="shared" si="45"/>
        <v>0</v>
      </c>
      <c r="BF114" s="54"/>
    </row>
    <row r="115" spans="1:58" x14ac:dyDescent="0.25">
      <c r="A115" s="401">
        <f>+Abr!A115</f>
        <v>112</v>
      </c>
      <c r="B115" s="397" t="str">
        <f>+Abr!B115</f>
        <v>PORCENTAJE DE NIÑAS/NIÑOS  DE 24 MESES DE EDAD  QUE RECIBIERON SUPLEMENTACION PREVENTIVA (TA)</v>
      </c>
      <c r="C115" s="390" t="str">
        <f>+Abr!C115</f>
        <v>NUTRICIÓN</v>
      </c>
      <c r="D115" s="398"/>
      <c r="E115" s="398"/>
      <c r="F115" s="398"/>
      <c r="G115" s="398"/>
      <c r="H115" s="398"/>
      <c r="I115" s="398"/>
      <c r="J115" s="398"/>
      <c r="K115" s="398"/>
      <c r="L115" s="398"/>
      <c r="M115" s="398"/>
      <c r="N115" s="398"/>
      <c r="O115" s="398"/>
      <c r="P115" s="398"/>
      <c r="Q115" s="398"/>
      <c r="R115" s="398"/>
      <c r="S115" s="398"/>
      <c r="T115" s="398"/>
      <c r="U115" s="398"/>
      <c r="V115" s="398"/>
      <c r="W115" s="398"/>
      <c r="X115" s="398"/>
      <c r="Y115" s="398"/>
      <c r="Z115" s="398"/>
      <c r="AA115" s="398"/>
      <c r="AB115" s="398"/>
      <c r="AC115" s="398"/>
      <c r="AD115" s="398"/>
      <c r="AE115" s="398"/>
      <c r="AF115" s="398"/>
      <c r="AG115" s="398"/>
      <c r="AH115" s="398"/>
      <c r="AI115" s="398"/>
      <c r="AJ115" s="398"/>
      <c r="AK115" s="398"/>
      <c r="AL115" s="398"/>
      <c r="AM115" s="398"/>
      <c r="AN115" s="398"/>
      <c r="AO115" s="398"/>
      <c r="AP115" s="398"/>
      <c r="AQ115" s="398"/>
      <c r="AR115" s="398"/>
      <c r="AS115" s="398"/>
      <c r="AT115" s="398"/>
      <c r="AV115" s="395">
        <f t="shared" si="36"/>
        <v>0</v>
      </c>
      <c r="AW115" s="395">
        <f t="shared" si="37"/>
        <v>0</v>
      </c>
      <c r="AX115" s="395">
        <f t="shared" si="38"/>
        <v>0</v>
      </c>
      <c r="AY115" s="395">
        <f t="shared" si="39"/>
        <v>0</v>
      </c>
      <c r="AZ115" s="395">
        <f t="shared" si="40"/>
        <v>0</v>
      </c>
      <c r="BA115" s="395">
        <f t="shared" si="41"/>
        <v>0</v>
      </c>
      <c r="BB115" s="395">
        <f t="shared" si="42"/>
        <v>0</v>
      </c>
      <c r="BC115" s="395">
        <f t="shared" si="43"/>
        <v>0</v>
      </c>
      <c r="BD115" s="396">
        <f t="shared" si="44"/>
        <v>0</v>
      </c>
      <c r="BE115" s="395">
        <f t="shared" si="45"/>
        <v>0</v>
      </c>
      <c r="BF115" s="54"/>
    </row>
    <row r="116" spans="1:58" x14ac:dyDescent="0.25">
      <c r="A116" s="401">
        <f>+Abr!A116</f>
        <v>113</v>
      </c>
      <c r="B116" s="397" t="str">
        <f>+Abr!B116</f>
        <v>PORCENTAJE DE NIÑOS/NIÑAS MENORES DE 36 MESES CON SUPLEMENTACION PREVENTIVA (TA)</v>
      </c>
      <c r="C116" s="390" t="str">
        <f>+Abr!C116</f>
        <v>NUTRICIÓN</v>
      </c>
      <c r="D116" s="398"/>
      <c r="E116" s="398"/>
      <c r="F116" s="398"/>
      <c r="G116" s="398"/>
      <c r="H116" s="398"/>
      <c r="I116" s="398"/>
      <c r="J116" s="398"/>
      <c r="K116" s="398"/>
      <c r="L116" s="398"/>
      <c r="M116" s="398"/>
      <c r="N116" s="398"/>
      <c r="O116" s="398"/>
      <c r="P116" s="398"/>
      <c r="Q116" s="398"/>
      <c r="R116" s="398"/>
      <c r="S116" s="398"/>
      <c r="T116" s="398"/>
      <c r="U116" s="398"/>
      <c r="V116" s="398"/>
      <c r="W116" s="398"/>
      <c r="X116" s="398"/>
      <c r="Y116" s="398"/>
      <c r="Z116" s="398"/>
      <c r="AA116" s="398"/>
      <c r="AB116" s="398"/>
      <c r="AC116" s="398"/>
      <c r="AD116" s="398"/>
      <c r="AE116" s="398"/>
      <c r="AF116" s="398"/>
      <c r="AG116" s="398"/>
      <c r="AH116" s="398"/>
      <c r="AI116" s="398"/>
      <c r="AJ116" s="398"/>
      <c r="AK116" s="398"/>
      <c r="AL116" s="398"/>
      <c r="AM116" s="398"/>
      <c r="AN116" s="398"/>
      <c r="AO116" s="398"/>
      <c r="AP116" s="398"/>
      <c r="AQ116" s="398"/>
      <c r="AR116" s="398"/>
      <c r="AS116" s="398"/>
      <c r="AT116" s="398"/>
      <c r="AV116" s="395">
        <f t="shared" si="36"/>
        <v>0</v>
      </c>
      <c r="AW116" s="395">
        <f t="shared" si="37"/>
        <v>0</v>
      </c>
      <c r="AX116" s="395">
        <f t="shared" si="38"/>
        <v>0</v>
      </c>
      <c r="AY116" s="395">
        <f t="shared" si="39"/>
        <v>0</v>
      </c>
      <c r="AZ116" s="395">
        <f t="shared" si="40"/>
        <v>0</v>
      </c>
      <c r="BA116" s="395">
        <f t="shared" si="41"/>
        <v>0</v>
      </c>
      <c r="BB116" s="395">
        <f t="shared" si="42"/>
        <v>0</v>
      </c>
      <c r="BC116" s="395">
        <f t="shared" si="43"/>
        <v>0</v>
      </c>
      <c r="BD116" s="396">
        <f t="shared" si="44"/>
        <v>0</v>
      </c>
      <c r="BE116" s="395">
        <f t="shared" si="45"/>
        <v>0</v>
      </c>
      <c r="BF116" s="54"/>
    </row>
    <row r="117" spans="1:58" x14ac:dyDescent="0.25">
      <c r="A117" s="401">
        <f>+Abr!A117</f>
        <v>114</v>
      </c>
      <c r="B117" s="397" t="str">
        <f>+Abr!B117</f>
        <v>PORCENTAJE DE NIÑOS MENORES DE UN AÑO  ( 6 A 11 MESES) CON  SUPLEMENTO DE VITAMINA A</v>
      </c>
      <c r="C117" s="390" t="str">
        <f>+Abr!C117</f>
        <v>NUTRICIÓN</v>
      </c>
      <c r="D117" s="398"/>
      <c r="E117" s="398"/>
      <c r="F117" s="398"/>
      <c r="G117" s="398"/>
      <c r="H117" s="398"/>
      <c r="I117" s="398"/>
      <c r="J117" s="398"/>
      <c r="K117" s="398"/>
      <c r="L117" s="398"/>
      <c r="M117" s="398"/>
      <c r="N117" s="398"/>
      <c r="O117" s="398"/>
      <c r="P117" s="398"/>
      <c r="Q117" s="398"/>
      <c r="R117" s="398"/>
      <c r="S117" s="398"/>
      <c r="T117" s="398"/>
      <c r="U117" s="398"/>
      <c r="V117" s="398"/>
      <c r="W117" s="398"/>
      <c r="X117" s="398"/>
      <c r="Y117" s="398"/>
      <c r="Z117" s="398"/>
      <c r="AA117" s="398"/>
      <c r="AB117" s="398"/>
      <c r="AC117" s="398"/>
      <c r="AD117" s="398"/>
      <c r="AE117" s="398"/>
      <c r="AF117" s="398"/>
      <c r="AG117" s="398"/>
      <c r="AH117" s="398"/>
      <c r="AI117" s="398"/>
      <c r="AJ117" s="398"/>
      <c r="AK117" s="398"/>
      <c r="AL117" s="398"/>
      <c r="AM117" s="398"/>
      <c r="AN117" s="398"/>
      <c r="AO117" s="398"/>
      <c r="AP117" s="398"/>
      <c r="AQ117" s="398"/>
      <c r="AR117" s="398"/>
      <c r="AS117" s="398"/>
      <c r="AT117" s="398"/>
      <c r="AV117" s="395">
        <f t="shared" si="36"/>
        <v>0</v>
      </c>
      <c r="AW117" s="395">
        <f t="shared" si="37"/>
        <v>0</v>
      </c>
      <c r="AX117" s="395">
        <f t="shared" si="38"/>
        <v>0</v>
      </c>
      <c r="AY117" s="395">
        <f t="shared" si="39"/>
        <v>0</v>
      </c>
      <c r="AZ117" s="395">
        <f t="shared" si="40"/>
        <v>0</v>
      </c>
      <c r="BA117" s="395">
        <f t="shared" si="41"/>
        <v>0</v>
      </c>
      <c r="BB117" s="395">
        <f t="shared" si="42"/>
        <v>0</v>
      </c>
      <c r="BC117" s="395">
        <f t="shared" si="43"/>
        <v>0</v>
      </c>
      <c r="BD117" s="396">
        <f t="shared" si="44"/>
        <v>0</v>
      </c>
      <c r="BE117" s="395">
        <f t="shared" si="45"/>
        <v>0</v>
      </c>
      <c r="BF117" s="54"/>
    </row>
    <row r="118" spans="1:58" x14ac:dyDescent="0.25">
      <c r="A118" s="401">
        <f>+Abr!A118</f>
        <v>115</v>
      </c>
      <c r="B118" s="397" t="str">
        <f>+Abr!B118</f>
        <v xml:space="preserve">PORCENTAJE DE NIÑOS  DE 12 A 59 MESES CON  SUPLEMENTO DE VITAMINA A  </v>
      </c>
      <c r="C118" s="390" t="str">
        <f>+Abr!C118</f>
        <v>NUTRICIÓN</v>
      </c>
      <c r="D118" s="398"/>
      <c r="E118" s="398"/>
      <c r="F118" s="398"/>
      <c r="G118" s="398"/>
      <c r="H118" s="398"/>
      <c r="I118" s="398"/>
      <c r="J118" s="398"/>
      <c r="K118" s="398"/>
      <c r="L118" s="398"/>
      <c r="M118" s="398"/>
      <c r="N118" s="398"/>
      <c r="O118" s="398"/>
      <c r="P118" s="398"/>
      <c r="Q118" s="398"/>
      <c r="R118" s="398"/>
      <c r="S118" s="398"/>
      <c r="T118" s="398"/>
      <c r="U118" s="398"/>
      <c r="V118" s="398"/>
      <c r="W118" s="398"/>
      <c r="X118" s="398"/>
      <c r="Y118" s="398"/>
      <c r="Z118" s="398"/>
      <c r="AA118" s="398"/>
      <c r="AB118" s="398"/>
      <c r="AC118" s="398"/>
      <c r="AD118" s="398"/>
      <c r="AE118" s="398"/>
      <c r="AF118" s="398"/>
      <c r="AG118" s="398"/>
      <c r="AH118" s="398"/>
      <c r="AI118" s="398"/>
      <c r="AJ118" s="398"/>
      <c r="AK118" s="398"/>
      <c r="AL118" s="398"/>
      <c r="AM118" s="398"/>
      <c r="AN118" s="398"/>
      <c r="AO118" s="398"/>
      <c r="AP118" s="398"/>
      <c r="AQ118" s="398"/>
      <c r="AR118" s="398"/>
      <c r="AS118" s="398"/>
      <c r="AT118" s="398"/>
      <c r="AV118" s="395">
        <f t="shared" si="36"/>
        <v>0</v>
      </c>
      <c r="AW118" s="395">
        <f t="shared" si="37"/>
        <v>0</v>
      </c>
      <c r="AX118" s="395">
        <f t="shared" si="38"/>
        <v>0</v>
      </c>
      <c r="AY118" s="395">
        <f t="shared" si="39"/>
        <v>0</v>
      </c>
      <c r="AZ118" s="395">
        <f t="shared" si="40"/>
        <v>0</v>
      </c>
      <c r="BA118" s="395">
        <f t="shared" si="41"/>
        <v>0</v>
      </c>
      <c r="BB118" s="395">
        <f t="shared" si="42"/>
        <v>0</v>
      </c>
      <c r="BC118" s="395">
        <f t="shared" si="43"/>
        <v>0</v>
      </c>
      <c r="BD118" s="396">
        <f t="shared" si="44"/>
        <v>0</v>
      </c>
      <c r="BE118" s="395">
        <f t="shared" si="45"/>
        <v>0</v>
      </c>
      <c r="BF118" s="54"/>
    </row>
    <row r="119" spans="1:58" x14ac:dyDescent="0.25">
      <c r="A119" s="401">
        <f>+Abr!A119</f>
        <v>116</v>
      </c>
      <c r="B119" s="397" t="str">
        <f>+Abr!B119</f>
        <v>PORCENTAJE DE NIÑOS &lt; 5 AÑOS CON SUPLEMENTO DE VITAMINA A</v>
      </c>
      <c r="C119" s="390" t="str">
        <f>+Abr!C119</f>
        <v>NUTRICIÓN</v>
      </c>
      <c r="D119" s="398"/>
      <c r="E119" s="398"/>
      <c r="F119" s="398"/>
      <c r="G119" s="398"/>
      <c r="H119" s="398"/>
      <c r="I119" s="398"/>
      <c r="J119" s="398"/>
      <c r="K119" s="398"/>
      <c r="L119" s="398"/>
      <c r="M119" s="398"/>
      <c r="N119" s="398"/>
      <c r="O119" s="398"/>
      <c r="P119" s="398"/>
      <c r="Q119" s="398"/>
      <c r="R119" s="398"/>
      <c r="S119" s="398"/>
      <c r="T119" s="398"/>
      <c r="U119" s="398"/>
      <c r="V119" s="398"/>
      <c r="W119" s="398"/>
      <c r="X119" s="398"/>
      <c r="Y119" s="398"/>
      <c r="Z119" s="398"/>
      <c r="AA119" s="398"/>
      <c r="AB119" s="398"/>
      <c r="AC119" s="398"/>
      <c r="AD119" s="398"/>
      <c r="AE119" s="398"/>
      <c r="AF119" s="398"/>
      <c r="AG119" s="398"/>
      <c r="AH119" s="398"/>
      <c r="AI119" s="398"/>
      <c r="AJ119" s="398"/>
      <c r="AK119" s="398"/>
      <c r="AL119" s="398"/>
      <c r="AM119" s="398"/>
      <c r="AN119" s="398"/>
      <c r="AO119" s="398"/>
      <c r="AP119" s="398"/>
      <c r="AQ119" s="398"/>
      <c r="AR119" s="398"/>
      <c r="AS119" s="398"/>
      <c r="AT119" s="398"/>
      <c r="AV119" s="395">
        <f t="shared" si="36"/>
        <v>0</v>
      </c>
      <c r="AW119" s="395">
        <f t="shared" si="37"/>
        <v>0</v>
      </c>
      <c r="AX119" s="395">
        <f t="shared" si="38"/>
        <v>0</v>
      </c>
      <c r="AY119" s="395">
        <f t="shared" si="39"/>
        <v>0</v>
      </c>
      <c r="AZ119" s="395">
        <f t="shared" si="40"/>
        <v>0</v>
      </c>
      <c r="BA119" s="395">
        <f t="shared" si="41"/>
        <v>0</v>
      </c>
      <c r="BB119" s="395">
        <f t="shared" si="42"/>
        <v>0</v>
      </c>
      <c r="BC119" s="395">
        <f t="shared" si="43"/>
        <v>0</v>
      </c>
      <c r="BD119" s="396">
        <f t="shared" si="44"/>
        <v>0</v>
      </c>
      <c r="BE119" s="395">
        <f t="shared" si="45"/>
        <v>0</v>
      </c>
      <c r="BF119" s="54"/>
    </row>
    <row r="120" spans="1:58" x14ac:dyDescent="0.25">
      <c r="A120" s="401">
        <f>+Abr!A120</f>
        <v>117</v>
      </c>
      <c r="B120" s="397" t="str">
        <f>+Abr!B120</f>
        <v>PORCENTAJE DE NIÑOS MENORES DE 12 MESES DE EDAD CON DOSAJE DE HEMOGLOBINA</v>
      </c>
      <c r="C120" s="390" t="str">
        <f>+Abr!C120</f>
        <v>NUTRICIÓN</v>
      </c>
      <c r="D120" s="398"/>
      <c r="E120" s="398"/>
      <c r="F120" s="398"/>
      <c r="G120" s="398"/>
      <c r="H120" s="398"/>
      <c r="I120" s="398"/>
      <c r="J120" s="398"/>
      <c r="K120" s="398"/>
      <c r="L120" s="398"/>
      <c r="M120" s="398"/>
      <c r="N120" s="398"/>
      <c r="O120" s="398"/>
      <c r="P120" s="398"/>
      <c r="Q120" s="398"/>
      <c r="R120" s="398"/>
      <c r="S120" s="398"/>
      <c r="T120" s="398"/>
      <c r="U120" s="398"/>
      <c r="V120" s="398"/>
      <c r="W120" s="398"/>
      <c r="X120" s="398"/>
      <c r="Y120" s="398"/>
      <c r="Z120" s="398"/>
      <c r="AA120" s="398"/>
      <c r="AB120" s="398"/>
      <c r="AC120" s="398"/>
      <c r="AD120" s="398"/>
      <c r="AE120" s="398"/>
      <c r="AF120" s="398"/>
      <c r="AG120" s="398"/>
      <c r="AH120" s="398"/>
      <c r="AI120" s="398"/>
      <c r="AJ120" s="398"/>
      <c r="AK120" s="398"/>
      <c r="AL120" s="398"/>
      <c r="AM120" s="398"/>
      <c r="AN120" s="398"/>
      <c r="AO120" s="398"/>
      <c r="AP120" s="398"/>
      <c r="AQ120" s="398"/>
      <c r="AR120" s="398"/>
      <c r="AS120" s="398"/>
      <c r="AT120" s="398"/>
      <c r="AV120" s="395">
        <f t="shared" si="36"/>
        <v>0</v>
      </c>
      <c r="AW120" s="395">
        <f t="shared" si="37"/>
        <v>0</v>
      </c>
      <c r="AX120" s="395">
        <f t="shared" si="38"/>
        <v>0</v>
      </c>
      <c r="AY120" s="395">
        <f t="shared" si="39"/>
        <v>0</v>
      </c>
      <c r="AZ120" s="395">
        <f t="shared" si="40"/>
        <v>0</v>
      </c>
      <c r="BA120" s="395">
        <f t="shared" si="41"/>
        <v>0</v>
      </c>
      <c r="BB120" s="395">
        <f t="shared" si="42"/>
        <v>0</v>
      </c>
      <c r="BC120" s="395">
        <f t="shared" si="43"/>
        <v>0</v>
      </c>
      <c r="BD120" s="396">
        <f t="shared" si="44"/>
        <v>0</v>
      </c>
      <c r="BE120" s="395">
        <f t="shared" si="45"/>
        <v>0</v>
      </c>
      <c r="BF120" s="54"/>
    </row>
    <row r="121" spans="1:58" x14ac:dyDescent="0.25">
      <c r="A121" s="401">
        <f>+Abr!A121</f>
        <v>118</v>
      </c>
      <c r="B121" s="397" t="str">
        <f>+Abr!B121</f>
        <v>PORCENTAJE DE NIÑOS DE 12 A 23 MESES DE EDAD CON DOSAJE DE HEMOGLOBINA</v>
      </c>
      <c r="C121" s="390" t="str">
        <f>+Abr!C121</f>
        <v>NUTRICIÓN</v>
      </c>
      <c r="D121" s="398"/>
      <c r="E121" s="398"/>
      <c r="F121" s="398"/>
      <c r="G121" s="398"/>
      <c r="H121" s="398"/>
      <c r="I121" s="398"/>
      <c r="J121" s="398"/>
      <c r="K121" s="398"/>
      <c r="L121" s="398"/>
      <c r="M121" s="398"/>
      <c r="N121" s="398"/>
      <c r="O121" s="398"/>
      <c r="P121" s="398"/>
      <c r="Q121" s="398"/>
      <c r="R121" s="398"/>
      <c r="S121" s="398"/>
      <c r="T121" s="398"/>
      <c r="U121" s="398"/>
      <c r="V121" s="398"/>
      <c r="W121" s="398"/>
      <c r="X121" s="398"/>
      <c r="Y121" s="398"/>
      <c r="Z121" s="398"/>
      <c r="AA121" s="398"/>
      <c r="AB121" s="398"/>
      <c r="AC121" s="398"/>
      <c r="AD121" s="398"/>
      <c r="AE121" s="398"/>
      <c r="AF121" s="398"/>
      <c r="AG121" s="398"/>
      <c r="AH121" s="398"/>
      <c r="AI121" s="398"/>
      <c r="AJ121" s="398"/>
      <c r="AK121" s="398"/>
      <c r="AL121" s="398"/>
      <c r="AM121" s="398"/>
      <c r="AN121" s="398"/>
      <c r="AO121" s="398"/>
      <c r="AP121" s="398"/>
      <c r="AQ121" s="398"/>
      <c r="AR121" s="398"/>
      <c r="AS121" s="398"/>
      <c r="AT121" s="398"/>
      <c r="AV121" s="395">
        <f t="shared" ref="AV121:AV142" si="56">SUM(D121)</f>
        <v>0</v>
      </c>
      <c r="AW121" s="395">
        <f t="shared" ref="AW121:AW142" si="57">+SUM(G121:P121)</f>
        <v>0</v>
      </c>
      <c r="AX121" s="395">
        <f t="shared" ref="AX121:AX142" si="58">+SUM(Q121:S121)</f>
        <v>0</v>
      </c>
      <c r="AY121" s="395">
        <f t="shared" ref="AY121:AY142" si="59">+SUM(T121:W121)</f>
        <v>0</v>
      </c>
      <c r="AZ121" s="395">
        <f t="shared" ref="AZ121:AZ142" si="60">+SUM(X121:AC121)</f>
        <v>0</v>
      </c>
      <c r="BA121" s="395">
        <f t="shared" ref="BA121:BA142" si="61">+SUM(AD121:AH121)</f>
        <v>0</v>
      </c>
      <c r="BB121" s="395">
        <f t="shared" ref="BB121:BB142" si="62">+SUM(AJ121:AL121)</f>
        <v>0</v>
      </c>
      <c r="BC121" s="395">
        <f t="shared" ref="BC121:BC142" si="63">+SUM(AM121:AP121)</f>
        <v>0</v>
      </c>
      <c r="BD121" s="396">
        <f t="shared" ref="BD121:BD142" si="64">+SUM(AQ121:AT121)</f>
        <v>0</v>
      </c>
      <c r="BE121" s="395">
        <f t="shared" ref="BE121:BE142" si="65">SUM(AV121:BD121)</f>
        <v>0</v>
      </c>
      <c r="BF121" s="54"/>
    </row>
    <row r="122" spans="1:58" x14ac:dyDescent="0.25">
      <c r="A122" s="401">
        <f>+Abr!A122</f>
        <v>119</v>
      </c>
      <c r="B122" s="397" t="str">
        <f>+Abr!B122</f>
        <v>PORCENTAJE DE NIÑOS DE 24 A 35 MESES DE EDAD CON DOSAJE DE HEMOGLOBINA</v>
      </c>
      <c r="C122" s="390" t="str">
        <f>+Abr!C122</f>
        <v>NUTRICIÓN</v>
      </c>
      <c r="D122" s="398"/>
      <c r="E122" s="398"/>
      <c r="F122" s="398"/>
      <c r="G122" s="398"/>
      <c r="H122" s="398"/>
      <c r="I122" s="398"/>
      <c r="J122" s="398"/>
      <c r="K122" s="398"/>
      <c r="L122" s="398"/>
      <c r="M122" s="398"/>
      <c r="N122" s="398"/>
      <c r="O122" s="398"/>
      <c r="P122" s="398"/>
      <c r="Q122" s="398"/>
      <c r="R122" s="398"/>
      <c r="S122" s="398"/>
      <c r="T122" s="398"/>
      <c r="U122" s="398"/>
      <c r="V122" s="398"/>
      <c r="W122" s="398"/>
      <c r="X122" s="398"/>
      <c r="Y122" s="398"/>
      <c r="Z122" s="398"/>
      <c r="AA122" s="398"/>
      <c r="AB122" s="398"/>
      <c r="AC122" s="398"/>
      <c r="AD122" s="398"/>
      <c r="AE122" s="398"/>
      <c r="AF122" s="398"/>
      <c r="AG122" s="398"/>
      <c r="AH122" s="398"/>
      <c r="AI122" s="398"/>
      <c r="AJ122" s="398"/>
      <c r="AK122" s="398"/>
      <c r="AL122" s="398"/>
      <c r="AM122" s="398"/>
      <c r="AN122" s="398"/>
      <c r="AO122" s="398"/>
      <c r="AP122" s="398"/>
      <c r="AQ122" s="398"/>
      <c r="AR122" s="398"/>
      <c r="AS122" s="398"/>
      <c r="AT122" s="398"/>
      <c r="AV122" s="395">
        <f t="shared" si="56"/>
        <v>0</v>
      </c>
      <c r="AW122" s="395">
        <f t="shared" si="57"/>
        <v>0</v>
      </c>
      <c r="AX122" s="395">
        <f t="shared" si="58"/>
        <v>0</v>
      </c>
      <c r="AY122" s="395">
        <f t="shared" si="59"/>
        <v>0</v>
      </c>
      <c r="AZ122" s="395">
        <f t="shared" si="60"/>
        <v>0</v>
      </c>
      <c r="BA122" s="395">
        <f t="shared" si="61"/>
        <v>0</v>
      </c>
      <c r="BB122" s="395">
        <f t="shared" si="62"/>
        <v>0</v>
      </c>
      <c r="BC122" s="395">
        <f t="shared" si="63"/>
        <v>0</v>
      </c>
      <c r="BD122" s="396">
        <f t="shared" si="64"/>
        <v>0</v>
      </c>
      <c r="BE122" s="395">
        <f t="shared" si="65"/>
        <v>0</v>
      </c>
      <c r="BF122" s="54"/>
    </row>
    <row r="123" spans="1:58" x14ac:dyDescent="0.25">
      <c r="A123" s="401">
        <f>+Abr!A123</f>
        <v>120</v>
      </c>
      <c r="B123" s="397" t="str">
        <f>+Abr!B123</f>
        <v>PORCENTAJE DE NIÑOS DE 6 A 35 MESES DE EDAD CON DOSAJE DE HEMOGLOBINA</v>
      </c>
      <c r="C123" s="390" t="str">
        <f>+Abr!C123</f>
        <v>NUTRICIÓN</v>
      </c>
      <c r="D123" s="398"/>
      <c r="E123" s="398"/>
      <c r="F123" s="398"/>
      <c r="G123" s="398"/>
      <c r="H123" s="398"/>
      <c r="I123" s="398"/>
      <c r="J123" s="398"/>
      <c r="K123" s="398"/>
      <c r="L123" s="398"/>
      <c r="M123" s="398"/>
      <c r="N123" s="398"/>
      <c r="O123" s="398"/>
      <c r="P123" s="398"/>
      <c r="Q123" s="398"/>
      <c r="R123" s="398"/>
      <c r="S123" s="398"/>
      <c r="T123" s="398"/>
      <c r="U123" s="398"/>
      <c r="V123" s="398"/>
      <c r="W123" s="398"/>
      <c r="X123" s="398"/>
      <c r="Y123" s="398"/>
      <c r="Z123" s="398"/>
      <c r="AA123" s="398"/>
      <c r="AB123" s="398"/>
      <c r="AC123" s="398"/>
      <c r="AD123" s="398"/>
      <c r="AE123" s="398"/>
      <c r="AF123" s="398"/>
      <c r="AG123" s="398"/>
      <c r="AH123" s="398"/>
      <c r="AI123" s="398"/>
      <c r="AJ123" s="398"/>
      <c r="AK123" s="398"/>
      <c r="AL123" s="398"/>
      <c r="AM123" s="398"/>
      <c r="AN123" s="398"/>
      <c r="AO123" s="398"/>
      <c r="AP123" s="398"/>
      <c r="AQ123" s="398"/>
      <c r="AR123" s="398"/>
      <c r="AS123" s="398"/>
      <c r="AT123" s="398"/>
      <c r="AV123" s="395">
        <f t="shared" si="56"/>
        <v>0</v>
      </c>
      <c r="AW123" s="395">
        <f t="shared" si="57"/>
        <v>0</v>
      </c>
      <c r="AX123" s="395">
        <f t="shared" si="58"/>
        <v>0</v>
      </c>
      <c r="AY123" s="395">
        <f t="shared" si="59"/>
        <v>0</v>
      </c>
      <c r="AZ123" s="395">
        <f t="shared" si="60"/>
        <v>0</v>
      </c>
      <c r="BA123" s="395">
        <f t="shared" si="61"/>
        <v>0</v>
      </c>
      <c r="BB123" s="395">
        <f t="shared" si="62"/>
        <v>0</v>
      </c>
      <c r="BC123" s="395">
        <f t="shared" si="63"/>
        <v>0</v>
      </c>
      <c r="BD123" s="396">
        <f t="shared" si="64"/>
        <v>0</v>
      </c>
      <c r="BE123" s="395">
        <f t="shared" si="65"/>
        <v>0</v>
      </c>
      <c r="BF123" s="54"/>
    </row>
    <row r="124" spans="1:58" x14ac:dyDescent="0.25">
      <c r="A124" s="401">
        <f>+Abr!A124</f>
        <v>121</v>
      </c>
      <c r="B124" s="397" t="str">
        <f>+Abr!B124</f>
        <v>PORCENTAJE DE NIÑOS MENORES DE 12 MESES DE EDAD CON ANEMIA</v>
      </c>
      <c r="C124" s="390" t="str">
        <f>+Abr!C124</f>
        <v>NUTRICIÓN</v>
      </c>
      <c r="D124" s="398"/>
      <c r="E124" s="398"/>
      <c r="F124" s="398"/>
      <c r="G124" s="398"/>
      <c r="H124" s="398"/>
      <c r="I124" s="398"/>
      <c r="J124" s="398"/>
      <c r="K124" s="398"/>
      <c r="L124" s="398"/>
      <c r="M124" s="398"/>
      <c r="N124" s="398"/>
      <c r="O124" s="398"/>
      <c r="P124" s="398"/>
      <c r="Q124" s="398"/>
      <c r="R124" s="398"/>
      <c r="S124" s="398"/>
      <c r="T124" s="398"/>
      <c r="U124" s="398"/>
      <c r="V124" s="398"/>
      <c r="W124" s="398"/>
      <c r="X124" s="398"/>
      <c r="Y124" s="398"/>
      <c r="Z124" s="398"/>
      <c r="AA124" s="398"/>
      <c r="AB124" s="398"/>
      <c r="AC124" s="398"/>
      <c r="AD124" s="398"/>
      <c r="AE124" s="398"/>
      <c r="AF124" s="398"/>
      <c r="AG124" s="398"/>
      <c r="AH124" s="398"/>
      <c r="AI124" s="398"/>
      <c r="AJ124" s="398"/>
      <c r="AK124" s="398"/>
      <c r="AL124" s="398"/>
      <c r="AM124" s="398"/>
      <c r="AN124" s="398"/>
      <c r="AO124" s="398"/>
      <c r="AP124" s="398"/>
      <c r="AQ124" s="398"/>
      <c r="AR124" s="398"/>
      <c r="AS124" s="398"/>
      <c r="AT124" s="398"/>
      <c r="AV124" s="395">
        <f t="shared" si="56"/>
        <v>0</v>
      </c>
      <c r="AW124" s="395">
        <f t="shared" si="57"/>
        <v>0</v>
      </c>
      <c r="AX124" s="395">
        <f t="shared" si="58"/>
        <v>0</v>
      </c>
      <c r="AY124" s="395">
        <f t="shared" si="59"/>
        <v>0</v>
      </c>
      <c r="AZ124" s="395">
        <f t="shared" si="60"/>
        <v>0</v>
      </c>
      <c r="BA124" s="395">
        <f t="shared" si="61"/>
        <v>0</v>
      </c>
      <c r="BB124" s="395">
        <f t="shared" si="62"/>
        <v>0</v>
      </c>
      <c r="BC124" s="395">
        <f t="shared" si="63"/>
        <v>0</v>
      </c>
      <c r="BD124" s="396">
        <f t="shared" si="64"/>
        <v>0</v>
      </c>
      <c r="BE124" s="395">
        <f t="shared" si="65"/>
        <v>0</v>
      </c>
      <c r="BF124" s="54"/>
    </row>
    <row r="125" spans="1:58" x14ac:dyDescent="0.25">
      <c r="A125" s="401">
        <f>+Abr!A125</f>
        <v>122</v>
      </c>
      <c r="B125" s="397" t="str">
        <f>+Abr!B125</f>
        <v>PORCENTAJE DE NIÑOS DE 1 AÑO CON ANEMIA</v>
      </c>
      <c r="C125" s="390" t="str">
        <f>+Abr!C125</f>
        <v>NUTRICIÓN</v>
      </c>
      <c r="D125" s="398"/>
      <c r="E125" s="398"/>
      <c r="F125" s="398"/>
      <c r="G125" s="398"/>
      <c r="H125" s="398"/>
      <c r="I125" s="398"/>
      <c r="J125" s="398"/>
      <c r="K125" s="398"/>
      <c r="L125" s="398"/>
      <c r="M125" s="398"/>
      <c r="N125" s="398"/>
      <c r="O125" s="398"/>
      <c r="P125" s="398"/>
      <c r="Q125" s="398"/>
      <c r="R125" s="398"/>
      <c r="S125" s="398"/>
      <c r="T125" s="398"/>
      <c r="U125" s="398"/>
      <c r="V125" s="398"/>
      <c r="W125" s="398"/>
      <c r="X125" s="398"/>
      <c r="Y125" s="398"/>
      <c r="Z125" s="398"/>
      <c r="AA125" s="398"/>
      <c r="AB125" s="398"/>
      <c r="AC125" s="398"/>
      <c r="AD125" s="398"/>
      <c r="AE125" s="398"/>
      <c r="AF125" s="398"/>
      <c r="AG125" s="398"/>
      <c r="AH125" s="398"/>
      <c r="AI125" s="398"/>
      <c r="AJ125" s="398"/>
      <c r="AK125" s="398"/>
      <c r="AL125" s="398"/>
      <c r="AM125" s="398"/>
      <c r="AN125" s="398"/>
      <c r="AO125" s="398"/>
      <c r="AP125" s="398"/>
      <c r="AQ125" s="398"/>
      <c r="AR125" s="398"/>
      <c r="AS125" s="398"/>
      <c r="AT125" s="398"/>
      <c r="AV125" s="395">
        <f t="shared" si="56"/>
        <v>0</v>
      </c>
      <c r="AW125" s="395">
        <f t="shared" si="57"/>
        <v>0</v>
      </c>
      <c r="AX125" s="395">
        <f t="shared" si="58"/>
        <v>0</v>
      </c>
      <c r="AY125" s="395">
        <f t="shared" si="59"/>
        <v>0</v>
      </c>
      <c r="AZ125" s="395">
        <f t="shared" si="60"/>
        <v>0</v>
      </c>
      <c r="BA125" s="395">
        <f t="shared" si="61"/>
        <v>0</v>
      </c>
      <c r="BB125" s="395">
        <f t="shared" si="62"/>
        <v>0</v>
      </c>
      <c r="BC125" s="395">
        <f t="shared" si="63"/>
        <v>0</v>
      </c>
      <c r="BD125" s="396">
        <f t="shared" si="64"/>
        <v>0</v>
      </c>
      <c r="BE125" s="395">
        <f t="shared" si="65"/>
        <v>0</v>
      </c>
      <c r="BF125" s="54"/>
    </row>
    <row r="126" spans="1:58" x14ac:dyDescent="0.25">
      <c r="A126" s="401">
        <f>+Abr!A126</f>
        <v>123</v>
      </c>
      <c r="B126" s="397" t="str">
        <f>+Abr!B126</f>
        <v>PORCENTAJE DE NIÑOS  DE 2 AÑOS CON ANEMIA</v>
      </c>
      <c r="C126" s="390" t="str">
        <f>+Abr!C126</f>
        <v>NUTRICIÓN</v>
      </c>
      <c r="D126" s="398"/>
      <c r="E126" s="398"/>
      <c r="F126" s="398"/>
      <c r="G126" s="398"/>
      <c r="H126" s="398"/>
      <c r="I126" s="398"/>
      <c r="J126" s="398"/>
      <c r="K126" s="398"/>
      <c r="L126" s="398"/>
      <c r="M126" s="398"/>
      <c r="N126" s="398"/>
      <c r="O126" s="398"/>
      <c r="P126" s="398"/>
      <c r="Q126" s="398"/>
      <c r="R126" s="398"/>
      <c r="S126" s="398"/>
      <c r="T126" s="398"/>
      <c r="U126" s="398"/>
      <c r="V126" s="398"/>
      <c r="W126" s="398"/>
      <c r="X126" s="398"/>
      <c r="Y126" s="398"/>
      <c r="Z126" s="398"/>
      <c r="AA126" s="398"/>
      <c r="AB126" s="398"/>
      <c r="AC126" s="398"/>
      <c r="AD126" s="398"/>
      <c r="AE126" s="398"/>
      <c r="AF126" s="398"/>
      <c r="AG126" s="398"/>
      <c r="AH126" s="398"/>
      <c r="AI126" s="398"/>
      <c r="AJ126" s="398"/>
      <c r="AK126" s="398"/>
      <c r="AL126" s="398"/>
      <c r="AM126" s="398"/>
      <c r="AN126" s="398"/>
      <c r="AO126" s="398"/>
      <c r="AP126" s="398"/>
      <c r="AQ126" s="398"/>
      <c r="AR126" s="398"/>
      <c r="AS126" s="398"/>
      <c r="AT126" s="398"/>
      <c r="AV126" s="395">
        <f t="shared" si="56"/>
        <v>0</v>
      </c>
      <c r="AW126" s="395">
        <f t="shared" si="57"/>
        <v>0</v>
      </c>
      <c r="AX126" s="395">
        <f t="shared" si="58"/>
        <v>0</v>
      </c>
      <c r="AY126" s="395">
        <f t="shared" si="59"/>
        <v>0</v>
      </c>
      <c r="AZ126" s="395">
        <f t="shared" si="60"/>
        <v>0</v>
      </c>
      <c r="BA126" s="395">
        <f t="shared" si="61"/>
        <v>0</v>
      </c>
      <c r="BB126" s="395">
        <f t="shared" si="62"/>
        <v>0</v>
      </c>
      <c r="BC126" s="395">
        <f t="shared" si="63"/>
        <v>0</v>
      </c>
      <c r="BD126" s="396">
        <f t="shared" si="64"/>
        <v>0</v>
      </c>
      <c r="BE126" s="395">
        <f t="shared" si="65"/>
        <v>0</v>
      </c>
      <c r="BF126" s="54"/>
    </row>
    <row r="127" spans="1:58" x14ac:dyDescent="0.25">
      <c r="A127" s="401">
        <f>+Abr!A127</f>
        <v>124</v>
      </c>
      <c r="B127" s="397" t="str">
        <f>+Abr!B127</f>
        <v>PORCENTAJE DE NIÑOS MENORES DE 36 MESES DE EDAD CON ANEMIA</v>
      </c>
      <c r="C127" s="390" t="str">
        <f>+Abr!C127</f>
        <v>NUTRICIÓN</v>
      </c>
      <c r="D127" s="398"/>
      <c r="E127" s="398"/>
      <c r="F127" s="398"/>
      <c r="G127" s="398"/>
      <c r="H127" s="398"/>
      <c r="I127" s="398"/>
      <c r="J127" s="398"/>
      <c r="K127" s="398"/>
      <c r="L127" s="398"/>
      <c r="M127" s="398"/>
      <c r="N127" s="398"/>
      <c r="O127" s="398"/>
      <c r="P127" s="398"/>
      <c r="Q127" s="398"/>
      <c r="R127" s="398"/>
      <c r="S127" s="398"/>
      <c r="T127" s="398"/>
      <c r="U127" s="398"/>
      <c r="V127" s="398"/>
      <c r="W127" s="398"/>
      <c r="X127" s="398"/>
      <c r="Y127" s="398"/>
      <c r="Z127" s="398"/>
      <c r="AA127" s="398"/>
      <c r="AB127" s="398"/>
      <c r="AC127" s="398"/>
      <c r="AD127" s="398"/>
      <c r="AE127" s="398"/>
      <c r="AF127" s="398"/>
      <c r="AG127" s="398"/>
      <c r="AH127" s="398"/>
      <c r="AI127" s="398"/>
      <c r="AJ127" s="398"/>
      <c r="AK127" s="398"/>
      <c r="AL127" s="398"/>
      <c r="AM127" s="398"/>
      <c r="AN127" s="398"/>
      <c r="AO127" s="398"/>
      <c r="AP127" s="398"/>
      <c r="AQ127" s="398"/>
      <c r="AR127" s="398"/>
      <c r="AS127" s="398"/>
      <c r="AT127" s="398"/>
      <c r="AV127" s="395">
        <f t="shared" si="56"/>
        <v>0</v>
      </c>
      <c r="AW127" s="395">
        <f t="shared" si="57"/>
        <v>0</v>
      </c>
      <c r="AX127" s="395">
        <f t="shared" si="58"/>
        <v>0</v>
      </c>
      <c r="AY127" s="395">
        <f t="shared" si="59"/>
        <v>0</v>
      </c>
      <c r="AZ127" s="395">
        <f t="shared" si="60"/>
        <v>0</v>
      </c>
      <c r="BA127" s="395">
        <f t="shared" si="61"/>
        <v>0</v>
      </c>
      <c r="BB127" s="395">
        <f t="shared" si="62"/>
        <v>0</v>
      </c>
      <c r="BC127" s="395">
        <f t="shared" si="63"/>
        <v>0</v>
      </c>
      <c r="BD127" s="396">
        <f t="shared" si="64"/>
        <v>0</v>
      </c>
      <c r="BE127" s="395">
        <f t="shared" si="65"/>
        <v>0</v>
      </c>
      <c r="BF127" s="54"/>
    </row>
    <row r="128" spans="1:58" x14ac:dyDescent="0.25">
      <c r="A128" s="401">
        <f>+Abr!A128</f>
        <v>125</v>
      </c>
      <c r="B128" s="397" t="str">
        <f>+Abr!B128</f>
        <v>PORCENTAJE DE NIÑOS DE 6  A 11 MESES CON ANEMIA QUE HAN CUMPLIDO ESQUEMA COMPLETO TRATAMIENTO (TA)</v>
      </c>
      <c r="C128" s="390" t="str">
        <f>+Abr!C128</f>
        <v>NUTRICIÓN</v>
      </c>
      <c r="D128" s="398"/>
      <c r="E128" s="398"/>
      <c r="F128" s="398"/>
      <c r="G128" s="398"/>
      <c r="H128" s="398"/>
      <c r="I128" s="398"/>
      <c r="J128" s="398"/>
      <c r="K128" s="398"/>
      <c r="L128" s="398"/>
      <c r="M128" s="398"/>
      <c r="N128" s="398"/>
      <c r="O128" s="398"/>
      <c r="P128" s="398"/>
      <c r="Q128" s="398"/>
      <c r="R128" s="398"/>
      <c r="S128" s="398"/>
      <c r="T128" s="398"/>
      <c r="U128" s="398"/>
      <c r="V128" s="398"/>
      <c r="W128" s="398"/>
      <c r="X128" s="398"/>
      <c r="Y128" s="398"/>
      <c r="Z128" s="398"/>
      <c r="AA128" s="398"/>
      <c r="AB128" s="398"/>
      <c r="AC128" s="398"/>
      <c r="AD128" s="398"/>
      <c r="AE128" s="398"/>
      <c r="AF128" s="398"/>
      <c r="AG128" s="398"/>
      <c r="AH128" s="398"/>
      <c r="AI128" s="398"/>
      <c r="AJ128" s="398"/>
      <c r="AK128" s="398"/>
      <c r="AL128" s="398"/>
      <c r="AM128" s="398"/>
      <c r="AN128" s="398"/>
      <c r="AO128" s="398"/>
      <c r="AP128" s="398"/>
      <c r="AQ128" s="398"/>
      <c r="AR128" s="398"/>
      <c r="AS128" s="398"/>
      <c r="AT128" s="398"/>
      <c r="AV128" s="395">
        <f t="shared" si="56"/>
        <v>0</v>
      </c>
      <c r="AW128" s="395">
        <f t="shared" si="57"/>
        <v>0</v>
      </c>
      <c r="AX128" s="395">
        <f t="shared" si="58"/>
        <v>0</v>
      </c>
      <c r="AY128" s="395">
        <f t="shared" si="59"/>
        <v>0</v>
      </c>
      <c r="AZ128" s="395">
        <f t="shared" si="60"/>
        <v>0</v>
      </c>
      <c r="BA128" s="395">
        <f t="shared" si="61"/>
        <v>0</v>
      </c>
      <c r="BB128" s="395">
        <f t="shared" si="62"/>
        <v>0</v>
      </c>
      <c r="BC128" s="395">
        <f t="shared" si="63"/>
        <v>0</v>
      </c>
      <c r="BD128" s="396">
        <f t="shared" si="64"/>
        <v>0</v>
      </c>
      <c r="BE128" s="395">
        <f t="shared" si="65"/>
        <v>0</v>
      </c>
      <c r="BF128" s="54"/>
    </row>
    <row r="129" spans="1:58" x14ac:dyDescent="0.25">
      <c r="A129" s="401">
        <f>+Abr!A129</f>
        <v>126</v>
      </c>
      <c r="B129" s="397" t="str">
        <f>+Abr!B129</f>
        <v>PORCENTAJE DE NIÑOS DE 1 AÑO CON ANEMIA QUE HAN CUMPLIDO ESQUEMA COMPLETO DE TRATAMIENTO (TA)</v>
      </c>
      <c r="C129" s="390" t="str">
        <f>+Abr!C129</f>
        <v>NUTRICIÓN</v>
      </c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98"/>
      <c r="S129" s="398"/>
      <c r="T129" s="398"/>
      <c r="U129" s="398"/>
      <c r="V129" s="398"/>
      <c r="W129" s="398"/>
      <c r="X129" s="398"/>
      <c r="Y129" s="398"/>
      <c r="Z129" s="398"/>
      <c r="AA129" s="398"/>
      <c r="AB129" s="398"/>
      <c r="AC129" s="398"/>
      <c r="AD129" s="398"/>
      <c r="AE129" s="398"/>
      <c r="AF129" s="398"/>
      <c r="AG129" s="398"/>
      <c r="AH129" s="398"/>
      <c r="AI129" s="398"/>
      <c r="AJ129" s="398"/>
      <c r="AK129" s="398"/>
      <c r="AL129" s="398"/>
      <c r="AM129" s="398"/>
      <c r="AN129" s="398"/>
      <c r="AO129" s="398"/>
      <c r="AP129" s="398"/>
      <c r="AQ129" s="398"/>
      <c r="AR129" s="398"/>
      <c r="AS129" s="398"/>
      <c r="AT129" s="398"/>
      <c r="AV129" s="395">
        <f t="shared" si="56"/>
        <v>0</v>
      </c>
      <c r="AW129" s="395">
        <f t="shared" si="57"/>
        <v>0</v>
      </c>
      <c r="AX129" s="395">
        <f t="shared" si="58"/>
        <v>0</v>
      </c>
      <c r="AY129" s="395">
        <f t="shared" si="59"/>
        <v>0</v>
      </c>
      <c r="AZ129" s="395">
        <f t="shared" si="60"/>
        <v>0</v>
      </c>
      <c r="BA129" s="395">
        <f t="shared" si="61"/>
        <v>0</v>
      </c>
      <c r="BB129" s="395">
        <f t="shared" si="62"/>
        <v>0</v>
      </c>
      <c r="BC129" s="395">
        <f t="shared" si="63"/>
        <v>0</v>
      </c>
      <c r="BD129" s="396">
        <f t="shared" si="64"/>
        <v>0</v>
      </c>
      <c r="BE129" s="395">
        <f t="shared" si="65"/>
        <v>0</v>
      </c>
      <c r="BF129" s="54"/>
    </row>
    <row r="130" spans="1:58" x14ac:dyDescent="0.25">
      <c r="A130" s="401">
        <f>+Abr!A130</f>
        <v>127</v>
      </c>
      <c r="B130" s="397" t="str">
        <f>+Abr!B130</f>
        <v>PORCENTAJE DE NIÑOS  DE 2 AÑOS CON ANEMIA QUE HAN CUMPLIDO ESQUEMA COMPLETO DE TRATAMIENTO (TA)</v>
      </c>
      <c r="C130" s="390" t="str">
        <f>+Abr!C130</f>
        <v>NUTRICIÓN</v>
      </c>
      <c r="D130" s="398"/>
      <c r="E130" s="398"/>
      <c r="F130" s="398"/>
      <c r="G130" s="398"/>
      <c r="H130" s="398"/>
      <c r="I130" s="398"/>
      <c r="J130" s="398"/>
      <c r="K130" s="398"/>
      <c r="L130" s="398"/>
      <c r="M130" s="398"/>
      <c r="N130" s="398"/>
      <c r="O130" s="398"/>
      <c r="P130" s="398"/>
      <c r="Q130" s="398"/>
      <c r="R130" s="398"/>
      <c r="S130" s="398"/>
      <c r="T130" s="398"/>
      <c r="U130" s="398"/>
      <c r="V130" s="398"/>
      <c r="W130" s="398"/>
      <c r="X130" s="398"/>
      <c r="Y130" s="398"/>
      <c r="Z130" s="398"/>
      <c r="AA130" s="398"/>
      <c r="AB130" s="398"/>
      <c r="AC130" s="398"/>
      <c r="AD130" s="398"/>
      <c r="AE130" s="398"/>
      <c r="AF130" s="398"/>
      <c r="AG130" s="398"/>
      <c r="AH130" s="398"/>
      <c r="AI130" s="398"/>
      <c r="AJ130" s="398"/>
      <c r="AK130" s="398"/>
      <c r="AL130" s="398"/>
      <c r="AM130" s="398"/>
      <c r="AN130" s="398"/>
      <c r="AO130" s="398"/>
      <c r="AP130" s="398"/>
      <c r="AQ130" s="398"/>
      <c r="AR130" s="398"/>
      <c r="AS130" s="398"/>
      <c r="AT130" s="398"/>
      <c r="AV130" s="395">
        <f t="shared" si="56"/>
        <v>0</v>
      </c>
      <c r="AW130" s="395">
        <f t="shared" si="57"/>
        <v>0</v>
      </c>
      <c r="AX130" s="395">
        <f t="shared" si="58"/>
        <v>0</v>
      </c>
      <c r="AY130" s="395">
        <f t="shared" si="59"/>
        <v>0</v>
      </c>
      <c r="AZ130" s="395">
        <f t="shared" si="60"/>
        <v>0</v>
      </c>
      <c r="BA130" s="395">
        <f t="shared" si="61"/>
        <v>0</v>
      </c>
      <c r="BB130" s="395">
        <f t="shared" si="62"/>
        <v>0</v>
      </c>
      <c r="BC130" s="395">
        <f t="shared" si="63"/>
        <v>0</v>
      </c>
      <c r="BD130" s="396">
        <f t="shared" si="64"/>
        <v>0</v>
      </c>
      <c r="BE130" s="395">
        <f t="shared" si="65"/>
        <v>0</v>
      </c>
      <c r="BF130" s="54"/>
    </row>
    <row r="131" spans="1:58" x14ac:dyDescent="0.25">
      <c r="A131" s="401">
        <f>+Abr!A131</f>
        <v>128</v>
      </c>
      <c r="B131" s="397" t="str">
        <f>+Abr!B131</f>
        <v>PORCENTAJE DE NIÑOS MENORES DE 36 MESES CON ANEMIA, QUE HAN CUMPLIDO ESQUEMA COMPLETO TRATAMIENTO (TA)</v>
      </c>
      <c r="C131" s="390" t="str">
        <f>+Abr!C131</f>
        <v>NUTRICIÓN</v>
      </c>
      <c r="D131" s="398"/>
      <c r="E131" s="398"/>
      <c r="F131" s="398"/>
      <c r="G131" s="398"/>
      <c r="H131" s="398"/>
      <c r="I131" s="398"/>
      <c r="J131" s="398"/>
      <c r="K131" s="398"/>
      <c r="L131" s="398"/>
      <c r="M131" s="398"/>
      <c r="N131" s="398"/>
      <c r="O131" s="398"/>
      <c r="P131" s="398"/>
      <c r="Q131" s="398"/>
      <c r="R131" s="398"/>
      <c r="S131" s="398"/>
      <c r="T131" s="398"/>
      <c r="U131" s="398"/>
      <c r="V131" s="398"/>
      <c r="W131" s="398"/>
      <c r="X131" s="398"/>
      <c r="Y131" s="398"/>
      <c r="Z131" s="398"/>
      <c r="AA131" s="398"/>
      <c r="AB131" s="398"/>
      <c r="AC131" s="398"/>
      <c r="AD131" s="398"/>
      <c r="AE131" s="398"/>
      <c r="AF131" s="398"/>
      <c r="AG131" s="398"/>
      <c r="AH131" s="398"/>
      <c r="AI131" s="398"/>
      <c r="AJ131" s="398"/>
      <c r="AK131" s="398"/>
      <c r="AL131" s="398"/>
      <c r="AM131" s="398"/>
      <c r="AN131" s="398"/>
      <c r="AO131" s="398"/>
      <c r="AP131" s="398"/>
      <c r="AQ131" s="398"/>
      <c r="AR131" s="398"/>
      <c r="AS131" s="398"/>
      <c r="AT131" s="398"/>
      <c r="AV131" s="395">
        <f t="shared" si="56"/>
        <v>0</v>
      </c>
      <c r="AW131" s="395">
        <f t="shared" si="57"/>
        <v>0</v>
      </c>
      <c r="AX131" s="395">
        <f t="shared" si="58"/>
        <v>0</v>
      </c>
      <c r="AY131" s="395">
        <f t="shared" si="59"/>
        <v>0</v>
      </c>
      <c r="AZ131" s="395">
        <f t="shared" si="60"/>
        <v>0</v>
      </c>
      <c r="BA131" s="395">
        <f t="shared" si="61"/>
        <v>0</v>
      </c>
      <c r="BB131" s="395">
        <f t="shared" si="62"/>
        <v>0</v>
      </c>
      <c r="BC131" s="395">
        <f t="shared" si="63"/>
        <v>0</v>
      </c>
      <c r="BD131" s="396">
        <f t="shared" si="64"/>
        <v>0</v>
      </c>
      <c r="BE131" s="395">
        <f t="shared" si="65"/>
        <v>0</v>
      </c>
      <c r="BF131" s="54"/>
    </row>
    <row r="132" spans="1:58" x14ac:dyDescent="0.25">
      <c r="A132" s="401">
        <f>+Abr!A132</f>
        <v>129</v>
      </c>
      <c r="B132" s="397" t="str">
        <f>+Abr!B132</f>
        <v>PORCENTAJE DE NIÑOS MENORES DE 12 MESES DE EDAD QUE INICIAN SUPLEMENTO DE HIERRO Y OTROS MICRONUTRIENTES.</v>
      </c>
      <c r="C132" s="390" t="str">
        <f>+Abr!C132</f>
        <v>NUTRICIÓN</v>
      </c>
      <c r="D132" s="398"/>
      <c r="E132" s="398"/>
      <c r="F132" s="398"/>
      <c r="G132" s="398"/>
      <c r="H132" s="398"/>
      <c r="I132" s="398"/>
      <c r="J132" s="398"/>
      <c r="K132" s="398"/>
      <c r="L132" s="398"/>
      <c r="M132" s="398"/>
      <c r="N132" s="398"/>
      <c r="O132" s="398"/>
      <c r="P132" s="398"/>
      <c r="Q132" s="398"/>
      <c r="R132" s="398"/>
      <c r="S132" s="398"/>
      <c r="T132" s="398"/>
      <c r="U132" s="398"/>
      <c r="V132" s="398"/>
      <c r="W132" s="398"/>
      <c r="X132" s="398"/>
      <c r="Y132" s="398"/>
      <c r="Z132" s="398"/>
      <c r="AA132" s="398"/>
      <c r="AB132" s="398"/>
      <c r="AC132" s="398"/>
      <c r="AD132" s="398"/>
      <c r="AE132" s="398"/>
      <c r="AF132" s="398"/>
      <c r="AG132" s="398"/>
      <c r="AH132" s="398"/>
      <c r="AI132" s="398"/>
      <c r="AJ132" s="398"/>
      <c r="AK132" s="398"/>
      <c r="AL132" s="398"/>
      <c r="AM132" s="398"/>
      <c r="AN132" s="398"/>
      <c r="AO132" s="398"/>
      <c r="AP132" s="398"/>
      <c r="AQ132" s="398"/>
      <c r="AR132" s="398"/>
      <c r="AS132" s="398"/>
      <c r="AT132" s="398"/>
      <c r="AV132" s="395">
        <f t="shared" ref="AV132:AV134" si="66">SUM(D132)</f>
        <v>0</v>
      </c>
      <c r="AW132" s="395">
        <f t="shared" ref="AW132:AW134" si="67">+SUM(G132:P132)</f>
        <v>0</v>
      </c>
      <c r="AX132" s="395">
        <f t="shared" ref="AX132:AX134" si="68">+SUM(Q132:S132)</f>
        <v>0</v>
      </c>
      <c r="AY132" s="395">
        <f t="shared" ref="AY132:AY134" si="69">+SUM(T132:W132)</f>
        <v>0</v>
      </c>
      <c r="AZ132" s="395">
        <f t="shared" ref="AZ132:AZ134" si="70">+SUM(X132:AC132)</f>
        <v>0</v>
      </c>
      <c r="BA132" s="395">
        <f t="shared" ref="BA132:BA134" si="71">+SUM(AD132:AH132)</f>
        <v>0</v>
      </c>
      <c r="BB132" s="395">
        <f t="shared" ref="BB132:BB134" si="72">+SUM(AJ132:AL132)</f>
        <v>0</v>
      </c>
      <c r="BC132" s="395">
        <f t="shared" ref="BC132:BC134" si="73">+SUM(AM132:AP132)</f>
        <v>0</v>
      </c>
      <c r="BD132" s="396">
        <f t="shared" ref="BD132:BD134" si="74">+SUM(AQ132:AT132)</f>
        <v>0</v>
      </c>
      <c r="BE132" s="395">
        <f t="shared" ref="BE132:BE134" si="75">SUM(AV132:BD132)</f>
        <v>0</v>
      </c>
      <c r="BF132" s="54"/>
    </row>
    <row r="133" spans="1:58" x14ac:dyDescent="0.25">
      <c r="A133" s="401">
        <f>+Abr!A133</f>
        <v>130</v>
      </c>
      <c r="B133" s="397" t="str">
        <f>+Abr!B133</f>
        <v xml:space="preserve">PORCENTAJE DE NIÑOS MENORES DE 12 MESES DE EDAD CON DOSAJE DE HEMOGLOBINA E INICIAN SUPLEMENTACION PREVENTIVA </v>
      </c>
      <c r="C133" s="390" t="str">
        <f>+Abr!C133</f>
        <v>NUTRICIÓN</v>
      </c>
      <c r="D133" s="398"/>
      <c r="E133" s="398"/>
      <c r="F133" s="398"/>
      <c r="G133" s="398"/>
      <c r="H133" s="398"/>
      <c r="I133" s="398"/>
      <c r="J133" s="398"/>
      <c r="K133" s="398"/>
      <c r="L133" s="398"/>
      <c r="M133" s="398"/>
      <c r="N133" s="398"/>
      <c r="O133" s="398"/>
      <c r="P133" s="398"/>
      <c r="Q133" s="398"/>
      <c r="R133" s="398"/>
      <c r="S133" s="398"/>
      <c r="T133" s="398"/>
      <c r="U133" s="398"/>
      <c r="V133" s="398"/>
      <c r="W133" s="398"/>
      <c r="X133" s="398"/>
      <c r="Y133" s="398"/>
      <c r="Z133" s="398"/>
      <c r="AA133" s="398"/>
      <c r="AB133" s="398"/>
      <c r="AC133" s="398"/>
      <c r="AD133" s="398"/>
      <c r="AE133" s="398"/>
      <c r="AF133" s="398"/>
      <c r="AG133" s="398"/>
      <c r="AH133" s="398"/>
      <c r="AI133" s="398"/>
      <c r="AJ133" s="398"/>
      <c r="AK133" s="398"/>
      <c r="AL133" s="398"/>
      <c r="AM133" s="398"/>
      <c r="AN133" s="398"/>
      <c r="AO133" s="398"/>
      <c r="AP133" s="398"/>
      <c r="AQ133" s="398"/>
      <c r="AR133" s="398"/>
      <c r="AS133" s="398"/>
      <c r="AT133" s="398"/>
      <c r="AV133" s="395">
        <f t="shared" si="66"/>
        <v>0</v>
      </c>
      <c r="AW133" s="395">
        <f t="shared" si="67"/>
        <v>0</v>
      </c>
      <c r="AX133" s="395">
        <f t="shared" si="68"/>
        <v>0</v>
      </c>
      <c r="AY133" s="395">
        <f t="shared" si="69"/>
        <v>0</v>
      </c>
      <c r="AZ133" s="395">
        <f t="shared" si="70"/>
        <v>0</v>
      </c>
      <c r="BA133" s="395">
        <f t="shared" si="71"/>
        <v>0</v>
      </c>
      <c r="BB133" s="395">
        <f t="shared" si="72"/>
        <v>0</v>
      </c>
      <c r="BC133" s="395">
        <f t="shared" si="73"/>
        <v>0</v>
      </c>
      <c r="BD133" s="396">
        <f t="shared" si="74"/>
        <v>0</v>
      </c>
      <c r="BE133" s="395">
        <f t="shared" si="75"/>
        <v>0</v>
      </c>
      <c r="BF133" s="54"/>
    </row>
    <row r="134" spans="1:58" x14ac:dyDescent="0.25">
      <c r="A134" s="401">
        <f>+Abr!A134</f>
        <v>131</v>
      </c>
      <c r="B134" s="397" t="str">
        <f>+Abr!B134</f>
        <v>PORCENTAJE DE NIÑOS MENORES DE 12 MESES DE EDAD CON ANEMIA  CON DOSAJE DE HEMOGLOBINA E INICIAN TRATAMIENTO</v>
      </c>
      <c r="C134" s="390" t="str">
        <f>+Abr!C134</f>
        <v>NUTRICIÓN</v>
      </c>
      <c r="D134" s="398"/>
      <c r="E134" s="398"/>
      <c r="F134" s="398"/>
      <c r="G134" s="398"/>
      <c r="H134" s="398"/>
      <c r="I134" s="398"/>
      <c r="J134" s="398"/>
      <c r="K134" s="398"/>
      <c r="L134" s="398"/>
      <c r="M134" s="398"/>
      <c r="N134" s="398"/>
      <c r="O134" s="398"/>
      <c r="P134" s="398"/>
      <c r="Q134" s="398"/>
      <c r="R134" s="398"/>
      <c r="S134" s="398"/>
      <c r="T134" s="398"/>
      <c r="U134" s="398"/>
      <c r="V134" s="398"/>
      <c r="W134" s="398"/>
      <c r="X134" s="398"/>
      <c r="Y134" s="398"/>
      <c r="Z134" s="398"/>
      <c r="AA134" s="398"/>
      <c r="AB134" s="398"/>
      <c r="AC134" s="398"/>
      <c r="AD134" s="398"/>
      <c r="AE134" s="398"/>
      <c r="AF134" s="398"/>
      <c r="AG134" s="398"/>
      <c r="AH134" s="398"/>
      <c r="AI134" s="398"/>
      <c r="AJ134" s="398"/>
      <c r="AK134" s="398"/>
      <c r="AL134" s="398"/>
      <c r="AM134" s="398"/>
      <c r="AN134" s="398"/>
      <c r="AO134" s="398"/>
      <c r="AP134" s="398"/>
      <c r="AQ134" s="398"/>
      <c r="AR134" s="398"/>
      <c r="AS134" s="398"/>
      <c r="AT134" s="398"/>
      <c r="AV134" s="395">
        <f t="shared" si="66"/>
        <v>0</v>
      </c>
      <c r="AW134" s="395">
        <f t="shared" si="67"/>
        <v>0</v>
      </c>
      <c r="AX134" s="395">
        <f t="shared" si="68"/>
        <v>0</v>
      </c>
      <c r="AY134" s="395">
        <f t="shared" si="69"/>
        <v>0</v>
      </c>
      <c r="AZ134" s="395">
        <f t="shared" si="70"/>
        <v>0</v>
      </c>
      <c r="BA134" s="395">
        <f t="shared" si="71"/>
        <v>0</v>
      </c>
      <c r="BB134" s="395">
        <f t="shared" si="72"/>
        <v>0</v>
      </c>
      <c r="BC134" s="395">
        <f t="shared" si="73"/>
        <v>0</v>
      </c>
      <c r="BD134" s="396">
        <f t="shared" si="74"/>
        <v>0</v>
      </c>
      <c r="BE134" s="395">
        <f t="shared" si="75"/>
        <v>0</v>
      </c>
      <c r="BF134" s="54"/>
    </row>
    <row r="135" spans="1:58" x14ac:dyDescent="0.25">
      <c r="A135" s="401">
        <f>+Abr!A135</f>
        <v>132</v>
      </c>
      <c r="B135" s="285" t="str">
        <f>+Abr!B135</f>
        <v>PORCENTAJE DE ATENCION DE PERSONAS MORDIDAS</v>
      </c>
      <c r="C135" s="286" t="str">
        <f>+Abr!C135</f>
        <v>ZOONOSIS</v>
      </c>
      <c r="D135" s="442"/>
      <c r="E135" s="442"/>
      <c r="F135" s="442"/>
      <c r="G135" s="442"/>
      <c r="H135" s="442"/>
      <c r="I135" s="442"/>
      <c r="J135" s="442"/>
      <c r="K135" s="442"/>
      <c r="L135" s="442"/>
      <c r="M135" s="442"/>
      <c r="N135" s="442"/>
      <c r="O135" s="442"/>
      <c r="P135" s="442"/>
      <c r="Q135" s="442"/>
      <c r="R135" s="442"/>
      <c r="S135" s="442"/>
      <c r="T135" s="442"/>
      <c r="U135" s="442"/>
      <c r="V135" s="442"/>
      <c r="W135" s="442"/>
      <c r="X135" s="442"/>
      <c r="Y135" s="442"/>
      <c r="Z135" s="442"/>
      <c r="AA135" s="442"/>
      <c r="AB135" s="442"/>
      <c r="AC135" s="442"/>
      <c r="AD135" s="442"/>
      <c r="AE135" s="442"/>
      <c r="AF135" s="442"/>
      <c r="AG135" s="442"/>
      <c r="AH135" s="442"/>
      <c r="AI135" s="442"/>
      <c r="AJ135" s="442"/>
      <c r="AK135" s="442"/>
      <c r="AL135" s="442"/>
      <c r="AM135" s="442"/>
      <c r="AN135" s="442"/>
      <c r="AO135" s="442"/>
      <c r="AP135" s="442"/>
      <c r="AQ135" s="442"/>
      <c r="AR135" s="442"/>
      <c r="AS135" s="442"/>
      <c r="AT135" s="442"/>
      <c r="AV135" s="440">
        <f t="shared" si="56"/>
        <v>0</v>
      </c>
      <c r="AW135" s="440">
        <f t="shared" si="57"/>
        <v>0</v>
      </c>
      <c r="AX135" s="440">
        <f t="shared" si="58"/>
        <v>0</v>
      </c>
      <c r="AY135" s="440">
        <f t="shared" si="59"/>
        <v>0</v>
      </c>
      <c r="AZ135" s="440">
        <f t="shared" si="60"/>
        <v>0</v>
      </c>
      <c r="BA135" s="440">
        <f t="shared" si="61"/>
        <v>0</v>
      </c>
      <c r="BB135" s="440">
        <f t="shared" si="62"/>
        <v>0</v>
      </c>
      <c r="BC135" s="440">
        <f t="shared" si="63"/>
        <v>0</v>
      </c>
      <c r="BD135" s="441">
        <f t="shared" si="64"/>
        <v>0</v>
      </c>
      <c r="BE135" s="440">
        <f>SUM(AV135:BD135)</f>
        <v>0</v>
      </c>
      <c r="BF135" s="54"/>
    </row>
    <row r="136" spans="1:58" x14ac:dyDescent="0.25">
      <c r="A136" s="401">
        <f>+Abr!A136</f>
        <v>133</v>
      </c>
      <c r="B136" s="285" t="str">
        <f>+Abr!B136</f>
        <v>PORCENTAJE DE PERSONAS MORDIDAS CONTROLADAS</v>
      </c>
      <c r="C136" s="286" t="str">
        <f>+Abr!C136</f>
        <v>ZOONOSIS</v>
      </c>
      <c r="D136" s="442"/>
      <c r="E136" s="442"/>
      <c r="F136" s="442"/>
      <c r="G136" s="442"/>
      <c r="H136" s="442"/>
      <c r="I136" s="442"/>
      <c r="J136" s="442"/>
      <c r="K136" s="442"/>
      <c r="L136" s="442"/>
      <c r="M136" s="442"/>
      <c r="N136" s="442"/>
      <c r="O136" s="442"/>
      <c r="P136" s="442"/>
      <c r="Q136" s="442"/>
      <c r="R136" s="442"/>
      <c r="S136" s="442"/>
      <c r="T136" s="442"/>
      <c r="U136" s="442"/>
      <c r="V136" s="442"/>
      <c r="W136" s="442"/>
      <c r="X136" s="442"/>
      <c r="Y136" s="442"/>
      <c r="Z136" s="442"/>
      <c r="AA136" s="442"/>
      <c r="AB136" s="442"/>
      <c r="AC136" s="442"/>
      <c r="AD136" s="442"/>
      <c r="AE136" s="442"/>
      <c r="AF136" s="442"/>
      <c r="AG136" s="442"/>
      <c r="AH136" s="442"/>
      <c r="AI136" s="442"/>
      <c r="AJ136" s="442"/>
      <c r="AK136" s="442"/>
      <c r="AL136" s="442"/>
      <c r="AM136" s="442"/>
      <c r="AN136" s="442"/>
      <c r="AO136" s="442"/>
      <c r="AP136" s="442"/>
      <c r="AQ136" s="442"/>
      <c r="AR136" s="442"/>
      <c r="AS136" s="442"/>
      <c r="AT136" s="442"/>
      <c r="AV136" s="440">
        <f t="shared" si="56"/>
        <v>0</v>
      </c>
      <c r="AW136" s="440">
        <f t="shared" si="57"/>
        <v>0</v>
      </c>
      <c r="AX136" s="440">
        <f t="shared" si="58"/>
        <v>0</v>
      </c>
      <c r="AY136" s="440">
        <f t="shared" si="59"/>
        <v>0</v>
      </c>
      <c r="AZ136" s="440">
        <f t="shared" si="60"/>
        <v>0</v>
      </c>
      <c r="BA136" s="440">
        <f t="shared" si="61"/>
        <v>0</v>
      </c>
      <c r="BB136" s="440">
        <f t="shared" si="62"/>
        <v>0</v>
      </c>
      <c r="BC136" s="440">
        <f t="shared" si="63"/>
        <v>0</v>
      </c>
      <c r="BD136" s="441">
        <f t="shared" si="64"/>
        <v>0</v>
      </c>
      <c r="BE136" s="440">
        <f t="shared" si="65"/>
        <v>0</v>
      </c>
      <c r="BF136" s="54"/>
    </row>
    <row r="137" spans="1:58" x14ac:dyDescent="0.25">
      <c r="A137" s="401">
        <f>+Abr!A137</f>
        <v>134</v>
      </c>
      <c r="B137" s="285" t="str">
        <f>+Abr!B137</f>
        <v xml:space="preserve">PORCENTAJE DE PERSONAS MORDIDAS QUE INICIAN TRATAMIENTO CON VACUNA ANTIRRABICA </v>
      </c>
      <c r="C137" s="286" t="str">
        <f>+Abr!C137</f>
        <v>ZOONOSIS</v>
      </c>
      <c r="D137" s="442"/>
      <c r="E137" s="442"/>
      <c r="F137" s="442"/>
      <c r="G137" s="442"/>
      <c r="H137" s="442"/>
      <c r="I137" s="442"/>
      <c r="J137" s="442"/>
      <c r="K137" s="442"/>
      <c r="L137" s="442"/>
      <c r="M137" s="442"/>
      <c r="N137" s="442"/>
      <c r="O137" s="442"/>
      <c r="P137" s="442"/>
      <c r="Q137" s="442"/>
      <c r="R137" s="442"/>
      <c r="S137" s="442"/>
      <c r="T137" s="442"/>
      <c r="U137" s="442"/>
      <c r="V137" s="442"/>
      <c r="W137" s="442"/>
      <c r="X137" s="442"/>
      <c r="Y137" s="442"/>
      <c r="Z137" s="442"/>
      <c r="AA137" s="442"/>
      <c r="AB137" s="442"/>
      <c r="AC137" s="442"/>
      <c r="AD137" s="442"/>
      <c r="AE137" s="442"/>
      <c r="AF137" s="442"/>
      <c r="AG137" s="442"/>
      <c r="AH137" s="442"/>
      <c r="AI137" s="442"/>
      <c r="AJ137" s="442"/>
      <c r="AK137" s="442"/>
      <c r="AL137" s="442"/>
      <c r="AM137" s="442"/>
      <c r="AN137" s="442"/>
      <c r="AO137" s="442"/>
      <c r="AP137" s="442"/>
      <c r="AQ137" s="442"/>
      <c r="AR137" s="442"/>
      <c r="AS137" s="442"/>
      <c r="AT137" s="442"/>
      <c r="AV137" s="440">
        <f t="shared" si="56"/>
        <v>0</v>
      </c>
      <c r="AW137" s="440">
        <f t="shared" si="57"/>
        <v>0</v>
      </c>
      <c r="AX137" s="440">
        <f t="shared" si="58"/>
        <v>0</v>
      </c>
      <c r="AY137" s="440">
        <f t="shared" si="59"/>
        <v>0</v>
      </c>
      <c r="AZ137" s="440">
        <f t="shared" si="60"/>
        <v>0</v>
      </c>
      <c r="BA137" s="440">
        <f t="shared" si="61"/>
        <v>0</v>
      </c>
      <c r="BB137" s="440">
        <f t="shared" si="62"/>
        <v>0</v>
      </c>
      <c r="BC137" s="440">
        <f t="shared" si="63"/>
        <v>0</v>
      </c>
      <c r="BD137" s="441">
        <f t="shared" si="64"/>
        <v>0</v>
      </c>
      <c r="BE137" s="440">
        <f t="shared" si="65"/>
        <v>0</v>
      </c>
      <c r="BF137" s="54"/>
    </row>
    <row r="138" spans="1:58" x14ac:dyDescent="0.25">
      <c r="A138" s="401">
        <f>+Abr!A138</f>
        <v>135</v>
      </c>
      <c r="B138" s="285" t="str">
        <f>+Abr!B138</f>
        <v>PORCENTAJE DE MUESTRAS CANINAS REMITIDAS AL LABORATORIO</v>
      </c>
      <c r="C138" s="286" t="str">
        <f>+Abr!C138</f>
        <v>ZOONOSIS</v>
      </c>
      <c r="D138" s="442"/>
      <c r="E138" s="442"/>
      <c r="F138" s="442"/>
      <c r="G138" s="442"/>
      <c r="H138" s="442"/>
      <c r="I138" s="442"/>
      <c r="J138" s="442"/>
      <c r="K138" s="442"/>
      <c r="L138" s="442"/>
      <c r="M138" s="442"/>
      <c r="N138" s="442"/>
      <c r="O138" s="442"/>
      <c r="P138" s="442"/>
      <c r="Q138" s="442"/>
      <c r="R138" s="442"/>
      <c r="S138" s="442"/>
      <c r="T138" s="442"/>
      <c r="U138" s="442"/>
      <c r="V138" s="442"/>
      <c r="W138" s="442"/>
      <c r="X138" s="442"/>
      <c r="Y138" s="442"/>
      <c r="Z138" s="442"/>
      <c r="AA138" s="442"/>
      <c r="AB138" s="442"/>
      <c r="AC138" s="442"/>
      <c r="AD138" s="442"/>
      <c r="AE138" s="442"/>
      <c r="AF138" s="442"/>
      <c r="AG138" s="442"/>
      <c r="AH138" s="442"/>
      <c r="AI138" s="442"/>
      <c r="AJ138" s="442"/>
      <c r="AK138" s="442"/>
      <c r="AL138" s="442"/>
      <c r="AM138" s="442"/>
      <c r="AN138" s="442"/>
      <c r="AO138" s="442"/>
      <c r="AP138" s="442"/>
      <c r="AQ138" s="442"/>
      <c r="AR138" s="442"/>
      <c r="AS138" s="442"/>
      <c r="AT138" s="442"/>
      <c r="AV138" s="440">
        <f t="shared" si="56"/>
        <v>0</v>
      </c>
      <c r="AW138" s="440">
        <f t="shared" si="57"/>
        <v>0</v>
      </c>
      <c r="AX138" s="440">
        <f t="shared" si="58"/>
        <v>0</v>
      </c>
      <c r="AY138" s="440">
        <f t="shared" si="59"/>
        <v>0</v>
      </c>
      <c r="AZ138" s="440">
        <f t="shared" si="60"/>
        <v>0</v>
      </c>
      <c r="BA138" s="440">
        <f t="shared" si="61"/>
        <v>0</v>
      </c>
      <c r="BB138" s="440">
        <f t="shared" si="62"/>
        <v>0</v>
      </c>
      <c r="BC138" s="440">
        <f t="shared" si="63"/>
        <v>0</v>
      </c>
      <c r="BD138" s="441">
        <f t="shared" si="64"/>
        <v>0</v>
      </c>
      <c r="BE138" s="440">
        <f t="shared" si="65"/>
        <v>0</v>
      </c>
      <c r="BF138" s="54"/>
    </row>
    <row r="139" spans="1:58" x14ac:dyDescent="0.25">
      <c r="A139" s="401">
        <f>+Abr!A139</f>
        <v>136</v>
      </c>
      <c r="B139" s="285" t="str">
        <f>+Abr!B139</f>
        <v>PORCENTAJE DE CANES VACUNADOS</v>
      </c>
      <c r="C139" s="286" t="str">
        <f>+Abr!C139</f>
        <v>ZOONOSIS</v>
      </c>
      <c r="D139" s="442"/>
      <c r="E139" s="442"/>
      <c r="F139" s="442"/>
      <c r="G139" s="442"/>
      <c r="H139" s="442"/>
      <c r="I139" s="442"/>
      <c r="J139" s="442"/>
      <c r="K139" s="442"/>
      <c r="L139" s="442"/>
      <c r="M139" s="442"/>
      <c r="N139" s="442"/>
      <c r="O139" s="442"/>
      <c r="P139" s="442"/>
      <c r="Q139" s="442"/>
      <c r="R139" s="442"/>
      <c r="S139" s="442"/>
      <c r="T139" s="442"/>
      <c r="U139" s="442"/>
      <c r="V139" s="442"/>
      <c r="W139" s="442"/>
      <c r="X139" s="442"/>
      <c r="Y139" s="442"/>
      <c r="Z139" s="442"/>
      <c r="AA139" s="442"/>
      <c r="AB139" s="442"/>
      <c r="AC139" s="442"/>
      <c r="AD139" s="442"/>
      <c r="AE139" s="442"/>
      <c r="AF139" s="442"/>
      <c r="AG139" s="442"/>
      <c r="AH139" s="442"/>
      <c r="AI139" s="442"/>
      <c r="AJ139" s="442"/>
      <c r="AK139" s="442"/>
      <c r="AL139" s="442"/>
      <c r="AM139" s="442"/>
      <c r="AN139" s="442"/>
      <c r="AO139" s="442"/>
      <c r="AP139" s="442"/>
      <c r="AQ139" s="442"/>
      <c r="AR139" s="442"/>
      <c r="AS139" s="442"/>
      <c r="AT139" s="442"/>
      <c r="AV139" s="440">
        <f t="shared" si="56"/>
        <v>0</v>
      </c>
      <c r="AW139" s="440">
        <f t="shared" si="57"/>
        <v>0</v>
      </c>
      <c r="AX139" s="440">
        <f t="shared" si="58"/>
        <v>0</v>
      </c>
      <c r="AY139" s="440">
        <f t="shared" si="59"/>
        <v>0</v>
      </c>
      <c r="AZ139" s="440">
        <f t="shared" si="60"/>
        <v>0</v>
      </c>
      <c r="BA139" s="440">
        <f t="shared" si="61"/>
        <v>0</v>
      </c>
      <c r="BB139" s="440">
        <f t="shared" si="62"/>
        <v>0</v>
      </c>
      <c r="BC139" s="440">
        <f t="shared" si="63"/>
        <v>0</v>
      </c>
      <c r="BD139" s="441">
        <f t="shared" si="64"/>
        <v>0</v>
      </c>
      <c r="BE139" s="440">
        <f t="shared" si="65"/>
        <v>0</v>
      </c>
      <c r="BF139" s="54"/>
    </row>
    <row r="140" spans="1:58" x14ac:dyDescent="0.25">
      <c r="A140" s="401">
        <f>+Abr!A140</f>
        <v>137</v>
      </c>
      <c r="B140" s="285" t="str">
        <f>+Abr!B140</f>
        <v>PORCENTAJE DE MUESTRAS POSITIVAS DE MURCIELAGOS HEMATOFAGOS</v>
      </c>
      <c r="C140" s="286" t="str">
        <f>+Abr!C140</f>
        <v>ZOONOSIS</v>
      </c>
      <c r="D140" s="442"/>
      <c r="E140" s="442"/>
      <c r="F140" s="442"/>
      <c r="G140" s="442"/>
      <c r="H140" s="442"/>
      <c r="I140" s="442"/>
      <c r="J140" s="442"/>
      <c r="K140" s="442"/>
      <c r="L140" s="442"/>
      <c r="M140" s="442"/>
      <c r="N140" s="442"/>
      <c r="O140" s="442"/>
      <c r="P140" s="442"/>
      <c r="Q140" s="442"/>
      <c r="R140" s="442"/>
      <c r="S140" s="442"/>
      <c r="T140" s="442"/>
      <c r="U140" s="442"/>
      <c r="V140" s="442"/>
      <c r="W140" s="442"/>
      <c r="X140" s="442"/>
      <c r="Y140" s="442"/>
      <c r="Z140" s="442"/>
      <c r="AA140" s="442"/>
      <c r="AB140" s="442"/>
      <c r="AC140" s="442"/>
      <c r="AD140" s="442"/>
      <c r="AE140" s="442"/>
      <c r="AF140" s="442"/>
      <c r="AG140" s="442"/>
      <c r="AH140" s="442"/>
      <c r="AI140" s="442"/>
      <c r="AJ140" s="442"/>
      <c r="AK140" s="442"/>
      <c r="AL140" s="442"/>
      <c r="AM140" s="442"/>
      <c r="AN140" s="442"/>
      <c r="AO140" s="442"/>
      <c r="AP140" s="442"/>
      <c r="AQ140" s="442"/>
      <c r="AR140" s="442"/>
      <c r="AS140" s="442"/>
      <c r="AT140" s="442"/>
      <c r="AV140" s="440">
        <f t="shared" si="56"/>
        <v>0</v>
      </c>
      <c r="AW140" s="440">
        <f t="shared" si="57"/>
        <v>0</v>
      </c>
      <c r="AX140" s="440">
        <f t="shared" si="58"/>
        <v>0</v>
      </c>
      <c r="AY140" s="440">
        <f t="shared" si="59"/>
        <v>0</v>
      </c>
      <c r="AZ140" s="440">
        <f t="shared" si="60"/>
        <v>0</v>
      </c>
      <c r="BA140" s="440">
        <f t="shared" si="61"/>
        <v>0</v>
      </c>
      <c r="BB140" s="440">
        <f t="shared" si="62"/>
        <v>0</v>
      </c>
      <c r="BC140" s="440">
        <f t="shared" si="63"/>
        <v>0</v>
      </c>
      <c r="BD140" s="441">
        <f t="shared" si="64"/>
        <v>0</v>
      </c>
      <c r="BE140" s="440">
        <f t="shared" si="65"/>
        <v>0</v>
      </c>
      <c r="BF140" s="54"/>
    </row>
    <row r="141" spans="1:58" x14ac:dyDescent="0.25">
      <c r="A141" s="401">
        <f>+Abr!A141</f>
        <v>138</v>
      </c>
      <c r="B141" s="285" t="str">
        <f>+Abr!B141</f>
        <v>PORCENTAJE DE ANIMAL MORDEDOR CONTROLADO</v>
      </c>
      <c r="C141" s="286" t="str">
        <f>+Abr!C141</f>
        <v>ZOONOSIS</v>
      </c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  <c r="Q141" s="442"/>
      <c r="R141" s="442"/>
      <c r="S141" s="442"/>
      <c r="T141" s="442"/>
      <c r="U141" s="442"/>
      <c r="V141" s="442"/>
      <c r="W141" s="442"/>
      <c r="X141" s="442"/>
      <c r="Y141" s="442"/>
      <c r="Z141" s="442"/>
      <c r="AA141" s="442"/>
      <c r="AB141" s="442"/>
      <c r="AC141" s="442"/>
      <c r="AD141" s="442"/>
      <c r="AE141" s="442"/>
      <c r="AF141" s="442"/>
      <c r="AG141" s="442"/>
      <c r="AH141" s="442"/>
      <c r="AI141" s="442"/>
      <c r="AJ141" s="442"/>
      <c r="AK141" s="442"/>
      <c r="AL141" s="442"/>
      <c r="AM141" s="442"/>
      <c r="AN141" s="442"/>
      <c r="AO141" s="442"/>
      <c r="AP141" s="442"/>
      <c r="AQ141" s="442"/>
      <c r="AR141" s="442"/>
      <c r="AS141" s="442"/>
      <c r="AT141" s="442"/>
      <c r="AV141" s="440">
        <f t="shared" si="56"/>
        <v>0</v>
      </c>
      <c r="AW141" s="440">
        <f t="shared" si="57"/>
        <v>0</v>
      </c>
      <c r="AX141" s="440">
        <f t="shared" si="58"/>
        <v>0</v>
      </c>
      <c r="AY141" s="440">
        <f t="shared" si="59"/>
        <v>0</v>
      </c>
      <c r="AZ141" s="440">
        <f t="shared" si="60"/>
        <v>0</v>
      </c>
      <c r="BA141" s="440">
        <f t="shared" si="61"/>
        <v>0</v>
      </c>
      <c r="BB141" s="440">
        <f t="shared" si="62"/>
        <v>0</v>
      </c>
      <c r="BC141" s="440">
        <f t="shared" si="63"/>
        <v>0</v>
      </c>
      <c r="BD141" s="441">
        <f t="shared" si="64"/>
        <v>0</v>
      </c>
      <c r="BE141" s="440">
        <f t="shared" si="65"/>
        <v>0</v>
      </c>
      <c r="BF141" s="54"/>
    </row>
    <row r="142" spans="1:58" x14ac:dyDescent="0.25">
      <c r="A142" s="401">
        <f>+Abr!A142</f>
        <v>139</v>
      </c>
      <c r="B142" s="285" t="str">
        <f>+Abr!B142</f>
        <v>PORCENTAJE DE CASOS DE RABIA CANINA</v>
      </c>
      <c r="C142" s="286" t="str">
        <f>+Abr!C142</f>
        <v>ZOONOSIS</v>
      </c>
      <c r="D142" s="442"/>
      <c r="E142" s="442"/>
      <c r="F142" s="442"/>
      <c r="G142" s="442"/>
      <c r="H142" s="442"/>
      <c r="I142" s="442"/>
      <c r="J142" s="442"/>
      <c r="K142" s="442"/>
      <c r="L142" s="442"/>
      <c r="M142" s="442"/>
      <c r="N142" s="442"/>
      <c r="O142" s="442"/>
      <c r="P142" s="442"/>
      <c r="Q142" s="442"/>
      <c r="R142" s="442"/>
      <c r="S142" s="442"/>
      <c r="T142" s="442"/>
      <c r="U142" s="442"/>
      <c r="V142" s="442"/>
      <c r="W142" s="442"/>
      <c r="X142" s="442"/>
      <c r="Y142" s="442"/>
      <c r="Z142" s="442"/>
      <c r="AA142" s="442"/>
      <c r="AB142" s="442"/>
      <c r="AC142" s="442"/>
      <c r="AD142" s="442"/>
      <c r="AE142" s="442"/>
      <c r="AF142" s="442"/>
      <c r="AG142" s="442"/>
      <c r="AH142" s="442"/>
      <c r="AI142" s="442"/>
      <c r="AJ142" s="442"/>
      <c r="AK142" s="442"/>
      <c r="AL142" s="442"/>
      <c r="AM142" s="442"/>
      <c r="AN142" s="442"/>
      <c r="AO142" s="442"/>
      <c r="AP142" s="442"/>
      <c r="AQ142" s="442"/>
      <c r="AR142" s="442"/>
      <c r="AS142" s="442"/>
      <c r="AT142" s="442"/>
      <c r="AV142" s="440">
        <f t="shared" si="56"/>
        <v>0</v>
      </c>
      <c r="AW142" s="440">
        <f t="shared" si="57"/>
        <v>0</v>
      </c>
      <c r="AX142" s="440">
        <f t="shared" si="58"/>
        <v>0</v>
      </c>
      <c r="AY142" s="440">
        <f t="shared" si="59"/>
        <v>0</v>
      </c>
      <c r="AZ142" s="440">
        <f t="shared" si="60"/>
        <v>0</v>
      </c>
      <c r="BA142" s="440">
        <f t="shared" si="61"/>
        <v>0</v>
      </c>
      <c r="BB142" s="440">
        <f t="shared" si="62"/>
        <v>0</v>
      </c>
      <c r="BC142" s="440">
        <f t="shared" si="63"/>
        <v>0</v>
      </c>
      <c r="BD142" s="441">
        <f t="shared" si="64"/>
        <v>0</v>
      </c>
      <c r="BE142" s="440">
        <f t="shared" si="65"/>
        <v>0</v>
      </c>
      <c r="BF142" s="54"/>
    </row>
  </sheetData>
  <sheetProtection selectLockedCells="1"/>
  <autoFilter ref="A3:BR142" xr:uid="{00000000-0001-0000-0600-000000000000}"/>
  <conditionalFormatting sqref="A3:AT3">
    <cfRule type="expression" dxfId="9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R142"/>
  <sheetViews>
    <sheetView showGridLines="0" zoomScale="80" zoomScaleNormal="80" workbookViewId="0">
      <pane xSplit="3" ySplit="3" topLeftCell="D4" activePane="bottomRight" state="frozen"/>
      <selection activeCell="E15" sqref="E15"/>
      <selection pane="topRight" activeCell="E15" sqref="E15"/>
      <selection pane="bottomLeft" activeCell="E15" sqref="E15"/>
      <selection pane="bottomRight" activeCell="E15" sqref="E15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4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0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403" t="s">
        <v>58</v>
      </c>
      <c r="C3" s="42" t="s">
        <v>0</v>
      </c>
      <c r="D3" s="41" t="s">
        <v>18</v>
      </c>
      <c r="E3" s="41" t="s">
        <v>90</v>
      </c>
      <c r="F3" s="41" t="s">
        <v>736</v>
      </c>
      <c r="G3" s="41" t="s">
        <v>19</v>
      </c>
      <c r="H3" s="41" t="s">
        <v>20</v>
      </c>
      <c r="I3" s="41" t="s">
        <v>21</v>
      </c>
      <c r="J3" s="41" t="s">
        <v>22</v>
      </c>
      <c r="K3" s="41" t="s">
        <v>23</v>
      </c>
      <c r="L3" s="41" t="s">
        <v>24</v>
      </c>
      <c r="M3" s="41" t="s">
        <v>25</v>
      </c>
      <c r="N3" s="41" t="s">
        <v>26</v>
      </c>
      <c r="O3" s="41" t="s">
        <v>72</v>
      </c>
      <c r="P3" s="41" t="s">
        <v>91</v>
      </c>
      <c r="Q3" s="41" t="s">
        <v>31</v>
      </c>
      <c r="R3" s="41" t="s">
        <v>32</v>
      </c>
      <c r="S3" s="41" t="s">
        <v>33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44</v>
      </c>
      <c r="AB3" s="41" t="s">
        <v>45</v>
      </c>
      <c r="AC3" s="41" t="s">
        <v>46</v>
      </c>
      <c r="AD3" s="41" t="s">
        <v>47</v>
      </c>
      <c r="AE3" s="41" t="s">
        <v>48</v>
      </c>
      <c r="AF3" s="41" t="s">
        <v>49</v>
      </c>
      <c r="AG3" s="41" t="s">
        <v>50</v>
      </c>
      <c r="AH3" s="41" t="s">
        <v>51</v>
      </c>
      <c r="AI3" s="41" t="s">
        <v>770</v>
      </c>
      <c r="AJ3" s="41" t="s">
        <v>34</v>
      </c>
      <c r="AK3" s="41" t="s">
        <v>35</v>
      </c>
      <c r="AL3" s="41" t="s">
        <v>36</v>
      </c>
      <c r="AM3" s="41" t="s">
        <v>27</v>
      </c>
      <c r="AN3" s="41" t="s">
        <v>28</v>
      </c>
      <c r="AO3" s="41" t="s">
        <v>29</v>
      </c>
      <c r="AP3" s="41" t="s">
        <v>30</v>
      </c>
      <c r="AQ3" s="41" t="s">
        <v>3</v>
      </c>
      <c r="AR3" s="41" t="s">
        <v>4</v>
      </c>
      <c r="AS3" s="41" t="s">
        <v>5</v>
      </c>
      <c r="AT3" s="41" t="s">
        <v>17</v>
      </c>
      <c r="AU3"/>
      <c r="AV3" s="39" t="str">
        <f>Config!D16</f>
        <v>HOSPITAL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401">
        <f>+Abr!A4</f>
        <v>1</v>
      </c>
      <c r="B4" s="427" t="str">
        <f>+Abr!B4</f>
        <v>CASOS NUEVOS DE LEISHMANIASIS</v>
      </c>
      <c r="C4" s="428" t="str">
        <f>+Abr!C4</f>
        <v xml:space="preserve">METAXENICAS </v>
      </c>
      <c r="D4" s="429"/>
      <c r="E4" s="429"/>
      <c r="F4" s="429"/>
      <c r="G4" s="429"/>
      <c r="H4" s="429"/>
      <c r="I4" s="429"/>
      <c r="J4" s="429"/>
      <c r="K4" s="429"/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429"/>
      <c r="W4" s="429"/>
      <c r="X4" s="429"/>
      <c r="Y4" s="429"/>
      <c r="Z4" s="429"/>
      <c r="AA4" s="429"/>
      <c r="AB4" s="429"/>
      <c r="AC4" s="429"/>
      <c r="AD4" s="429"/>
      <c r="AE4" s="429"/>
      <c r="AF4" s="429"/>
      <c r="AG4" s="429"/>
      <c r="AH4" s="429"/>
      <c r="AI4" s="429"/>
      <c r="AJ4" s="429"/>
      <c r="AK4" s="429"/>
      <c r="AL4" s="429"/>
      <c r="AM4" s="429"/>
      <c r="AN4" s="429"/>
      <c r="AO4" s="429"/>
      <c r="AP4" s="429"/>
      <c r="AQ4" s="429"/>
      <c r="AR4" s="429"/>
      <c r="AS4" s="429"/>
      <c r="AT4" s="429"/>
      <c r="AV4" s="37">
        <f>SUM(D4)</f>
        <v>0</v>
      </c>
      <c r="AW4" s="37">
        <f>+SUM(G4:P4)</f>
        <v>0</v>
      </c>
      <c r="AX4" s="37">
        <f>+SUM(Q4:S4)</f>
        <v>0</v>
      </c>
      <c r="AY4" s="37">
        <f t="shared" ref="AY4:AY91" si="0">+SUM(T4:W4)</f>
        <v>0</v>
      </c>
      <c r="AZ4" s="37">
        <f t="shared" ref="AZ4:AZ91" si="1">+SUM(X4:AC4)</f>
        <v>0</v>
      </c>
      <c r="BA4" s="37">
        <f t="shared" ref="BA4:BA91" si="2">+SUM(AD4:AH4)</f>
        <v>0</v>
      </c>
      <c r="BB4" s="37">
        <f t="shared" ref="BB4:BB91" si="3">+SUM(AJ4:AL4)</f>
        <v>0</v>
      </c>
      <c r="BC4" s="37">
        <f t="shared" ref="BC4:BC91" si="4">+SUM(AM4:AP4)</f>
        <v>0</v>
      </c>
      <c r="BD4" s="38">
        <f t="shared" ref="BD4:BD91" si="5">+SUM(AQ4:AT4)</f>
        <v>0</v>
      </c>
      <c r="BE4" s="37">
        <f>SUM(AV4:BD4)</f>
        <v>0</v>
      </c>
    </row>
    <row r="5" spans="1:70" x14ac:dyDescent="0.25">
      <c r="A5" s="401">
        <f>+Abr!A5</f>
        <v>2</v>
      </c>
      <c r="B5" s="427" t="str">
        <f>+Abr!B5</f>
        <v>CASOS DE LEISHMANIASIS CON TRATAMIENTO COMPLETO</v>
      </c>
      <c r="C5" s="428" t="str">
        <f>+Abr!C5</f>
        <v xml:space="preserve">METAXENICAS </v>
      </c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29"/>
      <c r="Q5" s="429"/>
      <c r="R5" s="429"/>
      <c r="S5" s="429"/>
      <c r="T5" s="429"/>
      <c r="U5" s="429"/>
      <c r="V5" s="429"/>
      <c r="W5" s="429"/>
      <c r="X5" s="429"/>
      <c r="Y5" s="429"/>
      <c r="Z5" s="429"/>
      <c r="AA5" s="429"/>
      <c r="AB5" s="429"/>
      <c r="AC5" s="429"/>
      <c r="AD5" s="429"/>
      <c r="AE5" s="429"/>
      <c r="AF5" s="429"/>
      <c r="AG5" s="429"/>
      <c r="AH5" s="429"/>
      <c r="AI5" s="429"/>
      <c r="AJ5" s="429"/>
      <c r="AK5" s="429"/>
      <c r="AL5" s="429"/>
      <c r="AM5" s="429"/>
      <c r="AN5" s="429"/>
      <c r="AO5" s="429"/>
      <c r="AP5" s="429"/>
      <c r="AQ5" s="429"/>
      <c r="AR5" s="429"/>
      <c r="AS5" s="429"/>
      <c r="AT5" s="429"/>
      <c r="AV5" s="37">
        <f t="shared" ref="AV5:AV31" si="6">SUM(D5)</f>
        <v>0</v>
      </c>
      <c r="AW5" s="37">
        <f t="shared" ref="AW5:AW31" si="7">+SUM(G5:P5)</f>
        <v>0</v>
      </c>
      <c r="AX5" s="37">
        <f t="shared" ref="AX5:AX31" si="8">+SUM(Q5:S5)</f>
        <v>0</v>
      </c>
      <c r="AY5" s="37">
        <f t="shared" ref="AY5:AY31" si="9">+SUM(T5:W5)</f>
        <v>0</v>
      </c>
      <c r="AZ5" s="37">
        <f t="shared" ref="AZ5:AZ31" si="10">+SUM(X5:AC5)</f>
        <v>0</v>
      </c>
      <c r="BA5" s="37">
        <f t="shared" ref="BA5:BA31" si="11">+SUM(AD5:AH5)</f>
        <v>0</v>
      </c>
      <c r="BB5" s="37">
        <f t="shared" ref="BB5:BB31" si="12">+SUM(AJ5:AL5)</f>
        <v>0</v>
      </c>
      <c r="BC5" s="37">
        <f t="shared" ref="BC5:BC31" si="13">+SUM(AM5:AP5)</f>
        <v>0</v>
      </c>
      <c r="BD5" s="38">
        <f t="shared" ref="BD5:BD31" si="14">+SUM(AQ5:AT5)</f>
        <v>0</v>
      </c>
      <c r="BE5" s="37">
        <f t="shared" ref="BE5:BE31" si="15">SUM(AV5:BD5)</f>
        <v>0</v>
      </c>
    </row>
    <row r="6" spans="1:70" ht="30" x14ac:dyDescent="0.25">
      <c r="A6" s="401">
        <f>+Abr!A6</f>
        <v>3</v>
      </c>
      <c r="B6" s="427" t="str">
        <f>+Abr!B6</f>
        <v>VIVIENDA VIGILANCIA DE AEDES AEGYPTI, VECTOR DEL DENGUE Y LA FIEBRE AMARILLA (ENCUESTA ENTOMOLOGICA)</v>
      </c>
      <c r="C6" s="428" t="str">
        <f>+Abr!C6</f>
        <v xml:space="preserve">METAXENICAS </v>
      </c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V6" s="37">
        <f t="shared" si="6"/>
        <v>0</v>
      </c>
      <c r="AW6" s="37">
        <f t="shared" si="7"/>
        <v>0</v>
      </c>
      <c r="AX6" s="37">
        <f t="shared" si="8"/>
        <v>0</v>
      </c>
      <c r="AY6" s="37">
        <f t="shared" si="9"/>
        <v>0</v>
      </c>
      <c r="AZ6" s="37">
        <f t="shared" si="10"/>
        <v>0</v>
      </c>
      <c r="BA6" s="37">
        <f t="shared" si="11"/>
        <v>0</v>
      </c>
      <c r="BB6" s="37">
        <f t="shared" si="12"/>
        <v>0</v>
      </c>
      <c r="BC6" s="37">
        <f t="shared" si="13"/>
        <v>0</v>
      </c>
      <c r="BD6" s="38">
        <f t="shared" si="14"/>
        <v>0</v>
      </c>
      <c r="BE6" s="37">
        <f t="shared" si="15"/>
        <v>0</v>
      </c>
    </row>
    <row r="7" spans="1:70" x14ac:dyDescent="0.25">
      <c r="A7" s="401">
        <f>+Abr!A7</f>
        <v>4</v>
      </c>
      <c r="B7" s="427" t="str">
        <f>+Abr!B7</f>
        <v>VIVIENDAS PROTEGIDAS CON  CONTROL FOCAL DEL VECTOR DEL DENGUE EN LOCALIDADES PRIORIZADAS</v>
      </c>
      <c r="C7" s="428" t="str">
        <f>+Abr!C7</f>
        <v xml:space="preserve">METAXENICAS </v>
      </c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429"/>
      <c r="AI7" s="429"/>
      <c r="AJ7" s="429"/>
      <c r="AK7" s="429"/>
      <c r="AL7" s="429"/>
      <c r="AM7" s="429"/>
      <c r="AN7" s="429"/>
      <c r="AO7" s="429"/>
      <c r="AP7" s="429"/>
      <c r="AQ7" s="429"/>
      <c r="AR7" s="429"/>
      <c r="AS7" s="429"/>
      <c r="AT7" s="429"/>
      <c r="AV7" s="37">
        <f t="shared" si="6"/>
        <v>0</v>
      </c>
      <c r="AW7" s="37">
        <f t="shared" si="7"/>
        <v>0</v>
      </c>
      <c r="AX7" s="37">
        <f t="shared" si="8"/>
        <v>0</v>
      </c>
      <c r="AY7" s="37">
        <f t="shared" si="9"/>
        <v>0</v>
      </c>
      <c r="AZ7" s="37">
        <f t="shared" si="10"/>
        <v>0</v>
      </c>
      <c r="BA7" s="37">
        <f t="shared" si="11"/>
        <v>0</v>
      </c>
      <c r="BB7" s="37">
        <f t="shared" si="12"/>
        <v>0</v>
      </c>
      <c r="BC7" s="37">
        <f t="shared" si="13"/>
        <v>0</v>
      </c>
      <c r="BD7" s="38">
        <f t="shared" si="14"/>
        <v>0</v>
      </c>
      <c r="BE7" s="37">
        <f t="shared" si="15"/>
        <v>0</v>
      </c>
    </row>
    <row r="8" spans="1:70" x14ac:dyDescent="0.25">
      <c r="A8" s="401">
        <f>+Abr!A8</f>
        <v>5</v>
      </c>
      <c r="B8" s="427" t="s">
        <v>776</v>
      </c>
      <c r="C8" s="428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429"/>
      <c r="AI8" s="429"/>
      <c r="AJ8" s="429"/>
      <c r="AK8" s="429"/>
      <c r="AL8" s="429"/>
      <c r="AM8" s="429"/>
      <c r="AN8" s="429"/>
      <c r="AO8" s="429"/>
      <c r="AP8" s="429"/>
      <c r="AQ8" s="429"/>
      <c r="AR8" s="429"/>
      <c r="AS8" s="429"/>
      <c r="AT8" s="429"/>
      <c r="AV8" s="37"/>
      <c r="AW8" s="37"/>
      <c r="AX8" s="37"/>
      <c r="AY8" s="37"/>
      <c r="AZ8" s="37"/>
      <c r="BA8" s="37"/>
      <c r="BB8" s="37"/>
      <c r="BC8" s="37"/>
      <c r="BD8" s="38"/>
      <c r="BE8" s="37"/>
    </row>
    <row r="9" spans="1:70" x14ac:dyDescent="0.25">
      <c r="A9" s="401">
        <f>+Abr!A9</f>
        <v>6</v>
      </c>
      <c r="B9" s="427" t="str">
        <f>+Abr!B9</f>
        <v xml:space="preserve">ATENCIONES 15 A MAS </v>
      </c>
      <c r="C9" s="428" t="str">
        <f>+Abr!C9</f>
        <v>TBC</v>
      </c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  <c r="AB9" s="429"/>
      <c r="AC9" s="429"/>
      <c r="AD9" s="429"/>
      <c r="AE9" s="429"/>
      <c r="AF9" s="429"/>
      <c r="AG9" s="429"/>
      <c r="AH9" s="429"/>
      <c r="AI9" s="429"/>
      <c r="AJ9" s="429"/>
      <c r="AK9" s="429"/>
      <c r="AL9" s="429"/>
      <c r="AM9" s="429"/>
      <c r="AN9" s="429"/>
      <c r="AO9" s="429"/>
      <c r="AP9" s="429"/>
      <c r="AQ9" s="429"/>
      <c r="AR9" s="429"/>
      <c r="AS9" s="429"/>
      <c r="AT9" s="429"/>
      <c r="AV9" s="37">
        <f t="shared" si="6"/>
        <v>0</v>
      </c>
      <c r="AW9" s="37">
        <f t="shared" si="7"/>
        <v>0</v>
      </c>
      <c r="AX9" s="37">
        <f t="shared" si="8"/>
        <v>0</v>
      </c>
      <c r="AY9" s="37">
        <f t="shared" si="9"/>
        <v>0</v>
      </c>
      <c r="AZ9" s="37">
        <f t="shared" si="10"/>
        <v>0</v>
      </c>
      <c r="BA9" s="37">
        <f t="shared" si="11"/>
        <v>0</v>
      </c>
      <c r="BB9" s="37">
        <f t="shared" si="12"/>
        <v>0</v>
      </c>
      <c r="BC9" s="37">
        <f t="shared" si="13"/>
        <v>0</v>
      </c>
      <c r="BD9" s="38">
        <f t="shared" si="14"/>
        <v>0</v>
      </c>
      <c r="BE9" s="37">
        <f t="shared" si="15"/>
        <v>0</v>
      </c>
    </row>
    <row r="10" spans="1:70" x14ac:dyDescent="0.25">
      <c r="A10" s="401">
        <f>+Abr!A10</f>
        <v>7</v>
      </c>
      <c r="B10" s="427" t="str">
        <f>+Abr!B10</f>
        <v>SINTOMATICOS RESPIRATORIOS IDENTIFICADOS</v>
      </c>
      <c r="C10" s="428" t="str">
        <f>+Abr!C10</f>
        <v>TBC</v>
      </c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29"/>
      <c r="AM10" s="429"/>
      <c r="AN10" s="429"/>
      <c r="AO10" s="429"/>
      <c r="AP10" s="429"/>
      <c r="AQ10" s="429"/>
      <c r="AR10" s="429"/>
      <c r="AS10" s="429"/>
      <c r="AT10" s="429"/>
      <c r="AV10" s="37">
        <f t="shared" si="6"/>
        <v>0</v>
      </c>
      <c r="AW10" s="37">
        <f t="shared" si="7"/>
        <v>0</v>
      </c>
      <c r="AX10" s="37">
        <f t="shared" si="8"/>
        <v>0</v>
      </c>
      <c r="AY10" s="37">
        <f t="shared" si="9"/>
        <v>0</v>
      </c>
      <c r="AZ10" s="37">
        <f t="shared" si="10"/>
        <v>0</v>
      </c>
      <c r="BA10" s="37">
        <f t="shared" si="11"/>
        <v>0</v>
      </c>
      <c r="BB10" s="37">
        <f t="shared" si="12"/>
        <v>0</v>
      </c>
      <c r="BC10" s="37">
        <f t="shared" si="13"/>
        <v>0</v>
      </c>
      <c r="BD10" s="38">
        <f t="shared" si="14"/>
        <v>0</v>
      </c>
      <c r="BE10" s="37">
        <f t="shared" si="15"/>
        <v>0</v>
      </c>
    </row>
    <row r="11" spans="1:70" x14ac:dyDescent="0.25">
      <c r="A11" s="401">
        <f>+Abr!A11</f>
        <v>8</v>
      </c>
      <c r="B11" s="427" t="str">
        <f>+Abr!B11</f>
        <v>CONTACTOS CENSADOS DE TBC</v>
      </c>
      <c r="C11" s="428" t="str">
        <f>+Abr!C11</f>
        <v>TBC</v>
      </c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429"/>
      <c r="AA11" s="429"/>
      <c r="AB11" s="429"/>
      <c r="AC11" s="429"/>
      <c r="AD11" s="429"/>
      <c r="AE11" s="429"/>
      <c r="AF11" s="429"/>
      <c r="AG11" s="429"/>
      <c r="AH11" s="429"/>
      <c r="AI11" s="429"/>
      <c r="AJ11" s="429"/>
      <c r="AK11" s="429"/>
      <c r="AL11" s="429"/>
      <c r="AM11" s="429"/>
      <c r="AN11" s="429"/>
      <c r="AO11" s="429"/>
      <c r="AP11" s="429"/>
      <c r="AQ11" s="429"/>
      <c r="AR11" s="429"/>
      <c r="AS11" s="429"/>
      <c r="AT11" s="429"/>
      <c r="AV11" s="37">
        <f t="shared" si="6"/>
        <v>0</v>
      </c>
      <c r="AW11" s="37">
        <f t="shared" si="7"/>
        <v>0</v>
      </c>
      <c r="AX11" s="37">
        <f t="shared" si="8"/>
        <v>0</v>
      </c>
      <c r="AY11" s="37">
        <f t="shared" si="9"/>
        <v>0</v>
      </c>
      <c r="AZ11" s="37">
        <f t="shared" si="10"/>
        <v>0</v>
      </c>
      <c r="BA11" s="37">
        <f t="shared" si="11"/>
        <v>0</v>
      </c>
      <c r="BB11" s="37">
        <f t="shared" si="12"/>
        <v>0</v>
      </c>
      <c r="BC11" s="37">
        <f t="shared" si="13"/>
        <v>0</v>
      </c>
      <c r="BD11" s="38">
        <f t="shared" si="14"/>
        <v>0</v>
      </c>
      <c r="BE11" s="37">
        <f t="shared" si="15"/>
        <v>0</v>
      </c>
    </row>
    <row r="12" spans="1:70" x14ac:dyDescent="0.25">
      <c r="A12" s="401">
        <f>+Abr!A12</f>
        <v>9</v>
      </c>
      <c r="B12" s="427" t="str">
        <f>+Abr!B12</f>
        <v>CONTACTOS EXAMINADOS DE TBC</v>
      </c>
      <c r="C12" s="428" t="str">
        <f>+Abr!C12</f>
        <v>TBC</v>
      </c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29"/>
      <c r="AM12" s="429"/>
      <c r="AN12" s="429"/>
      <c r="AO12" s="429"/>
      <c r="AP12" s="429"/>
      <c r="AQ12" s="429"/>
      <c r="AR12" s="429"/>
      <c r="AS12" s="429"/>
      <c r="AT12" s="429"/>
      <c r="AV12" s="37">
        <f t="shared" si="6"/>
        <v>0</v>
      </c>
      <c r="AW12" s="37">
        <f t="shared" si="7"/>
        <v>0</v>
      </c>
      <c r="AX12" s="37">
        <f t="shared" si="8"/>
        <v>0</v>
      </c>
      <c r="AY12" s="37">
        <f t="shared" si="9"/>
        <v>0</v>
      </c>
      <c r="AZ12" s="37">
        <f t="shared" si="10"/>
        <v>0</v>
      </c>
      <c r="BA12" s="37">
        <f t="shared" si="11"/>
        <v>0</v>
      </c>
      <c r="BB12" s="37">
        <f t="shared" si="12"/>
        <v>0</v>
      </c>
      <c r="BC12" s="37">
        <f t="shared" si="13"/>
        <v>0</v>
      </c>
      <c r="BD12" s="38">
        <f t="shared" si="14"/>
        <v>0</v>
      </c>
      <c r="BE12" s="37">
        <f t="shared" si="15"/>
        <v>0</v>
      </c>
    </row>
    <row r="13" spans="1:70" x14ac:dyDescent="0.25">
      <c r="A13" s="401">
        <f>+Abr!A13</f>
        <v>10</v>
      </c>
      <c r="B13" s="427" t="str">
        <f>+Abr!B13</f>
        <v>CASOS DE TBC TAMIZADOS PARA VIH</v>
      </c>
      <c r="C13" s="428" t="str">
        <f>+Abr!C13</f>
        <v>TBC</v>
      </c>
      <c r="D13" s="429"/>
      <c r="E13" s="429"/>
      <c r="F13" s="429"/>
      <c r="G13" s="429"/>
      <c r="H13" s="429"/>
      <c r="I13" s="429"/>
      <c r="J13" s="429"/>
      <c r="K13" s="429"/>
      <c r="L13" s="429"/>
      <c r="M13" s="429"/>
      <c r="N13" s="429"/>
      <c r="O13" s="429"/>
      <c r="P13" s="429"/>
      <c r="Q13" s="429"/>
      <c r="R13" s="429"/>
      <c r="S13" s="429"/>
      <c r="T13" s="429"/>
      <c r="U13" s="429"/>
      <c r="V13" s="429"/>
      <c r="W13" s="429"/>
      <c r="X13" s="429"/>
      <c r="Y13" s="429"/>
      <c r="Z13" s="429"/>
      <c r="AA13" s="429"/>
      <c r="AB13" s="429"/>
      <c r="AC13" s="429"/>
      <c r="AD13" s="429"/>
      <c r="AE13" s="429"/>
      <c r="AF13" s="429"/>
      <c r="AG13" s="429"/>
      <c r="AH13" s="429"/>
      <c r="AI13" s="429"/>
      <c r="AJ13" s="429"/>
      <c r="AK13" s="429"/>
      <c r="AL13" s="429"/>
      <c r="AM13" s="429"/>
      <c r="AN13" s="429"/>
      <c r="AO13" s="429"/>
      <c r="AP13" s="429"/>
      <c r="AQ13" s="429"/>
      <c r="AR13" s="429"/>
      <c r="AS13" s="429"/>
      <c r="AT13" s="429"/>
      <c r="AV13" s="37">
        <f t="shared" si="6"/>
        <v>0</v>
      </c>
      <c r="AW13" s="37">
        <f t="shared" si="7"/>
        <v>0</v>
      </c>
      <c r="AX13" s="37">
        <f t="shared" si="8"/>
        <v>0</v>
      </c>
      <c r="AY13" s="37">
        <f t="shared" si="9"/>
        <v>0</v>
      </c>
      <c r="AZ13" s="37">
        <f t="shared" si="10"/>
        <v>0</v>
      </c>
      <c r="BA13" s="37">
        <f t="shared" si="11"/>
        <v>0</v>
      </c>
      <c r="BB13" s="37">
        <f t="shared" si="12"/>
        <v>0</v>
      </c>
      <c r="BC13" s="37">
        <f t="shared" si="13"/>
        <v>0</v>
      </c>
      <c r="BD13" s="38">
        <f t="shared" si="14"/>
        <v>0</v>
      </c>
      <c r="BE13" s="37">
        <f t="shared" si="15"/>
        <v>0</v>
      </c>
    </row>
    <row r="14" spans="1:70" x14ac:dyDescent="0.25">
      <c r="A14" s="401">
        <f>+Abr!A14</f>
        <v>11</v>
      </c>
      <c r="B14" s="427" t="str">
        <f>+Abr!B14</f>
        <v>CASOS DE TBC POSITIVOS</v>
      </c>
      <c r="C14" s="428" t="str">
        <f>+Abr!C14</f>
        <v>TBC</v>
      </c>
      <c r="D14" s="429"/>
      <c r="E14" s="429"/>
      <c r="F14" s="429"/>
      <c r="G14" s="429"/>
      <c r="H14" s="429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29"/>
      <c r="AM14" s="429"/>
      <c r="AN14" s="429"/>
      <c r="AO14" s="429"/>
      <c r="AP14" s="429"/>
      <c r="AQ14" s="429"/>
      <c r="AR14" s="429"/>
      <c r="AS14" s="429"/>
      <c r="AT14" s="429"/>
      <c r="AV14" s="37">
        <f t="shared" si="6"/>
        <v>0</v>
      </c>
      <c r="AW14" s="37">
        <f t="shared" si="7"/>
        <v>0</v>
      </c>
      <c r="AX14" s="37">
        <f t="shared" si="8"/>
        <v>0</v>
      </c>
      <c r="AY14" s="37">
        <f t="shared" si="9"/>
        <v>0</v>
      </c>
      <c r="AZ14" s="37">
        <f t="shared" si="10"/>
        <v>0</v>
      </c>
      <c r="BA14" s="37">
        <f t="shared" si="11"/>
        <v>0</v>
      </c>
      <c r="BB14" s="37">
        <f t="shared" si="12"/>
        <v>0</v>
      </c>
      <c r="BC14" s="37">
        <f t="shared" si="13"/>
        <v>0</v>
      </c>
      <c r="BD14" s="38">
        <f t="shared" si="14"/>
        <v>0</v>
      </c>
      <c r="BE14" s="37">
        <f t="shared" si="15"/>
        <v>0</v>
      </c>
    </row>
    <row r="15" spans="1:70" x14ac:dyDescent="0.25">
      <c r="A15" s="401">
        <f>+Abr!A15</f>
        <v>12</v>
      </c>
      <c r="B15" s="427" t="str">
        <f>+Abr!B15</f>
        <v>ADULTOS Y JOVENES  QUE RECIBEN  CONSEJERIA  EN PREVENCION PARA TAMIZAJE  DE ITS Y VIH/SIDA</v>
      </c>
      <c r="C15" s="428" t="str">
        <f>+Abr!C15</f>
        <v>ITS VIH/SIDA</v>
      </c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429"/>
      <c r="Q15" s="429"/>
      <c r="R15" s="429"/>
      <c r="S15" s="429"/>
      <c r="T15" s="429"/>
      <c r="U15" s="429"/>
      <c r="V15" s="429"/>
      <c r="W15" s="429"/>
      <c r="X15" s="429"/>
      <c r="Y15" s="429"/>
      <c r="Z15" s="429"/>
      <c r="AA15" s="429"/>
      <c r="AB15" s="429"/>
      <c r="AC15" s="429"/>
      <c r="AD15" s="429"/>
      <c r="AE15" s="429"/>
      <c r="AF15" s="429"/>
      <c r="AG15" s="429"/>
      <c r="AH15" s="429"/>
      <c r="AI15" s="429"/>
      <c r="AJ15" s="429"/>
      <c r="AK15" s="429"/>
      <c r="AL15" s="429"/>
      <c r="AM15" s="429"/>
      <c r="AN15" s="429"/>
      <c r="AO15" s="429"/>
      <c r="AP15" s="429"/>
      <c r="AQ15" s="429"/>
      <c r="AR15" s="429"/>
      <c r="AS15" s="429"/>
      <c r="AT15" s="429"/>
      <c r="AV15" s="37">
        <f t="shared" si="6"/>
        <v>0</v>
      </c>
      <c r="AW15" s="37">
        <f t="shared" si="7"/>
        <v>0</v>
      </c>
      <c r="AX15" s="37">
        <f t="shared" si="8"/>
        <v>0</v>
      </c>
      <c r="AY15" s="37">
        <f t="shared" si="9"/>
        <v>0</v>
      </c>
      <c r="AZ15" s="37">
        <f t="shared" si="10"/>
        <v>0</v>
      </c>
      <c r="BA15" s="37">
        <f t="shared" si="11"/>
        <v>0</v>
      </c>
      <c r="BB15" s="37">
        <f t="shared" si="12"/>
        <v>0</v>
      </c>
      <c r="BC15" s="37">
        <f t="shared" si="13"/>
        <v>0</v>
      </c>
      <c r="BD15" s="38">
        <f t="shared" si="14"/>
        <v>0</v>
      </c>
      <c r="BE15" s="37">
        <f t="shared" si="15"/>
        <v>0</v>
      </c>
    </row>
    <row r="16" spans="1:70" x14ac:dyDescent="0.25">
      <c r="A16" s="401">
        <f>+Abr!A16</f>
        <v>13</v>
      </c>
      <c r="B16" s="427" t="str">
        <f>+Abr!B16</f>
        <v>ADULTOS Y JOVENES  QUE RECIBEN    TAMIZAJE  DE ITS Y VIH/SIDA</v>
      </c>
      <c r="C16" s="428" t="str">
        <f>+Abr!C16</f>
        <v>ITS VIH/SIDA</v>
      </c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29"/>
      <c r="AQ16" s="429"/>
      <c r="AR16" s="429"/>
      <c r="AS16" s="429"/>
      <c r="AT16" s="429"/>
      <c r="AV16" s="37">
        <f t="shared" si="6"/>
        <v>0</v>
      </c>
      <c r="AW16" s="37">
        <f t="shared" si="7"/>
        <v>0</v>
      </c>
      <c r="AX16" s="37">
        <f t="shared" si="8"/>
        <v>0</v>
      </c>
      <c r="AY16" s="37">
        <f t="shared" si="9"/>
        <v>0</v>
      </c>
      <c r="AZ16" s="37">
        <f t="shared" si="10"/>
        <v>0</v>
      </c>
      <c r="BA16" s="37">
        <f t="shared" si="11"/>
        <v>0</v>
      </c>
      <c r="BB16" s="37">
        <f t="shared" si="12"/>
        <v>0</v>
      </c>
      <c r="BC16" s="37">
        <f t="shared" si="13"/>
        <v>0</v>
      </c>
      <c r="BD16" s="38">
        <f t="shared" si="14"/>
        <v>0</v>
      </c>
      <c r="BE16" s="37">
        <f t="shared" si="15"/>
        <v>0</v>
      </c>
    </row>
    <row r="17" spans="1:57" x14ac:dyDescent="0.25">
      <c r="A17" s="401">
        <f>+Abr!A17</f>
        <v>14</v>
      </c>
      <c r="B17" s="427" t="str">
        <f>+Abr!B17</f>
        <v>GESTANTE REACTIVO A SIFILIS</v>
      </c>
      <c r="C17" s="428" t="str">
        <f>+Abr!C17</f>
        <v>ITS VIH/SIDA</v>
      </c>
      <c r="D17" s="429"/>
      <c r="E17" s="429"/>
      <c r="F17" s="429"/>
      <c r="G17" s="429"/>
      <c r="H17" s="429"/>
      <c r="I17" s="429"/>
      <c r="J17" s="429"/>
      <c r="K17" s="429"/>
      <c r="L17" s="429"/>
      <c r="M17" s="429"/>
      <c r="N17" s="429"/>
      <c r="O17" s="429"/>
      <c r="P17" s="429"/>
      <c r="Q17" s="429"/>
      <c r="R17" s="429"/>
      <c r="S17" s="429"/>
      <c r="T17" s="429"/>
      <c r="U17" s="429"/>
      <c r="V17" s="429"/>
      <c r="W17" s="429"/>
      <c r="X17" s="429"/>
      <c r="Y17" s="429"/>
      <c r="Z17" s="429"/>
      <c r="AA17" s="429"/>
      <c r="AB17" s="429"/>
      <c r="AC17" s="429"/>
      <c r="AD17" s="429"/>
      <c r="AE17" s="429"/>
      <c r="AF17" s="429"/>
      <c r="AG17" s="429"/>
      <c r="AH17" s="429"/>
      <c r="AI17" s="429"/>
      <c r="AJ17" s="429"/>
      <c r="AK17" s="429"/>
      <c r="AL17" s="429"/>
      <c r="AM17" s="429"/>
      <c r="AN17" s="429"/>
      <c r="AO17" s="429"/>
      <c r="AP17" s="429"/>
      <c r="AQ17" s="429"/>
      <c r="AR17" s="429"/>
      <c r="AS17" s="429"/>
      <c r="AT17" s="429"/>
      <c r="AV17" s="37">
        <f t="shared" si="6"/>
        <v>0</v>
      </c>
      <c r="AW17" s="37">
        <f t="shared" si="7"/>
        <v>0</v>
      </c>
      <c r="AX17" s="37">
        <f t="shared" si="8"/>
        <v>0</v>
      </c>
      <c r="AY17" s="37">
        <f t="shared" si="9"/>
        <v>0</v>
      </c>
      <c r="AZ17" s="37">
        <f t="shared" si="10"/>
        <v>0</v>
      </c>
      <c r="BA17" s="37">
        <f t="shared" si="11"/>
        <v>0</v>
      </c>
      <c r="BB17" s="37">
        <f t="shared" si="12"/>
        <v>0</v>
      </c>
      <c r="BC17" s="37">
        <f t="shared" si="13"/>
        <v>0</v>
      </c>
      <c r="BD17" s="38">
        <f t="shared" si="14"/>
        <v>0</v>
      </c>
      <c r="BE17" s="37">
        <f t="shared" si="15"/>
        <v>0</v>
      </c>
    </row>
    <row r="18" spans="1:57" x14ac:dyDescent="0.25">
      <c r="A18" s="401">
        <f>+Abr!A18</f>
        <v>15</v>
      </c>
      <c r="B18" s="427" t="str">
        <f>+Abr!B18</f>
        <v>GESTANTES REACTIVAS  A SIFILIS RECIBEN TRATAMIENTO COMPLETO</v>
      </c>
      <c r="C18" s="428" t="str">
        <f>+Abr!C18</f>
        <v>ITS VIH/SIDA</v>
      </c>
      <c r="D18" s="429"/>
      <c r="E18" s="429"/>
      <c r="F18" s="429"/>
      <c r="G18" s="429"/>
      <c r="H18" s="429"/>
      <c r="I18" s="429"/>
      <c r="J18" s="429"/>
      <c r="K18" s="429"/>
      <c r="L18" s="429"/>
      <c r="M18" s="429"/>
      <c r="N18" s="429"/>
      <c r="O18" s="429"/>
      <c r="P18" s="429"/>
      <c r="Q18" s="429"/>
      <c r="R18" s="429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29"/>
      <c r="AM18" s="429"/>
      <c r="AN18" s="429"/>
      <c r="AO18" s="429"/>
      <c r="AP18" s="429"/>
      <c r="AQ18" s="429"/>
      <c r="AR18" s="429"/>
      <c r="AS18" s="429"/>
      <c r="AT18" s="429"/>
      <c r="AV18" s="37">
        <f t="shared" si="6"/>
        <v>0</v>
      </c>
      <c r="AW18" s="37">
        <f t="shared" si="7"/>
        <v>0</v>
      </c>
      <c r="AX18" s="37">
        <f t="shared" si="8"/>
        <v>0</v>
      </c>
      <c r="AY18" s="37">
        <f t="shared" si="9"/>
        <v>0</v>
      </c>
      <c r="AZ18" s="37">
        <f t="shared" si="10"/>
        <v>0</v>
      </c>
      <c r="BA18" s="37">
        <f t="shared" si="11"/>
        <v>0</v>
      </c>
      <c r="BB18" s="37">
        <f t="shared" si="12"/>
        <v>0</v>
      </c>
      <c r="BC18" s="37">
        <f t="shared" si="13"/>
        <v>0</v>
      </c>
      <c r="BD18" s="38">
        <f t="shared" si="14"/>
        <v>0</v>
      </c>
      <c r="BE18" s="37">
        <f t="shared" si="15"/>
        <v>0</v>
      </c>
    </row>
    <row r="19" spans="1:57" x14ac:dyDescent="0.25">
      <c r="A19" s="401">
        <f>+Abr!A19</f>
        <v>16</v>
      </c>
      <c r="B19" s="427" t="str">
        <f>+Abr!B19</f>
        <v>CASOS  DE VIH-SIDA CONFIRMADOS</v>
      </c>
      <c r="C19" s="428" t="str">
        <f>+Abr!C19</f>
        <v>ITS VIH/SIDA</v>
      </c>
      <c r="D19" s="429"/>
      <c r="E19" s="429"/>
      <c r="F19" s="429"/>
      <c r="G19" s="429"/>
      <c r="H19" s="429"/>
      <c r="I19" s="429"/>
      <c r="J19" s="429"/>
      <c r="K19" s="429"/>
      <c r="L19" s="429"/>
      <c r="M19" s="429"/>
      <c r="N19" s="429"/>
      <c r="O19" s="429"/>
      <c r="P19" s="429"/>
      <c r="Q19" s="429"/>
      <c r="R19" s="429"/>
      <c r="S19" s="429"/>
      <c r="T19" s="429"/>
      <c r="U19" s="429"/>
      <c r="V19" s="429"/>
      <c r="W19" s="429"/>
      <c r="X19" s="429"/>
      <c r="Y19" s="429"/>
      <c r="Z19" s="429"/>
      <c r="AA19" s="429"/>
      <c r="AB19" s="429"/>
      <c r="AC19" s="429"/>
      <c r="AD19" s="429"/>
      <c r="AE19" s="429"/>
      <c r="AF19" s="429"/>
      <c r="AG19" s="429"/>
      <c r="AH19" s="429"/>
      <c r="AI19" s="429"/>
      <c r="AJ19" s="429"/>
      <c r="AK19" s="429"/>
      <c r="AL19" s="429"/>
      <c r="AM19" s="429"/>
      <c r="AN19" s="429"/>
      <c r="AO19" s="429"/>
      <c r="AP19" s="429"/>
      <c r="AQ19" s="429"/>
      <c r="AR19" s="429"/>
      <c r="AS19" s="429"/>
      <c r="AT19" s="429"/>
      <c r="AV19" s="37">
        <f t="shared" si="6"/>
        <v>0</v>
      </c>
      <c r="AW19" s="37">
        <f t="shared" si="7"/>
        <v>0</v>
      </c>
      <c r="AX19" s="37">
        <f t="shared" si="8"/>
        <v>0</v>
      </c>
      <c r="AY19" s="37">
        <f t="shared" si="9"/>
        <v>0</v>
      </c>
      <c r="AZ19" s="37">
        <f t="shared" si="10"/>
        <v>0</v>
      </c>
      <c r="BA19" s="37">
        <f t="shared" si="11"/>
        <v>0</v>
      </c>
      <c r="BB19" s="37">
        <f t="shared" si="12"/>
        <v>0</v>
      </c>
      <c r="BC19" s="37">
        <f t="shared" si="13"/>
        <v>0</v>
      </c>
      <c r="BD19" s="38">
        <f t="shared" si="14"/>
        <v>0</v>
      </c>
      <c r="BE19" s="37">
        <f t="shared" si="15"/>
        <v>0</v>
      </c>
    </row>
    <row r="20" spans="1:57" ht="45" x14ac:dyDescent="0.25">
      <c r="A20" s="401">
        <f>+Abr!A20</f>
        <v>17</v>
      </c>
      <c r="B20" s="427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428" t="str">
        <f>+Abr!C20</f>
        <v>PROMSA</v>
      </c>
      <c r="D20" s="429"/>
      <c r="E20" s="429"/>
      <c r="F20" s="429"/>
      <c r="G20" s="429"/>
      <c r="H20" s="429"/>
      <c r="I20" s="429"/>
      <c r="J20" s="429"/>
      <c r="K20" s="429"/>
      <c r="L20" s="429"/>
      <c r="M20" s="429"/>
      <c r="N20" s="429"/>
      <c r="O20" s="429"/>
      <c r="P20" s="429"/>
      <c r="Q20" s="429"/>
      <c r="R20" s="429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V20" s="37">
        <f t="shared" si="6"/>
        <v>0</v>
      </c>
      <c r="AW20" s="37">
        <f t="shared" si="7"/>
        <v>0</v>
      </c>
      <c r="AX20" s="37">
        <f t="shared" si="8"/>
        <v>0</v>
      </c>
      <c r="AY20" s="37">
        <f t="shared" si="9"/>
        <v>0</v>
      </c>
      <c r="AZ20" s="37">
        <f t="shared" si="10"/>
        <v>0</v>
      </c>
      <c r="BA20" s="37">
        <f t="shared" si="11"/>
        <v>0</v>
      </c>
      <c r="BB20" s="37">
        <f t="shared" si="12"/>
        <v>0</v>
      </c>
      <c r="BC20" s="37">
        <f t="shared" si="13"/>
        <v>0</v>
      </c>
      <c r="BD20" s="38">
        <f t="shared" si="14"/>
        <v>0</v>
      </c>
      <c r="BE20" s="37">
        <f t="shared" si="15"/>
        <v>0</v>
      </c>
    </row>
    <row r="21" spans="1:57" ht="30" x14ac:dyDescent="0.25">
      <c r="A21" s="401">
        <f>+Abr!A21</f>
        <v>18</v>
      </c>
      <c r="B21" s="427" t="str">
        <f>ACUMULADO!B21</f>
        <v xml:space="preserve">AGENTES COMUNITARIOS DE SALUD CAPACITADOS REALIZAN ORIENTACIÓN A FAMILIAS DE GESTANTES Y PUERPERAS EN PRÁCTICAS SALUDABLES EN SALUD SEXUAL Y REPRODUCTIVA. </v>
      </c>
      <c r="C21" s="428" t="str">
        <f>+Abr!C21</f>
        <v>PROMSA</v>
      </c>
      <c r="D21" s="429"/>
      <c r="E21" s="429"/>
      <c r="F21" s="429"/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29"/>
      <c r="S21" s="429"/>
      <c r="T21" s="429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  <c r="AI21" s="429"/>
      <c r="AJ21" s="429"/>
      <c r="AK21" s="429"/>
      <c r="AL21" s="429"/>
      <c r="AM21" s="429"/>
      <c r="AN21" s="429"/>
      <c r="AO21" s="429"/>
      <c r="AP21" s="429"/>
      <c r="AQ21" s="429"/>
      <c r="AR21" s="429"/>
      <c r="AS21" s="429"/>
      <c r="AT21" s="429"/>
      <c r="AV21" s="37">
        <f t="shared" si="6"/>
        <v>0</v>
      </c>
      <c r="AW21" s="37">
        <f t="shared" si="7"/>
        <v>0</v>
      </c>
      <c r="AX21" s="37">
        <f t="shared" si="8"/>
        <v>0</v>
      </c>
      <c r="AY21" s="37">
        <f t="shared" si="9"/>
        <v>0</v>
      </c>
      <c r="AZ21" s="37">
        <f t="shared" si="10"/>
        <v>0</v>
      </c>
      <c r="BA21" s="37">
        <f t="shared" si="11"/>
        <v>0</v>
      </c>
      <c r="BB21" s="37">
        <f t="shared" si="12"/>
        <v>0</v>
      </c>
      <c r="BC21" s="37">
        <f t="shared" si="13"/>
        <v>0</v>
      </c>
      <c r="BD21" s="38">
        <f t="shared" si="14"/>
        <v>0</v>
      </c>
      <c r="BE21" s="37">
        <f t="shared" si="15"/>
        <v>0</v>
      </c>
    </row>
    <row r="22" spans="1:57" ht="30" x14ac:dyDescent="0.25">
      <c r="A22" s="401">
        <f>+Abr!A22</f>
        <v>19</v>
      </c>
      <c r="B22" s="427" t="str">
        <f>ACUMULADO!B22</f>
        <v xml:space="preserve">FAMILIAS DE ADOLESCENTES QUE RECIBEN SESIONES EDUCATIVAS Y DEMOSTRATIVAS PARA PROMOVER PRÁCTICAS SALUDABLES EN SALUD SEXUAL INTEGRAL </v>
      </c>
      <c r="C22" s="428" t="str">
        <f>+Abr!C22</f>
        <v>PROMSA</v>
      </c>
      <c r="D22" s="429"/>
      <c r="E22" s="429"/>
      <c r="F22" s="429"/>
      <c r="G22" s="429"/>
      <c r="H22" s="429"/>
      <c r="I22" s="429"/>
      <c r="J22" s="429"/>
      <c r="K22" s="429"/>
      <c r="L22" s="429"/>
      <c r="M22" s="429"/>
      <c r="N22" s="429"/>
      <c r="O22" s="429"/>
      <c r="P22" s="429"/>
      <c r="Q22" s="429"/>
      <c r="R22" s="429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29"/>
      <c r="AM22" s="429"/>
      <c r="AN22" s="429"/>
      <c r="AO22" s="429"/>
      <c r="AP22" s="429"/>
      <c r="AQ22" s="429"/>
      <c r="AR22" s="429"/>
      <c r="AS22" s="429"/>
      <c r="AT22" s="429"/>
      <c r="AV22" s="37">
        <f t="shared" si="6"/>
        <v>0</v>
      </c>
      <c r="AW22" s="37">
        <f t="shared" si="7"/>
        <v>0</v>
      </c>
      <c r="AX22" s="37">
        <f t="shared" si="8"/>
        <v>0</v>
      </c>
      <c r="AY22" s="37">
        <f t="shared" si="9"/>
        <v>0</v>
      </c>
      <c r="AZ22" s="37">
        <f t="shared" si="10"/>
        <v>0</v>
      </c>
      <c r="BA22" s="37">
        <f t="shared" si="11"/>
        <v>0</v>
      </c>
      <c r="BB22" s="37">
        <f t="shared" si="12"/>
        <v>0</v>
      </c>
      <c r="BC22" s="37">
        <f t="shared" si="13"/>
        <v>0</v>
      </c>
      <c r="BD22" s="38">
        <f t="shared" si="14"/>
        <v>0</v>
      </c>
      <c r="BE22" s="37">
        <f t="shared" si="15"/>
        <v>0</v>
      </c>
    </row>
    <row r="23" spans="1:57" x14ac:dyDescent="0.25">
      <c r="A23" s="401">
        <f>+Abr!A23</f>
        <v>20</v>
      </c>
      <c r="B23" s="427" t="str">
        <f>ACUMULADO!B23</f>
        <v xml:space="preserve">DOCENTES CAPACITADOS REALIZAN EDUCACIÓN SEXUAL INTEGRAL DESDE LA INSTITUCIÓN EDUCATIVA. </v>
      </c>
      <c r="C23" s="428" t="str">
        <f>+Abr!C23</f>
        <v>PROMSA</v>
      </c>
      <c r="D23" s="429"/>
      <c r="E23" s="429"/>
      <c r="F23" s="429"/>
      <c r="G23" s="429"/>
      <c r="H23" s="429"/>
      <c r="I23" s="429"/>
      <c r="J23" s="429"/>
      <c r="K23" s="429"/>
      <c r="L23" s="429"/>
      <c r="M23" s="429"/>
      <c r="N23" s="429"/>
      <c r="O23" s="429"/>
      <c r="P23" s="429"/>
      <c r="Q23" s="429"/>
      <c r="R23" s="429"/>
      <c r="S23" s="429"/>
      <c r="T23" s="429"/>
      <c r="U23" s="429"/>
      <c r="V23" s="429"/>
      <c r="W23" s="429"/>
      <c r="X23" s="429"/>
      <c r="Y23" s="429"/>
      <c r="Z23" s="429"/>
      <c r="AA23" s="429"/>
      <c r="AB23" s="429"/>
      <c r="AC23" s="429"/>
      <c r="AD23" s="429"/>
      <c r="AE23" s="429"/>
      <c r="AF23" s="429"/>
      <c r="AG23" s="429"/>
      <c r="AH23" s="429"/>
      <c r="AI23" s="429"/>
      <c r="AJ23" s="429"/>
      <c r="AK23" s="429"/>
      <c r="AL23" s="429"/>
      <c r="AM23" s="429"/>
      <c r="AN23" s="429"/>
      <c r="AO23" s="429"/>
      <c r="AP23" s="429"/>
      <c r="AQ23" s="429"/>
      <c r="AR23" s="429"/>
      <c r="AS23" s="429"/>
      <c r="AT23" s="429"/>
      <c r="AV23" s="37">
        <f t="shared" si="6"/>
        <v>0</v>
      </c>
      <c r="AW23" s="37">
        <f t="shared" si="7"/>
        <v>0</v>
      </c>
      <c r="AX23" s="37">
        <f t="shared" si="8"/>
        <v>0</v>
      </c>
      <c r="AY23" s="37">
        <f t="shared" si="9"/>
        <v>0</v>
      </c>
      <c r="AZ23" s="37">
        <f t="shared" si="10"/>
        <v>0</v>
      </c>
      <c r="BA23" s="37">
        <f t="shared" si="11"/>
        <v>0</v>
      </c>
      <c r="BB23" s="37">
        <f t="shared" si="12"/>
        <v>0</v>
      </c>
      <c r="BC23" s="37">
        <f t="shared" si="13"/>
        <v>0</v>
      </c>
      <c r="BD23" s="38">
        <f t="shared" si="14"/>
        <v>0</v>
      </c>
      <c r="BE23" s="37">
        <f t="shared" si="15"/>
        <v>0</v>
      </c>
    </row>
    <row r="24" spans="1:57" ht="30" x14ac:dyDescent="0.25">
      <c r="A24" s="401">
        <f>+Abr!A24</f>
        <v>21</v>
      </c>
      <c r="B24" s="427" t="str">
        <f>ACUMULADO!B24</f>
        <v>FUNCIONARIOS MUNICIPALES CAPACITADOS GESTIONAN ESPACIOS EDUCATIVOS PARA PROMOVER LA SALUD SEXUAL Y REPRODUCTIVA.</v>
      </c>
      <c r="C24" s="428" t="str">
        <f>+Abr!C24</f>
        <v>PROMSA</v>
      </c>
      <c r="D24" s="429"/>
      <c r="E24" s="429"/>
      <c r="F24" s="429"/>
      <c r="G24" s="429"/>
      <c r="H24" s="429"/>
      <c r="I24" s="429"/>
      <c r="J24" s="429"/>
      <c r="K24" s="429"/>
      <c r="L24" s="429"/>
      <c r="M24" s="429"/>
      <c r="N24" s="429"/>
      <c r="O24" s="429"/>
      <c r="P24" s="429"/>
      <c r="Q24" s="429"/>
      <c r="R24" s="429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  <c r="AO24" s="429"/>
      <c r="AP24" s="429"/>
      <c r="AQ24" s="429"/>
      <c r="AR24" s="429"/>
      <c r="AS24" s="429"/>
      <c r="AT24" s="429"/>
      <c r="AV24" s="37">
        <f t="shared" si="6"/>
        <v>0</v>
      </c>
      <c r="AW24" s="37">
        <f t="shared" si="7"/>
        <v>0</v>
      </c>
      <c r="AX24" s="37">
        <f t="shared" si="8"/>
        <v>0</v>
      </c>
      <c r="AY24" s="37">
        <f t="shared" si="9"/>
        <v>0</v>
      </c>
      <c r="AZ24" s="37">
        <f t="shared" si="10"/>
        <v>0</v>
      </c>
      <c r="BA24" s="37">
        <f t="shared" si="11"/>
        <v>0</v>
      </c>
      <c r="BB24" s="37">
        <f t="shared" si="12"/>
        <v>0</v>
      </c>
      <c r="BC24" s="37">
        <f t="shared" si="13"/>
        <v>0</v>
      </c>
      <c r="BD24" s="38">
        <f t="shared" si="14"/>
        <v>0</v>
      </c>
      <c r="BE24" s="37">
        <f t="shared" si="15"/>
        <v>0</v>
      </c>
    </row>
    <row r="25" spans="1:57" ht="30" x14ac:dyDescent="0.25">
      <c r="A25" s="401">
        <f>+Abr!A25</f>
        <v>22</v>
      </c>
      <c r="B25" s="427" t="str">
        <f>ACUMULADO!B25</f>
        <v>FAMILIAS CON NIÑO(AS) MENORES DE 12 MESES Y GESTANTES RECIBEN ACOMPAÑAMIENTO A TRAVÉS DE SESIONES DEMOSTRATIVAS EN PREPARACIÓN DE ALIMENTOS</v>
      </c>
      <c r="C25" s="428" t="str">
        <f>+Abr!C25</f>
        <v>PROMSA</v>
      </c>
      <c r="D25" s="429"/>
      <c r="E25" s="429"/>
      <c r="F25" s="429"/>
      <c r="G25" s="429"/>
      <c r="H25" s="429"/>
      <c r="I25" s="429"/>
      <c r="J25" s="429"/>
      <c r="K25" s="429"/>
      <c r="L25" s="429"/>
      <c r="M25" s="429"/>
      <c r="N25" s="429"/>
      <c r="O25" s="429"/>
      <c r="P25" s="429"/>
      <c r="Q25" s="429"/>
      <c r="R25" s="429"/>
      <c r="S25" s="429"/>
      <c r="T25" s="429"/>
      <c r="U25" s="429"/>
      <c r="V25" s="429"/>
      <c r="W25" s="429"/>
      <c r="X25" s="429"/>
      <c r="Y25" s="429"/>
      <c r="Z25" s="429"/>
      <c r="AA25" s="429"/>
      <c r="AB25" s="429"/>
      <c r="AC25" s="429"/>
      <c r="AD25" s="429"/>
      <c r="AE25" s="429"/>
      <c r="AF25" s="429"/>
      <c r="AG25" s="429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V25" s="37">
        <f t="shared" si="6"/>
        <v>0</v>
      </c>
      <c r="AW25" s="37">
        <f t="shared" si="7"/>
        <v>0</v>
      </c>
      <c r="AX25" s="37">
        <f t="shared" si="8"/>
        <v>0</v>
      </c>
      <c r="AY25" s="37">
        <f t="shared" si="9"/>
        <v>0</v>
      </c>
      <c r="AZ25" s="37">
        <f t="shared" si="10"/>
        <v>0</v>
      </c>
      <c r="BA25" s="37">
        <f t="shared" si="11"/>
        <v>0</v>
      </c>
      <c r="BB25" s="37">
        <f t="shared" si="12"/>
        <v>0</v>
      </c>
      <c r="BC25" s="37">
        <f t="shared" si="13"/>
        <v>0</v>
      </c>
      <c r="BD25" s="38">
        <f t="shared" si="14"/>
        <v>0</v>
      </c>
      <c r="BE25" s="37">
        <f t="shared" si="15"/>
        <v>0</v>
      </c>
    </row>
    <row r="26" spans="1:57" x14ac:dyDescent="0.25">
      <c r="A26" s="401">
        <f>+Abr!A26</f>
        <v>23</v>
      </c>
      <c r="B26" s="427" t="str">
        <f>ACUMULADO!B26</f>
        <v xml:space="preserve">FAMILIAS CON NIÑOS MENORES DE 12 MESES RECIBEN ACOMPAÑAMIENTO A  TRAVÉS DE LA CONSEJERIA </v>
      </c>
      <c r="C26" s="428" t="str">
        <f>+Abr!C26</f>
        <v>PROMSA</v>
      </c>
      <c r="D26" s="429"/>
      <c r="E26" s="429"/>
      <c r="F26" s="429"/>
      <c r="G26" s="429"/>
      <c r="H26" s="429"/>
      <c r="I26" s="429"/>
      <c r="J26" s="429"/>
      <c r="K26" s="429"/>
      <c r="L26" s="429"/>
      <c r="M26" s="429"/>
      <c r="N26" s="429"/>
      <c r="O26" s="429"/>
      <c r="P26" s="429"/>
      <c r="Q26" s="429"/>
      <c r="R26" s="429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V26" s="37">
        <f t="shared" si="6"/>
        <v>0</v>
      </c>
      <c r="AW26" s="37">
        <f t="shared" si="7"/>
        <v>0</v>
      </c>
      <c r="AX26" s="37">
        <f t="shared" si="8"/>
        <v>0</v>
      </c>
      <c r="AY26" s="37">
        <f t="shared" si="9"/>
        <v>0</v>
      </c>
      <c r="AZ26" s="37">
        <f t="shared" si="10"/>
        <v>0</v>
      </c>
      <c r="BA26" s="37">
        <f t="shared" si="11"/>
        <v>0</v>
      </c>
      <c r="BB26" s="37">
        <f t="shared" si="12"/>
        <v>0</v>
      </c>
      <c r="BC26" s="37">
        <f t="shared" si="13"/>
        <v>0</v>
      </c>
      <c r="BD26" s="38">
        <f t="shared" si="14"/>
        <v>0</v>
      </c>
      <c r="BE26" s="37">
        <f t="shared" si="15"/>
        <v>0</v>
      </c>
    </row>
    <row r="27" spans="1:57" ht="30" x14ac:dyDescent="0.25">
      <c r="A27" s="401">
        <f>+Abr!A27</f>
        <v>24</v>
      </c>
      <c r="B27" s="427" t="str">
        <f>ACUMULADO!B27</f>
        <v xml:space="preserve">FAMILIAS CON NIÑOS (AS) MENORES DE 12 MESES Y GESTANTES RECIBEN ACOMPAÑAMIENTO A TRAVÉS DE GRUPOS DE APOYO COMUNAL </v>
      </c>
      <c r="C27" s="428" t="str">
        <f>+Abr!C27</f>
        <v>PROMSA</v>
      </c>
      <c r="D27" s="429"/>
      <c r="E27" s="429"/>
      <c r="F27" s="429"/>
      <c r="G27" s="429"/>
      <c r="H27" s="429"/>
      <c r="I27" s="429"/>
      <c r="J27" s="429"/>
      <c r="K27" s="429"/>
      <c r="L27" s="429"/>
      <c r="M27" s="429"/>
      <c r="N27" s="429"/>
      <c r="O27" s="429"/>
      <c r="P27" s="429"/>
      <c r="Q27" s="429"/>
      <c r="R27" s="42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429"/>
      <c r="AF27" s="429"/>
      <c r="AG27" s="429"/>
      <c r="AH27" s="429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429"/>
      <c r="AV27" s="37">
        <f t="shared" si="6"/>
        <v>0</v>
      </c>
      <c r="AW27" s="37">
        <f t="shared" si="7"/>
        <v>0</v>
      </c>
      <c r="AX27" s="37">
        <f t="shared" si="8"/>
        <v>0</v>
      </c>
      <c r="AY27" s="37">
        <f t="shared" si="9"/>
        <v>0</v>
      </c>
      <c r="AZ27" s="37">
        <f t="shared" si="10"/>
        <v>0</v>
      </c>
      <c r="BA27" s="37">
        <f t="shared" si="11"/>
        <v>0</v>
      </c>
      <c r="BB27" s="37">
        <f t="shared" si="12"/>
        <v>0</v>
      </c>
      <c r="BC27" s="37">
        <f t="shared" si="13"/>
        <v>0</v>
      </c>
      <c r="BD27" s="38">
        <f t="shared" si="14"/>
        <v>0</v>
      </c>
      <c r="BE27" s="37">
        <f t="shared" si="15"/>
        <v>0</v>
      </c>
    </row>
    <row r="28" spans="1:57" ht="45" x14ac:dyDescent="0.25">
      <c r="A28" s="401">
        <f>+Abr!A28</f>
        <v>25</v>
      </c>
      <c r="B28" s="427" t="str">
        <f>ACUMULADO!B28</f>
        <v>COMITÉS MULTISECTORIALES CAPACITADOS PARA LA PROMOCIÓN DEL CUIDADO INFANTIL, LACTANCIA  MATERNA EXCLUSIVA Y LA ADECUADA ALIMENTACIÓN Y PROTECCIÓN DEL MENOR DE 36 MESES EN SU DISTRITO.</v>
      </c>
      <c r="C28" s="428" t="str">
        <f>+Abr!C28</f>
        <v>PROMSA</v>
      </c>
      <c r="D28" s="429"/>
      <c r="E28" s="429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  <c r="AO28" s="429"/>
      <c r="AP28" s="429"/>
      <c r="AQ28" s="429"/>
      <c r="AR28" s="429"/>
      <c r="AS28" s="429"/>
      <c r="AT28" s="429"/>
      <c r="AV28" s="37">
        <f t="shared" si="6"/>
        <v>0</v>
      </c>
      <c r="AW28" s="37">
        <f t="shared" si="7"/>
        <v>0</v>
      </c>
      <c r="AX28" s="37">
        <f t="shared" si="8"/>
        <v>0</v>
      </c>
      <c r="AY28" s="37">
        <f t="shared" si="9"/>
        <v>0</v>
      </c>
      <c r="AZ28" s="37">
        <f t="shared" si="10"/>
        <v>0</v>
      </c>
      <c r="BA28" s="37">
        <f t="shared" si="11"/>
        <v>0</v>
      </c>
      <c r="BB28" s="37">
        <f t="shared" si="12"/>
        <v>0</v>
      </c>
      <c r="BC28" s="37">
        <f t="shared" si="13"/>
        <v>0</v>
      </c>
      <c r="BD28" s="38">
        <f t="shared" si="14"/>
        <v>0</v>
      </c>
      <c r="BE28" s="37">
        <f t="shared" si="15"/>
        <v>0</v>
      </c>
    </row>
    <row r="29" spans="1:57" ht="30" x14ac:dyDescent="0.25">
      <c r="A29" s="401">
        <f>+Abr!A29</f>
        <v>26</v>
      </c>
      <c r="B29" s="427" t="str">
        <f>ACUMULADO!B29</f>
        <v>ACTORES SOCIALES CAPACITADOS PARA LA PROMOCIÓN DEL CUIDADO INFANTIL, LACTANCIA MATERNA EXCLUSIVA Y LA ADECUADA ALIMENTACIÓN Y PROTECCIÓN DEL MENOR DE 36 MESES DEL DISTRITO</v>
      </c>
      <c r="C29" s="428" t="str">
        <f>+Abr!C29</f>
        <v>PROMSA</v>
      </c>
      <c r="D29" s="429"/>
      <c r="E29" s="429"/>
      <c r="F29" s="429"/>
      <c r="G29" s="429"/>
      <c r="H29" s="429"/>
      <c r="I29" s="429"/>
      <c r="J29" s="429"/>
      <c r="K29" s="429"/>
      <c r="L29" s="429"/>
      <c r="M29" s="429"/>
      <c r="N29" s="429"/>
      <c r="O29" s="429"/>
      <c r="P29" s="429"/>
      <c r="Q29" s="429"/>
      <c r="R29" s="429"/>
      <c r="S29" s="429"/>
      <c r="T29" s="429"/>
      <c r="U29" s="429"/>
      <c r="V29" s="429"/>
      <c r="W29" s="429"/>
      <c r="X29" s="429"/>
      <c r="Y29" s="429"/>
      <c r="Z29" s="429"/>
      <c r="AA29" s="429"/>
      <c r="AB29" s="429"/>
      <c r="AC29" s="429"/>
      <c r="AD29" s="429"/>
      <c r="AE29" s="429"/>
      <c r="AF29" s="429"/>
      <c r="AG29" s="429"/>
      <c r="AH29" s="429"/>
      <c r="AI29" s="429"/>
      <c r="AJ29" s="429"/>
      <c r="AK29" s="429"/>
      <c r="AL29" s="429"/>
      <c r="AM29" s="429"/>
      <c r="AN29" s="429"/>
      <c r="AO29" s="429"/>
      <c r="AP29" s="429"/>
      <c r="AQ29" s="429"/>
      <c r="AR29" s="429"/>
      <c r="AS29" s="429"/>
      <c r="AT29" s="429"/>
      <c r="AV29" s="37">
        <f t="shared" si="6"/>
        <v>0</v>
      </c>
      <c r="AW29" s="37">
        <f t="shared" si="7"/>
        <v>0</v>
      </c>
      <c r="AX29" s="37">
        <f t="shared" si="8"/>
        <v>0</v>
      </c>
      <c r="AY29" s="37">
        <f t="shared" si="9"/>
        <v>0</v>
      </c>
      <c r="AZ29" s="37">
        <f t="shared" si="10"/>
        <v>0</v>
      </c>
      <c r="BA29" s="37">
        <f t="shared" si="11"/>
        <v>0</v>
      </c>
      <c r="BB29" s="37">
        <f t="shared" si="12"/>
        <v>0</v>
      </c>
      <c r="BC29" s="37">
        <f t="shared" si="13"/>
        <v>0</v>
      </c>
      <c r="BD29" s="38">
        <f t="shared" si="14"/>
        <v>0</v>
      </c>
      <c r="BE29" s="37">
        <f t="shared" si="15"/>
        <v>0</v>
      </c>
    </row>
    <row r="30" spans="1:57" ht="45" x14ac:dyDescent="0.25">
      <c r="A30" s="401">
        <f>+Abr!A30</f>
        <v>27</v>
      </c>
      <c r="B30" s="427" t="str">
        <f>ACUMULADO!B30</f>
        <v>PROMOTORES EDUCATIVOS CAPACITADOS PARA LA PROMOCIÓN DEL CUIDADO INFANTIL, LACTANCIA MATERNA EXCLUSIVA Y LA ADECUADA ALIMENTACIÓN Y PROTECCIÓN DEL MENOR DE 36 MESES A FAMILIAS DEL PRONOEI</v>
      </c>
      <c r="C30" s="428" t="str">
        <f>+Abr!C30</f>
        <v>PROMSA</v>
      </c>
      <c r="D30" s="429"/>
      <c r="E30" s="429"/>
      <c r="F30" s="429"/>
      <c r="G30" s="429"/>
      <c r="H30" s="429"/>
      <c r="I30" s="429"/>
      <c r="J30" s="429"/>
      <c r="K30" s="429"/>
      <c r="L30" s="429"/>
      <c r="M30" s="429"/>
      <c r="N30" s="429"/>
      <c r="O30" s="429"/>
      <c r="P30" s="429"/>
      <c r="Q30" s="429"/>
      <c r="R30" s="429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29"/>
      <c r="AM30" s="429"/>
      <c r="AN30" s="429"/>
      <c r="AO30" s="429"/>
      <c r="AP30" s="429"/>
      <c r="AQ30" s="429"/>
      <c r="AR30" s="429"/>
      <c r="AS30" s="429"/>
      <c r="AT30" s="429"/>
      <c r="AV30" s="37">
        <f t="shared" si="6"/>
        <v>0</v>
      </c>
      <c r="AW30" s="37">
        <f t="shared" si="7"/>
        <v>0</v>
      </c>
      <c r="AX30" s="37">
        <f t="shared" si="8"/>
        <v>0</v>
      </c>
      <c r="AY30" s="37">
        <f t="shared" si="9"/>
        <v>0</v>
      </c>
      <c r="AZ30" s="37">
        <f t="shared" si="10"/>
        <v>0</v>
      </c>
      <c r="BA30" s="37">
        <f t="shared" si="11"/>
        <v>0</v>
      </c>
      <c r="BB30" s="37">
        <f t="shared" si="12"/>
        <v>0</v>
      </c>
      <c r="BC30" s="37">
        <f t="shared" si="13"/>
        <v>0</v>
      </c>
      <c r="BD30" s="38">
        <f t="shared" si="14"/>
        <v>0</v>
      </c>
      <c r="BE30" s="37">
        <f t="shared" si="15"/>
        <v>0</v>
      </c>
    </row>
    <row r="31" spans="1:57" ht="30" x14ac:dyDescent="0.25">
      <c r="A31" s="401">
        <f>+Abr!A31</f>
        <v>28</v>
      </c>
      <c r="B31" s="427" t="str">
        <f>ACUMULADO!B31</f>
        <v>FAMILIAS QUE RECIBEN CONSEJERÍA A TRAVÉS DE LA VISITA DOMICILIARIA PARA PROMOVER PRÁCTICAS Y ENTORNOS SALUDABLES PARA CONTRIBUIR A LA DISMINUCIÓN DE LA TUBERCULOSIS, VIH/SIDA</v>
      </c>
      <c r="C31" s="428" t="str">
        <f>+Abr!C31</f>
        <v>PROMSA</v>
      </c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429"/>
      <c r="AN31" s="429"/>
      <c r="AO31" s="429"/>
      <c r="AP31" s="429"/>
      <c r="AQ31" s="429"/>
      <c r="AR31" s="429"/>
      <c r="AS31" s="429"/>
      <c r="AT31" s="429"/>
      <c r="AV31" s="37">
        <f t="shared" si="6"/>
        <v>0</v>
      </c>
      <c r="AW31" s="37">
        <f t="shared" si="7"/>
        <v>0</v>
      </c>
      <c r="AX31" s="37">
        <f t="shared" si="8"/>
        <v>0</v>
      </c>
      <c r="AY31" s="37">
        <f t="shared" si="9"/>
        <v>0</v>
      </c>
      <c r="AZ31" s="37">
        <f t="shared" si="10"/>
        <v>0</v>
      </c>
      <c r="BA31" s="37">
        <f t="shared" si="11"/>
        <v>0</v>
      </c>
      <c r="BB31" s="37">
        <f t="shared" si="12"/>
        <v>0</v>
      </c>
      <c r="BC31" s="37">
        <f t="shared" si="13"/>
        <v>0</v>
      </c>
      <c r="BD31" s="38">
        <f t="shared" si="14"/>
        <v>0</v>
      </c>
      <c r="BE31" s="37">
        <f t="shared" si="15"/>
        <v>0</v>
      </c>
    </row>
    <row r="32" spans="1:57" ht="30" x14ac:dyDescent="0.25">
      <c r="A32" s="401">
        <f>+Abr!A32</f>
        <v>29</v>
      </c>
      <c r="B32" s="427" t="str">
        <f>ACUMULADO!B32</f>
        <v>FAMILIAS QUE RECIBEN SESIÓN EDUCATIVA Y DEMOSTRATIVA PARA PROMOVER PRÁCTICAS Y GENERAR ENTORNOS SALUDABLES PARA CONTRIBUIR A LA DISMINUCIÓN DE LA TUBERCULOSIS , VIH/SIDA</v>
      </c>
      <c r="C32" s="428" t="str">
        <f>+Abr!C32</f>
        <v>PROMSA</v>
      </c>
      <c r="D32" s="429"/>
      <c r="E32" s="429"/>
      <c r="F32" s="429"/>
      <c r="G32" s="429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429"/>
      <c r="AV32" s="37">
        <f t="shared" ref="AV32:AV51" si="16">SUM(D32)</f>
        <v>0</v>
      </c>
      <c r="AW32" s="37">
        <f t="shared" ref="AW32:AW51" si="17">+SUM(G32:P32)</f>
        <v>0</v>
      </c>
      <c r="AX32" s="37">
        <f t="shared" ref="AX32:AX51" si="18">+SUM(Q32:S32)</f>
        <v>0</v>
      </c>
      <c r="AY32" s="37">
        <f t="shared" ref="AY32:AY51" si="19">+SUM(T32:W32)</f>
        <v>0</v>
      </c>
      <c r="AZ32" s="37">
        <f t="shared" ref="AZ32:AZ51" si="20">+SUM(X32:AC32)</f>
        <v>0</v>
      </c>
      <c r="BA32" s="37">
        <f t="shared" ref="BA32:BA51" si="21">+SUM(AD32:AH32)</f>
        <v>0</v>
      </c>
      <c r="BB32" s="37">
        <f t="shared" ref="BB32:BB51" si="22">+SUM(AJ32:AL32)</f>
        <v>0</v>
      </c>
      <c r="BC32" s="37">
        <f t="shared" ref="BC32:BC51" si="23">+SUM(AM32:AP32)</f>
        <v>0</v>
      </c>
      <c r="BD32" s="38">
        <f t="shared" ref="BD32:BD51" si="24">+SUM(AQ32:AT32)</f>
        <v>0</v>
      </c>
      <c r="BE32" s="37">
        <f t="shared" ref="BE32:BE51" si="25">SUM(AV32:BD32)</f>
        <v>0</v>
      </c>
    </row>
    <row r="33" spans="1:57" ht="30" x14ac:dyDescent="0.25">
      <c r="A33" s="401">
        <f>+Abr!A33</f>
        <v>30</v>
      </c>
      <c r="B33" s="427" t="str">
        <f>ACUMULADO!B33</f>
        <v>DOCENTES CAPACITADOS DESARROLLAN ACCIONES PARA LA PROMOCIÓN DE PRÁCTICAS SALUDABLES Y LA PREVENCIÓN DE LA TUBERCULOSIS,  VIH/SIDA</v>
      </c>
      <c r="C33" s="428" t="str">
        <f>+Abr!C33</f>
        <v>PROMSA</v>
      </c>
      <c r="D33" s="429"/>
      <c r="E33" s="429"/>
      <c r="F33" s="429"/>
      <c r="G33" s="429"/>
      <c r="H33" s="429"/>
      <c r="I33" s="429"/>
      <c r="J33" s="429"/>
      <c r="K33" s="429"/>
      <c r="L33" s="429"/>
      <c r="M33" s="429"/>
      <c r="N33" s="429"/>
      <c r="O33" s="429"/>
      <c r="P33" s="429"/>
      <c r="Q33" s="429"/>
      <c r="R33" s="429"/>
      <c r="S33" s="429"/>
      <c r="T33" s="429"/>
      <c r="U33" s="429"/>
      <c r="V33" s="429"/>
      <c r="W33" s="429"/>
      <c r="X33" s="429"/>
      <c r="Y33" s="429"/>
      <c r="Z33" s="429"/>
      <c r="AA33" s="429"/>
      <c r="AB33" s="429"/>
      <c r="AC33" s="429"/>
      <c r="AD33" s="429"/>
      <c r="AE33" s="429"/>
      <c r="AF33" s="429"/>
      <c r="AG33" s="429"/>
      <c r="AH33" s="429"/>
      <c r="AI33" s="429"/>
      <c r="AJ33" s="429"/>
      <c r="AK33" s="429"/>
      <c r="AL33" s="429"/>
      <c r="AM33" s="429"/>
      <c r="AN33" s="429"/>
      <c r="AO33" s="429"/>
      <c r="AP33" s="429"/>
      <c r="AQ33" s="429"/>
      <c r="AR33" s="429"/>
      <c r="AS33" s="429"/>
      <c r="AT33" s="429"/>
      <c r="AV33" s="37">
        <f t="shared" si="16"/>
        <v>0</v>
      </c>
      <c r="AW33" s="37">
        <f t="shared" si="17"/>
        <v>0</v>
      </c>
      <c r="AX33" s="37">
        <f t="shared" si="18"/>
        <v>0</v>
      </c>
      <c r="AY33" s="37">
        <f t="shared" si="19"/>
        <v>0</v>
      </c>
      <c r="AZ33" s="37">
        <f t="shared" si="20"/>
        <v>0</v>
      </c>
      <c r="BA33" s="37">
        <f t="shared" si="21"/>
        <v>0</v>
      </c>
      <c r="BB33" s="37">
        <f t="shared" si="22"/>
        <v>0</v>
      </c>
      <c r="BC33" s="37">
        <f t="shared" si="23"/>
        <v>0</v>
      </c>
      <c r="BD33" s="38">
        <f t="shared" si="24"/>
        <v>0</v>
      </c>
      <c r="BE33" s="37">
        <f t="shared" si="25"/>
        <v>0</v>
      </c>
    </row>
    <row r="34" spans="1:57" ht="30" x14ac:dyDescent="0.25">
      <c r="A34" s="401">
        <f>+Abr!A34</f>
        <v>31</v>
      </c>
      <c r="B34" s="427" t="str">
        <f>ACUMULADO!B34</f>
        <v>COMUNIDADES CON LIDERES CAPACITADOS DESARROLLAN VIGILANCIA COMUNITARIA EN FAVOR DE ENTORNOS Y PRÁCTICAS SALUDABLES Y LA PREVENCIÓN DE LA TUBERCULOSIS, VIH/SIDA</v>
      </c>
      <c r="C34" s="428" t="str">
        <f>+Abr!C34</f>
        <v>PROMSA</v>
      </c>
      <c r="D34" s="429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29"/>
      <c r="Q34" s="429"/>
      <c r="R34" s="429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29"/>
      <c r="AM34" s="429"/>
      <c r="AN34" s="429"/>
      <c r="AO34" s="429"/>
      <c r="AP34" s="429"/>
      <c r="AQ34" s="429"/>
      <c r="AR34" s="429"/>
      <c r="AS34" s="429"/>
      <c r="AT34" s="429"/>
      <c r="AV34" s="37">
        <f t="shared" si="16"/>
        <v>0</v>
      </c>
      <c r="AW34" s="37">
        <f t="shared" si="17"/>
        <v>0</v>
      </c>
      <c r="AX34" s="37">
        <f t="shared" si="18"/>
        <v>0</v>
      </c>
      <c r="AY34" s="37">
        <f t="shared" si="19"/>
        <v>0</v>
      </c>
      <c r="AZ34" s="37">
        <f t="shared" si="20"/>
        <v>0</v>
      </c>
      <c r="BA34" s="37">
        <f t="shared" si="21"/>
        <v>0</v>
      </c>
      <c r="BB34" s="37">
        <f t="shared" si="22"/>
        <v>0</v>
      </c>
      <c r="BC34" s="37">
        <f t="shared" si="23"/>
        <v>0</v>
      </c>
      <c r="BD34" s="38">
        <f t="shared" si="24"/>
        <v>0</v>
      </c>
      <c r="BE34" s="37">
        <f t="shared" si="25"/>
        <v>0</v>
      </c>
    </row>
    <row r="35" spans="1:57" ht="30" x14ac:dyDescent="0.25">
      <c r="A35" s="401">
        <f>+Abr!A35</f>
        <v>32</v>
      </c>
      <c r="B35" s="427" t="str">
        <f>ACUMULADO!B35</f>
        <v>MUNICIPIOS QUE IMPLEMENTAN ACCIONES PARA MEJORAR O MITIGAR LAS CONDICIONES QUE GENERAN RIESGO PARA ENFERMAR DE TUBERCULOSIS Y VIH/SIDA SEGÚN DISTRITOS/ PROVINCIAS PRIORIZADOS.</v>
      </c>
      <c r="C35" s="428" t="str">
        <f>+Abr!C35</f>
        <v>PROMSA</v>
      </c>
      <c r="D35" s="429"/>
      <c r="E35" s="429"/>
      <c r="F35" s="429"/>
      <c r="G35" s="429"/>
      <c r="H35" s="429"/>
      <c r="I35" s="429"/>
      <c r="J35" s="429"/>
      <c r="K35" s="429"/>
      <c r="L35" s="429"/>
      <c r="M35" s="429"/>
      <c r="N35" s="429"/>
      <c r="O35" s="429"/>
      <c r="P35" s="429"/>
      <c r="Q35" s="429"/>
      <c r="R35" s="429"/>
      <c r="S35" s="429"/>
      <c r="T35" s="429"/>
      <c r="U35" s="429"/>
      <c r="V35" s="429"/>
      <c r="W35" s="429"/>
      <c r="X35" s="429"/>
      <c r="Y35" s="429"/>
      <c r="Z35" s="429"/>
      <c r="AA35" s="429"/>
      <c r="AB35" s="429"/>
      <c r="AC35" s="429"/>
      <c r="AD35" s="429"/>
      <c r="AE35" s="429"/>
      <c r="AF35" s="429"/>
      <c r="AG35" s="429"/>
      <c r="AH35" s="429"/>
      <c r="AI35" s="429"/>
      <c r="AJ35" s="429"/>
      <c r="AK35" s="429"/>
      <c r="AL35" s="429"/>
      <c r="AM35" s="429"/>
      <c r="AN35" s="429"/>
      <c r="AO35" s="429"/>
      <c r="AP35" s="429"/>
      <c r="AQ35" s="429"/>
      <c r="AR35" s="429"/>
      <c r="AS35" s="429"/>
      <c r="AT35" s="429"/>
      <c r="AV35" s="37">
        <f t="shared" si="16"/>
        <v>0</v>
      </c>
      <c r="AW35" s="37">
        <f t="shared" si="17"/>
        <v>0</v>
      </c>
      <c r="AX35" s="37">
        <f t="shared" si="18"/>
        <v>0</v>
      </c>
      <c r="AY35" s="37">
        <f t="shared" si="19"/>
        <v>0</v>
      </c>
      <c r="AZ35" s="37">
        <f t="shared" si="20"/>
        <v>0</v>
      </c>
      <c r="BA35" s="37">
        <f t="shared" si="21"/>
        <v>0</v>
      </c>
      <c r="BB35" s="37">
        <f t="shared" si="22"/>
        <v>0</v>
      </c>
      <c r="BC35" s="37">
        <f t="shared" si="23"/>
        <v>0</v>
      </c>
      <c r="BD35" s="38">
        <f t="shared" si="24"/>
        <v>0</v>
      </c>
      <c r="BE35" s="37">
        <f t="shared" si="25"/>
        <v>0</v>
      </c>
    </row>
    <row r="36" spans="1:57" ht="30" x14ac:dyDescent="0.25">
      <c r="A36" s="401">
        <f>+Abr!A36</f>
        <v>33</v>
      </c>
      <c r="B36" s="427" t="str">
        <f>ACUMULADO!B36</f>
        <v xml:space="preserve">FAMILIAS QUE RECIBEN SESIONES DEMOSTRATIVAS PARA LA PREVENCION Y CONTROL DE ENFERMEDADES METAXENICAS </v>
      </c>
      <c r="C36" s="428" t="str">
        <f>+Abr!C36</f>
        <v>PROMSA</v>
      </c>
      <c r="D36" s="429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29"/>
      <c r="AM36" s="429"/>
      <c r="AN36" s="429"/>
      <c r="AO36" s="429"/>
      <c r="AP36" s="429"/>
      <c r="AQ36" s="429"/>
      <c r="AR36" s="429"/>
      <c r="AS36" s="429"/>
      <c r="AT36" s="429"/>
      <c r="AV36" s="37">
        <f t="shared" si="16"/>
        <v>0</v>
      </c>
      <c r="AW36" s="37">
        <f t="shared" si="17"/>
        <v>0</v>
      </c>
      <c r="AX36" s="37">
        <f t="shared" si="18"/>
        <v>0</v>
      </c>
      <c r="AY36" s="37">
        <f t="shared" si="19"/>
        <v>0</v>
      </c>
      <c r="AZ36" s="37">
        <f t="shared" si="20"/>
        <v>0</v>
      </c>
      <c r="BA36" s="37">
        <f t="shared" si="21"/>
        <v>0</v>
      </c>
      <c r="BB36" s="37">
        <f t="shared" si="22"/>
        <v>0</v>
      </c>
      <c r="BC36" s="37">
        <f t="shared" si="23"/>
        <v>0</v>
      </c>
      <c r="BD36" s="38">
        <f t="shared" si="24"/>
        <v>0</v>
      </c>
      <c r="BE36" s="37">
        <f t="shared" si="25"/>
        <v>0</v>
      </c>
    </row>
    <row r="37" spans="1:57" ht="30" x14ac:dyDescent="0.25">
      <c r="A37" s="401">
        <f>+Abr!A37</f>
        <v>34</v>
      </c>
      <c r="B37" s="427" t="str">
        <f>ACUMULADO!B37</f>
        <v>FAMILIAS QUE RECIBEN SESIONES EDUCATIVAS  PARA LA PREVENCION Y CONTROL DE ENFERMEDADES  ZOONOTICAS.</v>
      </c>
      <c r="C37" s="428" t="str">
        <f>+Abr!C37</f>
        <v>PROMSA</v>
      </c>
      <c r="D37" s="429"/>
      <c r="E37" s="429"/>
      <c r="F37" s="429"/>
      <c r="G37" s="429"/>
      <c r="H37" s="429"/>
      <c r="I37" s="429"/>
      <c r="J37" s="429"/>
      <c r="K37" s="429"/>
      <c r="L37" s="429"/>
      <c r="M37" s="429"/>
      <c r="N37" s="429"/>
      <c r="O37" s="429"/>
      <c r="P37" s="429"/>
      <c r="Q37" s="429"/>
      <c r="R37" s="429"/>
      <c r="S37" s="429"/>
      <c r="T37" s="429"/>
      <c r="U37" s="429"/>
      <c r="V37" s="429"/>
      <c r="W37" s="429"/>
      <c r="X37" s="429"/>
      <c r="Y37" s="429"/>
      <c r="Z37" s="429"/>
      <c r="AA37" s="429"/>
      <c r="AB37" s="429"/>
      <c r="AC37" s="429"/>
      <c r="AD37" s="429"/>
      <c r="AE37" s="429"/>
      <c r="AF37" s="429"/>
      <c r="AG37" s="429"/>
      <c r="AH37" s="429"/>
      <c r="AI37" s="429"/>
      <c r="AJ37" s="429"/>
      <c r="AK37" s="429"/>
      <c r="AL37" s="429"/>
      <c r="AM37" s="429"/>
      <c r="AN37" s="429"/>
      <c r="AO37" s="429"/>
      <c r="AP37" s="429"/>
      <c r="AQ37" s="429"/>
      <c r="AR37" s="429"/>
      <c r="AS37" s="429"/>
      <c r="AT37" s="429"/>
      <c r="AV37" s="37">
        <f t="shared" si="16"/>
        <v>0</v>
      </c>
      <c r="AW37" s="37">
        <f t="shared" si="17"/>
        <v>0</v>
      </c>
      <c r="AX37" s="37">
        <f t="shared" si="18"/>
        <v>0</v>
      </c>
      <c r="AY37" s="37">
        <f t="shared" si="19"/>
        <v>0</v>
      </c>
      <c r="AZ37" s="37">
        <f t="shared" si="20"/>
        <v>0</v>
      </c>
      <c r="BA37" s="37">
        <f t="shared" si="21"/>
        <v>0</v>
      </c>
      <c r="BB37" s="37">
        <f t="shared" si="22"/>
        <v>0</v>
      </c>
      <c r="BC37" s="37">
        <f t="shared" si="23"/>
        <v>0</v>
      </c>
      <c r="BD37" s="38">
        <f t="shared" si="24"/>
        <v>0</v>
      </c>
      <c r="BE37" s="37">
        <f t="shared" si="25"/>
        <v>0</v>
      </c>
    </row>
    <row r="38" spans="1:57" ht="30" x14ac:dyDescent="0.25">
      <c r="A38" s="401">
        <f>+Abr!A38</f>
        <v>35</v>
      </c>
      <c r="B38" s="427" t="str">
        <f>ACUMULADO!B38</f>
        <v>COMUNIDADES PRIORIZADAS EN EL DISTRITO QUE  ESTAN IMPLEMENTANDO LA VIGILANCIA COMUNITARIA ASOCIADA A ENFERMEDADES METAXÉNICAS Y ZOONOTICAS.</v>
      </c>
      <c r="C38" s="428" t="str">
        <f>+Abr!C38</f>
        <v>PROMSA</v>
      </c>
      <c r="D38" s="429"/>
      <c r="E38" s="429"/>
      <c r="F38" s="429"/>
      <c r="G38" s="429"/>
      <c r="H38" s="429"/>
      <c r="I38" s="429"/>
      <c r="J38" s="429"/>
      <c r="K38" s="429"/>
      <c r="L38" s="429"/>
      <c r="M38" s="429"/>
      <c r="N38" s="429"/>
      <c r="O38" s="429"/>
      <c r="P38" s="429"/>
      <c r="Q38" s="429"/>
      <c r="R38" s="429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  <c r="AL38" s="429"/>
      <c r="AM38" s="429"/>
      <c r="AN38" s="429"/>
      <c r="AO38" s="429"/>
      <c r="AP38" s="429"/>
      <c r="AQ38" s="429"/>
      <c r="AR38" s="429"/>
      <c r="AS38" s="429"/>
      <c r="AT38" s="429"/>
      <c r="AV38" s="37">
        <f t="shared" si="16"/>
        <v>0</v>
      </c>
      <c r="AW38" s="37">
        <f t="shared" si="17"/>
        <v>0</v>
      </c>
      <c r="AX38" s="37">
        <f t="shared" si="18"/>
        <v>0</v>
      </c>
      <c r="AY38" s="37">
        <f t="shared" si="19"/>
        <v>0</v>
      </c>
      <c r="AZ38" s="37">
        <f t="shared" si="20"/>
        <v>0</v>
      </c>
      <c r="BA38" s="37">
        <f t="shared" si="21"/>
        <v>0</v>
      </c>
      <c r="BB38" s="37">
        <f t="shared" si="22"/>
        <v>0</v>
      </c>
      <c r="BC38" s="37">
        <f t="shared" si="23"/>
        <v>0</v>
      </c>
      <c r="BD38" s="38">
        <f t="shared" si="24"/>
        <v>0</v>
      </c>
      <c r="BE38" s="37">
        <f t="shared" si="25"/>
        <v>0</v>
      </c>
    </row>
    <row r="39" spans="1:57" ht="30" x14ac:dyDescent="0.25">
      <c r="A39" s="401">
        <f>+Abr!A39</f>
        <v>36</v>
      </c>
      <c r="B39" s="427" t="str">
        <f>ACUMULADO!B39</f>
        <v>MUNICIPIOS QUE IMPLEMENTAN ACCIONES PARA MEJORAR O MITIGAR LAS CONDICIONES QUE GENERAN RIESGO PARA ENFERMAR DE ENFERMEDADES METAXÉNICAS Y ZOONOTICAS</v>
      </c>
      <c r="C39" s="428" t="str">
        <f>+Abr!C39</f>
        <v>PROMSA</v>
      </c>
      <c r="D39" s="429"/>
      <c r="E39" s="429"/>
      <c r="F39" s="429"/>
      <c r="G39" s="429"/>
      <c r="H39" s="429"/>
      <c r="I39" s="429"/>
      <c r="J39" s="429"/>
      <c r="K39" s="429"/>
      <c r="L39" s="429"/>
      <c r="M39" s="429"/>
      <c r="N39" s="429"/>
      <c r="O39" s="429"/>
      <c r="P39" s="429"/>
      <c r="Q39" s="429"/>
      <c r="R39" s="429"/>
      <c r="S39" s="429"/>
      <c r="T39" s="429"/>
      <c r="U39" s="429"/>
      <c r="V39" s="429"/>
      <c r="W39" s="429"/>
      <c r="X39" s="429"/>
      <c r="Y39" s="429"/>
      <c r="Z39" s="429"/>
      <c r="AA39" s="429"/>
      <c r="AB39" s="429"/>
      <c r="AC39" s="429"/>
      <c r="AD39" s="429"/>
      <c r="AE39" s="429"/>
      <c r="AF39" s="429"/>
      <c r="AG39" s="429"/>
      <c r="AH39" s="429"/>
      <c r="AI39" s="429"/>
      <c r="AJ39" s="429"/>
      <c r="AK39" s="429"/>
      <c r="AL39" s="429"/>
      <c r="AM39" s="429"/>
      <c r="AN39" s="429"/>
      <c r="AO39" s="429"/>
      <c r="AP39" s="429"/>
      <c r="AQ39" s="429"/>
      <c r="AR39" s="429"/>
      <c r="AS39" s="429"/>
      <c r="AT39" s="429"/>
      <c r="AV39" s="37">
        <f t="shared" si="16"/>
        <v>0</v>
      </c>
      <c r="AW39" s="37">
        <f t="shared" si="17"/>
        <v>0</v>
      </c>
      <c r="AX39" s="37">
        <f t="shared" si="18"/>
        <v>0</v>
      </c>
      <c r="AY39" s="37">
        <f t="shared" si="19"/>
        <v>0</v>
      </c>
      <c r="AZ39" s="37">
        <f t="shared" si="20"/>
        <v>0</v>
      </c>
      <c r="BA39" s="37">
        <f t="shared" si="21"/>
        <v>0</v>
      </c>
      <c r="BB39" s="37">
        <f t="shared" si="22"/>
        <v>0</v>
      </c>
      <c r="BC39" s="37">
        <f t="shared" si="23"/>
        <v>0</v>
      </c>
      <c r="BD39" s="38">
        <f t="shared" si="24"/>
        <v>0</v>
      </c>
      <c r="BE39" s="37">
        <f t="shared" si="25"/>
        <v>0</v>
      </c>
    </row>
    <row r="40" spans="1:57" ht="30" x14ac:dyDescent="0.25">
      <c r="A40" s="401">
        <f>+Abr!A40</f>
        <v>37</v>
      </c>
      <c r="B40" s="427" t="str">
        <f>ACUMULADO!B40</f>
        <v>DOCENTES  CAPACITADOS Y COMPROMETIDOS A DESARROLLAR ACCIONES PARA LA PROMOCION DE PRACTICAS SALUDABLES PARA LA PREVENCIÓN DE LAS ENFERMEDADES METAXENICAS Y ZOONOTICAS</v>
      </c>
      <c r="C40" s="428" t="str">
        <f>+Abr!C40</f>
        <v>PROMSA</v>
      </c>
      <c r="D40" s="429"/>
      <c r="E40" s="429"/>
      <c r="F40" s="429"/>
      <c r="G40" s="429"/>
      <c r="H40" s="429"/>
      <c r="I40" s="429"/>
      <c r="J40" s="429"/>
      <c r="K40" s="429"/>
      <c r="L40" s="429"/>
      <c r="M40" s="429"/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  <c r="AO40" s="429"/>
      <c r="AP40" s="429"/>
      <c r="AQ40" s="429"/>
      <c r="AR40" s="429"/>
      <c r="AS40" s="429"/>
      <c r="AT40" s="429"/>
      <c r="AV40" s="37">
        <f t="shared" si="16"/>
        <v>0</v>
      </c>
      <c r="AW40" s="37">
        <f t="shared" si="17"/>
        <v>0</v>
      </c>
      <c r="AX40" s="37">
        <f t="shared" si="18"/>
        <v>0</v>
      </c>
      <c r="AY40" s="37">
        <f t="shared" si="19"/>
        <v>0</v>
      </c>
      <c r="AZ40" s="37">
        <f t="shared" si="20"/>
        <v>0</v>
      </c>
      <c r="BA40" s="37">
        <f t="shared" si="21"/>
        <v>0</v>
      </c>
      <c r="BB40" s="37">
        <f t="shared" si="22"/>
        <v>0</v>
      </c>
      <c r="BC40" s="37">
        <f t="shared" si="23"/>
        <v>0</v>
      </c>
      <c r="BD40" s="38">
        <f t="shared" si="24"/>
        <v>0</v>
      </c>
      <c r="BE40" s="37">
        <f t="shared" si="25"/>
        <v>0</v>
      </c>
    </row>
    <row r="41" spans="1:57" ht="30" x14ac:dyDescent="0.25">
      <c r="A41" s="401">
        <f>+Abr!A41</f>
        <v>38</v>
      </c>
      <c r="B41" s="427" t="str">
        <f>ACUMULADO!B41</f>
        <v>FAMILIAS QUE RECIBEN SESIONES EDUCATIVAS Y DEMOSTRATIVAS EN PRÁCTICAS SALUDABLES FRENTE A LAS ENFERMEDADES NO TRASMISIBLES</v>
      </c>
      <c r="C41" s="428" t="str">
        <f>+Abr!C41</f>
        <v>PROMSA</v>
      </c>
      <c r="D41" s="429"/>
      <c r="E41" s="429"/>
      <c r="F41" s="429"/>
      <c r="G41" s="429"/>
      <c r="H41" s="429"/>
      <c r="I41" s="429"/>
      <c r="J41" s="429"/>
      <c r="K41" s="429"/>
      <c r="L41" s="429"/>
      <c r="M41" s="429"/>
      <c r="N41" s="429"/>
      <c r="O41" s="429"/>
      <c r="P41" s="429"/>
      <c r="Q41" s="429"/>
      <c r="R41" s="429"/>
      <c r="S41" s="429"/>
      <c r="T41" s="429"/>
      <c r="U41" s="429"/>
      <c r="V41" s="429"/>
      <c r="W41" s="429"/>
      <c r="X41" s="429"/>
      <c r="Y41" s="429"/>
      <c r="Z41" s="429"/>
      <c r="AA41" s="429"/>
      <c r="AB41" s="429"/>
      <c r="AC41" s="429"/>
      <c r="AD41" s="429"/>
      <c r="AE41" s="429"/>
      <c r="AF41" s="429"/>
      <c r="AG41" s="429"/>
      <c r="AH41" s="429"/>
      <c r="AI41" s="429"/>
      <c r="AJ41" s="429"/>
      <c r="AK41" s="429"/>
      <c r="AL41" s="429"/>
      <c r="AM41" s="429"/>
      <c r="AN41" s="429"/>
      <c r="AO41" s="429"/>
      <c r="AP41" s="429"/>
      <c r="AQ41" s="429"/>
      <c r="AR41" s="429"/>
      <c r="AS41" s="429"/>
      <c r="AT41" s="429"/>
      <c r="AV41" s="37">
        <f t="shared" si="16"/>
        <v>0</v>
      </c>
      <c r="AW41" s="37">
        <f t="shared" si="17"/>
        <v>0</v>
      </c>
      <c r="AX41" s="37">
        <f t="shared" si="18"/>
        <v>0</v>
      </c>
      <c r="AY41" s="37">
        <f t="shared" si="19"/>
        <v>0</v>
      </c>
      <c r="AZ41" s="37">
        <f t="shared" si="20"/>
        <v>0</v>
      </c>
      <c r="BA41" s="37">
        <f t="shared" si="21"/>
        <v>0</v>
      </c>
      <c r="BB41" s="37">
        <f t="shared" si="22"/>
        <v>0</v>
      </c>
      <c r="BC41" s="37">
        <f t="shared" si="23"/>
        <v>0</v>
      </c>
      <c r="BD41" s="38">
        <f t="shared" si="24"/>
        <v>0</v>
      </c>
      <c r="BE41" s="37">
        <f t="shared" si="25"/>
        <v>0</v>
      </c>
    </row>
    <row r="42" spans="1:57" ht="30" x14ac:dyDescent="0.25">
      <c r="A42" s="401">
        <f>+Abr!A42</f>
        <v>39</v>
      </c>
      <c r="B42" s="427" t="str">
        <f>ACUMULADO!B42</f>
        <v>4398802FUNCIONARIOS MUNICIPALES CAPACITADOS PARA LA GENERACIÓN DE ENTORNOS SALUDABLES FRENTE A LAS ENFERMEDADES NO TRASMISIBLES.</v>
      </c>
      <c r="C42" s="428" t="str">
        <f>+Abr!C42</f>
        <v>PROMSA</v>
      </c>
      <c r="D42" s="429"/>
      <c r="E42" s="429"/>
      <c r="F42" s="429"/>
      <c r="G42" s="429"/>
      <c r="H42" s="429"/>
      <c r="I42" s="429"/>
      <c r="J42" s="429"/>
      <c r="K42" s="429"/>
      <c r="L42" s="429"/>
      <c r="M42" s="429"/>
      <c r="N42" s="429"/>
      <c r="O42" s="429"/>
      <c r="P42" s="429"/>
      <c r="Q42" s="429"/>
      <c r="R42" s="429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  <c r="AL42" s="429"/>
      <c r="AM42" s="429"/>
      <c r="AN42" s="429"/>
      <c r="AO42" s="429"/>
      <c r="AP42" s="429"/>
      <c r="AQ42" s="429"/>
      <c r="AR42" s="429"/>
      <c r="AS42" s="429"/>
      <c r="AT42" s="429"/>
      <c r="AV42" s="37">
        <f t="shared" si="16"/>
        <v>0</v>
      </c>
      <c r="AW42" s="37">
        <f t="shared" si="17"/>
        <v>0</v>
      </c>
      <c r="AX42" s="37">
        <f t="shared" si="18"/>
        <v>0</v>
      </c>
      <c r="AY42" s="37">
        <f t="shared" si="19"/>
        <v>0</v>
      </c>
      <c r="AZ42" s="37">
        <f t="shared" si="20"/>
        <v>0</v>
      </c>
      <c r="BA42" s="37">
        <f t="shared" si="21"/>
        <v>0</v>
      </c>
      <c r="BB42" s="37">
        <f t="shared" si="22"/>
        <v>0</v>
      </c>
      <c r="BC42" s="37">
        <f t="shared" si="23"/>
        <v>0</v>
      </c>
      <c r="BD42" s="38">
        <f t="shared" si="24"/>
        <v>0</v>
      </c>
      <c r="BE42" s="37">
        <f t="shared" si="25"/>
        <v>0</v>
      </c>
    </row>
    <row r="43" spans="1:57" ht="30" x14ac:dyDescent="0.25">
      <c r="A43" s="401">
        <f>+Abr!A43</f>
        <v>40</v>
      </c>
      <c r="B43" s="427" t="str">
        <f>ACUMULADO!B43</f>
        <v>DOCENTES COMPROMETIDOS QUE DESARROLLAN ACCIONES PARA LA PROMOCIÓN DE LA ALIMENTACIÓN SALUDABLE, ACTIVIDAD FISICA, SALUD OCULAR Y SALUD BUCAL</v>
      </c>
      <c r="C43" s="428" t="str">
        <f>+Abr!C43</f>
        <v>PROMSA</v>
      </c>
      <c r="D43" s="429"/>
      <c r="E43" s="429"/>
      <c r="F43" s="429"/>
      <c r="G43" s="429"/>
      <c r="H43" s="429"/>
      <c r="I43" s="429"/>
      <c r="J43" s="429"/>
      <c r="K43" s="429"/>
      <c r="L43" s="429"/>
      <c r="M43" s="429"/>
      <c r="N43" s="429"/>
      <c r="O43" s="429"/>
      <c r="P43" s="429"/>
      <c r="Q43" s="429"/>
      <c r="R43" s="429"/>
      <c r="S43" s="429"/>
      <c r="T43" s="429"/>
      <c r="U43" s="429"/>
      <c r="V43" s="429"/>
      <c r="W43" s="429"/>
      <c r="X43" s="429"/>
      <c r="Y43" s="429"/>
      <c r="Z43" s="429"/>
      <c r="AA43" s="429"/>
      <c r="AB43" s="429"/>
      <c r="AC43" s="429"/>
      <c r="AD43" s="429"/>
      <c r="AE43" s="429"/>
      <c r="AF43" s="429"/>
      <c r="AG43" s="429"/>
      <c r="AH43" s="429"/>
      <c r="AI43" s="429"/>
      <c r="AJ43" s="429"/>
      <c r="AK43" s="429"/>
      <c r="AL43" s="429"/>
      <c r="AM43" s="429"/>
      <c r="AN43" s="429"/>
      <c r="AO43" s="429"/>
      <c r="AP43" s="429"/>
      <c r="AQ43" s="429"/>
      <c r="AR43" s="429"/>
      <c r="AS43" s="429"/>
      <c r="AT43" s="429"/>
      <c r="AV43" s="37">
        <f t="shared" si="16"/>
        <v>0</v>
      </c>
      <c r="AW43" s="37">
        <f t="shared" si="17"/>
        <v>0</v>
      </c>
      <c r="AX43" s="37">
        <f t="shared" si="18"/>
        <v>0</v>
      </c>
      <c r="AY43" s="37">
        <f t="shared" si="19"/>
        <v>0</v>
      </c>
      <c r="AZ43" s="37">
        <f t="shared" si="20"/>
        <v>0</v>
      </c>
      <c r="BA43" s="37">
        <f t="shared" si="21"/>
        <v>0</v>
      </c>
      <c r="BB43" s="37">
        <f t="shared" si="22"/>
        <v>0</v>
      </c>
      <c r="BC43" s="37">
        <f t="shared" si="23"/>
        <v>0</v>
      </c>
      <c r="BD43" s="38">
        <f t="shared" si="24"/>
        <v>0</v>
      </c>
      <c r="BE43" s="37">
        <f t="shared" si="25"/>
        <v>0</v>
      </c>
    </row>
    <row r="44" spans="1:57" ht="30" x14ac:dyDescent="0.25">
      <c r="A44" s="401">
        <f>+Abr!A44</f>
        <v>41</v>
      </c>
      <c r="B44" s="427" t="str">
        <f>ACUMULADO!B44</f>
        <v>LIDERES COMUNITARIOS CAPACITADOS REALIZAN VIGILANCIA CIUDADANA PARA LA REDUCCIÓN DE LA CONTAMINACIÓN POR METALES PESADOS, SUSTANCIAS QUÍMICAS E HIDROCARBUROS</v>
      </c>
      <c r="C44" s="428" t="str">
        <f>+Abr!C44</f>
        <v>PROMSA</v>
      </c>
      <c r="D44" s="429"/>
      <c r="E44" s="429"/>
      <c r="F44" s="429"/>
      <c r="G44" s="429"/>
      <c r="H44" s="429"/>
      <c r="I44" s="429"/>
      <c r="J44" s="429"/>
      <c r="K44" s="429"/>
      <c r="L44" s="429"/>
      <c r="M44" s="429"/>
      <c r="N44" s="429"/>
      <c r="O44" s="429"/>
      <c r="P44" s="429"/>
      <c r="Q44" s="429"/>
      <c r="R44" s="429"/>
      <c r="S44" s="429"/>
      <c r="T44" s="429"/>
      <c r="U44" s="429"/>
      <c r="V44" s="429"/>
      <c r="W44" s="429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9"/>
      <c r="AK44" s="429"/>
      <c r="AL44" s="429"/>
      <c r="AM44" s="429"/>
      <c r="AN44" s="429"/>
      <c r="AO44" s="429"/>
      <c r="AP44" s="429"/>
      <c r="AQ44" s="429"/>
      <c r="AR44" s="429"/>
      <c r="AS44" s="429"/>
      <c r="AT44" s="429"/>
      <c r="AV44" s="37">
        <f t="shared" si="16"/>
        <v>0</v>
      </c>
      <c r="AW44" s="37">
        <f t="shared" si="17"/>
        <v>0</v>
      </c>
      <c r="AX44" s="37">
        <f t="shared" si="18"/>
        <v>0</v>
      </c>
      <c r="AY44" s="37">
        <f t="shared" si="19"/>
        <v>0</v>
      </c>
      <c r="AZ44" s="37">
        <f t="shared" si="20"/>
        <v>0</v>
      </c>
      <c r="BA44" s="37">
        <f t="shared" si="21"/>
        <v>0</v>
      </c>
      <c r="BB44" s="37">
        <f t="shared" si="22"/>
        <v>0</v>
      </c>
      <c r="BC44" s="37">
        <f t="shared" si="23"/>
        <v>0</v>
      </c>
      <c r="BD44" s="38">
        <f t="shared" si="24"/>
        <v>0</v>
      </c>
      <c r="BE44" s="37">
        <f t="shared" si="25"/>
        <v>0</v>
      </c>
    </row>
    <row r="45" spans="1:57" ht="30" x14ac:dyDescent="0.25">
      <c r="A45" s="401">
        <f>+Abr!A45</f>
        <v>42</v>
      </c>
      <c r="B45" s="427" t="str">
        <f>ACUMULADO!B45</f>
        <v>FUNCIONARIOS MUNICIPALES SENSIBILIZADOS PARA LA PROMOCIÓN DE PRACTICAS Y ENTORNOS SALUDABLES PARA LA PREVENCIÓN DEL CÁNCER</v>
      </c>
      <c r="C45" s="428" t="str">
        <f>+Abr!C45</f>
        <v>PROMSA</v>
      </c>
      <c r="D45" s="429"/>
      <c r="E45" s="429"/>
      <c r="F45" s="429"/>
      <c r="G45" s="429"/>
      <c r="H45" s="429"/>
      <c r="I45" s="429"/>
      <c r="J45" s="429"/>
      <c r="K45" s="429"/>
      <c r="L45" s="429"/>
      <c r="M45" s="429"/>
      <c r="N45" s="429"/>
      <c r="O45" s="429"/>
      <c r="P45" s="429"/>
      <c r="Q45" s="429"/>
      <c r="R45" s="429"/>
      <c r="S45" s="429"/>
      <c r="T45" s="429"/>
      <c r="U45" s="429"/>
      <c r="V45" s="429"/>
      <c r="W45" s="429"/>
      <c r="X45" s="429"/>
      <c r="Y45" s="429"/>
      <c r="Z45" s="429"/>
      <c r="AA45" s="429"/>
      <c r="AB45" s="429"/>
      <c r="AC45" s="429"/>
      <c r="AD45" s="429"/>
      <c r="AE45" s="429"/>
      <c r="AF45" s="429"/>
      <c r="AG45" s="429"/>
      <c r="AH45" s="429"/>
      <c r="AI45" s="429"/>
      <c r="AJ45" s="429"/>
      <c r="AK45" s="429"/>
      <c r="AL45" s="429"/>
      <c r="AM45" s="429"/>
      <c r="AN45" s="429"/>
      <c r="AO45" s="429"/>
      <c r="AP45" s="429"/>
      <c r="AQ45" s="429"/>
      <c r="AR45" s="429"/>
      <c r="AS45" s="429"/>
      <c r="AT45" s="429"/>
      <c r="AV45" s="37">
        <f t="shared" si="16"/>
        <v>0</v>
      </c>
      <c r="AW45" s="37">
        <f t="shared" si="17"/>
        <v>0</v>
      </c>
      <c r="AX45" s="37">
        <f t="shared" si="18"/>
        <v>0</v>
      </c>
      <c r="AY45" s="37">
        <f t="shared" si="19"/>
        <v>0</v>
      </c>
      <c r="AZ45" s="37">
        <f t="shared" si="20"/>
        <v>0</v>
      </c>
      <c r="BA45" s="37">
        <f t="shared" si="21"/>
        <v>0</v>
      </c>
      <c r="BB45" s="37">
        <f t="shared" si="22"/>
        <v>0</v>
      </c>
      <c r="BC45" s="37">
        <f t="shared" si="23"/>
        <v>0</v>
      </c>
      <c r="BD45" s="38">
        <f t="shared" si="24"/>
        <v>0</v>
      </c>
      <c r="BE45" s="37">
        <f t="shared" si="25"/>
        <v>0</v>
      </c>
    </row>
    <row r="46" spans="1:57" ht="30" x14ac:dyDescent="0.25">
      <c r="A46" s="401">
        <f>+Abr!A46</f>
        <v>43</v>
      </c>
      <c r="B46" s="427" t="str">
        <f>ACUMULADO!B46</f>
        <v xml:space="preserve">DOCENTES  CAPACITADOS PARA LA PROMOCIÓN DE PRACTICAS Y ENTORNOS SALUDABLES PARA LA PREVENCIÓN DEL CÁNCER . </v>
      </c>
      <c r="C46" s="428" t="str">
        <f>+Abr!C46</f>
        <v>PROMSA</v>
      </c>
      <c r="D46" s="429"/>
      <c r="E46" s="429"/>
      <c r="F46" s="429"/>
      <c r="G46" s="429"/>
      <c r="H46" s="429"/>
      <c r="I46" s="429"/>
      <c r="J46" s="429"/>
      <c r="K46" s="429"/>
      <c r="L46" s="429"/>
      <c r="M46" s="429"/>
      <c r="N46" s="429"/>
      <c r="O46" s="429"/>
      <c r="P46" s="429"/>
      <c r="Q46" s="429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V46" s="37">
        <f t="shared" si="16"/>
        <v>0</v>
      </c>
      <c r="AW46" s="37">
        <f t="shared" si="17"/>
        <v>0</v>
      </c>
      <c r="AX46" s="37">
        <f t="shared" si="18"/>
        <v>0</v>
      </c>
      <c r="AY46" s="37">
        <f t="shared" si="19"/>
        <v>0</v>
      </c>
      <c r="AZ46" s="37">
        <f t="shared" si="20"/>
        <v>0</v>
      </c>
      <c r="BA46" s="37">
        <f t="shared" si="21"/>
        <v>0</v>
      </c>
      <c r="BB46" s="37">
        <f t="shared" si="22"/>
        <v>0</v>
      </c>
      <c r="BC46" s="37">
        <f t="shared" si="23"/>
        <v>0</v>
      </c>
      <c r="BD46" s="38">
        <f t="shared" si="24"/>
        <v>0</v>
      </c>
      <c r="BE46" s="37">
        <f t="shared" si="25"/>
        <v>0</v>
      </c>
    </row>
    <row r="47" spans="1:57" ht="30" x14ac:dyDescent="0.25">
      <c r="A47" s="401">
        <f>+Abr!A47</f>
        <v>44</v>
      </c>
      <c r="B47" s="427" t="str">
        <f>ACUMULADO!B47</f>
        <v>FAMILIAS SENSIBILIZADAS PARA LA PROMOCIÓN DE PRÁCTICAS Y ENTORNOS SALUDABLES PARA LA PREVENCIÓN DEL CÁNCER</v>
      </c>
      <c r="C47" s="428" t="str">
        <f>+Abr!C47</f>
        <v>PROMSA</v>
      </c>
      <c r="D47" s="429"/>
      <c r="E47" s="429"/>
      <c r="F47" s="429"/>
      <c r="G47" s="429"/>
      <c r="H47" s="429"/>
      <c r="I47" s="429"/>
      <c r="J47" s="429"/>
      <c r="K47" s="429"/>
      <c r="L47" s="429"/>
      <c r="M47" s="429"/>
      <c r="N47" s="429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29"/>
      <c r="Z47" s="429"/>
      <c r="AA47" s="429"/>
      <c r="AB47" s="429"/>
      <c r="AC47" s="429"/>
      <c r="AD47" s="429"/>
      <c r="AE47" s="429"/>
      <c r="AF47" s="429"/>
      <c r="AG47" s="429"/>
      <c r="AH47" s="429"/>
      <c r="AI47" s="429"/>
      <c r="AJ47" s="429"/>
      <c r="AK47" s="429"/>
      <c r="AL47" s="429"/>
      <c r="AM47" s="429"/>
      <c r="AN47" s="429"/>
      <c r="AO47" s="429"/>
      <c r="AP47" s="429"/>
      <c r="AQ47" s="429"/>
      <c r="AR47" s="429"/>
      <c r="AS47" s="429"/>
      <c r="AT47" s="429"/>
      <c r="AV47" s="37">
        <f t="shared" si="16"/>
        <v>0</v>
      </c>
      <c r="AW47" s="37">
        <f t="shared" si="17"/>
        <v>0</v>
      </c>
      <c r="AX47" s="37">
        <f t="shared" si="18"/>
        <v>0</v>
      </c>
      <c r="AY47" s="37">
        <f t="shared" si="19"/>
        <v>0</v>
      </c>
      <c r="AZ47" s="37">
        <f t="shared" si="20"/>
        <v>0</v>
      </c>
      <c r="BA47" s="37">
        <f t="shared" si="21"/>
        <v>0</v>
      </c>
      <c r="BB47" s="37">
        <f t="shared" si="22"/>
        <v>0</v>
      </c>
      <c r="BC47" s="37">
        <f t="shared" si="23"/>
        <v>0</v>
      </c>
      <c r="BD47" s="38">
        <f t="shared" si="24"/>
        <v>0</v>
      </c>
      <c r="BE47" s="37">
        <f t="shared" si="25"/>
        <v>0</v>
      </c>
    </row>
    <row r="48" spans="1:57" ht="30" x14ac:dyDescent="0.25">
      <c r="A48" s="401">
        <f>+Abr!A48</f>
        <v>45</v>
      </c>
      <c r="B48" s="427" t="str">
        <f>ACUMULADO!B48</f>
        <v>MADRES, PADRES Y CUIDADORES/AS CON APOYO EN ESTRATEGIAS DE CRIANZA Y CONOCIMIENTOS SOBRE EL DESARROLLO INFANTIL</v>
      </c>
      <c r="C48" s="428" t="str">
        <f>+Abr!C48</f>
        <v>PROMSA</v>
      </c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V48" s="37">
        <f t="shared" si="16"/>
        <v>0</v>
      </c>
      <c r="AW48" s="37">
        <f t="shared" si="17"/>
        <v>0</v>
      </c>
      <c r="AX48" s="37">
        <f t="shared" si="18"/>
        <v>0</v>
      </c>
      <c r="AY48" s="37">
        <f t="shared" si="19"/>
        <v>0</v>
      </c>
      <c r="AZ48" s="37">
        <f t="shared" si="20"/>
        <v>0</v>
      </c>
      <c r="BA48" s="37">
        <f t="shared" si="21"/>
        <v>0</v>
      </c>
      <c r="BB48" s="37">
        <f t="shared" si="22"/>
        <v>0</v>
      </c>
      <c r="BC48" s="37">
        <f t="shared" si="23"/>
        <v>0</v>
      </c>
      <c r="BD48" s="38">
        <f t="shared" si="24"/>
        <v>0</v>
      </c>
      <c r="BE48" s="37">
        <f t="shared" si="25"/>
        <v>0</v>
      </c>
    </row>
    <row r="49" spans="1:57" x14ac:dyDescent="0.25">
      <c r="A49" s="401">
        <f>+Abr!A49</f>
        <v>46</v>
      </c>
      <c r="B49" s="427" t="str">
        <f>ACUMULADO!B49</f>
        <v>PAREJAS CON CONSEJERÍA EN LA PROMOCIÓN DE UNA CONVIVENCIA SALUDABLE</v>
      </c>
      <c r="C49" s="428" t="str">
        <f>+Abr!C49</f>
        <v>PROMSA</v>
      </c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V49" s="37">
        <f t="shared" si="16"/>
        <v>0</v>
      </c>
      <c r="AW49" s="37">
        <f t="shared" si="17"/>
        <v>0</v>
      </c>
      <c r="AX49" s="37">
        <f t="shared" si="18"/>
        <v>0</v>
      </c>
      <c r="AY49" s="37">
        <f t="shared" si="19"/>
        <v>0</v>
      </c>
      <c r="AZ49" s="37">
        <f t="shared" si="20"/>
        <v>0</v>
      </c>
      <c r="BA49" s="37">
        <f t="shared" si="21"/>
        <v>0</v>
      </c>
      <c r="BB49" s="37">
        <f t="shared" si="22"/>
        <v>0</v>
      </c>
      <c r="BC49" s="37">
        <f t="shared" si="23"/>
        <v>0</v>
      </c>
      <c r="BD49" s="38">
        <f t="shared" si="24"/>
        <v>0</v>
      </c>
      <c r="BE49" s="37">
        <f t="shared" si="25"/>
        <v>0</v>
      </c>
    </row>
    <row r="50" spans="1:57" x14ac:dyDescent="0.25">
      <c r="A50" s="401">
        <f>+Abr!A50</f>
        <v>47</v>
      </c>
      <c r="B50" s="427" t="str">
        <f>ACUMULADO!B50</f>
        <v>LÍDERES ADOLESCENTES PROMUEVEN LA SALUD MENTAL EN SU COMUNIDAD</v>
      </c>
      <c r="C50" s="428" t="str">
        <f>+Abr!C50</f>
        <v>PROMSA</v>
      </c>
      <c r="D50" s="429"/>
      <c r="E50" s="429"/>
      <c r="F50" s="429"/>
      <c r="G50" s="429"/>
      <c r="H50" s="429"/>
      <c r="I50" s="429"/>
      <c r="J50" s="429"/>
      <c r="K50" s="429"/>
      <c r="L50" s="429"/>
      <c r="M50" s="429"/>
      <c r="N50" s="429"/>
      <c r="O50" s="429"/>
      <c r="P50" s="429"/>
      <c r="Q50" s="429"/>
      <c r="R50" s="429"/>
      <c r="S50" s="429"/>
      <c r="T50" s="429"/>
      <c r="U50" s="429"/>
      <c r="V50" s="429"/>
      <c r="W50" s="429"/>
      <c r="X50" s="429"/>
      <c r="Y50" s="429"/>
      <c r="Z50" s="429"/>
      <c r="AA50" s="429"/>
      <c r="AB50" s="429"/>
      <c r="AC50" s="429"/>
      <c r="AD50" s="429"/>
      <c r="AE50" s="429"/>
      <c r="AF50" s="429"/>
      <c r="AG50" s="429"/>
      <c r="AH50" s="429"/>
      <c r="AI50" s="429"/>
      <c r="AJ50" s="429"/>
      <c r="AK50" s="429"/>
      <c r="AL50" s="429"/>
      <c r="AM50" s="429"/>
      <c r="AN50" s="429"/>
      <c r="AO50" s="429"/>
      <c r="AP50" s="429"/>
      <c r="AQ50" s="429"/>
      <c r="AR50" s="429"/>
      <c r="AS50" s="429"/>
      <c r="AT50" s="429"/>
      <c r="AV50" s="37">
        <f t="shared" si="16"/>
        <v>0</v>
      </c>
      <c r="AW50" s="37">
        <f t="shared" si="17"/>
        <v>0</v>
      </c>
      <c r="AX50" s="37">
        <f t="shared" si="18"/>
        <v>0</v>
      </c>
      <c r="AY50" s="37">
        <f t="shared" si="19"/>
        <v>0</v>
      </c>
      <c r="AZ50" s="37">
        <f t="shared" si="20"/>
        <v>0</v>
      </c>
      <c r="BA50" s="37">
        <f t="shared" si="21"/>
        <v>0</v>
      </c>
      <c r="BB50" s="37">
        <f t="shared" si="22"/>
        <v>0</v>
      </c>
      <c r="BC50" s="37">
        <f t="shared" si="23"/>
        <v>0</v>
      </c>
      <c r="BD50" s="38">
        <f t="shared" si="24"/>
        <v>0</v>
      </c>
      <c r="BE50" s="37">
        <f t="shared" si="25"/>
        <v>0</v>
      </c>
    </row>
    <row r="51" spans="1:57" ht="30" x14ac:dyDescent="0.25">
      <c r="A51" s="401">
        <f>+Abr!A51</f>
        <v>48</v>
      </c>
      <c r="B51" s="427" t="str">
        <f>ACUMULADO!B51</f>
        <v>AGENTES COMUNITARIOS DE SALUD REALIZAN VIGILANCIA CIUDADANA PARA REDUCIR LA VIOLENCIA FÍSICA CAUSADA POR LA PAREJA</v>
      </c>
      <c r="C51" s="428" t="str">
        <f>+Abr!C51</f>
        <v>PROMSA</v>
      </c>
      <c r="D51" s="429"/>
      <c r="E51" s="429"/>
      <c r="F51" s="429"/>
      <c r="G51" s="429"/>
      <c r="H51" s="429"/>
      <c r="I51" s="429"/>
      <c r="J51" s="429"/>
      <c r="K51" s="429"/>
      <c r="L51" s="429"/>
      <c r="M51" s="429"/>
      <c r="N51" s="429"/>
      <c r="O51" s="429"/>
      <c r="P51" s="429"/>
      <c r="Q51" s="429"/>
      <c r="R51" s="429"/>
      <c r="S51" s="429"/>
      <c r="T51" s="429"/>
      <c r="U51" s="429"/>
      <c r="V51" s="429"/>
      <c r="W51" s="429"/>
      <c r="X51" s="429"/>
      <c r="Y51" s="429"/>
      <c r="Z51" s="429"/>
      <c r="AA51" s="429"/>
      <c r="AB51" s="429"/>
      <c r="AC51" s="429"/>
      <c r="AD51" s="429"/>
      <c r="AE51" s="429"/>
      <c r="AF51" s="429"/>
      <c r="AG51" s="429"/>
      <c r="AH51" s="429"/>
      <c r="AI51" s="429"/>
      <c r="AJ51" s="429"/>
      <c r="AK51" s="429"/>
      <c r="AL51" s="429"/>
      <c r="AM51" s="429"/>
      <c r="AN51" s="429"/>
      <c r="AO51" s="429"/>
      <c r="AP51" s="429"/>
      <c r="AQ51" s="429"/>
      <c r="AR51" s="429"/>
      <c r="AS51" s="429"/>
      <c r="AT51" s="429"/>
      <c r="AV51" s="37">
        <f t="shared" si="16"/>
        <v>0</v>
      </c>
      <c r="AW51" s="37">
        <f t="shared" si="17"/>
        <v>0</v>
      </c>
      <c r="AX51" s="37">
        <f t="shared" si="18"/>
        <v>0</v>
      </c>
      <c r="AY51" s="37">
        <f t="shared" si="19"/>
        <v>0</v>
      </c>
      <c r="AZ51" s="37">
        <f t="shared" si="20"/>
        <v>0</v>
      </c>
      <c r="BA51" s="37">
        <f t="shared" si="21"/>
        <v>0</v>
      </c>
      <c r="BB51" s="37">
        <f t="shared" si="22"/>
        <v>0</v>
      </c>
      <c r="BC51" s="37">
        <f t="shared" si="23"/>
        <v>0</v>
      </c>
      <c r="BD51" s="38">
        <f t="shared" si="24"/>
        <v>0</v>
      </c>
      <c r="BE51" s="37">
        <f t="shared" si="25"/>
        <v>0</v>
      </c>
    </row>
    <row r="52" spans="1:57" ht="31.5" x14ac:dyDescent="0.25">
      <c r="A52" s="401">
        <f>+Abr!A52</f>
        <v>49</v>
      </c>
      <c r="B52" s="424" t="str">
        <f>+Abr!B52</f>
        <v xml:space="preserve">Porcentaje de mujeres de 25 a 64 años de edad que se han realizado tamizaje  de papanicolaou </v>
      </c>
      <c r="C52" s="423" t="str">
        <f>+Abr!C52</f>
        <v>CANCER</v>
      </c>
      <c r="D52" s="425"/>
      <c r="E52" s="426"/>
      <c r="F52" s="426"/>
      <c r="G52" s="426"/>
      <c r="H52" s="426"/>
      <c r="I52" s="426"/>
      <c r="J52" s="426"/>
      <c r="K52" s="426"/>
      <c r="L52" s="426"/>
      <c r="M52" s="426"/>
      <c r="N52" s="426"/>
      <c r="O52" s="426"/>
      <c r="P52" s="426"/>
      <c r="Q52" s="426"/>
      <c r="R52" s="426"/>
      <c r="S52" s="426"/>
      <c r="T52" s="426"/>
      <c r="U52" s="426"/>
      <c r="V52" s="426"/>
      <c r="W52" s="426"/>
      <c r="X52" s="426"/>
      <c r="Y52" s="426"/>
      <c r="Z52" s="426"/>
      <c r="AA52" s="426"/>
      <c r="AB52" s="426"/>
      <c r="AC52" s="426"/>
      <c r="AD52" s="426"/>
      <c r="AE52" s="426"/>
      <c r="AF52" s="426"/>
      <c r="AG52" s="426"/>
      <c r="AH52" s="426"/>
      <c r="AI52" s="426"/>
      <c r="AJ52" s="426"/>
      <c r="AK52" s="426"/>
      <c r="AL52" s="426"/>
      <c r="AM52" s="426"/>
      <c r="AN52" s="426"/>
      <c r="AO52" s="426"/>
      <c r="AP52" s="426"/>
      <c r="AQ52" s="426"/>
      <c r="AR52" s="426"/>
      <c r="AS52" s="426"/>
      <c r="AT52" s="426"/>
      <c r="AV52" s="37">
        <f t="shared" ref="AV52:AV53" si="26">SUM(D52)</f>
        <v>0</v>
      </c>
      <c r="AW52" s="37">
        <f t="shared" ref="AW52:AW92" si="27">+SUM(G52:P52)</f>
        <v>0</v>
      </c>
      <c r="AX52" s="37">
        <f t="shared" ref="AX52:AX92" si="28">+SUM(Q52:S52)</f>
        <v>0</v>
      </c>
      <c r="AY52" s="37">
        <f t="shared" si="0"/>
        <v>0</v>
      </c>
      <c r="AZ52" s="37">
        <f t="shared" si="1"/>
        <v>0</v>
      </c>
      <c r="BA52" s="37">
        <f t="shared" si="2"/>
        <v>0</v>
      </c>
      <c r="BB52" s="37">
        <f t="shared" si="3"/>
        <v>0</v>
      </c>
      <c r="BC52" s="37">
        <f t="shared" si="4"/>
        <v>0</v>
      </c>
      <c r="BD52" s="38">
        <f t="shared" si="5"/>
        <v>0</v>
      </c>
      <c r="BE52" s="37">
        <f t="shared" ref="BE52:BE92" si="29">SUM(AV52:BD52)</f>
        <v>0</v>
      </c>
    </row>
    <row r="53" spans="1:57" ht="31.5" x14ac:dyDescent="0.25">
      <c r="A53" s="401">
        <f>+Abr!A53</f>
        <v>50</v>
      </c>
      <c r="B53" s="414" t="str">
        <f>+Abr!B53</f>
        <v>Porcentaje de mujeres de 30 a 49 años de edad que se han realizado tamizaje para cuello uterino (Inspección Visual con Ácido Acético).</v>
      </c>
      <c r="C53" s="407" t="str">
        <f>+Abr!C53</f>
        <v>CANCER</v>
      </c>
      <c r="D53" s="402"/>
      <c r="E53" s="330"/>
      <c r="F53" s="330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330"/>
      <c r="AE53" s="330"/>
      <c r="AF53" s="330"/>
      <c r="AG53" s="330"/>
      <c r="AH53" s="330"/>
      <c r="AI53" s="330"/>
      <c r="AJ53" s="330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V53" s="37">
        <f t="shared" si="26"/>
        <v>0</v>
      </c>
      <c r="AW53" s="37">
        <f t="shared" si="27"/>
        <v>0</v>
      </c>
      <c r="AX53" s="37">
        <f t="shared" si="28"/>
        <v>0</v>
      </c>
      <c r="AY53" s="37">
        <f t="shared" si="0"/>
        <v>0</v>
      </c>
      <c r="AZ53" s="37">
        <f t="shared" si="1"/>
        <v>0</v>
      </c>
      <c r="BA53" s="37">
        <f t="shared" si="2"/>
        <v>0</v>
      </c>
      <c r="BB53" s="37">
        <f t="shared" si="3"/>
        <v>0</v>
      </c>
      <c r="BC53" s="37">
        <f t="shared" si="4"/>
        <v>0</v>
      </c>
      <c r="BD53" s="38">
        <f t="shared" si="5"/>
        <v>0</v>
      </c>
      <c r="BE53" s="37">
        <f t="shared" si="29"/>
        <v>0</v>
      </c>
    </row>
    <row r="54" spans="1:57" ht="31.5" x14ac:dyDescent="0.25">
      <c r="A54" s="401">
        <f>+Abr!A54</f>
        <v>51</v>
      </c>
      <c r="B54" s="414" t="str">
        <f>+Abr!B54</f>
        <v>Porcentaje de mujeres de 40 a 69 años de edad que se han realizado examen clínico de mamas en los últimos 12 meses.</v>
      </c>
      <c r="C54" s="407" t="str">
        <f>+Abr!C54</f>
        <v>CANCER</v>
      </c>
      <c r="D54" s="402"/>
      <c r="E54" s="330"/>
      <c r="F54" s="330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  <c r="AF54" s="330"/>
      <c r="AG54" s="330"/>
      <c r="AH54" s="330"/>
      <c r="AI54" s="330"/>
      <c r="AJ54" s="330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V54" s="37">
        <f t="shared" ref="AV54:AV120" si="30">SUM(D54)</f>
        <v>0</v>
      </c>
      <c r="AW54" s="37">
        <f t="shared" si="27"/>
        <v>0</v>
      </c>
      <c r="AX54" s="37">
        <f t="shared" si="28"/>
        <v>0</v>
      </c>
      <c r="AY54" s="37">
        <f t="shared" si="0"/>
        <v>0</v>
      </c>
      <c r="AZ54" s="37">
        <f t="shared" si="1"/>
        <v>0</v>
      </c>
      <c r="BA54" s="37">
        <f t="shared" si="2"/>
        <v>0</v>
      </c>
      <c r="BB54" s="37">
        <f t="shared" si="3"/>
        <v>0</v>
      </c>
      <c r="BC54" s="37">
        <f t="shared" si="4"/>
        <v>0</v>
      </c>
      <c r="BD54" s="38">
        <f t="shared" si="5"/>
        <v>0</v>
      </c>
      <c r="BE54" s="37">
        <f t="shared" si="29"/>
        <v>0</v>
      </c>
    </row>
    <row r="55" spans="1:57" ht="15.75" x14ac:dyDescent="0.25">
      <c r="A55" s="401">
        <f>+Abr!A55</f>
        <v>52</v>
      </c>
      <c r="B55" s="414" t="str">
        <f>+Abr!B55</f>
        <v xml:space="preserve">4-DETECCION COLON Y RECTO (50 a 70 años) </v>
      </c>
      <c r="C55" s="407" t="str">
        <f>+Abr!C55</f>
        <v>CANCER</v>
      </c>
      <c r="D55" s="402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330"/>
      <c r="AD55" s="330"/>
      <c r="AE55" s="330"/>
      <c r="AF55" s="330"/>
      <c r="AG55" s="330"/>
      <c r="AH55" s="330"/>
      <c r="AI55" s="330"/>
      <c r="AJ55" s="330"/>
      <c r="AK55" s="330"/>
      <c r="AL55" s="330"/>
      <c r="AM55" s="330"/>
      <c r="AN55" s="330"/>
      <c r="AO55" s="330"/>
      <c r="AP55" s="330"/>
      <c r="AQ55" s="330"/>
      <c r="AR55" s="330"/>
      <c r="AS55" s="330"/>
      <c r="AT55" s="330"/>
      <c r="AV55" s="37"/>
      <c r="AW55" s="37"/>
      <c r="AX55" s="37"/>
      <c r="AY55" s="37"/>
      <c r="AZ55" s="37"/>
      <c r="BA55" s="37"/>
      <c r="BB55" s="37"/>
      <c r="BC55" s="37"/>
      <c r="BD55" s="38"/>
      <c r="BE55" s="37"/>
    </row>
    <row r="56" spans="1:57" ht="15.75" x14ac:dyDescent="0.25">
      <c r="A56" s="401">
        <f>+Abr!A56</f>
        <v>53</v>
      </c>
      <c r="B56" s="414" t="str">
        <f>+Abr!B56</f>
        <v xml:space="preserve">5-DETECCION CANCER PROSTATA ( 50 a 75 años) </v>
      </c>
      <c r="C56" s="407" t="str">
        <f>+Abr!C56</f>
        <v>CANCER</v>
      </c>
      <c r="D56" s="402"/>
      <c r="E56" s="330"/>
      <c r="F56" s="330"/>
      <c r="G56" s="330"/>
      <c r="H56" s="330"/>
      <c r="I56" s="330"/>
      <c r="J56" s="330"/>
      <c r="K56" s="330"/>
      <c r="L56" s="330"/>
      <c r="M56" s="330"/>
      <c r="N56" s="330"/>
      <c r="O56" s="330"/>
      <c r="P56" s="330"/>
      <c r="Q56" s="330"/>
      <c r="R56" s="330"/>
      <c r="S56" s="330"/>
      <c r="T56" s="330"/>
      <c r="U56" s="330"/>
      <c r="V56" s="330"/>
      <c r="W56" s="330"/>
      <c r="X56" s="330"/>
      <c r="Y56" s="330"/>
      <c r="Z56" s="330"/>
      <c r="AA56" s="330"/>
      <c r="AB56" s="330"/>
      <c r="AC56" s="330"/>
      <c r="AD56" s="330"/>
      <c r="AE56" s="330"/>
      <c r="AF56" s="330"/>
      <c r="AG56" s="330"/>
      <c r="AH56" s="330"/>
      <c r="AI56" s="330"/>
      <c r="AJ56" s="330"/>
      <c r="AK56" s="330"/>
      <c r="AL56" s="330"/>
      <c r="AM56" s="330"/>
      <c r="AN56" s="330"/>
      <c r="AO56" s="330"/>
      <c r="AP56" s="330"/>
      <c r="AQ56" s="330"/>
      <c r="AR56" s="330"/>
      <c r="AS56" s="330"/>
      <c r="AT56" s="330"/>
      <c r="AV56" s="37"/>
      <c r="AW56" s="37"/>
      <c r="AX56" s="37"/>
      <c r="AY56" s="37"/>
      <c r="AZ56" s="37"/>
      <c r="BA56" s="37"/>
      <c r="BB56" s="37"/>
      <c r="BC56" s="37"/>
      <c r="BD56" s="38"/>
      <c r="BE56" s="37"/>
    </row>
    <row r="57" spans="1:57" ht="15.75" x14ac:dyDescent="0.25">
      <c r="A57" s="401">
        <f>+Abr!A57</f>
        <v>54</v>
      </c>
      <c r="B57" s="414" t="str">
        <f>+Abr!B57</f>
        <v xml:space="preserve">6-DETECCION DE CANCER DE PIEL  (18 a 70 años) </v>
      </c>
      <c r="C57" s="407" t="str">
        <f>+Abr!C57</f>
        <v>CANCER</v>
      </c>
      <c r="D57" s="402"/>
      <c r="E57" s="330"/>
      <c r="F57" s="330"/>
      <c r="G57" s="330"/>
      <c r="H57" s="330"/>
      <c r="I57" s="330"/>
      <c r="J57" s="330"/>
      <c r="K57" s="330"/>
      <c r="L57" s="330"/>
      <c r="M57" s="330"/>
      <c r="N57" s="330"/>
      <c r="O57" s="330"/>
      <c r="P57" s="330"/>
      <c r="Q57" s="330"/>
      <c r="R57" s="330"/>
      <c r="S57" s="330"/>
      <c r="T57" s="330"/>
      <c r="U57" s="330"/>
      <c r="V57" s="330"/>
      <c r="W57" s="330"/>
      <c r="X57" s="330"/>
      <c r="Y57" s="330"/>
      <c r="Z57" s="330"/>
      <c r="AA57" s="330"/>
      <c r="AB57" s="330"/>
      <c r="AC57" s="330"/>
      <c r="AD57" s="330"/>
      <c r="AE57" s="330"/>
      <c r="AF57" s="330"/>
      <c r="AG57" s="330"/>
      <c r="AH57" s="330"/>
      <c r="AI57" s="330"/>
      <c r="AJ57" s="330"/>
      <c r="AK57" s="330"/>
      <c r="AL57" s="330"/>
      <c r="AM57" s="330"/>
      <c r="AN57" s="330"/>
      <c r="AO57" s="330"/>
      <c r="AP57" s="330"/>
      <c r="AQ57" s="330"/>
      <c r="AR57" s="330"/>
      <c r="AS57" s="330"/>
      <c r="AT57" s="330"/>
      <c r="AV57" s="37"/>
      <c r="AW57" s="37"/>
      <c r="AX57" s="37"/>
      <c r="AY57" s="37"/>
      <c r="AZ57" s="37"/>
      <c r="BA57" s="37"/>
      <c r="BB57" s="37"/>
      <c r="BC57" s="37"/>
      <c r="BD57" s="38"/>
      <c r="BE57" s="37"/>
    </row>
    <row r="58" spans="1:57" x14ac:dyDescent="0.25">
      <c r="A58" s="401">
        <f>+Abr!A58</f>
        <v>55</v>
      </c>
      <c r="B58" s="415" t="str">
        <f>+Abr!B58</f>
        <v>PERSONA CON DISCAPACIDAD QUE RECIBE ATENCION PARA SU CERTIFICACIÓN.</v>
      </c>
      <c r="C58" s="447" t="str">
        <f>+Abr!C58</f>
        <v>DISCAPACIDAD</v>
      </c>
      <c r="D58" s="402"/>
      <c r="E58" s="330"/>
      <c r="F58" s="330"/>
      <c r="G58" s="330"/>
      <c r="H58" s="330"/>
      <c r="I58" s="330"/>
      <c r="J58" s="330"/>
      <c r="K58" s="330"/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0"/>
      <c r="Y58" s="330"/>
      <c r="Z58" s="330"/>
      <c r="AA58" s="330"/>
      <c r="AB58" s="330"/>
      <c r="AC58" s="330"/>
      <c r="AD58" s="330"/>
      <c r="AE58" s="330"/>
      <c r="AF58" s="330"/>
      <c r="AG58" s="330"/>
      <c r="AH58" s="330"/>
      <c r="AI58" s="330"/>
      <c r="AJ58" s="330"/>
      <c r="AK58" s="330"/>
      <c r="AL58" s="330"/>
      <c r="AM58" s="330"/>
      <c r="AN58" s="330"/>
      <c r="AO58" s="330"/>
      <c r="AP58" s="330"/>
      <c r="AQ58" s="330"/>
      <c r="AR58" s="330"/>
      <c r="AS58" s="330"/>
      <c r="AT58" s="330"/>
      <c r="AV58" s="37">
        <f t="shared" si="30"/>
        <v>0</v>
      </c>
      <c r="AW58" s="37">
        <f t="shared" si="27"/>
        <v>0</v>
      </c>
      <c r="AX58" s="37">
        <f t="shared" si="28"/>
        <v>0</v>
      </c>
      <c r="AY58" s="37">
        <f t="shared" si="0"/>
        <v>0</v>
      </c>
      <c r="AZ58" s="37">
        <f t="shared" si="1"/>
        <v>0</v>
      </c>
      <c r="BA58" s="37">
        <f t="shared" si="2"/>
        <v>0</v>
      </c>
      <c r="BB58" s="37">
        <f t="shared" si="3"/>
        <v>0</v>
      </c>
      <c r="BC58" s="37">
        <f t="shared" si="4"/>
        <v>0</v>
      </c>
      <c r="BD58" s="38">
        <f t="shared" si="5"/>
        <v>0</v>
      </c>
      <c r="BE58" s="37">
        <f t="shared" si="29"/>
        <v>0</v>
      </c>
    </row>
    <row r="59" spans="1:57" ht="15.75" x14ac:dyDescent="0.25">
      <c r="A59" s="401">
        <f>+Abr!A59</f>
        <v>56</v>
      </c>
      <c r="B59" s="416" t="str">
        <f>+Abr!B59</f>
        <v>Tamizaje de errores refractivos en niños.</v>
      </c>
      <c r="C59" s="447" t="str">
        <f>+Abr!C59</f>
        <v>SALUD OCULAR</v>
      </c>
      <c r="D59" s="402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0"/>
      <c r="U59" s="330"/>
      <c r="V59" s="330"/>
      <c r="W59" s="330"/>
      <c r="X59" s="330"/>
      <c r="Y59" s="330"/>
      <c r="Z59" s="330"/>
      <c r="AA59" s="330"/>
      <c r="AB59" s="330"/>
      <c r="AC59" s="330"/>
      <c r="AD59" s="330"/>
      <c r="AE59" s="330"/>
      <c r="AF59" s="330"/>
      <c r="AG59" s="330"/>
      <c r="AH59" s="330"/>
      <c r="AI59" s="330"/>
      <c r="AJ59" s="330"/>
      <c r="AK59" s="330"/>
      <c r="AL59" s="330"/>
      <c r="AM59" s="330"/>
      <c r="AN59" s="330"/>
      <c r="AO59" s="330"/>
      <c r="AP59" s="330"/>
      <c r="AQ59" s="330"/>
      <c r="AR59" s="330"/>
      <c r="AS59" s="330"/>
      <c r="AT59" s="330"/>
      <c r="AV59" s="37">
        <f t="shared" si="30"/>
        <v>0</v>
      </c>
      <c r="AW59" s="37">
        <f t="shared" si="27"/>
        <v>0</v>
      </c>
      <c r="AX59" s="37">
        <f t="shared" si="28"/>
        <v>0</v>
      </c>
      <c r="AY59" s="37">
        <f t="shared" si="0"/>
        <v>0</v>
      </c>
      <c r="AZ59" s="37">
        <f t="shared" si="1"/>
        <v>0</v>
      </c>
      <c r="BA59" s="37">
        <f t="shared" si="2"/>
        <v>0</v>
      </c>
      <c r="BB59" s="37">
        <f t="shared" si="3"/>
        <v>0</v>
      </c>
      <c r="BC59" s="37">
        <f t="shared" si="4"/>
        <v>0</v>
      </c>
      <c r="BD59" s="38">
        <f t="shared" si="5"/>
        <v>0</v>
      </c>
      <c r="BE59" s="37">
        <f t="shared" si="29"/>
        <v>0</v>
      </c>
    </row>
    <row r="60" spans="1:57" x14ac:dyDescent="0.25">
      <c r="A60" s="401">
        <f>+Abr!A60</f>
        <v>57</v>
      </c>
      <c r="B60" s="417" t="str">
        <f>+Abr!B60</f>
        <v>EVALUACION ORAL COMPLETO</v>
      </c>
      <c r="C60" s="447" t="str">
        <f>+Abr!C60</f>
        <v>ODONTOLOGIA</v>
      </c>
      <c r="D60" s="402"/>
      <c r="E60" s="330"/>
      <c r="F60" s="330"/>
      <c r="G60" s="330"/>
      <c r="H60" s="330"/>
      <c r="I60" s="330"/>
      <c r="J60" s="330"/>
      <c r="K60" s="330"/>
      <c r="L60" s="330"/>
      <c r="M60" s="330"/>
      <c r="N60" s="330"/>
      <c r="O60" s="330"/>
      <c r="P60" s="330"/>
      <c r="Q60" s="330"/>
      <c r="R60" s="330"/>
      <c r="S60" s="330"/>
      <c r="T60" s="330"/>
      <c r="U60" s="330"/>
      <c r="V60" s="330"/>
      <c r="W60" s="330"/>
      <c r="X60" s="330"/>
      <c r="Y60" s="330"/>
      <c r="Z60" s="330"/>
      <c r="AA60" s="330"/>
      <c r="AB60" s="330"/>
      <c r="AC60" s="330"/>
      <c r="AD60" s="330"/>
      <c r="AE60" s="330"/>
      <c r="AF60" s="330"/>
      <c r="AG60" s="330"/>
      <c r="AH60" s="330"/>
      <c r="AI60" s="330"/>
      <c r="AJ60" s="330"/>
      <c r="AK60" s="330"/>
      <c r="AL60" s="330"/>
      <c r="AM60" s="330"/>
      <c r="AN60" s="330"/>
      <c r="AO60" s="330"/>
      <c r="AP60" s="330"/>
      <c r="AQ60" s="330"/>
      <c r="AR60" s="330"/>
      <c r="AS60" s="330"/>
      <c r="AT60" s="330"/>
      <c r="AV60" s="37">
        <f t="shared" si="30"/>
        <v>0</v>
      </c>
      <c r="AW60" s="37">
        <f t="shared" si="27"/>
        <v>0</v>
      </c>
      <c r="AX60" s="37">
        <f t="shared" si="28"/>
        <v>0</v>
      </c>
      <c r="AY60" s="37">
        <f t="shared" si="0"/>
        <v>0</v>
      </c>
      <c r="AZ60" s="37">
        <f t="shared" si="1"/>
        <v>0</v>
      </c>
      <c r="BA60" s="37">
        <f t="shared" si="2"/>
        <v>0</v>
      </c>
      <c r="BB60" s="37">
        <f t="shared" si="3"/>
        <v>0</v>
      </c>
      <c r="BC60" s="37">
        <f t="shared" si="4"/>
        <v>0</v>
      </c>
      <c r="BD60" s="38">
        <f t="shared" si="5"/>
        <v>0</v>
      </c>
      <c r="BE60" s="37">
        <f t="shared" si="29"/>
        <v>0</v>
      </c>
    </row>
    <row r="61" spans="1:57" x14ac:dyDescent="0.25">
      <c r="A61" s="401">
        <f>+Abr!A61</f>
        <v>58</v>
      </c>
      <c r="B61" s="411" t="str">
        <f>+Abr!B61</f>
        <v>ALTA BASICA ODONTOLOGICA EN NIÑOS DE 3 A 11 AÑOSDE EDAD</v>
      </c>
      <c r="C61" s="447" t="str">
        <f>+Abr!C61</f>
        <v>ODONTOLOGIA</v>
      </c>
      <c r="D61" s="402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E61" s="330"/>
      <c r="AF61" s="330"/>
      <c r="AG61" s="330"/>
      <c r="AH61" s="330"/>
      <c r="AI61" s="330"/>
      <c r="AJ61" s="330"/>
      <c r="AK61" s="330"/>
      <c r="AL61" s="330"/>
      <c r="AM61" s="330"/>
      <c r="AN61" s="330"/>
      <c r="AO61" s="330"/>
      <c r="AP61" s="330"/>
      <c r="AQ61" s="330"/>
      <c r="AR61" s="330"/>
      <c r="AS61" s="330"/>
      <c r="AT61" s="330"/>
      <c r="AV61" s="37">
        <f t="shared" si="30"/>
        <v>0</v>
      </c>
      <c r="AW61" s="37">
        <f t="shared" si="27"/>
        <v>0</v>
      </c>
      <c r="AX61" s="37">
        <f t="shared" si="28"/>
        <v>0</v>
      </c>
      <c r="AY61" s="37">
        <f t="shared" si="0"/>
        <v>0</v>
      </c>
      <c r="AZ61" s="37">
        <f t="shared" si="1"/>
        <v>0</v>
      </c>
      <c r="BA61" s="37">
        <f t="shared" si="2"/>
        <v>0</v>
      </c>
      <c r="BB61" s="37">
        <f t="shared" si="3"/>
        <v>0</v>
      </c>
      <c r="BC61" s="37">
        <f t="shared" si="4"/>
        <v>0</v>
      </c>
      <c r="BD61" s="38">
        <f t="shared" si="5"/>
        <v>0</v>
      </c>
      <c r="BE61" s="37">
        <f t="shared" si="29"/>
        <v>0</v>
      </c>
    </row>
    <row r="62" spans="1:57" x14ac:dyDescent="0.25">
      <c r="A62" s="401">
        <f>+Abr!A62</f>
        <v>59</v>
      </c>
      <c r="B62" s="411" t="str">
        <f>+Abr!B62</f>
        <v>EVALUACION ORAL COMPLETO 3 a 11 años</v>
      </c>
      <c r="C62" s="447" t="str">
        <f>+Abr!C62</f>
        <v>ODONTOLOGIA</v>
      </c>
      <c r="D62" s="402"/>
      <c r="E62" s="330"/>
      <c r="F62" s="330"/>
      <c r="G62" s="330"/>
      <c r="H62" s="330"/>
      <c r="I62" s="330"/>
      <c r="J62" s="330"/>
      <c r="K62" s="330"/>
      <c r="L62" s="330"/>
      <c r="M62" s="330"/>
      <c r="N62" s="330"/>
      <c r="O62" s="330"/>
      <c r="P62" s="330"/>
      <c r="Q62" s="330"/>
      <c r="R62" s="330"/>
      <c r="S62" s="330"/>
      <c r="T62" s="330"/>
      <c r="U62" s="330"/>
      <c r="V62" s="330"/>
      <c r="W62" s="330"/>
      <c r="X62" s="330"/>
      <c r="Y62" s="330"/>
      <c r="Z62" s="330"/>
      <c r="AA62" s="330"/>
      <c r="AB62" s="330"/>
      <c r="AC62" s="330"/>
      <c r="AD62" s="330"/>
      <c r="AE62" s="330"/>
      <c r="AF62" s="330"/>
      <c r="AG62" s="330"/>
      <c r="AH62" s="330"/>
      <c r="AI62" s="330"/>
      <c r="AJ62" s="330"/>
      <c r="AK62" s="330"/>
      <c r="AL62" s="330"/>
      <c r="AM62" s="330"/>
      <c r="AN62" s="330"/>
      <c r="AO62" s="330"/>
      <c r="AP62" s="330"/>
      <c r="AQ62" s="330"/>
      <c r="AR62" s="330"/>
      <c r="AS62" s="330"/>
      <c r="AT62" s="330"/>
      <c r="AV62" s="37">
        <f t="shared" si="30"/>
        <v>0</v>
      </c>
      <c r="AW62" s="37">
        <f t="shared" si="27"/>
        <v>0</v>
      </c>
      <c r="AX62" s="37">
        <f t="shared" si="28"/>
        <v>0</v>
      </c>
      <c r="AY62" s="37">
        <f t="shared" si="0"/>
        <v>0</v>
      </c>
      <c r="AZ62" s="37">
        <f t="shared" si="1"/>
        <v>0</v>
      </c>
      <c r="BA62" s="37">
        <f t="shared" si="2"/>
        <v>0</v>
      </c>
      <c r="BB62" s="37">
        <f t="shared" si="3"/>
        <v>0</v>
      </c>
      <c r="BC62" s="37">
        <f t="shared" si="4"/>
        <v>0</v>
      </c>
      <c r="BD62" s="38">
        <f t="shared" si="5"/>
        <v>0</v>
      </c>
      <c r="BE62" s="37">
        <f t="shared" si="29"/>
        <v>0</v>
      </c>
    </row>
    <row r="63" spans="1:57" x14ac:dyDescent="0.25">
      <c r="A63" s="401">
        <f>+Abr!A63</f>
        <v>60</v>
      </c>
      <c r="B63" s="418" t="str">
        <f>+Abr!B63</f>
        <v>INSTRUCCIÓN DE HIGIENE ORAL</v>
      </c>
      <c r="C63" s="447" t="str">
        <f>+Abr!C63</f>
        <v>ODONTOLOGIA</v>
      </c>
      <c r="D63" s="402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0"/>
      <c r="U63" s="330"/>
      <c r="V63" s="330"/>
      <c r="W63" s="330"/>
      <c r="X63" s="330"/>
      <c r="Y63" s="330"/>
      <c r="Z63" s="330"/>
      <c r="AA63" s="330"/>
      <c r="AB63" s="330"/>
      <c r="AC63" s="330"/>
      <c r="AD63" s="330"/>
      <c r="AE63" s="330"/>
      <c r="AF63" s="330"/>
      <c r="AG63" s="330"/>
      <c r="AH63" s="330"/>
      <c r="AI63" s="330"/>
      <c r="AJ63" s="330"/>
      <c r="AK63" s="330"/>
      <c r="AL63" s="330"/>
      <c r="AM63" s="330"/>
      <c r="AN63" s="330"/>
      <c r="AO63" s="330"/>
      <c r="AP63" s="330"/>
      <c r="AQ63" s="330"/>
      <c r="AR63" s="330"/>
      <c r="AS63" s="330"/>
      <c r="AT63" s="330"/>
      <c r="AV63" s="37">
        <f t="shared" si="30"/>
        <v>0</v>
      </c>
      <c r="AW63" s="37">
        <f t="shared" si="27"/>
        <v>0</v>
      </c>
      <c r="AX63" s="37">
        <f t="shared" si="28"/>
        <v>0</v>
      </c>
      <c r="AY63" s="37">
        <f t="shared" si="0"/>
        <v>0</v>
      </c>
      <c r="AZ63" s="37">
        <f t="shared" si="1"/>
        <v>0</v>
      </c>
      <c r="BA63" s="37">
        <f t="shared" si="2"/>
        <v>0</v>
      </c>
      <c r="BB63" s="37">
        <f t="shared" si="3"/>
        <v>0</v>
      </c>
      <c r="BC63" s="37">
        <f t="shared" si="4"/>
        <v>0</v>
      </c>
      <c r="BD63" s="38">
        <f t="shared" si="5"/>
        <v>0</v>
      </c>
      <c r="BE63" s="37">
        <f t="shared" si="29"/>
        <v>0</v>
      </c>
    </row>
    <row r="64" spans="1:57" x14ac:dyDescent="0.25">
      <c r="A64" s="401">
        <f>+Abr!A64</f>
        <v>61</v>
      </c>
      <c r="B64" s="419" t="str">
        <f>+Abr!B64</f>
        <v>ASESORIA NUTRICIONAL</v>
      </c>
      <c r="C64" s="447" t="str">
        <f>+Abr!C64</f>
        <v>ODONTOLOGIA</v>
      </c>
      <c r="D64" s="402"/>
      <c r="E64" s="330"/>
      <c r="F64" s="330"/>
      <c r="G64" s="330"/>
      <c r="H64" s="330"/>
      <c r="I64" s="330"/>
      <c r="J64" s="330"/>
      <c r="K64" s="330"/>
      <c r="L64" s="330"/>
      <c r="M64" s="330"/>
      <c r="N64" s="330"/>
      <c r="O64" s="330"/>
      <c r="P64" s="330"/>
      <c r="Q64" s="330"/>
      <c r="R64" s="330"/>
      <c r="S64" s="330"/>
      <c r="T64" s="330"/>
      <c r="U64" s="330"/>
      <c r="V64" s="330"/>
      <c r="W64" s="330"/>
      <c r="X64" s="330"/>
      <c r="Y64" s="330"/>
      <c r="Z64" s="330"/>
      <c r="AA64" s="330"/>
      <c r="AB64" s="330"/>
      <c r="AC64" s="330"/>
      <c r="AD64" s="330"/>
      <c r="AE64" s="330"/>
      <c r="AF64" s="330"/>
      <c r="AG64" s="330"/>
      <c r="AH64" s="330"/>
      <c r="AI64" s="330"/>
      <c r="AJ64" s="330"/>
      <c r="AK64" s="330"/>
      <c r="AL64" s="330"/>
      <c r="AM64" s="330"/>
      <c r="AN64" s="330"/>
      <c r="AO64" s="330"/>
      <c r="AP64" s="330"/>
      <c r="AQ64" s="330"/>
      <c r="AR64" s="330"/>
      <c r="AS64" s="330"/>
      <c r="AT64" s="330"/>
      <c r="AV64" s="37">
        <f t="shared" si="30"/>
        <v>0</v>
      </c>
      <c r="AW64" s="37">
        <f t="shared" si="27"/>
        <v>0</v>
      </c>
      <c r="AX64" s="37">
        <f t="shared" si="28"/>
        <v>0</v>
      </c>
      <c r="AY64" s="37">
        <f t="shared" si="0"/>
        <v>0</v>
      </c>
      <c r="AZ64" s="37">
        <f t="shared" si="1"/>
        <v>0</v>
      </c>
      <c r="BA64" s="37">
        <f t="shared" si="2"/>
        <v>0</v>
      </c>
      <c r="BB64" s="37">
        <f t="shared" si="3"/>
        <v>0</v>
      </c>
      <c r="BC64" s="37">
        <f t="shared" si="4"/>
        <v>0</v>
      </c>
      <c r="BD64" s="38">
        <f t="shared" si="5"/>
        <v>0</v>
      </c>
      <c r="BE64" s="37">
        <f t="shared" si="29"/>
        <v>0</v>
      </c>
    </row>
    <row r="65" spans="1:57" ht="15.75" x14ac:dyDescent="0.25">
      <c r="A65" s="401">
        <f>+Abr!A65</f>
        <v>62</v>
      </c>
      <c r="B65" s="420" t="str">
        <f>+Abr!B65</f>
        <v>Tratamiento y control de personas con Hipertensión Arterial</v>
      </c>
      <c r="C65" s="447" t="str">
        <f>+Abr!C65</f>
        <v>NO TRANSMISIBLES</v>
      </c>
      <c r="D65" s="402"/>
      <c r="E65" s="330"/>
      <c r="F65" s="330"/>
      <c r="G65" s="330"/>
      <c r="H65" s="330"/>
      <c r="I65" s="330"/>
      <c r="J65" s="330"/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0"/>
      <c r="AD65" s="330"/>
      <c r="AE65" s="330"/>
      <c r="AF65" s="330"/>
      <c r="AG65" s="330"/>
      <c r="AH65" s="330"/>
      <c r="AI65" s="330"/>
      <c r="AJ65" s="330"/>
      <c r="AK65" s="330"/>
      <c r="AL65" s="330"/>
      <c r="AM65" s="330"/>
      <c r="AN65" s="330"/>
      <c r="AO65" s="330"/>
      <c r="AP65" s="330"/>
      <c r="AQ65" s="330"/>
      <c r="AR65" s="330"/>
      <c r="AS65" s="330"/>
      <c r="AT65" s="330"/>
      <c r="AV65" s="37">
        <f t="shared" si="30"/>
        <v>0</v>
      </c>
      <c r="AW65" s="37">
        <f t="shared" si="27"/>
        <v>0</v>
      </c>
      <c r="AX65" s="37">
        <f t="shared" si="28"/>
        <v>0</v>
      </c>
      <c r="AY65" s="37">
        <f t="shared" si="0"/>
        <v>0</v>
      </c>
      <c r="AZ65" s="37">
        <f t="shared" si="1"/>
        <v>0</v>
      </c>
      <c r="BA65" s="37">
        <f t="shared" si="2"/>
        <v>0</v>
      </c>
      <c r="BB65" s="37">
        <f t="shared" si="3"/>
        <v>0</v>
      </c>
      <c r="BC65" s="37">
        <f t="shared" si="4"/>
        <v>0</v>
      </c>
      <c r="BD65" s="38">
        <f t="shared" si="5"/>
        <v>0</v>
      </c>
      <c r="BE65" s="37">
        <f t="shared" si="29"/>
        <v>0</v>
      </c>
    </row>
    <row r="66" spans="1:57" ht="15.75" x14ac:dyDescent="0.25">
      <c r="A66" s="401">
        <f>+Abr!A66</f>
        <v>63</v>
      </c>
      <c r="B66" s="420" t="str">
        <f>+Abr!B66</f>
        <v>Tratamiento y Control de Personas con Diabetes Mellitus</v>
      </c>
      <c r="C66" s="447" t="str">
        <f>+Abr!C66</f>
        <v>NO TRANSMISIBLES</v>
      </c>
      <c r="D66" s="402"/>
      <c r="E66" s="330"/>
      <c r="F66" s="330"/>
      <c r="G66" s="330"/>
      <c r="H66" s="330"/>
      <c r="I66" s="330"/>
      <c r="J66" s="330"/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0"/>
      <c r="AD66" s="330"/>
      <c r="AE66" s="330"/>
      <c r="AF66" s="330"/>
      <c r="AG66" s="330"/>
      <c r="AH66" s="330"/>
      <c r="AI66" s="330"/>
      <c r="AJ66" s="330"/>
      <c r="AK66" s="330"/>
      <c r="AL66" s="330"/>
      <c r="AM66" s="330"/>
      <c r="AN66" s="330"/>
      <c r="AO66" s="330"/>
      <c r="AP66" s="330"/>
      <c r="AQ66" s="330"/>
      <c r="AR66" s="330"/>
      <c r="AS66" s="330"/>
      <c r="AT66" s="330"/>
      <c r="AV66" s="37">
        <f t="shared" si="30"/>
        <v>0</v>
      </c>
      <c r="AW66" s="37">
        <f t="shared" si="27"/>
        <v>0</v>
      </c>
      <c r="AX66" s="37">
        <f t="shared" si="28"/>
        <v>0</v>
      </c>
      <c r="AY66" s="37">
        <f t="shared" si="0"/>
        <v>0</v>
      </c>
      <c r="AZ66" s="37">
        <f t="shared" si="1"/>
        <v>0</v>
      </c>
      <c r="BA66" s="37">
        <f t="shared" si="2"/>
        <v>0</v>
      </c>
      <c r="BB66" s="37">
        <f t="shared" si="3"/>
        <v>0</v>
      </c>
      <c r="BC66" s="37">
        <f t="shared" si="4"/>
        <v>0</v>
      </c>
      <c r="BD66" s="38">
        <f t="shared" si="5"/>
        <v>0</v>
      </c>
      <c r="BE66" s="37">
        <f t="shared" si="29"/>
        <v>0</v>
      </c>
    </row>
    <row r="67" spans="1:57" x14ac:dyDescent="0.25">
      <c r="A67" s="401">
        <f>+Abr!A67</f>
        <v>64</v>
      </c>
      <c r="B67" s="421" t="str">
        <f>+Abr!B67</f>
        <v xml:space="preserve">VIGILANCIA SANITARIA DE GESTION Y MANEJO RESIDUOS SOLIDOS X EE.SS </v>
      </c>
      <c r="C67" s="447" t="str">
        <f>+Abr!C67</f>
        <v>SALUD COLECTIVA</v>
      </c>
      <c r="D67" s="402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0"/>
      <c r="AD67" s="330"/>
      <c r="AE67" s="330"/>
      <c r="AF67" s="330"/>
      <c r="AG67" s="330"/>
      <c r="AH67" s="330"/>
      <c r="AI67" s="330"/>
      <c r="AJ67" s="330"/>
      <c r="AK67" s="330"/>
      <c r="AL67" s="330"/>
      <c r="AM67" s="330"/>
      <c r="AN67" s="330"/>
      <c r="AO67" s="330"/>
      <c r="AP67" s="330"/>
      <c r="AQ67" s="330"/>
      <c r="AR67" s="330"/>
      <c r="AS67" s="330"/>
      <c r="AT67" s="330"/>
      <c r="AV67" s="37">
        <f t="shared" si="30"/>
        <v>0</v>
      </c>
      <c r="AW67" s="37">
        <f t="shared" si="27"/>
        <v>0</v>
      </c>
      <c r="AX67" s="37">
        <f t="shared" si="28"/>
        <v>0</v>
      </c>
      <c r="AY67" s="37">
        <f t="shared" si="0"/>
        <v>0</v>
      </c>
      <c r="AZ67" s="37">
        <f t="shared" si="1"/>
        <v>0</v>
      </c>
      <c r="BA67" s="37">
        <f t="shared" si="2"/>
        <v>0</v>
      </c>
      <c r="BB67" s="37">
        <f t="shared" si="3"/>
        <v>0</v>
      </c>
      <c r="BC67" s="37">
        <f t="shared" si="4"/>
        <v>0</v>
      </c>
      <c r="BD67" s="38">
        <f t="shared" si="5"/>
        <v>0</v>
      </c>
      <c r="BE67" s="37">
        <f t="shared" si="29"/>
        <v>0</v>
      </c>
    </row>
    <row r="68" spans="1:57" x14ac:dyDescent="0.25">
      <c r="A68" s="401">
        <f>+Abr!A68</f>
        <v>65</v>
      </c>
      <c r="B68" s="421" t="str">
        <f>+Abr!B68</f>
        <v>INSPECCION SANITARIA DE LA CALIDAD DE AGUA PARA CONSUMO HUMANO</v>
      </c>
      <c r="C68" s="447" t="str">
        <f>+Abr!C68</f>
        <v>SALUD COLECTIVA</v>
      </c>
      <c r="D68" s="402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  <c r="AF68" s="330"/>
      <c r="AG68" s="330"/>
      <c r="AH68" s="330"/>
      <c r="AI68" s="330"/>
      <c r="AJ68" s="330"/>
      <c r="AK68" s="330"/>
      <c r="AL68" s="330"/>
      <c r="AM68" s="330"/>
      <c r="AN68" s="330"/>
      <c r="AO68" s="330"/>
      <c r="AP68" s="330"/>
      <c r="AQ68" s="330"/>
      <c r="AR68" s="330"/>
      <c r="AS68" s="330"/>
      <c r="AT68" s="330"/>
      <c r="AV68" s="37">
        <f t="shared" si="30"/>
        <v>0</v>
      </c>
      <c r="AW68" s="37">
        <f t="shared" si="27"/>
        <v>0</v>
      </c>
      <c r="AX68" s="37">
        <f t="shared" si="28"/>
        <v>0</v>
      </c>
      <c r="AY68" s="37">
        <f t="shared" si="0"/>
        <v>0</v>
      </c>
      <c r="AZ68" s="37">
        <f t="shared" si="1"/>
        <v>0</v>
      </c>
      <c r="BA68" s="37">
        <f t="shared" si="2"/>
        <v>0</v>
      </c>
      <c r="BB68" s="37">
        <f t="shared" si="3"/>
        <v>0</v>
      </c>
      <c r="BC68" s="37">
        <f t="shared" si="4"/>
        <v>0</v>
      </c>
      <c r="BD68" s="38">
        <f t="shared" si="5"/>
        <v>0</v>
      </c>
      <c r="BE68" s="37">
        <f t="shared" si="29"/>
        <v>0</v>
      </c>
    </row>
    <row r="69" spans="1:57" x14ac:dyDescent="0.25">
      <c r="A69" s="401">
        <f>+Abr!A69</f>
        <v>66</v>
      </c>
      <c r="B69" s="421" t="str">
        <f>+Abr!B69</f>
        <v>MONITOREO DE PARAMETROS CAMPO DE LA CALIDAD DE AGUA PARA CONSUMO HUMANO</v>
      </c>
      <c r="C69" s="447" t="str">
        <f>+Abr!C69</f>
        <v>SALUD COLECTIVA</v>
      </c>
      <c r="D69" s="402"/>
      <c r="E69" s="330"/>
      <c r="F69" s="330"/>
      <c r="G69" s="330"/>
      <c r="H69" s="330"/>
      <c r="I69" s="330"/>
      <c r="J69" s="330"/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0"/>
      <c r="AD69" s="330"/>
      <c r="AE69" s="330"/>
      <c r="AF69" s="330"/>
      <c r="AG69" s="330"/>
      <c r="AH69" s="330"/>
      <c r="AI69" s="330"/>
      <c r="AJ69" s="330"/>
      <c r="AK69" s="330"/>
      <c r="AL69" s="330"/>
      <c r="AM69" s="330"/>
      <c r="AN69" s="330"/>
      <c r="AO69" s="330"/>
      <c r="AP69" s="330"/>
      <c r="AQ69" s="330"/>
      <c r="AR69" s="330"/>
      <c r="AS69" s="330"/>
      <c r="AT69" s="330"/>
      <c r="AV69" s="37">
        <f t="shared" si="30"/>
        <v>0</v>
      </c>
      <c r="AW69" s="37">
        <f t="shared" si="27"/>
        <v>0</v>
      </c>
      <c r="AX69" s="37">
        <f t="shared" si="28"/>
        <v>0</v>
      </c>
      <c r="AY69" s="37">
        <f t="shared" si="0"/>
        <v>0</v>
      </c>
      <c r="AZ69" s="37">
        <f t="shared" si="1"/>
        <v>0</v>
      </c>
      <c r="BA69" s="37">
        <f t="shared" si="2"/>
        <v>0</v>
      </c>
      <c r="BB69" s="37">
        <f t="shared" si="3"/>
        <v>0</v>
      </c>
      <c r="BC69" s="37">
        <f t="shared" si="4"/>
        <v>0</v>
      </c>
      <c r="BD69" s="38">
        <f t="shared" si="5"/>
        <v>0</v>
      </c>
      <c r="BE69" s="37">
        <f t="shared" si="29"/>
        <v>0</v>
      </c>
    </row>
    <row r="70" spans="1:57" x14ac:dyDescent="0.25">
      <c r="A70" s="401">
        <f>+Abr!A70</f>
        <v>67</v>
      </c>
      <c r="B70" s="404" t="str">
        <f>+Abr!B70</f>
        <v>1-Gestante Atendida</v>
      </c>
      <c r="C70" s="405" t="str">
        <f>+Abr!C70</f>
        <v>MATERNO</v>
      </c>
      <c r="D70" s="386"/>
      <c r="E70" s="386"/>
      <c r="F70" s="386"/>
      <c r="G70" s="386"/>
      <c r="H70" s="386"/>
      <c r="I70" s="386"/>
      <c r="J70" s="386"/>
      <c r="K70" s="386"/>
      <c r="L70" s="386"/>
      <c r="M70" s="386"/>
      <c r="N70" s="386"/>
      <c r="O70" s="386"/>
      <c r="P70" s="386"/>
      <c r="Q70" s="386"/>
      <c r="R70" s="386"/>
      <c r="S70" s="386"/>
      <c r="T70" s="386"/>
      <c r="U70" s="386"/>
      <c r="V70" s="386"/>
      <c r="W70" s="386"/>
      <c r="X70" s="386"/>
      <c r="Y70" s="386"/>
      <c r="Z70" s="386"/>
      <c r="AA70" s="386"/>
      <c r="AB70" s="386"/>
      <c r="AC70" s="386"/>
      <c r="AD70" s="386"/>
      <c r="AE70" s="386"/>
      <c r="AF70" s="386"/>
      <c r="AG70" s="386"/>
      <c r="AH70" s="386"/>
      <c r="AI70" s="386"/>
      <c r="AJ70" s="386"/>
      <c r="AK70" s="386"/>
      <c r="AL70" s="386"/>
      <c r="AM70" s="386"/>
      <c r="AN70" s="386"/>
      <c r="AO70" s="386"/>
      <c r="AP70" s="386"/>
      <c r="AQ70" s="386"/>
      <c r="AR70" s="386"/>
      <c r="AS70" s="386"/>
      <c r="AT70" s="386"/>
      <c r="AV70" s="384">
        <f t="shared" si="30"/>
        <v>0</v>
      </c>
      <c r="AW70" s="384">
        <f t="shared" si="27"/>
        <v>0</v>
      </c>
      <c r="AX70" s="384">
        <f t="shared" si="28"/>
        <v>0</v>
      </c>
      <c r="AY70" s="384">
        <f t="shared" si="0"/>
        <v>0</v>
      </c>
      <c r="AZ70" s="384">
        <f t="shared" si="1"/>
        <v>0</v>
      </c>
      <c r="BA70" s="384">
        <f t="shared" si="2"/>
        <v>0</v>
      </c>
      <c r="BB70" s="384">
        <f t="shared" si="3"/>
        <v>0</v>
      </c>
      <c r="BC70" s="384">
        <f t="shared" si="4"/>
        <v>0</v>
      </c>
      <c r="BD70" s="385">
        <f t="shared" si="5"/>
        <v>0</v>
      </c>
      <c r="BE70" s="384">
        <f t="shared" si="29"/>
        <v>0</v>
      </c>
    </row>
    <row r="71" spans="1:57" x14ac:dyDescent="0.25">
      <c r="A71" s="401">
        <f>+Abr!A71</f>
        <v>68</v>
      </c>
      <c r="B71" s="300" t="str">
        <f>+Abr!B71</f>
        <v>2-Gestante Precozmente Atendida</v>
      </c>
      <c r="C71" s="301" t="str">
        <f>+Abr!C71</f>
        <v>MATERNO</v>
      </c>
      <c r="D71" s="386"/>
      <c r="E71" s="386"/>
      <c r="F71" s="386"/>
      <c r="G71" s="386"/>
      <c r="H71" s="386"/>
      <c r="I71" s="386"/>
      <c r="J71" s="386"/>
      <c r="K71" s="386"/>
      <c r="L71" s="386"/>
      <c r="M71" s="386"/>
      <c r="N71" s="386"/>
      <c r="O71" s="386"/>
      <c r="P71" s="386"/>
      <c r="Q71" s="386"/>
      <c r="R71" s="386"/>
      <c r="S71" s="386"/>
      <c r="T71" s="386"/>
      <c r="U71" s="386"/>
      <c r="V71" s="386"/>
      <c r="W71" s="386"/>
      <c r="X71" s="386"/>
      <c r="Y71" s="386"/>
      <c r="Z71" s="386"/>
      <c r="AA71" s="386"/>
      <c r="AB71" s="386"/>
      <c r="AC71" s="386"/>
      <c r="AD71" s="386"/>
      <c r="AE71" s="386"/>
      <c r="AF71" s="386"/>
      <c r="AG71" s="386"/>
      <c r="AH71" s="386"/>
      <c r="AI71" s="386"/>
      <c r="AJ71" s="386"/>
      <c r="AK71" s="386"/>
      <c r="AL71" s="386"/>
      <c r="AM71" s="386"/>
      <c r="AN71" s="386"/>
      <c r="AO71" s="386"/>
      <c r="AP71" s="386"/>
      <c r="AQ71" s="386"/>
      <c r="AR71" s="386"/>
      <c r="AS71" s="386"/>
      <c r="AT71" s="386"/>
      <c r="AV71" s="384">
        <f t="shared" si="30"/>
        <v>0</v>
      </c>
      <c r="AW71" s="384">
        <f t="shared" si="27"/>
        <v>0</v>
      </c>
      <c r="AX71" s="384">
        <f t="shared" si="28"/>
        <v>0</v>
      </c>
      <c r="AY71" s="384">
        <f t="shared" si="0"/>
        <v>0</v>
      </c>
      <c r="AZ71" s="384">
        <f t="shared" si="1"/>
        <v>0</v>
      </c>
      <c r="BA71" s="384">
        <f t="shared" si="2"/>
        <v>0</v>
      </c>
      <c r="BB71" s="384">
        <f t="shared" si="3"/>
        <v>0</v>
      </c>
      <c r="BC71" s="384">
        <f t="shared" si="4"/>
        <v>0</v>
      </c>
      <c r="BD71" s="385">
        <f t="shared" si="5"/>
        <v>0</v>
      </c>
      <c r="BE71" s="384">
        <f t="shared" si="29"/>
        <v>0</v>
      </c>
    </row>
    <row r="72" spans="1:57" x14ac:dyDescent="0.25">
      <c r="A72" s="401">
        <f>+Abr!A72</f>
        <v>69</v>
      </c>
      <c r="B72" s="300" t="str">
        <f>+Abr!B72</f>
        <v xml:space="preserve">3-Gestante Adolescente Atendida </v>
      </c>
      <c r="C72" s="301" t="str">
        <f>+Abr!C72</f>
        <v>MATERNO</v>
      </c>
      <c r="D72" s="386"/>
      <c r="E72" s="386"/>
      <c r="F72" s="386"/>
      <c r="G72" s="386"/>
      <c r="H72" s="386"/>
      <c r="I72" s="386"/>
      <c r="J72" s="386"/>
      <c r="K72" s="386"/>
      <c r="L72" s="386"/>
      <c r="M72" s="386"/>
      <c r="N72" s="386"/>
      <c r="O72" s="386"/>
      <c r="P72" s="386"/>
      <c r="Q72" s="386"/>
      <c r="R72" s="386"/>
      <c r="S72" s="386"/>
      <c r="T72" s="386"/>
      <c r="U72" s="386"/>
      <c r="V72" s="386"/>
      <c r="W72" s="386"/>
      <c r="X72" s="386"/>
      <c r="Y72" s="386"/>
      <c r="Z72" s="386"/>
      <c r="AA72" s="386"/>
      <c r="AB72" s="386"/>
      <c r="AC72" s="386"/>
      <c r="AD72" s="386"/>
      <c r="AE72" s="386"/>
      <c r="AF72" s="386"/>
      <c r="AG72" s="386"/>
      <c r="AH72" s="386"/>
      <c r="AI72" s="386"/>
      <c r="AJ72" s="386"/>
      <c r="AK72" s="386"/>
      <c r="AL72" s="386"/>
      <c r="AM72" s="386"/>
      <c r="AN72" s="386"/>
      <c r="AO72" s="386"/>
      <c r="AP72" s="386"/>
      <c r="AQ72" s="386"/>
      <c r="AR72" s="386"/>
      <c r="AS72" s="386"/>
      <c r="AT72" s="386"/>
      <c r="AV72" s="384">
        <f t="shared" si="30"/>
        <v>0</v>
      </c>
      <c r="AW72" s="384">
        <f t="shared" si="27"/>
        <v>0</v>
      </c>
      <c r="AX72" s="384">
        <f t="shared" si="28"/>
        <v>0</v>
      </c>
      <c r="AY72" s="384">
        <f t="shared" si="0"/>
        <v>0</v>
      </c>
      <c r="AZ72" s="384">
        <f t="shared" si="1"/>
        <v>0</v>
      </c>
      <c r="BA72" s="384">
        <f t="shared" si="2"/>
        <v>0</v>
      </c>
      <c r="BB72" s="384">
        <f t="shared" si="3"/>
        <v>0</v>
      </c>
      <c r="BC72" s="384">
        <f t="shared" si="4"/>
        <v>0</v>
      </c>
      <c r="BD72" s="385">
        <f t="shared" si="5"/>
        <v>0</v>
      </c>
      <c r="BE72" s="384">
        <f t="shared" si="29"/>
        <v>0</v>
      </c>
    </row>
    <row r="73" spans="1:57" x14ac:dyDescent="0.25">
      <c r="A73" s="401">
        <f>+Abr!A73</f>
        <v>70</v>
      </c>
      <c r="B73" s="300" t="str">
        <f>+Abr!B73</f>
        <v>4-Gestante Adolescente Precozmente Atendida</v>
      </c>
      <c r="C73" s="301" t="str">
        <f>+Abr!C73</f>
        <v>MATERNO</v>
      </c>
      <c r="D73" s="386"/>
      <c r="E73" s="386"/>
      <c r="F73" s="386"/>
      <c r="G73" s="386"/>
      <c r="H73" s="386"/>
      <c r="I73" s="386"/>
      <c r="J73" s="386"/>
      <c r="K73" s="386"/>
      <c r="L73" s="386"/>
      <c r="M73" s="386"/>
      <c r="N73" s="386"/>
      <c r="O73" s="386"/>
      <c r="P73" s="386"/>
      <c r="Q73" s="386"/>
      <c r="R73" s="386"/>
      <c r="S73" s="386"/>
      <c r="T73" s="386"/>
      <c r="U73" s="386"/>
      <c r="V73" s="386"/>
      <c r="W73" s="386"/>
      <c r="X73" s="386"/>
      <c r="Y73" s="386"/>
      <c r="Z73" s="386"/>
      <c r="AA73" s="386"/>
      <c r="AB73" s="386"/>
      <c r="AC73" s="386"/>
      <c r="AD73" s="386"/>
      <c r="AE73" s="386"/>
      <c r="AF73" s="386"/>
      <c r="AG73" s="386"/>
      <c r="AH73" s="386"/>
      <c r="AI73" s="386"/>
      <c r="AJ73" s="386"/>
      <c r="AK73" s="386"/>
      <c r="AL73" s="386"/>
      <c r="AM73" s="386"/>
      <c r="AN73" s="386"/>
      <c r="AO73" s="386"/>
      <c r="AP73" s="386"/>
      <c r="AQ73" s="386"/>
      <c r="AR73" s="386"/>
      <c r="AS73" s="386"/>
      <c r="AT73" s="386"/>
      <c r="AV73" s="384">
        <f t="shared" si="30"/>
        <v>0</v>
      </c>
      <c r="AW73" s="384">
        <f t="shared" si="27"/>
        <v>0</v>
      </c>
      <c r="AX73" s="384">
        <f t="shared" si="28"/>
        <v>0</v>
      </c>
      <c r="AY73" s="384">
        <f t="shared" si="0"/>
        <v>0</v>
      </c>
      <c r="AZ73" s="384">
        <f t="shared" si="1"/>
        <v>0</v>
      </c>
      <c r="BA73" s="384">
        <f t="shared" si="2"/>
        <v>0</v>
      </c>
      <c r="BB73" s="384">
        <f t="shared" si="3"/>
        <v>0</v>
      </c>
      <c r="BC73" s="384">
        <f t="shared" si="4"/>
        <v>0</v>
      </c>
      <c r="BD73" s="385">
        <f t="shared" si="5"/>
        <v>0</v>
      </c>
      <c r="BE73" s="384">
        <f t="shared" si="29"/>
        <v>0</v>
      </c>
    </row>
    <row r="74" spans="1:57" x14ac:dyDescent="0.25">
      <c r="A74" s="401">
        <f>+Abr!A74</f>
        <v>71</v>
      </c>
      <c r="B74" s="300" t="str">
        <f>+Abr!B74</f>
        <v>5-Gestante Controlada (6to control)</v>
      </c>
      <c r="C74" s="301" t="str">
        <f>+Abr!C74</f>
        <v>MATERNO</v>
      </c>
      <c r="D74" s="386"/>
      <c r="E74" s="386"/>
      <c r="F74" s="386"/>
      <c r="G74" s="386"/>
      <c r="H74" s="386"/>
      <c r="I74" s="386"/>
      <c r="J74" s="386"/>
      <c r="K74" s="386"/>
      <c r="L74" s="386"/>
      <c r="M74" s="386"/>
      <c r="N74" s="386"/>
      <c r="O74" s="386"/>
      <c r="P74" s="386"/>
      <c r="Q74" s="386"/>
      <c r="R74" s="386"/>
      <c r="S74" s="386"/>
      <c r="T74" s="386"/>
      <c r="U74" s="386"/>
      <c r="V74" s="386"/>
      <c r="W74" s="386"/>
      <c r="X74" s="386"/>
      <c r="Y74" s="386"/>
      <c r="Z74" s="386"/>
      <c r="AA74" s="386"/>
      <c r="AB74" s="386"/>
      <c r="AC74" s="386"/>
      <c r="AD74" s="386"/>
      <c r="AE74" s="386"/>
      <c r="AF74" s="386"/>
      <c r="AG74" s="386"/>
      <c r="AH74" s="386"/>
      <c r="AI74" s="386"/>
      <c r="AJ74" s="386"/>
      <c r="AK74" s="386"/>
      <c r="AL74" s="386"/>
      <c r="AM74" s="386"/>
      <c r="AN74" s="386"/>
      <c r="AO74" s="386"/>
      <c r="AP74" s="386"/>
      <c r="AQ74" s="386"/>
      <c r="AR74" s="386"/>
      <c r="AS74" s="386"/>
      <c r="AT74" s="386"/>
      <c r="AV74" s="384">
        <f t="shared" si="30"/>
        <v>0</v>
      </c>
      <c r="AW74" s="384">
        <f t="shared" si="27"/>
        <v>0</v>
      </c>
      <c r="AX74" s="384">
        <f t="shared" si="28"/>
        <v>0</v>
      </c>
      <c r="AY74" s="384">
        <f t="shared" si="0"/>
        <v>0</v>
      </c>
      <c r="AZ74" s="384">
        <f t="shared" si="1"/>
        <v>0</v>
      </c>
      <c r="BA74" s="384">
        <f t="shared" si="2"/>
        <v>0</v>
      </c>
      <c r="BB74" s="384">
        <f t="shared" si="3"/>
        <v>0</v>
      </c>
      <c r="BC74" s="384">
        <f t="shared" si="4"/>
        <v>0</v>
      </c>
      <c r="BD74" s="385">
        <f t="shared" si="5"/>
        <v>0</v>
      </c>
      <c r="BE74" s="384">
        <f t="shared" si="29"/>
        <v>0</v>
      </c>
    </row>
    <row r="75" spans="1:57" x14ac:dyDescent="0.25">
      <c r="A75" s="401">
        <f>+Abr!A75</f>
        <v>72</v>
      </c>
      <c r="B75" s="300" t="str">
        <f>+Abr!B75</f>
        <v>6- Gestante Suplementada con Hierro (6)</v>
      </c>
      <c r="C75" s="301" t="str">
        <f>+Abr!C75</f>
        <v>MATERNO</v>
      </c>
      <c r="D75" s="386"/>
      <c r="E75" s="386"/>
      <c r="F75" s="386"/>
      <c r="G75" s="386"/>
      <c r="H75" s="386"/>
      <c r="I75" s="386"/>
      <c r="J75" s="386"/>
      <c r="K75" s="386"/>
      <c r="L75" s="386"/>
      <c r="M75" s="386"/>
      <c r="N75" s="386"/>
      <c r="O75" s="386"/>
      <c r="P75" s="386"/>
      <c r="Q75" s="386"/>
      <c r="R75" s="386"/>
      <c r="S75" s="386"/>
      <c r="T75" s="386"/>
      <c r="U75" s="386"/>
      <c r="V75" s="386"/>
      <c r="W75" s="386"/>
      <c r="X75" s="386"/>
      <c r="Y75" s="386"/>
      <c r="Z75" s="386"/>
      <c r="AA75" s="386"/>
      <c r="AB75" s="386"/>
      <c r="AC75" s="386"/>
      <c r="AD75" s="386"/>
      <c r="AE75" s="386"/>
      <c r="AF75" s="386"/>
      <c r="AG75" s="386"/>
      <c r="AH75" s="386"/>
      <c r="AI75" s="386"/>
      <c r="AJ75" s="386"/>
      <c r="AK75" s="386"/>
      <c r="AL75" s="386"/>
      <c r="AM75" s="386"/>
      <c r="AN75" s="386"/>
      <c r="AO75" s="386"/>
      <c r="AP75" s="386"/>
      <c r="AQ75" s="386"/>
      <c r="AR75" s="386"/>
      <c r="AS75" s="386"/>
      <c r="AT75" s="386"/>
      <c r="AV75" s="384">
        <f t="shared" si="30"/>
        <v>0</v>
      </c>
      <c r="AW75" s="384">
        <f t="shared" si="27"/>
        <v>0</v>
      </c>
      <c r="AX75" s="384">
        <f t="shared" si="28"/>
        <v>0</v>
      </c>
      <c r="AY75" s="384">
        <f t="shared" si="0"/>
        <v>0</v>
      </c>
      <c r="AZ75" s="384">
        <f t="shared" si="1"/>
        <v>0</v>
      </c>
      <c r="BA75" s="384">
        <f t="shared" si="2"/>
        <v>0</v>
      </c>
      <c r="BB75" s="384">
        <f t="shared" si="3"/>
        <v>0</v>
      </c>
      <c r="BC75" s="384">
        <f t="shared" si="4"/>
        <v>0</v>
      </c>
      <c r="BD75" s="385">
        <f t="shared" si="5"/>
        <v>0</v>
      </c>
      <c r="BE75" s="384">
        <f t="shared" si="29"/>
        <v>0</v>
      </c>
    </row>
    <row r="76" spans="1:57" x14ac:dyDescent="0.25">
      <c r="A76" s="401">
        <f>+Abr!A76</f>
        <v>73</v>
      </c>
      <c r="B76" s="300" t="str">
        <f>+Abr!B76</f>
        <v>7-Gestante Con paquete preventivo Meta</v>
      </c>
      <c r="C76" s="301" t="str">
        <f>+Abr!C76</f>
        <v>MATERNO</v>
      </c>
      <c r="D76" s="386"/>
      <c r="E76" s="386"/>
      <c r="F76" s="386"/>
      <c r="G76" s="386"/>
      <c r="H76" s="386"/>
      <c r="I76" s="386"/>
      <c r="J76" s="386"/>
      <c r="K76" s="386"/>
      <c r="L76" s="386"/>
      <c r="M76" s="386"/>
      <c r="N76" s="386"/>
      <c r="O76" s="386"/>
      <c r="P76" s="386"/>
      <c r="Q76" s="386"/>
      <c r="R76" s="386"/>
      <c r="S76" s="386"/>
      <c r="T76" s="386"/>
      <c r="U76" s="386"/>
      <c r="V76" s="386"/>
      <c r="W76" s="386"/>
      <c r="X76" s="386"/>
      <c r="Y76" s="386"/>
      <c r="Z76" s="386"/>
      <c r="AA76" s="386"/>
      <c r="AB76" s="386"/>
      <c r="AC76" s="386"/>
      <c r="AD76" s="386"/>
      <c r="AE76" s="386"/>
      <c r="AF76" s="386"/>
      <c r="AG76" s="386"/>
      <c r="AH76" s="386"/>
      <c r="AI76" s="386"/>
      <c r="AJ76" s="386"/>
      <c r="AK76" s="386"/>
      <c r="AL76" s="386"/>
      <c r="AM76" s="386"/>
      <c r="AN76" s="386"/>
      <c r="AO76" s="386"/>
      <c r="AP76" s="386"/>
      <c r="AQ76" s="386"/>
      <c r="AR76" s="386"/>
      <c r="AS76" s="386"/>
      <c r="AT76" s="386"/>
      <c r="AV76" s="384">
        <f t="shared" si="30"/>
        <v>0</v>
      </c>
      <c r="AW76" s="384">
        <f t="shared" si="27"/>
        <v>0</v>
      </c>
      <c r="AX76" s="384">
        <f t="shared" si="28"/>
        <v>0</v>
      </c>
      <c r="AY76" s="384">
        <f t="shared" si="0"/>
        <v>0</v>
      </c>
      <c r="AZ76" s="384">
        <f t="shared" si="1"/>
        <v>0</v>
      </c>
      <c r="BA76" s="384">
        <f t="shared" si="2"/>
        <v>0</v>
      </c>
      <c r="BB76" s="384">
        <f t="shared" si="3"/>
        <v>0</v>
      </c>
      <c r="BC76" s="384">
        <f t="shared" si="4"/>
        <v>0</v>
      </c>
      <c r="BD76" s="385">
        <f t="shared" si="5"/>
        <v>0</v>
      </c>
      <c r="BE76" s="384">
        <f t="shared" si="29"/>
        <v>0</v>
      </c>
    </row>
    <row r="77" spans="1:57" x14ac:dyDescent="0.25">
      <c r="A77" s="401">
        <f>+Abr!A77</f>
        <v>74</v>
      </c>
      <c r="B77" s="300" t="str">
        <f>+Abr!B77</f>
        <v>8-Gestante Con paquete preventivo</v>
      </c>
      <c r="C77" s="301" t="str">
        <f>+Abr!C77</f>
        <v>MATERNO</v>
      </c>
      <c r="D77" s="386"/>
      <c r="E77" s="386"/>
      <c r="F77" s="386"/>
      <c r="G77" s="386"/>
      <c r="H77" s="386"/>
      <c r="I77" s="386"/>
      <c r="J77" s="386"/>
      <c r="K77" s="386"/>
      <c r="L77" s="386"/>
      <c r="M77" s="386"/>
      <c r="N77" s="386"/>
      <c r="O77" s="386"/>
      <c r="P77" s="386"/>
      <c r="Q77" s="386"/>
      <c r="R77" s="386"/>
      <c r="S77" s="386"/>
      <c r="T77" s="386"/>
      <c r="U77" s="386"/>
      <c r="V77" s="386"/>
      <c r="W77" s="386"/>
      <c r="X77" s="386"/>
      <c r="Y77" s="386"/>
      <c r="Z77" s="386"/>
      <c r="AA77" s="386"/>
      <c r="AB77" s="386"/>
      <c r="AC77" s="386"/>
      <c r="AD77" s="386"/>
      <c r="AE77" s="386"/>
      <c r="AF77" s="386"/>
      <c r="AG77" s="386"/>
      <c r="AH77" s="386"/>
      <c r="AI77" s="386"/>
      <c r="AJ77" s="386"/>
      <c r="AK77" s="386"/>
      <c r="AL77" s="386"/>
      <c r="AM77" s="386"/>
      <c r="AN77" s="386"/>
      <c r="AO77" s="386"/>
      <c r="AP77" s="386"/>
      <c r="AQ77" s="386"/>
      <c r="AR77" s="386"/>
      <c r="AS77" s="386"/>
      <c r="AT77" s="386"/>
      <c r="AV77" s="384">
        <f t="shared" si="30"/>
        <v>0</v>
      </c>
      <c r="AW77" s="384">
        <f t="shared" si="27"/>
        <v>0</v>
      </c>
      <c r="AX77" s="384">
        <f t="shared" si="28"/>
        <v>0</v>
      </c>
      <c r="AY77" s="384">
        <f t="shared" si="0"/>
        <v>0</v>
      </c>
      <c r="AZ77" s="384">
        <f t="shared" si="1"/>
        <v>0</v>
      </c>
      <c r="BA77" s="384">
        <f t="shared" si="2"/>
        <v>0</v>
      </c>
      <c r="BB77" s="384">
        <f t="shared" si="3"/>
        <v>0</v>
      </c>
      <c r="BC77" s="384">
        <f t="shared" si="4"/>
        <v>0</v>
      </c>
      <c r="BD77" s="385">
        <f t="shared" si="5"/>
        <v>0</v>
      </c>
      <c r="BE77" s="384">
        <f t="shared" si="29"/>
        <v>0</v>
      </c>
    </row>
    <row r="78" spans="1:57" x14ac:dyDescent="0.25">
      <c r="A78" s="401">
        <f>+Abr!A78</f>
        <v>75</v>
      </c>
      <c r="B78" s="300" t="str">
        <f>+Abr!B78</f>
        <v>9-Puerperas Controladas</v>
      </c>
      <c r="C78" s="301" t="str">
        <f>+Abr!C78</f>
        <v>MATERNO</v>
      </c>
      <c r="D78" s="386"/>
      <c r="E78" s="386"/>
      <c r="F78" s="386"/>
      <c r="G78" s="386"/>
      <c r="H78" s="386"/>
      <c r="I78" s="386"/>
      <c r="J78" s="386"/>
      <c r="K78" s="386"/>
      <c r="L78" s="386"/>
      <c r="M78" s="386"/>
      <c r="N78" s="386"/>
      <c r="O78" s="386"/>
      <c r="P78" s="386"/>
      <c r="Q78" s="386"/>
      <c r="R78" s="386"/>
      <c r="S78" s="386"/>
      <c r="T78" s="386"/>
      <c r="U78" s="386"/>
      <c r="V78" s="386"/>
      <c r="W78" s="386"/>
      <c r="X78" s="386"/>
      <c r="Y78" s="386"/>
      <c r="Z78" s="386"/>
      <c r="AA78" s="386"/>
      <c r="AB78" s="386"/>
      <c r="AC78" s="386"/>
      <c r="AD78" s="386"/>
      <c r="AE78" s="386"/>
      <c r="AF78" s="386"/>
      <c r="AG78" s="386"/>
      <c r="AH78" s="386"/>
      <c r="AI78" s="386"/>
      <c r="AJ78" s="386"/>
      <c r="AK78" s="386"/>
      <c r="AL78" s="386"/>
      <c r="AM78" s="386"/>
      <c r="AN78" s="386"/>
      <c r="AO78" s="386"/>
      <c r="AP78" s="386"/>
      <c r="AQ78" s="386"/>
      <c r="AR78" s="386"/>
      <c r="AS78" s="386"/>
      <c r="AT78" s="386"/>
      <c r="AV78" s="384">
        <f t="shared" si="30"/>
        <v>0</v>
      </c>
      <c r="AW78" s="384">
        <f t="shared" si="27"/>
        <v>0</v>
      </c>
      <c r="AX78" s="384">
        <f t="shared" si="28"/>
        <v>0</v>
      </c>
      <c r="AY78" s="384">
        <f t="shared" si="0"/>
        <v>0</v>
      </c>
      <c r="AZ78" s="384">
        <f t="shared" si="1"/>
        <v>0</v>
      </c>
      <c r="BA78" s="384">
        <f t="shared" si="2"/>
        <v>0</v>
      </c>
      <c r="BB78" s="384">
        <f t="shared" si="3"/>
        <v>0</v>
      </c>
      <c r="BC78" s="384">
        <f t="shared" si="4"/>
        <v>0</v>
      </c>
      <c r="BD78" s="385">
        <f t="shared" si="5"/>
        <v>0</v>
      </c>
      <c r="BE78" s="384">
        <f t="shared" si="29"/>
        <v>0</v>
      </c>
    </row>
    <row r="79" spans="1:57" x14ac:dyDescent="0.25">
      <c r="A79" s="401">
        <f>+Abr!A79</f>
        <v>76</v>
      </c>
      <c r="B79" s="300" t="str">
        <f>+Abr!B79</f>
        <v>10-Parejas protegidas con metodos de planificacion familiar</v>
      </c>
      <c r="C79" s="302" t="str">
        <f>+Abr!C79</f>
        <v>PLANIFICACION</v>
      </c>
      <c r="D79" s="386"/>
      <c r="E79" s="386"/>
      <c r="F79" s="386"/>
      <c r="G79" s="386"/>
      <c r="H79" s="386"/>
      <c r="I79" s="386"/>
      <c r="J79" s="386"/>
      <c r="K79" s="386"/>
      <c r="L79" s="386"/>
      <c r="M79" s="386"/>
      <c r="N79" s="386"/>
      <c r="O79" s="386"/>
      <c r="P79" s="386"/>
      <c r="Q79" s="386"/>
      <c r="R79" s="386"/>
      <c r="S79" s="386"/>
      <c r="T79" s="386"/>
      <c r="U79" s="386"/>
      <c r="V79" s="386"/>
      <c r="W79" s="386"/>
      <c r="X79" s="386"/>
      <c r="Y79" s="386"/>
      <c r="Z79" s="386"/>
      <c r="AA79" s="386"/>
      <c r="AB79" s="386"/>
      <c r="AC79" s="386"/>
      <c r="AD79" s="386"/>
      <c r="AE79" s="386"/>
      <c r="AF79" s="386"/>
      <c r="AG79" s="386"/>
      <c r="AH79" s="386"/>
      <c r="AI79" s="386"/>
      <c r="AJ79" s="386"/>
      <c r="AK79" s="386"/>
      <c r="AL79" s="386"/>
      <c r="AM79" s="386"/>
      <c r="AN79" s="386"/>
      <c r="AO79" s="386"/>
      <c r="AP79" s="386"/>
      <c r="AQ79" s="386"/>
      <c r="AR79" s="386"/>
      <c r="AS79" s="386"/>
      <c r="AT79" s="386"/>
      <c r="AV79" s="384">
        <f t="shared" si="30"/>
        <v>0</v>
      </c>
      <c r="AW79" s="384">
        <f t="shared" si="27"/>
        <v>0</v>
      </c>
      <c r="AX79" s="384">
        <f t="shared" si="28"/>
        <v>0</v>
      </c>
      <c r="AY79" s="384">
        <f t="shared" si="0"/>
        <v>0</v>
      </c>
      <c r="AZ79" s="384">
        <f t="shared" si="1"/>
        <v>0</v>
      </c>
      <c r="BA79" s="384">
        <f t="shared" si="2"/>
        <v>0</v>
      </c>
      <c r="BB79" s="384">
        <f t="shared" si="3"/>
        <v>0</v>
      </c>
      <c r="BC79" s="384">
        <f t="shared" si="4"/>
        <v>0</v>
      </c>
      <c r="BD79" s="385">
        <f t="shared" si="5"/>
        <v>0</v>
      </c>
      <c r="BE79" s="384">
        <f t="shared" si="29"/>
        <v>0</v>
      </c>
    </row>
    <row r="80" spans="1:57" x14ac:dyDescent="0.25">
      <c r="A80" s="401">
        <f>+Abr!A80</f>
        <v>77</v>
      </c>
      <c r="B80" s="300" t="str">
        <f>+Abr!B80</f>
        <v>11-Adolescente con suplemento de acido folico+ sulfato ferroso</v>
      </c>
      <c r="C80" s="301" t="str">
        <f>+Abr!C80</f>
        <v>ADOLESCENTE</v>
      </c>
      <c r="D80" s="386"/>
      <c r="E80" s="386"/>
      <c r="F80" s="386"/>
      <c r="G80" s="386"/>
      <c r="H80" s="386"/>
      <c r="I80" s="386"/>
      <c r="J80" s="386"/>
      <c r="K80" s="386"/>
      <c r="L80" s="386"/>
      <c r="M80" s="386"/>
      <c r="N80" s="386"/>
      <c r="O80" s="386"/>
      <c r="P80" s="386"/>
      <c r="Q80" s="386"/>
      <c r="R80" s="386"/>
      <c r="S80" s="386"/>
      <c r="T80" s="386"/>
      <c r="U80" s="386"/>
      <c r="V80" s="386"/>
      <c r="W80" s="386"/>
      <c r="X80" s="386"/>
      <c r="Y80" s="386"/>
      <c r="Z80" s="386"/>
      <c r="AA80" s="386"/>
      <c r="AB80" s="386"/>
      <c r="AC80" s="386"/>
      <c r="AD80" s="386"/>
      <c r="AE80" s="386"/>
      <c r="AF80" s="386"/>
      <c r="AG80" s="386"/>
      <c r="AH80" s="386"/>
      <c r="AI80" s="386"/>
      <c r="AJ80" s="386"/>
      <c r="AK80" s="386"/>
      <c r="AL80" s="386"/>
      <c r="AM80" s="386"/>
      <c r="AN80" s="386"/>
      <c r="AO80" s="386"/>
      <c r="AP80" s="386"/>
      <c r="AQ80" s="386"/>
      <c r="AR80" s="386"/>
      <c r="AS80" s="386"/>
      <c r="AT80" s="386"/>
      <c r="AV80" s="384">
        <f t="shared" si="30"/>
        <v>0</v>
      </c>
      <c r="AW80" s="384">
        <f t="shared" si="27"/>
        <v>0</v>
      </c>
      <c r="AX80" s="384">
        <f t="shared" si="28"/>
        <v>0</v>
      </c>
      <c r="AY80" s="384">
        <f t="shared" si="0"/>
        <v>0</v>
      </c>
      <c r="AZ80" s="384">
        <f t="shared" si="1"/>
        <v>0</v>
      </c>
      <c r="BA80" s="384">
        <f t="shared" si="2"/>
        <v>0</v>
      </c>
      <c r="BB80" s="384">
        <f t="shared" si="3"/>
        <v>0</v>
      </c>
      <c r="BC80" s="384">
        <f t="shared" si="4"/>
        <v>0</v>
      </c>
      <c r="BD80" s="385">
        <f t="shared" si="5"/>
        <v>0</v>
      </c>
      <c r="BE80" s="384">
        <f t="shared" si="29"/>
        <v>0</v>
      </c>
    </row>
    <row r="81" spans="1:57" x14ac:dyDescent="0.25">
      <c r="A81" s="401">
        <f>+Abr!A81</f>
        <v>78</v>
      </c>
      <c r="B81" s="300" t="str">
        <f>+Abr!B81</f>
        <v>1-PERSONA ADULTO MAYOR DE 60 AÑOS A MAS CON VACUNA NEUMOCOCO</v>
      </c>
      <c r="C81" s="301" t="str">
        <f>+Abr!C81</f>
        <v>EVAM</v>
      </c>
      <c r="D81" s="386"/>
      <c r="E81" s="386"/>
      <c r="F81" s="386"/>
      <c r="G81" s="386"/>
      <c r="H81" s="386"/>
      <c r="I81" s="386"/>
      <c r="J81" s="386"/>
      <c r="K81" s="386"/>
      <c r="L81" s="386"/>
      <c r="M81" s="386"/>
      <c r="N81" s="386"/>
      <c r="O81" s="386"/>
      <c r="P81" s="386"/>
      <c r="Q81" s="386"/>
      <c r="R81" s="386"/>
      <c r="S81" s="386"/>
      <c r="T81" s="386"/>
      <c r="U81" s="386"/>
      <c r="V81" s="386"/>
      <c r="W81" s="386"/>
      <c r="X81" s="386"/>
      <c r="Y81" s="386"/>
      <c r="Z81" s="386"/>
      <c r="AA81" s="386"/>
      <c r="AB81" s="386"/>
      <c r="AC81" s="386"/>
      <c r="AD81" s="386"/>
      <c r="AE81" s="386"/>
      <c r="AF81" s="386"/>
      <c r="AG81" s="386"/>
      <c r="AH81" s="386"/>
      <c r="AI81" s="386"/>
      <c r="AJ81" s="386"/>
      <c r="AK81" s="386"/>
      <c r="AL81" s="386"/>
      <c r="AM81" s="386"/>
      <c r="AN81" s="386"/>
      <c r="AO81" s="386"/>
      <c r="AP81" s="386"/>
      <c r="AQ81" s="386"/>
      <c r="AR81" s="386"/>
      <c r="AS81" s="386"/>
      <c r="AT81" s="386"/>
      <c r="AV81" s="384">
        <f t="shared" si="30"/>
        <v>0</v>
      </c>
      <c r="AW81" s="384">
        <f t="shared" si="27"/>
        <v>0</v>
      </c>
      <c r="AX81" s="384">
        <f t="shared" si="28"/>
        <v>0</v>
      </c>
      <c r="AY81" s="384">
        <f t="shared" si="0"/>
        <v>0</v>
      </c>
      <c r="AZ81" s="384">
        <f t="shared" si="1"/>
        <v>0</v>
      </c>
      <c r="BA81" s="384">
        <f t="shared" si="2"/>
        <v>0</v>
      </c>
      <c r="BB81" s="384">
        <f t="shared" si="3"/>
        <v>0</v>
      </c>
      <c r="BC81" s="384">
        <f t="shared" si="4"/>
        <v>0</v>
      </c>
      <c r="BD81" s="385">
        <f t="shared" si="5"/>
        <v>0</v>
      </c>
      <c r="BE81" s="384">
        <f t="shared" si="29"/>
        <v>0</v>
      </c>
    </row>
    <row r="82" spans="1:57" x14ac:dyDescent="0.25">
      <c r="A82" s="401">
        <f>+Abr!A82</f>
        <v>79</v>
      </c>
      <c r="B82" s="300" t="str">
        <f>+Abr!B82</f>
        <v>2-PERSONA ADULTO MAYOR DE 60 AÑOS A MAS CON VACUNA INFLUENZA</v>
      </c>
      <c r="C82" s="301" t="str">
        <f>+Abr!C82</f>
        <v>EVAM</v>
      </c>
      <c r="D82" s="386"/>
      <c r="E82" s="386"/>
      <c r="F82" s="386"/>
      <c r="G82" s="386"/>
      <c r="H82" s="386"/>
      <c r="I82" s="386"/>
      <c r="J82" s="386"/>
      <c r="K82" s="386"/>
      <c r="L82" s="386"/>
      <c r="M82" s="386"/>
      <c r="N82" s="386"/>
      <c r="O82" s="386"/>
      <c r="P82" s="386"/>
      <c r="Q82" s="386"/>
      <c r="R82" s="386"/>
      <c r="S82" s="386"/>
      <c r="T82" s="386"/>
      <c r="U82" s="386"/>
      <c r="V82" s="386"/>
      <c r="W82" s="386"/>
      <c r="X82" s="386"/>
      <c r="Y82" s="386"/>
      <c r="Z82" s="386"/>
      <c r="AA82" s="386"/>
      <c r="AB82" s="386"/>
      <c r="AC82" s="386"/>
      <c r="AD82" s="386"/>
      <c r="AE82" s="386"/>
      <c r="AF82" s="386"/>
      <c r="AG82" s="386"/>
      <c r="AH82" s="386"/>
      <c r="AI82" s="386"/>
      <c r="AJ82" s="386"/>
      <c r="AK82" s="386"/>
      <c r="AL82" s="386"/>
      <c r="AM82" s="386"/>
      <c r="AN82" s="386"/>
      <c r="AO82" s="386"/>
      <c r="AP82" s="386"/>
      <c r="AQ82" s="386"/>
      <c r="AR82" s="386"/>
      <c r="AS82" s="386"/>
      <c r="AT82" s="386"/>
      <c r="AV82" s="384">
        <f t="shared" si="30"/>
        <v>0</v>
      </c>
      <c r="AW82" s="384">
        <f t="shared" si="27"/>
        <v>0</v>
      </c>
      <c r="AX82" s="384">
        <f t="shared" si="28"/>
        <v>0</v>
      </c>
      <c r="AY82" s="384">
        <f t="shared" si="0"/>
        <v>0</v>
      </c>
      <c r="AZ82" s="384">
        <f t="shared" si="1"/>
        <v>0</v>
      </c>
      <c r="BA82" s="384">
        <f t="shared" si="2"/>
        <v>0</v>
      </c>
      <c r="BB82" s="384">
        <f t="shared" si="3"/>
        <v>0</v>
      </c>
      <c r="BC82" s="384">
        <f t="shared" si="4"/>
        <v>0</v>
      </c>
      <c r="BD82" s="385">
        <f t="shared" si="5"/>
        <v>0</v>
      </c>
      <c r="BE82" s="384">
        <f t="shared" si="29"/>
        <v>0</v>
      </c>
    </row>
    <row r="83" spans="1:57" x14ac:dyDescent="0.25">
      <c r="A83" s="401">
        <f>+Abr!A83</f>
        <v>80</v>
      </c>
      <c r="B83" s="300" t="str">
        <f>+Abr!B83</f>
        <v>3-PERSONA ADULTO MAYOR DE 60 AÑOS CON VALORACION CLINICA</v>
      </c>
      <c r="C83" s="301" t="str">
        <f>+Abr!C83</f>
        <v>EVAM</v>
      </c>
      <c r="D83" s="386"/>
      <c r="E83" s="386"/>
      <c r="F83" s="386"/>
      <c r="G83" s="386"/>
      <c r="H83" s="386"/>
      <c r="I83" s="386"/>
      <c r="J83" s="386"/>
      <c r="K83" s="386"/>
      <c r="L83" s="386"/>
      <c r="M83" s="386"/>
      <c r="N83" s="386"/>
      <c r="O83" s="386"/>
      <c r="P83" s="386"/>
      <c r="Q83" s="386"/>
      <c r="R83" s="386"/>
      <c r="S83" s="386"/>
      <c r="T83" s="386"/>
      <c r="U83" s="386"/>
      <c r="V83" s="386"/>
      <c r="W83" s="386"/>
      <c r="X83" s="386"/>
      <c r="Y83" s="386"/>
      <c r="Z83" s="386"/>
      <c r="AA83" s="386"/>
      <c r="AB83" s="386"/>
      <c r="AC83" s="386"/>
      <c r="AD83" s="386"/>
      <c r="AE83" s="386"/>
      <c r="AF83" s="386"/>
      <c r="AG83" s="386"/>
      <c r="AH83" s="386"/>
      <c r="AI83" s="386"/>
      <c r="AJ83" s="386"/>
      <c r="AK83" s="386"/>
      <c r="AL83" s="386"/>
      <c r="AM83" s="386"/>
      <c r="AN83" s="386"/>
      <c r="AO83" s="386"/>
      <c r="AP83" s="386"/>
      <c r="AQ83" s="386"/>
      <c r="AR83" s="386"/>
      <c r="AS83" s="386"/>
      <c r="AT83" s="386"/>
      <c r="AV83" s="384">
        <f t="shared" si="30"/>
        <v>0</v>
      </c>
      <c r="AW83" s="384">
        <f t="shared" si="27"/>
        <v>0</v>
      </c>
      <c r="AX83" s="384">
        <f t="shared" si="28"/>
        <v>0</v>
      </c>
      <c r="AY83" s="384">
        <f t="shared" si="0"/>
        <v>0</v>
      </c>
      <c r="AZ83" s="384">
        <f t="shared" si="1"/>
        <v>0</v>
      </c>
      <c r="BA83" s="384">
        <f t="shared" si="2"/>
        <v>0</v>
      </c>
      <c r="BB83" s="384">
        <f t="shared" si="3"/>
        <v>0</v>
      </c>
      <c r="BC83" s="384">
        <f t="shared" si="4"/>
        <v>0</v>
      </c>
      <c r="BD83" s="385">
        <f t="shared" si="5"/>
        <v>0</v>
      </c>
      <c r="BE83" s="384">
        <f t="shared" si="29"/>
        <v>0</v>
      </c>
    </row>
    <row r="84" spans="1:57" x14ac:dyDescent="0.25">
      <c r="A84" s="401">
        <f>+Abr!A84</f>
        <v>81</v>
      </c>
      <c r="B84" s="300" t="str">
        <f>+Abr!B84</f>
        <v xml:space="preserve">4-PERSONA CON DISCAPACIDAD CERTIFICADA EN ESTABLECIMIENTOS DE SALUD </v>
      </c>
      <c r="C84" s="301" t="str">
        <f>+Abr!C84</f>
        <v>DISCAPACIDAD</v>
      </c>
      <c r="D84" s="386"/>
      <c r="E84" s="386"/>
      <c r="F84" s="386"/>
      <c r="G84" s="386"/>
      <c r="H84" s="386"/>
      <c r="I84" s="386"/>
      <c r="J84" s="386"/>
      <c r="K84" s="386"/>
      <c r="L84" s="386"/>
      <c r="M84" s="386"/>
      <c r="N84" s="386"/>
      <c r="O84" s="386"/>
      <c r="P84" s="386"/>
      <c r="Q84" s="386"/>
      <c r="R84" s="386"/>
      <c r="S84" s="386"/>
      <c r="T84" s="386"/>
      <c r="U84" s="386"/>
      <c r="V84" s="386"/>
      <c r="W84" s="386"/>
      <c r="X84" s="386"/>
      <c r="Y84" s="386"/>
      <c r="Z84" s="386"/>
      <c r="AA84" s="386"/>
      <c r="AB84" s="386"/>
      <c r="AC84" s="386"/>
      <c r="AD84" s="386"/>
      <c r="AE84" s="386"/>
      <c r="AF84" s="386"/>
      <c r="AG84" s="386"/>
      <c r="AH84" s="386"/>
      <c r="AI84" s="386"/>
      <c r="AJ84" s="386"/>
      <c r="AK84" s="386"/>
      <c r="AL84" s="386"/>
      <c r="AM84" s="386"/>
      <c r="AN84" s="386"/>
      <c r="AO84" s="386"/>
      <c r="AP84" s="386"/>
      <c r="AQ84" s="386"/>
      <c r="AR84" s="386"/>
      <c r="AS84" s="386"/>
      <c r="AT84" s="386"/>
      <c r="AV84" s="384">
        <f t="shared" si="30"/>
        <v>0</v>
      </c>
      <c r="AW84" s="384">
        <f t="shared" si="27"/>
        <v>0</v>
      </c>
      <c r="AX84" s="384">
        <f t="shared" si="28"/>
        <v>0</v>
      </c>
      <c r="AY84" s="384">
        <f t="shared" si="0"/>
        <v>0</v>
      </c>
      <c r="AZ84" s="384">
        <f t="shared" si="1"/>
        <v>0</v>
      </c>
      <c r="BA84" s="384">
        <f t="shared" si="2"/>
        <v>0</v>
      </c>
      <c r="BB84" s="384">
        <f t="shared" si="3"/>
        <v>0</v>
      </c>
      <c r="BC84" s="384">
        <f t="shared" si="4"/>
        <v>0</v>
      </c>
      <c r="BD84" s="385">
        <f t="shared" si="5"/>
        <v>0</v>
      </c>
      <c r="BE84" s="384">
        <f t="shared" si="29"/>
        <v>0</v>
      </c>
    </row>
    <row r="85" spans="1:57" x14ac:dyDescent="0.25">
      <c r="A85" s="401">
        <f>+Abr!A85</f>
        <v>82</v>
      </c>
      <c r="B85" s="300" t="str">
        <f>+Abr!B85</f>
        <v>5-DOCENTES CAPACITADOS EN TEMA DE CANCER</v>
      </c>
      <c r="C85" s="301" t="str">
        <f>+Abr!C85</f>
        <v>EDUC. SAALUD</v>
      </c>
      <c r="D85" s="386"/>
      <c r="E85" s="386"/>
      <c r="F85" s="386"/>
      <c r="G85" s="386"/>
      <c r="H85" s="386"/>
      <c r="I85" s="386"/>
      <c r="J85" s="386"/>
      <c r="K85" s="386"/>
      <c r="L85" s="386"/>
      <c r="M85" s="386"/>
      <c r="N85" s="386"/>
      <c r="O85" s="386"/>
      <c r="P85" s="386"/>
      <c r="Q85" s="386"/>
      <c r="R85" s="386"/>
      <c r="S85" s="386"/>
      <c r="T85" s="386"/>
      <c r="U85" s="386"/>
      <c r="V85" s="386"/>
      <c r="W85" s="386"/>
      <c r="X85" s="386"/>
      <c r="Y85" s="386"/>
      <c r="Z85" s="386"/>
      <c r="AA85" s="386"/>
      <c r="AB85" s="386"/>
      <c r="AC85" s="386"/>
      <c r="AD85" s="386"/>
      <c r="AE85" s="386"/>
      <c r="AF85" s="386"/>
      <c r="AG85" s="386"/>
      <c r="AH85" s="386"/>
      <c r="AI85" s="386"/>
      <c r="AJ85" s="386"/>
      <c r="AK85" s="386"/>
      <c r="AL85" s="386"/>
      <c r="AM85" s="386"/>
      <c r="AN85" s="386"/>
      <c r="AO85" s="386"/>
      <c r="AP85" s="386"/>
      <c r="AQ85" s="386"/>
      <c r="AR85" s="386"/>
      <c r="AS85" s="386"/>
      <c r="AT85" s="386"/>
      <c r="AV85" s="384">
        <f t="shared" si="30"/>
        <v>0</v>
      </c>
      <c r="AW85" s="384">
        <f t="shared" si="27"/>
        <v>0</v>
      </c>
      <c r="AX85" s="384">
        <f t="shared" si="28"/>
        <v>0</v>
      </c>
      <c r="AY85" s="384">
        <f t="shared" si="0"/>
        <v>0</v>
      </c>
      <c r="AZ85" s="384">
        <f t="shared" si="1"/>
        <v>0</v>
      </c>
      <c r="BA85" s="384">
        <f t="shared" si="2"/>
        <v>0</v>
      </c>
      <c r="BB85" s="384">
        <f t="shared" si="3"/>
        <v>0</v>
      </c>
      <c r="BC85" s="384">
        <f t="shared" si="4"/>
        <v>0</v>
      </c>
      <c r="BD85" s="385">
        <f t="shared" si="5"/>
        <v>0</v>
      </c>
      <c r="BE85" s="384">
        <f t="shared" si="29"/>
        <v>0</v>
      </c>
    </row>
    <row r="86" spans="1:57" x14ac:dyDescent="0.25">
      <c r="A86" s="401">
        <f>+Abr!A86</f>
        <v>83</v>
      </c>
      <c r="B86" s="300" t="str">
        <f>+Abr!B86</f>
        <v>6-NIÑOS DE 2 A 17 AÑOS DESPARASITADOS</v>
      </c>
      <c r="C86" s="301" t="str">
        <f>+Abr!C86</f>
        <v>EDUC. SAALUD</v>
      </c>
      <c r="D86" s="386"/>
      <c r="E86" s="386"/>
      <c r="F86" s="386"/>
      <c r="G86" s="386"/>
      <c r="H86" s="386"/>
      <c r="I86" s="386"/>
      <c r="J86" s="386"/>
      <c r="K86" s="386"/>
      <c r="L86" s="386"/>
      <c r="M86" s="386"/>
      <c r="N86" s="386"/>
      <c r="O86" s="386"/>
      <c r="P86" s="386"/>
      <c r="Q86" s="386"/>
      <c r="R86" s="386"/>
      <c r="S86" s="386"/>
      <c r="T86" s="386"/>
      <c r="U86" s="386"/>
      <c r="V86" s="386"/>
      <c r="W86" s="386"/>
      <c r="X86" s="386"/>
      <c r="Y86" s="386"/>
      <c r="Z86" s="386"/>
      <c r="AA86" s="386"/>
      <c r="AB86" s="386"/>
      <c r="AC86" s="386"/>
      <c r="AD86" s="386"/>
      <c r="AE86" s="386"/>
      <c r="AF86" s="386"/>
      <c r="AG86" s="386"/>
      <c r="AH86" s="386"/>
      <c r="AI86" s="386"/>
      <c r="AJ86" s="386"/>
      <c r="AK86" s="386"/>
      <c r="AL86" s="386"/>
      <c r="AM86" s="386"/>
      <c r="AN86" s="386"/>
      <c r="AO86" s="386"/>
      <c r="AP86" s="386"/>
      <c r="AQ86" s="386"/>
      <c r="AR86" s="386"/>
      <c r="AS86" s="386"/>
      <c r="AT86" s="386"/>
      <c r="AV86" s="384">
        <f t="shared" si="30"/>
        <v>0</v>
      </c>
      <c r="AW86" s="384">
        <f t="shared" si="27"/>
        <v>0</v>
      </c>
      <c r="AX86" s="384">
        <f t="shared" si="28"/>
        <v>0</v>
      </c>
      <c r="AY86" s="384">
        <f t="shared" si="0"/>
        <v>0</v>
      </c>
      <c r="AZ86" s="384">
        <f t="shared" si="1"/>
        <v>0</v>
      </c>
      <c r="BA86" s="384">
        <f t="shared" si="2"/>
        <v>0</v>
      </c>
      <c r="BB86" s="384">
        <f t="shared" si="3"/>
        <v>0</v>
      </c>
      <c r="BC86" s="384">
        <f t="shared" si="4"/>
        <v>0</v>
      </c>
      <c r="BD86" s="385">
        <f t="shared" si="5"/>
        <v>0</v>
      </c>
      <c r="BE86" s="384">
        <f t="shared" si="29"/>
        <v>0</v>
      </c>
    </row>
    <row r="87" spans="1:57" x14ac:dyDescent="0.25">
      <c r="A87" s="401">
        <f>+Abr!A87</f>
        <v>84</v>
      </c>
      <c r="B87" s="300" t="str">
        <f>+Abr!B87</f>
        <v>7-NIÑOS DE 5TO GRADO DE PRIMARIA  QUE RECIBEN VACUNA DE VPH</v>
      </c>
      <c r="C87" s="301" t="str">
        <f>+Abr!C87</f>
        <v>EDUC. SAALUD</v>
      </c>
      <c r="D87" s="386"/>
      <c r="E87" s="386"/>
      <c r="F87" s="386"/>
      <c r="G87" s="386"/>
      <c r="H87" s="386"/>
      <c r="I87" s="386"/>
      <c r="J87" s="386"/>
      <c r="K87" s="386"/>
      <c r="L87" s="386"/>
      <c r="M87" s="386"/>
      <c r="N87" s="386"/>
      <c r="O87" s="386"/>
      <c r="P87" s="386"/>
      <c r="Q87" s="386"/>
      <c r="R87" s="386"/>
      <c r="S87" s="386"/>
      <c r="T87" s="386"/>
      <c r="U87" s="386"/>
      <c r="V87" s="386"/>
      <c r="W87" s="386"/>
      <c r="X87" s="386"/>
      <c r="Y87" s="386"/>
      <c r="Z87" s="386"/>
      <c r="AA87" s="386"/>
      <c r="AB87" s="386"/>
      <c r="AC87" s="386"/>
      <c r="AD87" s="386"/>
      <c r="AE87" s="386"/>
      <c r="AF87" s="386"/>
      <c r="AG87" s="386"/>
      <c r="AH87" s="386"/>
      <c r="AI87" s="386"/>
      <c r="AJ87" s="386"/>
      <c r="AK87" s="386"/>
      <c r="AL87" s="386"/>
      <c r="AM87" s="386"/>
      <c r="AN87" s="386"/>
      <c r="AO87" s="386"/>
      <c r="AP87" s="386"/>
      <c r="AQ87" s="386"/>
      <c r="AR87" s="386"/>
      <c r="AS87" s="386"/>
      <c r="AT87" s="386"/>
      <c r="AV87" s="384">
        <f t="shared" si="30"/>
        <v>0</v>
      </c>
      <c r="AW87" s="384">
        <f t="shared" si="27"/>
        <v>0</v>
      </c>
      <c r="AX87" s="384">
        <f t="shared" si="28"/>
        <v>0</v>
      </c>
      <c r="AY87" s="384">
        <f t="shared" si="0"/>
        <v>0</v>
      </c>
      <c r="AZ87" s="384">
        <f t="shared" si="1"/>
        <v>0</v>
      </c>
      <c r="BA87" s="384">
        <f t="shared" si="2"/>
        <v>0</v>
      </c>
      <c r="BB87" s="384">
        <f t="shared" si="3"/>
        <v>0</v>
      </c>
      <c r="BC87" s="384">
        <f t="shared" si="4"/>
        <v>0</v>
      </c>
      <c r="BD87" s="385">
        <f t="shared" si="5"/>
        <v>0</v>
      </c>
      <c r="BE87" s="384">
        <f t="shared" si="29"/>
        <v>0</v>
      </c>
    </row>
    <row r="88" spans="1:57" x14ac:dyDescent="0.25">
      <c r="A88" s="401">
        <f>+Abr!A88</f>
        <v>85</v>
      </c>
      <c r="B88" s="300" t="str">
        <f>+Abr!B88</f>
        <v>8-NIÑAS DE 5TO GRADO DE PRIMARIA  QUE RECIBEN VACUNA DE VPH</v>
      </c>
      <c r="C88" s="301" t="str">
        <f>+Abr!C88</f>
        <v>EDUC. SAALUD</v>
      </c>
      <c r="D88" s="386"/>
      <c r="E88" s="386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386"/>
      <c r="S88" s="386"/>
      <c r="T88" s="386"/>
      <c r="U88" s="386"/>
      <c r="V88" s="386"/>
      <c r="W88" s="386"/>
      <c r="X88" s="386"/>
      <c r="Y88" s="386"/>
      <c r="Z88" s="386"/>
      <c r="AA88" s="386"/>
      <c r="AB88" s="386"/>
      <c r="AC88" s="386"/>
      <c r="AD88" s="386"/>
      <c r="AE88" s="386"/>
      <c r="AF88" s="386"/>
      <c r="AG88" s="386"/>
      <c r="AH88" s="386"/>
      <c r="AI88" s="386"/>
      <c r="AJ88" s="386"/>
      <c r="AK88" s="386"/>
      <c r="AL88" s="386"/>
      <c r="AM88" s="386"/>
      <c r="AN88" s="386"/>
      <c r="AO88" s="386"/>
      <c r="AP88" s="386"/>
      <c r="AQ88" s="386"/>
      <c r="AR88" s="386"/>
      <c r="AS88" s="386"/>
      <c r="AT88" s="386"/>
      <c r="AV88" s="384">
        <f t="shared" si="30"/>
        <v>0</v>
      </c>
      <c r="AW88" s="384">
        <f t="shared" si="27"/>
        <v>0</v>
      </c>
      <c r="AX88" s="384">
        <f t="shared" si="28"/>
        <v>0</v>
      </c>
      <c r="AY88" s="384">
        <f t="shared" si="0"/>
        <v>0</v>
      </c>
      <c r="AZ88" s="384">
        <f t="shared" si="1"/>
        <v>0</v>
      </c>
      <c r="BA88" s="384">
        <f t="shared" si="2"/>
        <v>0</v>
      </c>
      <c r="BB88" s="384">
        <f t="shared" si="3"/>
        <v>0</v>
      </c>
      <c r="BC88" s="384">
        <f t="shared" si="4"/>
        <v>0</v>
      </c>
      <c r="BD88" s="385">
        <f t="shared" si="5"/>
        <v>0</v>
      </c>
      <c r="BE88" s="384">
        <f t="shared" si="29"/>
        <v>0</v>
      </c>
    </row>
    <row r="89" spans="1:57" x14ac:dyDescent="0.25">
      <c r="A89" s="401">
        <f>+Abr!A89</f>
        <v>86</v>
      </c>
      <c r="B89" s="392" t="str">
        <f>+Abr!B89</f>
        <v>PORCENTAJE DE RECIEN NACIDOS CON BAJO PESO AL NACER</v>
      </c>
      <c r="C89" s="387" t="str">
        <f>+Abr!C89</f>
        <v>DIT</v>
      </c>
      <c r="D89" s="393"/>
      <c r="E89" s="393"/>
      <c r="F89" s="393"/>
      <c r="G89" s="393"/>
      <c r="H89" s="393"/>
      <c r="I89" s="393"/>
      <c r="J89" s="393"/>
      <c r="K89" s="393"/>
      <c r="L89" s="393"/>
      <c r="M89" s="393"/>
      <c r="N89" s="393"/>
      <c r="O89" s="393"/>
      <c r="P89" s="393"/>
      <c r="Q89" s="393"/>
      <c r="R89" s="393"/>
      <c r="S89" s="393"/>
      <c r="T89" s="393"/>
      <c r="U89" s="393"/>
      <c r="V89" s="393"/>
      <c r="W89" s="393"/>
      <c r="X89" s="393"/>
      <c r="Y89" s="393"/>
      <c r="Z89" s="393"/>
      <c r="AA89" s="393"/>
      <c r="AB89" s="393"/>
      <c r="AC89" s="393"/>
      <c r="AD89" s="393"/>
      <c r="AE89" s="393"/>
      <c r="AF89" s="393"/>
      <c r="AG89" s="393"/>
      <c r="AH89" s="393"/>
      <c r="AI89" s="393"/>
      <c r="AJ89" s="393"/>
      <c r="AK89" s="393"/>
      <c r="AL89" s="393"/>
      <c r="AM89" s="393"/>
      <c r="AN89" s="393"/>
      <c r="AO89" s="393"/>
      <c r="AP89" s="393"/>
      <c r="AQ89" s="393"/>
      <c r="AR89" s="393"/>
      <c r="AS89" s="393"/>
      <c r="AT89" s="393"/>
      <c r="AV89" s="37">
        <f t="shared" si="30"/>
        <v>0</v>
      </c>
      <c r="AW89" s="37">
        <f t="shared" si="27"/>
        <v>0</v>
      </c>
      <c r="AX89" s="37">
        <f t="shared" si="28"/>
        <v>0</v>
      </c>
      <c r="AY89" s="37">
        <f t="shared" si="0"/>
        <v>0</v>
      </c>
      <c r="AZ89" s="37">
        <f t="shared" si="1"/>
        <v>0</v>
      </c>
      <c r="BA89" s="37">
        <f t="shared" si="2"/>
        <v>0</v>
      </c>
      <c r="BB89" s="37">
        <f t="shared" si="3"/>
        <v>0</v>
      </c>
      <c r="BC89" s="37">
        <f t="shared" si="4"/>
        <v>0</v>
      </c>
      <c r="BD89" s="38">
        <f t="shared" si="5"/>
        <v>0</v>
      </c>
      <c r="BE89" s="37">
        <f t="shared" si="29"/>
        <v>0</v>
      </c>
    </row>
    <row r="90" spans="1:57" x14ac:dyDescent="0.25">
      <c r="A90" s="401">
        <f>+Abr!A90</f>
        <v>87</v>
      </c>
      <c r="B90" s="392" t="str">
        <f>+Abr!B90</f>
        <v>PORCENTAJE DE RECIEN NACIDOS CON PREMATURIDAD</v>
      </c>
      <c r="C90" s="387" t="str">
        <f>+Abr!C90</f>
        <v>DIT</v>
      </c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  <c r="AR90" s="393"/>
      <c r="AS90" s="393"/>
      <c r="AT90" s="393"/>
      <c r="AV90" s="37">
        <f t="shared" si="30"/>
        <v>0</v>
      </c>
      <c r="AW90" s="37">
        <f t="shared" si="27"/>
        <v>0</v>
      </c>
      <c r="AX90" s="37">
        <f t="shared" si="28"/>
        <v>0</v>
      </c>
      <c r="AY90" s="37">
        <f t="shared" si="0"/>
        <v>0</v>
      </c>
      <c r="AZ90" s="37">
        <f t="shared" si="1"/>
        <v>0</v>
      </c>
      <c r="BA90" s="37">
        <f t="shared" si="2"/>
        <v>0</v>
      </c>
      <c r="BB90" s="37">
        <f t="shared" si="3"/>
        <v>0</v>
      </c>
      <c r="BC90" s="37">
        <f t="shared" si="4"/>
        <v>0</v>
      </c>
      <c r="BD90" s="38">
        <f t="shared" si="5"/>
        <v>0</v>
      </c>
      <c r="BE90" s="37">
        <f t="shared" si="29"/>
        <v>0</v>
      </c>
    </row>
    <row r="91" spans="1:57" x14ac:dyDescent="0.25">
      <c r="A91" s="401">
        <f>+Abr!A91</f>
        <v>88</v>
      </c>
      <c r="B91" s="392" t="str">
        <f>+Abr!B91</f>
        <v>PORCENTAJE RECIÉN NACIDO CON CONTROLES CRED COMPLETO</v>
      </c>
      <c r="C91" s="387" t="str">
        <f>+Abr!C91</f>
        <v>DIT</v>
      </c>
      <c r="D91" s="393"/>
      <c r="E91" s="393"/>
      <c r="F91" s="393"/>
      <c r="G91" s="393"/>
      <c r="H91" s="393"/>
      <c r="I91" s="393"/>
      <c r="J91" s="393"/>
      <c r="K91" s="393"/>
      <c r="L91" s="393"/>
      <c r="M91" s="393"/>
      <c r="N91" s="393"/>
      <c r="O91" s="393"/>
      <c r="P91" s="393"/>
      <c r="Q91" s="393"/>
      <c r="R91" s="393"/>
      <c r="S91" s="393"/>
      <c r="T91" s="393"/>
      <c r="U91" s="393"/>
      <c r="V91" s="393"/>
      <c r="W91" s="393"/>
      <c r="X91" s="393"/>
      <c r="Y91" s="393"/>
      <c r="Z91" s="393"/>
      <c r="AA91" s="393"/>
      <c r="AB91" s="393"/>
      <c r="AC91" s="393"/>
      <c r="AD91" s="393"/>
      <c r="AE91" s="393"/>
      <c r="AF91" s="393"/>
      <c r="AG91" s="393"/>
      <c r="AH91" s="393"/>
      <c r="AI91" s="393"/>
      <c r="AJ91" s="393"/>
      <c r="AK91" s="393"/>
      <c r="AL91" s="393"/>
      <c r="AM91" s="393"/>
      <c r="AN91" s="393"/>
      <c r="AO91" s="393"/>
      <c r="AP91" s="393"/>
      <c r="AQ91" s="393"/>
      <c r="AR91" s="393"/>
      <c r="AS91" s="393"/>
      <c r="AT91" s="393"/>
      <c r="AV91" s="37">
        <f t="shared" si="30"/>
        <v>0</v>
      </c>
      <c r="AW91" s="37">
        <f t="shared" si="27"/>
        <v>0</v>
      </c>
      <c r="AX91" s="37">
        <f t="shared" si="28"/>
        <v>0</v>
      </c>
      <c r="AY91" s="37">
        <f t="shared" si="0"/>
        <v>0</v>
      </c>
      <c r="AZ91" s="37">
        <f t="shared" si="1"/>
        <v>0</v>
      </c>
      <c r="BA91" s="37">
        <f t="shared" si="2"/>
        <v>0</v>
      </c>
      <c r="BB91" s="37">
        <f t="shared" si="3"/>
        <v>0</v>
      </c>
      <c r="BC91" s="37">
        <f t="shared" si="4"/>
        <v>0</v>
      </c>
      <c r="BD91" s="38">
        <f t="shared" si="5"/>
        <v>0</v>
      </c>
      <c r="BE91" s="37">
        <f t="shared" si="29"/>
        <v>0</v>
      </c>
    </row>
    <row r="92" spans="1:57" x14ac:dyDescent="0.25">
      <c r="A92" s="401">
        <f>+Abr!A92</f>
        <v>89</v>
      </c>
      <c r="B92" s="392" t="str">
        <f>+Abr!B92</f>
        <v>PORCENTAJE NIÑO  &lt; 1 AÑO CON CRED    COMPLETO PARA SU EDAD</v>
      </c>
      <c r="C92" s="387" t="str">
        <f>+Abr!C92</f>
        <v>DIT</v>
      </c>
      <c r="D92" s="393"/>
      <c r="E92" s="393"/>
      <c r="F92" s="393"/>
      <c r="G92" s="393"/>
      <c r="H92" s="393"/>
      <c r="I92" s="393"/>
      <c r="J92" s="393"/>
      <c r="K92" s="393"/>
      <c r="L92" s="393"/>
      <c r="M92" s="393"/>
      <c r="N92" s="393"/>
      <c r="O92" s="393"/>
      <c r="P92" s="393"/>
      <c r="Q92" s="393"/>
      <c r="R92" s="393"/>
      <c r="S92" s="393"/>
      <c r="T92" s="393"/>
      <c r="U92" s="393"/>
      <c r="V92" s="393"/>
      <c r="W92" s="393"/>
      <c r="X92" s="393"/>
      <c r="Y92" s="393"/>
      <c r="Z92" s="393"/>
      <c r="AA92" s="393"/>
      <c r="AB92" s="393"/>
      <c r="AC92" s="393"/>
      <c r="AD92" s="393"/>
      <c r="AE92" s="393"/>
      <c r="AF92" s="393"/>
      <c r="AG92" s="393"/>
      <c r="AH92" s="393"/>
      <c r="AI92" s="393"/>
      <c r="AJ92" s="393"/>
      <c r="AK92" s="393"/>
      <c r="AL92" s="393"/>
      <c r="AM92" s="393"/>
      <c r="AN92" s="393"/>
      <c r="AO92" s="393"/>
      <c r="AP92" s="393"/>
      <c r="AQ92" s="393"/>
      <c r="AR92" s="393"/>
      <c r="AS92" s="393"/>
      <c r="AT92" s="393"/>
      <c r="AV92" s="37">
        <f t="shared" si="30"/>
        <v>0</v>
      </c>
      <c r="AW92" s="37">
        <f t="shared" si="27"/>
        <v>0</v>
      </c>
      <c r="AX92" s="37">
        <f t="shared" si="28"/>
        <v>0</v>
      </c>
      <c r="AY92" s="37">
        <f t="shared" ref="AY92:AY142" si="31">+SUM(T92:W92)</f>
        <v>0</v>
      </c>
      <c r="AZ92" s="37">
        <f t="shared" ref="AZ92:AZ142" si="32">+SUM(X92:AC92)</f>
        <v>0</v>
      </c>
      <c r="BA92" s="37">
        <f t="shared" ref="BA92:BA142" si="33">+SUM(AD92:AH92)</f>
        <v>0</v>
      </c>
      <c r="BB92" s="37">
        <f t="shared" ref="BB92:BB142" si="34">+SUM(AJ92:AL92)</f>
        <v>0</v>
      </c>
      <c r="BC92" s="37">
        <f t="shared" ref="BC92:BC142" si="35">+SUM(AM92:AP92)</f>
        <v>0</v>
      </c>
      <c r="BD92" s="38">
        <f t="shared" ref="BD92:BD142" si="36">+SUM(AQ92:AT92)</f>
        <v>0</v>
      </c>
      <c r="BE92" s="37">
        <f t="shared" si="29"/>
        <v>0</v>
      </c>
    </row>
    <row r="93" spans="1:57" x14ac:dyDescent="0.25">
      <c r="A93" s="401">
        <f>+Abr!A93</f>
        <v>90</v>
      </c>
      <c r="B93" s="392" t="str">
        <f>+Abr!B93</f>
        <v>PORCENTAJE NIÑOS MENORES DE 36 MESES CON CONTROLES CRED COMPLETO  PARA SU EDAD</v>
      </c>
      <c r="C93" s="387" t="str">
        <f>+Abr!C93</f>
        <v>DIT</v>
      </c>
      <c r="D93" s="393"/>
      <c r="E93" s="393"/>
      <c r="F93" s="393"/>
      <c r="G93" s="393"/>
      <c r="H93" s="393"/>
      <c r="I93" s="393"/>
      <c r="J93" s="393"/>
      <c r="K93" s="393"/>
      <c r="L93" s="393"/>
      <c r="M93" s="393"/>
      <c r="N93" s="393"/>
      <c r="O93" s="393"/>
      <c r="P93" s="393"/>
      <c r="Q93" s="393"/>
      <c r="R93" s="393"/>
      <c r="S93" s="393"/>
      <c r="T93" s="393"/>
      <c r="U93" s="393"/>
      <c r="V93" s="393"/>
      <c r="W93" s="393"/>
      <c r="X93" s="393"/>
      <c r="Y93" s="393"/>
      <c r="Z93" s="393"/>
      <c r="AA93" s="393"/>
      <c r="AB93" s="393"/>
      <c r="AC93" s="393"/>
      <c r="AD93" s="393"/>
      <c r="AE93" s="393"/>
      <c r="AF93" s="393"/>
      <c r="AG93" s="393"/>
      <c r="AH93" s="393"/>
      <c r="AI93" s="393"/>
      <c r="AJ93" s="393"/>
      <c r="AK93" s="393"/>
      <c r="AL93" s="393"/>
      <c r="AM93" s="393"/>
      <c r="AN93" s="393"/>
      <c r="AO93" s="393"/>
      <c r="AP93" s="393"/>
      <c r="AQ93" s="393"/>
      <c r="AR93" s="393"/>
      <c r="AS93" s="393"/>
      <c r="AT93" s="393"/>
      <c r="AV93" s="37">
        <f t="shared" si="30"/>
        <v>0</v>
      </c>
      <c r="AW93" s="37">
        <f t="shared" ref="AW93:AW142" si="37">+SUM(G93:P93)</f>
        <v>0</v>
      </c>
      <c r="AX93" s="37">
        <f t="shared" ref="AX93:AX142" si="38">+SUM(Q93:S93)</f>
        <v>0</v>
      </c>
      <c r="AY93" s="37">
        <f t="shared" si="31"/>
        <v>0</v>
      </c>
      <c r="AZ93" s="37">
        <f t="shared" si="32"/>
        <v>0</v>
      </c>
      <c r="BA93" s="37">
        <f t="shared" si="33"/>
        <v>0</v>
      </c>
      <c r="BB93" s="37">
        <f t="shared" si="34"/>
        <v>0</v>
      </c>
      <c r="BC93" s="37">
        <f t="shared" si="35"/>
        <v>0</v>
      </c>
      <c r="BD93" s="38">
        <f t="shared" si="36"/>
        <v>0</v>
      </c>
      <c r="BE93" s="37">
        <f t="shared" ref="BE93:BE142" si="39">SUM(AV93:BD93)</f>
        <v>0</v>
      </c>
    </row>
    <row r="94" spans="1:57" x14ac:dyDescent="0.25">
      <c r="A94" s="401">
        <f>+Abr!A94</f>
        <v>91</v>
      </c>
      <c r="B94" s="392" t="str">
        <f>+Abr!B94</f>
        <v>PORCENTAJE NIÑOS DE 1 Y 2 AÑOS CON TEST DE GRAHAM Y EXAMEN SERIADO</v>
      </c>
      <c r="C94" s="387" t="str">
        <f>+Abr!C94</f>
        <v>DIT</v>
      </c>
      <c r="D94" s="393"/>
      <c r="E94" s="393"/>
      <c r="F94" s="393"/>
      <c r="G94" s="393"/>
      <c r="H94" s="393"/>
      <c r="I94" s="393"/>
      <c r="J94" s="393"/>
      <c r="K94" s="393"/>
      <c r="L94" s="393"/>
      <c r="M94" s="393"/>
      <c r="N94" s="393"/>
      <c r="O94" s="393"/>
      <c r="P94" s="393"/>
      <c r="Q94" s="393"/>
      <c r="R94" s="393"/>
      <c r="S94" s="393"/>
      <c r="T94" s="393"/>
      <c r="U94" s="393"/>
      <c r="V94" s="393"/>
      <c r="W94" s="393"/>
      <c r="X94" s="393"/>
      <c r="Y94" s="393"/>
      <c r="Z94" s="393"/>
      <c r="AA94" s="393"/>
      <c r="AB94" s="393"/>
      <c r="AC94" s="393"/>
      <c r="AD94" s="393"/>
      <c r="AE94" s="393"/>
      <c r="AF94" s="393"/>
      <c r="AG94" s="393"/>
      <c r="AH94" s="393"/>
      <c r="AI94" s="393"/>
      <c r="AJ94" s="393"/>
      <c r="AK94" s="393"/>
      <c r="AL94" s="393"/>
      <c r="AM94" s="393"/>
      <c r="AN94" s="393"/>
      <c r="AO94" s="393"/>
      <c r="AP94" s="393"/>
      <c r="AQ94" s="393"/>
      <c r="AR94" s="393"/>
      <c r="AS94" s="393"/>
      <c r="AT94" s="393"/>
      <c r="AV94" s="37">
        <f t="shared" si="30"/>
        <v>0</v>
      </c>
      <c r="AW94" s="37">
        <f t="shared" si="37"/>
        <v>0</v>
      </c>
      <c r="AX94" s="37">
        <f t="shared" si="38"/>
        <v>0</v>
      </c>
      <c r="AY94" s="37">
        <f t="shared" si="31"/>
        <v>0</v>
      </c>
      <c r="AZ94" s="37">
        <f t="shared" si="32"/>
        <v>0</v>
      </c>
      <c r="BA94" s="37">
        <f t="shared" si="33"/>
        <v>0</v>
      </c>
      <c r="BB94" s="37">
        <f t="shared" si="34"/>
        <v>0</v>
      </c>
      <c r="BC94" s="37">
        <f t="shared" si="35"/>
        <v>0</v>
      </c>
      <c r="BD94" s="38">
        <f t="shared" si="36"/>
        <v>0</v>
      </c>
      <c r="BE94" s="37">
        <f t="shared" si="39"/>
        <v>0</v>
      </c>
    </row>
    <row r="95" spans="1:57" x14ac:dyDescent="0.25">
      <c r="A95" s="401">
        <f>+Abr!A95</f>
        <v>92</v>
      </c>
      <c r="B95" s="392" t="str">
        <f>+Abr!B95</f>
        <v>PORCENTAJE DE NIÑAS Y NIÑOS RN DE PARTO INSTITUCIONAL VACUNADOS CON BCG Y ANTI HEPATITIS B (HVB) ANTES DEL ALTA</v>
      </c>
      <c r="C95" s="387" t="str">
        <f>+Abr!C95</f>
        <v>DIT</v>
      </c>
      <c r="D95" s="393"/>
      <c r="E95" s="393"/>
      <c r="F95" s="393"/>
      <c r="G95" s="393"/>
      <c r="H95" s="393"/>
      <c r="I95" s="393"/>
      <c r="J95" s="393"/>
      <c r="K95" s="393"/>
      <c r="L95" s="393"/>
      <c r="M95" s="393"/>
      <c r="N95" s="393"/>
      <c r="O95" s="393"/>
      <c r="P95" s="393"/>
      <c r="Q95" s="393"/>
      <c r="R95" s="393"/>
      <c r="S95" s="393"/>
      <c r="T95" s="393"/>
      <c r="U95" s="393"/>
      <c r="V95" s="393"/>
      <c r="W95" s="393"/>
      <c r="X95" s="393"/>
      <c r="Y95" s="393"/>
      <c r="Z95" s="393"/>
      <c r="AA95" s="393"/>
      <c r="AB95" s="393"/>
      <c r="AC95" s="393"/>
      <c r="AD95" s="393"/>
      <c r="AE95" s="393"/>
      <c r="AF95" s="393"/>
      <c r="AG95" s="393"/>
      <c r="AH95" s="393"/>
      <c r="AI95" s="393"/>
      <c r="AJ95" s="393"/>
      <c r="AK95" s="393"/>
      <c r="AL95" s="393"/>
      <c r="AM95" s="393"/>
      <c r="AN95" s="393"/>
      <c r="AO95" s="393"/>
      <c r="AP95" s="393"/>
      <c r="AQ95" s="393"/>
      <c r="AR95" s="393"/>
      <c r="AS95" s="393"/>
      <c r="AT95" s="393"/>
      <c r="AV95" s="37">
        <f t="shared" si="30"/>
        <v>0</v>
      </c>
      <c r="AW95" s="37">
        <f t="shared" si="37"/>
        <v>0</v>
      </c>
      <c r="AX95" s="37">
        <f t="shared" si="38"/>
        <v>0</v>
      </c>
      <c r="AY95" s="37">
        <f t="shared" si="31"/>
        <v>0</v>
      </c>
      <c r="AZ95" s="37">
        <f t="shared" si="32"/>
        <v>0</v>
      </c>
      <c r="BA95" s="37">
        <f t="shared" si="33"/>
        <v>0</v>
      </c>
      <c r="BB95" s="37">
        <f t="shared" si="34"/>
        <v>0</v>
      </c>
      <c r="BC95" s="37">
        <f t="shared" si="35"/>
        <v>0</v>
      </c>
      <c r="BD95" s="38">
        <f t="shared" si="36"/>
        <v>0</v>
      </c>
      <c r="BE95" s="37">
        <f t="shared" si="39"/>
        <v>0</v>
      </c>
    </row>
    <row r="96" spans="1:57" x14ac:dyDescent="0.25">
      <c r="A96" s="401">
        <f>+Abr!A96</f>
        <v>93</v>
      </c>
      <c r="B96" s="392" t="str">
        <f>+Abr!B96</f>
        <v>PORCENTAJE NIÑO &lt; 1 AÑO PROTEGIDOS CON VACUNA PENTAVALENTE</v>
      </c>
      <c r="C96" s="387" t="str">
        <f>+Abr!C96</f>
        <v>DIT</v>
      </c>
      <c r="D96" s="393"/>
      <c r="E96" s="393"/>
      <c r="F96" s="393"/>
      <c r="G96" s="393"/>
      <c r="H96" s="393"/>
      <c r="I96" s="393"/>
      <c r="J96" s="393"/>
      <c r="K96" s="393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3"/>
      <c r="W96" s="393"/>
      <c r="X96" s="393"/>
      <c r="Y96" s="393"/>
      <c r="Z96" s="393"/>
      <c r="AA96" s="393"/>
      <c r="AB96" s="393"/>
      <c r="AC96" s="393"/>
      <c r="AD96" s="393"/>
      <c r="AE96" s="393"/>
      <c r="AF96" s="393"/>
      <c r="AG96" s="393"/>
      <c r="AH96" s="393"/>
      <c r="AI96" s="393"/>
      <c r="AJ96" s="393"/>
      <c r="AK96" s="393"/>
      <c r="AL96" s="393"/>
      <c r="AM96" s="393"/>
      <c r="AN96" s="393"/>
      <c r="AO96" s="393"/>
      <c r="AP96" s="393"/>
      <c r="AQ96" s="393"/>
      <c r="AR96" s="393"/>
      <c r="AS96" s="393"/>
      <c r="AT96" s="393"/>
      <c r="AV96" s="37">
        <f t="shared" si="30"/>
        <v>0</v>
      </c>
      <c r="AW96" s="37">
        <f t="shared" si="37"/>
        <v>0</v>
      </c>
      <c r="AX96" s="37">
        <f t="shared" si="38"/>
        <v>0</v>
      </c>
      <c r="AY96" s="37">
        <f t="shared" si="31"/>
        <v>0</v>
      </c>
      <c r="AZ96" s="37">
        <f t="shared" si="32"/>
        <v>0</v>
      </c>
      <c r="BA96" s="37">
        <f t="shared" si="33"/>
        <v>0</v>
      </c>
      <c r="BB96" s="37">
        <f t="shared" si="34"/>
        <v>0</v>
      </c>
      <c r="BC96" s="37">
        <f t="shared" si="35"/>
        <v>0</v>
      </c>
      <c r="BD96" s="38">
        <f t="shared" si="36"/>
        <v>0</v>
      </c>
      <c r="BE96" s="37">
        <f t="shared" si="39"/>
        <v>0</v>
      </c>
    </row>
    <row r="97" spans="1:57" x14ac:dyDescent="0.25">
      <c r="A97" s="401">
        <f>+Abr!A97</f>
        <v>94</v>
      </c>
      <c r="B97" s="392" t="str">
        <f>+Abr!B97</f>
        <v>PORCENTAJE DE NIÑOS &lt; 1 AÑOS  PROTEGIDOS CON VACUNA ANTIPOLIO INYECTABLE (IPV)</v>
      </c>
      <c r="C97" s="387" t="str">
        <f>+Abr!C97</f>
        <v>DIT</v>
      </c>
      <c r="D97" s="393"/>
      <c r="E97" s="393"/>
      <c r="F97" s="393"/>
      <c r="G97" s="393"/>
      <c r="H97" s="393"/>
      <c r="I97" s="393"/>
      <c r="J97" s="393"/>
      <c r="K97" s="393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3"/>
      <c r="W97" s="393"/>
      <c r="X97" s="393"/>
      <c r="Y97" s="393"/>
      <c r="Z97" s="393"/>
      <c r="AA97" s="393"/>
      <c r="AB97" s="393"/>
      <c r="AC97" s="393"/>
      <c r="AD97" s="393"/>
      <c r="AE97" s="393"/>
      <c r="AF97" s="393"/>
      <c r="AG97" s="393"/>
      <c r="AH97" s="393"/>
      <c r="AI97" s="393"/>
      <c r="AJ97" s="393"/>
      <c r="AK97" s="393"/>
      <c r="AL97" s="393"/>
      <c r="AM97" s="393"/>
      <c r="AN97" s="393"/>
      <c r="AO97" s="393"/>
      <c r="AP97" s="393"/>
      <c r="AQ97" s="393"/>
      <c r="AR97" s="393"/>
      <c r="AS97" s="393"/>
      <c r="AT97" s="393"/>
      <c r="AV97" s="37">
        <f t="shared" si="30"/>
        <v>0</v>
      </c>
      <c r="AW97" s="37">
        <f t="shared" si="37"/>
        <v>0</v>
      </c>
      <c r="AX97" s="37">
        <f t="shared" si="38"/>
        <v>0</v>
      </c>
      <c r="AY97" s="37">
        <f t="shared" si="31"/>
        <v>0</v>
      </c>
      <c r="AZ97" s="37">
        <f t="shared" si="32"/>
        <v>0</v>
      </c>
      <c r="BA97" s="37">
        <f t="shared" si="33"/>
        <v>0</v>
      </c>
      <c r="BB97" s="37">
        <f t="shared" si="34"/>
        <v>0</v>
      </c>
      <c r="BC97" s="37">
        <f t="shared" si="35"/>
        <v>0</v>
      </c>
      <c r="BD97" s="38">
        <f t="shared" si="36"/>
        <v>0</v>
      </c>
      <c r="BE97" s="37">
        <f t="shared" si="39"/>
        <v>0</v>
      </c>
    </row>
    <row r="98" spans="1:57" x14ac:dyDescent="0.25">
      <c r="A98" s="401">
        <f>+Abr!A98</f>
        <v>95</v>
      </c>
      <c r="B98" s="392" t="str">
        <f>+Abr!B98</f>
        <v>PORCENTAJE DE NIÑOS &lt; 1 AÑO  PROTEGIDOS CON VACUNA CONTRA EL ROTAVIRUS</v>
      </c>
      <c r="C98" s="387" t="str">
        <f>+Abr!C98</f>
        <v>DIT</v>
      </c>
      <c r="D98" s="393"/>
      <c r="E98" s="393"/>
      <c r="F98" s="393"/>
      <c r="G98" s="393"/>
      <c r="H98" s="393"/>
      <c r="I98" s="393"/>
      <c r="J98" s="393"/>
      <c r="K98" s="393"/>
      <c r="L98" s="393"/>
      <c r="M98" s="393"/>
      <c r="N98" s="393"/>
      <c r="O98" s="393"/>
      <c r="P98" s="393"/>
      <c r="Q98" s="393"/>
      <c r="R98" s="393"/>
      <c r="S98" s="393"/>
      <c r="T98" s="393"/>
      <c r="U98" s="393"/>
      <c r="V98" s="393"/>
      <c r="W98" s="393"/>
      <c r="X98" s="393"/>
      <c r="Y98" s="393"/>
      <c r="Z98" s="393"/>
      <c r="AA98" s="393"/>
      <c r="AB98" s="393"/>
      <c r="AC98" s="393"/>
      <c r="AD98" s="393"/>
      <c r="AE98" s="393"/>
      <c r="AF98" s="393"/>
      <c r="AG98" s="393"/>
      <c r="AH98" s="393"/>
      <c r="AI98" s="393"/>
      <c r="AJ98" s="393"/>
      <c r="AK98" s="393"/>
      <c r="AL98" s="393"/>
      <c r="AM98" s="393"/>
      <c r="AN98" s="393"/>
      <c r="AO98" s="393"/>
      <c r="AP98" s="393"/>
      <c r="AQ98" s="393"/>
      <c r="AR98" s="393"/>
      <c r="AS98" s="393"/>
      <c r="AT98" s="393"/>
      <c r="AV98" s="37">
        <f t="shared" si="30"/>
        <v>0</v>
      </c>
      <c r="AW98" s="37">
        <f t="shared" si="37"/>
        <v>0</v>
      </c>
      <c r="AX98" s="37">
        <f t="shared" si="38"/>
        <v>0</v>
      </c>
      <c r="AY98" s="37">
        <f t="shared" si="31"/>
        <v>0</v>
      </c>
      <c r="AZ98" s="37">
        <f t="shared" si="32"/>
        <v>0</v>
      </c>
      <c r="BA98" s="37">
        <f t="shared" si="33"/>
        <v>0</v>
      </c>
      <c r="BB98" s="37">
        <f t="shared" si="34"/>
        <v>0</v>
      </c>
      <c r="BC98" s="37">
        <f t="shared" si="35"/>
        <v>0</v>
      </c>
      <c r="BD98" s="38">
        <f t="shared" si="36"/>
        <v>0</v>
      </c>
      <c r="BE98" s="37">
        <f t="shared" si="39"/>
        <v>0</v>
      </c>
    </row>
    <row r="99" spans="1:57" x14ac:dyDescent="0.25">
      <c r="A99" s="401">
        <f>+Abr!A99</f>
        <v>96</v>
      </c>
      <c r="B99" s="392" t="str">
        <f>+Abr!B99</f>
        <v>PORCENTAJE DE  NIÑOS &lt; 1 AÑO VACUNADOS CON VACUNA ANTINEUMOCÓCICA</v>
      </c>
      <c r="C99" s="387" t="str">
        <f>+Abr!C99</f>
        <v>DIT</v>
      </c>
      <c r="D99" s="393"/>
      <c r="E99" s="393"/>
      <c r="F99" s="393"/>
      <c r="G99" s="393"/>
      <c r="H99" s="393"/>
      <c r="I99" s="393"/>
      <c r="J99" s="393"/>
      <c r="K99" s="393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3"/>
      <c r="W99" s="393"/>
      <c r="X99" s="393"/>
      <c r="Y99" s="393"/>
      <c r="Z99" s="393"/>
      <c r="AA99" s="393"/>
      <c r="AB99" s="393"/>
      <c r="AC99" s="393"/>
      <c r="AD99" s="393"/>
      <c r="AE99" s="393"/>
      <c r="AF99" s="393"/>
      <c r="AG99" s="393"/>
      <c r="AH99" s="393"/>
      <c r="AI99" s="393"/>
      <c r="AJ99" s="393"/>
      <c r="AK99" s="393"/>
      <c r="AL99" s="393"/>
      <c r="AM99" s="393"/>
      <c r="AN99" s="393"/>
      <c r="AO99" s="393"/>
      <c r="AP99" s="393"/>
      <c r="AQ99" s="393"/>
      <c r="AR99" s="393"/>
      <c r="AS99" s="393"/>
      <c r="AT99" s="393"/>
      <c r="AV99" s="37">
        <f t="shared" si="30"/>
        <v>0</v>
      </c>
      <c r="AW99" s="37">
        <f t="shared" si="37"/>
        <v>0</v>
      </c>
      <c r="AX99" s="37">
        <f t="shared" si="38"/>
        <v>0</v>
      </c>
      <c r="AY99" s="37">
        <f t="shared" si="31"/>
        <v>0</v>
      </c>
      <c r="AZ99" s="37">
        <f t="shared" si="32"/>
        <v>0</v>
      </c>
      <c r="BA99" s="37">
        <f t="shared" si="33"/>
        <v>0</v>
      </c>
      <c r="BB99" s="37">
        <f t="shared" si="34"/>
        <v>0</v>
      </c>
      <c r="BC99" s="37">
        <f t="shared" si="35"/>
        <v>0</v>
      </c>
      <c r="BD99" s="38">
        <f t="shared" si="36"/>
        <v>0</v>
      </c>
      <c r="BE99" s="37">
        <f t="shared" si="39"/>
        <v>0</v>
      </c>
    </row>
    <row r="100" spans="1:57" x14ac:dyDescent="0.25">
      <c r="A100" s="401">
        <f>+Abr!A100</f>
        <v>97</v>
      </c>
      <c r="B100" s="392" t="str">
        <f>+Abr!B100</f>
        <v>PORCENTAJE NIÑOS 1 AÑO  PROTEGIDOS CON 3 DOSIS DE VACUNA ANTINEUMOCÓCICA</v>
      </c>
      <c r="C100" s="387" t="str">
        <f>+Abr!C100</f>
        <v>DIT</v>
      </c>
      <c r="D100" s="393"/>
      <c r="E100" s="393"/>
      <c r="F100" s="393"/>
      <c r="G100" s="393"/>
      <c r="H100" s="393"/>
      <c r="I100" s="393"/>
      <c r="J100" s="393"/>
      <c r="K100" s="393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3"/>
      <c r="W100" s="393"/>
      <c r="X100" s="393"/>
      <c r="Y100" s="393"/>
      <c r="Z100" s="393"/>
      <c r="AA100" s="393"/>
      <c r="AB100" s="393"/>
      <c r="AC100" s="393"/>
      <c r="AD100" s="393"/>
      <c r="AE100" s="393"/>
      <c r="AF100" s="393"/>
      <c r="AG100" s="393"/>
      <c r="AH100" s="393"/>
      <c r="AI100" s="393"/>
      <c r="AJ100" s="393"/>
      <c r="AK100" s="393"/>
      <c r="AL100" s="393"/>
      <c r="AM100" s="393"/>
      <c r="AN100" s="393"/>
      <c r="AO100" s="393"/>
      <c r="AP100" s="393"/>
      <c r="AQ100" s="393"/>
      <c r="AR100" s="393"/>
      <c r="AS100" s="393"/>
      <c r="AT100" s="393"/>
      <c r="AV100" s="37">
        <f t="shared" si="30"/>
        <v>0</v>
      </c>
      <c r="AW100" s="37">
        <f t="shared" si="37"/>
        <v>0</v>
      </c>
      <c r="AX100" s="37">
        <f t="shared" si="38"/>
        <v>0</v>
      </c>
      <c r="AY100" s="37">
        <f t="shared" si="31"/>
        <v>0</v>
      </c>
      <c r="AZ100" s="37">
        <f t="shared" si="32"/>
        <v>0</v>
      </c>
      <c r="BA100" s="37">
        <f t="shared" si="33"/>
        <v>0</v>
      </c>
      <c r="BB100" s="37">
        <f t="shared" si="34"/>
        <v>0</v>
      </c>
      <c r="BC100" s="37">
        <f t="shared" si="35"/>
        <v>0</v>
      </c>
      <c r="BD100" s="38">
        <f t="shared" si="36"/>
        <v>0</v>
      </c>
      <c r="BE100" s="37">
        <f t="shared" si="39"/>
        <v>0</v>
      </c>
    </row>
    <row r="101" spans="1:57" x14ac:dyDescent="0.25">
      <c r="A101" s="401">
        <f>+Abr!A101</f>
        <v>98</v>
      </c>
      <c r="B101" s="392" t="str">
        <f>+Abr!B101</f>
        <v>PORCENTAJE DE NIÑOS 1 AÑO VACUNADOS CON 1 DOSIS DE VACUNA SPR</v>
      </c>
      <c r="C101" s="387" t="str">
        <f>+Abr!C101</f>
        <v>DIT</v>
      </c>
      <c r="D101" s="393"/>
      <c r="E101" s="393"/>
      <c r="F101" s="393"/>
      <c r="G101" s="393"/>
      <c r="H101" s="393"/>
      <c r="I101" s="393"/>
      <c r="J101" s="393"/>
      <c r="K101" s="393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3"/>
      <c r="W101" s="393"/>
      <c r="X101" s="393"/>
      <c r="Y101" s="393"/>
      <c r="Z101" s="393"/>
      <c r="AA101" s="393"/>
      <c r="AB101" s="393"/>
      <c r="AC101" s="393"/>
      <c r="AD101" s="393"/>
      <c r="AE101" s="393"/>
      <c r="AF101" s="393"/>
      <c r="AG101" s="393"/>
      <c r="AH101" s="393"/>
      <c r="AI101" s="393"/>
      <c r="AJ101" s="393"/>
      <c r="AK101" s="393"/>
      <c r="AL101" s="393"/>
      <c r="AM101" s="393"/>
      <c r="AN101" s="393"/>
      <c r="AO101" s="393"/>
      <c r="AP101" s="393"/>
      <c r="AQ101" s="393"/>
      <c r="AR101" s="393"/>
      <c r="AS101" s="393"/>
      <c r="AT101" s="393"/>
      <c r="AV101" s="37">
        <f t="shared" si="30"/>
        <v>0</v>
      </c>
      <c r="AW101" s="37">
        <f t="shared" si="37"/>
        <v>0</v>
      </c>
      <c r="AX101" s="37">
        <f t="shared" si="38"/>
        <v>0</v>
      </c>
      <c r="AY101" s="37">
        <f t="shared" si="31"/>
        <v>0</v>
      </c>
      <c r="AZ101" s="37">
        <f t="shared" si="32"/>
        <v>0</v>
      </c>
      <c r="BA101" s="37">
        <f t="shared" si="33"/>
        <v>0</v>
      </c>
      <c r="BB101" s="37">
        <f t="shared" si="34"/>
        <v>0</v>
      </c>
      <c r="BC101" s="37">
        <f t="shared" si="35"/>
        <v>0</v>
      </c>
      <c r="BD101" s="38">
        <f t="shared" si="36"/>
        <v>0</v>
      </c>
      <c r="BE101" s="37">
        <f t="shared" si="39"/>
        <v>0</v>
      </c>
    </row>
    <row r="102" spans="1:57" x14ac:dyDescent="0.25">
      <c r="A102" s="401">
        <f>+Abr!A102</f>
        <v>99</v>
      </c>
      <c r="B102" s="392" t="str">
        <f>+Abr!B102</f>
        <v xml:space="preserve">PORCENTAJE DE NIÑOS 1 AÑO VACUNADOS CON 2 DOSIS DE VACUNA SPR </v>
      </c>
      <c r="C102" s="387" t="str">
        <f>+Abr!C102</f>
        <v>DIT</v>
      </c>
      <c r="D102" s="393"/>
      <c r="E102" s="393"/>
      <c r="F102" s="393"/>
      <c r="G102" s="393"/>
      <c r="H102" s="393"/>
      <c r="I102" s="393"/>
      <c r="J102" s="393"/>
      <c r="K102" s="393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3"/>
      <c r="W102" s="393"/>
      <c r="X102" s="393"/>
      <c r="Y102" s="393"/>
      <c r="Z102" s="393"/>
      <c r="AA102" s="393"/>
      <c r="AB102" s="393"/>
      <c r="AC102" s="393"/>
      <c r="AD102" s="393"/>
      <c r="AE102" s="393"/>
      <c r="AF102" s="393"/>
      <c r="AG102" s="393"/>
      <c r="AH102" s="393"/>
      <c r="AI102" s="393"/>
      <c r="AJ102" s="393"/>
      <c r="AK102" s="393"/>
      <c r="AL102" s="393"/>
      <c r="AM102" s="393"/>
      <c r="AN102" s="393"/>
      <c r="AO102" s="393"/>
      <c r="AP102" s="393"/>
      <c r="AQ102" s="393"/>
      <c r="AR102" s="393"/>
      <c r="AS102" s="393"/>
      <c r="AT102" s="393"/>
      <c r="AV102" s="37">
        <f t="shared" si="30"/>
        <v>0</v>
      </c>
      <c r="AW102" s="37">
        <f t="shared" si="37"/>
        <v>0</v>
      </c>
      <c r="AX102" s="37">
        <f t="shared" si="38"/>
        <v>0</v>
      </c>
      <c r="AY102" s="37">
        <f t="shared" si="31"/>
        <v>0</v>
      </c>
      <c r="AZ102" s="37">
        <f t="shared" si="32"/>
        <v>0</v>
      </c>
      <c r="BA102" s="37">
        <f t="shared" si="33"/>
        <v>0</v>
      </c>
      <c r="BB102" s="37">
        <f t="shared" si="34"/>
        <v>0</v>
      </c>
      <c r="BC102" s="37">
        <f t="shared" si="35"/>
        <v>0</v>
      </c>
      <c r="BD102" s="38">
        <f t="shared" si="36"/>
        <v>0</v>
      </c>
      <c r="BE102" s="37">
        <f t="shared" si="39"/>
        <v>0</v>
      </c>
    </row>
    <row r="103" spans="1:57" x14ac:dyDescent="0.25">
      <c r="A103" s="401">
        <f>+Abr!A103</f>
        <v>100</v>
      </c>
      <c r="B103" s="392" t="str">
        <f>+Abr!B103</f>
        <v>PORCENTAJE DE NIÑOS 1 AÑO  VACUNADOS CON EL 1ER REFUERZO CON VACUNA ANTIPOLIO ORAL (APO)</v>
      </c>
      <c r="C103" s="387" t="str">
        <f>+Abr!C103</f>
        <v>DIT</v>
      </c>
      <c r="D103" s="393"/>
      <c r="E103" s="393"/>
      <c r="F103" s="393"/>
      <c r="G103" s="393"/>
      <c r="H103" s="393"/>
      <c r="I103" s="393"/>
      <c r="J103" s="393"/>
      <c r="K103" s="393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3"/>
      <c r="W103" s="393"/>
      <c r="X103" s="393"/>
      <c r="Y103" s="393"/>
      <c r="Z103" s="393"/>
      <c r="AA103" s="393"/>
      <c r="AB103" s="393"/>
      <c r="AC103" s="393"/>
      <c r="AD103" s="393"/>
      <c r="AE103" s="393"/>
      <c r="AF103" s="393"/>
      <c r="AG103" s="393"/>
      <c r="AH103" s="393"/>
      <c r="AI103" s="393"/>
      <c r="AJ103" s="393"/>
      <c r="AK103" s="393"/>
      <c r="AL103" s="393"/>
      <c r="AM103" s="393"/>
      <c r="AN103" s="393"/>
      <c r="AO103" s="393"/>
      <c r="AP103" s="393"/>
      <c r="AQ103" s="393"/>
      <c r="AR103" s="393"/>
      <c r="AS103" s="393"/>
      <c r="AT103" s="393"/>
      <c r="AV103" s="37">
        <f t="shared" si="30"/>
        <v>0</v>
      </c>
      <c r="AW103" s="37">
        <f t="shared" si="37"/>
        <v>0</v>
      </c>
      <c r="AX103" s="37">
        <f t="shared" si="38"/>
        <v>0</v>
      </c>
      <c r="AY103" s="37">
        <f t="shared" si="31"/>
        <v>0</v>
      </c>
      <c r="AZ103" s="37">
        <f t="shared" si="32"/>
        <v>0</v>
      </c>
      <c r="BA103" s="37">
        <f t="shared" si="33"/>
        <v>0</v>
      </c>
      <c r="BB103" s="37">
        <f t="shared" si="34"/>
        <v>0</v>
      </c>
      <c r="BC103" s="37">
        <f t="shared" si="35"/>
        <v>0</v>
      </c>
      <c r="BD103" s="38">
        <f t="shared" si="36"/>
        <v>0</v>
      </c>
      <c r="BE103" s="37">
        <f t="shared" si="39"/>
        <v>0</v>
      </c>
    </row>
    <row r="104" spans="1:57" x14ac:dyDescent="0.25">
      <c r="A104" s="401">
        <f>+Abr!A104</f>
        <v>101</v>
      </c>
      <c r="B104" s="392" t="str">
        <f>+Abr!B104</f>
        <v>PORCENTAJE DE NIÑOS 1 AÑO VACUNADOS CON EL 1ER REFUERZO CON VACUNA DPT</v>
      </c>
      <c r="C104" s="387" t="str">
        <f>+Abr!C104</f>
        <v>DIT</v>
      </c>
      <c r="D104" s="393"/>
      <c r="E104" s="393"/>
      <c r="F104" s="393"/>
      <c r="G104" s="393"/>
      <c r="H104" s="393"/>
      <c r="I104" s="393"/>
      <c r="J104" s="393"/>
      <c r="K104" s="393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3"/>
      <c r="W104" s="393"/>
      <c r="X104" s="393"/>
      <c r="Y104" s="393"/>
      <c r="Z104" s="393"/>
      <c r="AA104" s="393"/>
      <c r="AB104" s="393"/>
      <c r="AC104" s="393"/>
      <c r="AD104" s="393"/>
      <c r="AE104" s="393"/>
      <c r="AF104" s="393"/>
      <c r="AG104" s="393"/>
      <c r="AH104" s="393"/>
      <c r="AI104" s="393"/>
      <c r="AJ104" s="393"/>
      <c r="AK104" s="393"/>
      <c r="AL104" s="393"/>
      <c r="AM104" s="393"/>
      <c r="AN104" s="393"/>
      <c r="AO104" s="393"/>
      <c r="AP104" s="393"/>
      <c r="AQ104" s="393"/>
      <c r="AR104" s="393"/>
      <c r="AS104" s="393"/>
      <c r="AT104" s="393"/>
      <c r="AV104" s="37">
        <f t="shared" si="30"/>
        <v>0</v>
      </c>
      <c r="AW104" s="37">
        <f t="shared" si="37"/>
        <v>0</v>
      </c>
      <c r="AX104" s="37">
        <f t="shared" si="38"/>
        <v>0</v>
      </c>
      <c r="AY104" s="37">
        <f t="shared" si="31"/>
        <v>0</v>
      </c>
      <c r="AZ104" s="37">
        <f t="shared" si="32"/>
        <v>0</v>
      </c>
      <c r="BA104" s="37">
        <f t="shared" si="33"/>
        <v>0</v>
      </c>
      <c r="BB104" s="37">
        <f t="shared" si="34"/>
        <v>0</v>
      </c>
      <c r="BC104" s="37">
        <f t="shared" si="35"/>
        <v>0</v>
      </c>
      <c r="BD104" s="38">
        <f t="shared" si="36"/>
        <v>0</v>
      </c>
      <c r="BE104" s="37">
        <f t="shared" si="39"/>
        <v>0</v>
      </c>
    </row>
    <row r="105" spans="1:57" x14ac:dyDescent="0.25">
      <c r="A105" s="401">
        <f>+Abr!A105</f>
        <v>102</v>
      </c>
      <c r="B105" s="392" t="str">
        <f>+Abr!B105</f>
        <v>PORCENTAJE DE NIÑOS 4 AÑOS VACUNADOS CON EL 2DO REFUERZO CON VACUNA ANTIPOLIO ORAL (APO)</v>
      </c>
      <c r="C105" s="387" t="str">
        <f>+Abr!C105</f>
        <v>DIT</v>
      </c>
      <c r="D105" s="393"/>
      <c r="E105" s="393"/>
      <c r="F105" s="393"/>
      <c r="G105" s="393"/>
      <c r="H105" s="393"/>
      <c r="I105" s="393"/>
      <c r="J105" s="393"/>
      <c r="K105" s="393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3"/>
      <c r="W105" s="393"/>
      <c r="X105" s="393"/>
      <c r="Y105" s="393"/>
      <c r="Z105" s="393"/>
      <c r="AA105" s="393"/>
      <c r="AB105" s="393"/>
      <c r="AC105" s="393"/>
      <c r="AD105" s="393"/>
      <c r="AE105" s="393"/>
      <c r="AF105" s="393"/>
      <c r="AG105" s="393"/>
      <c r="AH105" s="393"/>
      <c r="AI105" s="393"/>
      <c r="AJ105" s="393"/>
      <c r="AK105" s="393"/>
      <c r="AL105" s="393"/>
      <c r="AM105" s="393"/>
      <c r="AN105" s="393"/>
      <c r="AO105" s="393"/>
      <c r="AP105" s="393"/>
      <c r="AQ105" s="393"/>
      <c r="AR105" s="393"/>
      <c r="AS105" s="393"/>
      <c r="AT105" s="393"/>
      <c r="AV105" s="37">
        <f t="shared" si="30"/>
        <v>0</v>
      </c>
      <c r="AW105" s="37">
        <f t="shared" si="37"/>
        <v>0</v>
      </c>
      <c r="AX105" s="37">
        <f t="shared" si="38"/>
        <v>0</v>
      </c>
      <c r="AY105" s="37">
        <f t="shared" si="31"/>
        <v>0</v>
      </c>
      <c r="AZ105" s="37">
        <f t="shared" si="32"/>
        <v>0</v>
      </c>
      <c r="BA105" s="37">
        <f t="shared" si="33"/>
        <v>0</v>
      </c>
      <c r="BB105" s="37">
        <f t="shared" si="34"/>
        <v>0</v>
      </c>
      <c r="BC105" s="37">
        <f t="shared" si="35"/>
        <v>0</v>
      </c>
      <c r="BD105" s="38">
        <f t="shared" si="36"/>
        <v>0</v>
      </c>
      <c r="BE105" s="37">
        <f t="shared" si="39"/>
        <v>0</v>
      </c>
    </row>
    <row r="106" spans="1:57" x14ac:dyDescent="0.25">
      <c r="A106" s="401">
        <f>+Abr!A106</f>
        <v>103</v>
      </c>
      <c r="B106" s="392" t="str">
        <f>+Abr!B106</f>
        <v>PORCENTAJE DE NIÑOS 4 AÑOS VACUNADOS CON EL 2DO REFUERZO CON VACUNA DPT</v>
      </c>
      <c r="C106" s="387" t="str">
        <f>+Abr!C106</f>
        <v>DIT</v>
      </c>
      <c r="D106" s="393"/>
      <c r="E106" s="393"/>
      <c r="F106" s="393"/>
      <c r="G106" s="393"/>
      <c r="H106" s="393"/>
      <c r="I106" s="393"/>
      <c r="J106" s="393"/>
      <c r="K106" s="393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3"/>
      <c r="W106" s="393"/>
      <c r="X106" s="393"/>
      <c r="Y106" s="393"/>
      <c r="Z106" s="393"/>
      <c r="AA106" s="393"/>
      <c r="AB106" s="393"/>
      <c r="AC106" s="393"/>
      <c r="AD106" s="393"/>
      <c r="AE106" s="393"/>
      <c r="AF106" s="393"/>
      <c r="AG106" s="393"/>
      <c r="AH106" s="393"/>
      <c r="AI106" s="393"/>
      <c r="AJ106" s="393"/>
      <c r="AK106" s="393"/>
      <c r="AL106" s="393"/>
      <c r="AM106" s="393"/>
      <c r="AN106" s="393"/>
      <c r="AO106" s="393"/>
      <c r="AP106" s="393"/>
      <c r="AQ106" s="393"/>
      <c r="AR106" s="393"/>
      <c r="AS106" s="393"/>
      <c r="AT106" s="393"/>
      <c r="AV106" s="37">
        <f t="shared" si="30"/>
        <v>0</v>
      </c>
      <c r="AW106" s="37">
        <f t="shared" si="37"/>
        <v>0</v>
      </c>
      <c r="AX106" s="37">
        <f t="shared" si="38"/>
        <v>0</v>
      </c>
      <c r="AY106" s="37">
        <f t="shared" si="31"/>
        <v>0</v>
      </c>
      <c r="AZ106" s="37">
        <f t="shared" si="32"/>
        <v>0</v>
      </c>
      <c r="BA106" s="37">
        <f t="shared" si="33"/>
        <v>0</v>
      </c>
      <c r="BB106" s="37">
        <f t="shared" si="34"/>
        <v>0</v>
      </c>
      <c r="BC106" s="37">
        <f t="shared" si="35"/>
        <v>0</v>
      </c>
      <c r="BD106" s="38">
        <f t="shared" si="36"/>
        <v>0</v>
      </c>
      <c r="BE106" s="37">
        <f t="shared" si="39"/>
        <v>0</v>
      </c>
    </row>
    <row r="107" spans="1:57" x14ac:dyDescent="0.25">
      <c r="A107" s="401">
        <f>+Abr!A107</f>
        <v>104</v>
      </c>
      <c r="B107" s="392" t="str">
        <f>+Abr!B107</f>
        <v>PORCENTAJE DE NINOS  VACUNADOS CON 1 DOSIS DE VACUNA CONTRA VPH EN EL 5TO GRADO DE PRIMARIA</v>
      </c>
      <c r="C107" s="387" t="str">
        <f>+Abr!C107</f>
        <v>DIT</v>
      </c>
      <c r="D107" s="393"/>
      <c r="E107" s="393"/>
      <c r="F107" s="393"/>
      <c r="G107" s="393"/>
      <c r="H107" s="393"/>
      <c r="I107" s="393"/>
      <c r="J107" s="393"/>
      <c r="K107" s="393"/>
      <c r="L107" s="393"/>
      <c r="M107" s="393"/>
      <c r="N107" s="393"/>
      <c r="O107" s="393"/>
      <c r="P107" s="393"/>
      <c r="Q107" s="393"/>
      <c r="R107" s="393"/>
      <c r="S107" s="393"/>
      <c r="T107" s="393"/>
      <c r="U107" s="393"/>
      <c r="V107" s="393"/>
      <c r="W107" s="393"/>
      <c r="X107" s="393"/>
      <c r="Y107" s="393"/>
      <c r="Z107" s="393"/>
      <c r="AA107" s="393"/>
      <c r="AB107" s="393"/>
      <c r="AC107" s="393"/>
      <c r="AD107" s="393"/>
      <c r="AE107" s="393"/>
      <c r="AF107" s="393"/>
      <c r="AG107" s="393"/>
      <c r="AH107" s="393"/>
      <c r="AI107" s="393"/>
      <c r="AJ107" s="393"/>
      <c r="AK107" s="393"/>
      <c r="AL107" s="393"/>
      <c r="AM107" s="393"/>
      <c r="AN107" s="393"/>
      <c r="AO107" s="393"/>
      <c r="AP107" s="393"/>
      <c r="AQ107" s="393"/>
      <c r="AR107" s="393"/>
      <c r="AS107" s="393"/>
      <c r="AT107" s="393"/>
      <c r="AV107" s="37">
        <f t="shared" si="30"/>
        <v>0</v>
      </c>
      <c r="AW107" s="37">
        <f t="shared" si="37"/>
        <v>0</v>
      </c>
      <c r="AX107" s="37">
        <f t="shared" si="38"/>
        <v>0</v>
      </c>
      <c r="AY107" s="37">
        <f t="shared" si="31"/>
        <v>0</v>
      </c>
      <c r="AZ107" s="37">
        <f t="shared" si="32"/>
        <v>0</v>
      </c>
      <c r="BA107" s="37">
        <f t="shared" si="33"/>
        <v>0</v>
      </c>
      <c r="BB107" s="37">
        <f t="shared" si="34"/>
        <v>0</v>
      </c>
      <c r="BC107" s="37">
        <f t="shared" si="35"/>
        <v>0</v>
      </c>
      <c r="BD107" s="38">
        <f t="shared" si="36"/>
        <v>0</v>
      </c>
      <c r="BE107" s="37">
        <f t="shared" si="39"/>
        <v>0</v>
      </c>
    </row>
    <row r="108" spans="1:57" x14ac:dyDescent="0.25">
      <c r="A108" s="401">
        <f>+Abr!A108</f>
        <v>105</v>
      </c>
      <c r="B108" s="392" t="str">
        <f>+Abr!B108</f>
        <v>PORCENTAJE  DE GESTANTES VACUNADAS CON 1 DOSIS DE VACUNA DTPA</v>
      </c>
      <c r="C108" s="387" t="str">
        <f>+Abr!C108</f>
        <v>DIT</v>
      </c>
      <c r="D108" s="393"/>
      <c r="E108" s="393"/>
      <c r="F108" s="393"/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/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/>
      <c r="AS108" s="393"/>
      <c r="AT108" s="393"/>
      <c r="AV108" s="37">
        <f t="shared" si="30"/>
        <v>0</v>
      </c>
      <c r="AW108" s="37">
        <f t="shared" si="37"/>
        <v>0</v>
      </c>
      <c r="AX108" s="37">
        <f t="shared" si="38"/>
        <v>0</v>
      </c>
      <c r="AY108" s="37">
        <f t="shared" si="31"/>
        <v>0</v>
      </c>
      <c r="AZ108" s="37">
        <f t="shared" si="32"/>
        <v>0</v>
      </c>
      <c r="BA108" s="37">
        <f t="shared" si="33"/>
        <v>0</v>
      </c>
      <c r="BB108" s="37">
        <f t="shared" si="34"/>
        <v>0</v>
      </c>
      <c r="BC108" s="37">
        <f t="shared" si="35"/>
        <v>0</v>
      </c>
      <c r="BD108" s="38">
        <f t="shared" si="36"/>
        <v>0</v>
      </c>
      <c r="BE108" s="37">
        <f t="shared" si="39"/>
        <v>0</v>
      </c>
    </row>
    <row r="109" spans="1:57" x14ac:dyDescent="0.25">
      <c r="A109" s="401">
        <f>+Abr!A109</f>
        <v>106</v>
      </c>
      <c r="B109" s="392" t="str">
        <f>+Abr!B109</f>
        <v>PORCENTAJE DE VACUNADOS CON 1 DOSIS CON VACUNA CONTRA LA INFLUENZA, EN LA POBLACIÓN &gt;= 60 AÑOS</v>
      </c>
      <c r="C109" s="387" t="str">
        <f>+Abr!C109</f>
        <v>DIT</v>
      </c>
      <c r="D109" s="393"/>
      <c r="E109" s="393"/>
      <c r="F109" s="393"/>
      <c r="G109" s="393"/>
      <c r="H109" s="393"/>
      <c r="I109" s="393"/>
      <c r="J109" s="393"/>
      <c r="K109" s="393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3"/>
      <c r="W109" s="393"/>
      <c r="X109" s="393"/>
      <c r="Y109" s="393"/>
      <c r="Z109" s="393"/>
      <c r="AA109" s="393"/>
      <c r="AB109" s="393"/>
      <c r="AC109" s="393"/>
      <c r="AD109" s="393"/>
      <c r="AE109" s="393"/>
      <c r="AF109" s="393"/>
      <c r="AG109" s="393"/>
      <c r="AH109" s="393"/>
      <c r="AI109" s="393"/>
      <c r="AJ109" s="393"/>
      <c r="AK109" s="393"/>
      <c r="AL109" s="393"/>
      <c r="AM109" s="393"/>
      <c r="AN109" s="393"/>
      <c r="AO109" s="393"/>
      <c r="AP109" s="393"/>
      <c r="AQ109" s="393"/>
      <c r="AR109" s="393"/>
      <c r="AS109" s="393"/>
      <c r="AT109" s="393"/>
      <c r="AV109" s="37">
        <f t="shared" si="30"/>
        <v>0</v>
      </c>
      <c r="AW109" s="37">
        <f t="shared" si="37"/>
        <v>0</v>
      </c>
      <c r="AX109" s="37">
        <f t="shared" si="38"/>
        <v>0</v>
      </c>
      <c r="AY109" s="37">
        <f t="shared" si="31"/>
        <v>0</v>
      </c>
      <c r="AZ109" s="37">
        <f t="shared" si="32"/>
        <v>0</v>
      </c>
      <c r="BA109" s="37">
        <f t="shared" si="33"/>
        <v>0</v>
      </c>
      <c r="BB109" s="37">
        <f t="shared" si="34"/>
        <v>0</v>
      </c>
      <c r="BC109" s="37">
        <f t="shared" si="35"/>
        <v>0</v>
      </c>
      <c r="BD109" s="38">
        <f t="shared" si="36"/>
        <v>0</v>
      </c>
      <c r="BE109" s="37">
        <f t="shared" si="39"/>
        <v>0</v>
      </c>
    </row>
    <row r="110" spans="1:57" x14ac:dyDescent="0.25">
      <c r="A110" s="401">
        <f>+Abr!A110</f>
        <v>107</v>
      </c>
      <c r="B110" s="392" t="str">
        <f>+Abr!B110</f>
        <v>PORCENTAJE DE VACUNADOS CON 1 DOSIS CON VACUNA CONTRA NEUMOCOCO, EN LA POBLACIÓN &gt;= 60 AÑOS</v>
      </c>
      <c r="C110" s="387" t="str">
        <f>+Abr!C110</f>
        <v>DIT</v>
      </c>
      <c r="D110" s="393"/>
      <c r="E110" s="393"/>
      <c r="F110" s="393"/>
      <c r="G110" s="393"/>
      <c r="H110" s="393"/>
      <c r="I110" s="393"/>
      <c r="J110" s="393"/>
      <c r="K110" s="393"/>
      <c r="L110" s="393"/>
      <c r="M110" s="393"/>
      <c r="N110" s="393"/>
      <c r="O110" s="393"/>
      <c r="P110" s="393"/>
      <c r="Q110" s="393"/>
      <c r="R110" s="393"/>
      <c r="S110" s="393"/>
      <c r="T110" s="393"/>
      <c r="U110" s="393"/>
      <c r="V110" s="393"/>
      <c r="W110" s="393"/>
      <c r="X110" s="393"/>
      <c r="Y110" s="393"/>
      <c r="Z110" s="393"/>
      <c r="AA110" s="393"/>
      <c r="AB110" s="393"/>
      <c r="AC110" s="393"/>
      <c r="AD110" s="393"/>
      <c r="AE110" s="393"/>
      <c r="AF110" s="393"/>
      <c r="AG110" s="393"/>
      <c r="AH110" s="393"/>
      <c r="AI110" s="393"/>
      <c r="AJ110" s="393"/>
      <c r="AK110" s="393"/>
      <c r="AL110" s="393"/>
      <c r="AM110" s="393"/>
      <c r="AN110" s="393"/>
      <c r="AO110" s="393"/>
      <c r="AP110" s="393"/>
      <c r="AQ110" s="393"/>
      <c r="AR110" s="393"/>
      <c r="AS110" s="393"/>
      <c r="AT110" s="393"/>
      <c r="AV110" s="37">
        <f t="shared" si="30"/>
        <v>0</v>
      </c>
      <c r="AW110" s="37">
        <f t="shared" si="37"/>
        <v>0</v>
      </c>
      <c r="AX110" s="37">
        <f t="shared" si="38"/>
        <v>0</v>
      </c>
      <c r="AY110" s="37">
        <f t="shared" si="31"/>
        <v>0</v>
      </c>
      <c r="AZ110" s="37">
        <f t="shared" si="32"/>
        <v>0</v>
      </c>
      <c r="BA110" s="37">
        <f t="shared" si="33"/>
        <v>0</v>
      </c>
      <c r="BB110" s="37">
        <f t="shared" si="34"/>
        <v>0</v>
      </c>
      <c r="BC110" s="37">
        <f t="shared" si="35"/>
        <v>0</v>
      </c>
      <c r="BD110" s="38">
        <f t="shared" si="36"/>
        <v>0</v>
      </c>
      <c r="BE110" s="37">
        <f t="shared" si="39"/>
        <v>0</v>
      </c>
    </row>
    <row r="111" spans="1:57" x14ac:dyDescent="0.25">
      <c r="A111" s="401">
        <f>+Abr!A111</f>
        <v>108</v>
      </c>
      <c r="B111" s="397" t="str">
        <f>+Abr!B111</f>
        <v>PORCENTAJE DE NIÑOS  MENORES DE 5 AÑOS  DE EDAD CON DCI (PATRÓN DE  REFERENCIA  OMS).</v>
      </c>
      <c r="C111" s="390" t="str">
        <f>+Abr!C111</f>
        <v>NUTRICIÓN</v>
      </c>
      <c r="D111" s="398"/>
      <c r="E111" s="398"/>
      <c r="F111" s="398"/>
      <c r="G111" s="398"/>
      <c r="H111" s="398"/>
      <c r="I111" s="398"/>
      <c r="J111" s="398"/>
      <c r="K111" s="398"/>
      <c r="L111" s="398"/>
      <c r="M111" s="398"/>
      <c r="N111" s="398"/>
      <c r="O111" s="398"/>
      <c r="P111" s="398"/>
      <c r="Q111" s="398"/>
      <c r="R111" s="398"/>
      <c r="S111" s="398"/>
      <c r="T111" s="398"/>
      <c r="U111" s="398"/>
      <c r="V111" s="398"/>
      <c r="W111" s="398"/>
      <c r="X111" s="398"/>
      <c r="Y111" s="398"/>
      <c r="Z111" s="398"/>
      <c r="AA111" s="398"/>
      <c r="AB111" s="398"/>
      <c r="AC111" s="398"/>
      <c r="AD111" s="398"/>
      <c r="AE111" s="398"/>
      <c r="AF111" s="398"/>
      <c r="AG111" s="398"/>
      <c r="AH111" s="398"/>
      <c r="AI111" s="398"/>
      <c r="AJ111" s="398"/>
      <c r="AK111" s="398"/>
      <c r="AL111" s="398"/>
      <c r="AM111" s="398"/>
      <c r="AN111" s="398"/>
      <c r="AO111" s="398"/>
      <c r="AP111" s="398"/>
      <c r="AQ111" s="398"/>
      <c r="AR111" s="398"/>
      <c r="AS111" s="398"/>
      <c r="AT111" s="398"/>
      <c r="AV111" s="395">
        <f t="shared" si="30"/>
        <v>0</v>
      </c>
      <c r="AW111" s="395">
        <f t="shared" si="37"/>
        <v>0</v>
      </c>
      <c r="AX111" s="395">
        <f t="shared" si="38"/>
        <v>0</v>
      </c>
      <c r="AY111" s="395">
        <f t="shared" si="31"/>
        <v>0</v>
      </c>
      <c r="AZ111" s="395">
        <f t="shared" si="32"/>
        <v>0</v>
      </c>
      <c r="BA111" s="395">
        <f t="shared" si="33"/>
        <v>0</v>
      </c>
      <c r="BB111" s="395">
        <f t="shared" si="34"/>
        <v>0</v>
      </c>
      <c r="BC111" s="395">
        <f t="shared" si="35"/>
        <v>0</v>
      </c>
      <c r="BD111" s="396">
        <f t="shared" si="36"/>
        <v>0</v>
      </c>
      <c r="BE111" s="395">
        <f t="shared" si="39"/>
        <v>0</v>
      </c>
    </row>
    <row r="112" spans="1:57" x14ac:dyDescent="0.25">
      <c r="A112" s="401">
        <f>+Abr!A112</f>
        <v>109</v>
      </c>
      <c r="B112" s="397" t="str">
        <f>+Abr!B112</f>
        <v>PORCENTAJE DE NIÑOS DE 6 A 35 MESES  DE EDAD CON AMENIA (PATRÓN DE  REFERENCIA  OMS).</v>
      </c>
      <c r="C112" s="390" t="str">
        <f>+Abr!C112</f>
        <v>NUTRICIÓN</v>
      </c>
      <c r="D112" s="398"/>
      <c r="E112" s="398"/>
      <c r="F112" s="398"/>
      <c r="G112" s="398"/>
      <c r="H112" s="398"/>
      <c r="I112" s="398"/>
      <c r="J112" s="398"/>
      <c r="K112" s="398"/>
      <c r="L112" s="398"/>
      <c r="M112" s="398"/>
      <c r="N112" s="398"/>
      <c r="O112" s="398"/>
      <c r="P112" s="398"/>
      <c r="Q112" s="398"/>
      <c r="R112" s="398"/>
      <c r="S112" s="398"/>
      <c r="T112" s="398"/>
      <c r="U112" s="398"/>
      <c r="V112" s="398"/>
      <c r="W112" s="398"/>
      <c r="X112" s="398"/>
      <c r="Y112" s="398"/>
      <c r="Z112" s="398"/>
      <c r="AA112" s="398"/>
      <c r="AB112" s="398"/>
      <c r="AC112" s="398"/>
      <c r="AD112" s="398"/>
      <c r="AE112" s="398"/>
      <c r="AF112" s="398"/>
      <c r="AG112" s="398"/>
      <c r="AH112" s="398"/>
      <c r="AI112" s="398"/>
      <c r="AJ112" s="398"/>
      <c r="AK112" s="398"/>
      <c r="AL112" s="398"/>
      <c r="AM112" s="398"/>
      <c r="AN112" s="398"/>
      <c r="AO112" s="398"/>
      <c r="AP112" s="398"/>
      <c r="AQ112" s="398"/>
      <c r="AR112" s="398"/>
      <c r="AS112" s="398"/>
      <c r="AT112" s="398"/>
      <c r="AV112" s="395">
        <f t="shared" si="30"/>
        <v>0</v>
      </c>
      <c r="AW112" s="395">
        <f t="shared" si="37"/>
        <v>0</v>
      </c>
      <c r="AX112" s="395">
        <f t="shared" si="38"/>
        <v>0</v>
      </c>
      <c r="AY112" s="395">
        <f t="shared" si="31"/>
        <v>0</v>
      </c>
      <c r="AZ112" s="395">
        <f t="shared" si="32"/>
        <v>0</v>
      </c>
      <c r="BA112" s="395">
        <f t="shared" si="33"/>
        <v>0</v>
      </c>
      <c r="BB112" s="395">
        <f t="shared" si="34"/>
        <v>0</v>
      </c>
      <c r="BC112" s="395">
        <f t="shared" si="35"/>
        <v>0</v>
      </c>
      <c r="BD112" s="396">
        <f t="shared" si="36"/>
        <v>0</v>
      </c>
      <c r="BE112" s="395">
        <f t="shared" si="39"/>
        <v>0</v>
      </c>
    </row>
    <row r="113" spans="1:57" x14ac:dyDescent="0.25">
      <c r="A113" s="401">
        <f>+Abr!A113</f>
        <v>110</v>
      </c>
      <c r="B113" s="397" t="str">
        <f>+Abr!B113</f>
        <v>PORCENTAJE DE NIÑOS DE 4 MESES QUE  INICIAN SUMPLEMENTACIÓN CON HIERRO EN GOTAS</v>
      </c>
      <c r="C113" s="390" t="str">
        <f>+Abr!C113</f>
        <v>NUTRICIÓN</v>
      </c>
      <c r="D113" s="398"/>
      <c r="E113" s="398"/>
      <c r="F113" s="398"/>
      <c r="G113" s="398"/>
      <c r="H113" s="398"/>
      <c r="I113" s="398"/>
      <c r="J113" s="398"/>
      <c r="K113" s="398"/>
      <c r="L113" s="398"/>
      <c r="M113" s="398"/>
      <c r="N113" s="398"/>
      <c r="O113" s="398"/>
      <c r="P113" s="398"/>
      <c r="Q113" s="398"/>
      <c r="R113" s="398"/>
      <c r="S113" s="398"/>
      <c r="T113" s="398"/>
      <c r="U113" s="398"/>
      <c r="V113" s="398"/>
      <c r="W113" s="398"/>
      <c r="X113" s="398"/>
      <c r="Y113" s="398"/>
      <c r="Z113" s="398"/>
      <c r="AA113" s="398"/>
      <c r="AB113" s="398"/>
      <c r="AC113" s="398"/>
      <c r="AD113" s="398"/>
      <c r="AE113" s="398"/>
      <c r="AF113" s="398"/>
      <c r="AG113" s="398"/>
      <c r="AH113" s="398"/>
      <c r="AI113" s="398"/>
      <c r="AJ113" s="398"/>
      <c r="AK113" s="398"/>
      <c r="AL113" s="398"/>
      <c r="AM113" s="398"/>
      <c r="AN113" s="398"/>
      <c r="AO113" s="398"/>
      <c r="AP113" s="398"/>
      <c r="AQ113" s="398"/>
      <c r="AR113" s="398"/>
      <c r="AS113" s="398"/>
      <c r="AT113" s="398"/>
      <c r="AV113" s="395">
        <f t="shared" si="30"/>
        <v>0</v>
      </c>
      <c r="AW113" s="395">
        <f t="shared" si="37"/>
        <v>0</v>
      </c>
      <c r="AX113" s="395">
        <f t="shared" si="38"/>
        <v>0</v>
      </c>
      <c r="AY113" s="395">
        <f t="shared" si="31"/>
        <v>0</v>
      </c>
      <c r="AZ113" s="395">
        <f t="shared" si="32"/>
        <v>0</v>
      </c>
      <c r="BA113" s="395">
        <f t="shared" si="33"/>
        <v>0</v>
      </c>
      <c r="BB113" s="395">
        <f t="shared" si="34"/>
        <v>0</v>
      </c>
      <c r="BC113" s="395">
        <f t="shared" si="35"/>
        <v>0</v>
      </c>
      <c r="BD113" s="396">
        <f t="shared" si="36"/>
        <v>0</v>
      </c>
      <c r="BE113" s="395">
        <f t="shared" si="39"/>
        <v>0</v>
      </c>
    </row>
    <row r="114" spans="1:57" x14ac:dyDescent="0.25">
      <c r="A114" s="401">
        <f>+Abr!A114</f>
        <v>111</v>
      </c>
      <c r="B114" s="397" t="str">
        <f>+Abr!B114</f>
        <v>PORCENTAJE DE NIÑAS/NIÑOS DE 12 MESES DE EDAD QUE RECIBIERON  SUPLEMENTACIÓN PREVENTIVA  (TA)</v>
      </c>
      <c r="C114" s="390" t="str">
        <f>+Abr!C114</f>
        <v>NUTRICIÓN</v>
      </c>
      <c r="D114" s="398"/>
      <c r="E114" s="398"/>
      <c r="F114" s="398"/>
      <c r="G114" s="398"/>
      <c r="H114" s="398"/>
      <c r="I114" s="398"/>
      <c r="J114" s="398"/>
      <c r="K114" s="398"/>
      <c r="L114" s="398"/>
      <c r="M114" s="398"/>
      <c r="N114" s="398"/>
      <c r="O114" s="398"/>
      <c r="P114" s="398"/>
      <c r="Q114" s="398"/>
      <c r="R114" s="398"/>
      <c r="S114" s="398"/>
      <c r="T114" s="398"/>
      <c r="U114" s="398"/>
      <c r="V114" s="398"/>
      <c r="W114" s="398"/>
      <c r="X114" s="398"/>
      <c r="Y114" s="398"/>
      <c r="Z114" s="398"/>
      <c r="AA114" s="398"/>
      <c r="AB114" s="398"/>
      <c r="AC114" s="398"/>
      <c r="AD114" s="398"/>
      <c r="AE114" s="398"/>
      <c r="AF114" s="398"/>
      <c r="AG114" s="398"/>
      <c r="AH114" s="398"/>
      <c r="AI114" s="398"/>
      <c r="AJ114" s="398"/>
      <c r="AK114" s="398"/>
      <c r="AL114" s="398"/>
      <c r="AM114" s="398"/>
      <c r="AN114" s="398"/>
      <c r="AO114" s="398"/>
      <c r="AP114" s="398"/>
      <c r="AQ114" s="398"/>
      <c r="AR114" s="398"/>
      <c r="AS114" s="398"/>
      <c r="AT114" s="398"/>
      <c r="AV114" s="395">
        <f t="shared" si="30"/>
        <v>0</v>
      </c>
      <c r="AW114" s="395">
        <f t="shared" si="37"/>
        <v>0</v>
      </c>
      <c r="AX114" s="395">
        <f t="shared" si="38"/>
        <v>0</v>
      </c>
      <c r="AY114" s="395">
        <f t="shared" si="31"/>
        <v>0</v>
      </c>
      <c r="AZ114" s="395">
        <f t="shared" si="32"/>
        <v>0</v>
      </c>
      <c r="BA114" s="395">
        <f t="shared" si="33"/>
        <v>0</v>
      </c>
      <c r="BB114" s="395">
        <f t="shared" si="34"/>
        <v>0</v>
      </c>
      <c r="BC114" s="395">
        <f t="shared" si="35"/>
        <v>0</v>
      </c>
      <c r="BD114" s="396">
        <f t="shared" si="36"/>
        <v>0</v>
      </c>
      <c r="BE114" s="395">
        <f t="shared" si="39"/>
        <v>0</v>
      </c>
    </row>
    <row r="115" spans="1:57" x14ac:dyDescent="0.25">
      <c r="A115" s="401">
        <f>+Abr!A115</f>
        <v>112</v>
      </c>
      <c r="B115" s="397" t="str">
        <f>+Abr!B115</f>
        <v>PORCENTAJE DE NIÑAS/NIÑOS  DE 24 MESES DE EDAD  QUE RECIBIERON SUPLEMENTACION PREVENTIVA (TA)</v>
      </c>
      <c r="C115" s="390" t="str">
        <f>+Abr!C115</f>
        <v>NUTRICIÓN</v>
      </c>
      <c r="D115" s="398"/>
      <c r="E115" s="398"/>
      <c r="F115" s="398"/>
      <c r="G115" s="398"/>
      <c r="H115" s="398"/>
      <c r="I115" s="398"/>
      <c r="J115" s="398"/>
      <c r="K115" s="398"/>
      <c r="L115" s="398"/>
      <c r="M115" s="398"/>
      <c r="N115" s="398"/>
      <c r="O115" s="398"/>
      <c r="P115" s="398"/>
      <c r="Q115" s="398"/>
      <c r="R115" s="398"/>
      <c r="S115" s="398"/>
      <c r="T115" s="398"/>
      <c r="U115" s="398"/>
      <c r="V115" s="398"/>
      <c r="W115" s="398"/>
      <c r="X115" s="398"/>
      <c r="Y115" s="398"/>
      <c r="Z115" s="398"/>
      <c r="AA115" s="398"/>
      <c r="AB115" s="398"/>
      <c r="AC115" s="398"/>
      <c r="AD115" s="398"/>
      <c r="AE115" s="398"/>
      <c r="AF115" s="398"/>
      <c r="AG115" s="398"/>
      <c r="AH115" s="398"/>
      <c r="AI115" s="398"/>
      <c r="AJ115" s="398"/>
      <c r="AK115" s="398"/>
      <c r="AL115" s="398"/>
      <c r="AM115" s="398"/>
      <c r="AN115" s="398"/>
      <c r="AO115" s="398"/>
      <c r="AP115" s="398"/>
      <c r="AQ115" s="398"/>
      <c r="AR115" s="398"/>
      <c r="AS115" s="398"/>
      <c r="AT115" s="398"/>
      <c r="AV115" s="395">
        <f t="shared" si="30"/>
        <v>0</v>
      </c>
      <c r="AW115" s="395">
        <f t="shared" si="37"/>
        <v>0</v>
      </c>
      <c r="AX115" s="395">
        <f t="shared" si="38"/>
        <v>0</v>
      </c>
      <c r="AY115" s="395">
        <f t="shared" si="31"/>
        <v>0</v>
      </c>
      <c r="AZ115" s="395">
        <f t="shared" si="32"/>
        <v>0</v>
      </c>
      <c r="BA115" s="395">
        <f t="shared" si="33"/>
        <v>0</v>
      </c>
      <c r="BB115" s="395">
        <f t="shared" si="34"/>
        <v>0</v>
      </c>
      <c r="BC115" s="395">
        <f t="shared" si="35"/>
        <v>0</v>
      </c>
      <c r="BD115" s="396">
        <f t="shared" si="36"/>
        <v>0</v>
      </c>
      <c r="BE115" s="395">
        <f t="shared" si="39"/>
        <v>0</v>
      </c>
    </row>
    <row r="116" spans="1:57" x14ac:dyDescent="0.25">
      <c r="A116" s="401">
        <f>+Abr!A116</f>
        <v>113</v>
      </c>
      <c r="B116" s="397" t="str">
        <f>+Abr!B116</f>
        <v>PORCENTAJE DE NIÑOS/NIÑAS MENORES DE 36 MESES CON SUPLEMENTACION PREVENTIVA (TA)</v>
      </c>
      <c r="C116" s="390" t="str">
        <f>+Abr!C116</f>
        <v>NUTRICIÓN</v>
      </c>
      <c r="D116" s="398"/>
      <c r="E116" s="398"/>
      <c r="F116" s="398"/>
      <c r="G116" s="398"/>
      <c r="H116" s="398"/>
      <c r="I116" s="398"/>
      <c r="J116" s="398"/>
      <c r="K116" s="398"/>
      <c r="L116" s="398"/>
      <c r="M116" s="398"/>
      <c r="N116" s="398"/>
      <c r="O116" s="398"/>
      <c r="P116" s="398"/>
      <c r="Q116" s="398"/>
      <c r="R116" s="398"/>
      <c r="S116" s="398"/>
      <c r="T116" s="398"/>
      <c r="U116" s="398"/>
      <c r="V116" s="398"/>
      <c r="W116" s="398"/>
      <c r="X116" s="398"/>
      <c r="Y116" s="398"/>
      <c r="Z116" s="398"/>
      <c r="AA116" s="398"/>
      <c r="AB116" s="398"/>
      <c r="AC116" s="398"/>
      <c r="AD116" s="398"/>
      <c r="AE116" s="398"/>
      <c r="AF116" s="398"/>
      <c r="AG116" s="398"/>
      <c r="AH116" s="398"/>
      <c r="AI116" s="398"/>
      <c r="AJ116" s="398"/>
      <c r="AK116" s="398"/>
      <c r="AL116" s="398"/>
      <c r="AM116" s="398"/>
      <c r="AN116" s="398"/>
      <c r="AO116" s="398"/>
      <c r="AP116" s="398"/>
      <c r="AQ116" s="398"/>
      <c r="AR116" s="398"/>
      <c r="AS116" s="398"/>
      <c r="AT116" s="398"/>
      <c r="AV116" s="395">
        <f t="shared" si="30"/>
        <v>0</v>
      </c>
      <c r="AW116" s="395">
        <f t="shared" si="37"/>
        <v>0</v>
      </c>
      <c r="AX116" s="395">
        <f t="shared" si="38"/>
        <v>0</v>
      </c>
      <c r="AY116" s="395">
        <f t="shared" si="31"/>
        <v>0</v>
      </c>
      <c r="AZ116" s="395">
        <f t="shared" si="32"/>
        <v>0</v>
      </c>
      <c r="BA116" s="395">
        <f t="shared" si="33"/>
        <v>0</v>
      </c>
      <c r="BB116" s="395">
        <f t="shared" si="34"/>
        <v>0</v>
      </c>
      <c r="BC116" s="395">
        <f t="shared" si="35"/>
        <v>0</v>
      </c>
      <c r="BD116" s="396">
        <f t="shared" si="36"/>
        <v>0</v>
      </c>
      <c r="BE116" s="395">
        <f t="shared" si="39"/>
        <v>0</v>
      </c>
    </row>
    <row r="117" spans="1:57" x14ac:dyDescent="0.25">
      <c r="A117" s="401">
        <f>+Abr!A117</f>
        <v>114</v>
      </c>
      <c r="B117" s="397" t="str">
        <f>+Abr!B117</f>
        <v>PORCENTAJE DE NIÑOS MENORES DE UN AÑO  ( 6 A 11 MESES) CON  SUPLEMENTO DE VITAMINA A</v>
      </c>
      <c r="C117" s="390" t="str">
        <f>+Abr!C117</f>
        <v>NUTRICIÓN</v>
      </c>
      <c r="D117" s="398"/>
      <c r="E117" s="398"/>
      <c r="F117" s="398"/>
      <c r="G117" s="398"/>
      <c r="H117" s="398"/>
      <c r="I117" s="398"/>
      <c r="J117" s="398"/>
      <c r="K117" s="398"/>
      <c r="L117" s="398"/>
      <c r="M117" s="398"/>
      <c r="N117" s="398"/>
      <c r="O117" s="398"/>
      <c r="P117" s="398"/>
      <c r="Q117" s="398"/>
      <c r="R117" s="398"/>
      <c r="S117" s="398"/>
      <c r="T117" s="398"/>
      <c r="U117" s="398"/>
      <c r="V117" s="398"/>
      <c r="W117" s="398"/>
      <c r="X117" s="398"/>
      <c r="Y117" s="398"/>
      <c r="Z117" s="398"/>
      <c r="AA117" s="398"/>
      <c r="AB117" s="398"/>
      <c r="AC117" s="398"/>
      <c r="AD117" s="398"/>
      <c r="AE117" s="398"/>
      <c r="AF117" s="398"/>
      <c r="AG117" s="398"/>
      <c r="AH117" s="398"/>
      <c r="AI117" s="398"/>
      <c r="AJ117" s="398"/>
      <c r="AK117" s="398"/>
      <c r="AL117" s="398"/>
      <c r="AM117" s="398"/>
      <c r="AN117" s="398"/>
      <c r="AO117" s="398"/>
      <c r="AP117" s="398"/>
      <c r="AQ117" s="398"/>
      <c r="AR117" s="398"/>
      <c r="AS117" s="398"/>
      <c r="AT117" s="398"/>
      <c r="AV117" s="395">
        <f t="shared" si="30"/>
        <v>0</v>
      </c>
      <c r="AW117" s="395">
        <f t="shared" si="37"/>
        <v>0</v>
      </c>
      <c r="AX117" s="395">
        <f t="shared" si="38"/>
        <v>0</v>
      </c>
      <c r="AY117" s="395">
        <f t="shared" si="31"/>
        <v>0</v>
      </c>
      <c r="AZ117" s="395">
        <f t="shared" si="32"/>
        <v>0</v>
      </c>
      <c r="BA117" s="395">
        <f t="shared" si="33"/>
        <v>0</v>
      </c>
      <c r="BB117" s="395">
        <f t="shared" si="34"/>
        <v>0</v>
      </c>
      <c r="BC117" s="395">
        <f t="shared" si="35"/>
        <v>0</v>
      </c>
      <c r="BD117" s="396">
        <f t="shared" si="36"/>
        <v>0</v>
      </c>
      <c r="BE117" s="395">
        <f t="shared" si="39"/>
        <v>0</v>
      </c>
    </row>
    <row r="118" spans="1:57" x14ac:dyDescent="0.25">
      <c r="A118" s="401">
        <f>+Abr!A118</f>
        <v>115</v>
      </c>
      <c r="B118" s="397" t="str">
        <f>+Abr!B118</f>
        <v xml:space="preserve">PORCENTAJE DE NIÑOS  DE 12 A 59 MESES CON  SUPLEMENTO DE VITAMINA A  </v>
      </c>
      <c r="C118" s="390" t="str">
        <f>+Abr!C118</f>
        <v>NUTRICIÓN</v>
      </c>
      <c r="D118" s="398"/>
      <c r="E118" s="398"/>
      <c r="F118" s="398"/>
      <c r="G118" s="398"/>
      <c r="H118" s="398"/>
      <c r="I118" s="398"/>
      <c r="J118" s="398"/>
      <c r="K118" s="398"/>
      <c r="L118" s="398"/>
      <c r="M118" s="398"/>
      <c r="N118" s="398"/>
      <c r="O118" s="398"/>
      <c r="P118" s="398"/>
      <c r="Q118" s="398"/>
      <c r="R118" s="398"/>
      <c r="S118" s="398"/>
      <c r="T118" s="398"/>
      <c r="U118" s="398"/>
      <c r="V118" s="398"/>
      <c r="W118" s="398"/>
      <c r="X118" s="398"/>
      <c r="Y118" s="398"/>
      <c r="Z118" s="398"/>
      <c r="AA118" s="398"/>
      <c r="AB118" s="398"/>
      <c r="AC118" s="398"/>
      <c r="AD118" s="398"/>
      <c r="AE118" s="398"/>
      <c r="AF118" s="398"/>
      <c r="AG118" s="398"/>
      <c r="AH118" s="398"/>
      <c r="AI118" s="398"/>
      <c r="AJ118" s="398"/>
      <c r="AK118" s="398"/>
      <c r="AL118" s="398"/>
      <c r="AM118" s="398"/>
      <c r="AN118" s="398"/>
      <c r="AO118" s="398"/>
      <c r="AP118" s="398"/>
      <c r="AQ118" s="398"/>
      <c r="AR118" s="398"/>
      <c r="AS118" s="398"/>
      <c r="AT118" s="398"/>
      <c r="AV118" s="395">
        <f t="shared" si="30"/>
        <v>0</v>
      </c>
      <c r="AW118" s="395">
        <f t="shared" si="37"/>
        <v>0</v>
      </c>
      <c r="AX118" s="395">
        <f t="shared" si="38"/>
        <v>0</v>
      </c>
      <c r="AY118" s="395">
        <f t="shared" si="31"/>
        <v>0</v>
      </c>
      <c r="AZ118" s="395">
        <f t="shared" si="32"/>
        <v>0</v>
      </c>
      <c r="BA118" s="395">
        <f t="shared" si="33"/>
        <v>0</v>
      </c>
      <c r="BB118" s="395">
        <f t="shared" si="34"/>
        <v>0</v>
      </c>
      <c r="BC118" s="395">
        <f t="shared" si="35"/>
        <v>0</v>
      </c>
      <c r="BD118" s="396">
        <f t="shared" si="36"/>
        <v>0</v>
      </c>
      <c r="BE118" s="395">
        <f t="shared" si="39"/>
        <v>0</v>
      </c>
    </row>
    <row r="119" spans="1:57" x14ac:dyDescent="0.25">
      <c r="A119" s="401">
        <f>+Abr!A119</f>
        <v>116</v>
      </c>
      <c r="B119" s="397" t="str">
        <f>+Abr!B119</f>
        <v>PORCENTAJE DE NIÑOS &lt; 5 AÑOS CON SUPLEMENTO DE VITAMINA A</v>
      </c>
      <c r="C119" s="390" t="str">
        <f>+Abr!C119</f>
        <v>NUTRICIÓN</v>
      </c>
      <c r="D119" s="398"/>
      <c r="E119" s="398"/>
      <c r="F119" s="398"/>
      <c r="G119" s="398"/>
      <c r="H119" s="398"/>
      <c r="I119" s="398"/>
      <c r="J119" s="398"/>
      <c r="K119" s="398"/>
      <c r="L119" s="398"/>
      <c r="M119" s="398"/>
      <c r="N119" s="398"/>
      <c r="O119" s="398"/>
      <c r="P119" s="398"/>
      <c r="Q119" s="398"/>
      <c r="R119" s="398"/>
      <c r="S119" s="398"/>
      <c r="T119" s="398"/>
      <c r="U119" s="398"/>
      <c r="V119" s="398"/>
      <c r="W119" s="398"/>
      <c r="X119" s="398"/>
      <c r="Y119" s="398"/>
      <c r="Z119" s="398"/>
      <c r="AA119" s="398"/>
      <c r="AB119" s="398"/>
      <c r="AC119" s="398"/>
      <c r="AD119" s="398"/>
      <c r="AE119" s="398"/>
      <c r="AF119" s="398"/>
      <c r="AG119" s="398"/>
      <c r="AH119" s="398"/>
      <c r="AI119" s="398"/>
      <c r="AJ119" s="398"/>
      <c r="AK119" s="398"/>
      <c r="AL119" s="398"/>
      <c r="AM119" s="398"/>
      <c r="AN119" s="398"/>
      <c r="AO119" s="398"/>
      <c r="AP119" s="398"/>
      <c r="AQ119" s="398"/>
      <c r="AR119" s="398"/>
      <c r="AS119" s="398"/>
      <c r="AT119" s="398"/>
      <c r="AV119" s="395">
        <f t="shared" si="30"/>
        <v>0</v>
      </c>
      <c r="AW119" s="395">
        <f t="shared" si="37"/>
        <v>0</v>
      </c>
      <c r="AX119" s="395">
        <f t="shared" si="38"/>
        <v>0</v>
      </c>
      <c r="AY119" s="395">
        <f t="shared" si="31"/>
        <v>0</v>
      </c>
      <c r="AZ119" s="395">
        <f t="shared" si="32"/>
        <v>0</v>
      </c>
      <c r="BA119" s="395">
        <f t="shared" si="33"/>
        <v>0</v>
      </c>
      <c r="BB119" s="395">
        <f t="shared" si="34"/>
        <v>0</v>
      </c>
      <c r="BC119" s="395">
        <f t="shared" si="35"/>
        <v>0</v>
      </c>
      <c r="BD119" s="396">
        <f t="shared" si="36"/>
        <v>0</v>
      </c>
      <c r="BE119" s="395">
        <f t="shared" si="39"/>
        <v>0</v>
      </c>
    </row>
    <row r="120" spans="1:57" x14ac:dyDescent="0.25">
      <c r="A120" s="401">
        <f>+Abr!A120</f>
        <v>117</v>
      </c>
      <c r="B120" s="397" t="str">
        <f>+Abr!B120</f>
        <v>PORCENTAJE DE NIÑOS MENORES DE 12 MESES DE EDAD CON DOSAJE DE HEMOGLOBINA</v>
      </c>
      <c r="C120" s="390" t="str">
        <f>+Abr!C120</f>
        <v>NUTRICIÓN</v>
      </c>
      <c r="D120" s="398"/>
      <c r="E120" s="398"/>
      <c r="F120" s="398"/>
      <c r="G120" s="398"/>
      <c r="H120" s="398"/>
      <c r="I120" s="398"/>
      <c r="J120" s="398"/>
      <c r="K120" s="398"/>
      <c r="L120" s="398"/>
      <c r="M120" s="398"/>
      <c r="N120" s="398"/>
      <c r="O120" s="398"/>
      <c r="P120" s="398"/>
      <c r="Q120" s="398"/>
      <c r="R120" s="398"/>
      <c r="S120" s="398"/>
      <c r="T120" s="398"/>
      <c r="U120" s="398"/>
      <c r="V120" s="398"/>
      <c r="W120" s="398"/>
      <c r="X120" s="398"/>
      <c r="Y120" s="398"/>
      <c r="Z120" s="398"/>
      <c r="AA120" s="398"/>
      <c r="AB120" s="398"/>
      <c r="AC120" s="398"/>
      <c r="AD120" s="398"/>
      <c r="AE120" s="398"/>
      <c r="AF120" s="398"/>
      <c r="AG120" s="398"/>
      <c r="AH120" s="398"/>
      <c r="AI120" s="398"/>
      <c r="AJ120" s="398"/>
      <c r="AK120" s="398"/>
      <c r="AL120" s="398"/>
      <c r="AM120" s="398"/>
      <c r="AN120" s="398"/>
      <c r="AO120" s="398"/>
      <c r="AP120" s="398"/>
      <c r="AQ120" s="398"/>
      <c r="AR120" s="398"/>
      <c r="AS120" s="398"/>
      <c r="AT120" s="398"/>
      <c r="AV120" s="395">
        <f t="shared" si="30"/>
        <v>0</v>
      </c>
      <c r="AW120" s="395">
        <f t="shared" si="37"/>
        <v>0</v>
      </c>
      <c r="AX120" s="395">
        <f t="shared" si="38"/>
        <v>0</v>
      </c>
      <c r="AY120" s="395">
        <f t="shared" si="31"/>
        <v>0</v>
      </c>
      <c r="AZ120" s="395">
        <f t="shared" si="32"/>
        <v>0</v>
      </c>
      <c r="BA120" s="395">
        <f t="shared" si="33"/>
        <v>0</v>
      </c>
      <c r="BB120" s="395">
        <f t="shared" si="34"/>
        <v>0</v>
      </c>
      <c r="BC120" s="395">
        <f t="shared" si="35"/>
        <v>0</v>
      </c>
      <c r="BD120" s="396">
        <f t="shared" si="36"/>
        <v>0</v>
      </c>
      <c r="BE120" s="395">
        <f t="shared" si="39"/>
        <v>0</v>
      </c>
    </row>
    <row r="121" spans="1:57" x14ac:dyDescent="0.25">
      <c r="A121" s="401">
        <f>+Abr!A121</f>
        <v>118</v>
      </c>
      <c r="B121" s="397" t="str">
        <f>+Abr!B121</f>
        <v>PORCENTAJE DE NIÑOS DE 12 A 23 MESES DE EDAD CON DOSAJE DE HEMOGLOBINA</v>
      </c>
      <c r="C121" s="390" t="str">
        <f>+Abr!C121</f>
        <v>NUTRICIÓN</v>
      </c>
      <c r="D121" s="398"/>
      <c r="E121" s="398"/>
      <c r="F121" s="398"/>
      <c r="G121" s="398"/>
      <c r="H121" s="398"/>
      <c r="I121" s="398"/>
      <c r="J121" s="398"/>
      <c r="K121" s="398"/>
      <c r="L121" s="398"/>
      <c r="M121" s="398"/>
      <c r="N121" s="398"/>
      <c r="O121" s="398"/>
      <c r="P121" s="398"/>
      <c r="Q121" s="398"/>
      <c r="R121" s="398"/>
      <c r="S121" s="398"/>
      <c r="T121" s="398"/>
      <c r="U121" s="398"/>
      <c r="V121" s="398"/>
      <c r="W121" s="398"/>
      <c r="X121" s="398"/>
      <c r="Y121" s="398"/>
      <c r="Z121" s="398"/>
      <c r="AA121" s="398"/>
      <c r="AB121" s="398"/>
      <c r="AC121" s="398"/>
      <c r="AD121" s="398"/>
      <c r="AE121" s="398"/>
      <c r="AF121" s="398"/>
      <c r="AG121" s="398"/>
      <c r="AH121" s="398"/>
      <c r="AI121" s="398"/>
      <c r="AJ121" s="398"/>
      <c r="AK121" s="398"/>
      <c r="AL121" s="398"/>
      <c r="AM121" s="398"/>
      <c r="AN121" s="398"/>
      <c r="AO121" s="398"/>
      <c r="AP121" s="398"/>
      <c r="AQ121" s="398"/>
      <c r="AR121" s="398"/>
      <c r="AS121" s="398"/>
      <c r="AT121" s="398"/>
      <c r="AV121" s="395">
        <f t="shared" ref="AV121:AV142" si="40">SUM(D121)</f>
        <v>0</v>
      </c>
      <c r="AW121" s="395">
        <f t="shared" si="37"/>
        <v>0</v>
      </c>
      <c r="AX121" s="395">
        <f t="shared" si="38"/>
        <v>0</v>
      </c>
      <c r="AY121" s="395">
        <f t="shared" si="31"/>
        <v>0</v>
      </c>
      <c r="AZ121" s="395">
        <f t="shared" si="32"/>
        <v>0</v>
      </c>
      <c r="BA121" s="395">
        <f t="shared" si="33"/>
        <v>0</v>
      </c>
      <c r="BB121" s="395">
        <f t="shared" si="34"/>
        <v>0</v>
      </c>
      <c r="BC121" s="395">
        <f t="shared" si="35"/>
        <v>0</v>
      </c>
      <c r="BD121" s="396">
        <f t="shared" si="36"/>
        <v>0</v>
      </c>
      <c r="BE121" s="395">
        <f t="shared" si="39"/>
        <v>0</v>
      </c>
    </row>
    <row r="122" spans="1:57" x14ac:dyDescent="0.25">
      <c r="A122" s="401">
        <f>+Abr!A122</f>
        <v>119</v>
      </c>
      <c r="B122" s="397" t="str">
        <f>+Abr!B122</f>
        <v>PORCENTAJE DE NIÑOS DE 24 A 35 MESES DE EDAD CON DOSAJE DE HEMOGLOBINA</v>
      </c>
      <c r="C122" s="390" t="str">
        <f>+Abr!C122</f>
        <v>NUTRICIÓN</v>
      </c>
      <c r="D122" s="398"/>
      <c r="E122" s="398"/>
      <c r="F122" s="398"/>
      <c r="G122" s="398"/>
      <c r="H122" s="398"/>
      <c r="I122" s="398"/>
      <c r="J122" s="398"/>
      <c r="K122" s="398"/>
      <c r="L122" s="398"/>
      <c r="M122" s="398"/>
      <c r="N122" s="398"/>
      <c r="O122" s="398"/>
      <c r="P122" s="398"/>
      <c r="Q122" s="398"/>
      <c r="R122" s="398"/>
      <c r="S122" s="398"/>
      <c r="T122" s="398"/>
      <c r="U122" s="398"/>
      <c r="V122" s="398"/>
      <c r="W122" s="398"/>
      <c r="X122" s="398"/>
      <c r="Y122" s="398"/>
      <c r="Z122" s="398"/>
      <c r="AA122" s="398"/>
      <c r="AB122" s="398"/>
      <c r="AC122" s="398"/>
      <c r="AD122" s="398"/>
      <c r="AE122" s="398"/>
      <c r="AF122" s="398"/>
      <c r="AG122" s="398"/>
      <c r="AH122" s="398"/>
      <c r="AI122" s="398"/>
      <c r="AJ122" s="398"/>
      <c r="AK122" s="398"/>
      <c r="AL122" s="398"/>
      <c r="AM122" s="398"/>
      <c r="AN122" s="398"/>
      <c r="AO122" s="398"/>
      <c r="AP122" s="398"/>
      <c r="AQ122" s="398"/>
      <c r="AR122" s="398"/>
      <c r="AS122" s="398"/>
      <c r="AT122" s="398"/>
      <c r="AV122" s="395">
        <f t="shared" si="40"/>
        <v>0</v>
      </c>
      <c r="AW122" s="395">
        <f t="shared" si="37"/>
        <v>0</v>
      </c>
      <c r="AX122" s="395">
        <f t="shared" si="38"/>
        <v>0</v>
      </c>
      <c r="AY122" s="395">
        <f t="shared" si="31"/>
        <v>0</v>
      </c>
      <c r="AZ122" s="395">
        <f t="shared" si="32"/>
        <v>0</v>
      </c>
      <c r="BA122" s="395">
        <f t="shared" si="33"/>
        <v>0</v>
      </c>
      <c r="BB122" s="395">
        <f t="shared" si="34"/>
        <v>0</v>
      </c>
      <c r="BC122" s="395">
        <f t="shared" si="35"/>
        <v>0</v>
      </c>
      <c r="BD122" s="396">
        <f t="shared" si="36"/>
        <v>0</v>
      </c>
      <c r="BE122" s="395">
        <f t="shared" si="39"/>
        <v>0</v>
      </c>
    </row>
    <row r="123" spans="1:57" x14ac:dyDescent="0.25">
      <c r="A123" s="401">
        <f>+Abr!A123</f>
        <v>120</v>
      </c>
      <c r="B123" s="397" t="str">
        <f>+Abr!B123</f>
        <v>PORCENTAJE DE NIÑOS DE 6 A 35 MESES DE EDAD CON DOSAJE DE HEMOGLOBINA</v>
      </c>
      <c r="C123" s="390" t="str">
        <f>+Abr!C123</f>
        <v>NUTRICIÓN</v>
      </c>
      <c r="D123" s="398"/>
      <c r="E123" s="398"/>
      <c r="F123" s="398"/>
      <c r="G123" s="398"/>
      <c r="H123" s="398"/>
      <c r="I123" s="398"/>
      <c r="J123" s="398"/>
      <c r="K123" s="398"/>
      <c r="L123" s="398"/>
      <c r="M123" s="398"/>
      <c r="N123" s="398"/>
      <c r="O123" s="398"/>
      <c r="P123" s="398"/>
      <c r="Q123" s="398"/>
      <c r="R123" s="398"/>
      <c r="S123" s="398"/>
      <c r="T123" s="398"/>
      <c r="U123" s="398"/>
      <c r="V123" s="398"/>
      <c r="W123" s="398"/>
      <c r="X123" s="398"/>
      <c r="Y123" s="398"/>
      <c r="Z123" s="398"/>
      <c r="AA123" s="398"/>
      <c r="AB123" s="398"/>
      <c r="AC123" s="398"/>
      <c r="AD123" s="398"/>
      <c r="AE123" s="398"/>
      <c r="AF123" s="398"/>
      <c r="AG123" s="398"/>
      <c r="AH123" s="398"/>
      <c r="AI123" s="398"/>
      <c r="AJ123" s="398"/>
      <c r="AK123" s="398"/>
      <c r="AL123" s="398"/>
      <c r="AM123" s="398"/>
      <c r="AN123" s="398"/>
      <c r="AO123" s="398"/>
      <c r="AP123" s="398"/>
      <c r="AQ123" s="398"/>
      <c r="AR123" s="398"/>
      <c r="AS123" s="398"/>
      <c r="AT123" s="398"/>
      <c r="AV123" s="395">
        <f t="shared" si="40"/>
        <v>0</v>
      </c>
      <c r="AW123" s="395">
        <f t="shared" si="37"/>
        <v>0</v>
      </c>
      <c r="AX123" s="395">
        <f t="shared" si="38"/>
        <v>0</v>
      </c>
      <c r="AY123" s="395">
        <f t="shared" si="31"/>
        <v>0</v>
      </c>
      <c r="AZ123" s="395">
        <f t="shared" si="32"/>
        <v>0</v>
      </c>
      <c r="BA123" s="395">
        <f t="shared" si="33"/>
        <v>0</v>
      </c>
      <c r="BB123" s="395">
        <f t="shared" si="34"/>
        <v>0</v>
      </c>
      <c r="BC123" s="395">
        <f t="shared" si="35"/>
        <v>0</v>
      </c>
      <c r="BD123" s="396">
        <f t="shared" si="36"/>
        <v>0</v>
      </c>
      <c r="BE123" s="395">
        <f t="shared" si="39"/>
        <v>0</v>
      </c>
    </row>
    <row r="124" spans="1:57" x14ac:dyDescent="0.25">
      <c r="A124" s="401">
        <f>+Abr!A124</f>
        <v>121</v>
      </c>
      <c r="B124" s="397" t="str">
        <f>+Abr!B124</f>
        <v>PORCENTAJE DE NIÑOS MENORES DE 12 MESES DE EDAD CON ANEMIA</v>
      </c>
      <c r="C124" s="390" t="str">
        <f>+Abr!C124</f>
        <v>NUTRICIÓN</v>
      </c>
      <c r="D124" s="398"/>
      <c r="E124" s="398"/>
      <c r="F124" s="398"/>
      <c r="G124" s="398"/>
      <c r="H124" s="398"/>
      <c r="I124" s="398"/>
      <c r="J124" s="398"/>
      <c r="K124" s="398"/>
      <c r="L124" s="398"/>
      <c r="M124" s="398"/>
      <c r="N124" s="398"/>
      <c r="O124" s="398"/>
      <c r="P124" s="398"/>
      <c r="Q124" s="398"/>
      <c r="R124" s="398"/>
      <c r="S124" s="398"/>
      <c r="T124" s="398"/>
      <c r="U124" s="398"/>
      <c r="V124" s="398"/>
      <c r="W124" s="398"/>
      <c r="X124" s="398"/>
      <c r="Y124" s="398"/>
      <c r="Z124" s="398"/>
      <c r="AA124" s="398"/>
      <c r="AB124" s="398"/>
      <c r="AC124" s="398"/>
      <c r="AD124" s="398"/>
      <c r="AE124" s="398"/>
      <c r="AF124" s="398"/>
      <c r="AG124" s="398"/>
      <c r="AH124" s="398"/>
      <c r="AI124" s="398"/>
      <c r="AJ124" s="398"/>
      <c r="AK124" s="398"/>
      <c r="AL124" s="398"/>
      <c r="AM124" s="398"/>
      <c r="AN124" s="398"/>
      <c r="AO124" s="398"/>
      <c r="AP124" s="398"/>
      <c r="AQ124" s="398"/>
      <c r="AR124" s="398"/>
      <c r="AS124" s="398"/>
      <c r="AT124" s="398"/>
      <c r="AV124" s="395">
        <f t="shared" si="40"/>
        <v>0</v>
      </c>
      <c r="AW124" s="395">
        <f t="shared" si="37"/>
        <v>0</v>
      </c>
      <c r="AX124" s="395">
        <f t="shared" si="38"/>
        <v>0</v>
      </c>
      <c r="AY124" s="395">
        <f t="shared" si="31"/>
        <v>0</v>
      </c>
      <c r="AZ124" s="395">
        <f t="shared" si="32"/>
        <v>0</v>
      </c>
      <c r="BA124" s="395">
        <f t="shared" si="33"/>
        <v>0</v>
      </c>
      <c r="BB124" s="395">
        <f t="shared" si="34"/>
        <v>0</v>
      </c>
      <c r="BC124" s="395">
        <f t="shared" si="35"/>
        <v>0</v>
      </c>
      <c r="BD124" s="396">
        <f t="shared" si="36"/>
        <v>0</v>
      </c>
      <c r="BE124" s="395">
        <f t="shared" si="39"/>
        <v>0</v>
      </c>
    </row>
    <row r="125" spans="1:57" x14ac:dyDescent="0.25">
      <c r="A125" s="401">
        <f>+Abr!A125</f>
        <v>122</v>
      </c>
      <c r="B125" s="397" t="str">
        <f>+Abr!B125</f>
        <v>PORCENTAJE DE NIÑOS DE 1 AÑO CON ANEMIA</v>
      </c>
      <c r="C125" s="390" t="str">
        <f>+Abr!C125</f>
        <v>NUTRICIÓN</v>
      </c>
      <c r="D125" s="398"/>
      <c r="E125" s="398"/>
      <c r="F125" s="398"/>
      <c r="G125" s="398"/>
      <c r="H125" s="398"/>
      <c r="I125" s="398"/>
      <c r="J125" s="398"/>
      <c r="K125" s="398"/>
      <c r="L125" s="398"/>
      <c r="M125" s="398"/>
      <c r="N125" s="398"/>
      <c r="O125" s="398"/>
      <c r="P125" s="398"/>
      <c r="Q125" s="398"/>
      <c r="R125" s="398"/>
      <c r="S125" s="398"/>
      <c r="T125" s="398"/>
      <c r="U125" s="398"/>
      <c r="V125" s="398"/>
      <c r="W125" s="398"/>
      <c r="X125" s="398"/>
      <c r="Y125" s="398"/>
      <c r="Z125" s="398"/>
      <c r="AA125" s="398"/>
      <c r="AB125" s="398"/>
      <c r="AC125" s="398"/>
      <c r="AD125" s="398"/>
      <c r="AE125" s="398"/>
      <c r="AF125" s="398"/>
      <c r="AG125" s="398"/>
      <c r="AH125" s="398"/>
      <c r="AI125" s="398"/>
      <c r="AJ125" s="398"/>
      <c r="AK125" s="398"/>
      <c r="AL125" s="398"/>
      <c r="AM125" s="398"/>
      <c r="AN125" s="398"/>
      <c r="AO125" s="398"/>
      <c r="AP125" s="398"/>
      <c r="AQ125" s="398"/>
      <c r="AR125" s="398"/>
      <c r="AS125" s="398"/>
      <c r="AT125" s="398"/>
      <c r="AV125" s="395">
        <f t="shared" si="40"/>
        <v>0</v>
      </c>
      <c r="AW125" s="395">
        <f t="shared" si="37"/>
        <v>0</v>
      </c>
      <c r="AX125" s="395">
        <f t="shared" si="38"/>
        <v>0</v>
      </c>
      <c r="AY125" s="395">
        <f t="shared" si="31"/>
        <v>0</v>
      </c>
      <c r="AZ125" s="395">
        <f t="shared" si="32"/>
        <v>0</v>
      </c>
      <c r="BA125" s="395">
        <f t="shared" si="33"/>
        <v>0</v>
      </c>
      <c r="BB125" s="395">
        <f t="shared" si="34"/>
        <v>0</v>
      </c>
      <c r="BC125" s="395">
        <f t="shared" si="35"/>
        <v>0</v>
      </c>
      <c r="BD125" s="396">
        <f t="shared" si="36"/>
        <v>0</v>
      </c>
      <c r="BE125" s="395">
        <f t="shared" si="39"/>
        <v>0</v>
      </c>
    </row>
    <row r="126" spans="1:57" x14ac:dyDescent="0.25">
      <c r="A126" s="401">
        <f>+Abr!A126</f>
        <v>123</v>
      </c>
      <c r="B126" s="397" t="str">
        <f>+Abr!B126</f>
        <v>PORCENTAJE DE NIÑOS  DE 2 AÑOS CON ANEMIA</v>
      </c>
      <c r="C126" s="390" t="str">
        <f>+Abr!C126</f>
        <v>NUTRICIÓN</v>
      </c>
      <c r="D126" s="398"/>
      <c r="E126" s="398"/>
      <c r="F126" s="398"/>
      <c r="G126" s="398"/>
      <c r="H126" s="398"/>
      <c r="I126" s="398"/>
      <c r="J126" s="398"/>
      <c r="K126" s="398"/>
      <c r="L126" s="398"/>
      <c r="M126" s="398"/>
      <c r="N126" s="398"/>
      <c r="O126" s="398"/>
      <c r="P126" s="398"/>
      <c r="Q126" s="398"/>
      <c r="R126" s="398"/>
      <c r="S126" s="398"/>
      <c r="T126" s="398"/>
      <c r="U126" s="398"/>
      <c r="V126" s="398"/>
      <c r="W126" s="398"/>
      <c r="X126" s="398"/>
      <c r="Y126" s="398"/>
      <c r="Z126" s="398"/>
      <c r="AA126" s="398"/>
      <c r="AB126" s="398"/>
      <c r="AC126" s="398"/>
      <c r="AD126" s="398"/>
      <c r="AE126" s="398"/>
      <c r="AF126" s="398"/>
      <c r="AG126" s="398"/>
      <c r="AH126" s="398"/>
      <c r="AI126" s="398"/>
      <c r="AJ126" s="398"/>
      <c r="AK126" s="398"/>
      <c r="AL126" s="398"/>
      <c r="AM126" s="398"/>
      <c r="AN126" s="398"/>
      <c r="AO126" s="398"/>
      <c r="AP126" s="398"/>
      <c r="AQ126" s="398"/>
      <c r="AR126" s="398"/>
      <c r="AS126" s="398"/>
      <c r="AT126" s="398"/>
      <c r="AV126" s="395">
        <f t="shared" si="40"/>
        <v>0</v>
      </c>
      <c r="AW126" s="395">
        <f t="shared" si="37"/>
        <v>0</v>
      </c>
      <c r="AX126" s="395">
        <f t="shared" si="38"/>
        <v>0</v>
      </c>
      <c r="AY126" s="395">
        <f t="shared" si="31"/>
        <v>0</v>
      </c>
      <c r="AZ126" s="395">
        <f t="shared" si="32"/>
        <v>0</v>
      </c>
      <c r="BA126" s="395">
        <f t="shared" si="33"/>
        <v>0</v>
      </c>
      <c r="BB126" s="395">
        <f t="shared" si="34"/>
        <v>0</v>
      </c>
      <c r="BC126" s="395">
        <f t="shared" si="35"/>
        <v>0</v>
      </c>
      <c r="BD126" s="396">
        <f t="shared" si="36"/>
        <v>0</v>
      </c>
      <c r="BE126" s="395">
        <f t="shared" si="39"/>
        <v>0</v>
      </c>
    </row>
    <row r="127" spans="1:57" x14ac:dyDescent="0.25">
      <c r="A127" s="401">
        <f>+Abr!A127</f>
        <v>124</v>
      </c>
      <c r="B127" s="397" t="str">
        <f>+Abr!B127</f>
        <v>PORCENTAJE DE NIÑOS MENORES DE 36 MESES DE EDAD CON ANEMIA</v>
      </c>
      <c r="C127" s="390" t="str">
        <f>+Abr!C127</f>
        <v>NUTRICIÓN</v>
      </c>
      <c r="D127" s="398"/>
      <c r="E127" s="398"/>
      <c r="F127" s="398"/>
      <c r="G127" s="398"/>
      <c r="H127" s="398"/>
      <c r="I127" s="398"/>
      <c r="J127" s="398"/>
      <c r="K127" s="398"/>
      <c r="L127" s="398"/>
      <c r="M127" s="398"/>
      <c r="N127" s="398"/>
      <c r="O127" s="398"/>
      <c r="P127" s="398"/>
      <c r="Q127" s="398"/>
      <c r="R127" s="398"/>
      <c r="S127" s="398"/>
      <c r="T127" s="398"/>
      <c r="U127" s="398"/>
      <c r="V127" s="398"/>
      <c r="W127" s="398"/>
      <c r="X127" s="398"/>
      <c r="Y127" s="398"/>
      <c r="Z127" s="398"/>
      <c r="AA127" s="398"/>
      <c r="AB127" s="398"/>
      <c r="AC127" s="398"/>
      <c r="AD127" s="398"/>
      <c r="AE127" s="398"/>
      <c r="AF127" s="398"/>
      <c r="AG127" s="398"/>
      <c r="AH127" s="398"/>
      <c r="AI127" s="398"/>
      <c r="AJ127" s="398"/>
      <c r="AK127" s="398"/>
      <c r="AL127" s="398"/>
      <c r="AM127" s="398"/>
      <c r="AN127" s="398"/>
      <c r="AO127" s="398"/>
      <c r="AP127" s="398"/>
      <c r="AQ127" s="398"/>
      <c r="AR127" s="398"/>
      <c r="AS127" s="398"/>
      <c r="AT127" s="398"/>
      <c r="AV127" s="395">
        <f t="shared" si="40"/>
        <v>0</v>
      </c>
      <c r="AW127" s="395">
        <f t="shared" si="37"/>
        <v>0</v>
      </c>
      <c r="AX127" s="395">
        <f t="shared" si="38"/>
        <v>0</v>
      </c>
      <c r="AY127" s="395">
        <f t="shared" si="31"/>
        <v>0</v>
      </c>
      <c r="AZ127" s="395">
        <f t="shared" si="32"/>
        <v>0</v>
      </c>
      <c r="BA127" s="395">
        <f t="shared" si="33"/>
        <v>0</v>
      </c>
      <c r="BB127" s="395">
        <f t="shared" si="34"/>
        <v>0</v>
      </c>
      <c r="BC127" s="395">
        <f t="shared" si="35"/>
        <v>0</v>
      </c>
      <c r="BD127" s="396">
        <f t="shared" si="36"/>
        <v>0</v>
      </c>
      <c r="BE127" s="395">
        <f t="shared" si="39"/>
        <v>0</v>
      </c>
    </row>
    <row r="128" spans="1:57" x14ac:dyDescent="0.25">
      <c r="A128" s="401">
        <f>+Abr!A128</f>
        <v>125</v>
      </c>
      <c r="B128" s="397" t="str">
        <f>+Abr!B128</f>
        <v>PORCENTAJE DE NIÑOS DE 6  A 11 MESES CON ANEMIA QUE HAN CUMPLIDO ESQUEMA COMPLETO TRATAMIENTO (TA)</v>
      </c>
      <c r="C128" s="390" t="str">
        <f>+Abr!C128</f>
        <v>NUTRICIÓN</v>
      </c>
      <c r="D128" s="398"/>
      <c r="E128" s="398"/>
      <c r="F128" s="398"/>
      <c r="G128" s="398"/>
      <c r="H128" s="398"/>
      <c r="I128" s="398"/>
      <c r="J128" s="398"/>
      <c r="K128" s="398"/>
      <c r="L128" s="398"/>
      <c r="M128" s="398"/>
      <c r="N128" s="398"/>
      <c r="O128" s="398"/>
      <c r="P128" s="398"/>
      <c r="Q128" s="398"/>
      <c r="R128" s="398"/>
      <c r="S128" s="398"/>
      <c r="T128" s="398"/>
      <c r="U128" s="398"/>
      <c r="V128" s="398"/>
      <c r="W128" s="398"/>
      <c r="X128" s="398"/>
      <c r="Y128" s="398"/>
      <c r="Z128" s="398"/>
      <c r="AA128" s="398"/>
      <c r="AB128" s="398"/>
      <c r="AC128" s="398"/>
      <c r="AD128" s="398"/>
      <c r="AE128" s="398"/>
      <c r="AF128" s="398"/>
      <c r="AG128" s="398"/>
      <c r="AH128" s="398"/>
      <c r="AI128" s="398"/>
      <c r="AJ128" s="398"/>
      <c r="AK128" s="398"/>
      <c r="AL128" s="398"/>
      <c r="AM128" s="398"/>
      <c r="AN128" s="398"/>
      <c r="AO128" s="398"/>
      <c r="AP128" s="398"/>
      <c r="AQ128" s="398"/>
      <c r="AR128" s="398"/>
      <c r="AS128" s="398"/>
      <c r="AT128" s="398"/>
      <c r="AV128" s="395">
        <f t="shared" si="40"/>
        <v>0</v>
      </c>
      <c r="AW128" s="395">
        <f t="shared" si="37"/>
        <v>0</v>
      </c>
      <c r="AX128" s="395">
        <f t="shared" si="38"/>
        <v>0</v>
      </c>
      <c r="AY128" s="395">
        <f t="shared" si="31"/>
        <v>0</v>
      </c>
      <c r="AZ128" s="395">
        <f t="shared" si="32"/>
        <v>0</v>
      </c>
      <c r="BA128" s="395">
        <f t="shared" si="33"/>
        <v>0</v>
      </c>
      <c r="BB128" s="395">
        <f t="shared" si="34"/>
        <v>0</v>
      </c>
      <c r="BC128" s="395">
        <f t="shared" si="35"/>
        <v>0</v>
      </c>
      <c r="BD128" s="396">
        <f t="shared" si="36"/>
        <v>0</v>
      </c>
      <c r="BE128" s="395">
        <f t="shared" si="39"/>
        <v>0</v>
      </c>
    </row>
    <row r="129" spans="1:57" x14ac:dyDescent="0.25">
      <c r="A129" s="401">
        <f>+Abr!A129</f>
        <v>126</v>
      </c>
      <c r="B129" s="397" t="str">
        <f>+Abr!B129</f>
        <v>PORCENTAJE DE NIÑOS DE 1 AÑO CON ANEMIA QUE HAN CUMPLIDO ESQUEMA COMPLETO DE TRATAMIENTO (TA)</v>
      </c>
      <c r="C129" s="390" t="str">
        <f>+Abr!C129</f>
        <v>NUTRICIÓN</v>
      </c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98"/>
      <c r="S129" s="398"/>
      <c r="T129" s="398"/>
      <c r="U129" s="398"/>
      <c r="V129" s="398"/>
      <c r="W129" s="398"/>
      <c r="X129" s="398"/>
      <c r="Y129" s="398"/>
      <c r="Z129" s="398"/>
      <c r="AA129" s="398"/>
      <c r="AB129" s="398"/>
      <c r="AC129" s="398"/>
      <c r="AD129" s="398"/>
      <c r="AE129" s="398"/>
      <c r="AF129" s="398"/>
      <c r="AG129" s="398"/>
      <c r="AH129" s="398"/>
      <c r="AI129" s="398"/>
      <c r="AJ129" s="398"/>
      <c r="AK129" s="398"/>
      <c r="AL129" s="398"/>
      <c r="AM129" s="398"/>
      <c r="AN129" s="398"/>
      <c r="AO129" s="398"/>
      <c r="AP129" s="398"/>
      <c r="AQ129" s="398"/>
      <c r="AR129" s="398"/>
      <c r="AS129" s="398"/>
      <c r="AT129" s="398"/>
      <c r="AV129" s="395">
        <f t="shared" si="40"/>
        <v>0</v>
      </c>
      <c r="AW129" s="395">
        <f t="shared" si="37"/>
        <v>0</v>
      </c>
      <c r="AX129" s="395">
        <f t="shared" si="38"/>
        <v>0</v>
      </c>
      <c r="AY129" s="395">
        <f t="shared" si="31"/>
        <v>0</v>
      </c>
      <c r="AZ129" s="395">
        <f t="shared" si="32"/>
        <v>0</v>
      </c>
      <c r="BA129" s="395">
        <f t="shared" si="33"/>
        <v>0</v>
      </c>
      <c r="BB129" s="395">
        <f t="shared" si="34"/>
        <v>0</v>
      </c>
      <c r="BC129" s="395">
        <f t="shared" si="35"/>
        <v>0</v>
      </c>
      <c r="BD129" s="396">
        <f t="shared" si="36"/>
        <v>0</v>
      </c>
      <c r="BE129" s="395">
        <f t="shared" si="39"/>
        <v>0</v>
      </c>
    </row>
    <row r="130" spans="1:57" x14ac:dyDescent="0.25">
      <c r="A130" s="401">
        <f>+Abr!A130</f>
        <v>127</v>
      </c>
      <c r="B130" s="397" t="str">
        <f>+Abr!B130</f>
        <v>PORCENTAJE DE NIÑOS  DE 2 AÑOS CON ANEMIA QUE HAN CUMPLIDO ESQUEMA COMPLETO DE TRATAMIENTO (TA)</v>
      </c>
      <c r="C130" s="390" t="str">
        <f>+Abr!C130</f>
        <v>NUTRICIÓN</v>
      </c>
      <c r="D130" s="398"/>
      <c r="E130" s="398"/>
      <c r="F130" s="398"/>
      <c r="G130" s="398"/>
      <c r="H130" s="398"/>
      <c r="I130" s="398"/>
      <c r="J130" s="398"/>
      <c r="K130" s="398"/>
      <c r="L130" s="398"/>
      <c r="M130" s="398"/>
      <c r="N130" s="398"/>
      <c r="O130" s="398"/>
      <c r="P130" s="398"/>
      <c r="Q130" s="398"/>
      <c r="R130" s="398"/>
      <c r="S130" s="398"/>
      <c r="T130" s="398"/>
      <c r="U130" s="398"/>
      <c r="V130" s="398"/>
      <c r="W130" s="398"/>
      <c r="X130" s="398"/>
      <c r="Y130" s="398"/>
      <c r="Z130" s="398"/>
      <c r="AA130" s="398"/>
      <c r="AB130" s="398"/>
      <c r="AC130" s="398"/>
      <c r="AD130" s="398"/>
      <c r="AE130" s="398"/>
      <c r="AF130" s="398"/>
      <c r="AG130" s="398"/>
      <c r="AH130" s="398"/>
      <c r="AI130" s="398"/>
      <c r="AJ130" s="398"/>
      <c r="AK130" s="398"/>
      <c r="AL130" s="398"/>
      <c r="AM130" s="398"/>
      <c r="AN130" s="398"/>
      <c r="AO130" s="398"/>
      <c r="AP130" s="398"/>
      <c r="AQ130" s="398"/>
      <c r="AR130" s="398"/>
      <c r="AS130" s="398"/>
      <c r="AT130" s="398"/>
      <c r="AV130" s="395">
        <f t="shared" si="40"/>
        <v>0</v>
      </c>
      <c r="AW130" s="395">
        <f t="shared" si="37"/>
        <v>0</v>
      </c>
      <c r="AX130" s="395">
        <f t="shared" si="38"/>
        <v>0</v>
      </c>
      <c r="AY130" s="395">
        <f t="shared" si="31"/>
        <v>0</v>
      </c>
      <c r="AZ130" s="395">
        <f t="shared" si="32"/>
        <v>0</v>
      </c>
      <c r="BA130" s="395">
        <f t="shared" si="33"/>
        <v>0</v>
      </c>
      <c r="BB130" s="395">
        <f t="shared" si="34"/>
        <v>0</v>
      </c>
      <c r="BC130" s="395">
        <f t="shared" si="35"/>
        <v>0</v>
      </c>
      <c r="BD130" s="396">
        <f t="shared" si="36"/>
        <v>0</v>
      </c>
      <c r="BE130" s="395">
        <f t="shared" si="39"/>
        <v>0</v>
      </c>
    </row>
    <row r="131" spans="1:57" x14ac:dyDescent="0.25">
      <c r="A131" s="401">
        <f>+Abr!A131</f>
        <v>128</v>
      </c>
      <c r="B131" s="397" t="str">
        <f>+Abr!B131</f>
        <v>PORCENTAJE DE NIÑOS MENORES DE 36 MESES CON ANEMIA, QUE HAN CUMPLIDO ESQUEMA COMPLETO TRATAMIENTO (TA)</v>
      </c>
      <c r="C131" s="390" t="str">
        <f>+Abr!C131</f>
        <v>NUTRICIÓN</v>
      </c>
      <c r="D131" s="398"/>
      <c r="E131" s="398"/>
      <c r="F131" s="398"/>
      <c r="G131" s="398"/>
      <c r="H131" s="398"/>
      <c r="I131" s="398"/>
      <c r="J131" s="398"/>
      <c r="K131" s="398"/>
      <c r="L131" s="398"/>
      <c r="M131" s="398"/>
      <c r="N131" s="398"/>
      <c r="O131" s="398"/>
      <c r="P131" s="398"/>
      <c r="Q131" s="398"/>
      <c r="R131" s="398"/>
      <c r="S131" s="398"/>
      <c r="T131" s="398"/>
      <c r="U131" s="398"/>
      <c r="V131" s="398"/>
      <c r="W131" s="398"/>
      <c r="X131" s="398"/>
      <c r="Y131" s="398"/>
      <c r="Z131" s="398"/>
      <c r="AA131" s="398"/>
      <c r="AB131" s="398"/>
      <c r="AC131" s="398"/>
      <c r="AD131" s="398"/>
      <c r="AE131" s="398"/>
      <c r="AF131" s="398"/>
      <c r="AG131" s="398"/>
      <c r="AH131" s="398"/>
      <c r="AI131" s="398"/>
      <c r="AJ131" s="398"/>
      <c r="AK131" s="398"/>
      <c r="AL131" s="398"/>
      <c r="AM131" s="398"/>
      <c r="AN131" s="398"/>
      <c r="AO131" s="398"/>
      <c r="AP131" s="398"/>
      <c r="AQ131" s="398"/>
      <c r="AR131" s="398"/>
      <c r="AS131" s="398"/>
      <c r="AT131" s="398"/>
      <c r="AV131" s="395">
        <f t="shared" si="40"/>
        <v>0</v>
      </c>
      <c r="AW131" s="395">
        <f t="shared" si="37"/>
        <v>0</v>
      </c>
      <c r="AX131" s="395">
        <f t="shared" si="38"/>
        <v>0</v>
      </c>
      <c r="AY131" s="395">
        <f t="shared" si="31"/>
        <v>0</v>
      </c>
      <c r="AZ131" s="395">
        <f t="shared" si="32"/>
        <v>0</v>
      </c>
      <c r="BA131" s="395">
        <f t="shared" si="33"/>
        <v>0</v>
      </c>
      <c r="BB131" s="395">
        <f t="shared" si="34"/>
        <v>0</v>
      </c>
      <c r="BC131" s="395">
        <f t="shared" si="35"/>
        <v>0</v>
      </c>
      <c r="BD131" s="396">
        <f t="shared" si="36"/>
        <v>0</v>
      </c>
      <c r="BE131" s="395">
        <f t="shared" si="39"/>
        <v>0</v>
      </c>
    </row>
    <row r="132" spans="1:57" x14ac:dyDescent="0.25">
      <c r="A132" s="401">
        <f>+Abr!A132</f>
        <v>129</v>
      </c>
      <c r="B132" s="448" t="str">
        <f>+Abr!B132</f>
        <v>PORCENTAJE DE NIÑOS MENORES DE 12 MESES DE EDAD QUE INICIAN SUPLEMENTO DE HIERRO Y OTROS MICRONUTRIENTES.</v>
      </c>
      <c r="C132" s="390" t="str">
        <f>+Abr!C132</f>
        <v>NUTRICIÓN</v>
      </c>
      <c r="D132" s="398"/>
      <c r="E132" s="398"/>
      <c r="F132" s="398"/>
      <c r="G132" s="398"/>
      <c r="H132" s="398"/>
      <c r="I132" s="398"/>
      <c r="J132" s="398"/>
      <c r="K132" s="398"/>
      <c r="L132" s="398"/>
      <c r="M132" s="398"/>
      <c r="N132" s="398"/>
      <c r="O132" s="398"/>
      <c r="P132" s="398"/>
      <c r="Q132" s="398"/>
      <c r="R132" s="398"/>
      <c r="S132" s="398"/>
      <c r="T132" s="398"/>
      <c r="U132" s="398"/>
      <c r="V132" s="398"/>
      <c r="W132" s="398"/>
      <c r="X132" s="398"/>
      <c r="Y132" s="398"/>
      <c r="Z132" s="398"/>
      <c r="AA132" s="398"/>
      <c r="AB132" s="398"/>
      <c r="AC132" s="398"/>
      <c r="AD132" s="398"/>
      <c r="AE132" s="398"/>
      <c r="AF132" s="398"/>
      <c r="AG132" s="398"/>
      <c r="AH132" s="398"/>
      <c r="AI132" s="398"/>
      <c r="AJ132" s="398"/>
      <c r="AK132" s="398"/>
      <c r="AL132" s="398"/>
      <c r="AM132" s="398"/>
      <c r="AN132" s="398"/>
      <c r="AO132" s="398"/>
      <c r="AP132" s="398"/>
      <c r="AQ132" s="398"/>
      <c r="AR132" s="398"/>
      <c r="AS132" s="398"/>
      <c r="AT132" s="398"/>
      <c r="AV132" s="395">
        <f t="shared" ref="AV132:AV134" si="41">SUM(D132)</f>
        <v>0</v>
      </c>
      <c r="AW132" s="395">
        <f t="shared" ref="AW132:AW134" si="42">+SUM(G132:P132)</f>
        <v>0</v>
      </c>
      <c r="AX132" s="395">
        <f t="shared" ref="AX132:AX134" si="43">+SUM(Q132:S132)</f>
        <v>0</v>
      </c>
      <c r="AY132" s="395">
        <f t="shared" ref="AY132:AY134" si="44">+SUM(T132:W132)</f>
        <v>0</v>
      </c>
      <c r="AZ132" s="395">
        <f t="shared" ref="AZ132:AZ134" si="45">+SUM(X132:AC132)</f>
        <v>0</v>
      </c>
      <c r="BA132" s="395">
        <f t="shared" ref="BA132:BA134" si="46">+SUM(AD132:AH132)</f>
        <v>0</v>
      </c>
      <c r="BB132" s="395">
        <f t="shared" ref="BB132:BB134" si="47">+SUM(AJ132:AL132)</f>
        <v>0</v>
      </c>
      <c r="BC132" s="395">
        <f t="shared" ref="BC132:BC134" si="48">+SUM(AM132:AP132)</f>
        <v>0</v>
      </c>
      <c r="BD132" s="396">
        <f t="shared" ref="BD132:BD134" si="49">+SUM(AQ132:AT132)</f>
        <v>0</v>
      </c>
      <c r="BE132" s="395">
        <f t="shared" ref="BE132:BE134" si="50">SUM(AV132:BD132)</f>
        <v>0</v>
      </c>
    </row>
    <row r="133" spans="1:57" x14ac:dyDescent="0.25">
      <c r="A133" s="401">
        <f>+Abr!A133</f>
        <v>130</v>
      </c>
      <c r="B133" s="448" t="str">
        <f>+Abr!B133</f>
        <v xml:space="preserve">PORCENTAJE DE NIÑOS MENORES DE 12 MESES DE EDAD CON DOSAJE DE HEMOGLOBINA E INICIAN SUPLEMENTACION PREVENTIVA </v>
      </c>
      <c r="C133" s="390" t="str">
        <f>+Abr!C133</f>
        <v>NUTRICIÓN</v>
      </c>
      <c r="D133" s="398"/>
      <c r="E133" s="398"/>
      <c r="F133" s="398"/>
      <c r="G133" s="398"/>
      <c r="H133" s="398"/>
      <c r="I133" s="398"/>
      <c r="J133" s="398"/>
      <c r="K133" s="398"/>
      <c r="L133" s="398"/>
      <c r="M133" s="398"/>
      <c r="N133" s="398"/>
      <c r="O133" s="398"/>
      <c r="P133" s="398"/>
      <c r="Q133" s="398"/>
      <c r="R133" s="398"/>
      <c r="S133" s="398"/>
      <c r="T133" s="398"/>
      <c r="U133" s="398"/>
      <c r="V133" s="398"/>
      <c r="W133" s="398"/>
      <c r="X133" s="398"/>
      <c r="Y133" s="398"/>
      <c r="Z133" s="398"/>
      <c r="AA133" s="398"/>
      <c r="AB133" s="398"/>
      <c r="AC133" s="398"/>
      <c r="AD133" s="398"/>
      <c r="AE133" s="398"/>
      <c r="AF133" s="398"/>
      <c r="AG133" s="398"/>
      <c r="AH133" s="398"/>
      <c r="AI133" s="398"/>
      <c r="AJ133" s="398"/>
      <c r="AK133" s="398"/>
      <c r="AL133" s="398"/>
      <c r="AM133" s="398"/>
      <c r="AN133" s="398"/>
      <c r="AO133" s="398"/>
      <c r="AP133" s="398"/>
      <c r="AQ133" s="398"/>
      <c r="AR133" s="398"/>
      <c r="AS133" s="398"/>
      <c r="AT133" s="398"/>
      <c r="AV133" s="395">
        <f t="shared" si="41"/>
        <v>0</v>
      </c>
      <c r="AW133" s="395">
        <f t="shared" si="42"/>
        <v>0</v>
      </c>
      <c r="AX133" s="395">
        <f t="shared" si="43"/>
        <v>0</v>
      </c>
      <c r="AY133" s="395">
        <f t="shared" si="44"/>
        <v>0</v>
      </c>
      <c r="AZ133" s="395">
        <f t="shared" si="45"/>
        <v>0</v>
      </c>
      <c r="BA133" s="395">
        <f t="shared" si="46"/>
        <v>0</v>
      </c>
      <c r="BB133" s="395">
        <f t="shared" si="47"/>
        <v>0</v>
      </c>
      <c r="BC133" s="395">
        <f t="shared" si="48"/>
        <v>0</v>
      </c>
      <c r="BD133" s="396">
        <f t="shared" si="49"/>
        <v>0</v>
      </c>
      <c r="BE133" s="395">
        <f t="shared" si="50"/>
        <v>0</v>
      </c>
    </row>
    <row r="134" spans="1:57" x14ac:dyDescent="0.25">
      <c r="A134" s="401">
        <f>+Abr!A134</f>
        <v>131</v>
      </c>
      <c r="B134" s="448" t="str">
        <f>+Abr!B134</f>
        <v>PORCENTAJE DE NIÑOS MENORES DE 12 MESES DE EDAD CON ANEMIA  CON DOSAJE DE HEMOGLOBINA E INICIAN TRATAMIENTO</v>
      </c>
      <c r="C134" s="390" t="str">
        <f>+Abr!C134</f>
        <v>NUTRICIÓN</v>
      </c>
      <c r="D134" s="398"/>
      <c r="E134" s="398"/>
      <c r="F134" s="398"/>
      <c r="G134" s="398"/>
      <c r="H134" s="398"/>
      <c r="I134" s="398"/>
      <c r="J134" s="398"/>
      <c r="K134" s="398"/>
      <c r="L134" s="398"/>
      <c r="M134" s="398"/>
      <c r="N134" s="398"/>
      <c r="O134" s="398"/>
      <c r="P134" s="398"/>
      <c r="Q134" s="398"/>
      <c r="R134" s="398"/>
      <c r="S134" s="398"/>
      <c r="T134" s="398"/>
      <c r="U134" s="398"/>
      <c r="V134" s="398"/>
      <c r="W134" s="398"/>
      <c r="X134" s="398"/>
      <c r="Y134" s="398"/>
      <c r="Z134" s="398"/>
      <c r="AA134" s="398"/>
      <c r="AB134" s="398"/>
      <c r="AC134" s="398"/>
      <c r="AD134" s="398"/>
      <c r="AE134" s="398"/>
      <c r="AF134" s="398"/>
      <c r="AG134" s="398"/>
      <c r="AH134" s="398"/>
      <c r="AI134" s="398"/>
      <c r="AJ134" s="398"/>
      <c r="AK134" s="398"/>
      <c r="AL134" s="398"/>
      <c r="AM134" s="398"/>
      <c r="AN134" s="398"/>
      <c r="AO134" s="398"/>
      <c r="AP134" s="398"/>
      <c r="AQ134" s="398"/>
      <c r="AR134" s="398"/>
      <c r="AS134" s="398"/>
      <c r="AT134" s="398"/>
      <c r="AV134" s="395">
        <f t="shared" si="41"/>
        <v>0</v>
      </c>
      <c r="AW134" s="395">
        <f t="shared" si="42"/>
        <v>0</v>
      </c>
      <c r="AX134" s="395">
        <f t="shared" si="43"/>
        <v>0</v>
      </c>
      <c r="AY134" s="395">
        <f t="shared" si="44"/>
        <v>0</v>
      </c>
      <c r="AZ134" s="395">
        <f t="shared" si="45"/>
        <v>0</v>
      </c>
      <c r="BA134" s="395">
        <f t="shared" si="46"/>
        <v>0</v>
      </c>
      <c r="BB134" s="395">
        <f t="shared" si="47"/>
        <v>0</v>
      </c>
      <c r="BC134" s="395">
        <f t="shared" si="48"/>
        <v>0</v>
      </c>
      <c r="BD134" s="396">
        <f t="shared" si="49"/>
        <v>0</v>
      </c>
      <c r="BE134" s="395">
        <f t="shared" si="50"/>
        <v>0</v>
      </c>
    </row>
    <row r="135" spans="1:57" x14ac:dyDescent="0.25">
      <c r="A135" s="401">
        <f>+Abr!A135</f>
        <v>132</v>
      </c>
      <c r="B135" s="285" t="str">
        <f>+Abr!B135</f>
        <v>PORCENTAJE DE ATENCION DE PERSONAS MORDIDAS</v>
      </c>
      <c r="C135" s="286" t="str">
        <f>+Abr!C135</f>
        <v>ZOONOSIS</v>
      </c>
      <c r="D135" s="442"/>
      <c r="E135" s="442"/>
      <c r="F135" s="442"/>
      <c r="G135" s="442"/>
      <c r="H135" s="442"/>
      <c r="I135" s="442"/>
      <c r="J135" s="442"/>
      <c r="K135" s="442"/>
      <c r="L135" s="442"/>
      <c r="M135" s="442"/>
      <c r="N135" s="442"/>
      <c r="O135" s="442"/>
      <c r="P135" s="442"/>
      <c r="Q135" s="442"/>
      <c r="R135" s="442"/>
      <c r="S135" s="442"/>
      <c r="T135" s="442"/>
      <c r="U135" s="442"/>
      <c r="V135" s="442"/>
      <c r="W135" s="442"/>
      <c r="X135" s="442"/>
      <c r="Y135" s="442"/>
      <c r="Z135" s="442"/>
      <c r="AA135" s="442"/>
      <c r="AB135" s="442"/>
      <c r="AC135" s="442"/>
      <c r="AD135" s="442"/>
      <c r="AE135" s="442"/>
      <c r="AF135" s="442"/>
      <c r="AG135" s="442"/>
      <c r="AH135" s="442"/>
      <c r="AI135" s="442"/>
      <c r="AJ135" s="442"/>
      <c r="AK135" s="442"/>
      <c r="AL135" s="442"/>
      <c r="AM135" s="442"/>
      <c r="AN135" s="442"/>
      <c r="AO135" s="442"/>
      <c r="AP135" s="442"/>
      <c r="AQ135" s="442"/>
      <c r="AR135" s="442"/>
      <c r="AS135" s="442"/>
      <c r="AT135" s="442"/>
      <c r="AV135" s="440">
        <f t="shared" si="40"/>
        <v>0</v>
      </c>
      <c r="AW135" s="440">
        <f t="shared" si="37"/>
        <v>0</v>
      </c>
      <c r="AX135" s="440">
        <f t="shared" si="38"/>
        <v>0</v>
      </c>
      <c r="AY135" s="440">
        <f t="shared" si="31"/>
        <v>0</v>
      </c>
      <c r="AZ135" s="440">
        <f t="shared" si="32"/>
        <v>0</v>
      </c>
      <c r="BA135" s="440">
        <f t="shared" si="33"/>
        <v>0</v>
      </c>
      <c r="BB135" s="440">
        <f t="shared" si="34"/>
        <v>0</v>
      </c>
      <c r="BC135" s="440">
        <f t="shared" si="35"/>
        <v>0</v>
      </c>
      <c r="BD135" s="441">
        <f t="shared" si="36"/>
        <v>0</v>
      </c>
      <c r="BE135" s="440">
        <f>SUM(AV135:BD135)</f>
        <v>0</v>
      </c>
    </row>
    <row r="136" spans="1:57" x14ac:dyDescent="0.25">
      <c r="A136" s="401">
        <f>+Abr!A136</f>
        <v>133</v>
      </c>
      <c r="B136" s="285" t="str">
        <f>+Abr!B136</f>
        <v>PORCENTAJE DE PERSONAS MORDIDAS CONTROLADAS</v>
      </c>
      <c r="C136" s="286" t="str">
        <f>+Abr!C136</f>
        <v>ZOONOSIS</v>
      </c>
      <c r="D136" s="442"/>
      <c r="E136" s="442"/>
      <c r="F136" s="442"/>
      <c r="G136" s="442"/>
      <c r="H136" s="442"/>
      <c r="I136" s="442"/>
      <c r="J136" s="442"/>
      <c r="K136" s="442"/>
      <c r="L136" s="442"/>
      <c r="M136" s="442"/>
      <c r="N136" s="442"/>
      <c r="O136" s="442"/>
      <c r="P136" s="442"/>
      <c r="Q136" s="442"/>
      <c r="R136" s="442"/>
      <c r="S136" s="442"/>
      <c r="T136" s="442"/>
      <c r="U136" s="442"/>
      <c r="V136" s="442"/>
      <c r="W136" s="442"/>
      <c r="X136" s="442"/>
      <c r="Y136" s="442"/>
      <c r="Z136" s="442"/>
      <c r="AA136" s="442"/>
      <c r="AB136" s="442"/>
      <c r="AC136" s="442"/>
      <c r="AD136" s="442"/>
      <c r="AE136" s="442"/>
      <c r="AF136" s="442"/>
      <c r="AG136" s="442"/>
      <c r="AH136" s="442"/>
      <c r="AI136" s="442"/>
      <c r="AJ136" s="442"/>
      <c r="AK136" s="442"/>
      <c r="AL136" s="442"/>
      <c r="AM136" s="442"/>
      <c r="AN136" s="442"/>
      <c r="AO136" s="442"/>
      <c r="AP136" s="442"/>
      <c r="AQ136" s="442"/>
      <c r="AR136" s="442"/>
      <c r="AS136" s="442"/>
      <c r="AT136" s="442"/>
      <c r="AV136" s="440">
        <f t="shared" si="40"/>
        <v>0</v>
      </c>
      <c r="AW136" s="440">
        <f t="shared" si="37"/>
        <v>0</v>
      </c>
      <c r="AX136" s="440">
        <f t="shared" si="38"/>
        <v>0</v>
      </c>
      <c r="AY136" s="440">
        <f t="shared" si="31"/>
        <v>0</v>
      </c>
      <c r="AZ136" s="440">
        <f t="shared" si="32"/>
        <v>0</v>
      </c>
      <c r="BA136" s="440">
        <f t="shared" si="33"/>
        <v>0</v>
      </c>
      <c r="BB136" s="440">
        <f t="shared" si="34"/>
        <v>0</v>
      </c>
      <c r="BC136" s="440">
        <f t="shared" si="35"/>
        <v>0</v>
      </c>
      <c r="BD136" s="441">
        <f t="shared" si="36"/>
        <v>0</v>
      </c>
      <c r="BE136" s="440">
        <f t="shared" si="39"/>
        <v>0</v>
      </c>
    </row>
    <row r="137" spans="1:57" x14ac:dyDescent="0.25">
      <c r="A137" s="401">
        <f>+Abr!A137</f>
        <v>134</v>
      </c>
      <c r="B137" s="285" t="str">
        <f>+Abr!B137</f>
        <v xml:space="preserve">PORCENTAJE DE PERSONAS MORDIDAS QUE INICIAN TRATAMIENTO CON VACUNA ANTIRRABICA </v>
      </c>
      <c r="C137" s="286" t="str">
        <f>+Abr!C137</f>
        <v>ZOONOSIS</v>
      </c>
      <c r="D137" s="442"/>
      <c r="E137" s="442"/>
      <c r="F137" s="442"/>
      <c r="G137" s="442"/>
      <c r="H137" s="442"/>
      <c r="I137" s="442"/>
      <c r="J137" s="442"/>
      <c r="K137" s="442"/>
      <c r="L137" s="442"/>
      <c r="M137" s="442"/>
      <c r="N137" s="442"/>
      <c r="O137" s="442"/>
      <c r="P137" s="442"/>
      <c r="Q137" s="442"/>
      <c r="R137" s="442"/>
      <c r="S137" s="442"/>
      <c r="T137" s="442"/>
      <c r="U137" s="442"/>
      <c r="V137" s="442"/>
      <c r="W137" s="442"/>
      <c r="X137" s="442"/>
      <c r="Y137" s="442"/>
      <c r="Z137" s="442"/>
      <c r="AA137" s="442"/>
      <c r="AB137" s="442"/>
      <c r="AC137" s="442"/>
      <c r="AD137" s="442"/>
      <c r="AE137" s="442"/>
      <c r="AF137" s="442"/>
      <c r="AG137" s="442"/>
      <c r="AH137" s="442"/>
      <c r="AI137" s="442"/>
      <c r="AJ137" s="442"/>
      <c r="AK137" s="442"/>
      <c r="AL137" s="442"/>
      <c r="AM137" s="442"/>
      <c r="AN137" s="442"/>
      <c r="AO137" s="442"/>
      <c r="AP137" s="442"/>
      <c r="AQ137" s="442"/>
      <c r="AR137" s="442"/>
      <c r="AS137" s="442"/>
      <c r="AT137" s="442"/>
      <c r="AV137" s="440">
        <f t="shared" si="40"/>
        <v>0</v>
      </c>
      <c r="AW137" s="440">
        <f t="shared" si="37"/>
        <v>0</v>
      </c>
      <c r="AX137" s="440">
        <f t="shared" si="38"/>
        <v>0</v>
      </c>
      <c r="AY137" s="440">
        <f t="shared" si="31"/>
        <v>0</v>
      </c>
      <c r="AZ137" s="440">
        <f t="shared" si="32"/>
        <v>0</v>
      </c>
      <c r="BA137" s="440">
        <f t="shared" si="33"/>
        <v>0</v>
      </c>
      <c r="BB137" s="440">
        <f t="shared" si="34"/>
        <v>0</v>
      </c>
      <c r="BC137" s="440">
        <f t="shared" si="35"/>
        <v>0</v>
      </c>
      <c r="BD137" s="441">
        <f t="shared" si="36"/>
        <v>0</v>
      </c>
      <c r="BE137" s="440">
        <f t="shared" si="39"/>
        <v>0</v>
      </c>
    </row>
    <row r="138" spans="1:57" x14ac:dyDescent="0.25">
      <c r="A138" s="401">
        <f>+Abr!A138</f>
        <v>135</v>
      </c>
      <c r="B138" s="285" t="str">
        <f>+Abr!B138</f>
        <v>PORCENTAJE DE MUESTRAS CANINAS REMITIDAS AL LABORATORIO</v>
      </c>
      <c r="C138" s="286" t="str">
        <f>+Abr!C138</f>
        <v>ZOONOSIS</v>
      </c>
      <c r="D138" s="442"/>
      <c r="E138" s="442"/>
      <c r="F138" s="442"/>
      <c r="G138" s="442"/>
      <c r="H138" s="442"/>
      <c r="I138" s="442"/>
      <c r="J138" s="442"/>
      <c r="K138" s="442"/>
      <c r="L138" s="442"/>
      <c r="M138" s="442"/>
      <c r="N138" s="442"/>
      <c r="O138" s="442"/>
      <c r="P138" s="442"/>
      <c r="Q138" s="442"/>
      <c r="R138" s="442"/>
      <c r="S138" s="442"/>
      <c r="T138" s="442"/>
      <c r="U138" s="442"/>
      <c r="V138" s="442"/>
      <c r="W138" s="442"/>
      <c r="X138" s="442"/>
      <c r="Y138" s="442"/>
      <c r="Z138" s="442"/>
      <c r="AA138" s="442"/>
      <c r="AB138" s="442"/>
      <c r="AC138" s="442"/>
      <c r="AD138" s="442"/>
      <c r="AE138" s="442"/>
      <c r="AF138" s="442"/>
      <c r="AG138" s="442"/>
      <c r="AH138" s="442"/>
      <c r="AI138" s="442"/>
      <c r="AJ138" s="442"/>
      <c r="AK138" s="442"/>
      <c r="AL138" s="442"/>
      <c r="AM138" s="442"/>
      <c r="AN138" s="442"/>
      <c r="AO138" s="442"/>
      <c r="AP138" s="442"/>
      <c r="AQ138" s="442"/>
      <c r="AR138" s="442"/>
      <c r="AS138" s="442"/>
      <c r="AT138" s="442"/>
      <c r="AV138" s="440">
        <f t="shared" si="40"/>
        <v>0</v>
      </c>
      <c r="AW138" s="440">
        <f t="shared" si="37"/>
        <v>0</v>
      </c>
      <c r="AX138" s="440">
        <f t="shared" si="38"/>
        <v>0</v>
      </c>
      <c r="AY138" s="440">
        <f t="shared" si="31"/>
        <v>0</v>
      </c>
      <c r="AZ138" s="440">
        <f t="shared" si="32"/>
        <v>0</v>
      </c>
      <c r="BA138" s="440">
        <f t="shared" si="33"/>
        <v>0</v>
      </c>
      <c r="BB138" s="440">
        <f t="shared" si="34"/>
        <v>0</v>
      </c>
      <c r="BC138" s="440">
        <f t="shared" si="35"/>
        <v>0</v>
      </c>
      <c r="BD138" s="441">
        <f t="shared" si="36"/>
        <v>0</v>
      </c>
      <c r="BE138" s="440">
        <f t="shared" si="39"/>
        <v>0</v>
      </c>
    </row>
    <row r="139" spans="1:57" x14ac:dyDescent="0.25">
      <c r="A139" s="401">
        <f>+Abr!A139</f>
        <v>136</v>
      </c>
      <c r="B139" s="285" t="str">
        <f>+Abr!B139</f>
        <v>PORCENTAJE DE CANES VACUNADOS</v>
      </c>
      <c r="C139" s="286" t="str">
        <f>+Abr!C139</f>
        <v>ZOONOSIS</v>
      </c>
      <c r="D139" s="442"/>
      <c r="E139" s="442"/>
      <c r="F139" s="442"/>
      <c r="G139" s="442"/>
      <c r="H139" s="442"/>
      <c r="I139" s="442"/>
      <c r="J139" s="442"/>
      <c r="K139" s="442"/>
      <c r="L139" s="442"/>
      <c r="M139" s="442"/>
      <c r="N139" s="442"/>
      <c r="O139" s="442"/>
      <c r="P139" s="442"/>
      <c r="Q139" s="442"/>
      <c r="R139" s="442"/>
      <c r="S139" s="442"/>
      <c r="T139" s="442"/>
      <c r="U139" s="442"/>
      <c r="V139" s="442"/>
      <c r="W139" s="442"/>
      <c r="X139" s="442"/>
      <c r="Y139" s="442"/>
      <c r="Z139" s="442"/>
      <c r="AA139" s="442"/>
      <c r="AB139" s="442"/>
      <c r="AC139" s="442"/>
      <c r="AD139" s="442"/>
      <c r="AE139" s="442"/>
      <c r="AF139" s="442"/>
      <c r="AG139" s="442"/>
      <c r="AH139" s="442"/>
      <c r="AI139" s="442"/>
      <c r="AJ139" s="442"/>
      <c r="AK139" s="442"/>
      <c r="AL139" s="442"/>
      <c r="AM139" s="442"/>
      <c r="AN139" s="442"/>
      <c r="AO139" s="442"/>
      <c r="AP139" s="442"/>
      <c r="AQ139" s="442"/>
      <c r="AR139" s="442"/>
      <c r="AS139" s="442"/>
      <c r="AT139" s="442"/>
      <c r="AV139" s="440">
        <f t="shared" si="40"/>
        <v>0</v>
      </c>
      <c r="AW139" s="440">
        <f t="shared" si="37"/>
        <v>0</v>
      </c>
      <c r="AX139" s="440">
        <f t="shared" si="38"/>
        <v>0</v>
      </c>
      <c r="AY139" s="440">
        <f t="shared" si="31"/>
        <v>0</v>
      </c>
      <c r="AZ139" s="440">
        <f t="shared" si="32"/>
        <v>0</v>
      </c>
      <c r="BA139" s="440">
        <f t="shared" si="33"/>
        <v>0</v>
      </c>
      <c r="BB139" s="440">
        <f t="shared" si="34"/>
        <v>0</v>
      </c>
      <c r="BC139" s="440">
        <f t="shared" si="35"/>
        <v>0</v>
      </c>
      <c r="BD139" s="441">
        <f t="shared" si="36"/>
        <v>0</v>
      </c>
      <c r="BE139" s="440">
        <f t="shared" si="39"/>
        <v>0</v>
      </c>
    </row>
    <row r="140" spans="1:57" x14ac:dyDescent="0.25">
      <c r="A140" s="401">
        <f>+Abr!A140</f>
        <v>137</v>
      </c>
      <c r="B140" s="285" t="str">
        <f>+Abr!B140</f>
        <v>PORCENTAJE DE MUESTRAS POSITIVAS DE MURCIELAGOS HEMATOFAGOS</v>
      </c>
      <c r="C140" s="286" t="str">
        <f>+Abr!C140</f>
        <v>ZOONOSIS</v>
      </c>
      <c r="D140" s="442"/>
      <c r="E140" s="442"/>
      <c r="F140" s="442"/>
      <c r="G140" s="442"/>
      <c r="H140" s="442"/>
      <c r="I140" s="442"/>
      <c r="J140" s="442"/>
      <c r="K140" s="442"/>
      <c r="L140" s="442"/>
      <c r="M140" s="442"/>
      <c r="N140" s="442"/>
      <c r="O140" s="442"/>
      <c r="P140" s="442"/>
      <c r="Q140" s="442"/>
      <c r="R140" s="442"/>
      <c r="S140" s="442"/>
      <c r="T140" s="442"/>
      <c r="U140" s="442"/>
      <c r="V140" s="442"/>
      <c r="W140" s="442"/>
      <c r="X140" s="442"/>
      <c r="Y140" s="442"/>
      <c r="Z140" s="442"/>
      <c r="AA140" s="442"/>
      <c r="AB140" s="442"/>
      <c r="AC140" s="442"/>
      <c r="AD140" s="442"/>
      <c r="AE140" s="442"/>
      <c r="AF140" s="442"/>
      <c r="AG140" s="442"/>
      <c r="AH140" s="442"/>
      <c r="AI140" s="442"/>
      <c r="AJ140" s="442"/>
      <c r="AK140" s="442"/>
      <c r="AL140" s="442"/>
      <c r="AM140" s="442"/>
      <c r="AN140" s="442"/>
      <c r="AO140" s="442"/>
      <c r="AP140" s="442"/>
      <c r="AQ140" s="442"/>
      <c r="AR140" s="442"/>
      <c r="AS140" s="442"/>
      <c r="AT140" s="442"/>
      <c r="AV140" s="440">
        <f t="shared" si="40"/>
        <v>0</v>
      </c>
      <c r="AW140" s="440">
        <f t="shared" si="37"/>
        <v>0</v>
      </c>
      <c r="AX140" s="440">
        <f t="shared" si="38"/>
        <v>0</v>
      </c>
      <c r="AY140" s="440">
        <f t="shared" si="31"/>
        <v>0</v>
      </c>
      <c r="AZ140" s="440">
        <f t="shared" si="32"/>
        <v>0</v>
      </c>
      <c r="BA140" s="440">
        <f t="shared" si="33"/>
        <v>0</v>
      </c>
      <c r="BB140" s="440">
        <f t="shared" si="34"/>
        <v>0</v>
      </c>
      <c r="BC140" s="440">
        <f t="shared" si="35"/>
        <v>0</v>
      </c>
      <c r="BD140" s="441">
        <f t="shared" si="36"/>
        <v>0</v>
      </c>
      <c r="BE140" s="440">
        <f t="shared" si="39"/>
        <v>0</v>
      </c>
    </row>
    <row r="141" spans="1:57" x14ac:dyDescent="0.25">
      <c r="A141" s="401">
        <f>+Abr!A141</f>
        <v>138</v>
      </c>
      <c r="B141" s="285" t="str">
        <f>+Abr!B141</f>
        <v>PORCENTAJE DE ANIMAL MORDEDOR CONTROLADO</v>
      </c>
      <c r="C141" s="286" t="str">
        <f>+Abr!C141</f>
        <v>ZOONOSIS</v>
      </c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  <c r="Q141" s="442"/>
      <c r="R141" s="442"/>
      <c r="S141" s="442"/>
      <c r="T141" s="442"/>
      <c r="U141" s="442"/>
      <c r="V141" s="442"/>
      <c r="W141" s="442"/>
      <c r="X141" s="442"/>
      <c r="Y141" s="442"/>
      <c r="Z141" s="442"/>
      <c r="AA141" s="442"/>
      <c r="AB141" s="442"/>
      <c r="AC141" s="442"/>
      <c r="AD141" s="442"/>
      <c r="AE141" s="442"/>
      <c r="AF141" s="442"/>
      <c r="AG141" s="442"/>
      <c r="AH141" s="442"/>
      <c r="AI141" s="442"/>
      <c r="AJ141" s="442"/>
      <c r="AK141" s="442"/>
      <c r="AL141" s="442"/>
      <c r="AM141" s="442"/>
      <c r="AN141" s="442"/>
      <c r="AO141" s="442"/>
      <c r="AP141" s="442"/>
      <c r="AQ141" s="442"/>
      <c r="AR141" s="442"/>
      <c r="AS141" s="442"/>
      <c r="AT141" s="442"/>
      <c r="AV141" s="440">
        <f t="shared" si="40"/>
        <v>0</v>
      </c>
      <c r="AW141" s="440">
        <f t="shared" si="37"/>
        <v>0</v>
      </c>
      <c r="AX141" s="440">
        <f t="shared" si="38"/>
        <v>0</v>
      </c>
      <c r="AY141" s="440">
        <f t="shared" si="31"/>
        <v>0</v>
      </c>
      <c r="AZ141" s="440">
        <f t="shared" si="32"/>
        <v>0</v>
      </c>
      <c r="BA141" s="440">
        <f t="shared" si="33"/>
        <v>0</v>
      </c>
      <c r="BB141" s="440">
        <f t="shared" si="34"/>
        <v>0</v>
      </c>
      <c r="BC141" s="440">
        <f t="shared" si="35"/>
        <v>0</v>
      </c>
      <c r="BD141" s="441">
        <f t="shared" si="36"/>
        <v>0</v>
      </c>
      <c r="BE141" s="440">
        <f t="shared" si="39"/>
        <v>0</v>
      </c>
    </row>
    <row r="142" spans="1:57" x14ac:dyDescent="0.25">
      <c r="A142" s="401">
        <f>+Abr!A142</f>
        <v>139</v>
      </c>
      <c r="B142" s="285" t="str">
        <f>+Abr!B142</f>
        <v>PORCENTAJE DE CASOS DE RABIA CANINA</v>
      </c>
      <c r="C142" s="286" t="str">
        <f>+Abr!C142</f>
        <v>ZOONOSIS</v>
      </c>
      <c r="D142" s="442"/>
      <c r="E142" s="442"/>
      <c r="F142" s="442"/>
      <c r="G142" s="442"/>
      <c r="H142" s="442"/>
      <c r="I142" s="442"/>
      <c r="J142" s="442"/>
      <c r="K142" s="442"/>
      <c r="L142" s="442"/>
      <c r="M142" s="442"/>
      <c r="N142" s="442"/>
      <c r="O142" s="442"/>
      <c r="P142" s="442"/>
      <c r="Q142" s="442"/>
      <c r="R142" s="442"/>
      <c r="S142" s="442"/>
      <c r="T142" s="442"/>
      <c r="U142" s="442"/>
      <c r="V142" s="442"/>
      <c r="W142" s="442"/>
      <c r="X142" s="442"/>
      <c r="Y142" s="442"/>
      <c r="Z142" s="442"/>
      <c r="AA142" s="442"/>
      <c r="AB142" s="442"/>
      <c r="AC142" s="442"/>
      <c r="AD142" s="442"/>
      <c r="AE142" s="442"/>
      <c r="AF142" s="442"/>
      <c r="AG142" s="442"/>
      <c r="AH142" s="442"/>
      <c r="AI142" s="442"/>
      <c r="AJ142" s="442"/>
      <c r="AK142" s="442"/>
      <c r="AL142" s="442"/>
      <c r="AM142" s="442"/>
      <c r="AN142" s="442"/>
      <c r="AO142" s="442"/>
      <c r="AP142" s="442"/>
      <c r="AQ142" s="442"/>
      <c r="AR142" s="442"/>
      <c r="AS142" s="442"/>
      <c r="AT142" s="442"/>
      <c r="AV142" s="440">
        <f t="shared" si="40"/>
        <v>0</v>
      </c>
      <c r="AW142" s="440">
        <f t="shared" si="37"/>
        <v>0</v>
      </c>
      <c r="AX142" s="440">
        <f t="shared" si="38"/>
        <v>0</v>
      </c>
      <c r="AY142" s="440">
        <f t="shared" si="31"/>
        <v>0</v>
      </c>
      <c r="AZ142" s="440">
        <f t="shared" si="32"/>
        <v>0</v>
      </c>
      <c r="BA142" s="440">
        <f t="shared" si="33"/>
        <v>0</v>
      </c>
      <c r="BB142" s="440">
        <f t="shared" si="34"/>
        <v>0</v>
      </c>
      <c r="BC142" s="440">
        <f t="shared" si="35"/>
        <v>0</v>
      </c>
      <c r="BD142" s="441">
        <f t="shared" si="36"/>
        <v>0</v>
      </c>
      <c r="BE142" s="440">
        <f t="shared" si="39"/>
        <v>0</v>
      </c>
    </row>
  </sheetData>
  <sheetProtection selectLockedCells="1"/>
  <conditionalFormatting sqref="A3:AT3">
    <cfRule type="expression" dxfId="8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R142"/>
  <sheetViews>
    <sheetView showGridLines="0" zoomScale="85" zoomScaleNormal="85" workbookViewId="0">
      <pane xSplit="3" ySplit="3" topLeftCell="D4" activePane="bottomRight" state="frozen"/>
      <selection activeCell="E15" sqref="E15"/>
      <selection pane="topRight" activeCell="E15" sqref="E15"/>
      <selection pane="bottomLeft" activeCell="E15" sqref="E15"/>
      <selection pane="bottomRight" activeCell="E15" sqref="E15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7.5703125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0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403" t="s">
        <v>58</v>
      </c>
      <c r="C3" s="42" t="s">
        <v>0</v>
      </c>
      <c r="D3" s="41" t="s">
        <v>18</v>
      </c>
      <c r="E3" s="41" t="s">
        <v>90</v>
      </c>
      <c r="F3" s="41" t="s">
        <v>736</v>
      </c>
      <c r="G3" s="41" t="s">
        <v>19</v>
      </c>
      <c r="H3" s="41" t="s">
        <v>20</v>
      </c>
      <c r="I3" s="41" t="s">
        <v>21</v>
      </c>
      <c r="J3" s="41" t="s">
        <v>22</v>
      </c>
      <c r="K3" s="41" t="s">
        <v>23</v>
      </c>
      <c r="L3" s="41" t="s">
        <v>24</v>
      </c>
      <c r="M3" s="41" t="s">
        <v>25</v>
      </c>
      <c r="N3" s="41" t="s">
        <v>26</v>
      </c>
      <c r="O3" s="41" t="s">
        <v>72</v>
      </c>
      <c r="P3" s="41" t="s">
        <v>91</v>
      </c>
      <c r="Q3" s="41" t="s">
        <v>31</v>
      </c>
      <c r="R3" s="41" t="s">
        <v>32</v>
      </c>
      <c r="S3" s="41" t="s">
        <v>33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44</v>
      </c>
      <c r="AB3" s="41" t="s">
        <v>45</v>
      </c>
      <c r="AC3" s="41" t="s">
        <v>46</v>
      </c>
      <c r="AD3" s="41" t="s">
        <v>47</v>
      </c>
      <c r="AE3" s="41" t="s">
        <v>48</v>
      </c>
      <c r="AF3" s="41" t="s">
        <v>49</v>
      </c>
      <c r="AG3" s="41" t="s">
        <v>50</v>
      </c>
      <c r="AH3" s="41" t="s">
        <v>51</v>
      </c>
      <c r="AI3" s="41" t="s">
        <v>770</v>
      </c>
      <c r="AJ3" s="41" t="s">
        <v>34</v>
      </c>
      <c r="AK3" s="41" t="s">
        <v>35</v>
      </c>
      <c r="AL3" s="41" t="s">
        <v>36</v>
      </c>
      <c r="AM3" s="41" t="s">
        <v>27</v>
      </c>
      <c r="AN3" s="41" t="s">
        <v>28</v>
      </c>
      <c r="AO3" s="41" t="s">
        <v>29</v>
      </c>
      <c r="AP3" s="41" t="s">
        <v>30</v>
      </c>
      <c r="AQ3" s="41" t="s">
        <v>3</v>
      </c>
      <c r="AR3" s="41" t="s">
        <v>4</v>
      </c>
      <c r="AS3" s="41" t="s">
        <v>5</v>
      </c>
      <c r="AT3" s="41" t="s">
        <v>17</v>
      </c>
      <c r="AU3"/>
      <c r="AV3" s="39" t="str">
        <f>Config!D16</f>
        <v>HOSPITAL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401">
        <v>1</v>
      </c>
      <c r="B4" s="427" t="s">
        <v>501</v>
      </c>
      <c r="C4" s="428" t="s">
        <v>146</v>
      </c>
      <c r="D4" s="429"/>
      <c r="E4" s="429"/>
      <c r="F4" s="429"/>
      <c r="G4" s="429"/>
      <c r="H4" s="429"/>
      <c r="I4" s="429"/>
      <c r="J4" s="429"/>
      <c r="K4" s="429"/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429"/>
      <c r="W4" s="429"/>
      <c r="X4" s="429"/>
      <c r="Y4" s="429"/>
      <c r="Z4" s="429"/>
      <c r="AA4" s="429"/>
      <c r="AB4" s="429"/>
      <c r="AC4" s="429"/>
      <c r="AD4" s="429"/>
      <c r="AE4" s="429"/>
      <c r="AF4" s="429"/>
      <c r="AG4" s="429"/>
      <c r="AH4" s="429"/>
      <c r="AI4" s="429"/>
      <c r="AJ4" s="429"/>
      <c r="AK4" s="429"/>
      <c r="AL4" s="429"/>
      <c r="AM4" s="429"/>
      <c r="AN4" s="429"/>
      <c r="AO4" s="429"/>
      <c r="AP4" s="429"/>
      <c r="AQ4" s="429"/>
      <c r="AR4" s="429"/>
      <c r="AS4" s="429"/>
      <c r="AT4" s="429"/>
      <c r="AV4" s="37">
        <f>SUM(D4)</f>
        <v>0</v>
      </c>
      <c r="AW4" s="37">
        <f>+SUM(G4:P4)</f>
        <v>0</v>
      </c>
      <c r="AX4" s="37">
        <f>+SUM(Q4:S4)</f>
        <v>0</v>
      </c>
      <c r="AY4" s="37">
        <f>+SUM(T4:W4)</f>
        <v>0</v>
      </c>
      <c r="AZ4" s="37">
        <f>+SUM(X4:AC4)</f>
        <v>0</v>
      </c>
      <c r="BA4" s="37">
        <f t="shared" ref="BA4" si="0">+SUM(AD4:AH4)</f>
        <v>0</v>
      </c>
      <c r="BB4" s="37">
        <f>+SUM(AJ4:AL4)</f>
        <v>0</v>
      </c>
      <c r="BC4" s="38">
        <f>+SUM(AM4:AP4)</f>
        <v>0</v>
      </c>
      <c r="BD4" s="37">
        <f>+SUM(AQ4:AT4)</f>
        <v>0</v>
      </c>
      <c r="BE4" s="54">
        <f>SUM(AV4:BD4)</f>
        <v>0</v>
      </c>
    </row>
    <row r="5" spans="1:70" x14ac:dyDescent="0.25">
      <c r="A5" s="401">
        <v>2</v>
      </c>
      <c r="B5" s="427" t="s">
        <v>502</v>
      </c>
      <c r="C5" s="428" t="s">
        <v>146</v>
      </c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29"/>
      <c r="Q5" s="429"/>
      <c r="R5" s="429"/>
      <c r="S5" s="429"/>
      <c r="T5" s="429"/>
      <c r="U5" s="429"/>
      <c r="V5" s="429"/>
      <c r="W5" s="429"/>
      <c r="X5" s="429"/>
      <c r="Y5" s="429"/>
      <c r="Z5" s="429"/>
      <c r="AA5" s="429"/>
      <c r="AB5" s="429"/>
      <c r="AC5" s="429"/>
      <c r="AD5" s="429"/>
      <c r="AE5" s="429"/>
      <c r="AF5" s="429"/>
      <c r="AG5" s="429"/>
      <c r="AH5" s="429"/>
      <c r="AI5" s="429"/>
      <c r="AJ5" s="429"/>
      <c r="AK5" s="429"/>
      <c r="AL5" s="429"/>
      <c r="AM5" s="429"/>
      <c r="AN5" s="429"/>
      <c r="AO5" s="429"/>
      <c r="AP5" s="429"/>
      <c r="AQ5" s="429"/>
      <c r="AR5" s="429"/>
      <c r="AS5" s="429"/>
      <c r="AT5" s="429"/>
      <c r="AV5" s="37">
        <f t="shared" ref="AV5:AV31" si="1">SUM(D5)</f>
        <v>0</v>
      </c>
      <c r="AW5" s="37">
        <f t="shared" ref="AW5:AW31" si="2">+SUM(G5:P5)</f>
        <v>0</v>
      </c>
      <c r="AX5" s="37">
        <f t="shared" ref="AX5:AX31" si="3">+SUM(Q5:S5)</f>
        <v>0</v>
      </c>
      <c r="AY5" s="37">
        <f t="shared" ref="AY5:AY31" si="4">+SUM(T5:W5)</f>
        <v>0</v>
      </c>
      <c r="AZ5" s="37">
        <f t="shared" ref="AZ5:AZ31" si="5">+SUM(X5:AC5)</f>
        <v>0</v>
      </c>
      <c r="BA5" s="37">
        <f t="shared" ref="BA5:BA31" si="6">+SUM(AD5:AH5)</f>
        <v>0</v>
      </c>
      <c r="BB5" s="37">
        <f t="shared" ref="BB5:BB31" si="7">+SUM(AJ5:AL5)</f>
        <v>0</v>
      </c>
      <c r="BC5" s="38">
        <f t="shared" ref="BC5:BC31" si="8">+SUM(AM5:AP5)</f>
        <v>0</v>
      </c>
      <c r="BD5" s="37">
        <f t="shared" ref="BD5:BD31" si="9">+SUM(AQ5:AT5)</f>
        <v>0</v>
      </c>
      <c r="BE5" s="54">
        <f t="shared" ref="BE5:BE31" si="10">SUM(AV5:BD5)</f>
        <v>0</v>
      </c>
    </row>
    <row r="6" spans="1:70" ht="30" x14ac:dyDescent="0.25">
      <c r="A6" s="401">
        <v>3</v>
      </c>
      <c r="B6" s="427" t="s">
        <v>505</v>
      </c>
      <c r="C6" s="428" t="s">
        <v>146</v>
      </c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V6" s="37">
        <f t="shared" si="1"/>
        <v>0</v>
      </c>
      <c r="AW6" s="37">
        <f t="shared" si="2"/>
        <v>0</v>
      </c>
      <c r="AX6" s="37">
        <f t="shared" si="3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7">
        <f t="shared" si="7"/>
        <v>0</v>
      </c>
      <c r="BC6" s="38">
        <f t="shared" si="8"/>
        <v>0</v>
      </c>
      <c r="BD6" s="37">
        <f t="shared" si="9"/>
        <v>0</v>
      </c>
      <c r="BE6" s="54">
        <f t="shared" si="10"/>
        <v>0</v>
      </c>
    </row>
    <row r="7" spans="1:70" x14ac:dyDescent="0.25">
      <c r="A7" s="401">
        <v>4</v>
      </c>
      <c r="B7" s="427" t="s">
        <v>507</v>
      </c>
      <c r="C7" s="428" t="s">
        <v>146</v>
      </c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429"/>
      <c r="AI7" s="429"/>
      <c r="AJ7" s="429"/>
      <c r="AK7" s="429"/>
      <c r="AL7" s="429"/>
      <c r="AM7" s="429"/>
      <c r="AN7" s="429"/>
      <c r="AO7" s="429"/>
      <c r="AP7" s="429"/>
      <c r="AQ7" s="429"/>
      <c r="AR7" s="429"/>
      <c r="AS7" s="429"/>
      <c r="AT7" s="429"/>
      <c r="AV7" s="37">
        <f t="shared" si="1"/>
        <v>0</v>
      </c>
      <c r="AW7" s="37">
        <f t="shared" si="2"/>
        <v>0</v>
      </c>
      <c r="AX7" s="37">
        <f t="shared" si="3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7">
        <f t="shared" si="7"/>
        <v>0</v>
      </c>
      <c r="BC7" s="38">
        <f t="shared" si="8"/>
        <v>0</v>
      </c>
      <c r="BD7" s="37">
        <f t="shared" si="9"/>
        <v>0</v>
      </c>
      <c r="BE7" s="54">
        <f t="shared" si="10"/>
        <v>0</v>
      </c>
    </row>
    <row r="8" spans="1:70" x14ac:dyDescent="0.25">
      <c r="A8" s="401">
        <v>5</v>
      </c>
      <c r="B8" s="427" t="s">
        <v>776</v>
      </c>
      <c r="C8" s="428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429"/>
      <c r="AI8" s="429"/>
      <c r="AJ8" s="429"/>
      <c r="AK8" s="429"/>
      <c r="AL8" s="429"/>
      <c r="AM8" s="429"/>
      <c r="AN8" s="429"/>
      <c r="AO8" s="429"/>
      <c r="AP8" s="429"/>
      <c r="AQ8" s="429"/>
      <c r="AR8" s="429"/>
      <c r="AS8" s="429"/>
      <c r="AT8" s="429"/>
      <c r="AV8" s="37"/>
      <c r="AW8" s="37"/>
      <c r="AX8" s="37"/>
      <c r="AY8" s="37"/>
      <c r="AZ8" s="37"/>
      <c r="BA8" s="37"/>
      <c r="BB8" s="37"/>
      <c r="BC8" s="38"/>
      <c r="BD8" s="37"/>
      <c r="BE8" s="54"/>
    </row>
    <row r="9" spans="1:70" x14ac:dyDescent="0.25">
      <c r="A9" s="401">
        <v>6</v>
      </c>
      <c r="B9" s="427" t="s">
        <v>509</v>
      </c>
      <c r="C9" s="428" t="s">
        <v>506</v>
      </c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  <c r="AB9" s="429"/>
      <c r="AC9" s="429"/>
      <c r="AD9" s="429"/>
      <c r="AE9" s="429"/>
      <c r="AF9" s="429"/>
      <c r="AG9" s="429"/>
      <c r="AH9" s="429"/>
      <c r="AI9" s="429"/>
      <c r="AJ9" s="429"/>
      <c r="AK9" s="429"/>
      <c r="AL9" s="429"/>
      <c r="AM9" s="429"/>
      <c r="AN9" s="429"/>
      <c r="AO9" s="429"/>
      <c r="AP9" s="429"/>
      <c r="AQ9" s="429"/>
      <c r="AR9" s="429"/>
      <c r="AS9" s="429"/>
      <c r="AT9" s="429"/>
      <c r="AV9" s="37">
        <f t="shared" si="1"/>
        <v>0</v>
      </c>
      <c r="AW9" s="37">
        <f t="shared" si="2"/>
        <v>0</v>
      </c>
      <c r="AX9" s="37">
        <f t="shared" si="3"/>
        <v>0</v>
      </c>
      <c r="AY9" s="37">
        <f t="shared" si="4"/>
        <v>0</v>
      </c>
      <c r="AZ9" s="37">
        <f t="shared" si="5"/>
        <v>0</v>
      </c>
      <c r="BA9" s="37">
        <f t="shared" si="6"/>
        <v>0</v>
      </c>
      <c r="BB9" s="37">
        <f t="shared" si="7"/>
        <v>0</v>
      </c>
      <c r="BC9" s="38">
        <f t="shared" si="8"/>
        <v>0</v>
      </c>
      <c r="BD9" s="37">
        <f t="shared" si="9"/>
        <v>0</v>
      </c>
      <c r="BE9" s="54">
        <f t="shared" si="10"/>
        <v>0</v>
      </c>
    </row>
    <row r="10" spans="1:70" x14ac:dyDescent="0.25">
      <c r="A10" s="401">
        <v>7</v>
      </c>
      <c r="B10" s="427" t="s">
        <v>510</v>
      </c>
      <c r="C10" s="428" t="s">
        <v>506</v>
      </c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29"/>
      <c r="AM10" s="429"/>
      <c r="AN10" s="429"/>
      <c r="AO10" s="429"/>
      <c r="AP10" s="429"/>
      <c r="AQ10" s="429"/>
      <c r="AR10" s="429"/>
      <c r="AS10" s="429"/>
      <c r="AT10" s="429"/>
      <c r="AV10" s="37">
        <f t="shared" si="1"/>
        <v>0</v>
      </c>
      <c r="AW10" s="37">
        <f t="shared" si="2"/>
        <v>0</v>
      </c>
      <c r="AX10" s="37">
        <f t="shared" si="3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8">
        <f t="shared" si="8"/>
        <v>0</v>
      </c>
      <c r="BD10" s="37">
        <f t="shared" si="9"/>
        <v>0</v>
      </c>
      <c r="BE10" s="54">
        <f t="shared" si="10"/>
        <v>0</v>
      </c>
    </row>
    <row r="11" spans="1:70" x14ac:dyDescent="0.25">
      <c r="A11" s="401">
        <v>8</v>
      </c>
      <c r="B11" s="427" t="s">
        <v>525</v>
      </c>
      <c r="C11" s="428" t="s">
        <v>506</v>
      </c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429"/>
      <c r="AA11" s="429"/>
      <c r="AB11" s="429"/>
      <c r="AC11" s="429"/>
      <c r="AD11" s="429"/>
      <c r="AE11" s="429"/>
      <c r="AF11" s="429"/>
      <c r="AG11" s="429"/>
      <c r="AH11" s="429"/>
      <c r="AI11" s="429"/>
      <c r="AJ11" s="429"/>
      <c r="AK11" s="429"/>
      <c r="AL11" s="429"/>
      <c r="AM11" s="429"/>
      <c r="AN11" s="429"/>
      <c r="AO11" s="429"/>
      <c r="AP11" s="429"/>
      <c r="AQ11" s="429"/>
      <c r="AR11" s="429"/>
      <c r="AS11" s="429"/>
      <c r="AT11" s="429"/>
      <c r="AV11" s="37">
        <f t="shared" si="1"/>
        <v>0</v>
      </c>
      <c r="AW11" s="37">
        <f t="shared" si="2"/>
        <v>0</v>
      </c>
      <c r="AX11" s="37">
        <f t="shared" si="3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7">
        <f t="shared" si="7"/>
        <v>0</v>
      </c>
      <c r="BC11" s="38">
        <f t="shared" si="8"/>
        <v>0</v>
      </c>
      <c r="BD11" s="37">
        <f t="shared" si="9"/>
        <v>0</v>
      </c>
      <c r="BE11" s="54">
        <f t="shared" si="10"/>
        <v>0</v>
      </c>
    </row>
    <row r="12" spans="1:70" x14ac:dyDescent="0.25">
      <c r="A12" s="401">
        <v>9</v>
      </c>
      <c r="B12" s="427" t="s">
        <v>514</v>
      </c>
      <c r="C12" s="428" t="s">
        <v>506</v>
      </c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29"/>
      <c r="AM12" s="429"/>
      <c r="AN12" s="429"/>
      <c r="AO12" s="429"/>
      <c r="AP12" s="429"/>
      <c r="AQ12" s="429"/>
      <c r="AR12" s="429"/>
      <c r="AS12" s="429"/>
      <c r="AT12" s="429"/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8">
        <f t="shared" si="8"/>
        <v>0</v>
      </c>
      <c r="BD12" s="37">
        <f t="shared" si="9"/>
        <v>0</v>
      </c>
      <c r="BE12" s="54">
        <f t="shared" si="10"/>
        <v>0</v>
      </c>
    </row>
    <row r="13" spans="1:70" x14ac:dyDescent="0.25">
      <c r="A13" s="401">
        <v>10</v>
      </c>
      <c r="B13" s="427" t="s">
        <v>513</v>
      </c>
      <c r="C13" s="428" t="s">
        <v>506</v>
      </c>
      <c r="D13" s="429"/>
      <c r="E13" s="429"/>
      <c r="F13" s="429"/>
      <c r="G13" s="429"/>
      <c r="H13" s="429"/>
      <c r="I13" s="429"/>
      <c r="J13" s="429"/>
      <c r="K13" s="429"/>
      <c r="L13" s="429"/>
      <c r="M13" s="429"/>
      <c r="N13" s="429"/>
      <c r="O13" s="429"/>
      <c r="P13" s="429"/>
      <c r="Q13" s="429"/>
      <c r="R13" s="429"/>
      <c r="S13" s="429"/>
      <c r="T13" s="429"/>
      <c r="U13" s="429"/>
      <c r="V13" s="429"/>
      <c r="W13" s="429"/>
      <c r="X13" s="429"/>
      <c r="Y13" s="429"/>
      <c r="Z13" s="429"/>
      <c r="AA13" s="429"/>
      <c r="AB13" s="429"/>
      <c r="AC13" s="429"/>
      <c r="AD13" s="429"/>
      <c r="AE13" s="429"/>
      <c r="AF13" s="429"/>
      <c r="AG13" s="429"/>
      <c r="AH13" s="429"/>
      <c r="AI13" s="429"/>
      <c r="AJ13" s="429"/>
      <c r="AK13" s="429"/>
      <c r="AL13" s="429"/>
      <c r="AM13" s="429"/>
      <c r="AN13" s="429"/>
      <c r="AO13" s="429"/>
      <c r="AP13" s="429"/>
      <c r="AQ13" s="429"/>
      <c r="AR13" s="429"/>
      <c r="AS13" s="429"/>
      <c r="AT13" s="429"/>
      <c r="AV13" s="37">
        <f t="shared" si="1"/>
        <v>0</v>
      </c>
      <c r="AW13" s="37">
        <f t="shared" si="2"/>
        <v>0</v>
      </c>
      <c r="AX13" s="37">
        <f t="shared" si="3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7">
        <f t="shared" si="7"/>
        <v>0</v>
      </c>
      <c r="BC13" s="38">
        <f t="shared" si="8"/>
        <v>0</v>
      </c>
      <c r="BD13" s="37">
        <f t="shared" si="9"/>
        <v>0</v>
      </c>
      <c r="BE13" s="54">
        <f t="shared" si="10"/>
        <v>0</v>
      </c>
    </row>
    <row r="14" spans="1:70" x14ac:dyDescent="0.25">
      <c r="A14" s="401">
        <v>11</v>
      </c>
      <c r="B14" s="427" t="s">
        <v>515</v>
      </c>
      <c r="C14" s="428" t="s">
        <v>506</v>
      </c>
      <c r="D14" s="429"/>
      <c r="E14" s="429"/>
      <c r="F14" s="429"/>
      <c r="G14" s="429"/>
      <c r="H14" s="429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29"/>
      <c r="AM14" s="429"/>
      <c r="AN14" s="429"/>
      <c r="AO14" s="429"/>
      <c r="AP14" s="429"/>
      <c r="AQ14" s="429"/>
      <c r="AR14" s="429"/>
      <c r="AS14" s="429"/>
      <c r="AT14" s="429"/>
      <c r="AV14" s="37">
        <f t="shared" si="1"/>
        <v>0</v>
      </c>
      <c r="AW14" s="37">
        <f t="shared" si="2"/>
        <v>0</v>
      </c>
      <c r="AX14" s="37">
        <f t="shared" si="3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7">
        <f t="shared" si="7"/>
        <v>0</v>
      </c>
      <c r="BC14" s="38">
        <f t="shared" si="8"/>
        <v>0</v>
      </c>
      <c r="BD14" s="37">
        <f t="shared" si="9"/>
        <v>0</v>
      </c>
      <c r="BE14" s="54">
        <f t="shared" si="10"/>
        <v>0</v>
      </c>
    </row>
    <row r="15" spans="1:70" x14ac:dyDescent="0.25">
      <c r="A15" s="401">
        <v>12</v>
      </c>
      <c r="B15" s="427" t="s">
        <v>530</v>
      </c>
      <c r="C15" s="428" t="s">
        <v>144</v>
      </c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429"/>
      <c r="Q15" s="429"/>
      <c r="R15" s="429"/>
      <c r="S15" s="429"/>
      <c r="T15" s="429"/>
      <c r="U15" s="429"/>
      <c r="V15" s="429"/>
      <c r="W15" s="429"/>
      <c r="X15" s="429"/>
      <c r="Y15" s="429"/>
      <c r="Z15" s="429"/>
      <c r="AA15" s="429"/>
      <c r="AB15" s="429"/>
      <c r="AC15" s="429"/>
      <c r="AD15" s="429"/>
      <c r="AE15" s="429"/>
      <c r="AF15" s="429"/>
      <c r="AG15" s="429"/>
      <c r="AH15" s="429"/>
      <c r="AI15" s="429"/>
      <c r="AJ15" s="429"/>
      <c r="AK15" s="429"/>
      <c r="AL15" s="429"/>
      <c r="AM15" s="429"/>
      <c r="AN15" s="429"/>
      <c r="AO15" s="429"/>
      <c r="AP15" s="429"/>
      <c r="AQ15" s="429"/>
      <c r="AR15" s="429"/>
      <c r="AS15" s="429"/>
      <c r="AT15" s="429"/>
      <c r="AV15" s="37">
        <f t="shared" si="1"/>
        <v>0</v>
      </c>
      <c r="AW15" s="37">
        <f t="shared" si="2"/>
        <v>0</v>
      </c>
      <c r="AX15" s="37">
        <f t="shared" si="3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7">
        <f t="shared" si="7"/>
        <v>0</v>
      </c>
      <c r="BC15" s="38">
        <f t="shared" si="8"/>
        <v>0</v>
      </c>
      <c r="BD15" s="37">
        <f t="shared" si="9"/>
        <v>0</v>
      </c>
      <c r="BE15" s="54">
        <f t="shared" si="10"/>
        <v>0</v>
      </c>
    </row>
    <row r="16" spans="1:70" x14ac:dyDescent="0.25">
      <c r="A16" s="401">
        <v>13</v>
      </c>
      <c r="B16" s="427" t="s">
        <v>531</v>
      </c>
      <c r="C16" s="428" t="s">
        <v>144</v>
      </c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29"/>
      <c r="AQ16" s="429"/>
      <c r="AR16" s="429"/>
      <c r="AS16" s="429"/>
      <c r="AT16" s="429"/>
      <c r="AV16" s="37">
        <f t="shared" si="1"/>
        <v>0</v>
      </c>
      <c r="AW16" s="37">
        <f t="shared" si="2"/>
        <v>0</v>
      </c>
      <c r="AX16" s="37">
        <f t="shared" si="3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7">
        <f t="shared" si="7"/>
        <v>0</v>
      </c>
      <c r="BC16" s="38">
        <f t="shared" si="8"/>
        <v>0</v>
      </c>
      <c r="BD16" s="37">
        <f t="shared" si="9"/>
        <v>0</v>
      </c>
      <c r="BE16" s="54">
        <f t="shared" si="10"/>
        <v>0</v>
      </c>
    </row>
    <row r="17" spans="1:57" x14ac:dyDescent="0.25">
      <c r="A17" s="401">
        <v>14</v>
      </c>
      <c r="B17" s="427" t="s">
        <v>529</v>
      </c>
      <c r="C17" s="428" t="s">
        <v>144</v>
      </c>
      <c r="D17" s="429"/>
      <c r="E17" s="429"/>
      <c r="F17" s="429"/>
      <c r="G17" s="429"/>
      <c r="H17" s="429"/>
      <c r="I17" s="429"/>
      <c r="J17" s="429"/>
      <c r="K17" s="429"/>
      <c r="L17" s="429"/>
      <c r="M17" s="429"/>
      <c r="N17" s="429"/>
      <c r="O17" s="429"/>
      <c r="P17" s="429"/>
      <c r="Q17" s="429"/>
      <c r="R17" s="429"/>
      <c r="S17" s="429"/>
      <c r="T17" s="429"/>
      <c r="U17" s="429"/>
      <c r="V17" s="429"/>
      <c r="W17" s="429"/>
      <c r="X17" s="429"/>
      <c r="Y17" s="429"/>
      <c r="Z17" s="429"/>
      <c r="AA17" s="429"/>
      <c r="AB17" s="429"/>
      <c r="AC17" s="429"/>
      <c r="AD17" s="429"/>
      <c r="AE17" s="429"/>
      <c r="AF17" s="429"/>
      <c r="AG17" s="429"/>
      <c r="AH17" s="429"/>
      <c r="AI17" s="429"/>
      <c r="AJ17" s="429"/>
      <c r="AK17" s="429"/>
      <c r="AL17" s="429"/>
      <c r="AM17" s="429"/>
      <c r="AN17" s="429"/>
      <c r="AO17" s="429"/>
      <c r="AP17" s="429"/>
      <c r="AQ17" s="429"/>
      <c r="AR17" s="429"/>
      <c r="AS17" s="429"/>
      <c r="AT17" s="429"/>
      <c r="AV17" s="37">
        <f t="shared" si="1"/>
        <v>0</v>
      </c>
      <c r="AW17" s="37">
        <f t="shared" si="2"/>
        <v>0</v>
      </c>
      <c r="AX17" s="37">
        <f t="shared" si="3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7">
        <f t="shared" si="7"/>
        <v>0</v>
      </c>
      <c r="BC17" s="38">
        <f t="shared" si="8"/>
        <v>0</v>
      </c>
      <c r="BD17" s="37">
        <f t="shared" si="9"/>
        <v>0</v>
      </c>
      <c r="BE17" s="54">
        <f t="shared" si="10"/>
        <v>0</v>
      </c>
    </row>
    <row r="18" spans="1:57" x14ac:dyDescent="0.25">
      <c r="A18" s="401">
        <v>15</v>
      </c>
      <c r="B18" s="427" t="s">
        <v>532</v>
      </c>
      <c r="C18" s="428" t="s">
        <v>144</v>
      </c>
      <c r="D18" s="429"/>
      <c r="E18" s="429"/>
      <c r="F18" s="429"/>
      <c r="G18" s="429"/>
      <c r="H18" s="429"/>
      <c r="I18" s="429"/>
      <c r="J18" s="429"/>
      <c r="K18" s="429"/>
      <c r="L18" s="429"/>
      <c r="M18" s="429"/>
      <c r="N18" s="429"/>
      <c r="O18" s="429"/>
      <c r="P18" s="429"/>
      <c r="Q18" s="429"/>
      <c r="R18" s="429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29"/>
      <c r="AM18" s="429"/>
      <c r="AN18" s="429"/>
      <c r="AO18" s="429"/>
      <c r="AP18" s="429"/>
      <c r="AQ18" s="429"/>
      <c r="AR18" s="429"/>
      <c r="AS18" s="429"/>
      <c r="AT18" s="429"/>
      <c r="AV18" s="37">
        <f t="shared" si="1"/>
        <v>0</v>
      </c>
      <c r="AW18" s="37">
        <f t="shared" si="2"/>
        <v>0</v>
      </c>
      <c r="AX18" s="37">
        <f t="shared" si="3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8">
        <f t="shared" si="8"/>
        <v>0</v>
      </c>
      <c r="BD18" s="37">
        <f t="shared" si="9"/>
        <v>0</v>
      </c>
      <c r="BE18" s="54">
        <f t="shared" si="10"/>
        <v>0</v>
      </c>
    </row>
    <row r="19" spans="1:57" x14ac:dyDescent="0.25">
      <c r="A19" s="401">
        <v>16</v>
      </c>
      <c r="B19" s="427" t="s">
        <v>480</v>
      </c>
      <c r="C19" s="428" t="s">
        <v>144</v>
      </c>
      <c r="D19" s="429"/>
      <c r="E19" s="429"/>
      <c r="F19" s="429"/>
      <c r="G19" s="429"/>
      <c r="H19" s="429"/>
      <c r="I19" s="429"/>
      <c r="J19" s="429"/>
      <c r="K19" s="429"/>
      <c r="L19" s="429"/>
      <c r="M19" s="429"/>
      <c r="N19" s="429"/>
      <c r="O19" s="429"/>
      <c r="P19" s="429"/>
      <c r="Q19" s="429"/>
      <c r="R19" s="429"/>
      <c r="S19" s="429"/>
      <c r="T19" s="429"/>
      <c r="U19" s="429"/>
      <c r="V19" s="429"/>
      <c r="W19" s="429"/>
      <c r="X19" s="429"/>
      <c r="Y19" s="429"/>
      <c r="Z19" s="429"/>
      <c r="AA19" s="429"/>
      <c r="AB19" s="429"/>
      <c r="AC19" s="429"/>
      <c r="AD19" s="429"/>
      <c r="AE19" s="429"/>
      <c r="AF19" s="429"/>
      <c r="AG19" s="429"/>
      <c r="AH19" s="429"/>
      <c r="AI19" s="429"/>
      <c r="AJ19" s="429"/>
      <c r="AK19" s="429"/>
      <c r="AL19" s="429"/>
      <c r="AM19" s="429"/>
      <c r="AN19" s="429"/>
      <c r="AO19" s="429"/>
      <c r="AP19" s="429"/>
      <c r="AQ19" s="429"/>
      <c r="AR19" s="429"/>
      <c r="AS19" s="429"/>
      <c r="AT19" s="429"/>
      <c r="AV19" s="37">
        <f t="shared" si="1"/>
        <v>0</v>
      </c>
      <c r="AW19" s="37">
        <f t="shared" si="2"/>
        <v>0</v>
      </c>
      <c r="AX19" s="37">
        <f t="shared" si="3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8">
        <f t="shared" si="8"/>
        <v>0</v>
      </c>
      <c r="BD19" s="37">
        <f t="shared" si="9"/>
        <v>0</v>
      </c>
      <c r="BE19" s="54">
        <f t="shared" si="10"/>
        <v>0</v>
      </c>
    </row>
    <row r="20" spans="1:57" ht="45" x14ac:dyDescent="0.25">
      <c r="A20" s="401">
        <v>17</v>
      </c>
      <c r="B20" s="427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428" t="s">
        <v>145</v>
      </c>
      <c r="D20" s="429"/>
      <c r="E20" s="429"/>
      <c r="F20" s="429"/>
      <c r="G20" s="429"/>
      <c r="H20" s="429"/>
      <c r="I20" s="429"/>
      <c r="J20" s="429"/>
      <c r="K20" s="429"/>
      <c r="L20" s="429"/>
      <c r="M20" s="429"/>
      <c r="N20" s="429"/>
      <c r="O20" s="429"/>
      <c r="P20" s="429"/>
      <c r="Q20" s="429"/>
      <c r="R20" s="429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V20" s="37">
        <f t="shared" si="1"/>
        <v>0</v>
      </c>
      <c r="AW20" s="37">
        <f t="shared" si="2"/>
        <v>0</v>
      </c>
      <c r="AX20" s="37">
        <f t="shared" si="3"/>
        <v>0</v>
      </c>
      <c r="AY20" s="37">
        <f t="shared" si="4"/>
        <v>0</v>
      </c>
      <c r="AZ20" s="37">
        <f t="shared" si="5"/>
        <v>0</v>
      </c>
      <c r="BA20" s="37">
        <f t="shared" si="6"/>
        <v>0</v>
      </c>
      <c r="BB20" s="37">
        <f t="shared" si="7"/>
        <v>0</v>
      </c>
      <c r="BC20" s="38">
        <f t="shared" si="8"/>
        <v>0</v>
      </c>
      <c r="BD20" s="37">
        <f t="shared" si="9"/>
        <v>0</v>
      </c>
      <c r="BE20" s="54">
        <f t="shared" si="10"/>
        <v>0</v>
      </c>
    </row>
    <row r="21" spans="1:57" ht="30" x14ac:dyDescent="0.25">
      <c r="A21" s="401">
        <v>18</v>
      </c>
      <c r="B21" s="427" t="str">
        <f>ACUMULADO!B21</f>
        <v xml:space="preserve">AGENTES COMUNITARIOS DE SALUD CAPACITADOS REALIZAN ORIENTACIÓN A FAMILIAS DE GESTANTES Y PUERPERAS EN PRÁCTICAS SALUDABLES EN SALUD SEXUAL Y REPRODUCTIVA. </v>
      </c>
      <c r="C21" s="428" t="s">
        <v>145</v>
      </c>
      <c r="D21" s="429"/>
      <c r="E21" s="429"/>
      <c r="F21" s="429"/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29"/>
      <c r="S21" s="429"/>
      <c r="T21" s="429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  <c r="AI21" s="429"/>
      <c r="AJ21" s="429"/>
      <c r="AK21" s="429"/>
      <c r="AL21" s="429"/>
      <c r="AM21" s="429"/>
      <c r="AN21" s="429"/>
      <c r="AO21" s="429"/>
      <c r="AP21" s="429"/>
      <c r="AQ21" s="429"/>
      <c r="AR21" s="429"/>
      <c r="AS21" s="429"/>
      <c r="AT21" s="429"/>
      <c r="AV21" s="37">
        <f t="shared" si="1"/>
        <v>0</v>
      </c>
      <c r="AW21" s="37">
        <f t="shared" si="2"/>
        <v>0</v>
      </c>
      <c r="AX21" s="37">
        <f t="shared" si="3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0</v>
      </c>
      <c r="BC21" s="38">
        <f t="shared" si="8"/>
        <v>0</v>
      </c>
      <c r="BD21" s="37">
        <f t="shared" si="9"/>
        <v>0</v>
      </c>
      <c r="BE21" s="54">
        <f t="shared" si="10"/>
        <v>0</v>
      </c>
    </row>
    <row r="22" spans="1:57" ht="30" x14ac:dyDescent="0.25">
      <c r="A22" s="401">
        <v>19</v>
      </c>
      <c r="B22" s="427" t="str">
        <f>ACUMULADO!B22</f>
        <v xml:space="preserve">FAMILIAS DE ADOLESCENTES QUE RECIBEN SESIONES EDUCATIVAS Y DEMOSTRATIVAS PARA PROMOVER PRÁCTICAS SALUDABLES EN SALUD SEXUAL INTEGRAL </v>
      </c>
      <c r="C22" s="428" t="s">
        <v>145</v>
      </c>
      <c r="D22" s="429"/>
      <c r="E22" s="429"/>
      <c r="F22" s="429"/>
      <c r="G22" s="429"/>
      <c r="H22" s="429"/>
      <c r="I22" s="429"/>
      <c r="J22" s="429"/>
      <c r="K22" s="429"/>
      <c r="L22" s="429"/>
      <c r="M22" s="429"/>
      <c r="N22" s="429"/>
      <c r="O22" s="429"/>
      <c r="P22" s="429"/>
      <c r="Q22" s="429"/>
      <c r="R22" s="429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29"/>
      <c r="AM22" s="429"/>
      <c r="AN22" s="429"/>
      <c r="AO22" s="429"/>
      <c r="AP22" s="429"/>
      <c r="AQ22" s="429"/>
      <c r="AR22" s="429"/>
      <c r="AS22" s="429"/>
      <c r="AT22" s="429"/>
      <c r="AV22" s="37">
        <f t="shared" si="1"/>
        <v>0</v>
      </c>
      <c r="AW22" s="37">
        <f t="shared" si="2"/>
        <v>0</v>
      </c>
      <c r="AX22" s="37">
        <f t="shared" si="3"/>
        <v>0</v>
      </c>
      <c r="AY22" s="37">
        <f t="shared" si="4"/>
        <v>0</v>
      </c>
      <c r="AZ22" s="37">
        <f t="shared" si="5"/>
        <v>0</v>
      </c>
      <c r="BA22" s="37">
        <f t="shared" si="6"/>
        <v>0</v>
      </c>
      <c r="BB22" s="37">
        <f t="shared" si="7"/>
        <v>0</v>
      </c>
      <c r="BC22" s="38">
        <f t="shared" si="8"/>
        <v>0</v>
      </c>
      <c r="BD22" s="37">
        <f t="shared" si="9"/>
        <v>0</v>
      </c>
      <c r="BE22" s="54">
        <f t="shared" si="10"/>
        <v>0</v>
      </c>
    </row>
    <row r="23" spans="1:57" x14ac:dyDescent="0.25">
      <c r="A23" s="401">
        <v>20</v>
      </c>
      <c r="B23" s="427" t="str">
        <f>ACUMULADO!B23</f>
        <v xml:space="preserve">DOCENTES CAPACITADOS REALIZAN EDUCACIÓN SEXUAL INTEGRAL DESDE LA INSTITUCIÓN EDUCATIVA. </v>
      </c>
      <c r="C23" s="428" t="s">
        <v>145</v>
      </c>
      <c r="D23" s="429"/>
      <c r="E23" s="429"/>
      <c r="F23" s="429"/>
      <c r="G23" s="429"/>
      <c r="H23" s="429"/>
      <c r="I23" s="429"/>
      <c r="J23" s="429"/>
      <c r="K23" s="429"/>
      <c r="L23" s="429"/>
      <c r="M23" s="429"/>
      <c r="N23" s="429"/>
      <c r="O23" s="429"/>
      <c r="P23" s="429"/>
      <c r="Q23" s="429"/>
      <c r="R23" s="429"/>
      <c r="S23" s="429"/>
      <c r="T23" s="429"/>
      <c r="U23" s="429"/>
      <c r="V23" s="429"/>
      <c r="W23" s="429"/>
      <c r="X23" s="429"/>
      <c r="Y23" s="429"/>
      <c r="Z23" s="429"/>
      <c r="AA23" s="429"/>
      <c r="AB23" s="429"/>
      <c r="AC23" s="429"/>
      <c r="AD23" s="429"/>
      <c r="AE23" s="429"/>
      <c r="AF23" s="429"/>
      <c r="AG23" s="429"/>
      <c r="AH23" s="429"/>
      <c r="AI23" s="429"/>
      <c r="AJ23" s="429"/>
      <c r="AK23" s="429"/>
      <c r="AL23" s="429"/>
      <c r="AM23" s="429"/>
      <c r="AN23" s="429"/>
      <c r="AO23" s="429"/>
      <c r="AP23" s="429"/>
      <c r="AQ23" s="429"/>
      <c r="AR23" s="429"/>
      <c r="AS23" s="429"/>
      <c r="AT23" s="429"/>
      <c r="AV23" s="37">
        <f t="shared" si="1"/>
        <v>0</v>
      </c>
      <c r="AW23" s="37">
        <f t="shared" si="2"/>
        <v>0</v>
      </c>
      <c r="AX23" s="37">
        <f t="shared" si="3"/>
        <v>0</v>
      </c>
      <c r="AY23" s="37">
        <f t="shared" si="4"/>
        <v>0</v>
      </c>
      <c r="AZ23" s="37">
        <f t="shared" si="5"/>
        <v>0</v>
      </c>
      <c r="BA23" s="37">
        <f t="shared" si="6"/>
        <v>0</v>
      </c>
      <c r="BB23" s="37">
        <f t="shared" si="7"/>
        <v>0</v>
      </c>
      <c r="BC23" s="38">
        <f t="shared" si="8"/>
        <v>0</v>
      </c>
      <c r="BD23" s="37">
        <f t="shared" si="9"/>
        <v>0</v>
      </c>
      <c r="BE23" s="54">
        <f t="shared" si="10"/>
        <v>0</v>
      </c>
    </row>
    <row r="24" spans="1:57" ht="30" x14ac:dyDescent="0.25">
      <c r="A24" s="401">
        <v>21</v>
      </c>
      <c r="B24" s="427" t="str">
        <f>ACUMULADO!B24</f>
        <v>FUNCIONARIOS MUNICIPALES CAPACITADOS GESTIONAN ESPACIOS EDUCATIVOS PARA PROMOVER LA SALUD SEXUAL Y REPRODUCTIVA.</v>
      </c>
      <c r="C24" s="428" t="s">
        <v>145</v>
      </c>
      <c r="D24" s="429"/>
      <c r="E24" s="429"/>
      <c r="F24" s="429"/>
      <c r="G24" s="429"/>
      <c r="H24" s="429"/>
      <c r="I24" s="429"/>
      <c r="J24" s="429"/>
      <c r="K24" s="429"/>
      <c r="L24" s="429"/>
      <c r="M24" s="429"/>
      <c r="N24" s="429"/>
      <c r="O24" s="429"/>
      <c r="P24" s="429"/>
      <c r="Q24" s="429"/>
      <c r="R24" s="429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  <c r="AO24" s="429"/>
      <c r="AP24" s="429"/>
      <c r="AQ24" s="429"/>
      <c r="AR24" s="429"/>
      <c r="AS24" s="429"/>
      <c r="AT24" s="429"/>
      <c r="AV24" s="37">
        <f t="shared" si="1"/>
        <v>0</v>
      </c>
      <c r="AW24" s="37">
        <f t="shared" si="2"/>
        <v>0</v>
      </c>
      <c r="AX24" s="37">
        <f t="shared" si="3"/>
        <v>0</v>
      </c>
      <c r="AY24" s="37">
        <f t="shared" si="4"/>
        <v>0</v>
      </c>
      <c r="AZ24" s="37">
        <f t="shared" si="5"/>
        <v>0</v>
      </c>
      <c r="BA24" s="37">
        <f t="shared" si="6"/>
        <v>0</v>
      </c>
      <c r="BB24" s="37">
        <f t="shared" si="7"/>
        <v>0</v>
      </c>
      <c r="BC24" s="38">
        <f t="shared" si="8"/>
        <v>0</v>
      </c>
      <c r="BD24" s="37">
        <f t="shared" si="9"/>
        <v>0</v>
      </c>
      <c r="BE24" s="54">
        <f t="shared" si="10"/>
        <v>0</v>
      </c>
    </row>
    <row r="25" spans="1:57" ht="30" x14ac:dyDescent="0.25">
      <c r="A25" s="401">
        <v>22</v>
      </c>
      <c r="B25" s="427" t="str">
        <f>ACUMULADO!B25</f>
        <v>FAMILIAS CON NIÑO(AS) MENORES DE 12 MESES Y GESTANTES RECIBEN ACOMPAÑAMIENTO A TRAVÉS DE SESIONES DEMOSTRATIVAS EN PREPARACIÓN DE ALIMENTOS</v>
      </c>
      <c r="C25" s="428" t="s">
        <v>145</v>
      </c>
      <c r="D25" s="429"/>
      <c r="E25" s="429"/>
      <c r="F25" s="429"/>
      <c r="G25" s="429"/>
      <c r="H25" s="429"/>
      <c r="I25" s="429"/>
      <c r="J25" s="429"/>
      <c r="K25" s="429"/>
      <c r="L25" s="429"/>
      <c r="M25" s="429"/>
      <c r="N25" s="429"/>
      <c r="O25" s="429"/>
      <c r="P25" s="429"/>
      <c r="Q25" s="429"/>
      <c r="R25" s="429"/>
      <c r="S25" s="429"/>
      <c r="T25" s="429"/>
      <c r="U25" s="429"/>
      <c r="V25" s="429"/>
      <c r="W25" s="429"/>
      <c r="X25" s="429"/>
      <c r="Y25" s="429"/>
      <c r="Z25" s="429"/>
      <c r="AA25" s="429"/>
      <c r="AB25" s="429"/>
      <c r="AC25" s="429"/>
      <c r="AD25" s="429"/>
      <c r="AE25" s="429"/>
      <c r="AF25" s="429"/>
      <c r="AG25" s="429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V25" s="37">
        <f t="shared" si="1"/>
        <v>0</v>
      </c>
      <c r="AW25" s="37">
        <f t="shared" si="2"/>
        <v>0</v>
      </c>
      <c r="AX25" s="37">
        <f t="shared" si="3"/>
        <v>0</v>
      </c>
      <c r="AY25" s="37">
        <f t="shared" si="4"/>
        <v>0</v>
      </c>
      <c r="AZ25" s="37">
        <f t="shared" si="5"/>
        <v>0</v>
      </c>
      <c r="BA25" s="37">
        <f t="shared" si="6"/>
        <v>0</v>
      </c>
      <c r="BB25" s="37">
        <f t="shared" si="7"/>
        <v>0</v>
      </c>
      <c r="BC25" s="38">
        <f t="shared" si="8"/>
        <v>0</v>
      </c>
      <c r="BD25" s="37">
        <f t="shared" si="9"/>
        <v>0</v>
      </c>
      <c r="BE25" s="54">
        <f t="shared" si="10"/>
        <v>0</v>
      </c>
    </row>
    <row r="26" spans="1:57" x14ac:dyDescent="0.25">
      <c r="A26" s="401">
        <v>23</v>
      </c>
      <c r="B26" s="427" t="str">
        <f>ACUMULADO!B26</f>
        <v xml:space="preserve">FAMILIAS CON NIÑOS MENORES DE 12 MESES RECIBEN ACOMPAÑAMIENTO A  TRAVÉS DE LA CONSEJERIA </v>
      </c>
      <c r="C26" s="428" t="s">
        <v>145</v>
      </c>
      <c r="D26" s="429"/>
      <c r="E26" s="429"/>
      <c r="F26" s="429"/>
      <c r="G26" s="429"/>
      <c r="H26" s="429"/>
      <c r="I26" s="429"/>
      <c r="J26" s="429"/>
      <c r="K26" s="429"/>
      <c r="L26" s="429"/>
      <c r="M26" s="429"/>
      <c r="N26" s="429"/>
      <c r="O26" s="429"/>
      <c r="P26" s="429"/>
      <c r="Q26" s="429"/>
      <c r="R26" s="429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V26" s="37">
        <f t="shared" si="1"/>
        <v>0</v>
      </c>
      <c r="AW26" s="37">
        <f t="shared" si="2"/>
        <v>0</v>
      </c>
      <c r="AX26" s="37">
        <f t="shared" si="3"/>
        <v>0</v>
      </c>
      <c r="AY26" s="37">
        <f t="shared" si="4"/>
        <v>0</v>
      </c>
      <c r="AZ26" s="37">
        <f t="shared" si="5"/>
        <v>0</v>
      </c>
      <c r="BA26" s="37">
        <f t="shared" si="6"/>
        <v>0</v>
      </c>
      <c r="BB26" s="37">
        <f t="shared" si="7"/>
        <v>0</v>
      </c>
      <c r="BC26" s="38">
        <f t="shared" si="8"/>
        <v>0</v>
      </c>
      <c r="BD26" s="37">
        <f t="shared" si="9"/>
        <v>0</v>
      </c>
      <c r="BE26" s="54">
        <f t="shared" si="10"/>
        <v>0</v>
      </c>
    </row>
    <row r="27" spans="1:57" ht="30" x14ac:dyDescent="0.25">
      <c r="A27" s="401">
        <v>24</v>
      </c>
      <c r="B27" s="427" t="str">
        <f>ACUMULADO!B27</f>
        <v xml:space="preserve">FAMILIAS CON NIÑOS (AS) MENORES DE 12 MESES Y GESTANTES RECIBEN ACOMPAÑAMIENTO A TRAVÉS DE GRUPOS DE APOYO COMUNAL </v>
      </c>
      <c r="C27" s="428" t="s">
        <v>145</v>
      </c>
      <c r="D27" s="429"/>
      <c r="E27" s="429"/>
      <c r="F27" s="429"/>
      <c r="G27" s="429"/>
      <c r="H27" s="429"/>
      <c r="I27" s="429"/>
      <c r="J27" s="429"/>
      <c r="K27" s="429"/>
      <c r="L27" s="429"/>
      <c r="M27" s="429"/>
      <c r="N27" s="429"/>
      <c r="O27" s="429"/>
      <c r="P27" s="429"/>
      <c r="Q27" s="429"/>
      <c r="R27" s="42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429"/>
      <c r="AF27" s="429"/>
      <c r="AG27" s="429"/>
      <c r="AH27" s="429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429"/>
      <c r="AV27" s="37">
        <f t="shared" si="1"/>
        <v>0</v>
      </c>
      <c r="AW27" s="37">
        <f t="shared" si="2"/>
        <v>0</v>
      </c>
      <c r="AX27" s="37">
        <f t="shared" si="3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7">
        <f t="shared" si="7"/>
        <v>0</v>
      </c>
      <c r="BC27" s="38">
        <f t="shared" si="8"/>
        <v>0</v>
      </c>
      <c r="BD27" s="37">
        <f t="shared" si="9"/>
        <v>0</v>
      </c>
      <c r="BE27" s="54">
        <f t="shared" si="10"/>
        <v>0</v>
      </c>
    </row>
    <row r="28" spans="1:57" ht="45" x14ac:dyDescent="0.25">
      <c r="A28" s="401">
        <v>25</v>
      </c>
      <c r="B28" s="427" t="str">
        <f>ACUMULADO!B28</f>
        <v>COMITÉS MULTISECTORIALES CAPACITADOS PARA LA PROMOCIÓN DEL CUIDADO INFANTIL, LACTANCIA  MATERNA EXCLUSIVA Y LA ADECUADA ALIMENTACIÓN Y PROTECCIÓN DEL MENOR DE 36 MESES EN SU DISTRITO.</v>
      </c>
      <c r="C28" s="428" t="s">
        <v>145</v>
      </c>
      <c r="D28" s="429"/>
      <c r="E28" s="429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  <c r="AO28" s="429"/>
      <c r="AP28" s="429"/>
      <c r="AQ28" s="429"/>
      <c r="AR28" s="429"/>
      <c r="AS28" s="429"/>
      <c r="AT28" s="429"/>
      <c r="AV28" s="37">
        <f t="shared" si="1"/>
        <v>0</v>
      </c>
      <c r="AW28" s="37">
        <f t="shared" si="2"/>
        <v>0</v>
      </c>
      <c r="AX28" s="37">
        <f t="shared" si="3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7">
        <f t="shared" si="7"/>
        <v>0</v>
      </c>
      <c r="BC28" s="38">
        <f t="shared" si="8"/>
        <v>0</v>
      </c>
      <c r="BD28" s="37">
        <f t="shared" si="9"/>
        <v>0</v>
      </c>
      <c r="BE28" s="54">
        <f t="shared" si="10"/>
        <v>0</v>
      </c>
    </row>
    <row r="29" spans="1:57" ht="30" x14ac:dyDescent="0.25">
      <c r="A29" s="401">
        <v>26</v>
      </c>
      <c r="B29" s="427" t="str">
        <f>ACUMULADO!B29</f>
        <v>ACTORES SOCIALES CAPACITADOS PARA LA PROMOCIÓN DEL CUIDADO INFANTIL, LACTANCIA MATERNA EXCLUSIVA Y LA ADECUADA ALIMENTACIÓN Y PROTECCIÓN DEL MENOR DE 36 MESES DEL DISTRITO</v>
      </c>
      <c r="C29" s="428" t="s">
        <v>145</v>
      </c>
      <c r="D29" s="429"/>
      <c r="E29" s="429"/>
      <c r="F29" s="429"/>
      <c r="G29" s="429"/>
      <c r="H29" s="429"/>
      <c r="I29" s="429"/>
      <c r="J29" s="429"/>
      <c r="K29" s="429"/>
      <c r="L29" s="429"/>
      <c r="M29" s="429"/>
      <c r="N29" s="429"/>
      <c r="O29" s="429"/>
      <c r="P29" s="429"/>
      <c r="Q29" s="429"/>
      <c r="R29" s="429"/>
      <c r="S29" s="429"/>
      <c r="T29" s="429"/>
      <c r="U29" s="429"/>
      <c r="V29" s="429"/>
      <c r="W29" s="429"/>
      <c r="X29" s="429"/>
      <c r="Y29" s="429"/>
      <c r="Z29" s="429"/>
      <c r="AA29" s="429"/>
      <c r="AB29" s="429"/>
      <c r="AC29" s="429"/>
      <c r="AD29" s="429"/>
      <c r="AE29" s="429"/>
      <c r="AF29" s="429"/>
      <c r="AG29" s="429"/>
      <c r="AH29" s="429"/>
      <c r="AI29" s="429"/>
      <c r="AJ29" s="429"/>
      <c r="AK29" s="429"/>
      <c r="AL29" s="429"/>
      <c r="AM29" s="429"/>
      <c r="AN29" s="429"/>
      <c r="AO29" s="429"/>
      <c r="AP29" s="429"/>
      <c r="AQ29" s="429"/>
      <c r="AR29" s="429"/>
      <c r="AS29" s="429"/>
      <c r="AT29" s="429"/>
      <c r="AV29" s="37">
        <f t="shared" si="1"/>
        <v>0</v>
      </c>
      <c r="AW29" s="37">
        <f t="shared" si="2"/>
        <v>0</v>
      </c>
      <c r="AX29" s="37">
        <f t="shared" si="3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7">
        <f t="shared" si="7"/>
        <v>0</v>
      </c>
      <c r="BC29" s="38">
        <f t="shared" si="8"/>
        <v>0</v>
      </c>
      <c r="BD29" s="37">
        <f t="shared" si="9"/>
        <v>0</v>
      </c>
      <c r="BE29" s="54">
        <f t="shared" si="10"/>
        <v>0</v>
      </c>
    </row>
    <row r="30" spans="1:57" ht="45" x14ac:dyDescent="0.25">
      <c r="A30" s="401">
        <v>27</v>
      </c>
      <c r="B30" s="427" t="str">
        <f>ACUMULADO!B30</f>
        <v>PROMOTORES EDUCATIVOS CAPACITADOS PARA LA PROMOCIÓN DEL CUIDADO INFANTIL, LACTANCIA MATERNA EXCLUSIVA Y LA ADECUADA ALIMENTACIÓN Y PROTECCIÓN DEL MENOR DE 36 MESES A FAMILIAS DEL PRONOEI</v>
      </c>
      <c r="C30" s="428" t="s">
        <v>145</v>
      </c>
      <c r="D30" s="429"/>
      <c r="E30" s="429"/>
      <c r="F30" s="429"/>
      <c r="G30" s="429"/>
      <c r="H30" s="429"/>
      <c r="I30" s="429"/>
      <c r="J30" s="429"/>
      <c r="K30" s="429"/>
      <c r="L30" s="429"/>
      <c r="M30" s="429"/>
      <c r="N30" s="429"/>
      <c r="O30" s="429"/>
      <c r="P30" s="429"/>
      <c r="Q30" s="429"/>
      <c r="R30" s="429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29"/>
      <c r="AM30" s="429"/>
      <c r="AN30" s="429"/>
      <c r="AO30" s="429"/>
      <c r="AP30" s="429"/>
      <c r="AQ30" s="429"/>
      <c r="AR30" s="429"/>
      <c r="AS30" s="429"/>
      <c r="AT30" s="429"/>
      <c r="AV30" s="37">
        <f t="shared" si="1"/>
        <v>0</v>
      </c>
      <c r="AW30" s="37">
        <f t="shared" si="2"/>
        <v>0</v>
      </c>
      <c r="AX30" s="37">
        <f t="shared" si="3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7">
        <f t="shared" si="7"/>
        <v>0</v>
      </c>
      <c r="BC30" s="38">
        <f t="shared" si="8"/>
        <v>0</v>
      </c>
      <c r="BD30" s="37">
        <f t="shared" si="9"/>
        <v>0</v>
      </c>
      <c r="BE30" s="54">
        <f t="shared" si="10"/>
        <v>0</v>
      </c>
    </row>
    <row r="31" spans="1:57" ht="30" x14ac:dyDescent="0.25">
      <c r="A31" s="401">
        <v>28</v>
      </c>
      <c r="B31" s="427" t="str">
        <f>ACUMULADO!B31</f>
        <v>FAMILIAS QUE RECIBEN CONSEJERÍA A TRAVÉS DE LA VISITA DOMICILIARIA PARA PROMOVER PRÁCTICAS Y ENTORNOS SALUDABLES PARA CONTRIBUIR A LA DISMINUCIÓN DE LA TUBERCULOSIS, VIH/SIDA</v>
      </c>
      <c r="C31" s="428" t="s">
        <v>145</v>
      </c>
      <c r="D31" s="465"/>
      <c r="E31" s="465"/>
      <c r="F31" s="465"/>
      <c r="G31" s="465"/>
      <c r="H31" s="465"/>
      <c r="I31" s="465"/>
      <c r="J31" s="465"/>
      <c r="K31" s="465"/>
      <c r="L31" s="465"/>
      <c r="M31" s="465"/>
      <c r="N31" s="465"/>
      <c r="O31" s="465"/>
      <c r="P31" s="465"/>
      <c r="Q31" s="465"/>
      <c r="R31" s="465"/>
      <c r="S31" s="465"/>
      <c r="T31" s="465"/>
      <c r="U31" s="465"/>
      <c r="V31" s="465"/>
      <c r="W31" s="465"/>
      <c r="X31" s="465"/>
      <c r="Y31" s="465"/>
      <c r="Z31" s="465"/>
      <c r="AA31" s="465"/>
      <c r="AB31" s="465"/>
      <c r="AC31" s="465"/>
      <c r="AD31" s="465"/>
      <c r="AE31" s="465"/>
      <c r="AF31" s="465"/>
      <c r="AG31" s="465"/>
      <c r="AH31" s="465"/>
      <c r="AI31" s="465"/>
      <c r="AJ31" s="465"/>
      <c r="AK31" s="465"/>
      <c r="AL31" s="465"/>
      <c r="AM31" s="465"/>
      <c r="AN31" s="465"/>
      <c r="AO31" s="465"/>
      <c r="AP31" s="465"/>
      <c r="AQ31" s="465"/>
      <c r="AR31" s="465"/>
      <c r="AS31" s="465"/>
      <c r="AT31" s="465"/>
      <c r="AV31" s="37">
        <f t="shared" si="1"/>
        <v>0</v>
      </c>
      <c r="AW31" s="37">
        <f t="shared" si="2"/>
        <v>0</v>
      </c>
      <c r="AX31" s="37">
        <f t="shared" si="3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7">
        <f t="shared" si="7"/>
        <v>0</v>
      </c>
      <c r="BC31" s="38">
        <f t="shared" si="8"/>
        <v>0</v>
      </c>
      <c r="BD31" s="37">
        <f t="shared" si="9"/>
        <v>0</v>
      </c>
      <c r="BE31" s="54">
        <f t="shared" si="10"/>
        <v>0</v>
      </c>
    </row>
    <row r="32" spans="1:57" ht="30" x14ac:dyDescent="0.25">
      <c r="A32" s="401">
        <v>29</v>
      </c>
      <c r="B32" s="427" t="str">
        <f>ACUMULADO!B32</f>
        <v>FAMILIAS QUE RECIBEN SESIÓN EDUCATIVA Y DEMOSTRATIVA PARA PROMOVER PRÁCTICAS Y GENERAR ENTORNOS SALUDABLES PARA CONTRIBUIR A LA DISMINUCIÓN DE LA TUBERCULOSIS , VIH/SIDA</v>
      </c>
      <c r="C32" s="428" t="s">
        <v>145</v>
      </c>
      <c r="D32" s="465"/>
      <c r="E32" s="465"/>
      <c r="F32" s="465"/>
      <c r="G32" s="465"/>
      <c r="H32" s="465"/>
      <c r="I32" s="465"/>
      <c r="J32" s="465"/>
      <c r="K32" s="465"/>
      <c r="L32" s="465"/>
      <c r="M32" s="465"/>
      <c r="N32" s="465"/>
      <c r="O32" s="465"/>
      <c r="P32" s="465"/>
      <c r="Q32" s="465"/>
      <c r="R32" s="465"/>
      <c r="S32" s="465"/>
      <c r="T32" s="465"/>
      <c r="U32" s="465"/>
      <c r="V32" s="465"/>
      <c r="W32" s="465"/>
      <c r="X32" s="465"/>
      <c r="Y32" s="465"/>
      <c r="Z32" s="465"/>
      <c r="AA32" s="465"/>
      <c r="AB32" s="465"/>
      <c r="AC32" s="465"/>
      <c r="AD32" s="465"/>
      <c r="AE32" s="465"/>
      <c r="AF32" s="465"/>
      <c r="AG32" s="465"/>
      <c r="AH32" s="465"/>
      <c r="AI32" s="465"/>
      <c r="AJ32" s="465"/>
      <c r="AK32" s="465"/>
      <c r="AL32" s="465"/>
      <c r="AM32" s="465"/>
      <c r="AN32" s="465"/>
      <c r="AO32" s="465"/>
      <c r="AP32" s="465"/>
      <c r="AQ32" s="465"/>
      <c r="AR32" s="465"/>
      <c r="AS32" s="465"/>
      <c r="AT32" s="465"/>
      <c r="AV32" s="37">
        <f t="shared" ref="AV32:AV51" si="11">SUM(D32)</f>
        <v>0</v>
      </c>
      <c r="AW32" s="37">
        <f t="shared" ref="AW32:AW51" si="12">+SUM(G32:P32)</f>
        <v>0</v>
      </c>
      <c r="AX32" s="37">
        <f t="shared" ref="AX32:AX51" si="13">+SUM(Q32:S32)</f>
        <v>0</v>
      </c>
      <c r="AY32" s="37">
        <f t="shared" ref="AY32:AY51" si="14">+SUM(T32:W32)</f>
        <v>0</v>
      </c>
      <c r="AZ32" s="37">
        <f t="shared" ref="AZ32:AZ51" si="15">+SUM(X32:AC32)</f>
        <v>0</v>
      </c>
      <c r="BA32" s="37">
        <f t="shared" ref="BA32:BA51" si="16">+SUM(AD32:AH32)</f>
        <v>0</v>
      </c>
      <c r="BB32" s="37">
        <f t="shared" ref="BB32:BB51" si="17">+SUM(AJ32:AL32)</f>
        <v>0</v>
      </c>
      <c r="BC32" s="38">
        <f t="shared" ref="BC32:BC51" si="18">+SUM(AM32:AP32)</f>
        <v>0</v>
      </c>
      <c r="BD32" s="37">
        <f t="shared" ref="BD32:BD51" si="19">+SUM(AQ32:AT32)</f>
        <v>0</v>
      </c>
      <c r="BE32" s="54">
        <f t="shared" ref="BE32:BE51" si="20">SUM(AV32:BD32)</f>
        <v>0</v>
      </c>
    </row>
    <row r="33" spans="1:57" ht="30" x14ac:dyDescent="0.25">
      <c r="A33" s="401">
        <v>30</v>
      </c>
      <c r="B33" s="427" t="str">
        <f>ACUMULADO!B33</f>
        <v>DOCENTES CAPACITADOS DESARROLLAN ACCIONES PARA LA PROMOCIÓN DE PRÁCTICAS SALUDABLES Y LA PREVENCIÓN DE LA TUBERCULOSIS,  VIH/SIDA</v>
      </c>
      <c r="C33" s="428" t="s">
        <v>145</v>
      </c>
      <c r="D33" s="465"/>
      <c r="E33" s="465"/>
      <c r="F33" s="465"/>
      <c r="G33" s="465"/>
      <c r="H33" s="465"/>
      <c r="I33" s="465"/>
      <c r="J33" s="465"/>
      <c r="K33" s="465"/>
      <c r="L33" s="465"/>
      <c r="M33" s="465"/>
      <c r="N33" s="465"/>
      <c r="O33" s="465"/>
      <c r="P33" s="465"/>
      <c r="Q33" s="465"/>
      <c r="R33" s="465"/>
      <c r="S33" s="465"/>
      <c r="T33" s="465"/>
      <c r="U33" s="465"/>
      <c r="V33" s="465"/>
      <c r="W33" s="465"/>
      <c r="X33" s="465"/>
      <c r="Y33" s="465"/>
      <c r="Z33" s="465"/>
      <c r="AA33" s="465"/>
      <c r="AB33" s="465"/>
      <c r="AC33" s="465"/>
      <c r="AD33" s="465"/>
      <c r="AE33" s="465"/>
      <c r="AF33" s="465"/>
      <c r="AG33" s="465"/>
      <c r="AH33" s="465"/>
      <c r="AI33" s="465"/>
      <c r="AJ33" s="465"/>
      <c r="AK33" s="465"/>
      <c r="AL33" s="465"/>
      <c r="AM33" s="465"/>
      <c r="AN33" s="465"/>
      <c r="AO33" s="465"/>
      <c r="AP33" s="465"/>
      <c r="AQ33" s="465"/>
      <c r="AR33" s="465"/>
      <c r="AS33" s="465"/>
      <c r="AT33" s="465"/>
      <c r="AV33" s="37">
        <f t="shared" si="11"/>
        <v>0</v>
      </c>
      <c r="AW33" s="37">
        <f t="shared" si="12"/>
        <v>0</v>
      </c>
      <c r="AX33" s="37">
        <f t="shared" si="13"/>
        <v>0</v>
      </c>
      <c r="AY33" s="37">
        <f t="shared" si="14"/>
        <v>0</v>
      </c>
      <c r="AZ33" s="37">
        <f t="shared" si="15"/>
        <v>0</v>
      </c>
      <c r="BA33" s="37">
        <f t="shared" si="16"/>
        <v>0</v>
      </c>
      <c r="BB33" s="37">
        <f t="shared" si="17"/>
        <v>0</v>
      </c>
      <c r="BC33" s="38">
        <f t="shared" si="18"/>
        <v>0</v>
      </c>
      <c r="BD33" s="37">
        <f t="shared" si="19"/>
        <v>0</v>
      </c>
      <c r="BE33" s="54">
        <f t="shared" si="20"/>
        <v>0</v>
      </c>
    </row>
    <row r="34" spans="1:57" ht="30" x14ac:dyDescent="0.25">
      <c r="A34" s="401">
        <v>31</v>
      </c>
      <c r="B34" s="427" t="str">
        <f>ACUMULADO!B34</f>
        <v>COMUNIDADES CON LIDERES CAPACITADOS DESARROLLAN VIGILANCIA COMUNITARIA EN FAVOR DE ENTORNOS Y PRÁCTICAS SALUDABLES Y LA PREVENCIÓN DE LA TUBERCULOSIS, VIH/SIDA</v>
      </c>
      <c r="C34" s="428" t="s">
        <v>145</v>
      </c>
      <c r="D34" s="465"/>
      <c r="E34" s="465"/>
      <c r="F34" s="465"/>
      <c r="G34" s="465"/>
      <c r="H34" s="465"/>
      <c r="I34" s="465"/>
      <c r="J34" s="465"/>
      <c r="K34" s="465"/>
      <c r="L34" s="465"/>
      <c r="M34" s="465"/>
      <c r="N34" s="465"/>
      <c r="O34" s="465"/>
      <c r="P34" s="465"/>
      <c r="Q34" s="465"/>
      <c r="R34" s="465"/>
      <c r="S34" s="465"/>
      <c r="T34" s="465"/>
      <c r="U34" s="465"/>
      <c r="V34" s="465"/>
      <c r="W34" s="465"/>
      <c r="X34" s="465"/>
      <c r="Y34" s="465"/>
      <c r="Z34" s="465"/>
      <c r="AA34" s="465"/>
      <c r="AB34" s="465"/>
      <c r="AC34" s="465"/>
      <c r="AD34" s="465"/>
      <c r="AE34" s="465"/>
      <c r="AF34" s="465"/>
      <c r="AG34" s="465"/>
      <c r="AH34" s="465"/>
      <c r="AI34" s="465"/>
      <c r="AJ34" s="465"/>
      <c r="AK34" s="465"/>
      <c r="AL34" s="465"/>
      <c r="AM34" s="465"/>
      <c r="AN34" s="465"/>
      <c r="AO34" s="465"/>
      <c r="AP34" s="465"/>
      <c r="AQ34" s="465"/>
      <c r="AR34" s="465"/>
      <c r="AS34" s="465"/>
      <c r="AT34" s="465"/>
      <c r="AV34" s="37">
        <f t="shared" si="11"/>
        <v>0</v>
      </c>
      <c r="AW34" s="37">
        <f t="shared" si="12"/>
        <v>0</v>
      </c>
      <c r="AX34" s="37">
        <f t="shared" si="13"/>
        <v>0</v>
      </c>
      <c r="AY34" s="37">
        <f t="shared" si="14"/>
        <v>0</v>
      </c>
      <c r="AZ34" s="37">
        <f t="shared" si="15"/>
        <v>0</v>
      </c>
      <c r="BA34" s="37">
        <f t="shared" si="16"/>
        <v>0</v>
      </c>
      <c r="BB34" s="37">
        <f t="shared" si="17"/>
        <v>0</v>
      </c>
      <c r="BC34" s="38">
        <f t="shared" si="18"/>
        <v>0</v>
      </c>
      <c r="BD34" s="37">
        <f t="shared" si="19"/>
        <v>0</v>
      </c>
      <c r="BE34" s="54">
        <f t="shared" si="20"/>
        <v>0</v>
      </c>
    </row>
    <row r="35" spans="1:57" ht="30" x14ac:dyDescent="0.25">
      <c r="A35" s="401">
        <v>32</v>
      </c>
      <c r="B35" s="427" t="str">
        <f>ACUMULADO!B35</f>
        <v>MUNICIPIOS QUE IMPLEMENTAN ACCIONES PARA MEJORAR O MITIGAR LAS CONDICIONES QUE GENERAN RIESGO PARA ENFERMAR DE TUBERCULOSIS Y VIH/SIDA SEGÚN DISTRITOS/ PROVINCIAS PRIORIZADOS.</v>
      </c>
      <c r="C35" s="428" t="s">
        <v>145</v>
      </c>
      <c r="D35" s="465"/>
      <c r="E35" s="465"/>
      <c r="F35" s="465"/>
      <c r="G35" s="465"/>
      <c r="H35" s="465"/>
      <c r="I35" s="465"/>
      <c r="J35" s="465"/>
      <c r="K35" s="465"/>
      <c r="L35" s="465"/>
      <c r="M35" s="465"/>
      <c r="N35" s="465"/>
      <c r="O35" s="465"/>
      <c r="P35" s="465"/>
      <c r="Q35" s="465"/>
      <c r="R35" s="465"/>
      <c r="S35" s="465"/>
      <c r="T35" s="465"/>
      <c r="U35" s="465"/>
      <c r="V35" s="465"/>
      <c r="W35" s="465"/>
      <c r="X35" s="465"/>
      <c r="Y35" s="465"/>
      <c r="Z35" s="465"/>
      <c r="AA35" s="465"/>
      <c r="AB35" s="465"/>
      <c r="AC35" s="465"/>
      <c r="AD35" s="465"/>
      <c r="AE35" s="465"/>
      <c r="AF35" s="465"/>
      <c r="AG35" s="465"/>
      <c r="AH35" s="465"/>
      <c r="AI35" s="465"/>
      <c r="AJ35" s="465"/>
      <c r="AK35" s="465"/>
      <c r="AL35" s="465"/>
      <c r="AM35" s="465"/>
      <c r="AN35" s="465"/>
      <c r="AO35" s="465"/>
      <c r="AP35" s="465"/>
      <c r="AQ35" s="465"/>
      <c r="AR35" s="465"/>
      <c r="AS35" s="465"/>
      <c r="AT35" s="465"/>
      <c r="AV35" s="37">
        <f t="shared" si="11"/>
        <v>0</v>
      </c>
      <c r="AW35" s="37">
        <f t="shared" si="12"/>
        <v>0</v>
      </c>
      <c r="AX35" s="37">
        <f t="shared" si="13"/>
        <v>0</v>
      </c>
      <c r="AY35" s="37">
        <f t="shared" si="14"/>
        <v>0</v>
      </c>
      <c r="AZ35" s="37">
        <f t="shared" si="15"/>
        <v>0</v>
      </c>
      <c r="BA35" s="37">
        <f t="shared" si="16"/>
        <v>0</v>
      </c>
      <c r="BB35" s="37">
        <f t="shared" si="17"/>
        <v>0</v>
      </c>
      <c r="BC35" s="38">
        <f t="shared" si="18"/>
        <v>0</v>
      </c>
      <c r="BD35" s="37">
        <f t="shared" si="19"/>
        <v>0</v>
      </c>
      <c r="BE35" s="54">
        <f t="shared" si="20"/>
        <v>0</v>
      </c>
    </row>
    <row r="36" spans="1:57" ht="30" x14ac:dyDescent="0.25">
      <c r="A36" s="401">
        <v>33</v>
      </c>
      <c r="B36" s="427" t="str">
        <f>ACUMULADO!B36</f>
        <v xml:space="preserve">FAMILIAS QUE RECIBEN SESIONES DEMOSTRATIVAS PARA LA PREVENCION Y CONTROL DE ENFERMEDADES METAXENICAS </v>
      </c>
      <c r="C36" s="428" t="s">
        <v>145</v>
      </c>
      <c r="D36" s="465"/>
      <c r="E36" s="465"/>
      <c r="F36" s="465"/>
      <c r="G36" s="465"/>
      <c r="H36" s="465"/>
      <c r="I36" s="465"/>
      <c r="J36" s="465"/>
      <c r="K36" s="465"/>
      <c r="L36" s="465"/>
      <c r="M36" s="465"/>
      <c r="N36" s="465"/>
      <c r="O36" s="465"/>
      <c r="P36" s="465"/>
      <c r="Q36" s="465"/>
      <c r="R36" s="465"/>
      <c r="S36" s="465"/>
      <c r="T36" s="465"/>
      <c r="U36" s="465"/>
      <c r="V36" s="465"/>
      <c r="W36" s="465"/>
      <c r="X36" s="465"/>
      <c r="Y36" s="465"/>
      <c r="Z36" s="465"/>
      <c r="AA36" s="465"/>
      <c r="AB36" s="465"/>
      <c r="AC36" s="465"/>
      <c r="AD36" s="465"/>
      <c r="AE36" s="465"/>
      <c r="AF36" s="465"/>
      <c r="AG36" s="465"/>
      <c r="AH36" s="465"/>
      <c r="AI36" s="465"/>
      <c r="AJ36" s="465"/>
      <c r="AK36" s="465"/>
      <c r="AL36" s="465"/>
      <c r="AM36" s="465"/>
      <c r="AN36" s="465"/>
      <c r="AO36" s="465"/>
      <c r="AP36" s="465"/>
      <c r="AQ36" s="465"/>
      <c r="AR36" s="465"/>
      <c r="AS36" s="465"/>
      <c r="AT36" s="465"/>
      <c r="AV36" s="37">
        <f t="shared" si="11"/>
        <v>0</v>
      </c>
      <c r="AW36" s="37">
        <f t="shared" si="12"/>
        <v>0</v>
      </c>
      <c r="AX36" s="37">
        <f t="shared" si="13"/>
        <v>0</v>
      </c>
      <c r="AY36" s="37">
        <f t="shared" si="14"/>
        <v>0</v>
      </c>
      <c r="AZ36" s="37">
        <f t="shared" si="15"/>
        <v>0</v>
      </c>
      <c r="BA36" s="37">
        <f t="shared" si="16"/>
        <v>0</v>
      </c>
      <c r="BB36" s="37">
        <f t="shared" si="17"/>
        <v>0</v>
      </c>
      <c r="BC36" s="38">
        <f t="shared" si="18"/>
        <v>0</v>
      </c>
      <c r="BD36" s="37">
        <f t="shared" si="19"/>
        <v>0</v>
      </c>
      <c r="BE36" s="54">
        <f t="shared" si="20"/>
        <v>0</v>
      </c>
    </row>
    <row r="37" spans="1:57" ht="30" x14ac:dyDescent="0.25">
      <c r="A37" s="401">
        <v>34</v>
      </c>
      <c r="B37" s="427" t="str">
        <f>ACUMULADO!B37</f>
        <v>FAMILIAS QUE RECIBEN SESIONES EDUCATIVAS  PARA LA PREVENCION Y CONTROL DE ENFERMEDADES  ZOONOTICAS.</v>
      </c>
      <c r="C37" s="428" t="s">
        <v>145</v>
      </c>
      <c r="D37" s="465"/>
      <c r="E37" s="465"/>
      <c r="F37" s="465"/>
      <c r="G37" s="465"/>
      <c r="H37" s="465"/>
      <c r="I37" s="465"/>
      <c r="J37" s="465"/>
      <c r="K37" s="465"/>
      <c r="L37" s="465"/>
      <c r="M37" s="465"/>
      <c r="N37" s="465"/>
      <c r="O37" s="465"/>
      <c r="P37" s="465"/>
      <c r="Q37" s="465"/>
      <c r="R37" s="465"/>
      <c r="S37" s="465"/>
      <c r="T37" s="465"/>
      <c r="U37" s="465"/>
      <c r="V37" s="465"/>
      <c r="W37" s="465"/>
      <c r="X37" s="465"/>
      <c r="Y37" s="465"/>
      <c r="Z37" s="465"/>
      <c r="AA37" s="465"/>
      <c r="AB37" s="465"/>
      <c r="AC37" s="465"/>
      <c r="AD37" s="465"/>
      <c r="AE37" s="465"/>
      <c r="AF37" s="465"/>
      <c r="AG37" s="465"/>
      <c r="AH37" s="465"/>
      <c r="AI37" s="465"/>
      <c r="AJ37" s="465"/>
      <c r="AK37" s="465"/>
      <c r="AL37" s="465"/>
      <c r="AM37" s="465"/>
      <c r="AN37" s="465"/>
      <c r="AO37" s="465"/>
      <c r="AP37" s="465"/>
      <c r="AQ37" s="465"/>
      <c r="AR37" s="465"/>
      <c r="AS37" s="465"/>
      <c r="AT37" s="465"/>
      <c r="AV37" s="37">
        <f t="shared" si="11"/>
        <v>0</v>
      </c>
      <c r="AW37" s="37">
        <f t="shared" si="12"/>
        <v>0</v>
      </c>
      <c r="AX37" s="37">
        <f t="shared" si="13"/>
        <v>0</v>
      </c>
      <c r="AY37" s="37">
        <f t="shared" si="14"/>
        <v>0</v>
      </c>
      <c r="AZ37" s="37">
        <f t="shared" si="15"/>
        <v>0</v>
      </c>
      <c r="BA37" s="37">
        <f t="shared" si="16"/>
        <v>0</v>
      </c>
      <c r="BB37" s="37">
        <f t="shared" si="17"/>
        <v>0</v>
      </c>
      <c r="BC37" s="38">
        <f t="shared" si="18"/>
        <v>0</v>
      </c>
      <c r="BD37" s="37">
        <f t="shared" si="19"/>
        <v>0</v>
      </c>
      <c r="BE37" s="54">
        <f t="shared" si="20"/>
        <v>0</v>
      </c>
    </row>
    <row r="38" spans="1:57" ht="30" x14ac:dyDescent="0.25">
      <c r="A38" s="401">
        <v>35</v>
      </c>
      <c r="B38" s="427" t="str">
        <f>ACUMULADO!B38</f>
        <v>COMUNIDADES PRIORIZADAS EN EL DISTRITO QUE  ESTAN IMPLEMENTANDO LA VIGILANCIA COMUNITARIA ASOCIADA A ENFERMEDADES METAXÉNICAS Y ZOONOTICAS.</v>
      </c>
      <c r="C38" s="428" t="s">
        <v>145</v>
      </c>
      <c r="D38" s="465"/>
      <c r="E38" s="465"/>
      <c r="F38" s="465"/>
      <c r="G38" s="465"/>
      <c r="H38" s="465"/>
      <c r="I38" s="465"/>
      <c r="J38" s="465"/>
      <c r="K38" s="465"/>
      <c r="L38" s="465"/>
      <c r="M38" s="465"/>
      <c r="N38" s="465"/>
      <c r="O38" s="465"/>
      <c r="P38" s="465"/>
      <c r="Q38" s="465"/>
      <c r="R38" s="465"/>
      <c r="S38" s="465"/>
      <c r="T38" s="465"/>
      <c r="U38" s="465"/>
      <c r="V38" s="465"/>
      <c r="W38" s="465"/>
      <c r="X38" s="465"/>
      <c r="Y38" s="465"/>
      <c r="Z38" s="465"/>
      <c r="AA38" s="465"/>
      <c r="AB38" s="465"/>
      <c r="AC38" s="465"/>
      <c r="AD38" s="465"/>
      <c r="AE38" s="465"/>
      <c r="AF38" s="465"/>
      <c r="AG38" s="465"/>
      <c r="AH38" s="465"/>
      <c r="AI38" s="465"/>
      <c r="AJ38" s="465"/>
      <c r="AK38" s="465"/>
      <c r="AL38" s="465"/>
      <c r="AM38" s="465"/>
      <c r="AN38" s="465"/>
      <c r="AO38" s="465"/>
      <c r="AP38" s="465"/>
      <c r="AQ38" s="465"/>
      <c r="AR38" s="465"/>
      <c r="AS38" s="465"/>
      <c r="AT38" s="465"/>
      <c r="AV38" s="37">
        <f t="shared" si="11"/>
        <v>0</v>
      </c>
      <c r="AW38" s="37">
        <f t="shared" si="12"/>
        <v>0</v>
      </c>
      <c r="AX38" s="37">
        <f t="shared" si="13"/>
        <v>0</v>
      </c>
      <c r="AY38" s="37">
        <f t="shared" si="14"/>
        <v>0</v>
      </c>
      <c r="AZ38" s="37">
        <f t="shared" si="15"/>
        <v>0</v>
      </c>
      <c r="BA38" s="37">
        <f t="shared" si="16"/>
        <v>0</v>
      </c>
      <c r="BB38" s="37">
        <f t="shared" si="17"/>
        <v>0</v>
      </c>
      <c r="BC38" s="38">
        <f t="shared" si="18"/>
        <v>0</v>
      </c>
      <c r="BD38" s="37">
        <f t="shared" si="19"/>
        <v>0</v>
      </c>
      <c r="BE38" s="54">
        <f t="shared" si="20"/>
        <v>0</v>
      </c>
    </row>
    <row r="39" spans="1:57" ht="30" x14ac:dyDescent="0.25">
      <c r="A39" s="401">
        <v>36</v>
      </c>
      <c r="B39" s="427" t="str">
        <f>ACUMULADO!B39</f>
        <v>MUNICIPIOS QUE IMPLEMENTAN ACCIONES PARA MEJORAR O MITIGAR LAS CONDICIONES QUE GENERAN RIESGO PARA ENFERMAR DE ENFERMEDADES METAXÉNICAS Y ZOONOTICAS</v>
      </c>
      <c r="C39" s="428" t="s">
        <v>145</v>
      </c>
      <c r="D39" s="465"/>
      <c r="E39" s="465"/>
      <c r="F39" s="465"/>
      <c r="G39" s="465"/>
      <c r="H39" s="465"/>
      <c r="I39" s="465"/>
      <c r="J39" s="465"/>
      <c r="K39" s="465"/>
      <c r="L39" s="465"/>
      <c r="M39" s="465"/>
      <c r="N39" s="465"/>
      <c r="O39" s="465"/>
      <c r="P39" s="465"/>
      <c r="Q39" s="465"/>
      <c r="R39" s="465"/>
      <c r="S39" s="465"/>
      <c r="T39" s="465"/>
      <c r="U39" s="465"/>
      <c r="V39" s="465"/>
      <c r="W39" s="465"/>
      <c r="X39" s="465"/>
      <c r="Y39" s="465"/>
      <c r="Z39" s="465"/>
      <c r="AA39" s="465"/>
      <c r="AB39" s="465"/>
      <c r="AC39" s="465"/>
      <c r="AD39" s="465"/>
      <c r="AE39" s="465"/>
      <c r="AF39" s="465"/>
      <c r="AG39" s="465"/>
      <c r="AH39" s="465"/>
      <c r="AI39" s="465"/>
      <c r="AJ39" s="465"/>
      <c r="AK39" s="465"/>
      <c r="AL39" s="465"/>
      <c r="AM39" s="465"/>
      <c r="AN39" s="465"/>
      <c r="AO39" s="465"/>
      <c r="AP39" s="465"/>
      <c r="AQ39" s="465"/>
      <c r="AR39" s="465"/>
      <c r="AS39" s="465"/>
      <c r="AT39" s="465"/>
      <c r="AV39" s="37">
        <f t="shared" si="11"/>
        <v>0</v>
      </c>
      <c r="AW39" s="37">
        <f t="shared" si="12"/>
        <v>0</v>
      </c>
      <c r="AX39" s="37">
        <f t="shared" si="13"/>
        <v>0</v>
      </c>
      <c r="AY39" s="37">
        <f t="shared" si="14"/>
        <v>0</v>
      </c>
      <c r="AZ39" s="37">
        <f t="shared" si="15"/>
        <v>0</v>
      </c>
      <c r="BA39" s="37">
        <f t="shared" si="16"/>
        <v>0</v>
      </c>
      <c r="BB39" s="37">
        <f t="shared" si="17"/>
        <v>0</v>
      </c>
      <c r="BC39" s="38">
        <f t="shared" si="18"/>
        <v>0</v>
      </c>
      <c r="BD39" s="37">
        <f t="shared" si="19"/>
        <v>0</v>
      </c>
      <c r="BE39" s="54">
        <f t="shared" si="20"/>
        <v>0</v>
      </c>
    </row>
    <row r="40" spans="1:57" ht="30" x14ac:dyDescent="0.25">
      <c r="A40" s="401">
        <v>37</v>
      </c>
      <c r="B40" s="427" t="str">
        <f>ACUMULADO!B40</f>
        <v>DOCENTES  CAPACITADOS Y COMPROMETIDOS A DESARROLLAR ACCIONES PARA LA PROMOCION DE PRACTICAS SALUDABLES PARA LA PREVENCIÓN DE LAS ENFERMEDADES METAXENICAS Y ZOONOTICAS</v>
      </c>
      <c r="C40" s="428" t="s">
        <v>145</v>
      </c>
      <c r="D40" s="465"/>
      <c r="E40" s="465"/>
      <c r="F40" s="465"/>
      <c r="G40" s="465"/>
      <c r="H40" s="465"/>
      <c r="I40" s="465"/>
      <c r="J40" s="465"/>
      <c r="K40" s="465"/>
      <c r="L40" s="465"/>
      <c r="M40" s="465"/>
      <c r="N40" s="465"/>
      <c r="O40" s="465"/>
      <c r="P40" s="465"/>
      <c r="Q40" s="465"/>
      <c r="R40" s="465"/>
      <c r="S40" s="465"/>
      <c r="T40" s="465"/>
      <c r="U40" s="465"/>
      <c r="V40" s="465"/>
      <c r="W40" s="465"/>
      <c r="X40" s="465"/>
      <c r="Y40" s="465"/>
      <c r="Z40" s="465"/>
      <c r="AA40" s="465"/>
      <c r="AB40" s="465"/>
      <c r="AC40" s="465"/>
      <c r="AD40" s="465"/>
      <c r="AE40" s="465"/>
      <c r="AF40" s="465"/>
      <c r="AG40" s="465"/>
      <c r="AH40" s="465"/>
      <c r="AI40" s="465"/>
      <c r="AJ40" s="465"/>
      <c r="AK40" s="465"/>
      <c r="AL40" s="465"/>
      <c r="AM40" s="465"/>
      <c r="AN40" s="465"/>
      <c r="AO40" s="465"/>
      <c r="AP40" s="465"/>
      <c r="AQ40" s="465"/>
      <c r="AR40" s="465"/>
      <c r="AS40" s="465"/>
      <c r="AT40" s="465"/>
      <c r="AV40" s="37">
        <f t="shared" si="11"/>
        <v>0</v>
      </c>
      <c r="AW40" s="37">
        <f t="shared" si="12"/>
        <v>0</v>
      </c>
      <c r="AX40" s="37">
        <f t="shared" si="13"/>
        <v>0</v>
      </c>
      <c r="AY40" s="37">
        <f t="shared" si="14"/>
        <v>0</v>
      </c>
      <c r="AZ40" s="37">
        <f t="shared" si="15"/>
        <v>0</v>
      </c>
      <c r="BA40" s="37">
        <f t="shared" si="16"/>
        <v>0</v>
      </c>
      <c r="BB40" s="37">
        <f t="shared" si="17"/>
        <v>0</v>
      </c>
      <c r="BC40" s="38">
        <f t="shared" si="18"/>
        <v>0</v>
      </c>
      <c r="BD40" s="37">
        <f t="shared" si="19"/>
        <v>0</v>
      </c>
      <c r="BE40" s="54">
        <f t="shared" si="20"/>
        <v>0</v>
      </c>
    </row>
    <row r="41" spans="1:57" ht="30" x14ac:dyDescent="0.25">
      <c r="A41" s="401">
        <v>38</v>
      </c>
      <c r="B41" s="427" t="str">
        <f>ACUMULADO!B41</f>
        <v>FAMILIAS QUE RECIBEN SESIONES EDUCATIVAS Y DEMOSTRATIVAS EN PRÁCTICAS SALUDABLES FRENTE A LAS ENFERMEDADES NO TRASMISIBLES</v>
      </c>
      <c r="C41" s="428" t="s">
        <v>145</v>
      </c>
      <c r="D41" s="465"/>
      <c r="E41" s="465"/>
      <c r="F41" s="465"/>
      <c r="G41" s="465"/>
      <c r="H41" s="465"/>
      <c r="I41" s="465"/>
      <c r="J41" s="465"/>
      <c r="K41" s="465"/>
      <c r="L41" s="465"/>
      <c r="M41" s="465"/>
      <c r="N41" s="465"/>
      <c r="O41" s="465"/>
      <c r="P41" s="465"/>
      <c r="Q41" s="465"/>
      <c r="R41" s="465"/>
      <c r="S41" s="465"/>
      <c r="T41" s="465"/>
      <c r="U41" s="465"/>
      <c r="V41" s="465"/>
      <c r="W41" s="465"/>
      <c r="X41" s="465"/>
      <c r="Y41" s="465"/>
      <c r="Z41" s="465"/>
      <c r="AA41" s="465"/>
      <c r="AB41" s="465"/>
      <c r="AC41" s="465"/>
      <c r="AD41" s="465"/>
      <c r="AE41" s="465"/>
      <c r="AF41" s="465"/>
      <c r="AG41" s="465"/>
      <c r="AH41" s="465"/>
      <c r="AI41" s="465"/>
      <c r="AJ41" s="465"/>
      <c r="AK41" s="465"/>
      <c r="AL41" s="465"/>
      <c r="AM41" s="465"/>
      <c r="AN41" s="465"/>
      <c r="AO41" s="465"/>
      <c r="AP41" s="465"/>
      <c r="AQ41" s="465"/>
      <c r="AR41" s="465"/>
      <c r="AS41" s="465"/>
      <c r="AT41" s="465"/>
      <c r="AV41" s="37">
        <f t="shared" si="11"/>
        <v>0</v>
      </c>
      <c r="AW41" s="37">
        <f t="shared" si="12"/>
        <v>0</v>
      </c>
      <c r="AX41" s="37">
        <f t="shared" si="13"/>
        <v>0</v>
      </c>
      <c r="AY41" s="37">
        <f t="shared" si="14"/>
        <v>0</v>
      </c>
      <c r="AZ41" s="37">
        <f t="shared" si="15"/>
        <v>0</v>
      </c>
      <c r="BA41" s="37">
        <f t="shared" si="16"/>
        <v>0</v>
      </c>
      <c r="BB41" s="37">
        <f t="shared" si="17"/>
        <v>0</v>
      </c>
      <c r="BC41" s="38">
        <f t="shared" si="18"/>
        <v>0</v>
      </c>
      <c r="BD41" s="37">
        <f t="shared" si="19"/>
        <v>0</v>
      </c>
      <c r="BE41" s="54">
        <f t="shared" si="20"/>
        <v>0</v>
      </c>
    </row>
    <row r="42" spans="1:57" ht="30" x14ac:dyDescent="0.25">
      <c r="A42" s="401">
        <v>39</v>
      </c>
      <c r="B42" s="427" t="str">
        <f>ACUMULADO!B42</f>
        <v>4398802FUNCIONARIOS MUNICIPALES CAPACITADOS PARA LA GENERACIÓN DE ENTORNOS SALUDABLES FRENTE A LAS ENFERMEDADES NO TRASMISIBLES.</v>
      </c>
      <c r="C42" s="428" t="s">
        <v>145</v>
      </c>
      <c r="D42" s="465"/>
      <c r="E42" s="465"/>
      <c r="F42" s="465"/>
      <c r="G42" s="465"/>
      <c r="H42" s="465"/>
      <c r="I42" s="465"/>
      <c r="J42" s="465"/>
      <c r="K42" s="465"/>
      <c r="L42" s="465"/>
      <c r="M42" s="465"/>
      <c r="N42" s="465"/>
      <c r="O42" s="465"/>
      <c r="P42" s="465"/>
      <c r="Q42" s="465"/>
      <c r="R42" s="465"/>
      <c r="S42" s="465"/>
      <c r="T42" s="465"/>
      <c r="U42" s="465"/>
      <c r="V42" s="465"/>
      <c r="W42" s="465"/>
      <c r="X42" s="465"/>
      <c r="Y42" s="465"/>
      <c r="Z42" s="465"/>
      <c r="AA42" s="465"/>
      <c r="AB42" s="465"/>
      <c r="AC42" s="465"/>
      <c r="AD42" s="465"/>
      <c r="AE42" s="465"/>
      <c r="AF42" s="465"/>
      <c r="AG42" s="465"/>
      <c r="AH42" s="465"/>
      <c r="AI42" s="465"/>
      <c r="AJ42" s="465"/>
      <c r="AK42" s="465"/>
      <c r="AL42" s="465"/>
      <c r="AM42" s="465"/>
      <c r="AN42" s="465"/>
      <c r="AO42" s="465"/>
      <c r="AP42" s="465"/>
      <c r="AQ42" s="465"/>
      <c r="AR42" s="465"/>
      <c r="AS42" s="465"/>
      <c r="AT42" s="465"/>
      <c r="AV42" s="37">
        <f t="shared" si="11"/>
        <v>0</v>
      </c>
      <c r="AW42" s="37">
        <f t="shared" si="12"/>
        <v>0</v>
      </c>
      <c r="AX42" s="37">
        <f t="shared" si="13"/>
        <v>0</v>
      </c>
      <c r="AY42" s="37">
        <f t="shared" si="14"/>
        <v>0</v>
      </c>
      <c r="AZ42" s="37">
        <f t="shared" si="15"/>
        <v>0</v>
      </c>
      <c r="BA42" s="37">
        <f t="shared" si="16"/>
        <v>0</v>
      </c>
      <c r="BB42" s="37">
        <f t="shared" si="17"/>
        <v>0</v>
      </c>
      <c r="BC42" s="38">
        <f t="shared" si="18"/>
        <v>0</v>
      </c>
      <c r="BD42" s="37">
        <f t="shared" si="19"/>
        <v>0</v>
      </c>
      <c r="BE42" s="54">
        <f t="shared" si="20"/>
        <v>0</v>
      </c>
    </row>
    <row r="43" spans="1:57" ht="30" x14ac:dyDescent="0.25">
      <c r="A43" s="401">
        <v>40</v>
      </c>
      <c r="B43" s="427" t="str">
        <f>ACUMULADO!B43</f>
        <v>DOCENTES COMPROMETIDOS QUE DESARROLLAN ACCIONES PARA LA PROMOCIÓN DE LA ALIMENTACIÓN SALUDABLE, ACTIVIDAD FISICA, SALUD OCULAR Y SALUD BUCAL</v>
      </c>
      <c r="C43" s="428" t="s">
        <v>145</v>
      </c>
      <c r="D43" s="465"/>
      <c r="E43" s="465"/>
      <c r="F43" s="465"/>
      <c r="G43" s="465"/>
      <c r="H43" s="465"/>
      <c r="I43" s="465"/>
      <c r="J43" s="465"/>
      <c r="K43" s="465"/>
      <c r="L43" s="465"/>
      <c r="M43" s="465"/>
      <c r="N43" s="465"/>
      <c r="O43" s="465"/>
      <c r="P43" s="465"/>
      <c r="Q43" s="465"/>
      <c r="R43" s="465"/>
      <c r="S43" s="465"/>
      <c r="T43" s="465"/>
      <c r="U43" s="465"/>
      <c r="V43" s="465"/>
      <c r="W43" s="465"/>
      <c r="X43" s="465"/>
      <c r="Y43" s="465"/>
      <c r="Z43" s="465"/>
      <c r="AA43" s="465"/>
      <c r="AB43" s="465"/>
      <c r="AC43" s="465"/>
      <c r="AD43" s="465"/>
      <c r="AE43" s="465"/>
      <c r="AF43" s="465"/>
      <c r="AG43" s="465"/>
      <c r="AH43" s="465"/>
      <c r="AI43" s="465"/>
      <c r="AJ43" s="465"/>
      <c r="AK43" s="465"/>
      <c r="AL43" s="465"/>
      <c r="AM43" s="465"/>
      <c r="AN43" s="465"/>
      <c r="AO43" s="465"/>
      <c r="AP43" s="465"/>
      <c r="AQ43" s="465"/>
      <c r="AR43" s="465"/>
      <c r="AS43" s="465"/>
      <c r="AT43" s="465"/>
      <c r="AV43" s="37">
        <f t="shared" si="11"/>
        <v>0</v>
      </c>
      <c r="AW43" s="37">
        <f t="shared" si="12"/>
        <v>0</v>
      </c>
      <c r="AX43" s="37">
        <f t="shared" si="13"/>
        <v>0</v>
      </c>
      <c r="AY43" s="37">
        <f t="shared" si="14"/>
        <v>0</v>
      </c>
      <c r="AZ43" s="37">
        <f t="shared" si="15"/>
        <v>0</v>
      </c>
      <c r="BA43" s="37">
        <f t="shared" si="16"/>
        <v>0</v>
      </c>
      <c r="BB43" s="37">
        <f t="shared" si="17"/>
        <v>0</v>
      </c>
      <c r="BC43" s="38">
        <f t="shared" si="18"/>
        <v>0</v>
      </c>
      <c r="BD43" s="37">
        <f t="shared" si="19"/>
        <v>0</v>
      </c>
      <c r="BE43" s="54">
        <f t="shared" si="20"/>
        <v>0</v>
      </c>
    </row>
    <row r="44" spans="1:57" ht="30" x14ac:dyDescent="0.25">
      <c r="A44" s="401">
        <v>41</v>
      </c>
      <c r="B44" s="427" t="str">
        <f>ACUMULADO!B44</f>
        <v>LIDERES COMUNITARIOS CAPACITADOS REALIZAN VIGILANCIA CIUDADANA PARA LA REDUCCIÓN DE LA CONTAMINACIÓN POR METALES PESADOS, SUSTANCIAS QUÍMICAS E HIDROCARBUROS</v>
      </c>
      <c r="C44" s="428" t="s">
        <v>145</v>
      </c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65"/>
      <c r="T44" s="465"/>
      <c r="U44" s="465"/>
      <c r="V44" s="465"/>
      <c r="W44" s="465"/>
      <c r="X44" s="465"/>
      <c r="Y44" s="465"/>
      <c r="Z44" s="465"/>
      <c r="AA44" s="465"/>
      <c r="AB44" s="465"/>
      <c r="AC44" s="465"/>
      <c r="AD44" s="465"/>
      <c r="AE44" s="465"/>
      <c r="AF44" s="465"/>
      <c r="AG44" s="465"/>
      <c r="AH44" s="465"/>
      <c r="AI44" s="465"/>
      <c r="AJ44" s="465"/>
      <c r="AK44" s="465"/>
      <c r="AL44" s="465"/>
      <c r="AM44" s="465"/>
      <c r="AN44" s="465"/>
      <c r="AO44" s="465"/>
      <c r="AP44" s="465"/>
      <c r="AQ44" s="465"/>
      <c r="AR44" s="465"/>
      <c r="AS44" s="465"/>
      <c r="AT44" s="465"/>
      <c r="AV44" s="37">
        <f t="shared" si="11"/>
        <v>0</v>
      </c>
      <c r="AW44" s="37">
        <f t="shared" si="12"/>
        <v>0</v>
      </c>
      <c r="AX44" s="37">
        <f t="shared" si="13"/>
        <v>0</v>
      </c>
      <c r="AY44" s="37">
        <f t="shared" si="14"/>
        <v>0</v>
      </c>
      <c r="AZ44" s="37">
        <f t="shared" si="15"/>
        <v>0</v>
      </c>
      <c r="BA44" s="37">
        <f t="shared" si="16"/>
        <v>0</v>
      </c>
      <c r="BB44" s="37">
        <f t="shared" si="17"/>
        <v>0</v>
      </c>
      <c r="BC44" s="38">
        <f t="shared" si="18"/>
        <v>0</v>
      </c>
      <c r="BD44" s="37">
        <f t="shared" si="19"/>
        <v>0</v>
      </c>
      <c r="BE44" s="54">
        <f t="shared" si="20"/>
        <v>0</v>
      </c>
    </row>
    <row r="45" spans="1:57" ht="30" x14ac:dyDescent="0.25">
      <c r="A45" s="401">
        <v>42</v>
      </c>
      <c r="B45" s="427" t="str">
        <f>ACUMULADO!B45</f>
        <v>FUNCIONARIOS MUNICIPALES SENSIBILIZADOS PARA LA PROMOCIÓN DE PRACTICAS Y ENTORNOS SALUDABLES PARA LA PREVENCIÓN DEL CÁNCER</v>
      </c>
      <c r="C45" s="428" t="s">
        <v>145</v>
      </c>
      <c r="D45" s="465"/>
      <c r="E45" s="465"/>
      <c r="F45" s="465"/>
      <c r="G45" s="465"/>
      <c r="H45" s="465"/>
      <c r="I45" s="465"/>
      <c r="J45" s="465"/>
      <c r="K45" s="465"/>
      <c r="L45" s="465"/>
      <c r="M45" s="465"/>
      <c r="N45" s="465"/>
      <c r="O45" s="465"/>
      <c r="P45" s="465"/>
      <c r="Q45" s="465"/>
      <c r="R45" s="465"/>
      <c r="S45" s="465"/>
      <c r="T45" s="465"/>
      <c r="U45" s="465"/>
      <c r="V45" s="465"/>
      <c r="W45" s="465"/>
      <c r="X45" s="465"/>
      <c r="Y45" s="465"/>
      <c r="Z45" s="465"/>
      <c r="AA45" s="465"/>
      <c r="AB45" s="465"/>
      <c r="AC45" s="465"/>
      <c r="AD45" s="465"/>
      <c r="AE45" s="465"/>
      <c r="AF45" s="465"/>
      <c r="AG45" s="465"/>
      <c r="AH45" s="465"/>
      <c r="AI45" s="465"/>
      <c r="AJ45" s="465"/>
      <c r="AK45" s="465"/>
      <c r="AL45" s="465"/>
      <c r="AM45" s="465"/>
      <c r="AN45" s="465"/>
      <c r="AO45" s="465"/>
      <c r="AP45" s="465"/>
      <c r="AQ45" s="465"/>
      <c r="AR45" s="465"/>
      <c r="AS45" s="465"/>
      <c r="AT45" s="465"/>
      <c r="AV45" s="37">
        <f t="shared" si="11"/>
        <v>0</v>
      </c>
      <c r="AW45" s="37">
        <f t="shared" si="12"/>
        <v>0</v>
      </c>
      <c r="AX45" s="37">
        <f t="shared" si="13"/>
        <v>0</v>
      </c>
      <c r="AY45" s="37">
        <f t="shared" si="14"/>
        <v>0</v>
      </c>
      <c r="AZ45" s="37">
        <f t="shared" si="15"/>
        <v>0</v>
      </c>
      <c r="BA45" s="37">
        <f t="shared" si="16"/>
        <v>0</v>
      </c>
      <c r="BB45" s="37">
        <f t="shared" si="17"/>
        <v>0</v>
      </c>
      <c r="BC45" s="38">
        <f t="shared" si="18"/>
        <v>0</v>
      </c>
      <c r="BD45" s="37">
        <f t="shared" si="19"/>
        <v>0</v>
      </c>
      <c r="BE45" s="54">
        <f t="shared" si="20"/>
        <v>0</v>
      </c>
    </row>
    <row r="46" spans="1:57" ht="30" x14ac:dyDescent="0.25">
      <c r="A46" s="401">
        <v>43</v>
      </c>
      <c r="B46" s="427" t="str">
        <f>ACUMULADO!B46</f>
        <v xml:space="preserve">DOCENTES  CAPACITADOS PARA LA PROMOCIÓN DE PRACTICAS Y ENTORNOS SALUDABLES PARA LA PREVENCIÓN DEL CÁNCER . </v>
      </c>
      <c r="C46" s="428" t="s">
        <v>145</v>
      </c>
      <c r="D46" s="465"/>
      <c r="E46" s="465"/>
      <c r="F46" s="465"/>
      <c r="G46" s="465"/>
      <c r="H46" s="465"/>
      <c r="I46" s="465"/>
      <c r="J46" s="465"/>
      <c r="K46" s="465"/>
      <c r="L46" s="465"/>
      <c r="M46" s="465"/>
      <c r="N46" s="465"/>
      <c r="O46" s="465"/>
      <c r="P46" s="465"/>
      <c r="Q46" s="465"/>
      <c r="R46" s="465"/>
      <c r="S46" s="465"/>
      <c r="T46" s="465"/>
      <c r="U46" s="465"/>
      <c r="V46" s="465"/>
      <c r="W46" s="465"/>
      <c r="X46" s="465"/>
      <c r="Y46" s="465"/>
      <c r="Z46" s="465"/>
      <c r="AA46" s="465"/>
      <c r="AB46" s="465"/>
      <c r="AC46" s="465"/>
      <c r="AD46" s="465"/>
      <c r="AE46" s="465"/>
      <c r="AF46" s="465"/>
      <c r="AG46" s="465"/>
      <c r="AH46" s="465"/>
      <c r="AI46" s="465"/>
      <c r="AJ46" s="465"/>
      <c r="AK46" s="465"/>
      <c r="AL46" s="465"/>
      <c r="AM46" s="465"/>
      <c r="AN46" s="465"/>
      <c r="AO46" s="465"/>
      <c r="AP46" s="465"/>
      <c r="AQ46" s="465"/>
      <c r="AR46" s="465"/>
      <c r="AS46" s="465"/>
      <c r="AT46" s="465"/>
      <c r="AV46" s="37">
        <f t="shared" si="11"/>
        <v>0</v>
      </c>
      <c r="AW46" s="37">
        <f t="shared" si="12"/>
        <v>0</v>
      </c>
      <c r="AX46" s="37">
        <f t="shared" si="13"/>
        <v>0</v>
      </c>
      <c r="AY46" s="37">
        <f t="shared" si="14"/>
        <v>0</v>
      </c>
      <c r="AZ46" s="37">
        <f t="shared" si="15"/>
        <v>0</v>
      </c>
      <c r="BA46" s="37">
        <f t="shared" si="16"/>
        <v>0</v>
      </c>
      <c r="BB46" s="37">
        <f t="shared" si="17"/>
        <v>0</v>
      </c>
      <c r="BC46" s="38">
        <f t="shared" si="18"/>
        <v>0</v>
      </c>
      <c r="BD46" s="37">
        <f t="shared" si="19"/>
        <v>0</v>
      </c>
      <c r="BE46" s="54">
        <f t="shared" si="20"/>
        <v>0</v>
      </c>
    </row>
    <row r="47" spans="1:57" ht="30" x14ac:dyDescent="0.25">
      <c r="A47" s="401">
        <v>44</v>
      </c>
      <c r="B47" s="427" t="str">
        <f>ACUMULADO!B47</f>
        <v>FAMILIAS SENSIBILIZADAS PARA LA PROMOCIÓN DE PRÁCTICAS Y ENTORNOS SALUDABLES PARA LA PREVENCIÓN DEL CÁNCER</v>
      </c>
      <c r="C47" s="428" t="s">
        <v>145</v>
      </c>
      <c r="D47" s="465"/>
      <c r="E47" s="465"/>
      <c r="F47" s="465"/>
      <c r="G47" s="465"/>
      <c r="H47" s="465"/>
      <c r="I47" s="465"/>
      <c r="J47" s="465"/>
      <c r="K47" s="465"/>
      <c r="L47" s="465"/>
      <c r="M47" s="465"/>
      <c r="N47" s="465"/>
      <c r="O47" s="465"/>
      <c r="P47" s="465"/>
      <c r="Q47" s="465"/>
      <c r="R47" s="465"/>
      <c r="S47" s="465"/>
      <c r="T47" s="465"/>
      <c r="U47" s="465"/>
      <c r="V47" s="465"/>
      <c r="W47" s="465"/>
      <c r="X47" s="465"/>
      <c r="Y47" s="465"/>
      <c r="Z47" s="465"/>
      <c r="AA47" s="465"/>
      <c r="AB47" s="465"/>
      <c r="AC47" s="465"/>
      <c r="AD47" s="465"/>
      <c r="AE47" s="465"/>
      <c r="AF47" s="465"/>
      <c r="AG47" s="465"/>
      <c r="AH47" s="465"/>
      <c r="AI47" s="465"/>
      <c r="AJ47" s="465"/>
      <c r="AK47" s="465"/>
      <c r="AL47" s="465"/>
      <c r="AM47" s="465"/>
      <c r="AN47" s="465"/>
      <c r="AO47" s="465"/>
      <c r="AP47" s="465"/>
      <c r="AQ47" s="465"/>
      <c r="AR47" s="465"/>
      <c r="AS47" s="465"/>
      <c r="AT47" s="465"/>
      <c r="AV47" s="37">
        <f t="shared" si="11"/>
        <v>0</v>
      </c>
      <c r="AW47" s="37">
        <f t="shared" si="12"/>
        <v>0</v>
      </c>
      <c r="AX47" s="37">
        <f t="shared" si="13"/>
        <v>0</v>
      </c>
      <c r="AY47" s="37">
        <f t="shared" si="14"/>
        <v>0</v>
      </c>
      <c r="AZ47" s="37">
        <f t="shared" si="15"/>
        <v>0</v>
      </c>
      <c r="BA47" s="37">
        <f t="shared" si="16"/>
        <v>0</v>
      </c>
      <c r="BB47" s="37">
        <f t="shared" si="17"/>
        <v>0</v>
      </c>
      <c r="BC47" s="38">
        <f t="shared" si="18"/>
        <v>0</v>
      </c>
      <c r="BD47" s="37">
        <f t="shared" si="19"/>
        <v>0</v>
      </c>
      <c r="BE47" s="54">
        <f t="shared" si="20"/>
        <v>0</v>
      </c>
    </row>
    <row r="48" spans="1:57" ht="30" x14ac:dyDescent="0.25">
      <c r="A48" s="401">
        <v>45</v>
      </c>
      <c r="B48" s="427" t="str">
        <f>ACUMULADO!B48</f>
        <v>MADRES, PADRES Y CUIDADORES/AS CON APOYO EN ESTRATEGIAS DE CRIANZA Y CONOCIMIENTOS SOBRE EL DESARROLLO INFANTIL</v>
      </c>
      <c r="C48" s="428" t="s">
        <v>145</v>
      </c>
      <c r="D48" s="465"/>
      <c r="E48" s="465"/>
      <c r="F48" s="465"/>
      <c r="G48" s="465"/>
      <c r="H48" s="465"/>
      <c r="I48" s="465"/>
      <c r="J48" s="465"/>
      <c r="K48" s="465"/>
      <c r="L48" s="465"/>
      <c r="M48" s="465"/>
      <c r="N48" s="465"/>
      <c r="O48" s="465"/>
      <c r="P48" s="465"/>
      <c r="Q48" s="465"/>
      <c r="R48" s="465"/>
      <c r="S48" s="465"/>
      <c r="T48" s="465"/>
      <c r="U48" s="465"/>
      <c r="V48" s="465"/>
      <c r="W48" s="465"/>
      <c r="X48" s="465"/>
      <c r="Y48" s="465"/>
      <c r="Z48" s="465"/>
      <c r="AA48" s="465"/>
      <c r="AB48" s="465"/>
      <c r="AC48" s="465"/>
      <c r="AD48" s="465"/>
      <c r="AE48" s="465"/>
      <c r="AF48" s="465"/>
      <c r="AG48" s="465"/>
      <c r="AH48" s="465"/>
      <c r="AI48" s="465"/>
      <c r="AJ48" s="465"/>
      <c r="AK48" s="465"/>
      <c r="AL48" s="465"/>
      <c r="AM48" s="465"/>
      <c r="AN48" s="465"/>
      <c r="AO48" s="465"/>
      <c r="AP48" s="465"/>
      <c r="AQ48" s="465"/>
      <c r="AR48" s="465"/>
      <c r="AS48" s="465"/>
      <c r="AT48" s="465"/>
      <c r="AV48" s="37">
        <f t="shared" si="11"/>
        <v>0</v>
      </c>
      <c r="AW48" s="37">
        <f t="shared" si="12"/>
        <v>0</v>
      </c>
      <c r="AX48" s="37">
        <f t="shared" si="13"/>
        <v>0</v>
      </c>
      <c r="AY48" s="37">
        <f t="shared" si="14"/>
        <v>0</v>
      </c>
      <c r="AZ48" s="37">
        <f t="shared" si="15"/>
        <v>0</v>
      </c>
      <c r="BA48" s="37">
        <f t="shared" si="16"/>
        <v>0</v>
      </c>
      <c r="BB48" s="37">
        <f t="shared" si="17"/>
        <v>0</v>
      </c>
      <c r="BC48" s="38">
        <f t="shared" si="18"/>
        <v>0</v>
      </c>
      <c r="BD48" s="37">
        <f t="shared" si="19"/>
        <v>0</v>
      </c>
      <c r="BE48" s="54">
        <f t="shared" si="20"/>
        <v>0</v>
      </c>
    </row>
    <row r="49" spans="1:57" x14ac:dyDescent="0.25">
      <c r="A49" s="401">
        <v>46</v>
      </c>
      <c r="B49" s="427" t="str">
        <f>ACUMULADO!B49</f>
        <v>PAREJAS CON CONSEJERÍA EN LA PROMOCIÓN DE UNA CONVIVENCIA SALUDABLE</v>
      </c>
      <c r="C49" s="428" t="s">
        <v>145</v>
      </c>
      <c r="D49" s="465"/>
      <c r="E49" s="465"/>
      <c r="F49" s="465"/>
      <c r="G49" s="465"/>
      <c r="H49" s="465"/>
      <c r="I49" s="465"/>
      <c r="J49" s="465"/>
      <c r="K49" s="465"/>
      <c r="L49" s="465"/>
      <c r="M49" s="465"/>
      <c r="N49" s="465"/>
      <c r="O49" s="465"/>
      <c r="P49" s="465"/>
      <c r="Q49" s="465"/>
      <c r="R49" s="465"/>
      <c r="S49" s="465"/>
      <c r="T49" s="465"/>
      <c r="U49" s="465"/>
      <c r="V49" s="465"/>
      <c r="W49" s="465"/>
      <c r="X49" s="465"/>
      <c r="Y49" s="465"/>
      <c r="Z49" s="465"/>
      <c r="AA49" s="465"/>
      <c r="AB49" s="465"/>
      <c r="AC49" s="465"/>
      <c r="AD49" s="465"/>
      <c r="AE49" s="465"/>
      <c r="AF49" s="465"/>
      <c r="AG49" s="465"/>
      <c r="AH49" s="465"/>
      <c r="AI49" s="465"/>
      <c r="AJ49" s="465"/>
      <c r="AK49" s="465"/>
      <c r="AL49" s="465"/>
      <c r="AM49" s="465"/>
      <c r="AN49" s="465"/>
      <c r="AO49" s="465"/>
      <c r="AP49" s="465"/>
      <c r="AQ49" s="465"/>
      <c r="AR49" s="465"/>
      <c r="AS49" s="465"/>
      <c r="AT49" s="465"/>
      <c r="AV49" s="37">
        <f t="shared" si="11"/>
        <v>0</v>
      </c>
      <c r="AW49" s="37">
        <f t="shared" si="12"/>
        <v>0</v>
      </c>
      <c r="AX49" s="37">
        <f t="shared" si="13"/>
        <v>0</v>
      </c>
      <c r="AY49" s="37">
        <f t="shared" si="14"/>
        <v>0</v>
      </c>
      <c r="AZ49" s="37">
        <f t="shared" si="15"/>
        <v>0</v>
      </c>
      <c r="BA49" s="37">
        <f t="shared" si="16"/>
        <v>0</v>
      </c>
      <c r="BB49" s="37">
        <f t="shared" si="17"/>
        <v>0</v>
      </c>
      <c r="BC49" s="38">
        <f t="shared" si="18"/>
        <v>0</v>
      </c>
      <c r="BD49" s="37">
        <f t="shared" si="19"/>
        <v>0</v>
      </c>
      <c r="BE49" s="54">
        <f t="shared" si="20"/>
        <v>0</v>
      </c>
    </row>
    <row r="50" spans="1:57" x14ac:dyDescent="0.25">
      <c r="A50" s="401">
        <v>47</v>
      </c>
      <c r="B50" s="427" t="str">
        <f>ACUMULADO!B50</f>
        <v>LÍDERES ADOLESCENTES PROMUEVEN LA SALUD MENTAL EN SU COMUNIDAD</v>
      </c>
      <c r="C50" s="428" t="s">
        <v>145</v>
      </c>
      <c r="D50" s="465"/>
      <c r="E50" s="465"/>
      <c r="F50" s="465"/>
      <c r="G50" s="465"/>
      <c r="H50" s="465"/>
      <c r="I50" s="465"/>
      <c r="J50" s="465"/>
      <c r="K50" s="465"/>
      <c r="L50" s="465"/>
      <c r="M50" s="465"/>
      <c r="N50" s="465"/>
      <c r="O50" s="465"/>
      <c r="P50" s="465"/>
      <c r="Q50" s="465"/>
      <c r="R50" s="465"/>
      <c r="S50" s="465"/>
      <c r="T50" s="465"/>
      <c r="U50" s="465"/>
      <c r="V50" s="465"/>
      <c r="W50" s="465"/>
      <c r="X50" s="465"/>
      <c r="Y50" s="465"/>
      <c r="Z50" s="465"/>
      <c r="AA50" s="465"/>
      <c r="AB50" s="465"/>
      <c r="AC50" s="465"/>
      <c r="AD50" s="465"/>
      <c r="AE50" s="465"/>
      <c r="AF50" s="465"/>
      <c r="AG50" s="465"/>
      <c r="AH50" s="465"/>
      <c r="AI50" s="465"/>
      <c r="AJ50" s="465"/>
      <c r="AK50" s="465"/>
      <c r="AL50" s="465"/>
      <c r="AM50" s="465"/>
      <c r="AN50" s="465"/>
      <c r="AO50" s="465"/>
      <c r="AP50" s="465"/>
      <c r="AQ50" s="465"/>
      <c r="AR50" s="465"/>
      <c r="AS50" s="465"/>
      <c r="AT50" s="465"/>
      <c r="AV50" s="37">
        <f t="shared" si="11"/>
        <v>0</v>
      </c>
      <c r="AW50" s="37">
        <f t="shared" si="12"/>
        <v>0</v>
      </c>
      <c r="AX50" s="37">
        <f t="shared" si="13"/>
        <v>0</v>
      </c>
      <c r="AY50" s="37">
        <f t="shared" si="14"/>
        <v>0</v>
      </c>
      <c r="AZ50" s="37">
        <f t="shared" si="15"/>
        <v>0</v>
      </c>
      <c r="BA50" s="37">
        <f t="shared" si="16"/>
        <v>0</v>
      </c>
      <c r="BB50" s="37">
        <f t="shared" si="17"/>
        <v>0</v>
      </c>
      <c r="BC50" s="38">
        <f t="shared" si="18"/>
        <v>0</v>
      </c>
      <c r="BD50" s="37">
        <f t="shared" si="19"/>
        <v>0</v>
      </c>
      <c r="BE50" s="54">
        <f t="shared" si="20"/>
        <v>0</v>
      </c>
    </row>
    <row r="51" spans="1:57" ht="30" x14ac:dyDescent="0.25">
      <c r="A51" s="401">
        <v>48</v>
      </c>
      <c r="B51" s="427" t="str">
        <f>ACUMULADO!B51</f>
        <v>AGENTES COMUNITARIOS DE SALUD REALIZAN VIGILANCIA CIUDADANA PARA REDUCIR LA VIOLENCIA FÍSICA CAUSADA POR LA PAREJA</v>
      </c>
      <c r="C51" s="428" t="s">
        <v>145</v>
      </c>
      <c r="D51" s="465"/>
      <c r="E51" s="465"/>
      <c r="F51" s="465"/>
      <c r="G51" s="465"/>
      <c r="H51" s="465"/>
      <c r="I51" s="465"/>
      <c r="J51" s="465"/>
      <c r="K51" s="465"/>
      <c r="L51" s="465"/>
      <c r="M51" s="465"/>
      <c r="N51" s="465"/>
      <c r="O51" s="465"/>
      <c r="P51" s="465"/>
      <c r="Q51" s="465"/>
      <c r="R51" s="465"/>
      <c r="S51" s="465"/>
      <c r="T51" s="465"/>
      <c r="U51" s="465"/>
      <c r="V51" s="465"/>
      <c r="W51" s="465"/>
      <c r="X51" s="465"/>
      <c r="Y51" s="465"/>
      <c r="Z51" s="465"/>
      <c r="AA51" s="465"/>
      <c r="AB51" s="465"/>
      <c r="AC51" s="465"/>
      <c r="AD51" s="465"/>
      <c r="AE51" s="465"/>
      <c r="AF51" s="465"/>
      <c r="AG51" s="465"/>
      <c r="AH51" s="465"/>
      <c r="AI51" s="465"/>
      <c r="AJ51" s="465"/>
      <c r="AK51" s="465"/>
      <c r="AL51" s="465"/>
      <c r="AM51" s="465"/>
      <c r="AN51" s="465"/>
      <c r="AO51" s="465"/>
      <c r="AP51" s="465"/>
      <c r="AQ51" s="465"/>
      <c r="AR51" s="465"/>
      <c r="AS51" s="465"/>
      <c r="AT51" s="465"/>
      <c r="AV51" s="37">
        <f t="shared" si="11"/>
        <v>0</v>
      </c>
      <c r="AW51" s="37">
        <f t="shared" si="12"/>
        <v>0</v>
      </c>
      <c r="AX51" s="37">
        <f t="shared" si="13"/>
        <v>0</v>
      </c>
      <c r="AY51" s="37">
        <f t="shared" si="14"/>
        <v>0</v>
      </c>
      <c r="AZ51" s="37">
        <f t="shared" si="15"/>
        <v>0</v>
      </c>
      <c r="BA51" s="37">
        <f t="shared" si="16"/>
        <v>0</v>
      </c>
      <c r="BB51" s="37">
        <f t="shared" si="17"/>
        <v>0</v>
      </c>
      <c r="BC51" s="38">
        <f t="shared" si="18"/>
        <v>0</v>
      </c>
      <c r="BD51" s="37">
        <f t="shared" si="19"/>
        <v>0</v>
      </c>
      <c r="BE51" s="54">
        <f t="shared" si="20"/>
        <v>0</v>
      </c>
    </row>
    <row r="52" spans="1:57" x14ac:dyDescent="0.25">
      <c r="A52" s="401">
        <v>49</v>
      </c>
      <c r="B52" s="468" t="str">
        <f>+Jun!B52</f>
        <v xml:space="preserve">Porcentaje de mujeres de 25 a 64 años de edad que se han realizado tamizaje  de papanicolaou </v>
      </c>
      <c r="C52" s="469" t="str">
        <f>+Jun!C52</f>
        <v>CANCER</v>
      </c>
      <c r="D52" s="466"/>
      <c r="E52" s="466"/>
      <c r="F52" s="466"/>
      <c r="G52" s="466"/>
      <c r="H52" s="466"/>
      <c r="I52" s="466"/>
      <c r="J52" s="466"/>
      <c r="K52" s="466"/>
      <c r="L52" s="466"/>
      <c r="M52" s="466"/>
      <c r="N52" s="466"/>
      <c r="O52" s="466"/>
      <c r="P52" s="466"/>
      <c r="Q52" s="466"/>
      <c r="R52" s="466"/>
      <c r="S52" s="466"/>
      <c r="T52" s="466"/>
      <c r="U52" s="466"/>
      <c r="V52" s="466"/>
      <c r="W52" s="466"/>
      <c r="X52" s="466"/>
      <c r="Y52" s="466"/>
      <c r="Z52" s="466"/>
      <c r="AA52" s="466"/>
      <c r="AB52" s="466"/>
      <c r="AC52" s="466"/>
      <c r="AD52" s="466"/>
      <c r="AE52" s="466"/>
      <c r="AF52" s="466"/>
      <c r="AG52" s="466"/>
      <c r="AH52" s="466"/>
      <c r="AI52" s="466"/>
      <c r="AJ52" s="466"/>
      <c r="AK52" s="466"/>
      <c r="AL52" s="466"/>
      <c r="AM52" s="466"/>
      <c r="AN52" s="466"/>
      <c r="AO52" s="466"/>
      <c r="AP52" s="466"/>
      <c r="AQ52" s="466"/>
      <c r="AR52" s="466"/>
      <c r="AS52" s="466"/>
      <c r="AT52" s="466"/>
      <c r="AV52" s="37">
        <f t="shared" ref="AV52:AV53" si="21">SUM(D52)</f>
        <v>0</v>
      </c>
      <c r="AW52" s="37">
        <f t="shared" ref="AW52:AW53" si="22">+SUM(G52:P52)</f>
        <v>0</v>
      </c>
      <c r="AX52" s="37">
        <f t="shared" ref="AX52:AX53" si="23">+SUM(Q52:S52)</f>
        <v>0</v>
      </c>
      <c r="AY52" s="37">
        <f t="shared" ref="AY52:AY53" si="24">+SUM(T52:W52)</f>
        <v>0</v>
      </c>
      <c r="AZ52" s="37">
        <f t="shared" ref="AZ52:AZ53" si="25">+SUM(X52:AC52)</f>
        <v>0</v>
      </c>
      <c r="BA52" s="37">
        <f t="shared" ref="BA52:BA53" si="26">+SUM(AD52:AH52)</f>
        <v>0</v>
      </c>
      <c r="BB52" s="37">
        <f t="shared" ref="BB52:BB53" si="27">+SUM(AJ52:AL52)</f>
        <v>0</v>
      </c>
      <c r="BC52" s="38">
        <f t="shared" ref="BC52:BC53" si="28">+SUM(AM52:AP52)</f>
        <v>0</v>
      </c>
      <c r="BD52" s="37">
        <f t="shared" ref="BD52:BD53" si="29">+SUM(AQ52:AT52)</f>
        <v>0</v>
      </c>
      <c r="BE52" s="54">
        <f t="shared" ref="BE52:BE53" si="30">SUM(AV52:BD52)</f>
        <v>0</v>
      </c>
    </row>
    <row r="53" spans="1:57" ht="30" x14ac:dyDescent="0.25">
      <c r="A53" s="401">
        <v>50</v>
      </c>
      <c r="B53" s="468" t="str">
        <f>+Jun!B53</f>
        <v>Porcentaje de mujeres de 30 a 49 años de edad que se han realizado tamizaje para cuello uterino (Inspección Visual con Ácido Acético).</v>
      </c>
      <c r="C53" s="470" t="str">
        <f>+Jun!C53</f>
        <v>CANCER</v>
      </c>
      <c r="D53" s="466"/>
      <c r="E53" s="466"/>
      <c r="F53" s="466"/>
      <c r="G53" s="466"/>
      <c r="H53" s="466"/>
      <c r="I53" s="466"/>
      <c r="J53" s="466"/>
      <c r="K53" s="466"/>
      <c r="L53" s="466"/>
      <c r="M53" s="466"/>
      <c r="N53" s="466"/>
      <c r="O53" s="466"/>
      <c r="P53" s="466"/>
      <c r="Q53" s="466"/>
      <c r="R53" s="466"/>
      <c r="S53" s="466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6"/>
      <c r="AL53" s="466"/>
      <c r="AM53" s="466"/>
      <c r="AN53" s="466"/>
      <c r="AO53" s="466"/>
      <c r="AP53" s="466"/>
      <c r="AQ53" s="466"/>
      <c r="AR53" s="466"/>
      <c r="AS53" s="466"/>
      <c r="AT53" s="466"/>
      <c r="AV53" s="37">
        <f t="shared" si="21"/>
        <v>0</v>
      </c>
      <c r="AW53" s="37">
        <f t="shared" si="22"/>
        <v>0</v>
      </c>
      <c r="AX53" s="37">
        <f t="shared" si="23"/>
        <v>0</v>
      </c>
      <c r="AY53" s="37">
        <f t="shared" si="24"/>
        <v>0</v>
      </c>
      <c r="AZ53" s="37">
        <f t="shared" si="25"/>
        <v>0</v>
      </c>
      <c r="BA53" s="37">
        <f t="shared" si="26"/>
        <v>0</v>
      </c>
      <c r="BB53" s="37">
        <f t="shared" si="27"/>
        <v>0</v>
      </c>
      <c r="BC53" s="38">
        <f t="shared" si="28"/>
        <v>0</v>
      </c>
      <c r="BD53" s="37">
        <f t="shared" si="29"/>
        <v>0</v>
      </c>
      <c r="BE53" s="54">
        <f t="shared" si="30"/>
        <v>0</v>
      </c>
    </row>
    <row r="54" spans="1:57" ht="30" x14ac:dyDescent="0.25">
      <c r="A54" s="401">
        <v>51</v>
      </c>
      <c r="B54" s="468" t="str">
        <f>+Jun!B54</f>
        <v>Porcentaje de mujeres de 40 a 69 años de edad que se han realizado examen clínico de mamas en los últimos 12 meses.</v>
      </c>
      <c r="C54" s="470" t="str">
        <f>+Jun!C54</f>
        <v>CANCER</v>
      </c>
      <c r="D54" s="467"/>
      <c r="E54" s="467"/>
      <c r="F54" s="467"/>
      <c r="G54" s="467"/>
      <c r="H54" s="467"/>
      <c r="I54" s="467"/>
      <c r="J54" s="467"/>
      <c r="K54" s="467"/>
      <c r="L54" s="467"/>
      <c r="M54" s="467"/>
      <c r="N54" s="467"/>
      <c r="O54" s="467"/>
      <c r="P54" s="467"/>
      <c r="Q54" s="467"/>
      <c r="R54" s="467"/>
      <c r="S54" s="467"/>
      <c r="T54" s="467"/>
      <c r="U54" s="467"/>
      <c r="V54" s="467"/>
      <c r="W54" s="467"/>
      <c r="X54" s="467"/>
      <c r="Y54" s="467"/>
      <c r="Z54" s="467"/>
      <c r="AA54" s="467"/>
      <c r="AB54" s="467"/>
      <c r="AC54" s="467"/>
      <c r="AD54" s="467"/>
      <c r="AE54" s="467"/>
      <c r="AF54" s="467"/>
      <c r="AG54" s="467"/>
      <c r="AH54" s="467"/>
      <c r="AI54" s="467"/>
      <c r="AJ54" s="467"/>
      <c r="AK54" s="467"/>
      <c r="AL54" s="467"/>
      <c r="AM54" s="467"/>
      <c r="AN54" s="467"/>
      <c r="AO54" s="467"/>
      <c r="AP54" s="467"/>
      <c r="AQ54" s="467"/>
      <c r="AR54" s="467"/>
      <c r="AS54" s="467"/>
      <c r="AT54" s="467"/>
      <c r="AV54" s="37">
        <f t="shared" ref="AV54:AV69" si="31">SUM(D54)</f>
        <v>0</v>
      </c>
      <c r="AW54" s="37">
        <f t="shared" ref="AW54:AW69" si="32">+SUM(G54:P54)</f>
        <v>0</v>
      </c>
      <c r="AX54" s="37">
        <f t="shared" ref="AX54:AX69" si="33">+SUM(Q54:S54)</f>
        <v>0</v>
      </c>
      <c r="AY54" s="37">
        <f t="shared" ref="AY54:AY69" si="34">+SUM(T54:W54)</f>
        <v>0</v>
      </c>
      <c r="AZ54" s="37">
        <f t="shared" ref="AZ54:AZ69" si="35">+SUM(X54:AC54)</f>
        <v>0</v>
      </c>
      <c r="BA54" s="37">
        <f t="shared" ref="BA54:BA69" si="36">+SUM(AD54:AH54)</f>
        <v>0</v>
      </c>
      <c r="BB54" s="37">
        <f t="shared" ref="BB54:BB69" si="37">+SUM(AJ54:AL54)</f>
        <v>0</v>
      </c>
      <c r="BC54" s="38">
        <f t="shared" ref="BC54:BC69" si="38">+SUM(AM54:AP54)</f>
        <v>0</v>
      </c>
      <c r="BD54" s="37">
        <f t="shared" ref="BD54:BD69" si="39">+SUM(AQ54:AT54)</f>
        <v>0</v>
      </c>
      <c r="BE54" s="54">
        <f t="shared" ref="BE54:BE69" si="40">SUM(AV54:BD54)</f>
        <v>0</v>
      </c>
    </row>
    <row r="55" spans="1:57" x14ac:dyDescent="0.25">
      <c r="A55" s="401">
        <v>52</v>
      </c>
      <c r="B55" s="468" t="str">
        <f>+Jun!B55</f>
        <v xml:space="preserve">4-DETECCION COLON Y RECTO (50 a 70 años) </v>
      </c>
      <c r="C55" s="470" t="str">
        <f>+Jun!C55</f>
        <v>CANCER</v>
      </c>
      <c r="D55" s="467"/>
      <c r="E55" s="467"/>
      <c r="F55" s="467"/>
      <c r="G55" s="467"/>
      <c r="H55" s="467"/>
      <c r="I55" s="467"/>
      <c r="J55" s="467"/>
      <c r="K55" s="467"/>
      <c r="L55" s="467"/>
      <c r="M55" s="467"/>
      <c r="N55" s="467"/>
      <c r="O55" s="467"/>
      <c r="P55" s="467"/>
      <c r="Q55" s="467"/>
      <c r="R55" s="467"/>
      <c r="S55" s="467"/>
      <c r="T55" s="467"/>
      <c r="U55" s="467"/>
      <c r="V55" s="467"/>
      <c r="W55" s="467"/>
      <c r="X55" s="467"/>
      <c r="Y55" s="467"/>
      <c r="Z55" s="467"/>
      <c r="AA55" s="467"/>
      <c r="AB55" s="467"/>
      <c r="AC55" s="467"/>
      <c r="AD55" s="467"/>
      <c r="AE55" s="467"/>
      <c r="AF55" s="467"/>
      <c r="AG55" s="467"/>
      <c r="AH55" s="467"/>
      <c r="AI55" s="467"/>
      <c r="AJ55" s="467"/>
      <c r="AK55" s="467"/>
      <c r="AL55" s="467"/>
      <c r="AM55" s="467"/>
      <c r="AN55" s="467"/>
      <c r="AO55" s="467"/>
      <c r="AP55" s="467"/>
      <c r="AQ55" s="467"/>
      <c r="AR55" s="467"/>
      <c r="AS55" s="467"/>
      <c r="AT55" s="467"/>
      <c r="AV55" s="37">
        <f t="shared" ref="AV55:AV57" si="41">SUM(D55)</f>
        <v>0</v>
      </c>
      <c r="AW55" s="37">
        <f t="shared" ref="AW55:AW57" si="42">+SUM(G55:P55)</f>
        <v>0</v>
      </c>
      <c r="AX55" s="37">
        <f t="shared" ref="AX55:AX57" si="43">+SUM(Q55:S55)</f>
        <v>0</v>
      </c>
      <c r="AY55" s="37">
        <f t="shared" ref="AY55:AY57" si="44">+SUM(T55:W55)</f>
        <v>0</v>
      </c>
      <c r="AZ55" s="37">
        <f t="shared" ref="AZ55:AZ57" si="45">+SUM(X55:AC55)</f>
        <v>0</v>
      </c>
      <c r="BA55" s="37">
        <f t="shared" ref="BA55:BA57" si="46">+SUM(AD55:AH55)</f>
        <v>0</v>
      </c>
      <c r="BB55" s="37">
        <f t="shared" ref="BB55:BB57" si="47">+SUM(AJ55:AL55)</f>
        <v>0</v>
      </c>
      <c r="BC55" s="38">
        <f t="shared" ref="BC55:BC57" si="48">+SUM(AM55:AP55)</f>
        <v>0</v>
      </c>
      <c r="BD55" s="37">
        <f t="shared" ref="BD55:BD57" si="49">+SUM(AQ55:AT55)</f>
        <v>0</v>
      </c>
      <c r="BE55" s="54">
        <f t="shared" ref="BE55:BE57" si="50">SUM(AV55:BD55)</f>
        <v>0</v>
      </c>
    </row>
    <row r="56" spans="1:57" x14ac:dyDescent="0.25">
      <c r="A56" s="401">
        <v>53</v>
      </c>
      <c r="B56" s="468" t="str">
        <f>+Jun!B56</f>
        <v xml:space="preserve">5-DETECCION CANCER PROSTATA ( 50 a 75 años) </v>
      </c>
      <c r="C56" s="470" t="str">
        <f>+Jun!C56</f>
        <v>CANCER</v>
      </c>
      <c r="D56" s="467"/>
      <c r="E56" s="467"/>
      <c r="F56" s="467"/>
      <c r="G56" s="467"/>
      <c r="H56" s="467"/>
      <c r="I56" s="467"/>
      <c r="J56" s="467"/>
      <c r="K56" s="467"/>
      <c r="L56" s="467"/>
      <c r="M56" s="467"/>
      <c r="N56" s="467"/>
      <c r="O56" s="467"/>
      <c r="P56" s="467"/>
      <c r="Q56" s="467"/>
      <c r="R56" s="467"/>
      <c r="S56" s="467"/>
      <c r="T56" s="467"/>
      <c r="U56" s="467"/>
      <c r="V56" s="467"/>
      <c r="W56" s="467"/>
      <c r="X56" s="467"/>
      <c r="Y56" s="467"/>
      <c r="Z56" s="467"/>
      <c r="AA56" s="467"/>
      <c r="AB56" s="467"/>
      <c r="AC56" s="467"/>
      <c r="AD56" s="467"/>
      <c r="AE56" s="467"/>
      <c r="AF56" s="467"/>
      <c r="AG56" s="467"/>
      <c r="AH56" s="467"/>
      <c r="AI56" s="467"/>
      <c r="AJ56" s="467"/>
      <c r="AK56" s="467"/>
      <c r="AL56" s="467"/>
      <c r="AM56" s="467"/>
      <c r="AN56" s="467"/>
      <c r="AO56" s="467"/>
      <c r="AP56" s="467"/>
      <c r="AQ56" s="467"/>
      <c r="AR56" s="467"/>
      <c r="AS56" s="467"/>
      <c r="AT56" s="467"/>
      <c r="AV56" s="37">
        <f t="shared" si="41"/>
        <v>0</v>
      </c>
      <c r="AW56" s="37">
        <f t="shared" si="42"/>
        <v>0</v>
      </c>
      <c r="AX56" s="37">
        <f t="shared" si="43"/>
        <v>0</v>
      </c>
      <c r="AY56" s="37">
        <f t="shared" si="44"/>
        <v>0</v>
      </c>
      <c r="AZ56" s="37">
        <f t="shared" si="45"/>
        <v>0</v>
      </c>
      <c r="BA56" s="37">
        <f t="shared" si="46"/>
        <v>0</v>
      </c>
      <c r="BB56" s="37">
        <f t="shared" si="47"/>
        <v>0</v>
      </c>
      <c r="BC56" s="38">
        <f t="shared" si="48"/>
        <v>0</v>
      </c>
      <c r="BD56" s="37">
        <f t="shared" si="49"/>
        <v>0</v>
      </c>
      <c r="BE56" s="54">
        <f t="shared" si="50"/>
        <v>0</v>
      </c>
    </row>
    <row r="57" spans="1:57" x14ac:dyDescent="0.25">
      <c r="A57" s="401">
        <v>54</v>
      </c>
      <c r="B57" s="468" t="str">
        <f>+Jun!B57</f>
        <v xml:space="preserve">6-DETECCION DE CANCER DE PIEL  (18 a 70 años) </v>
      </c>
      <c r="C57" s="470" t="str">
        <f>+Jun!C57</f>
        <v>CANCER</v>
      </c>
      <c r="D57" s="467"/>
      <c r="E57" s="467"/>
      <c r="F57" s="467"/>
      <c r="G57" s="467"/>
      <c r="H57" s="467"/>
      <c r="I57" s="467"/>
      <c r="J57" s="467"/>
      <c r="K57" s="467"/>
      <c r="L57" s="467"/>
      <c r="M57" s="467"/>
      <c r="N57" s="467"/>
      <c r="O57" s="467"/>
      <c r="P57" s="467"/>
      <c r="Q57" s="467"/>
      <c r="R57" s="467"/>
      <c r="S57" s="467"/>
      <c r="T57" s="467"/>
      <c r="U57" s="467"/>
      <c r="V57" s="467"/>
      <c r="W57" s="467"/>
      <c r="X57" s="467"/>
      <c r="Y57" s="467"/>
      <c r="Z57" s="467"/>
      <c r="AA57" s="467"/>
      <c r="AB57" s="467"/>
      <c r="AC57" s="467"/>
      <c r="AD57" s="467"/>
      <c r="AE57" s="467"/>
      <c r="AF57" s="467"/>
      <c r="AG57" s="467"/>
      <c r="AH57" s="467"/>
      <c r="AI57" s="467"/>
      <c r="AJ57" s="467"/>
      <c r="AK57" s="467"/>
      <c r="AL57" s="467"/>
      <c r="AM57" s="467"/>
      <c r="AN57" s="467"/>
      <c r="AO57" s="467"/>
      <c r="AP57" s="467"/>
      <c r="AQ57" s="467"/>
      <c r="AR57" s="467"/>
      <c r="AS57" s="467"/>
      <c r="AT57" s="467"/>
      <c r="AV57" s="37">
        <f t="shared" si="41"/>
        <v>0</v>
      </c>
      <c r="AW57" s="37">
        <f t="shared" si="42"/>
        <v>0</v>
      </c>
      <c r="AX57" s="37">
        <f t="shared" si="43"/>
        <v>0</v>
      </c>
      <c r="AY57" s="37">
        <f t="shared" si="44"/>
        <v>0</v>
      </c>
      <c r="AZ57" s="37">
        <f t="shared" si="45"/>
        <v>0</v>
      </c>
      <c r="BA57" s="37">
        <f t="shared" si="46"/>
        <v>0</v>
      </c>
      <c r="BB57" s="37">
        <f t="shared" si="47"/>
        <v>0</v>
      </c>
      <c r="BC57" s="38">
        <f t="shared" si="48"/>
        <v>0</v>
      </c>
      <c r="BD57" s="37">
        <f t="shared" si="49"/>
        <v>0</v>
      </c>
      <c r="BE57" s="54">
        <f t="shared" si="50"/>
        <v>0</v>
      </c>
    </row>
    <row r="58" spans="1:57" x14ac:dyDescent="0.25">
      <c r="A58" s="401">
        <v>55</v>
      </c>
      <c r="B58" s="468" t="str">
        <f>+Jun!B58</f>
        <v>PERSONA CON DISCAPACIDAD QUE RECIBE ATENCION PARA SU CERTIFICACIÓN.</v>
      </c>
      <c r="C58" s="471" t="str">
        <f>+Jun!C58</f>
        <v>DISCAPACIDAD</v>
      </c>
      <c r="D58" s="467"/>
      <c r="E58" s="467"/>
      <c r="F58" s="467"/>
      <c r="G58" s="467"/>
      <c r="H58" s="467"/>
      <c r="I58" s="467"/>
      <c r="J58" s="467"/>
      <c r="K58" s="467"/>
      <c r="L58" s="467"/>
      <c r="M58" s="467"/>
      <c r="N58" s="467"/>
      <c r="O58" s="467"/>
      <c r="P58" s="467"/>
      <c r="Q58" s="467"/>
      <c r="R58" s="467"/>
      <c r="S58" s="467"/>
      <c r="T58" s="467"/>
      <c r="U58" s="467"/>
      <c r="V58" s="467"/>
      <c r="W58" s="467"/>
      <c r="X58" s="467"/>
      <c r="Y58" s="467"/>
      <c r="Z58" s="467"/>
      <c r="AA58" s="467"/>
      <c r="AB58" s="467"/>
      <c r="AC58" s="467"/>
      <c r="AD58" s="467"/>
      <c r="AE58" s="467"/>
      <c r="AF58" s="467"/>
      <c r="AG58" s="467"/>
      <c r="AH58" s="467"/>
      <c r="AI58" s="467"/>
      <c r="AJ58" s="467"/>
      <c r="AK58" s="467"/>
      <c r="AL58" s="467"/>
      <c r="AM58" s="467"/>
      <c r="AN58" s="467"/>
      <c r="AO58" s="467"/>
      <c r="AP58" s="467"/>
      <c r="AQ58" s="467"/>
      <c r="AR58" s="467"/>
      <c r="AS58" s="467"/>
      <c r="AT58" s="467"/>
      <c r="AV58" s="37">
        <f t="shared" si="31"/>
        <v>0</v>
      </c>
      <c r="AW58" s="37">
        <f t="shared" si="32"/>
        <v>0</v>
      </c>
      <c r="AX58" s="37">
        <f t="shared" si="33"/>
        <v>0</v>
      </c>
      <c r="AY58" s="37">
        <f t="shared" si="34"/>
        <v>0</v>
      </c>
      <c r="AZ58" s="37">
        <f t="shared" si="35"/>
        <v>0</v>
      </c>
      <c r="BA58" s="37">
        <f t="shared" si="36"/>
        <v>0</v>
      </c>
      <c r="BB58" s="37">
        <f t="shared" si="37"/>
        <v>0</v>
      </c>
      <c r="BC58" s="38">
        <f t="shared" si="38"/>
        <v>0</v>
      </c>
      <c r="BD58" s="37">
        <f t="shared" si="39"/>
        <v>0</v>
      </c>
      <c r="BE58" s="54">
        <f t="shared" si="40"/>
        <v>0</v>
      </c>
    </row>
    <row r="59" spans="1:57" x14ac:dyDescent="0.25">
      <c r="A59" s="401">
        <v>56</v>
      </c>
      <c r="B59" s="468" t="str">
        <f>+Jun!B59</f>
        <v>Tamizaje de errores refractivos en niños.</v>
      </c>
      <c r="C59" s="471" t="str">
        <f>+Jun!C59</f>
        <v>SALUD OCULAR</v>
      </c>
      <c r="D59" s="467"/>
      <c r="E59" s="467"/>
      <c r="F59" s="467"/>
      <c r="G59" s="467"/>
      <c r="H59" s="467"/>
      <c r="I59" s="467"/>
      <c r="J59" s="467"/>
      <c r="K59" s="467"/>
      <c r="L59" s="467"/>
      <c r="M59" s="467"/>
      <c r="N59" s="467"/>
      <c r="O59" s="467"/>
      <c r="P59" s="467"/>
      <c r="Q59" s="467"/>
      <c r="R59" s="467"/>
      <c r="S59" s="467"/>
      <c r="T59" s="467"/>
      <c r="U59" s="467"/>
      <c r="V59" s="467"/>
      <c r="W59" s="467"/>
      <c r="X59" s="467"/>
      <c r="Y59" s="467"/>
      <c r="Z59" s="467"/>
      <c r="AA59" s="467"/>
      <c r="AB59" s="467"/>
      <c r="AC59" s="467"/>
      <c r="AD59" s="467"/>
      <c r="AE59" s="467"/>
      <c r="AF59" s="467"/>
      <c r="AG59" s="467"/>
      <c r="AH59" s="467"/>
      <c r="AI59" s="467"/>
      <c r="AJ59" s="467"/>
      <c r="AK59" s="467"/>
      <c r="AL59" s="467"/>
      <c r="AM59" s="467"/>
      <c r="AN59" s="467"/>
      <c r="AO59" s="467"/>
      <c r="AP59" s="467"/>
      <c r="AQ59" s="467"/>
      <c r="AR59" s="467"/>
      <c r="AS59" s="467"/>
      <c r="AT59" s="467"/>
      <c r="AV59" s="37">
        <f t="shared" si="31"/>
        <v>0</v>
      </c>
      <c r="AW59" s="37">
        <f t="shared" si="32"/>
        <v>0</v>
      </c>
      <c r="AX59" s="37">
        <f t="shared" si="33"/>
        <v>0</v>
      </c>
      <c r="AY59" s="37">
        <f t="shared" si="34"/>
        <v>0</v>
      </c>
      <c r="AZ59" s="37">
        <f t="shared" si="35"/>
        <v>0</v>
      </c>
      <c r="BA59" s="37">
        <f t="shared" si="36"/>
        <v>0</v>
      </c>
      <c r="BB59" s="37">
        <f t="shared" si="37"/>
        <v>0</v>
      </c>
      <c r="BC59" s="38">
        <f t="shared" si="38"/>
        <v>0</v>
      </c>
      <c r="BD59" s="37">
        <f t="shared" si="39"/>
        <v>0</v>
      </c>
      <c r="BE59" s="54">
        <f t="shared" si="40"/>
        <v>0</v>
      </c>
    </row>
    <row r="60" spans="1:57" x14ac:dyDescent="0.25">
      <c r="A60" s="401">
        <v>57</v>
      </c>
      <c r="B60" s="468" t="str">
        <f>+Jun!B60</f>
        <v>EVALUACION ORAL COMPLETO</v>
      </c>
      <c r="C60" s="471" t="str">
        <f>+Jun!C60</f>
        <v>ODONTOLOGIA</v>
      </c>
      <c r="D60" s="467"/>
      <c r="E60" s="467"/>
      <c r="F60" s="467"/>
      <c r="G60" s="467"/>
      <c r="H60" s="467"/>
      <c r="I60" s="467"/>
      <c r="J60" s="467"/>
      <c r="K60" s="467"/>
      <c r="L60" s="467"/>
      <c r="M60" s="467"/>
      <c r="N60" s="467"/>
      <c r="O60" s="467"/>
      <c r="P60" s="467"/>
      <c r="Q60" s="467"/>
      <c r="R60" s="467"/>
      <c r="S60" s="467"/>
      <c r="T60" s="467"/>
      <c r="U60" s="467"/>
      <c r="V60" s="467"/>
      <c r="W60" s="467"/>
      <c r="X60" s="467"/>
      <c r="Y60" s="467"/>
      <c r="Z60" s="467"/>
      <c r="AA60" s="467"/>
      <c r="AB60" s="467"/>
      <c r="AC60" s="467"/>
      <c r="AD60" s="467"/>
      <c r="AE60" s="467"/>
      <c r="AF60" s="467"/>
      <c r="AG60" s="467"/>
      <c r="AH60" s="467"/>
      <c r="AI60" s="467"/>
      <c r="AJ60" s="467"/>
      <c r="AK60" s="467"/>
      <c r="AL60" s="467"/>
      <c r="AM60" s="467"/>
      <c r="AN60" s="467"/>
      <c r="AO60" s="467"/>
      <c r="AP60" s="467"/>
      <c r="AQ60" s="467"/>
      <c r="AR60" s="467"/>
      <c r="AS60" s="467"/>
      <c r="AT60" s="467"/>
      <c r="AV60" s="37">
        <f t="shared" si="31"/>
        <v>0</v>
      </c>
      <c r="AW60" s="37">
        <f t="shared" si="32"/>
        <v>0</v>
      </c>
      <c r="AX60" s="37">
        <f t="shared" si="33"/>
        <v>0</v>
      </c>
      <c r="AY60" s="37">
        <f t="shared" si="34"/>
        <v>0</v>
      </c>
      <c r="AZ60" s="37">
        <f t="shared" si="35"/>
        <v>0</v>
      </c>
      <c r="BA60" s="37">
        <f t="shared" si="36"/>
        <v>0</v>
      </c>
      <c r="BB60" s="37">
        <f t="shared" si="37"/>
        <v>0</v>
      </c>
      <c r="BC60" s="38">
        <f t="shared" si="38"/>
        <v>0</v>
      </c>
      <c r="BD60" s="37">
        <f t="shared" si="39"/>
        <v>0</v>
      </c>
      <c r="BE60" s="54">
        <f t="shared" si="40"/>
        <v>0</v>
      </c>
    </row>
    <row r="61" spans="1:57" x14ac:dyDescent="0.25">
      <c r="A61" s="401">
        <v>58</v>
      </c>
      <c r="B61" s="468" t="str">
        <f>+Jun!B61</f>
        <v>ALTA BASICA ODONTOLOGICA EN NIÑOS DE 3 A 11 AÑOSDE EDAD</v>
      </c>
      <c r="C61" s="471" t="str">
        <f>+Jun!C61</f>
        <v>ODONTOLOGIA</v>
      </c>
      <c r="D61" s="467"/>
      <c r="E61" s="467"/>
      <c r="F61" s="467"/>
      <c r="G61" s="467"/>
      <c r="H61" s="467"/>
      <c r="I61" s="467"/>
      <c r="J61" s="467"/>
      <c r="K61" s="467"/>
      <c r="L61" s="467"/>
      <c r="M61" s="467"/>
      <c r="N61" s="467"/>
      <c r="O61" s="467"/>
      <c r="P61" s="467"/>
      <c r="Q61" s="467"/>
      <c r="R61" s="467"/>
      <c r="S61" s="467"/>
      <c r="T61" s="467"/>
      <c r="U61" s="467"/>
      <c r="V61" s="467"/>
      <c r="W61" s="467"/>
      <c r="X61" s="467"/>
      <c r="Y61" s="467"/>
      <c r="Z61" s="467"/>
      <c r="AA61" s="467"/>
      <c r="AB61" s="467"/>
      <c r="AC61" s="467"/>
      <c r="AD61" s="467"/>
      <c r="AE61" s="467"/>
      <c r="AF61" s="467"/>
      <c r="AG61" s="467"/>
      <c r="AH61" s="467"/>
      <c r="AI61" s="467"/>
      <c r="AJ61" s="467"/>
      <c r="AK61" s="467"/>
      <c r="AL61" s="467"/>
      <c r="AM61" s="467"/>
      <c r="AN61" s="467"/>
      <c r="AO61" s="467"/>
      <c r="AP61" s="467"/>
      <c r="AQ61" s="467"/>
      <c r="AR61" s="467"/>
      <c r="AS61" s="467"/>
      <c r="AT61" s="467"/>
      <c r="AV61" s="37">
        <f t="shared" si="31"/>
        <v>0</v>
      </c>
      <c r="AW61" s="37">
        <f t="shared" si="32"/>
        <v>0</v>
      </c>
      <c r="AX61" s="37">
        <f t="shared" si="33"/>
        <v>0</v>
      </c>
      <c r="AY61" s="37">
        <f t="shared" si="34"/>
        <v>0</v>
      </c>
      <c r="AZ61" s="37">
        <f t="shared" si="35"/>
        <v>0</v>
      </c>
      <c r="BA61" s="37">
        <f t="shared" si="36"/>
        <v>0</v>
      </c>
      <c r="BB61" s="37">
        <f t="shared" si="37"/>
        <v>0</v>
      </c>
      <c r="BC61" s="38">
        <f t="shared" si="38"/>
        <v>0</v>
      </c>
      <c r="BD61" s="37">
        <f t="shared" si="39"/>
        <v>0</v>
      </c>
      <c r="BE61" s="54">
        <f t="shared" si="40"/>
        <v>0</v>
      </c>
    </row>
    <row r="62" spans="1:57" x14ac:dyDescent="0.25">
      <c r="A62" s="401">
        <v>59</v>
      </c>
      <c r="B62" s="468" t="str">
        <f>+Jun!B62</f>
        <v>EVALUACION ORAL COMPLETO 3 a 11 años</v>
      </c>
      <c r="C62" s="471" t="str">
        <f>+Jun!C62</f>
        <v>ODONTOLOGIA</v>
      </c>
      <c r="D62" s="467"/>
      <c r="E62" s="467"/>
      <c r="F62" s="467"/>
      <c r="G62" s="467"/>
      <c r="H62" s="467"/>
      <c r="I62" s="467"/>
      <c r="J62" s="467"/>
      <c r="K62" s="467"/>
      <c r="L62" s="467"/>
      <c r="M62" s="467"/>
      <c r="N62" s="467"/>
      <c r="O62" s="467"/>
      <c r="P62" s="467"/>
      <c r="Q62" s="467"/>
      <c r="R62" s="467"/>
      <c r="S62" s="467"/>
      <c r="T62" s="467"/>
      <c r="U62" s="467"/>
      <c r="V62" s="467"/>
      <c r="W62" s="467"/>
      <c r="X62" s="467"/>
      <c r="Y62" s="467"/>
      <c r="Z62" s="467"/>
      <c r="AA62" s="467"/>
      <c r="AB62" s="467"/>
      <c r="AC62" s="467"/>
      <c r="AD62" s="467"/>
      <c r="AE62" s="467"/>
      <c r="AF62" s="467"/>
      <c r="AG62" s="467"/>
      <c r="AH62" s="467"/>
      <c r="AI62" s="467"/>
      <c r="AJ62" s="467"/>
      <c r="AK62" s="467"/>
      <c r="AL62" s="467"/>
      <c r="AM62" s="467"/>
      <c r="AN62" s="467"/>
      <c r="AO62" s="467"/>
      <c r="AP62" s="467"/>
      <c r="AQ62" s="467"/>
      <c r="AR62" s="467"/>
      <c r="AS62" s="467"/>
      <c r="AT62" s="467"/>
      <c r="AV62" s="37">
        <f t="shared" si="31"/>
        <v>0</v>
      </c>
      <c r="AW62" s="37">
        <f t="shared" si="32"/>
        <v>0</v>
      </c>
      <c r="AX62" s="37">
        <f t="shared" si="33"/>
        <v>0</v>
      </c>
      <c r="AY62" s="37">
        <f t="shared" si="34"/>
        <v>0</v>
      </c>
      <c r="AZ62" s="37">
        <f t="shared" si="35"/>
        <v>0</v>
      </c>
      <c r="BA62" s="37">
        <f t="shared" si="36"/>
        <v>0</v>
      </c>
      <c r="BB62" s="37">
        <f t="shared" si="37"/>
        <v>0</v>
      </c>
      <c r="BC62" s="38">
        <f t="shared" si="38"/>
        <v>0</v>
      </c>
      <c r="BD62" s="37">
        <f t="shared" si="39"/>
        <v>0</v>
      </c>
      <c r="BE62" s="54">
        <f t="shared" si="40"/>
        <v>0</v>
      </c>
    </row>
    <row r="63" spans="1:57" x14ac:dyDescent="0.25">
      <c r="A63" s="401">
        <v>60</v>
      </c>
      <c r="B63" s="468" t="str">
        <f>+Jun!B63</f>
        <v>INSTRUCCIÓN DE HIGIENE ORAL</v>
      </c>
      <c r="C63" s="471" t="str">
        <f>+Jun!C63</f>
        <v>ODONTOLOGIA</v>
      </c>
      <c r="D63" s="467"/>
      <c r="E63" s="467"/>
      <c r="F63" s="467"/>
      <c r="G63" s="467"/>
      <c r="H63" s="467"/>
      <c r="I63" s="467"/>
      <c r="J63" s="467"/>
      <c r="K63" s="467"/>
      <c r="L63" s="467"/>
      <c r="M63" s="467"/>
      <c r="N63" s="467"/>
      <c r="O63" s="467"/>
      <c r="P63" s="467"/>
      <c r="Q63" s="467"/>
      <c r="R63" s="467"/>
      <c r="S63" s="467"/>
      <c r="T63" s="467"/>
      <c r="U63" s="467"/>
      <c r="V63" s="467"/>
      <c r="W63" s="467"/>
      <c r="X63" s="467"/>
      <c r="Y63" s="467"/>
      <c r="Z63" s="467"/>
      <c r="AA63" s="467"/>
      <c r="AB63" s="467"/>
      <c r="AC63" s="467"/>
      <c r="AD63" s="467"/>
      <c r="AE63" s="467"/>
      <c r="AF63" s="467"/>
      <c r="AG63" s="467"/>
      <c r="AH63" s="467"/>
      <c r="AI63" s="467"/>
      <c r="AJ63" s="467"/>
      <c r="AK63" s="467"/>
      <c r="AL63" s="467"/>
      <c r="AM63" s="467"/>
      <c r="AN63" s="467"/>
      <c r="AO63" s="467"/>
      <c r="AP63" s="467"/>
      <c r="AQ63" s="467"/>
      <c r="AR63" s="467"/>
      <c r="AS63" s="467"/>
      <c r="AT63" s="467"/>
      <c r="AV63" s="37">
        <f t="shared" si="31"/>
        <v>0</v>
      </c>
      <c r="AW63" s="37">
        <f t="shared" si="32"/>
        <v>0</v>
      </c>
      <c r="AX63" s="37">
        <f t="shared" si="33"/>
        <v>0</v>
      </c>
      <c r="AY63" s="37">
        <f t="shared" si="34"/>
        <v>0</v>
      </c>
      <c r="AZ63" s="37">
        <f t="shared" si="35"/>
        <v>0</v>
      </c>
      <c r="BA63" s="37">
        <f t="shared" si="36"/>
        <v>0</v>
      </c>
      <c r="BB63" s="37">
        <f t="shared" si="37"/>
        <v>0</v>
      </c>
      <c r="BC63" s="38">
        <f t="shared" si="38"/>
        <v>0</v>
      </c>
      <c r="BD63" s="37">
        <f t="shared" si="39"/>
        <v>0</v>
      </c>
      <c r="BE63" s="54">
        <f t="shared" si="40"/>
        <v>0</v>
      </c>
    </row>
    <row r="64" spans="1:57" x14ac:dyDescent="0.25">
      <c r="A64" s="401">
        <v>61</v>
      </c>
      <c r="B64" s="468" t="str">
        <f>+Jun!B64</f>
        <v>ASESORIA NUTRICIONAL</v>
      </c>
      <c r="C64" s="471" t="str">
        <f>+Jun!C64</f>
        <v>ODONTOLOGIA</v>
      </c>
      <c r="D64" s="467"/>
      <c r="E64" s="467"/>
      <c r="F64" s="467"/>
      <c r="G64" s="467"/>
      <c r="H64" s="467"/>
      <c r="I64" s="467"/>
      <c r="J64" s="467"/>
      <c r="K64" s="467"/>
      <c r="L64" s="467"/>
      <c r="M64" s="467"/>
      <c r="N64" s="467"/>
      <c r="O64" s="467"/>
      <c r="P64" s="467"/>
      <c r="Q64" s="467"/>
      <c r="R64" s="467"/>
      <c r="S64" s="467"/>
      <c r="T64" s="467"/>
      <c r="U64" s="467"/>
      <c r="V64" s="467"/>
      <c r="W64" s="467"/>
      <c r="X64" s="467"/>
      <c r="Y64" s="467"/>
      <c r="Z64" s="467"/>
      <c r="AA64" s="467"/>
      <c r="AB64" s="467"/>
      <c r="AC64" s="467"/>
      <c r="AD64" s="467"/>
      <c r="AE64" s="467"/>
      <c r="AF64" s="467"/>
      <c r="AG64" s="467"/>
      <c r="AH64" s="467"/>
      <c r="AI64" s="467"/>
      <c r="AJ64" s="467"/>
      <c r="AK64" s="467"/>
      <c r="AL64" s="467"/>
      <c r="AM64" s="467"/>
      <c r="AN64" s="467"/>
      <c r="AO64" s="467"/>
      <c r="AP64" s="467"/>
      <c r="AQ64" s="467"/>
      <c r="AR64" s="467"/>
      <c r="AS64" s="467"/>
      <c r="AT64" s="467"/>
      <c r="AV64" s="37">
        <f t="shared" si="31"/>
        <v>0</v>
      </c>
      <c r="AW64" s="37">
        <f t="shared" si="32"/>
        <v>0</v>
      </c>
      <c r="AX64" s="37">
        <f t="shared" si="33"/>
        <v>0</v>
      </c>
      <c r="AY64" s="37">
        <f t="shared" si="34"/>
        <v>0</v>
      </c>
      <c r="AZ64" s="37">
        <f t="shared" si="35"/>
        <v>0</v>
      </c>
      <c r="BA64" s="37">
        <f t="shared" si="36"/>
        <v>0</v>
      </c>
      <c r="BB64" s="37">
        <f t="shared" si="37"/>
        <v>0</v>
      </c>
      <c r="BC64" s="38">
        <f t="shared" si="38"/>
        <v>0</v>
      </c>
      <c r="BD64" s="37">
        <f t="shared" si="39"/>
        <v>0</v>
      </c>
      <c r="BE64" s="54">
        <f t="shared" si="40"/>
        <v>0</v>
      </c>
    </row>
    <row r="65" spans="1:57" x14ac:dyDescent="0.25">
      <c r="A65" s="401">
        <v>62</v>
      </c>
      <c r="B65" s="468" t="str">
        <f>+Jun!B65</f>
        <v>Tratamiento y control de personas con Hipertensión Arterial</v>
      </c>
      <c r="C65" s="471" t="str">
        <f>+Jun!C65</f>
        <v>NO TRANSMISIBLES</v>
      </c>
      <c r="D65" s="467"/>
      <c r="E65" s="467"/>
      <c r="F65" s="467"/>
      <c r="G65" s="467"/>
      <c r="H65" s="467"/>
      <c r="I65" s="467"/>
      <c r="J65" s="467"/>
      <c r="K65" s="467"/>
      <c r="L65" s="467"/>
      <c r="M65" s="467"/>
      <c r="N65" s="467"/>
      <c r="O65" s="467"/>
      <c r="P65" s="467"/>
      <c r="Q65" s="467"/>
      <c r="R65" s="467"/>
      <c r="S65" s="467"/>
      <c r="T65" s="467"/>
      <c r="U65" s="467"/>
      <c r="V65" s="467"/>
      <c r="W65" s="467"/>
      <c r="X65" s="467"/>
      <c r="Y65" s="467"/>
      <c r="Z65" s="467"/>
      <c r="AA65" s="467"/>
      <c r="AB65" s="467"/>
      <c r="AC65" s="467"/>
      <c r="AD65" s="467"/>
      <c r="AE65" s="467"/>
      <c r="AF65" s="467"/>
      <c r="AG65" s="467"/>
      <c r="AH65" s="467"/>
      <c r="AI65" s="467"/>
      <c r="AJ65" s="467"/>
      <c r="AK65" s="467"/>
      <c r="AL65" s="467"/>
      <c r="AM65" s="467"/>
      <c r="AN65" s="467"/>
      <c r="AO65" s="467"/>
      <c r="AP65" s="467"/>
      <c r="AQ65" s="467"/>
      <c r="AR65" s="467"/>
      <c r="AS65" s="467"/>
      <c r="AT65" s="467"/>
      <c r="AV65" s="37">
        <f t="shared" si="31"/>
        <v>0</v>
      </c>
      <c r="AW65" s="37">
        <f t="shared" si="32"/>
        <v>0</v>
      </c>
      <c r="AX65" s="37">
        <f t="shared" si="33"/>
        <v>0</v>
      </c>
      <c r="AY65" s="37">
        <f t="shared" si="34"/>
        <v>0</v>
      </c>
      <c r="AZ65" s="37">
        <f t="shared" si="35"/>
        <v>0</v>
      </c>
      <c r="BA65" s="37">
        <f t="shared" si="36"/>
        <v>0</v>
      </c>
      <c r="BB65" s="37">
        <f t="shared" si="37"/>
        <v>0</v>
      </c>
      <c r="BC65" s="38">
        <f t="shared" si="38"/>
        <v>0</v>
      </c>
      <c r="BD65" s="37">
        <f t="shared" si="39"/>
        <v>0</v>
      </c>
      <c r="BE65" s="54">
        <f t="shared" si="40"/>
        <v>0</v>
      </c>
    </row>
    <row r="66" spans="1:57" x14ac:dyDescent="0.25">
      <c r="A66" s="401">
        <v>63</v>
      </c>
      <c r="B66" s="468" t="str">
        <f>+Jun!B66</f>
        <v>Tratamiento y Control de Personas con Diabetes Mellitus</v>
      </c>
      <c r="C66" s="471" t="str">
        <f>+Jun!C66</f>
        <v>NO TRANSMISIBLES</v>
      </c>
      <c r="D66" s="467"/>
      <c r="E66" s="467"/>
      <c r="F66" s="467"/>
      <c r="G66" s="467"/>
      <c r="H66" s="467"/>
      <c r="I66" s="467"/>
      <c r="J66" s="467"/>
      <c r="K66" s="467"/>
      <c r="L66" s="467"/>
      <c r="M66" s="467"/>
      <c r="N66" s="467"/>
      <c r="O66" s="467"/>
      <c r="P66" s="467"/>
      <c r="Q66" s="467"/>
      <c r="R66" s="467"/>
      <c r="S66" s="467"/>
      <c r="T66" s="467"/>
      <c r="U66" s="467"/>
      <c r="V66" s="467"/>
      <c r="W66" s="467"/>
      <c r="X66" s="467"/>
      <c r="Y66" s="467"/>
      <c r="Z66" s="467"/>
      <c r="AA66" s="467"/>
      <c r="AB66" s="467"/>
      <c r="AC66" s="467"/>
      <c r="AD66" s="467"/>
      <c r="AE66" s="467"/>
      <c r="AF66" s="467"/>
      <c r="AG66" s="467"/>
      <c r="AH66" s="467"/>
      <c r="AI66" s="467"/>
      <c r="AJ66" s="467"/>
      <c r="AK66" s="467"/>
      <c r="AL66" s="467"/>
      <c r="AM66" s="467"/>
      <c r="AN66" s="467"/>
      <c r="AO66" s="467"/>
      <c r="AP66" s="467"/>
      <c r="AQ66" s="467"/>
      <c r="AR66" s="467"/>
      <c r="AS66" s="467"/>
      <c r="AT66" s="467"/>
      <c r="AV66" s="37">
        <f t="shared" si="31"/>
        <v>0</v>
      </c>
      <c r="AW66" s="37">
        <f t="shared" si="32"/>
        <v>0</v>
      </c>
      <c r="AX66" s="37">
        <f t="shared" si="33"/>
        <v>0</v>
      </c>
      <c r="AY66" s="37">
        <f t="shared" si="34"/>
        <v>0</v>
      </c>
      <c r="AZ66" s="37">
        <f t="shared" si="35"/>
        <v>0</v>
      </c>
      <c r="BA66" s="37">
        <f t="shared" si="36"/>
        <v>0</v>
      </c>
      <c r="BB66" s="37">
        <f t="shared" si="37"/>
        <v>0</v>
      </c>
      <c r="BC66" s="38">
        <f t="shared" si="38"/>
        <v>0</v>
      </c>
      <c r="BD66" s="37">
        <f t="shared" si="39"/>
        <v>0</v>
      </c>
      <c r="BE66" s="54">
        <f t="shared" si="40"/>
        <v>0</v>
      </c>
    </row>
    <row r="67" spans="1:57" x14ac:dyDescent="0.25">
      <c r="A67" s="401">
        <v>64</v>
      </c>
      <c r="B67" s="468" t="str">
        <f>+Jun!B67</f>
        <v xml:space="preserve">VIGILANCIA SANITARIA DE GESTION Y MANEJO RESIDUOS SOLIDOS X EE.SS </v>
      </c>
      <c r="C67" s="471" t="str">
        <f>+Jun!C67</f>
        <v>SALUD COLECTIVA</v>
      </c>
      <c r="D67" s="467"/>
      <c r="E67" s="467"/>
      <c r="F67" s="467"/>
      <c r="G67" s="467"/>
      <c r="H67" s="467"/>
      <c r="I67" s="467"/>
      <c r="J67" s="467"/>
      <c r="K67" s="467"/>
      <c r="L67" s="467"/>
      <c r="M67" s="467"/>
      <c r="N67" s="467"/>
      <c r="O67" s="467"/>
      <c r="P67" s="467"/>
      <c r="Q67" s="467"/>
      <c r="R67" s="467"/>
      <c r="S67" s="467"/>
      <c r="T67" s="467"/>
      <c r="U67" s="467"/>
      <c r="V67" s="467"/>
      <c r="W67" s="467"/>
      <c r="X67" s="467"/>
      <c r="Y67" s="467"/>
      <c r="Z67" s="467"/>
      <c r="AA67" s="467"/>
      <c r="AB67" s="467"/>
      <c r="AC67" s="467"/>
      <c r="AD67" s="467"/>
      <c r="AE67" s="467"/>
      <c r="AF67" s="467"/>
      <c r="AG67" s="467"/>
      <c r="AH67" s="467"/>
      <c r="AI67" s="467"/>
      <c r="AJ67" s="467"/>
      <c r="AK67" s="467"/>
      <c r="AL67" s="467"/>
      <c r="AM67" s="467"/>
      <c r="AN67" s="467"/>
      <c r="AO67" s="467"/>
      <c r="AP67" s="467"/>
      <c r="AQ67" s="467"/>
      <c r="AR67" s="467"/>
      <c r="AS67" s="467"/>
      <c r="AT67" s="467"/>
      <c r="AV67" s="37">
        <f t="shared" si="31"/>
        <v>0</v>
      </c>
      <c r="AW67" s="37">
        <f t="shared" si="32"/>
        <v>0</v>
      </c>
      <c r="AX67" s="37">
        <f t="shared" si="33"/>
        <v>0</v>
      </c>
      <c r="AY67" s="37">
        <f t="shared" si="34"/>
        <v>0</v>
      </c>
      <c r="AZ67" s="37">
        <f t="shared" si="35"/>
        <v>0</v>
      </c>
      <c r="BA67" s="37">
        <f t="shared" si="36"/>
        <v>0</v>
      </c>
      <c r="BB67" s="37">
        <f t="shared" si="37"/>
        <v>0</v>
      </c>
      <c r="BC67" s="38">
        <f t="shared" si="38"/>
        <v>0</v>
      </c>
      <c r="BD67" s="37">
        <f t="shared" si="39"/>
        <v>0</v>
      </c>
      <c r="BE67" s="54">
        <f t="shared" si="40"/>
        <v>0</v>
      </c>
    </row>
    <row r="68" spans="1:57" x14ac:dyDescent="0.25">
      <c r="A68" s="401">
        <v>65</v>
      </c>
      <c r="B68" s="468" t="str">
        <f>+Jun!B68</f>
        <v>INSPECCION SANITARIA DE LA CALIDAD DE AGUA PARA CONSUMO HUMANO</v>
      </c>
      <c r="C68" s="471" t="str">
        <f>+Jun!C68</f>
        <v>SALUD COLECTIVA</v>
      </c>
      <c r="D68" s="467"/>
      <c r="E68" s="467"/>
      <c r="F68" s="467"/>
      <c r="G68" s="467"/>
      <c r="H68" s="467"/>
      <c r="I68" s="467"/>
      <c r="J68" s="467"/>
      <c r="K68" s="467"/>
      <c r="L68" s="467"/>
      <c r="M68" s="467"/>
      <c r="N68" s="467"/>
      <c r="O68" s="467"/>
      <c r="P68" s="467"/>
      <c r="Q68" s="467"/>
      <c r="R68" s="467"/>
      <c r="S68" s="467"/>
      <c r="T68" s="467"/>
      <c r="U68" s="467"/>
      <c r="V68" s="467"/>
      <c r="W68" s="467"/>
      <c r="X68" s="467"/>
      <c r="Y68" s="467"/>
      <c r="Z68" s="467"/>
      <c r="AA68" s="467"/>
      <c r="AB68" s="467"/>
      <c r="AC68" s="467"/>
      <c r="AD68" s="467"/>
      <c r="AE68" s="467"/>
      <c r="AF68" s="467"/>
      <c r="AG68" s="467"/>
      <c r="AH68" s="467"/>
      <c r="AI68" s="467"/>
      <c r="AJ68" s="467"/>
      <c r="AK68" s="467"/>
      <c r="AL68" s="467"/>
      <c r="AM68" s="467"/>
      <c r="AN68" s="467"/>
      <c r="AO68" s="467"/>
      <c r="AP68" s="467"/>
      <c r="AQ68" s="467"/>
      <c r="AR68" s="467"/>
      <c r="AS68" s="467"/>
      <c r="AT68" s="467"/>
      <c r="AV68" s="37">
        <f t="shared" si="31"/>
        <v>0</v>
      </c>
      <c r="AW68" s="37">
        <f t="shared" si="32"/>
        <v>0</v>
      </c>
      <c r="AX68" s="37">
        <f t="shared" si="33"/>
        <v>0</v>
      </c>
      <c r="AY68" s="37">
        <f t="shared" si="34"/>
        <v>0</v>
      </c>
      <c r="AZ68" s="37">
        <f t="shared" si="35"/>
        <v>0</v>
      </c>
      <c r="BA68" s="37">
        <f t="shared" si="36"/>
        <v>0</v>
      </c>
      <c r="BB68" s="37">
        <f t="shared" si="37"/>
        <v>0</v>
      </c>
      <c r="BC68" s="38">
        <f t="shared" si="38"/>
        <v>0</v>
      </c>
      <c r="BD68" s="37">
        <f t="shared" si="39"/>
        <v>0</v>
      </c>
      <c r="BE68" s="54">
        <f t="shared" si="40"/>
        <v>0</v>
      </c>
    </row>
    <row r="69" spans="1:57" x14ac:dyDescent="0.25">
      <c r="A69" s="401">
        <v>66</v>
      </c>
      <c r="B69" s="468" t="str">
        <f>+Jun!B69</f>
        <v>MONITOREO DE PARAMETROS CAMPO DE LA CALIDAD DE AGUA PARA CONSUMO HUMANO</v>
      </c>
      <c r="C69" s="471" t="str">
        <f>+Jun!C69</f>
        <v>SALUD COLECTIVA</v>
      </c>
      <c r="D69" s="467"/>
      <c r="E69" s="467"/>
      <c r="F69" s="467"/>
      <c r="G69" s="467"/>
      <c r="H69" s="467"/>
      <c r="I69" s="467"/>
      <c r="J69" s="467"/>
      <c r="K69" s="467"/>
      <c r="L69" s="467"/>
      <c r="M69" s="467"/>
      <c r="N69" s="467"/>
      <c r="O69" s="467"/>
      <c r="P69" s="467"/>
      <c r="Q69" s="467"/>
      <c r="R69" s="467"/>
      <c r="S69" s="467"/>
      <c r="T69" s="467"/>
      <c r="U69" s="467"/>
      <c r="V69" s="467"/>
      <c r="W69" s="467"/>
      <c r="X69" s="467"/>
      <c r="Y69" s="467"/>
      <c r="Z69" s="467"/>
      <c r="AA69" s="467"/>
      <c r="AB69" s="467"/>
      <c r="AC69" s="467"/>
      <c r="AD69" s="467"/>
      <c r="AE69" s="467"/>
      <c r="AF69" s="467"/>
      <c r="AG69" s="467"/>
      <c r="AH69" s="467"/>
      <c r="AI69" s="467"/>
      <c r="AJ69" s="467"/>
      <c r="AK69" s="467"/>
      <c r="AL69" s="467"/>
      <c r="AM69" s="467"/>
      <c r="AN69" s="467"/>
      <c r="AO69" s="467"/>
      <c r="AP69" s="467"/>
      <c r="AQ69" s="467"/>
      <c r="AR69" s="467"/>
      <c r="AS69" s="467"/>
      <c r="AT69" s="467"/>
      <c r="AV69" s="37">
        <f t="shared" si="31"/>
        <v>0</v>
      </c>
      <c r="AW69" s="37">
        <f t="shared" si="32"/>
        <v>0</v>
      </c>
      <c r="AX69" s="37">
        <f t="shared" si="33"/>
        <v>0</v>
      </c>
      <c r="AY69" s="37">
        <f t="shared" si="34"/>
        <v>0</v>
      </c>
      <c r="AZ69" s="37">
        <f t="shared" si="35"/>
        <v>0</v>
      </c>
      <c r="BA69" s="37">
        <f t="shared" si="36"/>
        <v>0</v>
      </c>
      <c r="BB69" s="37">
        <f t="shared" si="37"/>
        <v>0</v>
      </c>
      <c r="BC69" s="38">
        <f t="shared" si="38"/>
        <v>0</v>
      </c>
      <c r="BD69" s="37">
        <f t="shared" si="39"/>
        <v>0</v>
      </c>
      <c r="BE69" s="54">
        <f t="shared" si="40"/>
        <v>0</v>
      </c>
    </row>
    <row r="70" spans="1:57" x14ac:dyDescent="0.25">
      <c r="A70" s="401">
        <v>67</v>
      </c>
      <c r="B70" s="464" t="str">
        <f>+Jun!B70</f>
        <v>1-Gestante Atendida</v>
      </c>
      <c r="C70" s="457" t="str">
        <f>+Jun!C70</f>
        <v>MATERNO</v>
      </c>
      <c r="D70" s="461"/>
      <c r="E70" s="461"/>
      <c r="F70" s="461"/>
      <c r="G70" s="461"/>
      <c r="H70" s="461"/>
      <c r="I70" s="461"/>
      <c r="J70" s="461"/>
      <c r="K70" s="461"/>
      <c r="L70" s="461"/>
      <c r="M70" s="461"/>
      <c r="N70" s="461"/>
      <c r="O70" s="461"/>
      <c r="P70" s="461"/>
      <c r="Q70" s="461"/>
      <c r="R70" s="461"/>
      <c r="S70" s="461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  <c r="AS70" s="461"/>
      <c r="AT70" s="461"/>
      <c r="AU70" s="462"/>
      <c r="AV70" s="384">
        <f t="shared" ref="AV70:AV105" si="51">SUM(D70)</f>
        <v>0</v>
      </c>
      <c r="AW70" s="384">
        <f t="shared" ref="AW70:AW105" si="52">+SUM(G70:P70)</f>
        <v>0</v>
      </c>
      <c r="AX70" s="384">
        <f t="shared" ref="AX70:AX105" si="53">+SUM(Q70:S70)</f>
        <v>0</v>
      </c>
      <c r="AY70" s="384">
        <f t="shared" ref="AY70:AY105" si="54">+SUM(T70:W70)</f>
        <v>0</v>
      </c>
      <c r="AZ70" s="384">
        <f t="shared" ref="AZ70:AZ105" si="55">+SUM(X70:AC70)</f>
        <v>0</v>
      </c>
      <c r="BA70" s="384">
        <f t="shared" ref="BA70:BA105" si="56">+SUM(AD70:AH70)</f>
        <v>0</v>
      </c>
      <c r="BB70" s="384">
        <f t="shared" ref="BB70:BB105" si="57">+SUM(AJ70:AL70)</f>
        <v>0</v>
      </c>
      <c r="BC70" s="385">
        <f t="shared" ref="BC70:BC105" si="58">+SUM(AM70:AP70)</f>
        <v>0</v>
      </c>
      <c r="BD70" s="384">
        <f t="shared" ref="BD70:BD105" si="59">+SUM(AQ70:AT70)</f>
        <v>0</v>
      </c>
      <c r="BE70" s="463">
        <f t="shared" ref="BE70:BE105" si="60">SUM(AV70:BD70)</f>
        <v>0</v>
      </c>
    </row>
    <row r="71" spans="1:57" x14ac:dyDescent="0.25">
      <c r="A71" s="401">
        <v>68</v>
      </c>
      <c r="B71" s="464" t="str">
        <f>+Jun!B71</f>
        <v>2-Gestante Precozmente Atendida</v>
      </c>
      <c r="C71" s="458" t="str">
        <f>+Jun!C71</f>
        <v>MATERNO</v>
      </c>
      <c r="D71" s="461"/>
      <c r="E71" s="461"/>
      <c r="F71" s="461"/>
      <c r="G71" s="461"/>
      <c r="H71" s="461"/>
      <c r="I71" s="461"/>
      <c r="J71" s="461"/>
      <c r="K71" s="461"/>
      <c r="L71" s="461"/>
      <c r="M71" s="461"/>
      <c r="N71" s="461"/>
      <c r="O71" s="461"/>
      <c r="P71" s="461"/>
      <c r="Q71" s="461"/>
      <c r="R71" s="461"/>
      <c r="S71" s="461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  <c r="AS71" s="461"/>
      <c r="AT71" s="461"/>
      <c r="AU71" s="462"/>
      <c r="AV71" s="384">
        <f t="shared" si="51"/>
        <v>0</v>
      </c>
      <c r="AW71" s="384">
        <f t="shared" si="52"/>
        <v>0</v>
      </c>
      <c r="AX71" s="384">
        <f t="shared" si="53"/>
        <v>0</v>
      </c>
      <c r="AY71" s="384">
        <f t="shared" si="54"/>
        <v>0</v>
      </c>
      <c r="AZ71" s="384">
        <f t="shared" si="55"/>
        <v>0</v>
      </c>
      <c r="BA71" s="384">
        <f t="shared" si="56"/>
        <v>0</v>
      </c>
      <c r="BB71" s="384">
        <f t="shared" si="57"/>
        <v>0</v>
      </c>
      <c r="BC71" s="385">
        <f t="shared" si="58"/>
        <v>0</v>
      </c>
      <c r="BD71" s="384">
        <f t="shared" si="59"/>
        <v>0</v>
      </c>
      <c r="BE71" s="463">
        <f t="shared" si="60"/>
        <v>0</v>
      </c>
    </row>
    <row r="72" spans="1:57" x14ac:dyDescent="0.25">
      <c r="A72" s="401">
        <v>69</v>
      </c>
      <c r="B72" s="464" t="str">
        <f>+Jun!B72</f>
        <v xml:space="preserve">3-Gestante Adolescente Atendida </v>
      </c>
      <c r="C72" s="458" t="str">
        <f>+Jun!C72</f>
        <v>MATERNO</v>
      </c>
      <c r="D72" s="461"/>
      <c r="E72" s="461"/>
      <c r="F72" s="461"/>
      <c r="G72" s="461"/>
      <c r="H72" s="461"/>
      <c r="I72" s="461"/>
      <c r="J72" s="461"/>
      <c r="K72" s="461"/>
      <c r="L72" s="461"/>
      <c r="M72" s="461"/>
      <c r="N72" s="461"/>
      <c r="O72" s="461"/>
      <c r="P72" s="461"/>
      <c r="Q72" s="461"/>
      <c r="R72" s="461"/>
      <c r="S72" s="461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  <c r="AS72" s="461"/>
      <c r="AT72" s="461"/>
      <c r="AU72" s="462"/>
      <c r="AV72" s="384">
        <f t="shared" si="51"/>
        <v>0</v>
      </c>
      <c r="AW72" s="384">
        <f t="shared" si="52"/>
        <v>0</v>
      </c>
      <c r="AX72" s="384">
        <f t="shared" si="53"/>
        <v>0</v>
      </c>
      <c r="AY72" s="384">
        <f t="shared" si="54"/>
        <v>0</v>
      </c>
      <c r="AZ72" s="384">
        <f t="shared" si="55"/>
        <v>0</v>
      </c>
      <c r="BA72" s="384">
        <f t="shared" si="56"/>
        <v>0</v>
      </c>
      <c r="BB72" s="384">
        <f t="shared" si="57"/>
        <v>0</v>
      </c>
      <c r="BC72" s="385">
        <f t="shared" si="58"/>
        <v>0</v>
      </c>
      <c r="BD72" s="384">
        <f t="shared" si="59"/>
        <v>0</v>
      </c>
      <c r="BE72" s="463">
        <f t="shared" si="60"/>
        <v>0</v>
      </c>
    </row>
    <row r="73" spans="1:57" x14ac:dyDescent="0.25">
      <c r="A73" s="401">
        <v>70</v>
      </c>
      <c r="B73" s="464" t="str">
        <f>+Jun!B73</f>
        <v>4-Gestante Adolescente Precozmente Atendida</v>
      </c>
      <c r="C73" s="458" t="str">
        <f>+Jun!C73</f>
        <v>MATERNO</v>
      </c>
      <c r="D73" s="461"/>
      <c r="E73" s="461"/>
      <c r="F73" s="461"/>
      <c r="G73" s="461"/>
      <c r="H73" s="461"/>
      <c r="I73" s="461"/>
      <c r="J73" s="461"/>
      <c r="K73" s="461"/>
      <c r="L73" s="461"/>
      <c r="M73" s="461"/>
      <c r="N73" s="461"/>
      <c r="O73" s="461"/>
      <c r="P73" s="461"/>
      <c r="Q73" s="461"/>
      <c r="R73" s="461"/>
      <c r="S73" s="461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  <c r="AS73" s="461"/>
      <c r="AT73" s="461"/>
      <c r="AU73" s="462"/>
      <c r="AV73" s="384">
        <f t="shared" si="51"/>
        <v>0</v>
      </c>
      <c r="AW73" s="384">
        <f t="shared" si="52"/>
        <v>0</v>
      </c>
      <c r="AX73" s="384">
        <f t="shared" si="53"/>
        <v>0</v>
      </c>
      <c r="AY73" s="384">
        <f t="shared" si="54"/>
        <v>0</v>
      </c>
      <c r="AZ73" s="384">
        <f t="shared" si="55"/>
        <v>0</v>
      </c>
      <c r="BA73" s="384">
        <f t="shared" si="56"/>
        <v>0</v>
      </c>
      <c r="BB73" s="384">
        <f t="shared" si="57"/>
        <v>0</v>
      </c>
      <c r="BC73" s="385">
        <f t="shared" si="58"/>
        <v>0</v>
      </c>
      <c r="BD73" s="384">
        <f t="shared" si="59"/>
        <v>0</v>
      </c>
      <c r="BE73" s="463">
        <f t="shared" si="60"/>
        <v>0</v>
      </c>
    </row>
    <row r="74" spans="1:57" x14ac:dyDescent="0.25">
      <c r="A74" s="401">
        <v>71</v>
      </c>
      <c r="B74" s="464" t="str">
        <f>+Jun!B74</f>
        <v>5-Gestante Controlada (6to control)</v>
      </c>
      <c r="C74" s="458" t="str">
        <f>+Jun!C74</f>
        <v>MATERNO</v>
      </c>
      <c r="D74" s="461"/>
      <c r="E74" s="461"/>
      <c r="F74" s="461"/>
      <c r="G74" s="461"/>
      <c r="H74" s="461"/>
      <c r="I74" s="461"/>
      <c r="J74" s="461"/>
      <c r="K74" s="461"/>
      <c r="L74" s="461"/>
      <c r="M74" s="461"/>
      <c r="N74" s="461"/>
      <c r="O74" s="461"/>
      <c r="P74" s="461"/>
      <c r="Q74" s="461"/>
      <c r="R74" s="461"/>
      <c r="S74" s="461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  <c r="AS74" s="461"/>
      <c r="AT74" s="461"/>
      <c r="AU74" s="462"/>
      <c r="AV74" s="384">
        <f t="shared" si="51"/>
        <v>0</v>
      </c>
      <c r="AW74" s="384">
        <f t="shared" si="52"/>
        <v>0</v>
      </c>
      <c r="AX74" s="384">
        <f t="shared" si="53"/>
        <v>0</v>
      </c>
      <c r="AY74" s="384">
        <f t="shared" si="54"/>
        <v>0</v>
      </c>
      <c r="AZ74" s="384">
        <f t="shared" si="55"/>
        <v>0</v>
      </c>
      <c r="BA74" s="384">
        <f t="shared" si="56"/>
        <v>0</v>
      </c>
      <c r="BB74" s="384">
        <f t="shared" si="57"/>
        <v>0</v>
      </c>
      <c r="BC74" s="385">
        <f t="shared" si="58"/>
        <v>0</v>
      </c>
      <c r="BD74" s="384">
        <f t="shared" si="59"/>
        <v>0</v>
      </c>
      <c r="BE74" s="463">
        <f t="shared" si="60"/>
        <v>0</v>
      </c>
    </row>
    <row r="75" spans="1:57" x14ac:dyDescent="0.25">
      <c r="A75" s="401">
        <v>72</v>
      </c>
      <c r="B75" s="464" t="str">
        <f>+Jun!B75</f>
        <v>6- Gestante Suplementada con Hierro (6)</v>
      </c>
      <c r="C75" s="458" t="str">
        <f>+Jun!C75</f>
        <v>MATERNO</v>
      </c>
      <c r="D75" s="461"/>
      <c r="E75" s="461"/>
      <c r="F75" s="461"/>
      <c r="G75" s="461"/>
      <c r="H75" s="461"/>
      <c r="I75" s="461"/>
      <c r="J75" s="461"/>
      <c r="K75" s="461"/>
      <c r="L75" s="461"/>
      <c r="M75" s="461"/>
      <c r="N75" s="461"/>
      <c r="O75" s="461"/>
      <c r="P75" s="461"/>
      <c r="Q75" s="461"/>
      <c r="R75" s="461"/>
      <c r="S75" s="461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  <c r="AS75" s="461"/>
      <c r="AT75" s="461"/>
      <c r="AU75" s="462"/>
      <c r="AV75" s="384">
        <f t="shared" si="51"/>
        <v>0</v>
      </c>
      <c r="AW75" s="384">
        <f t="shared" si="52"/>
        <v>0</v>
      </c>
      <c r="AX75" s="384">
        <f t="shared" si="53"/>
        <v>0</v>
      </c>
      <c r="AY75" s="384">
        <f t="shared" si="54"/>
        <v>0</v>
      </c>
      <c r="AZ75" s="384">
        <f t="shared" si="55"/>
        <v>0</v>
      </c>
      <c r="BA75" s="384">
        <f t="shared" si="56"/>
        <v>0</v>
      </c>
      <c r="BB75" s="384">
        <f t="shared" si="57"/>
        <v>0</v>
      </c>
      <c r="BC75" s="385">
        <f t="shared" si="58"/>
        <v>0</v>
      </c>
      <c r="BD75" s="384">
        <f t="shared" si="59"/>
        <v>0</v>
      </c>
      <c r="BE75" s="463">
        <f t="shared" si="60"/>
        <v>0</v>
      </c>
    </row>
    <row r="76" spans="1:57" x14ac:dyDescent="0.25">
      <c r="A76" s="401">
        <v>73</v>
      </c>
      <c r="B76" s="464" t="str">
        <f>+Jun!B76</f>
        <v>7-Gestante Con paquete preventivo Meta</v>
      </c>
      <c r="C76" s="458" t="str">
        <f>+Jun!C76</f>
        <v>MATERNO</v>
      </c>
      <c r="D76" s="461"/>
      <c r="E76" s="461"/>
      <c r="F76" s="461"/>
      <c r="G76" s="461"/>
      <c r="H76" s="461"/>
      <c r="I76" s="461"/>
      <c r="J76" s="461"/>
      <c r="K76" s="461"/>
      <c r="L76" s="461"/>
      <c r="M76" s="461"/>
      <c r="N76" s="461"/>
      <c r="O76" s="461"/>
      <c r="P76" s="461"/>
      <c r="Q76" s="461"/>
      <c r="R76" s="461"/>
      <c r="S76" s="461"/>
      <c r="T76" s="461"/>
      <c r="U76" s="461"/>
      <c r="V76" s="461"/>
      <c r="W76" s="461"/>
      <c r="X76" s="461"/>
      <c r="Y76" s="461"/>
      <c r="Z76" s="461"/>
      <c r="AA76" s="461"/>
      <c r="AB76" s="461"/>
      <c r="AC76" s="461"/>
      <c r="AD76" s="461"/>
      <c r="AE76" s="461"/>
      <c r="AF76" s="461"/>
      <c r="AG76" s="461"/>
      <c r="AH76" s="461"/>
      <c r="AI76" s="461"/>
      <c r="AJ76" s="461"/>
      <c r="AK76" s="461"/>
      <c r="AL76" s="461"/>
      <c r="AM76" s="461"/>
      <c r="AN76" s="461"/>
      <c r="AO76" s="461"/>
      <c r="AP76" s="461"/>
      <c r="AQ76" s="461"/>
      <c r="AR76" s="461"/>
      <c r="AS76" s="461"/>
      <c r="AT76" s="461"/>
      <c r="AU76" s="462"/>
      <c r="AV76" s="384">
        <f t="shared" si="51"/>
        <v>0</v>
      </c>
      <c r="AW76" s="384">
        <f t="shared" si="52"/>
        <v>0</v>
      </c>
      <c r="AX76" s="384">
        <f t="shared" si="53"/>
        <v>0</v>
      </c>
      <c r="AY76" s="384">
        <f t="shared" si="54"/>
        <v>0</v>
      </c>
      <c r="AZ76" s="384">
        <f t="shared" si="55"/>
        <v>0</v>
      </c>
      <c r="BA76" s="384">
        <f t="shared" si="56"/>
        <v>0</v>
      </c>
      <c r="BB76" s="384">
        <f t="shared" si="57"/>
        <v>0</v>
      </c>
      <c r="BC76" s="385">
        <f t="shared" si="58"/>
        <v>0</v>
      </c>
      <c r="BD76" s="384">
        <f t="shared" si="59"/>
        <v>0</v>
      </c>
      <c r="BE76" s="463">
        <f t="shared" si="60"/>
        <v>0</v>
      </c>
    </row>
    <row r="77" spans="1:57" x14ac:dyDescent="0.25">
      <c r="A77" s="401">
        <v>74</v>
      </c>
      <c r="B77" s="464" t="str">
        <f>+Jun!B77</f>
        <v>8-Gestante Con paquete preventivo</v>
      </c>
      <c r="C77" s="458" t="str">
        <f>+Jun!C77</f>
        <v>MATERNO</v>
      </c>
      <c r="D77" s="461"/>
      <c r="E77" s="461"/>
      <c r="F77" s="461"/>
      <c r="G77" s="461"/>
      <c r="H77" s="461"/>
      <c r="I77" s="461"/>
      <c r="J77" s="461"/>
      <c r="K77" s="461"/>
      <c r="L77" s="461"/>
      <c r="M77" s="461"/>
      <c r="N77" s="461"/>
      <c r="O77" s="461"/>
      <c r="P77" s="461"/>
      <c r="Q77" s="461"/>
      <c r="R77" s="461"/>
      <c r="S77" s="461"/>
      <c r="T77" s="461"/>
      <c r="U77" s="461"/>
      <c r="V77" s="461"/>
      <c r="W77" s="461"/>
      <c r="X77" s="461"/>
      <c r="Y77" s="461"/>
      <c r="Z77" s="461"/>
      <c r="AA77" s="461"/>
      <c r="AB77" s="461"/>
      <c r="AC77" s="461"/>
      <c r="AD77" s="461"/>
      <c r="AE77" s="461"/>
      <c r="AF77" s="461"/>
      <c r="AG77" s="461"/>
      <c r="AH77" s="461"/>
      <c r="AI77" s="461"/>
      <c r="AJ77" s="461"/>
      <c r="AK77" s="461"/>
      <c r="AL77" s="461"/>
      <c r="AM77" s="461"/>
      <c r="AN77" s="461"/>
      <c r="AO77" s="461"/>
      <c r="AP77" s="461"/>
      <c r="AQ77" s="461"/>
      <c r="AR77" s="461"/>
      <c r="AS77" s="461"/>
      <c r="AT77" s="461"/>
      <c r="AU77" s="462"/>
      <c r="AV77" s="384">
        <f t="shared" si="51"/>
        <v>0</v>
      </c>
      <c r="AW77" s="384">
        <f t="shared" si="52"/>
        <v>0</v>
      </c>
      <c r="AX77" s="384">
        <f t="shared" si="53"/>
        <v>0</v>
      </c>
      <c r="AY77" s="384">
        <f t="shared" si="54"/>
        <v>0</v>
      </c>
      <c r="AZ77" s="384">
        <f t="shared" si="55"/>
        <v>0</v>
      </c>
      <c r="BA77" s="384">
        <f t="shared" si="56"/>
        <v>0</v>
      </c>
      <c r="BB77" s="384">
        <f t="shared" si="57"/>
        <v>0</v>
      </c>
      <c r="BC77" s="385">
        <f t="shared" si="58"/>
        <v>0</v>
      </c>
      <c r="BD77" s="384">
        <f t="shared" si="59"/>
        <v>0</v>
      </c>
      <c r="BE77" s="463">
        <f t="shared" si="60"/>
        <v>0</v>
      </c>
    </row>
    <row r="78" spans="1:57" x14ac:dyDescent="0.25">
      <c r="A78" s="401">
        <v>75</v>
      </c>
      <c r="B78" s="464" t="str">
        <f>+Jun!B78</f>
        <v>9-Puerperas Controladas</v>
      </c>
      <c r="C78" s="458" t="str">
        <f>+Jun!C78</f>
        <v>MATERNO</v>
      </c>
      <c r="D78" s="461"/>
      <c r="E78" s="461"/>
      <c r="F78" s="461"/>
      <c r="G78" s="461"/>
      <c r="H78" s="461"/>
      <c r="I78" s="461"/>
      <c r="J78" s="461"/>
      <c r="K78" s="461"/>
      <c r="L78" s="461"/>
      <c r="M78" s="461"/>
      <c r="N78" s="461"/>
      <c r="O78" s="461"/>
      <c r="P78" s="461"/>
      <c r="Q78" s="461"/>
      <c r="R78" s="461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  <c r="AS78" s="461"/>
      <c r="AT78" s="461"/>
      <c r="AU78" s="462"/>
      <c r="AV78" s="384">
        <f t="shared" si="51"/>
        <v>0</v>
      </c>
      <c r="AW78" s="384">
        <f t="shared" si="52"/>
        <v>0</v>
      </c>
      <c r="AX78" s="384">
        <f t="shared" si="53"/>
        <v>0</v>
      </c>
      <c r="AY78" s="384">
        <f t="shared" si="54"/>
        <v>0</v>
      </c>
      <c r="AZ78" s="384">
        <f t="shared" si="55"/>
        <v>0</v>
      </c>
      <c r="BA78" s="384">
        <f t="shared" si="56"/>
        <v>0</v>
      </c>
      <c r="BB78" s="384">
        <f t="shared" si="57"/>
        <v>0</v>
      </c>
      <c r="BC78" s="385">
        <f t="shared" si="58"/>
        <v>0</v>
      </c>
      <c r="BD78" s="384">
        <f t="shared" si="59"/>
        <v>0</v>
      </c>
      <c r="BE78" s="463">
        <f t="shared" si="60"/>
        <v>0</v>
      </c>
    </row>
    <row r="79" spans="1:57" x14ac:dyDescent="0.25">
      <c r="A79" s="401">
        <v>76</v>
      </c>
      <c r="B79" s="464" t="str">
        <f>+Jun!B79</f>
        <v>10-Parejas protegidas con metodos de planificacion familiar</v>
      </c>
      <c r="C79" s="459" t="str">
        <f>+Jun!C79</f>
        <v>PLANIFICACION</v>
      </c>
      <c r="D79" s="461"/>
      <c r="E79" s="461"/>
      <c r="F79" s="461"/>
      <c r="G79" s="461"/>
      <c r="H79" s="461"/>
      <c r="I79" s="461"/>
      <c r="J79" s="461"/>
      <c r="K79" s="461"/>
      <c r="L79" s="461"/>
      <c r="M79" s="461"/>
      <c r="N79" s="461"/>
      <c r="O79" s="461"/>
      <c r="P79" s="461"/>
      <c r="Q79" s="461"/>
      <c r="R79" s="461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  <c r="AS79" s="461"/>
      <c r="AT79" s="461"/>
      <c r="AU79" s="462"/>
      <c r="AV79" s="384">
        <f t="shared" si="51"/>
        <v>0</v>
      </c>
      <c r="AW79" s="384">
        <f t="shared" si="52"/>
        <v>0</v>
      </c>
      <c r="AX79" s="384">
        <f t="shared" si="53"/>
        <v>0</v>
      </c>
      <c r="AY79" s="384">
        <f t="shared" si="54"/>
        <v>0</v>
      </c>
      <c r="AZ79" s="384">
        <f t="shared" si="55"/>
        <v>0</v>
      </c>
      <c r="BA79" s="384">
        <f t="shared" si="56"/>
        <v>0</v>
      </c>
      <c r="BB79" s="384">
        <f t="shared" si="57"/>
        <v>0</v>
      </c>
      <c r="BC79" s="385">
        <f t="shared" si="58"/>
        <v>0</v>
      </c>
      <c r="BD79" s="384">
        <f t="shared" si="59"/>
        <v>0</v>
      </c>
      <c r="BE79" s="463">
        <f t="shared" si="60"/>
        <v>0</v>
      </c>
    </row>
    <row r="80" spans="1:57" x14ac:dyDescent="0.25">
      <c r="A80" s="401">
        <v>77</v>
      </c>
      <c r="B80" s="464" t="str">
        <f>+Jun!B80</f>
        <v>11-Adolescente con suplemento de acido folico+ sulfato ferroso</v>
      </c>
      <c r="C80" s="458" t="str">
        <f>+Jun!C80</f>
        <v>ADOLESCENTE</v>
      </c>
      <c r="D80" s="461"/>
      <c r="E80" s="461"/>
      <c r="F80" s="461"/>
      <c r="G80" s="461"/>
      <c r="H80" s="461"/>
      <c r="I80" s="461"/>
      <c r="J80" s="461"/>
      <c r="K80" s="461"/>
      <c r="L80" s="461"/>
      <c r="M80" s="461"/>
      <c r="N80" s="461"/>
      <c r="O80" s="461"/>
      <c r="P80" s="461"/>
      <c r="Q80" s="461"/>
      <c r="R80" s="461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  <c r="AS80" s="461"/>
      <c r="AT80" s="461"/>
      <c r="AU80" s="462"/>
      <c r="AV80" s="384">
        <f t="shared" si="51"/>
        <v>0</v>
      </c>
      <c r="AW80" s="384">
        <f t="shared" si="52"/>
        <v>0</v>
      </c>
      <c r="AX80" s="384">
        <f t="shared" si="53"/>
        <v>0</v>
      </c>
      <c r="AY80" s="384">
        <f t="shared" si="54"/>
        <v>0</v>
      </c>
      <c r="AZ80" s="384">
        <f t="shared" si="55"/>
        <v>0</v>
      </c>
      <c r="BA80" s="384">
        <f t="shared" si="56"/>
        <v>0</v>
      </c>
      <c r="BB80" s="384">
        <f t="shared" si="57"/>
        <v>0</v>
      </c>
      <c r="BC80" s="385">
        <f t="shared" si="58"/>
        <v>0</v>
      </c>
      <c r="BD80" s="384">
        <f t="shared" si="59"/>
        <v>0</v>
      </c>
      <c r="BE80" s="463">
        <f t="shared" si="60"/>
        <v>0</v>
      </c>
    </row>
    <row r="81" spans="1:57" x14ac:dyDescent="0.25">
      <c r="A81" s="401">
        <v>78</v>
      </c>
      <c r="B81" s="464" t="str">
        <f>+Jun!B81</f>
        <v>1-PERSONA ADULTO MAYOR DE 60 AÑOS A MAS CON VACUNA NEUMOCOCO</v>
      </c>
      <c r="C81" s="458" t="str">
        <f>+Jun!C81</f>
        <v>EVAM</v>
      </c>
      <c r="D81" s="461"/>
      <c r="E81" s="461"/>
      <c r="F81" s="461"/>
      <c r="G81" s="461"/>
      <c r="H81" s="461"/>
      <c r="I81" s="461"/>
      <c r="J81" s="461"/>
      <c r="K81" s="461"/>
      <c r="L81" s="461"/>
      <c r="M81" s="461"/>
      <c r="N81" s="461"/>
      <c r="O81" s="461"/>
      <c r="P81" s="461"/>
      <c r="Q81" s="461"/>
      <c r="R81" s="461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  <c r="AS81" s="461"/>
      <c r="AT81" s="461"/>
      <c r="AU81" s="462"/>
      <c r="AV81" s="384">
        <f t="shared" si="51"/>
        <v>0</v>
      </c>
      <c r="AW81" s="384">
        <f t="shared" si="52"/>
        <v>0</v>
      </c>
      <c r="AX81" s="384">
        <f t="shared" si="53"/>
        <v>0</v>
      </c>
      <c r="AY81" s="384">
        <f t="shared" si="54"/>
        <v>0</v>
      </c>
      <c r="AZ81" s="384">
        <f t="shared" si="55"/>
        <v>0</v>
      </c>
      <c r="BA81" s="384">
        <f t="shared" si="56"/>
        <v>0</v>
      </c>
      <c r="BB81" s="384">
        <f t="shared" si="57"/>
        <v>0</v>
      </c>
      <c r="BC81" s="385">
        <f t="shared" si="58"/>
        <v>0</v>
      </c>
      <c r="BD81" s="384">
        <f t="shared" si="59"/>
        <v>0</v>
      </c>
      <c r="BE81" s="463">
        <f t="shared" si="60"/>
        <v>0</v>
      </c>
    </row>
    <row r="82" spans="1:57" x14ac:dyDescent="0.25">
      <c r="A82" s="401">
        <v>79</v>
      </c>
      <c r="B82" s="464" t="str">
        <f>+Jun!B82</f>
        <v>2-PERSONA ADULTO MAYOR DE 60 AÑOS A MAS CON VACUNA INFLUENZA</v>
      </c>
      <c r="C82" s="458" t="str">
        <f>+Jun!C82</f>
        <v>EVAM</v>
      </c>
      <c r="D82" s="461"/>
      <c r="E82" s="461"/>
      <c r="F82" s="461"/>
      <c r="G82" s="461"/>
      <c r="H82" s="461"/>
      <c r="I82" s="461"/>
      <c r="J82" s="461"/>
      <c r="K82" s="461"/>
      <c r="L82" s="461"/>
      <c r="M82" s="461"/>
      <c r="N82" s="461"/>
      <c r="O82" s="461"/>
      <c r="P82" s="461"/>
      <c r="Q82" s="461"/>
      <c r="R82" s="461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  <c r="AS82" s="461"/>
      <c r="AT82" s="461"/>
      <c r="AU82" s="462"/>
      <c r="AV82" s="384">
        <f t="shared" si="51"/>
        <v>0</v>
      </c>
      <c r="AW82" s="384">
        <f t="shared" si="52"/>
        <v>0</v>
      </c>
      <c r="AX82" s="384">
        <f t="shared" si="53"/>
        <v>0</v>
      </c>
      <c r="AY82" s="384">
        <f t="shared" si="54"/>
        <v>0</v>
      </c>
      <c r="AZ82" s="384">
        <f t="shared" si="55"/>
        <v>0</v>
      </c>
      <c r="BA82" s="384">
        <f t="shared" si="56"/>
        <v>0</v>
      </c>
      <c r="BB82" s="384">
        <f t="shared" si="57"/>
        <v>0</v>
      </c>
      <c r="BC82" s="385">
        <f t="shared" si="58"/>
        <v>0</v>
      </c>
      <c r="BD82" s="384">
        <f t="shared" si="59"/>
        <v>0</v>
      </c>
      <c r="BE82" s="463">
        <f t="shared" si="60"/>
        <v>0</v>
      </c>
    </row>
    <row r="83" spans="1:57" x14ac:dyDescent="0.25">
      <c r="A83" s="401">
        <v>80</v>
      </c>
      <c r="B83" s="464" t="str">
        <f>+Jun!B83</f>
        <v>3-PERSONA ADULTO MAYOR DE 60 AÑOS CON VALORACION CLINICA</v>
      </c>
      <c r="C83" s="458" t="str">
        <f>+Jun!C83</f>
        <v>EVAM</v>
      </c>
      <c r="D83" s="461"/>
      <c r="E83" s="461"/>
      <c r="F83" s="461"/>
      <c r="G83" s="461"/>
      <c r="H83" s="461"/>
      <c r="I83" s="461"/>
      <c r="J83" s="461"/>
      <c r="K83" s="461"/>
      <c r="L83" s="461"/>
      <c r="M83" s="461"/>
      <c r="N83" s="461"/>
      <c r="O83" s="461"/>
      <c r="P83" s="461"/>
      <c r="Q83" s="461"/>
      <c r="R83" s="461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  <c r="AS83" s="461"/>
      <c r="AT83" s="461"/>
      <c r="AU83" s="462"/>
      <c r="AV83" s="384">
        <f t="shared" si="51"/>
        <v>0</v>
      </c>
      <c r="AW83" s="384">
        <f t="shared" si="52"/>
        <v>0</v>
      </c>
      <c r="AX83" s="384">
        <f t="shared" si="53"/>
        <v>0</v>
      </c>
      <c r="AY83" s="384">
        <f t="shared" si="54"/>
        <v>0</v>
      </c>
      <c r="AZ83" s="384">
        <f t="shared" si="55"/>
        <v>0</v>
      </c>
      <c r="BA83" s="384">
        <f t="shared" si="56"/>
        <v>0</v>
      </c>
      <c r="BB83" s="384">
        <f t="shared" si="57"/>
        <v>0</v>
      </c>
      <c r="BC83" s="385">
        <f t="shared" si="58"/>
        <v>0</v>
      </c>
      <c r="BD83" s="384">
        <f t="shared" si="59"/>
        <v>0</v>
      </c>
      <c r="BE83" s="463">
        <f t="shared" si="60"/>
        <v>0</v>
      </c>
    </row>
    <row r="84" spans="1:57" x14ac:dyDescent="0.25">
      <c r="A84" s="401">
        <v>81</v>
      </c>
      <c r="B84" s="464" t="str">
        <f>+Jun!B84</f>
        <v xml:space="preserve">4-PERSONA CON DISCAPACIDAD CERTIFICADA EN ESTABLECIMIENTOS DE SALUD </v>
      </c>
      <c r="C84" s="458" t="str">
        <f>+Jun!C84</f>
        <v>DISCAPACIDAD</v>
      </c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461"/>
      <c r="R84" s="461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  <c r="AS84" s="461"/>
      <c r="AT84" s="461"/>
      <c r="AU84" s="462"/>
      <c r="AV84" s="384">
        <f t="shared" si="51"/>
        <v>0</v>
      </c>
      <c r="AW84" s="384">
        <f t="shared" si="52"/>
        <v>0</v>
      </c>
      <c r="AX84" s="384">
        <f t="shared" si="53"/>
        <v>0</v>
      </c>
      <c r="AY84" s="384">
        <f t="shared" si="54"/>
        <v>0</v>
      </c>
      <c r="AZ84" s="384">
        <f t="shared" si="55"/>
        <v>0</v>
      </c>
      <c r="BA84" s="384">
        <f t="shared" si="56"/>
        <v>0</v>
      </c>
      <c r="BB84" s="384">
        <f t="shared" si="57"/>
        <v>0</v>
      </c>
      <c r="BC84" s="385">
        <f t="shared" si="58"/>
        <v>0</v>
      </c>
      <c r="BD84" s="384">
        <f t="shared" si="59"/>
        <v>0</v>
      </c>
      <c r="BE84" s="463">
        <f t="shared" si="60"/>
        <v>0</v>
      </c>
    </row>
    <row r="85" spans="1:57" x14ac:dyDescent="0.25">
      <c r="A85" s="401">
        <v>82</v>
      </c>
      <c r="B85" s="464" t="str">
        <f>+Jun!B85</f>
        <v>5-DOCENTES CAPACITADOS EN TEMA DE CANCER</v>
      </c>
      <c r="C85" s="458" t="str">
        <f>+Jun!C85</f>
        <v>EDUC. SAALUD</v>
      </c>
      <c r="D85" s="461"/>
      <c r="E85" s="461"/>
      <c r="F85" s="461"/>
      <c r="G85" s="461"/>
      <c r="H85" s="461"/>
      <c r="I85" s="461"/>
      <c r="J85" s="461"/>
      <c r="K85" s="461"/>
      <c r="L85" s="461"/>
      <c r="M85" s="461"/>
      <c r="N85" s="461"/>
      <c r="O85" s="461"/>
      <c r="P85" s="461"/>
      <c r="Q85" s="461"/>
      <c r="R85" s="461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  <c r="AS85" s="461"/>
      <c r="AT85" s="461"/>
      <c r="AU85" s="462"/>
      <c r="AV85" s="384">
        <f t="shared" si="51"/>
        <v>0</v>
      </c>
      <c r="AW85" s="384">
        <f t="shared" si="52"/>
        <v>0</v>
      </c>
      <c r="AX85" s="384">
        <f t="shared" si="53"/>
        <v>0</v>
      </c>
      <c r="AY85" s="384">
        <f t="shared" si="54"/>
        <v>0</v>
      </c>
      <c r="AZ85" s="384">
        <f t="shared" si="55"/>
        <v>0</v>
      </c>
      <c r="BA85" s="384">
        <f t="shared" si="56"/>
        <v>0</v>
      </c>
      <c r="BB85" s="384">
        <f t="shared" si="57"/>
        <v>0</v>
      </c>
      <c r="BC85" s="385">
        <f t="shared" si="58"/>
        <v>0</v>
      </c>
      <c r="BD85" s="384">
        <f t="shared" si="59"/>
        <v>0</v>
      </c>
      <c r="BE85" s="463">
        <f t="shared" si="60"/>
        <v>0</v>
      </c>
    </row>
    <row r="86" spans="1:57" x14ac:dyDescent="0.25">
      <c r="A86" s="401">
        <v>83</v>
      </c>
      <c r="B86" s="464" t="str">
        <f>+Jun!B86</f>
        <v>6-NIÑOS DE 2 A 17 AÑOS DESPARASITADOS</v>
      </c>
      <c r="C86" s="458" t="str">
        <f>+Jun!C86</f>
        <v>EDUC. SAALUD</v>
      </c>
      <c r="D86" s="461"/>
      <c r="E86" s="461"/>
      <c r="F86" s="461"/>
      <c r="G86" s="461"/>
      <c r="H86" s="461"/>
      <c r="I86" s="461"/>
      <c r="J86" s="461"/>
      <c r="K86" s="461"/>
      <c r="L86" s="461"/>
      <c r="M86" s="461"/>
      <c r="N86" s="461"/>
      <c r="O86" s="461"/>
      <c r="P86" s="461"/>
      <c r="Q86" s="461"/>
      <c r="R86" s="461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  <c r="AS86" s="461"/>
      <c r="AT86" s="461"/>
      <c r="AU86" s="462"/>
      <c r="AV86" s="384">
        <f t="shared" si="51"/>
        <v>0</v>
      </c>
      <c r="AW86" s="384">
        <f t="shared" si="52"/>
        <v>0</v>
      </c>
      <c r="AX86" s="384">
        <f t="shared" si="53"/>
        <v>0</v>
      </c>
      <c r="AY86" s="384">
        <f t="shared" si="54"/>
        <v>0</v>
      </c>
      <c r="AZ86" s="384">
        <f t="shared" si="55"/>
        <v>0</v>
      </c>
      <c r="BA86" s="384">
        <f t="shared" si="56"/>
        <v>0</v>
      </c>
      <c r="BB86" s="384">
        <f t="shared" si="57"/>
        <v>0</v>
      </c>
      <c r="BC86" s="385">
        <f t="shared" si="58"/>
        <v>0</v>
      </c>
      <c r="BD86" s="384">
        <f t="shared" si="59"/>
        <v>0</v>
      </c>
      <c r="BE86" s="463">
        <f t="shared" si="60"/>
        <v>0</v>
      </c>
    </row>
    <row r="87" spans="1:57" x14ac:dyDescent="0.25">
      <c r="A87" s="401">
        <v>84</v>
      </c>
      <c r="B87" s="464" t="str">
        <f>+Jun!B87</f>
        <v>7-NIÑOS DE 5TO GRADO DE PRIMARIA  QUE RECIBEN VACUNA DE VPH</v>
      </c>
      <c r="C87" s="458" t="str">
        <f>+Jun!C87</f>
        <v>EDUC. SAALUD</v>
      </c>
      <c r="D87" s="461"/>
      <c r="E87" s="461"/>
      <c r="F87" s="461"/>
      <c r="G87" s="461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  <c r="AS87" s="461"/>
      <c r="AT87" s="461"/>
      <c r="AU87" s="462"/>
      <c r="AV87" s="384">
        <f t="shared" si="51"/>
        <v>0</v>
      </c>
      <c r="AW87" s="384">
        <f t="shared" si="52"/>
        <v>0</v>
      </c>
      <c r="AX87" s="384">
        <f t="shared" si="53"/>
        <v>0</v>
      </c>
      <c r="AY87" s="384">
        <f t="shared" si="54"/>
        <v>0</v>
      </c>
      <c r="AZ87" s="384">
        <f t="shared" si="55"/>
        <v>0</v>
      </c>
      <c r="BA87" s="384">
        <f t="shared" si="56"/>
        <v>0</v>
      </c>
      <c r="BB87" s="384">
        <f t="shared" si="57"/>
        <v>0</v>
      </c>
      <c r="BC87" s="385">
        <f t="shared" si="58"/>
        <v>0</v>
      </c>
      <c r="BD87" s="384">
        <f t="shared" si="59"/>
        <v>0</v>
      </c>
      <c r="BE87" s="463">
        <f t="shared" si="60"/>
        <v>0</v>
      </c>
    </row>
    <row r="88" spans="1:57" x14ac:dyDescent="0.25">
      <c r="A88" s="401">
        <v>85</v>
      </c>
      <c r="B88" s="464" t="str">
        <f>+Jun!B88</f>
        <v>8-NIÑAS DE 5TO GRADO DE PRIMARIA  QUE RECIBEN VACUNA DE VPH</v>
      </c>
      <c r="C88" s="458" t="str">
        <f>+Jun!C88</f>
        <v>EDUC. SAALUD</v>
      </c>
      <c r="D88" s="461"/>
      <c r="E88" s="461"/>
      <c r="F88" s="461"/>
      <c r="G88" s="461"/>
      <c r="H88" s="461"/>
      <c r="I88" s="461"/>
      <c r="J88" s="461"/>
      <c r="K88" s="461"/>
      <c r="L88" s="461"/>
      <c r="M88" s="461"/>
      <c r="N88" s="461"/>
      <c r="O88" s="461"/>
      <c r="P88" s="461"/>
      <c r="Q88" s="461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  <c r="AS88" s="461"/>
      <c r="AT88" s="461"/>
      <c r="AU88" s="462"/>
      <c r="AV88" s="384">
        <f t="shared" si="51"/>
        <v>0</v>
      </c>
      <c r="AW88" s="384">
        <f t="shared" si="52"/>
        <v>0</v>
      </c>
      <c r="AX88" s="384">
        <f t="shared" si="53"/>
        <v>0</v>
      </c>
      <c r="AY88" s="384">
        <f t="shared" si="54"/>
        <v>0</v>
      </c>
      <c r="AZ88" s="384">
        <f t="shared" si="55"/>
        <v>0</v>
      </c>
      <c r="BA88" s="384">
        <f t="shared" si="56"/>
        <v>0</v>
      </c>
      <c r="BB88" s="384">
        <f t="shared" si="57"/>
        <v>0</v>
      </c>
      <c r="BC88" s="385">
        <f t="shared" si="58"/>
        <v>0</v>
      </c>
      <c r="BD88" s="384">
        <f t="shared" si="59"/>
        <v>0</v>
      </c>
      <c r="BE88" s="463">
        <f t="shared" si="60"/>
        <v>0</v>
      </c>
    </row>
    <row r="89" spans="1:57" x14ac:dyDescent="0.25">
      <c r="A89" s="401">
        <v>86</v>
      </c>
      <c r="B89" s="392" t="str">
        <f>METAS!B85</f>
        <v>PORCENTAJE DE RECIEN NACIDOS CON BAJO PESO AL NACER</v>
      </c>
      <c r="C89" s="387" t="str">
        <f>METAS!D85</f>
        <v>DIT</v>
      </c>
      <c r="D89" s="460"/>
      <c r="E89" s="460"/>
      <c r="F89" s="460"/>
      <c r="G89" s="460"/>
      <c r="H89" s="460"/>
      <c r="I89" s="460"/>
      <c r="J89" s="460"/>
      <c r="K89" s="460"/>
      <c r="L89" s="460"/>
      <c r="M89" s="460"/>
      <c r="N89" s="460"/>
      <c r="O89" s="460"/>
      <c r="P89" s="460"/>
      <c r="Q89" s="460"/>
      <c r="R89" s="460"/>
      <c r="S89" s="460"/>
      <c r="T89" s="460"/>
      <c r="U89" s="460"/>
      <c r="V89" s="460"/>
      <c r="W89" s="460"/>
      <c r="X89" s="460"/>
      <c r="Y89" s="460"/>
      <c r="Z89" s="460"/>
      <c r="AA89" s="460"/>
      <c r="AB89" s="460"/>
      <c r="AC89" s="460"/>
      <c r="AD89" s="460"/>
      <c r="AE89" s="460"/>
      <c r="AF89" s="460"/>
      <c r="AG89" s="460"/>
      <c r="AH89" s="460"/>
      <c r="AI89" s="460"/>
      <c r="AJ89" s="460"/>
      <c r="AK89" s="460"/>
      <c r="AL89" s="460"/>
      <c r="AM89" s="460"/>
      <c r="AN89" s="460"/>
      <c r="AO89" s="460"/>
      <c r="AP89" s="460"/>
      <c r="AQ89" s="460"/>
      <c r="AR89" s="460"/>
      <c r="AS89" s="460"/>
      <c r="AT89" s="460"/>
      <c r="AV89" s="37">
        <f t="shared" si="51"/>
        <v>0</v>
      </c>
      <c r="AW89" s="37">
        <f t="shared" si="52"/>
        <v>0</v>
      </c>
      <c r="AX89" s="37">
        <f t="shared" si="53"/>
        <v>0</v>
      </c>
      <c r="AY89" s="37">
        <f t="shared" si="54"/>
        <v>0</v>
      </c>
      <c r="AZ89" s="37">
        <f t="shared" si="55"/>
        <v>0</v>
      </c>
      <c r="BA89" s="37">
        <f t="shared" si="56"/>
        <v>0</v>
      </c>
      <c r="BB89" s="37">
        <f t="shared" si="57"/>
        <v>0</v>
      </c>
      <c r="BC89" s="38">
        <f t="shared" si="58"/>
        <v>0</v>
      </c>
      <c r="BD89" s="37">
        <f t="shared" si="59"/>
        <v>0</v>
      </c>
      <c r="BE89" s="54">
        <f t="shared" si="60"/>
        <v>0</v>
      </c>
    </row>
    <row r="90" spans="1:57" x14ac:dyDescent="0.25">
      <c r="A90" s="401">
        <v>87</v>
      </c>
      <c r="B90" s="392" t="str">
        <f>METAS!B86</f>
        <v>PORCENTAJE DE RECIEN NACIDOS CON PREMATURIDAD</v>
      </c>
      <c r="C90" s="387" t="str">
        <f>METAS!D86</f>
        <v>DIT</v>
      </c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  <c r="AR90" s="393"/>
      <c r="AS90" s="393"/>
      <c r="AT90" s="393"/>
      <c r="AV90" s="37">
        <f t="shared" si="51"/>
        <v>0</v>
      </c>
      <c r="AW90" s="37">
        <f t="shared" si="52"/>
        <v>0</v>
      </c>
      <c r="AX90" s="37">
        <f t="shared" si="53"/>
        <v>0</v>
      </c>
      <c r="AY90" s="37">
        <f t="shared" si="54"/>
        <v>0</v>
      </c>
      <c r="AZ90" s="37">
        <f t="shared" si="55"/>
        <v>0</v>
      </c>
      <c r="BA90" s="37">
        <f t="shared" si="56"/>
        <v>0</v>
      </c>
      <c r="BB90" s="37">
        <f t="shared" si="57"/>
        <v>0</v>
      </c>
      <c r="BC90" s="38">
        <f t="shared" si="58"/>
        <v>0</v>
      </c>
      <c r="BD90" s="37">
        <f t="shared" si="59"/>
        <v>0</v>
      </c>
      <c r="BE90" s="54">
        <f t="shared" si="60"/>
        <v>0</v>
      </c>
    </row>
    <row r="91" spans="1:57" x14ac:dyDescent="0.25">
      <c r="A91" s="401">
        <v>88</v>
      </c>
      <c r="B91" s="392" t="str">
        <f>METAS!B87</f>
        <v>PORCENTAJE RECIÉN NACIDO CON CONTROLES CRED COMPLETO</v>
      </c>
      <c r="C91" s="387" t="str">
        <f>METAS!D87</f>
        <v>DIT</v>
      </c>
      <c r="D91" s="393"/>
      <c r="E91" s="393"/>
      <c r="F91" s="393"/>
      <c r="G91" s="393"/>
      <c r="H91" s="393"/>
      <c r="I91" s="393"/>
      <c r="J91" s="393"/>
      <c r="K91" s="393"/>
      <c r="L91" s="393"/>
      <c r="M91" s="393"/>
      <c r="N91" s="393"/>
      <c r="O91" s="393"/>
      <c r="P91" s="393"/>
      <c r="Q91" s="393"/>
      <c r="R91" s="393"/>
      <c r="S91" s="393"/>
      <c r="T91" s="393"/>
      <c r="U91" s="393"/>
      <c r="V91" s="393"/>
      <c r="W91" s="393"/>
      <c r="X91" s="393"/>
      <c r="Y91" s="393"/>
      <c r="Z91" s="393"/>
      <c r="AA91" s="393"/>
      <c r="AB91" s="393"/>
      <c r="AC91" s="393"/>
      <c r="AD91" s="393"/>
      <c r="AE91" s="393"/>
      <c r="AF91" s="393"/>
      <c r="AG91" s="393"/>
      <c r="AH91" s="393"/>
      <c r="AI91" s="393"/>
      <c r="AJ91" s="393"/>
      <c r="AK91" s="393"/>
      <c r="AL91" s="393"/>
      <c r="AM91" s="393"/>
      <c r="AN91" s="393"/>
      <c r="AO91" s="393"/>
      <c r="AP91" s="393"/>
      <c r="AQ91" s="393"/>
      <c r="AR91" s="393"/>
      <c r="AS91" s="393"/>
      <c r="AT91" s="393"/>
      <c r="AV91" s="37">
        <f t="shared" si="51"/>
        <v>0</v>
      </c>
      <c r="AW91" s="37">
        <f t="shared" si="52"/>
        <v>0</v>
      </c>
      <c r="AX91" s="37">
        <f t="shared" si="53"/>
        <v>0</v>
      </c>
      <c r="AY91" s="37">
        <f t="shared" si="54"/>
        <v>0</v>
      </c>
      <c r="AZ91" s="37">
        <f t="shared" si="55"/>
        <v>0</v>
      </c>
      <c r="BA91" s="37">
        <f t="shared" si="56"/>
        <v>0</v>
      </c>
      <c r="BB91" s="37">
        <f t="shared" si="57"/>
        <v>0</v>
      </c>
      <c r="BC91" s="38">
        <f t="shared" si="58"/>
        <v>0</v>
      </c>
      <c r="BD91" s="37">
        <f t="shared" si="59"/>
        <v>0</v>
      </c>
      <c r="BE91" s="54">
        <f t="shared" si="60"/>
        <v>0</v>
      </c>
    </row>
    <row r="92" spans="1:57" x14ac:dyDescent="0.25">
      <c r="A92" s="401">
        <v>89</v>
      </c>
      <c r="B92" s="392" t="str">
        <f>METAS!B88</f>
        <v>PORCENTAJE NIÑO  &lt; 1 AÑO CON CRED    COMPLETO PARA SU EDAD</v>
      </c>
      <c r="C92" s="387" t="str">
        <f>METAS!D88</f>
        <v>DIT</v>
      </c>
      <c r="D92" s="393"/>
      <c r="E92" s="393"/>
      <c r="F92" s="393"/>
      <c r="G92" s="393"/>
      <c r="H92" s="393"/>
      <c r="I92" s="393"/>
      <c r="J92" s="393"/>
      <c r="K92" s="393"/>
      <c r="L92" s="393"/>
      <c r="M92" s="393"/>
      <c r="N92" s="393"/>
      <c r="O92" s="393"/>
      <c r="P92" s="393"/>
      <c r="Q92" s="393"/>
      <c r="R92" s="393"/>
      <c r="S92" s="393"/>
      <c r="T92" s="393"/>
      <c r="U92" s="393"/>
      <c r="V92" s="393"/>
      <c r="W92" s="393"/>
      <c r="X92" s="393"/>
      <c r="Y92" s="393"/>
      <c r="Z92" s="393"/>
      <c r="AA92" s="393"/>
      <c r="AB92" s="393"/>
      <c r="AC92" s="393"/>
      <c r="AD92" s="393"/>
      <c r="AE92" s="393"/>
      <c r="AF92" s="393"/>
      <c r="AG92" s="393"/>
      <c r="AH92" s="393"/>
      <c r="AI92" s="393"/>
      <c r="AJ92" s="393"/>
      <c r="AK92" s="393"/>
      <c r="AL92" s="393"/>
      <c r="AM92" s="393"/>
      <c r="AN92" s="393"/>
      <c r="AO92" s="393"/>
      <c r="AP92" s="393"/>
      <c r="AQ92" s="393"/>
      <c r="AR92" s="393"/>
      <c r="AS92" s="393"/>
      <c r="AT92" s="393"/>
      <c r="AV92" s="37">
        <f t="shared" si="51"/>
        <v>0</v>
      </c>
      <c r="AW92" s="37">
        <f t="shared" si="52"/>
        <v>0</v>
      </c>
      <c r="AX92" s="37">
        <f t="shared" si="53"/>
        <v>0</v>
      </c>
      <c r="AY92" s="37">
        <f t="shared" si="54"/>
        <v>0</v>
      </c>
      <c r="AZ92" s="37">
        <f t="shared" si="55"/>
        <v>0</v>
      </c>
      <c r="BA92" s="37">
        <f t="shared" si="56"/>
        <v>0</v>
      </c>
      <c r="BB92" s="37">
        <f t="shared" si="57"/>
        <v>0</v>
      </c>
      <c r="BC92" s="38">
        <f t="shared" si="58"/>
        <v>0</v>
      </c>
      <c r="BD92" s="37">
        <f t="shared" si="59"/>
        <v>0</v>
      </c>
      <c r="BE92" s="54">
        <f t="shared" si="60"/>
        <v>0</v>
      </c>
    </row>
    <row r="93" spans="1:57" x14ac:dyDescent="0.25">
      <c r="A93" s="401">
        <v>90</v>
      </c>
      <c r="B93" s="392" t="str">
        <f>METAS!B89</f>
        <v>PORCENTAJE NIÑOS MENORES DE 36 MESES CON CONTROLES CRED COMPLETO  PARA SU EDAD</v>
      </c>
      <c r="C93" s="387" t="str">
        <f>METAS!D89</f>
        <v>DIT</v>
      </c>
      <c r="D93" s="393"/>
      <c r="E93" s="393"/>
      <c r="F93" s="393"/>
      <c r="G93" s="393"/>
      <c r="H93" s="393"/>
      <c r="I93" s="393"/>
      <c r="J93" s="393"/>
      <c r="K93" s="393"/>
      <c r="L93" s="393"/>
      <c r="M93" s="393"/>
      <c r="N93" s="393"/>
      <c r="O93" s="393"/>
      <c r="P93" s="393"/>
      <c r="Q93" s="393"/>
      <c r="R93" s="393"/>
      <c r="S93" s="393"/>
      <c r="T93" s="393"/>
      <c r="U93" s="393"/>
      <c r="V93" s="393"/>
      <c r="W93" s="393"/>
      <c r="X93" s="393"/>
      <c r="Y93" s="393"/>
      <c r="Z93" s="393"/>
      <c r="AA93" s="393"/>
      <c r="AB93" s="393"/>
      <c r="AC93" s="393"/>
      <c r="AD93" s="393"/>
      <c r="AE93" s="393"/>
      <c r="AF93" s="393"/>
      <c r="AG93" s="393"/>
      <c r="AH93" s="393"/>
      <c r="AI93" s="393"/>
      <c r="AJ93" s="393"/>
      <c r="AK93" s="393"/>
      <c r="AL93" s="393"/>
      <c r="AM93" s="393"/>
      <c r="AN93" s="393"/>
      <c r="AO93" s="393"/>
      <c r="AP93" s="393"/>
      <c r="AQ93" s="393"/>
      <c r="AR93" s="393"/>
      <c r="AS93" s="393"/>
      <c r="AT93" s="393"/>
      <c r="AV93" s="37">
        <f t="shared" si="51"/>
        <v>0</v>
      </c>
      <c r="AW93" s="37">
        <f t="shared" si="52"/>
        <v>0</v>
      </c>
      <c r="AX93" s="37">
        <f t="shared" si="53"/>
        <v>0</v>
      </c>
      <c r="AY93" s="37">
        <f t="shared" si="54"/>
        <v>0</v>
      </c>
      <c r="AZ93" s="37">
        <f t="shared" si="55"/>
        <v>0</v>
      </c>
      <c r="BA93" s="37">
        <f t="shared" si="56"/>
        <v>0</v>
      </c>
      <c r="BB93" s="37">
        <f t="shared" si="57"/>
        <v>0</v>
      </c>
      <c r="BC93" s="38">
        <f t="shared" si="58"/>
        <v>0</v>
      </c>
      <c r="BD93" s="37">
        <f t="shared" si="59"/>
        <v>0</v>
      </c>
      <c r="BE93" s="54">
        <f t="shared" si="60"/>
        <v>0</v>
      </c>
    </row>
    <row r="94" spans="1:57" x14ac:dyDescent="0.25">
      <c r="A94" s="401">
        <v>91</v>
      </c>
      <c r="B94" s="392" t="str">
        <f>METAS!B90</f>
        <v>PORCENTAJE NIÑOS DE 1 Y 2 AÑOS CON TEST DE GRAHAM Y EXAMEN SERIADO</v>
      </c>
      <c r="C94" s="387" t="str">
        <f>METAS!D90</f>
        <v>DIT</v>
      </c>
      <c r="D94" s="393"/>
      <c r="E94" s="393"/>
      <c r="F94" s="393"/>
      <c r="G94" s="393"/>
      <c r="H94" s="393"/>
      <c r="I94" s="393"/>
      <c r="J94" s="393"/>
      <c r="K94" s="393"/>
      <c r="L94" s="393"/>
      <c r="M94" s="393"/>
      <c r="N94" s="393"/>
      <c r="O94" s="393"/>
      <c r="P94" s="393"/>
      <c r="Q94" s="393"/>
      <c r="R94" s="393"/>
      <c r="S94" s="393"/>
      <c r="T94" s="393"/>
      <c r="U94" s="393"/>
      <c r="V94" s="393"/>
      <c r="W94" s="393"/>
      <c r="X94" s="393"/>
      <c r="Y94" s="393"/>
      <c r="Z94" s="393"/>
      <c r="AA94" s="393"/>
      <c r="AB94" s="393"/>
      <c r="AC94" s="393"/>
      <c r="AD94" s="393"/>
      <c r="AE94" s="393"/>
      <c r="AF94" s="393"/>
      <c r="AG94" s="393"/>
      <c r="AH94" s="393"/>
      <c r="AI94" s="393"/>
      <c r="AJ94" s="393"/>
      <c r="AK94" s="393"/>
      <c r="AL94" s="393"/>
      <c r="AM94" s="393"/>
      <c r="AN94" s="393"/>
      <c r="AO94" s="393"/>
      <c r="AP94" s="393"/>
      <c r="AQ94" s="393"/>
      <c r="AR94" s="393"/>
      <c r="AS94" s="393"/>
      <c r="AT94" s="393"/>
      <c r="AV94" s="37">
        <f t="shared" si="51"/>
        <v>0</v>
      </c>
      <c r="AW94" s="37">
        <f t="shared" si="52"/>
        <v>0</v>
      </c>
      <c r="AX94" s="37">
        <f t="shared" si="53"/>
        <v>0</v>
      </c>
      <c r="AY94" s="37">
        <f t="shared" si="54"/>
        <v>0</v>
      </c>
      <c r="AZ94" s="37">
        <f t="shared" si="55"/>
        <v>0</v>
      </c>
      <c r="BA94" s="37">
        <f t="shared" si="56"/>
        <v>0</v>
      </c>
      <c r="BB94" s="37">
        <f t="shared" si="57"/>
        <v>0</v>
      </c>
      <c r="BC94" s="38">
        <f t="shared" si="58"/>
        <v>0</v>
      </c>
      <c r="BD94" s="37">
        <f t="shared" si="59"/>
        <v>0</v>
      </c>
      <c r="BE94" s="54">
        <f t="shared" si="60"/>
        <v>0</v>
      </c>
    </row>
    <row r="95" spans="1:57" x14ac:dyDescent="0.25">
      <c r="A95" s="401">
        <v>92</v>
      </c>
      <c r="B95" s="392" t="str">
        <f>METAS!B91</f>
        <v>PORCENTAJE DE NIÑAS Y NIÑOS RN DE PARTO INSTITUCIONAL VACUNADOS CON BCG Y ANTI HEPATITIS B (HVB) ANTES DEL ALTA</v>
      </c>
      <c r="C95" s="387" t="str">
        <f>METAS!D91</f>
        <v>DIT</v>
      </c>
      <c r="D95" s="393"/>
      <c r="E95" s="393"/>
      <c r="F95" s="393"/>
      <c r="G95" s="393"/>
      <c r="H95" s="393"/>
      <c r="I95" s="393"/>
      <c r="J95" s="393"/>
      <c r="K95" s="393"/>
      <c r="L95" s="393"/>
      <c r="M95" s="393"/>
      <c r="N95" s="393"/>
      <c r="O95" s="393"/>
      <c r="P95" s="393"/>
      <c r="Q95" s="393"/>
      <c r="R95" s="393"/>
      <c r="S95" s="393"/>
      <c r="T95" s="393"/>
      <c r="U95" s="393"/>
      <c r="V95" s="393"/>
      <c r="W95" s="393"/>
      <c r="X95" s="393"/>
      <c r="Y95" s="393"/>
      <c r="Z95" s="393"/>
      <c r="AA95" s="393"/>
      <c r="AB95" s="393"/>
      <c r="AC95" s="393"/>
      <c r="AD95" s="393"/>
      <c r="AE95" s="393"/>
      <c r="AF95" s="393"/>
      <c r="AG95" s="393"/>
      <c r="AH95" s="393"/>
      <c r="AI95" s="393"/>
      <c r="AJ95" s="393"/>
      <c r="AK95" s="393"/>
      <c r="AL95" s="393"/>
      <c r="AM95" s="393"/>
      <c r="AN95" s="393"/>
      <c r="AO95" s="393"/>
      <c r="AP95" s="393"/>
      <c r="AQ95" s="393"/>
      <c r="AR95" s="393"/>
      <c r="AS95" s="393"/>
      <c r="AT95" s="393"/>
      <c r="AV95" s="37">
        <f t="shared" si="51"/>
        <v>0</v>
      </c>
      <c r="AW95" s="37">
        <f t="shared" si="52"/>
        <v>0</v>
      </c>
      <c r="AX95" s="37">
        <f t="shared" si="53"/>
        <v>0</v>
      </c>
      <c r="AY95" s="37">
        <f t="shared" si="54"/>
        <v>0</v>
      </c>
      <c r="AZ95" s="37">
        <f t="shared" si="55"/>
        <v>0</v>
      </c>
      <c r="BA95" s="37">
        <f t="shared" si="56"/>
        <v>0</v>
      </c>
      <c r="BB95" s="37">
        <f t="shared" si="57"/>
        <v>0</v>
      </c>
      <c r="BC95" s="38">
        <f t="shared" si="58"/>
        <v>0</v>
      </c>
      <c r="BD95" s="37">
        <f t="shared" si="59"/>
        <v>0</v>
      </c>
      <c r="BE95" s="54">
        <f t="shared" si="60"/>
        <v>0</v>
      </c>
    </row>
    <row r="96" spans="1:57" x14ac:dyDescent="0.25">
      <c r="A96" s="401">
        <v>93</v>
      </c>
      <c r="B96" s="392" t="str">
        <f>METAS!B92</f>
        <v>PORCENTAJE NIÑO &lt; 1 AÑO PROTEGIDOS CON VACUNA PENTAVALENTE</v>
      </c>
      <c r="C96" s="387" t="str">
        <f>METAS!D92</f>
        <v>DIT</v>
      </c>
      <c r="D96" s="393"/>
      <c r="E96" s="393"/>
      <c r="F96" s="393"/>
      <c r="G96" s="393"/>
      <c r="H96" s="393"/>
      <c r="I96" s="393"/>
      <c r="J96" s="393"/>
      <c r="K96" s="393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3"/>
      <c r="W96" s="393"/>
      <c r="X96" s="393"/>
      <c r="Y96" s="393"/>
      <c r="Z96" s="393"/>
      <c r="AA96" s="393"/>
      <c r="AB96" s="393"/>
      <c r="AC96" s="393"/>
      <c r="AD96" s="393"/>
      <c r="AE96" s="393"/>
      <c r="AF96" s="393"/>
      <c r="AG96" s="393"/>
      <c r="AH96" s="393"/>
      <c r="AI96" s="393"/>
      <c r="AJ96" s="393"/>
      <c r="AK96" s="393"/>
      <c r="AL96" s="393"/>
      <c r="AM96" s="393"/>
      <c r="AN96" s="393"/>
      <c r="AO96" s="393"/>
      <c r="AP96" s="393"/>
      <c r="AQ96" s="393"/>
      <c r="AR96" s="393"/>
      <c r="AS96" s="393"/>
      <c r="AT96" s="393"/>
      <c r="AV96" s="37">
        <f t="shared" si="51"/>
        <v>0</v>
      </c>
      <c r="AW96" s="37">
        <f t="shared" si="52"/>
        <v>0</v>
      </c>
      <c r="AX96" s="37">
        <f t="shared" si="53"/>
        <v>0</v>
      </c>
      <c r="AY96" s="37">
        <f t="shared" si="54"/>
        <v>0</v>
      </c>
      <c r="AZ96" s="37">
        <f t="shared" si="55"/>
        <v>0</v>
      </c>
      <c r="BA96" s="37">
        <f t="shared" si="56"/>
        <v>0</v>
      </c>
      <c r="BB96" s="37">
        <f t="shared" si="57"/>
        <v>0</v>
      </c>
      <c r="BC96" s="38">
        <f t="shared" si="58"/>
        <v>0</v>
      </c>
      <c r="BD96" s="37">
        <f t="shared" si="59"/>
        <v>0</v>
      </c>
      <c r="BE96" s="54">
        <f t="shared" si="60"/>
        <v>0</v>
      </c>
    </row>
    <row r="97" spans="1:57" x14ac:dyDescent="0.25">
      <c r="A97" s="401">
        <v>94</v>
      </c>
      <c r="B97" s="392" t="str">
        <f>METAS!B93</f>
        <v>PORCENTAJE DE NIÑOS &lt; 1 AÑOS  PROTEGIDOS CON VACUNA ANTIPOLIO INYECTABLE (IPV)</v>
      </c>
      <c r="C97" s="387" t="str">
        <f>METAS!D93</f>
        <v>DIT</v>
      </c>
      <c r="D97" s="393"/>
      <c r="E97" s="393"/>
      <c r="F97" s="393"/>
      <c r="G97" s="393"/>
      <c r="H97" s="393"/>
      <c r="I97" s="393"/>
      <c r="J97" s="393"/>
      <c r="K97" s="393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3"/>
      <c r="W97" s="393"/>
      <c r="X97" s="393"/>
      <c r="Y97" s="393"/>
      <c r="Z97" s="393"/>
      <c r="AA97" s="393"/>
      <c r="AB97" s="393"/>
      <c r="AC97" s="393"/>
      <c r="AD97" s="393"/>
      <c r="AE97" s="393"/>
      <c r="AF97" s="393"/>
      <c r="AG97" s="393"/>
      <c r="AH97" s="393"/>
      <c r="AI97" s="393"/>
      <c r="AJ97" s="393"/>
      <c r="AK97" s="393"/>
      <c r="AL97" s="393"/>
      <c r="AM97" s="393"/>
      <c r="AN97" s="393"/>
      <c r="AO97" s="393"/>
      <c r="AP97" s="393"/>
      <c r="AQ97" s="393"/>
      <c r="AR97" s="393"/>
      <c r="AS97" s="393"/>
      <c r="AT97" s="393"/>
      <c r="AV97" s="37">
        <f t="shared" si="51"/>
        <v>0</v>
      </c>
      <c r="AW97" s="37">
        <f t="shared" si="52"/>
        <v>0</v>
      </c>
      <c r="AX97" s="37">
        <f t="shared" si="53"/>
        <v>0</v>
      </c>
      <c r="AY97" s="37">
        <f t="shared" si="54"/>
        <v>0</v>
      </c>
      <c r="AZ97" s="37">
        <f t="shared" si="55"/>
        <v>0</v>
      </c>
      <c r="BA97" s="37">
        <f t="shared" si="56"/>
        <v>0</v>
      </c>
      <c r="BB97" s="37">
        <f t="shared" si="57"/>
        <v>0</v>
      </c>
      <c r="BC97" s="38">
        <f t="shared" si="58"/>
        <v>0</v>
      </c>
      <c r="BD97" s="37">
        <f t="shared" si="59"/>
        <v>0</v>
      </c>
      <c r="BE97" s="54">
        <f t="shared" si="60"/>
        <v>0</v>
      </c>
    </row>
    <row r="98" spans="1:57" x14ac:dyDescent="0.25">
      <c r="A98" s="401">
        <v>95</v>
      </c>
      <c r="B98" s="392" t="str">
        <f>METAS!B94</f>
        <v>PORCENTAJE DE NIÑOS &lt; 1 AÑO  PROTEGIDOS CON VACUNA CONTRA EL ROTAVIRUS</v>
      </c>
      <c r="C98" s="387" t="str">
        <f>METAS!D94</f>
        <v>DIT</v>
      </c>
      <c r="D98" s="393"/>
      <c r="E98" s="393"/>
      <c r="F98" s="393"/>
      <c r="G98" s="393"/>
      <c r="H98" s="393"/>
      <c r="I98" s="393"/>
      <c r="J98" s="393"/>
      <c r="K98" s="393"/>
      <c r="L98" s="393"/>
      <c r="M98" s="393"/>
      <c r="N98" s="393"/>
      <c r="O98" s="393"/>
      <c r="P98" s="393"/>
      <c r="Q98" s="393"/>
      <c r="R98" s="393"/>
      <c r="S98" s="393"/>
      <c r="T98" s="393"/>
      <c r="U98" s="393"/>
      <c r="V98" s="393"/>
      <c r="W98" s="393"/>
      <c r="X98" s="393"/>
      <c r="Y98" s="393"/>
      <c r="Z98" s="393"/>
      <c r="AA98" s="393"/>
      <c r="AB98" s="393"/>
      <c r="AC98" s="393"/>
      <c r="AD98" s="393"/>
      <c r="AE98" s="393"/>
      <c r="AF98" s="393"/>
      <c r="AG98" s="393"/>
      <c r="AH98" s="393"/>
      <c r="AI98" s="393"/>
      <c r="AJ98" s="393"/>
      <c r="AK98" s="393"/>
      <c r="AL98" s="393"/>
      <c r="AM98" s="393"/>
      <c r="AN98" s="393"/>
      <c r="AO98" s="393"/>
      <c r="AP98" s="393"/>
      <c r="AQ98" s="393"/>
      <c r="AR98" s="393"/>
      <c r="AS98" s="393"/>
      <c r="AT98" s="393"/>
      <c r="AV98" s="37">
        <f t="shared" si="51"/>
        <v>0</v>
      </c>
      <c r="AW98" s="37">
        <f t="shared" si="52"/>
        <v>0</v>
      </c>
      <c r="AX98" s="37">
        <f t="shared" si="53"/>
        <v>0</v>
      </c>
      <c r="AY98" s="37">
        <f t="shared" si="54"/>
        <v>0</v>
      </c>
      <c r="AZ98" s="37">
        <f t="shared" si="55"/>
        <v>0</v>
      </c>
      <c r="BA98" s="37">
        <f t="shared" si="56"/>
        <v>0</v>
      </c>
      <c r="BB98" s="37">
        <f t="shared" si="57"/>
        <v>0</v>
      </c>
      <c r="BC98" s="38">
        <f t="shared" si="58"/>
        <v>0</v>
      </c>
      <c r="BD98" s="37">
        <f t="shared" si="59"/>
        <v>0</v>
      </c>
      <c r="BE98" s="54">
        <f t="shared" si="60"/>
        <v>0</v>
      </c>
    </row>
    <row r="99" spans="1:57" x14ac:dyDescent="0.25">
      <c r="A99" s="401">
        <v>96</v>
      </c>
      <c r="B99" s="392" t="str">
        <f>METAS!B95</f>
        <v>PORCENTAJE DE  NIÑOS &lt; 1 AÑO VACUNADOS CON VACUNA ANTINEUMOCÓCICA</v>
      </c>
      <c r="C99" s="387" t="str">
        <f>METAS!D95</f>
        <v>DIT</v>
      </c>
      <c r="D99" s="393"/>
      <c r="E99" s="393"/>
      <c r="F99" s="393"/>
      <c r="G99" s="393"/>
      <c r="H99" s="393"/>
      <c r="I99" s="393"/>
      <c r="J99" s="393"/>
      <c r="K99" s="393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3"/>
      <c r="W99" s="393"/>
      <c r="X99" s="393"/>
      <c r="Y99" s="393"/>
      <c r="Z99" s="393"/>
      <c r="AA99" s="393"/>
      <c r="AB99" s="393"/>
      <c r="AC99" s="393"/>
      <c r="AD99" s="393"/>
      <c r="AE99" s="393"/>
      <c r="AF99" s="393"/>
      <c r="AG99" s="393"/>
      <c r="AH99" s="393"/>
      <c r="AI99" s="393"/>
      <c r="AJ99" s="393"/>
      <c r="AK99" s="393"/>
      <c r="AL99" s="393"/>
      <c r="AM99" s="393"/>
      <c r="AN99" s="393"/>
      <c r="AO99" s="393"/>
      <c r="AP99" s="393"/>
      <c r="AQ99" s="393"/>
      <c r="AR99" s="393"/>
      <c r="AS99" s="393"/>
      <c r="AT99" s="393"/>
      <c r="AV99" s="37">
        <f t="shared" si="51"/>
        <v>0</v>
      </c>
      <c r="AW99" s="37">
        <f t="shared" si="52"/>
        <v>0</v>
      </c>
      <c r="AX99" s="37">
        <f t="shared" si="53"/>
        <v>0</v>
      </c>
      <c r="AY99" s="37">
        <f t="shared" si="54"/>
        <v>0</v>
      </c>
      <c r="AZ99" s="37">
        <f t="shared" si="55"/>
        <v>0</v>
      </c>
      <c r="BA99" s="37">
        <f t="shared" si="56"/>
        <v>0</v>
      </c>
      <c r="BB99" s="37">
        <f t="shared" si="57"/>
        <v>0</v>
      </c>
      <c r="BC99" s="38">
        <f t="shared" si="58"/>
        <v>0</v>
      </c>
      <c r="BD99" s="37">
        <f t="shared" si="59"/>
        <v>0</v>
      </c>
      <c r="BE99" s="54">
        <f t="shared" si="60"/>
        <v>0</v>
      </c>
    </row>
    <row r="100" spans="1:57" x14ac:dyDescent="0.25">
      <c r="A100" s="401">
        <v>97</v>
      </c>
      <c r="B100" s="392" t="str">
        <f>METAS!B96</f>
        <v>PORCENTAJE NIÑOS 1 AÑO  PROTEGIDOS CON 3 DOSIS DE VACUNA ANTINEUMOCÓCICA</v>
      </c>
      <c r="C100" s="387" t="str">
        <f>METAS!D96</f>
        <v>DIT</v>
      </c>
      <c r="D100" s="393"/>
      <c r="E100" s="393"/>
      <c r="F100" s="393"/>
      <c r="G100" s="393"/>
      <c r="H100" s="393"/>
      <c r="I100" s="393"/>
      <c r="J100" s="393"/>
      <c r="K100" s="393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3"/>
      <c r="W100" s="393"/>
      <c r="X100" s="393"/>
      <c r="Y100" s="393"/>
      <c r="Z100" s="393"/>
      <c r="AA100" s="393"/>
      <c r="AB100" s="393"/>
      <c r="AC100" s="393"/>
      <c r="AD100" s="393"/>
      <c r="AE100" s="393"/>
      <c r="AF100" s="393"/>
      <c r="AG100" s="393"/>
      <c r="AH100" s="393"/>
      <c r="AI100" s="393"/>
      <c r="AJ100" s="393"/>
      <c r="AK100" s="393"/>
      <c r="AL100" s="393"/>
      <c r="AM100" s="393"/>
      <c r="AN100" s="393"/>
      <c r="AO100" s="393"/>
      <c r="AP100" s="393"/>
      <c r="AQ100" s="393"/>
      <c r="AR100" s="393"/>
      <c r="AS100" s="393"/>
      <c r="AT100" s="393"/>
      <c r="AV100" s="37">
        <f t="shared" si="51"/>
        <v>0</v>
      </c>
      <c r="AW100" s="37">
        <f t="shared" si="52"/>
        <v>0</v>
      </c>
      <c r="AX100" s="37">
        <f t="shared" si="53"/>
        <v>0</v>
      </c>
      <c r="AY100" s="37">
        <f t="shared" si="54"/>
        <v>0</v>
      </c>
      <c r="AZ100" s="37">
        <f t="shared" si="55"/>
        <v>0</v>
      </c>
      <c r="BA100" s="37">
        <f t="shared" si="56"/>
        <v>0</v>
      </c>
      <c r="BB100" s="37">
        <f t="shared" si="57"/>
        <v>0</v>
      </c>
      <c r="BC100" s="38">
        <f t="shared" si="58"/>
        <v>0</v>
      </c>
      <c r="BD100" s="37">
        <f t="shared" si="59"/>
        <v>0</v>
      </c>
      <c r="BE100" s="54">
        <f t="shared" si="60"/>
        <v>0</v>
      </c>
    </row>
    <row r="101" spans="1:57" x14ac:dyDescent="0.25">
      <c r="A101" s="401">
        <v>98</v>
      </c>
      <c r="B101" s="392" t="str">
        <f>METAS!B97</f>
        <v>PORCENTAJE DE NIÑOS 1 AÑO VACUNADOS CON 1 DOSIS DE VACUNA SPR</v>
      </c>
      <c r="C101" s="387" t="str">
        <f>METAS!D97</f>
        <v>DIT</v>
      </c>
      <c r="D101" s="393"/>
      <c r="E101" s="393"/>
      <c r="F101" s="393"/>
      <c r="G101" s="393"/>
      <c r="H101" s="393"/>
      <c r="I101" s="393"/>
      <c r="J101" s="393"/>
      <c r="K101" s="393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3"/>
      <c r="W101" s="393"/>
      <c r="X101" s="393"/>
      <c r="Y101" s="393"/>
      <c r="Z101" s="393"/>
      <c r="AA101" s="393"/>
      <c r="AB101" s="393"/>
      <c r="AC101" s="393"/>
      <c r="AD101" s="393"/>
      <c r="AE101" s="393"/>
      <c r="AF101" s="393"/>
      <c r="AG101" s="393"/>
      <c r="AH101" s="393"/>
      <c r="AI101" s="393"/>
      <c r="AJ101" s="393"/>
      <c r="AK101" s="393"/>
      <c r="AL101" s="393"/>
      <c r="AM101" s="393"/>
      <c r="AN101" s="393"/>
      <c r="AO101" s="393"/>
      <c r="AP101" s="393"/>
      <c r="AQ101" s="393"/>
      <c r="AR101" s="393"/>
      <c r="AS101" s="393"/>
      <c r="AT101" s="393"/>
      <c r="AV101" s="37">
        <f t="shared" si="51"/>
        <v>0</v>
      </c>
      <c r="AW101" s="37">
        <f t="shared" si="52"/>
        <v>0</v>
      </c>
      <c r="AX101" s="37">
        <f t="shared" si="53"/>
        <v>0</v>
      </c>
      <c r="AY101" s="37">
        <f t="shared" si="54"/>
        <v>0</v>
      </c>
      <c r="AZ101" s="37">
        <f t="shared" si="55"/>
        <v>0</v>
      </c>
      <c r="BA101" s="37">
        <f t="shared" si="56"/>
        <v>0</v>
      </c>
      <c r="BB101" s="37">
        <f t="shared" si="57"/>
        <v>0</v>
      </c>
      <c r="BC101" s="38">
        <f t="shared" si="58"/>
        <v>0</v>
      </c>
      <c r="BD101" s="37">
        <f t="shared" si="59"/>
        <v>0</v>
      </c>
      <c r="BE101" s="54">
        <f t="shared" si="60"/>
        <v>0</v>
      </c>
    </row>
    <row r="102" spans="1:57" x14ac:dyDescent="0.25">
      <c r="A102" s="401">
        <v>99</v>
      </c>
      <c r="B102" s="392" t="str">
        <f>METAS!B98</f>
        <v xml:space="preserve">PORCENTAJE DE NIÑOS 1 AÑO VACUNADOS CON 2 DOSIS DE VACUNA SPR </v>
      </c>
      <c r="C102" s="387" t="str">
        <f>METAS!D98</f>
        <v>DIT</v>
      </c>
      <c r="D102" s="393"/>
      <c r="E102" s="393"/>
      <c r="F102" s="393"/>
      <c r="G102" s="393"/>
      <c r="H102" s="393"/>
      <c r="I102" s="393"/>
      <c r="J102" s="393"/>
      <c r="K102" s="393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3"/>
      <c r="W102" s="393"/>
      <c r="X102" s="393"/>
      <c r="Y102" s="393"/>
      <c r="Z102" s="393"/>
      <c r="AA102" s="393"/>
      <c r="AB102" s="393"/>
      <c r="AC102" s="393"/>
      <c r="AD102" s="393"/>
      <c r="AE102" s="393"/>
      <c r="AF102" s="393"/>
      <c r="AG102" s="393"/>
      <c r="AH102" s="393"/>
      <c r="AI102" s="393"/>
      <c r="AJ102" s="393"/>
      <c r="AK102" s="393"/>
      <c r="AL102" s="393"/>
      <c r="AM102" s="393"/>
      <c r="AN102" s="393"/>
      <c r="AO102" s="393"/>
      <c r="AP102" s="393"/>
      <c r="AQ102" s="393"/>
      <c r="AR102" s="393"/>
      <c r="AS102" s="393"/>
      <c r="AT102" s="393"/>
      <c r="AV102" s="37">
        <f t="shared" si="51"/>
        <v>0</v>
      </c>
      <c r="AW102" s="37">
        <f t="shared" si="52"/>
        <v>0</v>
      </c>
      <c r="AX102" s="37">
        <f t="shared" si="53"/>
        <v>0</v>
      </c>
      <c r="AY102" s="37">
        <f t="shared" si="54"/>
        <v>0</v>
      </c>
      <c r="AZ102" s="37">
        <f t="shared" si="55"/>
        <v>0</v>
      </c>
      <c r="BA102" s="37">
        <f t="shared" si="56"/>
        <v>0</v>
      </c>
      <c r="BB102" s="37">
        <f t="shared" si="57"/>
        <v>0</v>
      </c>
      <c r="BC102" s="38">
        <f t="shared" si="58"/>
        <v>0</v>
      </c>
      <c r="BD102" s="37">
        <f t="shared" si="59"/>
        <v>0</v>
      </c>
      <c r="BE102" s="54">
        <f t="shared" si="60"/>
        <v>0</v>
      </c>
    </row>
    <row r="103" spans="1:57" x14ac:dyDescent="0.25">
      <c r="A103" s="401">
        <v>100</v>
      </c>
      <c r="B103" s="392" t="str">
        <f>METAS!B99</f>
        <v>PORCENTAJE DE NIÑOS 1 AÑO  VACUNADOS CON EL 1ER REFUERZO CON VACUNA ANTIPOLIO ORAL (APO)</v>
      </c>
      <c r="C103" s="387" t="str">
        <f>METAS!D99</f>
        <v>DIT</v>
      </c>
      <c r="D103" s="393"/>
      <c r="E103" s="393"/>
      <c r="F103" s="393"/>
      <c r="G103" s="393"/>
      <c r="H103" s="393"/>
      <c r="I103" s="393"/>
      <c r="J103" s="393"/>
      <c r="K103" s="393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3"/>
      <c r="W103" s="393"/>
      <c r="X103" s="393"/>
      <c r="Y103" s="393"/>
      <c r="Z103" s="393"/>
      <c r="AA103" s="393"/>
      <c r="AB103" s="393"/>
      <c r="AC103" s="393"/>
      <c r="AD103" s="393"/>
      <c r="AE103" s="393"/>
      <c r="AF103" s="393"/>
      <c r="AG103" s="393"/>
      <c r="AH103" s="393"/>
      <c r="AI103" s="393"/>
      <c r="AJ103" s="393"/>
      <c r="AK103" s="393"/>
      <c r="AL103" s="393"/>
      <c r="AM103" s="393"/>
      <c r="AN103" s="393"/>
      <c r="AO103" s="393"/>
      <c r="AP103" s="393"/>
      <c r="AQ103" s="393"/>
      <c r="AR103" s="393"/>
      <c r="AS103" s="393"/>
      <c r="AT103" s="393"/>
      <c r="AV103" s="37">
        <f t="shared" si="51"/>
        <v>0</v>
      </c>
      <c r="AW103" s="37">
        <f t="shared" si="52"/>
        <v>0</v>
      </c>
      <c r="AX103" s="37">
        <f t="shared" si="53"/>
        <v>0</v>
      </c>
      <c r="AY103" s="37">
        <f t="shared" si="54"/>
        <v>0</v>
      </c>
      <c r="AZ103" s="37">
        <f t="shared" si="55"/>
        <v>0</v>
      </c>
      <c r="BA103" s="37">
        <f t="shared" si="56"/>
        <v>0</v>
      </c>
      <c r="BB103" s="37">
        <f t="shared" si="57"/>
        <v>0</v>
      </c>
      <c r="BC103" s="38">
        <f t="shared" si="58"/>
        <v>0</v>
      </c>
      <c r="BD103" s="37">
        <f t="shared" si="59"/>
        <v>0</v>
      </c>
      <c r="BE103" s="54">
        <f t="shared" si="60"/>
        <v>0</v>
      </c>
    </row>
    <row r="104" spans="1:57" x14ac:dyDescent="0.25">
      <c r="A104" s="401">
        <v>101</v>
      </c>
      <c r="B104" s="392" t="str">
        <f>METAS!B100</f>
        <v>PORCENTAJE DE NIÑOS 1 AÑO VACUNADOS CON EL 1ER REFUERZO CON VACUNA DPT</v>
      </c>
      <c r="C104" s="387" t="str">
        <f>METAS!D100</f>
        <v>DIT</v>
      </c>
      <c r="D104" s="393"/>
      <c r="E104" s="393"/>
      <c r="F104" s="393"/>
      <c r="G104" s="393"/>
      <c r="H104" s="393"/>
      <c r="I104" s="393"/>
      <c r="J104" s="393"/>
      <c r="K104" s="393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3"/>
      <c r="W104" s="393"/>
      <c r="X104" s="393"/>
      <c r="Y104" s="393"/>
      <c r="Z104" s="393"/>
      <c r="AA104" s="393"/>
      <c r="AB104" s="393"/>
      <c r="AC104" s="393"/>
      <c r="AD104" s="393"/>
      <c r="AE104" s="393"/>
      <c r="AF104" s="393"/>
      <c r="AG104" s="393"/>
      <c r="AH104" s="393"/>
      <c r="AI104" s="393"/>
      <c r="AJ104" s="393"/>
      <c r="AK104" s="393"/>
      <c r="AL104" s="393"/>
      <c r="AM104" s="393"/>
      <c r="AN104" s="393"/>
      <c r="AO104" s="393"/>
      <c r="AP104" s="393"/>
      <c r="AQ104" s="393"/>
      <c r="AR104" s="393"/>
      <c r="AS104" s="393"/>
      <c r="AT104" s="393"/>
      <c r="AV104" s="37">
        <f t="shared" si="51"/>
        <v>0</v>
      </c>
      <c r="AW104" s="37">
        <f t="shared" si="52"/>
        <v>0</v>
      </c>
      <c r="AX104" s="37">
        <f t="shared" si="53"/>
        <v>0</v>
      </c>
      <c r="AY104" s="37">
        <f t="shared" si="54"/>
        <v>0</v>
      </c>
      <c r="AZ104" s="37">
        <f t="shared" si="55"/>
        <v>0</v>
      </c>
      <c r="BA104" s="37">
        <f t="shared" si="56"/>
        <v>0</v>
      </c>
      <c r="BB104" s="37">
        <f t="shared" si="57"/>
        <v>0</v>
      </c>
      <c r="BC104" s="38">
        <f t="shared" si="58"/>
        <v>0</v>
      </c>
      <c r="BD104" s="37">
        <f t="shared" si="59"/>
        <v>0</v>
      </c>
      <c r="BE104" s="54">
        <f t="shared" si="60"/>
        <v>0</v>
      </c>
    </row>
    <row r="105" spans="1:57" x14ac:dyDescent="0.25">
      <c r="A105" s="401">
        <v>102</v>
      </c>
      <c r="B105" s="392" t="str">
        <f>METAS!B101</f>
        <v>PORCENTAJE DE NIÑOS 4 AÑOS VACUNADOS CON EL 2DO REFUERZO CON VACUNA ANTIPOLIO ORAL (APO)</v>
      </c>
      <c r="C105" s="387" t="str">
        <f>METAS!D101</f>
        <v>DIT</v>
      </c>
      <c r="D105" s="393"/>
      <c r="E105" s="393"/>
      <c r="F105" s="393"/>
      <c r="G105" s="393"/>
      <c r="H105" s="393"/>
      <c r="I105" s="393"/>
      <c r="J105" s="393"/>
      <c r="K105" s="393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3"/>
      <c r="W105" s="393"/>
      <c r="X105" s="393"/>
      <c r="Y105" s="393"/>
      <c r="Z105" s="393"/>
      <c r="AA105" s="393"/>
      <c r="AB105" s="393"/>
      <c r="AC105" s="393"/>
      <c r="AD105" s="393"/>
      <c r="AE105" s="393"/>
      <c r="AF105" s="393"/>
      <c r="AG105" s="393"/>
      <c r="AH105" s="393"/>
      <c r="AI105" s="393"/>
      <c r="AJ105" s="393"/>
      <c r="AK105" s="393"/>
      <c r="AL105" s="393"/>
      <c r="AM105" s="393"/>
      <c r="AN105" s="393"/>
      <c r="AO105" s="393"/>
      <c r="AP105" s="393"/>
      <c r="AQ105" s="393"/>
      <c r="AR105" s="393"/>
      <c r="AS105" s="393"/>
      <c r="AT105" s="393"/>
      <c r="AV105" s="37">
        <f t="shared" si="51"/>
        <v>0</v>
      </c>
      <c r="AW105" s="37">
        <f t="shared" si="52"/>
        <v>0</v>
      </c>
      <c r="AX105" s="37">
        <f t="shared" si="53"/>
        <v>0</v>
      </c>
      <c r="AY105" s="37">
        <f t="shared" si="54"/>
        <v>0</v>
      </c>
      <c r="AZ105" s="37">
        <f t="shared" si="55"/>
        <v>0</v>
      </c>
      <c r="BA105" s="37">
        <f t="shared" si="56"/>
        <v>0</v>
      </c>
      <c r="BB105" s="37">
        <f t="shared" si="57"/>
        <v>0</v>
      </c>
      <c r="BC105" s="38">
        <f t="shared" si="58"/>
        <v>0</v>
      </c>
      <c r="BD105" s="37">
        <f t="shared" si="59"/>
        <v>0</v>
      </c>
      <c r="BE105" s="54">
        <f t="shared" si="60"/>
        <v>0</v>
      </c>
    </row>
    <row r="106" spans="1:57" x14ac:dyDescent="0.25">
      <c r="A106" s="401">
        <v>103</v>
      </c>
      <c r="B106" s="392" t="str">
        <f>METAS!B102</f>
        <v>PORCENTAJE DE NIÑOS 4 AÑOS VACUNADOS CON EL 2DO REFUERZO CON VACUNA DPT</v>
      </c>
      <c r="C106" s="387" t="str">
        <f>METAS!D102</f>
        <v>DIT</v>
      </c>
      <c r="D106" s="393"/>
      <c r="E106" s="393"/>
      <c r="F106" s="393"/>
      <c r="G106" s="393"/>
      <c r="H106" s="393"/>
      <c r="I106" s="393"/>
      <c r="J106" s="393"/>
      <c r="K106" s="393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3"/>
      <c r="W106" s="393"/>
      <c r="X106" s="393"/>
      <c r="Y106" s="393"/>
      <c r="Z106" s="393"/>
      <c r="AA106" s="393"/>
      <c r="AB106" s="393"/>
      <c r="AC106" s="393"/>
      <c r="AD106" s="393"/>
      <c r="AE106" s="393"/>
      <c r="AF106" s="393"/>
      <c r="AG106" s="393"/>
      <c r="AH106" s="393"/>
      <c r="AI106" s="393"/>
      <c r="AJ106" s="393"/>
      <c r="AK106" s="393"/>
      <c r="AL106" s="393"/>
      <c r="AM106" s="393"/>
      <c r="AN106" s="393"/>
      <c r="AO106" s="393"/>
      <c r="AP106" s="393"/>
      <c r="AQ106" s="393"/>
      <c r="AR106" s="393"/>
      <c r="AS106" s="393"/>
      <c r="AT106" s="393"/>
      <c r="AV106" s="37">
        <f t="shared" ref="AV106:AV142" si="61">SUM(D106)</f>
        <v>0</v>
      </c>
      <c r="AW106" s="37">
        <f t="shared" ref="AW106:AW142" si="62">+SUM(G106:P106)</f>
        <v>0</v>
      </c>
      <c r="AX106" s="37">
        <f t="shared" ref="AX106:AX142" si="63">+SUM(Q106:S106)</f>
        <v>0</v>
      </c>
      <c r="AY106" s="37">
        <f t="shared" ref="AY106:AY142" si="64">+SUM(T106:W106)</f>
        <v>0</v>
      </c>
      <c r="AZ106" s="37">
        <f t="shared" ref="AZ106:AZ142" si="65">+SUM(X106:AC106)</f>
        <v>0</v>
      </c>
      <c r="BA106" s="37">
        <f t="shared" ref="BA106:BA142" si="66">+SUM(AD106:AH106)</f>
        <v>0</v>
      </c>
      <c r="BB106" s="37">
        <f t="shared" ref="BB106:BB142" si="67">+SUM(AJ106:AL106)</f>
        <v>0</v>
      </c>
      <c r="BC106" s="38">
        <f t="shared" ref="BC106:BC142" si="68">+SUM(AM106:AP106)</f>
        <v>0</v>
      </c>
      <c r="BD106" s="37">
        <f t="shared" ref="BD106:BD142" si="69">+SUM(AQ106:AT106)</f>
        <v>0</v>
      </c>
      <c r="BE106" s="54">
        <f t="shared" ref="BE106:BE142" si="70">SUM(AV106:BD106)</f>
        <v>0</v>
      </c>
    </row>
    <row r="107" spans="1:57" x14ac:dyDescent="0.25">
      <c r="A107" s="401">
        <v>104</v>
      </c>
      <c r="B107" s="392" t="str">
        <f>METAS!B103</f>
        <v>PORCENTAJE DE NINOS  VACUNADOS CON 1 DOSIS DE VACUNA CONTRA VPH EN EL 5TO GRADO DE PRIMARIA</v>
      </c>
      <c r="C107" s="387" t="str">
        <f>METAS!D103</f>
        <v>DIT</v>
      </c>
      <c r="D107" s="393"/>
      <c r="E107" s="393"/>
      <c r="F107" s="393"/>
      <c r="G107" s="393"/>
      <c r="H107" s="393"/>
      <c r="I107" s="393"/>
      <c r="J107" s="393"/>
      <c r="K107" s="393"/>
      <c r="L107" s="393"/>
      <c r="M107" s="393"/>
      <c r="N107" s="393"/>
      <c r="O107" s="393"/>
      <c r="P107" s="393"/>
      <c r="Q107" s="393"/>
      <c r="R107" s="393"/>
      <c r="S107" s="393"/>
      <c r="T107" s="393"/>
      <c r="U107" s="393"/>
      <c r="V107" s="393"/>
      <c r="W107" s="393"/>
      <c r="X107" s="393"/>
      <c r="Y107" s="393"/>
      <c r="Z107" s="393"/>
      <c r="AA107" s="393"/>
      <c r="AB107" s="393"/>
      <c r="AC107" s="393"/>
      <c r="AD107" s="393"/>
      <c r="AE107" s="393"/>
      <c r="AF107" s="393"/>
      <c r="AG107" s="393"/>
      <c r="AH107" s="393"/>
      <c r="AI107" s="393"/>
      <c r="AJ107" s="393"/>
      <c r="AK107" s="393"/>
      <c r="AL107" s="393"/>
      <c r="AM107" s="393"/>
      <c r="AN107" s="393"/>
      <c r="AO107" s="393"/>
      <c r="AP107" s="393"/>
      <c r="AQ107" s="393"/>
      <c r="AR107" s="393"/>
      <c r="AS107" s="393"/>
      <c r="AT107" s="393"/>
      <c r="AV107" s="37">
        <f t="shared" si="61"/>
        <v>0</v>
      </c>
      <c r="AW107" s="37">
        <f t="shared" si="62"/>
        <v>0</v>
      </c>
      <c r="AX107" s="37">
        <f t="shared" si="63"/>
        <v>0</v>
      </c>
      <c r="AY107" s="37">
        <f t="shared" si="64"/>
        <v>0</v>
      </c>
      <c r="AZ107" s="37">
        <f t="shared" si="65"/>
        <v>0</v>
      </c>
      <c r="BA107" s="37">
        <f t="shared" si="66"/>
        <v>0</v>
      </c>
      <c r="BB107" s="37">
        <f t="shared" si="67"/>
        <v>0</v>
      </c>
      <c r="BC107" s="38">
        <f t="shared" si="68"/>
        <v>0</v>
      </c>
      <c r="BD107" s="37">
        <f t="shared" si="69"/>
        <v>0</v>
      </c>
      <c r="BE107" s="54">
        <f t="shared" si="70"/>
        <v>0</v>
      </c>
    </row>
    <row r="108" spans="1:57" x14ac:dyDescent="0.25">
      <c r="A108" s="401">
        <v>105</v>
      </c>
      <c r="B108" s="392" t="str">
        <f>METAS!B104</f>
        <v>PORCENTAJE  DE GESTANTES VACUNADAS CON 1 DOSIS DE VACUNA DTPA</v>
      </c>
      <c r="C108" s="387" t="str">
        <f>METAS!D104</f>
        <v>DIT</v>
      </c>
      <c r="D108" s="393"/>
      <c r="E108" s="393"/>
      <c r="F108" s="393"/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/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/>
      <c r="AS108" s="393"/>
      <c r="AT108" s="393"/>
      <c r="AV108" s="37">
        <f t="shared" si="61"/>
        <v>0</v>
      </c>
      <c r="AW108" s="37">
        <f t="shared" si="62"/>
        <v>0</v>
      </c>
      <c r="AX108" s="37">
        <f t="shared" si="63"/>
        <v>0</v>
      </c>
      <c r="AY108" s="37">
        <f t="shared" si="64"/>
        <v>0</v>
      </c>
      <c r="AZ108" s="37">
        <f t="shared" si="65"/>
        <v>0</v>
      </c>
      <c r="BA108" s="37">
        <f t="shared" si="66"/>
        <v>0</v>
      </c>
      <c r="BB108" s="37">
        <f t="shared" si="67"/>
        <v>0</v>
      </c>
      <c r="BC108" s="38">
        <f t="shared" si="68"/>
        <v>0</v>
      </c>
      <c r="BD108" s="37">
        <f t="shared" si="69"/>
        <v>0</v>
      </c>
      <c r="BE108" s="54">
        <f t="shared" si="70"/>
        <v>0</v>
      </c>
    </row>
    <row r="109" spans="1:57" x14ac:dyDescent="0.25">
      <c r="A109" s="401">
        <v>106</v>
      </c>
      <c r="B109" s="392" t="str">
        <f>METAS!B105</f>
        <v>PORCENTAJE DE VACUNADOS CON 1 DOSIS CON VACUNA CONTRA LA INFLUENZA, EN LA POBLACIÓN &gt;= 60 AÑOS</v>
      </c>
      <c r="C109" s="387" t="str">
        <f>METAS!D105</f>
        <v>DIT</v>
      </c>
      <c r="D109" s="393"/>
      <c r="E109" s="393"/>
      <c r="F109" s="393"/>
      <c r="G109" s="393"/>
      <c r="H109" s="393"/>
      <c r="I109" s="393"/>
      <c r="J109" s="393"/>
      <c r="K109" s="393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3"/>
      <c r="W109" s="393"/>
      <c r="X109" s="393"/>
      <c r="Y109" s="393"/>
      <c r="Z109" s="393"/>
      <c r="AA109" s="393"/>
      <c r="AB109" s="393"/>
      <c r="AC109" s="393"/>
      <c r="AD109" s="393"/>
      <c r="AE109" s="393"/>
      <c r="AF109" s="393"/>
      <c r="AG109" s="393"/>
      <c r="AH109" s="393"/>
      <c r="AI109" s="393"/>
      <c r="AJ109" s="393"/>
      <c r="AK109" s="393"/>
      <c r="AL109" s="393"/>
      <c r="AM109" s="393"/>
      <c r="AN109" s="393"/>
      <c r="AO109" s="393"/>
      <c r="AP109" s="393"/>
      <c r="AQ109" s="393"/>
      <c r="AR109" s="393"/>
      <c r="AS109" s="393"/>
      <c r="AT109" s="393"/>
      <c r="AV109" s="37">
        <f t="shared" si="61"/>
        <v>0</v>
      </c>
      <c r="AW109" s="37">
        <f t="shared" si="62"/>
        <v>0</v>
      </c>
      <c r="AX109" s="37">
        <f t="shared" si="63"/>
        <v>0</v>
      </c>
      <c r="AY109" s="37">
        <f t="shared" si="64"/>
        <v>0</v>
      </c>
      <c r="AZ109" s="37">
        <f t="shared" si="65"/>
        <v>0</v>
      </c>
      <c r="BA109" s="37">
        <f t="shared" si="66"/>
        <v>0</v>
      </c>
      <c r="BB109" s="37">
        <f t="shared" si="67"/>
        <v>0</v>
      </c>
      <c r="BC109" s="38">
        <f t="shared" si="68"/>
        <v>0</v>
      </c>
      <c r="BD109" s="37">
        <f t="shared" si="69"/>
        <v>0</v>
      </c>
      <c r="BE109" s="54">
        <f t="shared" si="70"/>
        <v>0</v>
      </c>
    </row>
    <row r="110" spans="1:57" x14ac:dyDescent="0.25">
      <c r="A110" s="401">
        <v>107</v>
      </c>
      <c r="B110" s="392" t="str">
        <f>METAS!B106</f>
        <v>PORCENTAJE DE VACUNADOS CON 1 DOSIS CON VACUNA CONTRA NEUMOCOCO, EN LA POBLACIÓN &gt;= 60 AÑOS</v>
      </c>
      <c r="C110" s="387" t="str">
        <f>METAS!D106</f>
        <v>DIT</v>
      </c>
      <c r="D110" s="393"/>
      <c r="E110" s="393"/>
      <c r="F110" s="393"/>
      <c r="G110" s="393"/>
      <c r="H110" s="393"/>
      <c r="I110" s="393"/>
      <c r="J110" s="393"/>
      <c r="K110" s="393"/>
      <c r="L110" s="393"/>
      <c r="M110" s="393"/>
      <c r="N110" s="393"/>
      <c r="O110" s="393"/>
      <c r="P110" s="393"/>
      <c r="Q110" s="393"/>
      <c r="R110" s="393"/>
      <c r="S110" s="393"/>
      <c r="T110" s="393"/>
      <c r="U110" s="393"/>
      <c r="V110" s="393"/>
      <c r="W110" s="393"/>
      <c r="X110" s="393"/>
      <c r="Y110" s="393"/>
      <c r="Z110" s="393"/>
      <c r="AA110" s="393"/>
      <c r="AB110" s="393"/>
      <c r="AC110" s="393"/>
      <c r="AD110" s="393"/>
      <c r="AE110" s="393"/>
      <c r="AF110" s="393"/>
      <c r="AG110" s="393"/>
      <c r="AH110" s="393"/>
      <c r="AI110" s="393"/>
      <c r="AJ110" s="393"/>
      <c r="AK110" s="393"/>
      <c r="AL110" s="393"/>
      <c r="AM110" s="393"/>
      <c r="AN110" s="393"/>
      <c r="AO110" s="393"/>
      <c r="AP110" s="393"/>
      <c r="AQ110" s="393"/>
      <c r="AR110" s="393"/>
      <c r="AS110" s="393"/>
      <c r="AT110" s="393"/>
      <c r="AV110" s="37">
        <f t="shared" si="61"/>
        <v>0</v>
      </c>
      <c r="AW110" s="37">
        <f t="shared" si="62"/>
        <v>0</v>
      </c>
      <c r="AX110" s="37">
        <f t="shared" si="63"/>
        <v>0</v>
      </c>
      <c r="AY110" s="37">
        <f t="shared" si="64"/>
        <v>0</v>
      </c>
      <c r="AZ110" s="37">
        <f t="shared" si="65"/>
        <v>0</v>
      </c>
      <c r="BA110" s="37">
        <f t="shared" si="66"/>
        <v>0</v>
      </c>
      <c r="BB110" s="37">
        <f t="shared" si="67"/>
        <v>0</v>
      </c>
      <c r="BC110" s="38">
        <f t="shared" si="68"/>
        <v>0</v>
      </c>
      <c r="BD110" s="37">
        <f t="shared" si="69"/>
        <v>0</v>
      </c>
      <c r="BE110" s="54">
        <f t="shared" si="70"/>
        <v>0</v>
      </c>
    </row>
    <row r="111" spans="1:57" x14ac:dyDescent="0.25">
      <c r="A111" s="401">
        <v>108</v>
      </c>
      <c r="B111" s="397" t="str">
        <f>METAS!B107</f>
        <v>PORCENTAJE DE NIÑOS  MENORES DE 5 AÑOS  DE EDAD CON DCI (PATRÓN DE  REFERENCIA  OMS).</v>
      </c>
      <c r="C111" s="390" t="str">
        <f>METAS!D107</f>
        <v>NUTRICIÓN</v>
      </c>
      <c r="D111" s="398"/>
      <c r="E111" s="398"/>
      <c r="F111" s="398"/>
      <c r="G111" s="398"/>
      <c r="H111" s="398"/>
      <c r="I111" s="398"/>
      <c r="J111" s="398"/>
      <c r="K111" s="398"/>
      <c r="L111" s="398"/>
      <c r="M111" s="398"/>
      <c r="N111" s="398"/>
      <c r="O111" s="398"/>
      <c r="P111" s="398"/>
      <c r="Q111" s="398"/>
      <c r="R111" s="398"/>
      <c r="S111" s="398"/>
      <c r="T111" s="398"/>
      <c r="U111" s="398"/>
      <c r="V111" s="398"/>
      <c r="W111" s="398"/>
      <c r="X111" s="398"/>
      <c r="Y111" s="398"/>
      <c r="Z111" s="398"/>
      <c r="AA111" s="398"/>
      <c r="AB111" s="398"/>
      <c r="AC111" s="398"/>
      <c r="AD111" s="398"/>
      <c r="AE111" s="398"/>
      <c r="AF111" s="398"/>
      <c r="AG111" s="398"/>
      <c r="AH111" s="398"/>
      <c r="AI111" s="398"/>
      <c r="AJ111" s="398"/>
      <c r="AK111" s="398"/>
      <c r="AL111" s="398"/>
      <c r="AM111" s="398"/>
      <c r="AN111" s="398"/>
      <c r="AO111" s="398"/>
      <c r="AP111" s="398"/>
      <c r="AQ111" s="398"/>
      <c r="AR111" s="398"/>
      <c r="AS111" s="398"/>
      <c r="AT111" s="398"/>
      <c r="AV111" s="37">
        <f t="shared" si="61"/>
        <v>0</v>
      </c>
      <c r="AW111" s="37">
        <f t="shared" si="62"/>
        <v>0</v>
      </c>
      <c r="AX111" s="37">
        <f t="shared" si="63"/>
        <v>0</v>
      </c>
      <c r="AY111" s="37">
        <f t="shared" si="64"/>
        <v>0</v>
      </c>
      <c r="AZ111" s="37">
        <f t="shared" si="65"/>
        <v>0</v>
      </c>
      <c r="BA111" s="37">
        <f t="shared" si="66"/>
        <v>0</v>
      </c>
      <c r="BB111" s="37">
        <f t="shared" si="67"/>
        <v>0</v>
      </c>
      <c r="BC111" s="38">
        <f t="shared" si="68"/>
        <v>0</v>
      </c>
      <c r="BD111" s="37">
        <f t="shared" si="69"/>
        <v>0</v>
      </c>
      <c r="BE111" s="54">
        <f t="shared" si="70"/>
        <v>0</v>
      </c>
    </row>
    <row r="112" spans="1:57" x14ac:dyDescent="0.25">
      <c r="A112" s="401">
        <v>109</v>
      </c>
      <c r="B112" s="397" t="str">
        <f>METAS!B108</f>
        <v>PORCENTAJE DE NIÑOS DE 6 A 35 MESES  DE EDAD CON AMENIA (PATRÓN DE  REFERENCIA  OMS).</v>
      </c>
      <c r="C112" s="390" t="str">
        <f>METAS!D108</f>
        <v>NUTRICIÓN</v>
      </c>
      <c r="D112" s="398"/>
      <c r="E112" s="398"/>
      <c r="F112" s="398"/>
      <c r="G112" s="398"/>
      <c r="H112" s="398"/>
      <c r="I112" s="398"/>
      <c r="J112" s="398"/>
      <c r="K112" s="398"/>
      <c r="L112" s="398"/>
      <c r="M112" s="398"/>
      <c r="N112" s="398"/>
      <c r="O112" s="398"/>
      <c r="P112" s="398"/>
      <c r="Q112" s="398"/>
      <c r="R112" s="398"/>
      <c r="S112" s="398"/>
      <c r="T112" s="398"/>
      <c r="U112" s="398"/>
      <c r="V112" s="398"/>
      <c r="W112" s="398"/>
      <c r="X112" s="398"/>
      <c r="Y112" s="398"/>
      <c r="Z112" s="398"/>
      <c r="AA112" s="398"/>
      <c r="AB112" s="398"/>
      <c r="AC112" s="398"/>
      <c r="AD112" s="398"/>
      <c r="AE112" s="398"/>
      <c r="AF112" s="398"/>
      <c r="AG112" s="398"/>
      <c r="AH112" s="398"/>
      <c r="AI112" s="398"/>
      <c r="AJ112" s="398"/>
      <c r="AK112" s="398"/>
      <c r="AL112" s="398"/>
      <c r="AM112" s="398"/>
      <c r="AN112" s="398"/>
      <c r="AO112" s="398"/>
      <c r="AP112" s="398"/>
      <c r="AQ112" s="398"/>
      <c r="AR112" s="398"/>
      <c r="AS112" s="398"/>
      <c r="AT112" s="398"/>
      <c r="AV112" s="37">
        <f t="shared" si="61"/>
        <v>0</v>
      </c>
      <c r="AW112" s="37">
        <f t="shared" si="62"/>
        <v>0</v>
      </c>
      <c r="AX112" s="37">
        <f t="shared" si="63"/>
        <v>0</v>
      </c>
      <c r="AY112" s="37">
        <f t="shared" si="64"/>
        <v>0</v>
      </c>
      <c r="AZ112" s="37">
        <f t="shared" si="65"/>
        <v>0</v>
      </c>
      <c r="BA112" s="37">
        <f t="shared" si="66"/>
        <v>0</v>
      </c>
      <c r="BB112" s="37">
        <f t="shared" si="67"/>
        <v>0</v>
      </c>
      <c r="BC112" s="38">
        <f t="shared" si="68"/>
        <v>0</v>
      </c>
      <c r="BD112" s="37">
        <f t="shared" si="69"/>
        <v>0</v>
      </c>
      <c r="BE112" s="54">
        <f t="shared" si="70"/>
        <v>0</v>
      </c>
    </row>
    <row r="113" spans="1:57" x14ac:dyDescent="0.25">
      <c r="A113" s="401">
        <v>110</v>
      </c>
      <c r="B113" s="397" t="str">
        <f>METAS!B109</f>
        <v>PORCENTAJE DE NIÑOS DE 4 MESES QUE  INICIAN SUMPLEMENTACIÓN CON HIERRO EN GOTAS</v>
      </c>
      <c r="C113" s="390" t="str">
        <f>METAS!D109</f>
        <v>NUTRICIÓN</v>
      </c>
      <c r="D113" s="398"/>
      <c r="E113" s="398"/>
      <c r="F113" s="398"/>
      <c r="G113" s="398"/>
      <c r="H113" s="398"/>
      <c r="I113" s="398"/>
      <c r="J113" s="398"/>
      <c r="K113" s="398"/>
      <c r="L113" s="398"/>
      <c r="M113" s="398"/>
      <c r="N113" s="398"/>
      <c r="O113" s="398"/>
      <c r="P113" s="398"/>
      <c r="Q113" s="398"/>
      <c r="R113" s="398"/>
      <c r="S113" s="398"/>
      <c r="T113" s="398"/>
      <c r="U113" s="398"/>
      <c r="V113" s="398"/>
      <c r="W113" s="398"/>
      <c r="X113" s="398"/>
      <c r="Y113" s="398"/>
      <c r="Z113" s="398"/>
      <c r="AA113" s="398"/>
      <c r="AB113" s="398"/>
      <c r="AC113" s="398"/>
      <c r="AD113" s="398"/>
      <c r="AE113" s="398"/>
      <c r="AF113" s="398"/>
      <c r="AG113" s="398"/>
      <c r="AH113" s="398"/>
      <c r="AI113" s="398"/>
      <c r="AJ113" s="398"/>
      <c r="AK113" s="398"/>
      <c r="AL113" s="398"/>
      <c r="AM113" s="398"/>
      <c r="AN113" s="398"/>
      <c r="AO113" s="398"/>
      <c r="AP113" s="398"/>
      <c r="AQ113" s="398"/>
      <c r="AR113" s="398"/>
      <c r="AS113" s="398"/>
      <c r="AT113" s="398"/>
      <c r="AV113" s="37">
        <f t="shared" si="61"/>
        <v>0</v>
      </c>
      <c r="AW113" s="37">
        <f t="shared" si="62"/>
        <v>0</v>
      </c>
      <c r="AX113" s="37">
        <f t="shared" si="63"/>
        <v>0</v>
      </c>
      <c r="AY113" s="37">
        <f t="shared" si="64"/>
        <v>0</v>
      </c>
      <c r="AZ113" s="37">
        <f t="shared" si="65"/>
        <v>0</v>
      </c>
      <c r="BA113" s="37">
        <f t="shared" si="66"/>
        <v>0</v>
      </c>
      <c r="BB113" s="37">
        <f t="shared" si="67"/>
        <v>0</v>
      </c>
      <c r="BC113" s="38">
        <f t="shared" si="68"/>
        <v>0</v>
      </c>
      <c r="BD113" s="37">
        <f t="shared" si="69"/>
        <v>0</v>
      </c>
      <c r="BE113" s="54">
        <f t="shared" si="70"/>
        <v>0</v>
      </c>
    </row>
    <row r="114" spans="1:57" x14ac:dyDescent="0.25">
      <c r="A114" s="401">
        <v>111</v>
      </c>
      <c r="B114" s="397" t="str">
        <f>METAS!B110</f>
        <v>PORCENTAJE DE NIÑAS/NIÑOS DE 12 MESES DE EDAD QUE RECIBIERON  SUPLEMENTACIÓN PREVENTIVA  (TA)</v>
      </c>
      <c r="C114" s="390" t="str">
        <f>METAS!D110</f>
        <v>NUTRICIÓN</v>
      </c>
      <c r="D114" s="398"/>
      <c r="E114" s="398"/>
      <c r="F114" s="398"/>
      <c r="G114" s="398"/>
      <c r="H114" s="398"/>
      <c r="I114" s="398"/>
      <c r="J114" s="398"/>
      <c r="K114" s="398"/>
      <c r="L114" s="398"/>
      <c r="M114" s="398"/>
      <c r="N114" s="398"/>
      <c r="O114" s="398"/>
      <c r="P114" s="398"/>
      <c r="Q114" s="398"/>
      <c r="R114" s="398"/>
      <c r="S114" s="398"/>
      <c r="T114" s="398"/>
      <c r="U114" s="398"/>
      <c r="V114" s="398"/>
      <c r="W114" s="398"/>
      <c r="X114" s="398"/>
      <c r="Y114" s="398"/>
      <c r="Z114" s="398"/>
      <c r="AA114" s="398"/>
      <c r="AB114" s="398"/>
      <c r="AC114" s="398"/>
      <c r="AD114" s="398"/>
      <c r="AE114" s="398"/>
      <c r="AF114" s="398"/>
      <c r="AG114" s="398"/>
      <c r="AH114" s="398"/>
      <c r="AI114" s="398"/>
      <c r="AJ114" s="398"/>
      <c r="AK114" s="398"/>
      <c r="AL114" s="398"/>
      <c r="AM114" s="398"/>
      <c r="AN114" s="398"/>
      <c r="AO114" s="398"/>
      <c r="AP114" s="398"/>
      <c r="AQ114" s="398"/>
      <c r="AR114" s="398"/>
      <c r="AS114" s="398"/>
      <c r="AT114" s="398"/>
      <c r="AV114" s="37">
        <f t="shared" si="61"/>
        <v>0</v>
      </c>
      <c r="AW114" s="37">
        <f t="shared" si="62"/>
        <v>0</v>
      </c>
      <c r="AX114" s="37">
        <f t="shared" si="63"/>
        <v>0</v>
      </c>
      <c r="AY114" s="37">
        <f t="shared" si="64"/>
        <v>0</v>
      </c>
      <c r="AZ114" s="37">
        <f t="shared" si="65"/>
        <v>0</v>
      </c>
      <c r="BA114" s="37">
        <f t="shared" si="66"/>
        <v>0</v>
      </c>
      <c r="BB114" s="37">
        <f t="shared" si="67"/>
        <v>0</v>
      </c>
      <c r="BC114" s="38">
        <f t="shared" si="68"/>
        <v>0</v>
      </c>
      <c r="BD114" s="37">
        <f t="shared" si="69"/>
        <v>0</v>
      </c>
      <c r="BE114" s="54">
        <f t="shared" si="70"/>
        <v>0</v>
      </c>
    </row>
    <row r="115" spans="1:57" x14ac:dyDescent="0.25">
      <c r="A115" s="401">
        <v>112</v>
      </c>
      <c r="B115" s="397" t="str">
        <f>METAS!B111</f>
        <v>PORCENTAJE DE NIÑAS/NIÑOS  DE 24 MESES DE EDAD  QUE RECIBIERON SUPLEMENTACION PREVENTIVA (TA)</v>
      </c>
      <c r="C115" s="390" t="str">
        <f>METAS!D111</f>
        <v>NUTRICIÓN</v>
      </c>
      <c r="D115" s="398"/>
      <c r="E115" s="398"/>
      <c r="F115" s="398"/>
      <c r="G115" s="398"/>
      <c r="H115" s="398"/>
      <c r="I115" s="398"/>
      <c r="J115" s="398"/>
      <c r="K115" s="398"/>
      <c r="L115" s="398"/>
      <c r="M115" s="398"/>
      <c r="N115" s="398"/>
      <c r="O115" s="398"/>
      <c r="P115" s="398"/>
      <c r="Q115" s="398"/>
      <c r="R115" s="398"/>
      <c r="S115" s="398"/>
      <c r="T115" s="398"/>
      <c r="U115" s="398"/>
      <c r="V115" s="398"/>
      <c r="W115" s="398"/>
      <c r="X115" s="398"/>
      <c r="Y115" s="398"/>
      <c r="Z115" s="398"/>
      <c r="AA115" s="398"/>
      <c r="AB115" s="398"/>
      <c r="AC115" s="398"/>
      <c r="AD115" s="398"/>
      <c r="AE115" s="398"/>
      <c r="AF115" s="398"/>
      <c r="AG115" s="398"/>
      <c r="AH115" s="398"/>
      <c r="AI115" s="398"/>
      <c r="AJ115" s="398"/>
      <c r="AK115" s="398"/>
      <c r="AL115" s="398"/>
      <c r="AM115" s="398"/>
      <c r="AN115" s="398"/>
      <c r="AO115" s="398"/>
      <c r="AP115" s="398"/>
      <c r="AQ115" s="398"/>
      <c r="AR115" s="398"/>
      <c r="AS115" s="398"/>
      <c r="AT115" s="398"/>
      <c r="AV115" s="37">
        <f t="shared" si="61"/>
        <v>0</v>
      </c>
      <c r="AW115" s="37">
        <f t="shared" si="62"/>
        <v>0</v>
      </c>
      <c r="AX115" s="37">
        <f t="shared" si="63"/>
        <v>0</v>
      </c>
      <c r="AY115" s="37">
        <f t="shared" si="64"/>
        <v>0</v>
      </c>
      <c r="AZ115" s="37">
        <f t="shared" si="65"/>
        <v>0</v>
      </c>
      <c r="BA115" s="37">
        <f t="shared" si="66"/>
        <v>0</v>
      </c>
      <c r="BB115" s="37">
        <f t="shared" si="67"/>
        <v>0</v>
      </c>
      <c r="BC115" s="38">
        <f t="shared" si="68"/>
        <v>0</v>
      </c>
      <c r="BD115" s="37">
        <f t="shared" si="69"/>
        <v>0</v>
      </c>
      <c r="BE115" s="54">
        <f t="shared" si="70"/>
        <v>0</v>
      </c>
    </row>
    <row r="116" spans="1:57" x14ac:dyDescent="0.25">
      <c r="A116" s="401">
        <v>113</v>
      </c>
      <c r="B116" s="397" t="str">
        <f>METAS!B112</f>
        <v>PORCENTAJE DE NIÑOS/NIÑAS MENORES DE 36 MESES CON SUPLEMENTACION PREVENTIVA (TA)</v>
      </c>
      <c r="C116" s="390" t="str">
        <f>METAS!D112</f>
        <v>NUTRICIÓN</v>
      </c>
      <c r="D116" s="398"/>
      <c r="E116" s="398"/>
      <c r="F116" s="398"/>
      <c r="G116" s="398"/>
      <c r="H116" s="398"/>
      <c r="I116" s="398"/>
      <c r="J116" s="398"/>
      <c r="K116" s="398"/>
      <c r="L116" s="398"/>
      <c r="M116" s="398"/>
      <c r="N116" s="398"/>
      <c r="O116" s="398"/>
      <c r="P116" s="398"/>
      <c r="Q116" s="398"/>
      <c r="R116" s="398"/>
      <c r="S116" s="398"/>
      <c r="T116" s="398"/>
      <c r="U116" s="398"/>
      <c r="V116" s="398"/>
      <c r="W116" s="398"/>
      <c r="X116" s="398"/>
      <c r="Y116" s="398"/>
      <c r="Z116" s="398"/>
      <c r="AA116" s="398"/>
      <c r="AB116" s="398"/>
      <c r="AC116" s="398"/>
      <c r="AD116" s="398"/>
      <c r="AE116" s="398"/>
      <c r="AF116" s="398"/>
      <c r="AG116" s="398"/>
      <c r="AH116" s="398"/>
      <c r="AI116" s="398"/>
      <c r="AJ116" s="398"/>
      <c r="AK116" s="398"/>
      <c r="AL116" s="398"/>
      <c r="AM116" s="398"/>
      <c r="AN116" s="398"/>
      <c r="AO116" s="398"/>
      <c r="AP116" s="398"/>
      <c r="AQ116" s="398"/>
      <c r="AR116" s="398"/>
      <c r="AS116" s="398"/>
      <c r="AT116" s="398"/>
      <c r="AV116" s="37">
        <f t="shared" si="61"/>
        <v>0</v>
      </c>
      <c r="AW116" s="37">
        <f t="shared" si="62"/>
        <v>0</v>
      </c>
      <c r="AX116" s="37">
        <f t="shared" si="63"/>
        <v>0</v>
      </c>
      <c r="AY116" s="37">
        <f t="shared" si="64"/>
        <v>0</v>
      </c>
      <c r="AZ116" s="37">
        <f t="shared" si="65"/>
        <v>0</v>
      </c>
      <c r="BA116" s="37">
        <f t="shared" si="66"/>
        <v>0</v>
      </c>
      <c r="BB116" s="37">
        <f t="shared" si="67"/>
        <v>0</v>
      </c>
      <c r="BC116" s="38">
        <f t="shared" si="68"/>
        <v>0</v>
      </c>
      <c r="BD116" s="37">
        <f t="shared" si="69"/>
        <v>0</v>
      </c>
      <c r="BE116" s="54">
        <f t="shared" si="70"/>
        <v>0</v>
      </c>
    </row>
    <row r="117" spans="1:57" x14ac:dyDescent="0.25">
      <c r="A117" s="401">
        <v>114</v>
      </c>
      <c r="B117" s="397" t="str">
        <f>METAS!B113</f>
        <v>PORCENTAJE DE NIÑOS MENORES DE UN AÑO  ( 6 A 11 MESES) CON  SUPLEMENTO DE VITAMINA A</v>
      </c>
      <c r="C117" s="390" t="str">
        <f>METAS!D113</f>
        <v>NUTRICIÓN</v>
      </c>
      <c r="D117" s="398"/>
      <c r="E117" s="398"/>
      <c r="F117" s="398"/>
      <c r="G117" s="398"/>
      <c r="H117" s="398"/>
      <c r="I117" s="398"/>
      <c r="J117" s="398"/>
      <c r="K117" s="398"/>
      <c r="L117" s="398"/>
      <c r="M117" s="398"/>
      <c r="N117" s="398"/>
      <c r="O117" s="398"/>
      <c r="P117" s="398"/>
      <c r="Q117" s="398"/>
      <c r="R117" s="398"/>
      <c r="S117" s="398"/>
      <c r="T117" s="398"/>
      <c r="U117" s="398"/>
      <c r="V117" s="398"/>
      <c r="W117" s="398"/>
      <c r="X117" s="398"/>
      <c r="Y117" s="398"/>
      <c r="Z117" s="398"/>
      <c r="AA117" s="398"/>
      <c r="AB117" s="398"/>
      <c r="AC117" s="398"/>
      <c r="AD117" s="398"/>
      <c r="AE117" s="398"/>
      <c r="AF117" s="398"/>
      <c r="AG117" s="398"/>
      <c r="AH117" s="398"/>
      <c r="AI117" s="398"/>
      <c r="AJ117" s="398"/>
      <c r="AK117" s="398"/>
      <c r="AL117" s="398"/>
      <c r="AM117" s="398"/>
      <c r="AN117" s="398"/>
      <c r="AO117" s="398"/>
      <c r="AP117" s="398"/>
      <c r="AQ117" s="398"/>
      <c r="AR117" s="398"/>
      <c r="AS117" s="398"/>
      <c r="AT117" s="398"/>
      <c r="AV117" s="37">
        <f t="shared" si="61"/>
        <v>0</v>
      </c>
      <c r="AW117" s="37">
        <f t="shared" si="62"/>
        <v>0</v>
      </c>
      <c r="AX117" s="37">
        <f t="shared" si="63"/>
        <v>0</v>
      </c>
      <c r="AY117" s="37">
        <f t="shared" si="64"/>
        <v>0</v>
      </c>
      <c r="AZ117" s="37">
        <f t="shared" si="65"/>
        <v>0</v>
      </c>
      <c r="BA117" s="37">
        <f t="shared" si="66"/>
        <v>0</v>
      </c>
      <c r="BB117" s="37">
        <f t="shared" si="67"/>
        <v>0</v>
      </c>
      <c r="BC117" s="38">
        <f t="shared" si="68"/>
        <v>0</v>
      </c>
      <c r="BD117" s="37">
        <f t="shared" si="69"/>
        <v>0</v>
      </c>
      <c r="BE117" s="54">
        <f t="shared" si="70"/>
        <v>0</v>
      </c>
    </row>
    <row r="118" spans="1:57" x14ac:dyDescent="0.25">
      <c r="A118" s="401">
        <v>115</v>
      </c>
      <c r="B118" s="397" t="str">
        <f>METAS!B114</f>
        <v xml:space="preserve">PORCENTAJE DE NIÑOS  DE 12 A 59 MESES CON  SUPLEMENTO DE VITAMINA A  </v>
      </c>
      <c r="C118" s="390" t="str">
        <f>METAS!D114</f>
        <v>NUTRICIÓN</v>
      </c>
      <c r="D118" s="398"/>
      <c r="E118" s="398"/>
      <c r="F118" s="398"/>
      <c r="G118" s="398"/>
      <c r="H118" s="398"/>
      <c r="I118" s="398"/>
      <c r="J118" s="398"/>
      <c r="K118" s="398"/>
      <c r="L118" s="398"/>
      <c r="M118" s="398"/>
      <c r="N118" s="398"/>
      <c r="O118" s="398"/>
      <c r="P118" s="398"/>
      <c r="Q118" s="398"/>
      <c r="R118" s="398"/>
      <c r="S118" s="398"/>
      <c r="T118" s="398"/>
      <c r="U118" s="398"/>
      <c r="V118" s="398"/>
      <c r="W118" s="398"/>
      <c r="X118" s="398"/>
      <c r="Y118" s="398"/>
      <c r="Z118" s="398"/>
      <c r="AA118" s="398"/>
      <c r="AB118" s="398"/>
      <c r="AC118" s="398"/>
      <c r="AD118" s="398"/>
      <c r="AE118" s="398"/>
      <c r="AF118" s="398"/>
      <c r="AG118" s="398"/>
      <c r="AH118" s="398"/>
      <c r="AI118" s="398"/>
      <c r="AJ118" s="398"/>
      <c r="AK118" s="398"/>
      <c r="AL118" s="398"/>
      <c r="AM118" s="398"/>
      <c r="AN118" s="398"/>
      <c r="AO118" s="398"/>
      <c r="AP118" s="398"/>
      <c r="AQ118" s="398"/>
      <c r="AR118" s="398"/>
      <c r="AS118" s="398"/>
      <c r="AT118" s="398"/>
      <c r="AV118" s="37">
        <f t="shared" si="61"/>
        <v>0</v>
      </c>
      <c r="AW118" s="37">
        <f t="shared" si="62"/>
        <v>0</v>
      </c>
      <c r="AX118" s="37">
        <f t="shared" si="63"/>
        <v>0</v>
      </c>
      <c r="AY118" s="37">
        <f t="shared" si="64"/>
        <v>0</v>
      </c>
      <c r="AZ118" s="37">
        <f t="shared" si="65"/>
        <v>0</v>
      </c>
      <c r="BA118" s="37">
        <f t="shared" si="66"/>
        <v>0</v>
      </c>
      <c r="BB118" s="37">
        <f t="shared" si="67"/>
        <v>0</v>
      </c>
      <c r="BC118" s="38">
        <f t="shared" si="68"/>
        <v>0</v>
      </c>
      <c r="BD118" s="37">
        <f t="shared" si="69"/>
        <v>0</v>
      </c>
      <c r="BE118" s="54">
        <f t="shared" si="70"/>
        <v>0</v>
      </c>
    </row>
    <row r="119" spans="1:57" x14ac:dyDescent="0.25">
      <c r="A119" s="401">
        <v>116</v>
      </c>
      <c r="B119" s="397" t="str">
        <f>METAS!B115</f>
        <v>PORCENTAJE DE NIÑOS &lt; 5 AÑOS CON SUPLEMENTO DE VITAMINA A</v>
      </c>
      <c r="C119" s="390" t="str">
        <f>METAS!D115</f>
        <v>NUTRICIÓN</v>
      </c>
      <c r="D119" s="398"/>
      <c r="E119" s="398"/>
      <c r="F119" s="398"/>
      <c r="G119" s="398"/>
      <c r="H119" s="398"/>
      <c r="I119" s="398"/>
      <c r="J119" s="398"/>
      <c r="K119" s="398"/>
      <c r="L119" s="398"/>
      <c r="M119" s="398"/>
      <c r="N119" s="398"/>
      <c r="O119" s="398"/>
      <c r="P119" s="398"/>
      <c r="Q119" s="398"/>
      <c r="R119" s="398"/>
      <c r="S119" s="398"/>
      <c r="T119" s="398"/>
      <c r="U119" s="398"/>
      <c r="V119" s="398"/>
      <c r="W119" s="398"/>
      <c r="X119" s="398"/>
      <c r="Y119" s="398"/>
      <c r="Z119" s="398"/>
      <c r="AA119" s="398"/>
      <c r="AB119" s="398"/>
      <c r="AC119" s="398"/>
      <c r="AD119" s="398"/>
      <c r="AE119" s="398"/>
      <c r="AF119" s="398"/>
      <c r="AG119" s="398"/>
      <c r="AH119" s="398"/>
      <c r="AI119" s="398"/>
      <c r="AJ119" s="398"/>
      <c r="AK119" s="398"/>
      <c r="AL119" s="398"/>
      <c r="AM119" s="398"/>
      <c r="AN119" s="398"/>
      <c r="AO119" s="398"/>
      <c r="AP119" s="398"/>
      <c r="AQ119" s="398"/>
      <c r="AR119" s="398"/>
      <c r="AS119" s="398"/>
      <c r="AT119" s="398"/>
      <c r="AV119" s="37">
        <f t="shared" si="61"/>
        <v>0</v>
      </c>
      <c r="AW119" s="37">
        <f t="shared" si="62"/>
        <v>0</v>
      </c>
      <c r="AX119" s="37">
        <f t="shared" si="63"/>
        <v>0</v>
      </c>
      <c r="AY119" s="37">
        <f t="shared" si="64"/>
        <v>0</v>
      </c>
      <c r="AZ119" s="37">
        <f t="shared" si="65"/>
        <v>0</v>
      </c>
      <c r="BA119" s="37">
        <f t="shared" si="66"/>
        <v>0</v>
      </c>
      <c r="BB119" s="37">
        <f t="shared" si="67"/>
        <v>0</v>
      </c>
      <c r="BC119" s="38">
        <f t="shared" si="68"/>
        <v>0</v>
      </c>
      <c r="BD119" s="37">
        <f t="shared" si="69"/>
        <v>0</v>
      </c>
      <c r="BE119" s="54">
        <f t="shared" si="70"/>
        <v>0</v>
      </c>
    </row>
    <row r="120" spans="1:57" x14ac:dyDescent="0.25">
      <c r="A120" s="401">
        <v>117</v>
      </c>
      <c r="B120" s="397" t="str">
        <f>METAS!B116</f>
        <v>PORCENTAJE DE NIÑOS MENORES DE 12 MESES DE EDAD CON DOSAJE DE HEMOGLOBINA</v>
      </c>
      <c r="C120" s="390" t="str">
        <f>METAS!D116</f>
        <v>NUTRICIÓN</v>
      </c>
      <c r="D120" s="398"/>
      <c r="E120" s="398"/>
      <c r="F120" s="398"/>
      <c r="G120" s="398"/>
      <c r="H120" s="398"/>
      <c r="I120" s="398"/>
      <c r="J120" s="398"/>
      <c r="K120" s="398"/>
      <c r="L120" s="398"/>
      <c r="M120" s="398"/>
      <c r="N120" s="398"/>
      <c r="O120" s="398"/>
      <c r="P120" s="398"/>
      <c r="Q120" s="398"/>
      <c r="R120" s="398"/>
      <c r="S120" s="398"/>
      <c r="T120" s="398"/>
      <c r="U120" s="398"/>
      <c r="V120" s="398"/>
      <c r="W120" s="398"/>
      <c r="X120" s="398"/>
      <c r="Y120" s="398"/>
      <c r="Z120" s="398"/>
      <c r="AA120" s="398"/>
      <c r="AB120" s="398"/>
      <c r="AC120" s="398"/>
      <c r="AD120" s="398"/>
      <c r="AE120" s="398"/>
      <c r="AF120" s="398"/>
      <c r="AG120" s="398"/>
      <c r="AH120" s="398"/>
      <c r="AI120" s="398"/>
      <c r="AJ120" s="398"/>
      <c r="AK120" s="398"/>
      <c r="AL120" s="398"/>
      <c r="AM120" s="398"/>
      <c r="AN120" s="398"/>
      <c r="AO120" s="398"/>
      <c r="AP120" s="398"/>
      <c r="AQ120" s="398"/>
      <c r="AR120" s="398"/>
      <c r="AS120" s="398"/>
      <c r="AT120" s="398"/>
      <c r="AV120" s="37">
        <f t="shared" si="61"/>
        <v>0</v>
      </c>
      <c r="AW120" s="37">
        <f t="shared" si="62"/>
        <v>0</v>
      </c>
      <c r="AX120" s="37">
        <f t="shared" si="63"/>
        <v>0</v>
      </c>
      <c r="AY120" s="37">
        <f t="shared" si="64"/>
        <v>0</v>
      </c>
      <c r="AZ120" s="37">
        <f t="shared" si="65"/>
        <v>0</v>
      </c>
      <c r="BA120" s="37">
        <f t="shared" si="66"/>
        <v>0</v>
      </c>
      <c r="BB120" s="37">
        <f t="shared" si="67"/>
        <v>0</v>
      </c>
      <c r="BC120" s="38">
        <f t="shared" si="68"/>
        <v>0</v>
      </c>
      <c r="BD120" s="37">
        <f t="shared" si="69"/>
        <v>0</v>
      </c>
      <c r="BE120" s="54">
        <f t="shared" si="70"/>
        <v>0</v>
      </c>
    </row>
    <row r="121" spans="1:57" x14ac:dyDescent="0.25">
      <c r="A121" s="401">
        <v>118</v>
      </c>
      <c r="B121" s="397" t="str">
        <f>METAS!B117</f>
        <v>PORCENTAJE DE NIÑOS DE 12 A 23 MESES DE EDAD CON DOSAJE DE HEMOGLOBINA</v>
      </c>
      <c r="C121" s="390" t="str">
        <f>METAS!D117</f>
        <v>NUTRICIÓN</v>
      </c>
      <c r="D121" s="398"/>
      <c r="E121" s="398"/>
      <c r="F121" s="398"/>
      <c r="G121" s="398"/>
      <c r="H121" s="398"/>
      <c r="I121" s="398"/>
      <c r="J121" s="398"/>
      <c r="K121" s="398"/>
      <c r="L121" s="398"/>
      <c r="M121" s="398"/>
      <c r="N121" s="398"/>
      <c r="O121" s="398"/>
      <c r="P121" s="398"/>
      <c r="Q121" s="398"/>
      <c r="R121" s="398"/>
      <c r="S121" s="398"/>
      <c r="T121" s="398"/>
      <c r="U121" s="398"/>
      <c r="V121" s="398"/>
      <c r="W121" s="398"/>
      <c r="X121" s="398"/>
      <c r="Y121" s="398"/>
      <c r="Z121" s="398"/>
      <c r="AA121" s="398"/>
      <c r="AB121" s="398"/>
      <c r="AC121" s="398"/>
      <c r="AD121" s="398"/>
      <c r="AE121" s="398"/>
      <c r="AF121" s="398"/>
      <c r="AG121" s="398"/>
      <c r="AH121" s="398"/>
      <c r="AI121" s="398"/>
      <c r="AJ121" s="398"/>
      <c r="AK121" s="398"/>
      <c r="AL121" s="398"/>
      <c r="AM121" s="398"/>
      <c r="AN121" s="398"/>
      <c r="AO121" s="398"/>
      <c r="AP121" s="398"/>
      <c r="AQ121" s="398"/>
      <c r="AR121" s="398"/>
      <c r="AS121" s="398"/>
      <c r="AT121" s="398"/>
      <c r="AV121" s="37">
        <f t="shared" si="61"/>
        <v>0</v>
      </c>
      <c r="AW121" s="37">
        <f t="shared" si="62"/>
        <v>0</v>
      </c>
      <c r="AX121" s="37">
        <f t="shared" si="63"/>
        <v>0</v>
      </c>
      <c r="AY121" s="37">
        <f t="shared" si="64"/>
        <v>0</v>
      </c>
      <c r="AZ121" s="37">
        <f t="shared" si="65"/>
        <v>0</v>
      </c>
      <c r="BA121" s="37">
        <f t="shared" si="66"/>
        <v>0</v>
      </c>
      <c r="BB121" s="37">
        <f t="shared" si="67"/>
        <v>0</v>
      </c>
      <c r="BC121" s="38">
        <f t="shared" si="68"/>
        <v>0</v>
      </c>
      <c r="BD121" s="37">
        <f t="shared" si="69"/>
        <v>0</v>
      </c>
      <c r="BE121" s="54">
        <f t="shared" si="70"/>
        <v>0</v>
      </c>
    </row>
    <row r="122" spans="1:57" x14ac:dyDescent="0.25">
      <c r="A122" s="401">
        <v>119</v>
      </c>
      <c r="B122" s="397" t="str">
        <f>METAS!B118</f>
        <v>PORCENTAJE DE NIÑOS DE 24 A 35 MESES DE EDAD CON DOSAJE DE HEMOGLOBINA</v>
      </c>
      <c r="C122" s="390" t="str">
        <f>METAS!D118</f>
        <v>NUTRICIÓN</v>
      </c>
      <c r="D122" s="398"/>
      <c r="E122" s="398"/>
      <c r="F122" s="398"/>
      <c r="G122" s="398"/>
      <c r="H122" s="398"/>
      <c r="I122" s="398"/>
      <c r="J122" s="398"/>
      <c r="K122" s="398"/>
      <c r="L122" s="398"/>
      <c r="M122" s="398"/>
      <c r="N122" s="398"/>
      <c r="O122" s="398"/>
      <c r="P122" s="398"/>
      <c r="Q122" s="398"/>
      <c r="R122" s="398"/>
      <c r="S122" s="398"/>
      <c r="T122" s="398"/>
      <c r="U122" s="398"/>
      <c r="V122" s="398"/>
      <c r="W122" s="398"/>
      <c r="X122" s="398"/>
      <c r="Y122" s="398"/>
      <c r="Z122" s="398"/>
      <c r="AA122" s="398"/>
      <c r="AB122" s="398"/>
      <c r="AC122" s="398"/>
      <c r="AD122" s="398"/>
      <c r="AE122" s="398"/>
      <c r="AF122" s="398"/>
      <c r="AG122" s="398"/>
      <c r="AH122" s="398"/>
      <c r="AI122" s="398"/>
      <c r="AJ122" s="398"/>
      <c r="AK122" s="398"/>
      <c r="AL122" s="398"/>
      <c r="AM122" s="398"/>
      <c r="AN122" s="398"/>
      <c r="AO122" s="398"/>
      <c r="AP122" s="398"/>
      <c r="AQ122" s="398"/>
      <c r="AR122" s="398"/>
      <c r="AS122" s="398"/>
      <c r="AT122" s="398"/>
      <c r="AV122" s="37">
        <f t="shared" si="61"/>
        <v>0</v>
      </c>
      <c r="AW122" s="37">
        <f t="shared" si="62"/>
        <v>0</v>
      </c>
      <c r="AX122" s="37">
        <f t="shared" si="63"/>
        <v>0</v>
      </c>
      <c r="AY122" s="37">
        <f t="shared" si="64"/>
        <v>0</v>
      </c>
      <c r="AZ122" s="37">
        <f t="shared" si="65"/>
        <v>0</v>
      </c>
      <c r="BA122" s="37">
        <f t="shared" si="66"/>
        <v>0</v>
      </c>
      <c r="BB122" s="37">
        <f t="shared" si="67"/>
        <v>0</v>
      </c>
      <c r="BC122" s="38">
        <f t="shared" si="68"/>
        <v>0</v>
      </c>
      <c r="BD122" s="37">
        <f t="shared" si="69"/>
        <v>0</v>
      </c>
      <c r="BE122" s="54">
        <f t="shared" si="70"/>
        <v>0</v>
      </c>
    </row>
    <row r="123" spans="1:57" x14ac:dyDescent="0.25">
      <c r="A123" s="401">
        <v>120</v>
      </c>
      <c r="B123" s="397" t="str">
        <f>METAS!B119</f>
        <v>PORCENTAJE DE NIÑOS DE 6 A 35 MESES DE EDAD CON DOSAJE DE HEMOGLOBINA</v>
      </c>
      <c r="C123" s="390" t="str">
        <f>METAS!D119</f>
        <v>NUTRICIÓN</v>
      </c>
      <c r="D123" s="398"/>
      <c r="E123" s="398"/>
      <c r="F123" s="398"/>
      <c r="G123" s="398"/>
      <c r="H123" s="398"/>
      <c r="I123" s="398"/>
      <c r="J123" s="398"/>
      <c r="K123" s="398"/>
      <c r="L123" s="398"/>
      <c r="M123" s="398"/>
      <c r="N123" s="398"/>
      <c r="O123" s="398"/>
      <c r="P123" s="398"/>
      <c r="Q123" s="398"/>
      <c r="R123" s="398"/>
      <c r="S123" s="398"/>
      <c r="T123" s="398"/>
      <c r="U123" s="398"/>
      <c r="V123" s="398"/>
      <c r="W123" s="398"/>
      <c r="X123" s="398"/>
      <c r="Y123" s="398"/>
      <c r="Z123" s="398"/>
      <c r="AA123" s="398"/>
      <c r="AB123" s="398"/>
      <c r="AC123" s="398"/>
      <c r="AD123" s="398"/>
      <c r="AE123" s="398"/>
      <c r="AF123" s="398"/>
      <c r="AG123" s="398"/>
      <c r="AH123" s="398"/>
      <c r="AI123" s="398"/>
      <c r="AJ123" s="398"/>
      <c r="AK123" s="398"/>
      <c r="AL123" s="398"/>
      <c r="AM123" s="398"/>
      <c r="AN123" s="398"/>
      <c r="AO123" s="398"/>
      <c r="AP123" s="398"/>
      <c r="AQ123" s="398"/>
      <c r="AR123" s="398"/>
      <c r="AS123" s="398"/>
      <c r="AT123" s="398"/>
      <c r="AV123" s="37">
        <f t="shared" si="61"/>
        <v>0</v>
      </c>
      <c r="AW123" s="37">
        <f t="shared" si="62"/>
        <v>0</v>
      </c>
      <c r="AX123" s="37">
        <f t="shared" si="63"/>
        <v>0</v>
      </c>
      <c r="AY123" s="37">
        <f t="shared" si="64"/>
        <v>0</v>
      </c>
      <c r="AZ123" s="37">
        <f t="shared" si="65"/>
        <v>0</v>
      </c>
      <c r="BA123" s="37">
        <f t="shared" si="66"/>
        <v>0</v>
      </c>
      <c r="BB123" s="37">
        <f t="shared" si="67"/>
        <v>0</v>
      </c>
      <c r="BC123" s="38">
        <f t="shared" si="68"/>
        <v>0</v>
      </c>
      <c r="BD123" s="37">
        <f t="shared" si="69"/>
        <v>0</v>
      </c>
      <c r="BE123" s="54">
        <f t="shared" si="70"/>
        <v>0</v>
      </c>
    </row>
    <row r="124" spans="1:57" x14ac:dyDescent="0.25">
      <c r="A124" s="401">
        <v>121</v>
      </c>
      <c r="B124" s="397" t="str">
        <f>METAS!B120</f>
        <v>PORCENTAJE DE NIÑOS MENORES DE 12 MESES DE EDAD CON ANEMIA</v>
      </c>
      <c r="C124" s="390" t="str">
        <f>METAS!D120</f>
        <v>NUTRICIÓN</v>
      </c>
      <c r="D124" s="398"/>
      <c r="E124" s="398"/>
      <c r="F124" s="398"/>
      <c r="G124" s="398"/>
      <c r="H124" s="398"/>
      <c r="I124" s="398"/>
      <c r="J124" s="398"/>
      <c r="K124" s="398"/>
      <c r="L124" s="398"/>
      <c r="M124" s="398"/>
      <c r="N124" s="398"/>
      <c r="O124" s="398"/>
      <c r="P124" s="398"/>
      <c r="Q124" s="398"/>
      <c r="R124" s="398"/>
      <c r="S124" s="398"/>
      <c r="T124" s="398"/>
      <c r="U124" s="398"/>
      <c r="V124" s="398"/>
      <c r="W124" s="398"/>
      <c r="X124" s="398"/>
      <c r="Y124" s="398"/>
      <c r="Z124" s="398"/>
      <c r="AA124" s="398"/>
      <c r="AB124" s="398"/>
      <c r="AC124" s="398"/>
      <c r="AD124" s="398"/>
      <c r="AE124" s="398"/>
      <c r="AF124" s="398"/>
      <c r="AG124" s="398"/>
      <c r="AH124" s="398"/>
      <c r="AI124" s="398"/>
      <c r="AJ124" s="398"/>
      <c r="AK124" s="398"/>
      <c r="AL124" s="398"/>
      <c r="AM124" s="398"/>
      <c r="AN124" s="398"/>
      <c r="AO124" s="398"/>
      <c r="AP124" s="398"/>
      <c r="AQ124" s="398"/>
      <c r="AR124" s="398"/>
      <c r="AS124" s="398"/>
      <c r="AT124" s="398"/>
      <c r="AV124" s="37">
        <f t="shared" si="61"/>
        <v>0</v>
      </c>
      <c r="AW124" s="37">
        <f t="shared" si="62"/>
        <v>0</v>
      </c>
      <c r="AX124" s="37">
        <f t="shared" si="63"/>
        <v>0</v>
      </c>
      <c r="AY124" s="37">
        <f t="shared" si="64"/>
        <v>0</v>
      </c>
      <c r="AZ124" s="37">
        <f t="shared" si="65"/>
        <v>0</v>
      </c>
      <c r="BA124" s="37">
        <f t="shared" si="66"/>
        <v>0</v>
      </c>
      <c r="BB124" s="37">
        <f t="shared" si="67"/>
        <v>0</v>
      </c>
      <c r="BC124" s="38">
        <f t="shared" si="68"/>
        <v>0</v>
      </c>
      <c r="BD124" s="37">
        <f t="shared" si="69"/>
        <v>0</v>
      </c>
      <c r="BE124" s="54">
        <f t="shared" si="70"/>
        <v>0</v>
      </c>
    </row>
    <row r="125" spans="1:57" x14ac:dyDescent="0.25">
      <c r="A125" s="401">
        <v>122</v>
      </c>
      <c r="B125" s="397" t="str">
        <f>METAS!B121</f>
        <v>PORCENTAJE DE NIÑOS DE 1 AÑO CON ANEMIA</v>
      </c>
      <c r="C125" s="390" t="str">
        <f>METAS!D121</f>
        <v>NUTRICIÓN</v>
      </c>
      <c r="D125" s="398"/>
      <c r="E125" s="398"/>
      <c r="F125" s="398"/>
      <c r="G125" s="398"/>
      <c r="H125" s="398"/>
      <c r="I125" s="398"/>
      <c r="J125" s="398"/>
      <c r="K125" s="398"/>
      <c r="L125" s="398"/>
      <c r="M125" s="398"/>
      <c r="N125" s="398"/>
      <c r="O125" s="398"/>
      <c r="P125" s="398"/>
      <c r="Q125" s="398"/>
      <c r="R125" s="398"/>
      <c r="S125" s="398"/>
      <c r="T125" s="398"/>
      <c r="U125" s="398"/>
      <c r="V125" s="398"/>
      <c r="W125" s="398"/>
      <c r="X125" s="398"/>
      <c r="Y125" s="398"/>
      <c r="Z125" s="398"/>
      <c r="AA125" s="398"/>
      <c r="AB125" s="398"/>
      <c r="AC125" s="398"/>
      <c r="AD125" s="398"/>
      <c r="AE125" s="398"/>
      <c r="AF125" s="398"/>
      <c r="AG125" s="398"/>
      <c r="AH125" s="398"/>
      <c r="AI125" s="398"/>
      <c r="AJ125" s="398"/>
      <c r="AK125" s="398"/>
      <c r="AL125" s="398"/>
      <c r="AM125" s="398"/>
      <c r="AN125" s="398"/>
      <c r="AO125" s="398"/>
      <c r="AP125" s="398"/>
      <c r="AQ125" s="398"/>
      <c r="AR125" s="398"/>
      <c r="AS125" s="398"/>
      <c r="AT125" s="398"/>
      <c r="AV125" s="37">
        <f t="shared" si="61"/>
        <v>0</v>
      </c>
      <c r="AW125" s="37">
        <f t="shared" si="62"/>
        <v>0</v>
      </c>
      <c r="AX125" s="37">
        <f t="shared" si="63"/>
        <v>0</v>
      </c>
      <c r="AY125" s="37">
        <f t="shared" si="64"/>
        <v>0</v>
      </c>
      <c r="AZ125" s="37">
        <f t="shared" si="65"/>
        <v>0</v>
      </c>
      <c r="BA125" s="37">
        <f t="shared" si="66"/>
        <v>0</v>
      </c>
      <c r="BB125" s="37">
        <f t="shared" si="67"/>
        <v>0</v>
      </c>
      <c r="BC125" s="38">
        <f t="shared" si="68"/>
        <v>0</v>
      </c>
      <c r="BD125" s="37">
        <f t="shared" si="69"/>
        <v>0</v>
      </c>
      <c r="BE125" s="54">
        <f t="shared" si="70"/>
        <v>0</v>
      </c>
    </row>
    <row r="126" spans="1:57" x14ac:dyDescent="0.25">
      <c r="A126" s="401">
        <v>123</v>
      </c>
      <c r="B126" s="397" t="str">
        <f>METAS!B122</f>
        <v>PORCENTAJE DE NIÑOS  DE 2 AÑOS CON ANEMIA</v>
      </c>
      <c r="C126" s="390" t="str">
        <f>METAS!D122</f>
        <v>NUTRICIÓN</v>
      </c>
      <c r="D126" s="398"/>
      <c r="E126" s="398"/>
      <c r="F126" s="398"/>
      <c r="G126" s="398"/>
      <c r="H126" s="398"/>
      <c r="I126" s="398"/>
      <c r="J126" s="398"/>
      <c r="K126" s="398"/>
      <c r="L126" s="398"/>
      <c r="M126" s="398"/>
      <c r="N126" s="398"/>
      <c r="O126" s="398"/>
      <c r="P126" s="398"/>
      <c r="Q126" s="398"/>
      <c r="R126" s="398"/>
      <c r="S126" s="398"/>
      <c r="T126" s="398"/>
      <c r="U126" s="398"/>
      <c r="V126" s="398"/>
      <c r="W126" s="398"/>
      <c r="X126" s="398"/>
      <c r="Y126" s="398"/>
      <c r="Z126" s="398"/>
      <c r="AA126" s="398"/>
      <c r="AB126" s="398"/>
      <c r="AC126" s="398"/>
      <c r="AD126" s="398"/>
      <c r="AE126" s="398"/>
      <c r="AF126" s="398"/>
      <c r="AG126" s="398"/>
      <c r="AH126" s="398"/>
      <c r="AI126" s="398"/>
      <c r="AJ126" s="398"/>
      <c r="AK126" s="398"/>
      <c r="AL126" s="398"/>
      <c r="AM126" s="398"/>
      <c r="AN126" s="398"/>
      <c r="AO126" s="398"/>
      <c r="AP126" s="398"/>
      <c r="AQ126" s="398"/>
      <c r="AR126" s="398"/>
      <c r="AS126" s="398"/>
      <c r="AT126" s="398"/>
      <c r="AV126" s="37">
        <f t="shared" si="61"/>
        <v>0</v>
      </c>
      <c r="AW126" s="37">
        <f t="shared" si="62"/>
        <v>0</v>
      </c>
      <c r="AX126" s="37">
        <f t="shared" si="63"/>
        <v>0</v>
      </c>
      <c r="AY126" s="37">
        <f t="shared" si="64"/>
        <v>0</v>
      </c>
      <c r="AZ126" s="37">
        <f t="shared" si="65"/>
        <v>0</v>
      </c>
      <c r="BA126" s="37">
        <f t="shared" si="66"/>
        <v>0</v>
      </c>
      <c r="BB126" s="37">
        <f t="shared" si="67"/>
        <v>0</v>
      </c>
      <c r="BC126" s="38">
        <f t="shared" si="68"/>
        <v>0</v>
      </c>
      <c r="BD126" s="37">
        <f t="shared" si="69"/>
        <v>0</v>
      </c>
      <c r="BE126" s="54">
        <f t="shared" si="70"/>
        <v>0</v>
      </c>
    </row>
    <row r="127" spans="1:57" x14ac:dyDescent="0.25">
      <c r="A127" s="401">
        <v>124</v>
      </c>
      <c r="B127" s="397" t="str">
        <f>METAS!B123</f>
        <v>PORCENTAJE DE NIÑOS MENORES DE 36 MESES DE EDAD CON ANEMIA</v>
      </c>
      <c r="C127" s="390" t="str">
        <f>METAS!D123</f>
        <v>NUTRICIÓN</v>
      </c>
      <c r="D127" s="398"/>
      <c r="E127" s="398"/>
      <c r="F127" s="398"/>
      <c r="G127" s="398"/>
      <c r="H127" s="398"/>
      <c r="I127" s="398"/>
      <c r="J127" s="398"/>
      <c r="K127" s="398"/>
      <c r="L127" s="398"/>
      <c r="M127" s="398"/>
      <c r="N127" s="398"/>
      <c r="O127" s="398"/>
      <c r="P127" s="398"/>
      <c r="Q127" s="398"/>
      <c r="R127" s="398"/>
      <c r="S127" s="398"/>
      <c r="T127" s="398"/>
      <c r="U127" s="398"/>
      <c r="V127" s="398"/>
      <c r="W127" s="398"/>
      <c r="X127" s="398"/>
      <c r="Y127" s="398"/>
      <c r="Z127" s="398"/>
      <c r="AA127" s="398"/>
      <c r="AB127" s="398"/>
      <c r="AC127" s="398"/>
      <c r="AD127" s="398"/>
      <c r="AE127" s="398"/>
      <c r="AF127" s="398"/>
      <c r="AG127" s="398"/>
      <c r="AH127" s="398"/>
      <c r="AI127" s="398"/>
      <c r="AJ127" s="398"/>
      <c r="AK127" s="398"/>
      <c r="AL127" s="398"/>
      <c r="AM127" s="398"/>
      <c r="AN127" s="398"/>
      <c r="AO127" s="398"/>
      <c r="AP127" s="398"/>
      <c r="AQ127" s="398"/>
      <c r="AR127" s="398"/>
      <c r="AS127" s="398"/>
      <c r="AT127" s="398"/>
      <c r="AV127" s="37">
        <f t="shared" si="61"/>
        <v>0</v>
      </c>
      <c r="AW127" s="37">
        <f t="shared" si="62"/>
        <v>0</v>
      </c>
      <c r="AX127" s="37">
        <f t="shared" si="63"/>
        <v>0</v>
      </c>
      <c r="AY127" s="37">
        <f t="shared" si="64"/>
        <v>0</v>
      </c>
      <c r="AZ127" s="37">
        <f t="shared" si="65"/>
        <v>0</v>
      </c>
      <c r="BA127" s="37">
        <f t="shared" si="66"/>
        <v>0</v>
      </c>
      <c r="BB127" s="37">
        <f t="shared" si="67"/>
        <v>0</v>
      </c>
      <c r="BC127" s="38">
        <f t="shared" si="68"/>
        <v>0</v>
      </c>
      <c r="BD127" s="37">
        <f t="shared" si="69"/>
        <v>0</v>
      </c>
      <c r="BE127" s="54">
        <f t="shared" si="70"/>
        <v>0</v>
      </c>
    </row>
    <row r="128" spans="1:57" x14ac:dyDescent="0.25">
      <c r="A128" s="401">
        <v>125</v>
      </c>
      <c r="B128" s="397" t="str">
        <f>METAS!B124</f>
        <v>PORCENTAJE DE NIÑOS DE 6  A 11 MESES CON ANEMIA QUE HAN CUMPLIDO ESQUEMA COMPLETO TRATAMIENTO (TA)</v>
      </c>
      <c r="C128" s="390" t="str">
        <f>METAS!D124</f>
        <v>NUTRICIÓN</v>
      </c>
      <c r="D128" s="398"/>
      <c r="E128" s="398"/>
      <c r="F128" s="398"/>
      <c r="G128" s="398"/>
      <c r="H128" s="398"/>
      <c r="I128" s="398"/>
      <c r="J128" s="398"/>
      <c r="K128" s="398"/>
      <c r="L128" s="398"/>
      <c r="M128" s="398"/>
      <c r="N128" s="398"/>
      <c r="O128" s="398"/>
      <c r="P128" s="398"/>
      <c r="Q128" s="398"/>
      <c r="R128" s="398"/>
      <c r="S128" s="398"/>
      <c r="T128" s="398"/>
      <c r="U128" s="398"/>
      <c r="V128" s="398"/>
      <c r="W128" s="398"/>
      <c r="X128" s="398"/>
      <c r="Y128" s="398"/>
      <c r="Z128" s="398"/>
      <c r="AA128" s="398"/>
      <c r="AB128" s="398"/>
      <c r="AC128" s="398"/>
      <c r="AD128" s="398"/>
      <c r="AE128" s="398"/>
      <c r="AF128" s="398"/>
      <c r="AG128" s="398"/>
      <c r="AH128" s="398"/>
      <c r="AI128" s="398"/>
      <c r="AJ128" s="398"/>
      <c r="AK128" s="398"/>
      <c r="AL128" s="398"/>
      <c r="AM128" s="398"/>
      <c r="AN128" s="398"/>
      <c r="AO128" s="398"/>
      <c r="AP128" s="398"/>
      <c r="AQ128" s="398"/>
      <c r="AR128" s="398"/>
      <c r="AS128" s="398"/>
      <c r="AT128" s="398"/>
      <c r="AV128" s="37">
        <f t="shared" si="61"/>
        <v>0</v>
      </c>
      <c r="AW128" s="37">
        <f t="shared" si="62"/>
        <v>0</v>
      </c>
      <c r="AX128" s="37">
        <f t="shared" si="63"/>
        <v>0</v>
      </c>
      <c r="AY128" s="37">
        <f t="shared" si="64"/>
        <v>0</v>
      </c>
      <c r="AZ128" s="37">
        <f t="shared" si="65"/>
        <v>0</v>
      </c>
      <c r="BA128" s="37">
        <f t="shared" si="66"/>
        <v>0</v>
      </c>
      <c r="BB128" s="37">
        <f t="shared" si="67"/>
        <v>0</v>
      </c>
      <c r="BC128" s="38">
        <f t="shared" si="68"/>
        <v>0</v>
      </c>
      <c r="BD128" s="37">
        <f t="shared" si="69"/>
        <v>0</v>
      </c>
      <c r="BE128" s="54">
        <f t="shared" si="70"/>
        <v>0</v>
      </c>
    </row>
    <row r="129" spans="1:57" x14ac:dyDescent="0.25">
      <c r="A129" s="401">
        <v>126</v>
      </c>
      <c r="B129" s="397" t="str">
        <f>METAS!B125</f>
        <v>PORCENTAJE DE NIÑOS DE 1 AÑO CON ANEMIA QUE HAN CUMPLIDO ESQUEMA COMPLETO DE TRATAMIENTO (TA)</v>
      </c>
      <c r="C129" s="390" t="str">
        <f>METAS!D125</f>
        <v>NUTRICIÓN</v>
      </c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98"/>
      <c r="S129" s="398"/>
      <c r="T129" s="398"/>
      <c r="U129" s="398"/>
      <c r="V129" s="398"/>
      <c r="W129" s="398"/>
      <c r="X129" s="398"/>
      <c r="Y129" s="398"/>
      <c r="Z129" s="398"/>
      <c r="AA129" s="398"/>
      <c r="AB129" s="398"/>
      <c r="AC129" s="398"/>
      <c r="AD129" s="398"/>
      <c r="AE129" s="398"/>
      <c r="AF129" s="398"/>
      <c r="AG129" s="398"/>
      <c r="AH129" s="398"/>
      <c r="AI129" s="398"/>
      <c r="AJ129" s="398"/>
      <c r="AK129" s="398"/>
      <c r="AL129" s="398"/>
      <c r="AM129" s="398"/>
      <c r="AN129" s="398"/>
      <c r="AO129" s="398"/>
      <c r="AP129" s="398"/>
      <c r="AQ129" s="398"/>
      <c r="AR129" s="398"/>
      <c r="AS129" s="398"/>
      <c r="AT129" s="398"/>
      <c r="AV129" s="37">
        <f t="shared" si="61"/>
        <v>0</v>
      </c>
      <c r="AW129" s="37">
        <f t="shared" si="62"/>
        <v>0</v>
      </c>
      <c r="AX129" s="37">
        <f t="shared" si="63"/>
        <v>0</v>
      </c>
      <c r="AY129" s="37">
        <f t="shared" si="64"/>
        <v>0</v>
      </c>
      <c r="AZ129" s="37">
        <f t="shared" si="65"/>
        <v>0</v>
      </c>
      <c r="BA129" s="37">
        <f t="shared" si="66"/>
        <v>0</v>
      </c>
      <c r="BB129" s="37">
        <f t="shared" si="67"/>
        <v>0</v>
      </c>
      <c r="BC129" s="38">
        <f t="shared" si="68"/>
        <v>0</v>
      </c>
      <c r="BD129" s="37">
        <f t="shared" si="69"/>
        <v>0</v>
      </c>
      <c r="BE129" s="54">
        <f t="shared" si="70"/>
        <v>0</v>
      </c>
    </row>
    <row r="130" spans="1:57" x14ac:dyDescent="0.25">
      <c r="A130" s="401">
        <v>127</v>
      </c>
      <c r="B130" s="397" t="str">
        <f>METAS!B126</f>
        <v>PORCENTAJE DE NIÑOS  DE 2 AÑOS CON ANEMIA QUE HAN CUMPLIDO ESQUEMA COMPLETO DE TRATAMIENTO (TA)</v>
      </c>
      <c r="C130" s="390" t="str">
        <f>METAS!D126</f>
        <v>NUTRICIÓN</v>
      </c>
      <c r="D130" s="398"/>
      <c r="E130" s="398"/>
      <c r="F130" s="398"/>
      <c r="G130" s="398"/>
      <c r="H130" s="398"/>
      <c r="I130" s="398"/>
      <c r="J130" s="398"/>
      <c r="K130" s="398"/>
      <c r="L130" s="398"/>
      <c r="M130" s="398"/>
      <c r="N130" s="398"/>
      <c r="O130" s="398"/>
      <c r="P130" s="398"/>
      <c r="Q130" s="398"/>
      <c r="R130" s="398"/>
      <c r="S130" s="398"/>
      <c r="T130" s="398"/>
      <c r="U130" s="398"/>
      <c r="V130" s="398"/>
      <c r="W130" s="398"/>
      <c r="X130" s="398"/>
      <c r="Y130" s="398"/>
      <c r="Z130" s="398"/>
      <c r="AA130" s="398"/>
      <c r="AB130" s="398"/>
      <c r="AC130" s="398"/>
      <c r="AD130" s="398"/>
      <c r="AE130" s="398"/>
      <c r="AF130" s="398"/>
      <c r="AG130" s="398"/>
      <c r="AH130" s="398"/>
      <c r="AI130" s="398"/>
      <c r="AJ130" s="398"/>
      <c r="AK130" s="398"/>
      <c r="AL130" s="398"/>
      <c r="AM130" s="398"/>
      <c r="AN130" s="398"/>
      <c r="AO130" s="398"/>
      <c r="AP130" s="398"/>
      <c r="AQ130" s="398"/>
      <c r="AR130" s="398"/>
      <c r="AS130" s="398"/>
      <c r="AT130" s="398"/>
      <c r="AV130" s="37">
        <f t="shared" si="61"/>
        <v>0</v>
      </c>
      <c r="AW130" s="37">
        <f t="shared" si="62"/>
        <v>0</v>
      </c>
      <c r="AX130" s="37">
        <f t="shared" si="63"/>
        <v>0</v>
      </c>
      <c r="AY130" s="37">
        <f t="shared" si="64"/>
        <v>0</v>
      </c>
      <c r="AZ130" s="37">
        <f t="shared" si="65"/>
        <v>0</v>
      </c>
      <c r="BA130" s="37">
        <f t="shared" si="66"/>
        <v>0</v>
      </c>
      <c r="BB130" s="37">
        <f t="shared" si="67"/>
        <v>0</v>
      </c>
      <c r="BC130" s="38">
        <f t="shared" si="68"/>
        <v>0</v>
      </c>
      <c r="BD130" s="37">
        <f t="shared" si="69"/>
        <v>0</v>
      </c>
      <c r="BE130" s="54">
        <f t="shared" si="70"/>
        <v>0</v>
      </c>
    </row>
    <row r="131" spans="1:57" x14ac:dyDescent="0.25">
      <c r="A131" s="401">
        <v>128</v>
      </c>
      <c r="B131" s="397" t="str">
        <f>METAS!B127</f>
        <v>PORCENTAJE DE NIÑOS MENORES DE 36 MESES CON ANEMIA, QUE HAN CUMPLIDO ESQUEMA COMPLETO TRATAMIENTO (TA)</v>
      </c>
      <c r="C131" s="390" t="str">
        <f>METAS!D127</f>
        <v>NUTRICIÓN</v>
      </c>
      <c r="D131" s="398"/>
      <c r="E131" s="398"/>
      <c r="F131" s="398"/>
      <c r="G131" s="398"/>
      <c r="H131" s="398"/>
      <c r="I131" s="398"/>
      <c r="J131" s="398"/>
      <c r="K131" s="398"/>
      <c r="L131" s="398"/>
      <c r="M131" s="398"/>
      <c r="N131" s="398"/>
      <c r="O131" s="398"/>
      <c r="P131" s="398"/>
      <c r="Q131" s="398"/>
      <c r="R131" s="398"/>
      <c r="S131" s="398"/>
      <c r="T131" s="398"/>
      <c r="U131" s="398"/>
      <c r="V131" s="398"/>
      <c r="W131" s="398"/>
      <c r="X131" s="398"/>
      <c r="Y131" s="398"/>
      <c r="Z131" s="398"/>
      <c r="AA131" s="398"/>
      <c r="AB131" s="398"/>
      <c r="AC131" s="398"/>
      <c r="AD131" s="398"/>
      <c r="AE131" s="398"/>
      <c r="AF131" s="398"/>
      <c r="AG131" s="398"/>
      <c r="AH131" s="398"/>
      <c r="AI131" s="398"/>
      <c r="AJ131" s="398"/>
      <c r="AK131" s="398"/>
      <c r="AL131" s="398"/>
      <c r="AM131" s="398"/>
      <c r="AN131" s="398"/>
      <c r="AO131" s="398"/>
      <c r="AP131" s="398"/>
      <c r="AQ131" s="398"/>
      <c r="AR131" s="398"/>
      <c r="AS131" s="398"/>
      <c r="AT131" s="398"/>
      <c r="AV131" s="37">
        <f t="shared" si="61"/>
        <v>0</v>
      </c>
      <c r="AW131" s="37">
        <f t="shared" si="62"/>
        <v>0</v>
      </c>
      <c r="AX131" s="37">
        <f t="shared" si="63"/>
        <v>0</v>
      </c>
      <c r="AY131" s="37">
        <f t="shared" si="64"/>
        <v>0</v>
      </c>
      <c r="AZ131" s="37">
        <f t="shared" si="65"/>
        <v>0</v>
      </c>
      <c r="BA131" s="37">
        <f t="shared" si="66"/>
        <v>0</v>
      </c>
      <c r="BB131" s="37">
        <f t="shared" si="67"/>
        <v>0</v>
      </c>
      <c r="BC131" s="38">
        <f t="shared" si="68"/>
        <v>0</v>
      </c>
      <c r="BD131" s="37">
        <f t="shared" si="69"/>
        <v>0</v>
      </c>
      <c r="BE131" s="54">
        <f t="shared" si="70"/>
        <v>0</v>
      </c>
    </row>
    <row r="132" spans="1:57" x14ac:dyDescent="0.25">
      <c r="A132" s="401">
        <v>129</v>
      </c>
      <c r="B132" s="397" t="str">
        <f>METAS!B128</f>
        <v>PORCENTAJE DE NIÑOS MENORES DE 12 MESES DE EDAD QUE INICIAN SUPLEMENTO DE HIERRO Y OTROS MICRONUTRIENTES.</v>
      </c>
      <c r="C132" s="390" t="str">
        <f>METAS!D128</f>
        <v>NUTRICIÓN</v>
      </c>
      <c r="D132" s="398"/>
      <c r="E132" s="398"/>
      <c r="F132" s="398"/>
      <c r="G132" s="398"/>
      <c r="H132" s="398"/>
      <c r="I132" s="398"/>
      <c r="J132" s="398"/>
      <c r="K132" s="398"/>
      <c r="L132" s="398"/>
      <c r="M132" s="398"/>
      <c r="N132" s="398"/>
      <c r="O132" s="398"/>
      <c r="P132" s="398"/>
      <c r="Q132" s="398"/>
      <c r="R132" s="398"/>
      <c r="S132" s="398"/>
      <c r="T132" s="398"/>
      <c r="U132" s="398"/>
      <c r="V132" s="398"/>
      <c r="W132" s="398"/>
      <c r="X132" s="398"/>
      <c r="Y132" s="398"/>
      <c r="Z132" s="398"/>
      <c r="AA132" s="398"/>
      <c r="AB132" s="398"/>
      <c r="AC132" s="398"/>
      <c r="AD132" s="398"/>
      <c r="AE132" s="398"/>
      <c r="AF132" s="398"/>
      <c r="AG132" s="398"/>
      <c r="AH132" s="398"/>
      <c r="AI132" s="398"/>
      <c r="AJ132" s="398"/>
      <c r="AK132" s="398"/>
      <c r="AL132" s="398"/>
      <c r="AM132" s="398"/>
      <c r="AN132" s="398"/>
      <c r="AO132" s="398"/>
      <c r="AP132" s="398"/>
      <c r="AQ132" s="398"/>
      <c r="AR132" s="398"/>
      <c r="AS132" s="398"/>
      <c r="AT132" s="398"/>
      <c r="AV132" s="37">
        <f t="shared" si="61"/>
        <v>0</v>
      </c>
      <c r="AW132" s="37">
        <f t="shared" si="62"/>
        <v>0</v>
      </c>
      <c r="AX132" s="37">
        <f t="shared" si="63"/>
        <v>0</v>
      </c>
      <c r="AY132" s="37">
        <f t="shared" si="64"/>
        <v>0</v>
      </c>
      <c r="AZ132" s="37">
        <f t="shared" si="65"/>
        <v>0</v>
      </c>
      <c r="BA132" s="37">
        <f t="shared" si="66"/>
        <v>0</v>
      </c>
      <c r="BB132" s="37">
        <f t="shared" si="67"/>
        <v>0</v>
      </c>
      <c r="BC132" s="38">
        <f t="shared" si="68"/>
        <v>0</v>
      </c>
      <c r="BD132" s="37">
        <f t="shared" si="69"/>
        <v>0</v>
      </c>
      <c r="BE132" s="54">
        <f t="shared" si="70"/>
        <v>0</v>
      </c>
    </row>
    <row r="133" spans="1:57" x14ac:dyDescent="0.25">
      <c r="A133" s="401">
        <v>130</v>
      </c>
      <c r="B133" s="397" t="str">
        <f>METAS!B129</f>
        <v xml:space="preserve">PORCENTAJE DE NIÑOS MENORES DE 12 MESES DE EDAD CON DOSAJE DE HEMOGLOBINA E INICIAN SUPLEMENTACION PREVENTIVA </v>
      </c>
      <c r="C133" s="390" t="str">
        <f>METAS!D129</f>
        <v>NUTRICIÓN</v>
      </c>
      <c r="D133" s="398"/>
      <c r="E133" s="398"/>
      <c r="F133" s="398"/>
      <c r="G133" s="398"/>
      <c r="H133" s="398"/>
      <c r="I133" s="398"/>
      <c r="J133" s="398"/>
      <c r="K133" s="398"/>
      <c r="L133" s="398"/>
      <c r="M133" s="398"/>
      <c r="N133" s="398"/>
      <c r="O133" s="398"/>
      <c r="P133" s="398"/>
      <c r="Q133" s="398"/>
      <c r="R133" s="398"/>
      <c r="S133" s="398"/>
      <c r="T133" s="398"/>
      <c r="U133" s="398"/>
      <c r="V133" s="398"/>
      <c r="W133" s="398"/>
      <c r="X133" s="398"/>
      <c r="Y133" s="398"/>
      <c r="Z133" s="398"/>
      <c r="AA133" s="398"/>
      <c r="AB133" s="398"/>
      <c r="AC133" s="398"/>
      <c r="AD133" s="398"/>
      <c r="AE133" s="398"/>
      <c r="AF133" s="398"/>
      <c r="AG133" s="398"/>
      <c r="AH133" s="398"/>
      <c r="AI133" s="398"/>
      <c r="AJ133" s="398"/>
      <c r="AK133" s="398"/>
      <c r="AL133" s="398"/>
      <c r="AM133" s="398"/>
      <c r="AN133" s="398"/>
      <c r="AO133" s="398"/>
      <c r="AP133" s="398"/>
      <c r="AQ133" s="398"/>
      <c r="AR133" s="398"/>
      <c r="AS133" s="398"/>
      <c r="AT133" s="398"/>
      <c r="AV133" s="37">
        <f t="shared" si="61"/>
        <v>0</v>
      </c>
      <c r="AW133" s="37">
        <f t="shared" si="62"/>
        <v>0</v>
      </c>
      <c r="AX133" s="37">
        <f t="shared" si="63"/>
        <v>0</v>
      </c>
      <c r="AY133" s="37">
        <f t="shared" si="64"/>
        <v>0</v>
      </c>
      <c r="AZ133" s="37">
        <f t="shared" si="65"/>
        <v>0</v>
      </c>
      <c r="BA133" s="37">
        <f t="shared" si="66"/>
        <v>0</v>
      </c>
      <c r="BB133" s="37">
        <f t="shared" si="67"/>
        <v>0</v>
      </c>
      <c r="BC133" s="38">
        <f t="shared" si="68"/>
        <v>0</v>
      </c>
      <c r="BD133" s="37">
        <f t="shared" si="69"/>
        <v>0</v>
      </c>
      <c r="BE133" s="54">
        <f t="shared" si="70"/>
        <v>0</v>
      </c>
    </row>
    <row r="134" spans="1:57" x14ac:dyDescent="0.25">
      <c r="A134" s="401">
        <v>131</v>
      </c>
      <c r="B134" s="397" t="str">
        <f>METAS!B130</f>
        <v>PORCENTAJE DE NIÑOS MENORES DE 12 MESES DE EDAD CON ANEMIA  CON DOSAJE DE HEMOGLOBINA E INICIAN TRATAMIENTO</v>
      </c>
      <c r="C134" s="390" t="str">
        <f>METAS!D130</f>
        <v>NUTRICIÓN</v>
      </c>
      <c r="D134" s="398"/>
      <c r="E134" s="398"/>
      <c r="F134" s="398"/>
      <c r="G134" s="398"/>
      <c r="H134" s="398"/>
      <c r="I134" s="398"/>
      <c r="J134" s="398"/>
      <c r="K134" s="398"/>
      <c r="L134" s="398"/>
      <c r="M134" s="398"/>
      <c r="N134" s="398"/>
      <c r="O134" s="398"/>
      <c r="P134" s="398"/>
      <c r="Q134" s="398"/>
      <c r="R134" s="398"/>
      <c r="S134" s="398"/>
      <c r="T134" s="398"/>
      <c r="U134" s="398"/>
      <c r="V134" s="398"/>
      <c r="W134" s="398"/>
      <c r="X134" s="398"/>
      <c r="Y134" s="398"/>
      <c r="Z134" s="398"/>
      <c r="AA134" s="398"/>
      <c r="AB134" s="398"/>
      <c r="AC134" s="398"/>
      <c r="AD134" s="398"/>
      <c r="AE134" s="398"/>
      <c r="AF134" s="398"/>
      <c r="AG134" s="398"/>
      <c r="AH134" s="398"/>
      <c r="AI134" s="398"/>
      <c r="AJ134" s="398"/>
      <c r="AK134" s="398"/>
      <c r="AL134" s="398"/>
      <c r="AM134" s="398"/>
      <c r="AN134" s="398"/>
      <c r="AO134" s="398"/>
      <c r="AP134" s="398"/>
      <c r="AQ134" s="398"/>
      <c r="AR134" s="398"/>
      <c r="AS134" s="398"/>
      <c r="AT134" s="398"/>
      <c r="AV134" s="37">
        <f t="shared" si="61"/>
        <v>0</v>
      </c>
      <c r="AW134" s="37">
        <f t="shared" si="62"/>
        <v>0</v>
      </c>
      <c r="AX134" s="37">
        <f t="shared" si="63"/>
        <v>0</v>
      </c>
      <c r="AY134" s="37">
        <f t="shared" si="64"/>
        <v>0</v>
      </c>
      <c r="AZ134" s="37">
        <f t="shared" si="65"/>
        <v>0</v>
      </c>
      <c r="BA134" s="37">
        <f t="shared" si="66"/>
        <v>0</v>
      </c>
      <c r="BB134" s="37">
        <f t="shared" si="67"/>
        <v>0</v>
      </c>
      <c r="BC134" s="38">
        <f t="shared" si="68"/>
        <v>0</v>
      </c>
      <c r="BD134" s="37">
        <f t="shared" si="69"/>
        <v>0</v>
      </c>
      <c r="BE134" s="54">
        <f t="shared" si="70"/>
        <v>0</v>
      </c>
    </row>
    <row r="135" spans="1:57" x14ac:dyDescent="0.25">
      <c r="A135" s="401">
        <v>132</v>
      </c>
      <c r="B135" s="285" t="str">
        <f>METAS!B131</f>
        <v>PORCENTAJE DE ATENCION DE PERSONAS MORDIDAS</v>
      </c>
      <c r="C135" s="286" t="str">
        <f>METAS!D131</f>
        <v>ZOONOSIS</v>
      </c>
      <c r="D135" s="442"/>
      <c r="E135" s="442"/>
      <c r="F135" s="442"/>
      <c r="G135" s="442"/>
      <c r="H135" s="442"/>
      <c r="I135" s="442"/>
      <c r="J135" s="442"/>
      <c r="K135" s="442"/>
      <c r="L135" s="442"/>
      <c r="M135" s="442"/>
      <c r="N135" s="442"/>
      <c r="O135" s="442"/>
      <c r="P135" s="442"/>
      <c r="Q135" s="442"/>
      <c r="R135" s="442"/>
      <c r="S135" s="442"/>
      <c r="T135" s="442"/>
      <c r="U135" s="442"/>
      <c r="V135" s="442"/>
      <c r="W135" s="442"/>
      <c r="X135" s="442"/>
      <c r="Y135" s="442"/>
      <c r="Z135" s="442"/>
      <c r="AA135" s="442"/>
      <c r="AB135" s="442"/>
      <c r="AC135" s="442"/>
      <c r="AD135" s="442"/>
      <c r="AE135" s="442"/>
      <c r="AF135" s="442"/>
      <c r="AG135" s="442"/>
      <c r="AH135" s="442"/>
      <c r="AI135" s="442"/>
      <c r="AJ135" s="442"/>
      <c r="AK135" s="442"/>
      <c r="AL135" s="442"/>
      <c r="AM135" s="442"/>
      <c r="AN135" s="442"/>
      <c r="AO135" s="442"/>
      <c r="AP135" s="442"/>
      <c r="AQ135" s="442"/>
      <c r="AR135" s="442"/>
      <c r="AS135" s="442"/>
      <c r="AT135" s="442"/>
      <c r="AV135" s="37">
        <f t="shared" si="61"/>
        <v>0</v>
      </c>
      <c r="AW135" s="37">
        <f t="shared" si="62"/>
        <v>0</v>
      </c>
      <c r="AX135" s="37">
        <f t="shared" si="63"/>
        <v>0</v>
      </c>
      <c r="AY135" s="37">
        <f t="shared" si="64"/>
        <v>0</v>
      </c>
      <c r="AZ135" s="37">
        <f t="shared" si="65"/>
        <v>0</v>
      </c>
      <c r="BA135" s="37">
        <f t="shared" si="66"/>
        <v>0</v>
      </c>
      <c r="BB135" s="37">
        <f t="shared" si="67"/>
        <v>0</v>
      </c>
      <c r="BC135" s="38">
        <f t="shared" si="68"/>
        <v>0</v>
      </c>
      <c r="BD135" s="37">
        <f t="shared" si="69"/>
        <v>0</v>
      </c>
      <c r="BE135" s="54">
        <f t="shared" si="70"/>
        <v>0</v>
      </c>
    </row>
    <row r="136" spans="1:57" x14ac:dyDescent="0.25">
      <c r="A136" s="401">
        <v>133</v>
      </c>
      <c r="B136" s="285" t="str">
        <f>METAS!B132</f>
        <v>PORCENTAJE DE PERSONAS MORDIDAS CONTROLADAS</v>
      </c>
      <c r="C136" s="286" t="str">
        <f>METAS!D132</f>
        <v>ZOONOSIS</v>
      </c>
      <c r="D136" s="442"/>
      <c r="E136" s="442"/>
      <c r="F136" s="442"/>
      <c r="G136" s="442"/>
      <c r="H136" s="442"/>
      <c r="I136" s="442"/>
      <c r="J136" s="442"/>
      <c r="K136" s="442"/>
      <c r="L136" s="442"/>
      <c r="M136" s="442"/>
      <c r="N136" s="442"/>
      <c r="O136" s="442"/>
      <c r="P136" s="442"/>
      <c r="Q136" s="442"/>
      <c r="R136" s="442"/>
      <c r="S136" s="442"/>
      <c r="T136" s="442"/>
      <c r="U136" s="442"/>
      <c r="V136" s="442"/>
      <c r="W136" s="442"/>
      <c r="X136" s="442"/>
      <c r="Y136" s="442"/>
      <c r="Z136" s="442"/>
      <c r="AA136" s="442"/>
      <c r="AB136" s="442"/>
      <c r="AC136" s="442"/>
      <c r="AD136" s="442"/>
      <c r="AE136" s="442"/>
      <c r="AF136" s="442"/>
      <c r="AG136" s="442"/>
      <c r="AH136" s="442"/>
      <c r="AI136" s="442"/>
      <c r="AJ136" s="442"/>
      <c r="AK136" s="442"/>
      <c r="AL136" s="442"/>
      <c r="AM136" s="442"/>
      <c r="AN136" s="442"/>
      <c r="AO136" s="442"/>
      <c r="AP136" s="442"/>
      <c r="AQ136" s="442"/>
      <c r="AR136" s="442"/>
      <c r="AS136" s="442"/>
      <c r="AT136" s="442"/>
      <c r="AV136" s="37">
        <f t="shared" si="61"/>
        <v>0</v>
      </c>
      <c r="AW136" s="37">
        <f t="shared" si="62"/>
        <v>0</v>
      </c>
      <c r="AX136" s="37">
        <f t="shared" si="63"/>
        <v>0</v>
      </c>
      <c r="AY136" s="37">
        <f t="shared" si="64"/>
        <v>0</v>
      </c>
      <c r="AZ136" s="37">
        <f t="shared" si="65"/>
        <v>0</v>
      </c>
      <c r="BA136" s="37">
        <f t="shared" si="66"/>
        <v>0</v>
      </c>
      <c r="BB136" s="37">
        <f t="shared" si="67"/>
        <v>0</v>
      </c>
      <c r="BC136" s="38">
        <f t="shared" si="68"/>
        <v>0</v>
      </c>
      <c r="BD136" s="37">
        <f t="shared" si="69"/>
        <v>0</v>
      </c>
      <c r="BE136" s="54">
        <f t="shared" si="70"/>
        <v>0</v>
      </c>
    </row>
    <row r="137" spans="1:57" x14ac:dyDescent="0.25">
      <c r="A137" s="401">
        <v>134</v>
      </c>
      <c r="B137" s="285" t="str">
        <f>METAS!B133</f>
        <v xml:space="preserve">PORCENTAJE DE PERSONAS MORDIDAS QUE INICIAN TRATAMIENTO CON VACUNA ANTIRRABICA </v>
      </c>
      <c r="C137" s="286" t="str">
        <f>METAS!D133</f>
        <v>ZOONOSIS</v>
      </c>
      <c r="D137" s="442"/>
      <c r="E137" s="442"/>
      <c r="F137" s="442"/>
      <c r="G137" s="442"/>
      <c r="H137" s="442"/>
      <c r="I137" s="442"/>
      <c r="J137" s="442"/>
      <c r="K137" s="442"/>
      <c r="L137" s="442"/>
      <c r="M137" s="442"/>
      <c r="N137" s="442"/>
      <c r="O137" s="442"/>
      <c r="P137" s="442"/>
      <c r="Q137" s="442"/>
      <c r="R137" s="442"/>
      <c r="S137" s="442"/>
      <c r="T137" s="442"/>
      <c r="U137" s="442"/>
      <c r="V137" s="442"/>
      <c r="W137" s="442"/>
      <c r="X137" s="442"/>
      <c r="Y137" s="442"/>
      <c r="Z137" s="442"/>
      <c r="AA137" s="442"/>
      <c r="AB137" s="442"/>
      <c r="AC137" s="442"/>
      <c r="AD137" s="442"/>
      <c r="AE137" s="442"/>
      <c r="AF137" s="442"/>
      <c r="AG137" s="442"/>
      <c r="AH137" s="442"/>
      <c r="AI137" s="442"/>
      <c r="AJ137" s="442"/>
      <c r="AK137" s="442"/>
      <c r="AL137" s="442"/>
      <c r="AM137" s="442"/>
      <c r="AN137" s="442"/>
      <c r="AO137" s="442"/>
      <c r="AP137" s="442"/>
      <c r="AQ137" s="442"/>
      <c r="AR137" s="442"/>
      <c r="AS137" s="442"/>
      <c r="AT137" s="442"/>
      <c r="AV137" s="37">
        <f t="shared" si="61"/>
        <v>0</v>
      </c>
      <c r="AW137" s="37">
        <f t="shared" si="62"/>
        <v>0</v>
      </c>
      <c r="AX137" s="37">
        <f t="shared" si="63"/>
        <v>0</v>
      </c>
      <c r="AY137" s="37">
        <f t="shared" si="64"/>
        <v>0</v>
      </c>
      <c r="AZ137" s="37">
        <f t="shared" si="65"/>
        <v>0</v>
      </c>
      <c r="BA137" s="37">
        <f t="shared" si="66"/>
        <v>0</v>
      </c>
      <c r="BB137" s="37">
        <f t="shared" si="67"/>
        <v>0</v>
      </c>
      <c r="BC137" s="38">
        <f t="shared" si="68"/>
        <v>0</v>
      </c>
      <c r="BD137" s="37">
        <f t="shared" si="69"/>
        <v>0</v>
      </c>
      <c r="BE137" s="54">
        <f t="shared" si="70"/>
        <v>0</v>
      </c>
    </row>
    <row r="138" spans="1:57" x14ac:dyDescent="0.25">
      <c r="A138" s="401">
        <v>135</v>
      </c>
      <c r="B138" s="285" t="str">
        <f>METAS!B134</f>
        <v>PORCENTAJE DE MUESTRAS CANINAS REMITIDAS AL LABORATORIO</v>
      </c>
      <c r="C138" s="286" t="str">
        <f>METAS!D134</f>
        <v>ZOONOSIS</v>
      </c>
      <c r="D138" s="442"/>
      <c r="E138" s="442"/>
      <c r="F138" s="442"/>
      <c r="G138" s="442"/>
      <c r="H138" s="442"/>
      <c r="I138" s="442"/>
      <c r="J138" s="442"/>
      <c r="K138" s="442"/>
      <c r="L138" s="442"/>
      <c r="M138" s="442"/>
      <c r="N138" s="442"/>
      <c r="O138" s="442"/>
      <c r="P138" s="442"/>
      <c r="Q138" s="442"/>
      <c r="R138" s="442"/>
      <c r="S138" s="442"/>
      <c r="T138" s="442"/>
      <c r="U138" s="442"/>
      <c r="V138" s="442"/>
      <c r="W138" s="442"/>
      <c r="X138" s="442"/>
      <c r="Y138" s="442"/>
      <c r="Z138" s="442"/>
      <c r="AA138" s="442"/>
      <c r="AB138" s="442"/>
      <c r="AC138" s="442"/>
      <c r="AD138" s="442"/>
      <c r="AE138" s="442"/>
      <c r="AF138" s="442"/>
      <c r="AG138" s="442"/>
      <c r="AH138" s="442"/>
      <c r="AI138" s="442"/>
      <c r="AJ138" s="442"/>
      <c r="AK138" s="442"/>
      <c r="AL138" s="442"/>
      <c r="AM138" s="442"/>
      <c r="AN138" s="442"/>
      <c r="AO138" s="442"/>
      <c r="AP138" s="442"/>
      <c r="AQ138" s="442"/>
      <c r="AR138" s="442"/>
      <c r="AS138" s="442"/>
      <c r="AT138" s="442"/>
      <c r="AV138" s="37">
        <f t="shared" si="61"/>
        <v>0</v>
      </c>
      <c r="AW138" s="37">
        <f t="shared" si="62"/>
        <v>0</v>
      </c>
      <c r="AX138" s="37">
        <f t="shared" si="63"/>
        <v>0</v>
      </c>
      <c r="AY138" s="37">
        <f t="shared" si="64"/>
        <v>0</v>
      </c>
      <c r="AZ138" s="37">
        <f t="shared" si="65"/>
        <v>0</v>
      </c>
      <c r="BA138" s="37">
        <f t="shared" si="66"/>
        <v>0</v>
      </c>
      <c r="BB138" s="37">
        <f t="shared" si="67"/>
        <v>0</v>
      </c>
      <c r="BC138" s="38">
        <f t="shared" si="68"/>
        <v>0</v>
      </c>
      <c r="BD138" s="37">
        <f t="shared" si="69"/>
        <v>0</v>
      </c>
      <c r="BE138" s="54">
        <f t="shared" si="70"/>
        <v>0</v>
      </c>
    </row>
    <row r="139" spans="1:57" x14ac:dyDescent="0.25">
      <c r="A139" s="401">
        <v>136</v>
      </c>
      <c r="B139" s="285" t="str">
        <f>METAS!B135</f>
        <v>PORCENTAJE DE CANES VACUNADOS</v>
      </c>
      <c r="C139" s="286" t="str">
        <f>METAS!D135</f>
        <v>ZOONOSIS</v>
      </c>
      <c r="D139" s="442"/>
      <c r="E139" s="442"/>
      <c r="F139" s="442"/>
      <c r="G139" s="442"/>
      <c r="H139" s="442"/>
      <c r="I139" s="442"/>
      <c r="J139" s="442"/>
      <c r="K139" s="442"/>
      <c r="L139" s="442"/>
      <c r="M139" s="442"/>
      <c r="N139" s="442"/>
      <c r="O139" s="442"/>
      <c r="P139" s="442"/>
      <c r="Q139" s="442"/>
      <c r="R139" s="442"/>
      <c r="S139" s="442"/>
      <c r="T139" s="442"/>
      <c r="U139" s="442"/>
      <c r="V139" s="442"/>
      <c r="W139" s="442"/>
      <c r="X139" s="442"/>
      <c r="Y139" s="442"/>
      <c r="Z139" s="442"/>
      <c r="AA139" s="442"/>
      <c r="AB139" s="442"/>
      <c r="AC139" s="442"/>
      <c r="AD139" s="442"/>
      <c r="AE139" s="442"/>
      <c r="AF139" s="442"/>
      <c r="AG139" s="442"/>
      <c r="AH139" s="442"/>
      <c r="AI139" s="442"/>
      <c r="AJ139" s="442"/>
      <c r="AK139" s="442"/>
      <c r="AL139" s="442"/>
      <c r="AM139" s="442"/>
      <c r="AN139" s="442"/>
      <c r="AO139" s="442"/>
      <c r="AP139" s="442"/>
      <c r="AQ139" s="442"/>
      <c r="AR139" s="442"/>
      <c r="AS139" s="442"/>
      <c r="AT139" s="442"/>
      <c r="AV139" s="37">
        <f t="shared" si="61"/>
        <v>0</v>
      </c>
      <c r="AW139" s="37">
        <f t="shared" si="62"/>
        <v>0</v>
      </c>
      <c r="AX139" s="37">
        <f t="shared" si="63"/>
        <v>0</v>
      </c>
      <c r="AY139" s="37">
        <f t="shared" si="64"/>
        <v>0</v>
      </c>
      <c r="AZ139" s="37">
        <f t="shared" si="65"/>
        <v>0</v>
      </c>
      <c r="BA139" s="37">
        <f t="shared" si="66"/>
        <v>0</v>
      </c>
      <c r="BB139" s="37">
        <f t="shared" si="67"/>
        <v>0</v>
      </c>
      <c r="BC139" s="38">
        <f t="shared" si="68"/>
        <v>0</v>
      </c>
      <c r="BD139" s="37">
        <f t="shared" si="69"/>
        <v>0</v>
      </c>
      <c r="BE139" s="54">
        <f t="shared" si="70"/>
        <v>0</v>
      </c>
    </row>
    <row r="140" spans="1:57" x14ac:dyDescent="0.25">
      <c r="A140" s="401">
        <v>137</v>
      </c>
      <c r="B140" s="285" t="str">
        <f>METAS!B136</f>
        <v>PORCENTAJE DE MUESTRAS POSITIVAS DE MURCIELAGOS HEMATOFAGOS</v>
      </c>
      <c r="C140" s="286" t="str">
        <f>METAS!D136</f>
        <v>ZOONOSIS</v>
      </c>
      <c r="D140" s="442"/>
      <c r="E140" s="442"/>
      <c r="F140" s="442"/>
      <c r="G140" s="442"/>
      <c r="H140" s="442"/>
      <c r="I140" s="442"/>
      <c r="J140" s="442"/>
      <c r="K140" s="442"/>
      <c r="L140" s="442"/>
      <c r="M140" s="442"/>
      <c r="N140" s="442"/>
      <c r="O140" s="442"/>
      <c r="P140" s="442"/>
      <c r="Q140" s="442"/>
      <c r="R140" s="442"/>
      <c r="S140" s="442"/>
      <c r="T140" s="442"/>
      <c r="U140" s="442"/>
      <c r="V140" s="442"/>
      <c r="W140" s="442"/>
      <c r="X140" s="442"/>
      <c r="Y140" s="442"/>
      <c r="Z140" s="442"/>
      <c r="AA140" s="442"/>
      <c r="AB140" s="442"/>
      <c r="AC140" s="442"/>
      <c r="AD140" s="442"/>
      <c r="AE140" s="442"/>
      <c r="AF140" s="442"/>
      <c r="AG140" s="442"/>
      <c r="AH140" s="442"/>
      <c r="AI140" s="442"/>
      <c r="AJ140" s="442"/>
      <c r="AK140" s="442"/>
      <c r="AL140" s="442"/>
      <c r="AM140" s="442"/>
      <c r="AN140" s="442"/>
      <c r="AO140" s="442"/>
      <c r="AP140" s="442"/>
      <c r="AQ140" s="442"/>
      <c r="AR140" s="442"/>
      <c r="AS140" s="442"/>
      <c r="AT140" s="442"/>
      <c r="AV140" s="37">
        <f t="shared" si="61"/>
        <v>0</v>
      </c>
      <c r="AW140" s="37">
        <f t="shared" si="62"/>
        <v>0</v>
      </c>
      <c r="AX140" s="37">
        <f t="shared" si="63"/>
        <v>0</v>
      </c>
      <c r="AY140" s="37">
        <f t="shared" si="64"/>
        <v>0</v>
      </c>
      <c r="AZ140" s="37">
        <f t="shared" si="65"/>
        <v>0</v>
      </c>
      <c r="BA140" s="37">
        <f t="shared" si="66"/>
        <v>0</v>
      </c>
      <c r="BB140" s="37">
        <f t="shared" si="67"/>
        <v>0</v>
      </c>
      <c r="BC140" s="38">
        <f t="shared" si="68"/>
        <v>0</v>
      </c>
      <c r="BD140" s="37">
        <f t="shared" si="69"/>
        <v>0</v>
      </c>
      <c r="BE140" s="54">
        <f t="shared" si="70"/>
        <v>0</v>
      </c>
    </row>
    <row r="141" spans="1:57" x14ac:dyDescent="0.25">
      <c r="A141" s="401">
        <v>138</v>
      </c>
      <c r="B141" s="285" t="str">
        <f>METAS!B137</f>
        <v>PORCENTAJE DE ANIMAL MORDEDOR CONTROLADO</v>
      </c>
      <c r="C141" s="286" t="str">
        <f>METAS!D137</f>
        <v>ZOONOSIS</v>
      </c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  <c r="Q141" s="442"/>
      <c r="R141" s="442"/>
      <c r="S141" s="442"/>
      <c r="T141" s="442"/>
      <c r="U141" s="442"/>
      <c r="V141" s="442"/>
      <c r="W141" s="442"/>
      <c r="X141" s="442"/>
      <c r="Y141" s="442"/>
      <c r="Z141" s="442"/>
      <c r="AA141" s="442"/>
      <c r="AB141" s="442"/>
      <c r="AC141" s="442"/>
      <c r="AD141" s="442"/>
      <c r="AE141" s="442"/>
      <c r="AF141" s="442"/>
      <c r="AG141" s="442"/>
      <c r="AH141" s="442"/>
      <c r="AI141" s="442"/>
      <c r="AJ141" s="442"/>
      <c r="AK141" s="442"/>
      <c r="AL141" s="442"/>
      <c r="AM141" s="442"/>
      <c r="AN141" s="442"/>
      <c r="AO141" s="442"/>
      <c r="AP141" s="442"/>
      <c r="AQ141" s="442"/>
      <c r="AR141" s="442"/>
      <c r="AS141" s="442"/>
      <c r="AT141" s="442"/>
      <c r="AV141" s="37">
        <f t="shared" si="61"/>
        <v>0</v>
      </c>
      <c r="AW141" s="37">
        <f t="shared" si="62"/>
        <v>0</v>
      </c>
      <c r="AX141" s="37">
        <f t="shared" si="63"/>
        <v>0</v>
      </c>
      <c r="AY141" s="37">
        <f t="shared" si="64"/>
        <v>0</v>
      </c>
      <c r="AZ141" s="37">
        <f t="shared" si="65"/>
        <v>0</v>
      </c>
      <c r="BA141" s="37">
        <f t="shared" si="66"/>
        <v>0</v>
      </c>
      <c r="BB141" s="37">
        <f t="shared" si="67"/>
        <v>0</v>
      </c>
      <c r="BC141" s="38">
        <f t="shared" si="68"/>
        <v>0</v>
      </c>
      <c r="BD141" s="37">
        <f t="shared" si="69"/>
        <v>0</v>
      </c>
      <c r="BE141" s="54">
        <f t="shared" si="70"/>
        <v>0</v>
      </c>
    </row>
    <row r="142" spans="1:57" x14ac:dyDescent="0.25">
      <c r="A142" s="401">
        <v>139</v>
      </c>
      <c r="B142" s="285" t="str">
        <f>METAS!B138</f>
        <v>PORCENTAJE DE CASOS DE RABIA CANINA</v>
      </c>
      <c r="C142" s="286" t="str">
        <f>METAS!D138</f>
        <v>ZOONOSIS</v>
      </c>
      <c r="D142" s="442"/>
      <c r="E142" s="442"/>
      <c r="F142" s="442"/>
      <c r="G142" s="442"/>
      <c r="H142" s="442"/>
      <c r="I142" s="442"/>
      <c r="J142" s="442"/>
      <c r="K142" s="442"/>
      <c r="L142" s="442"/>
      <c r="M142" s="442"/>
      <c r="N142" s="442"/>
      <c r="O142" s="442"/>
      <c r="P142" s="442"/>
      <c r="Q142" s="442"/>
      <c r="R142" s="442"/>
      <c r="S142" s="442"/>
      <c r="T142" s="442"/>
      <c r="U142" s="442"/>
      <c r="V142" s="442"/>
      <c r="W142" s="442"/>
      <c r="X142" s="442"/>
      <c r="Y142" s="442"/>
      <c r="Z142" s="442"/>
      <c r="AA142" s="442"/>
      <c r="AB142" s="442"/>
      <c r="AC142" s="442"/>
      <c r="AD142" s="442"/>
      <c r="AE142" s="442"/>
      <c r="AF142" s="442"/>
      <c r="AG142" s="442"/>
      <c r="AH142" s="442"/>
      <c r="AI142" s="442"/>
      <c r="AJ142" s="442"/>
      <c r="AK142" s="442"/>
      <c r="AL142" s="442"/>
      <c r="AM142" s="442"/>
      <c r="AN142" s="442"/>
      <c r="AO142" s="442"/>
      <c r="AP142" s="442"/>
      <c r="AQ142" s="442"/>
      <c r="AR142" s="442"/>
      <c r="AS142" s="442"/>
      <c r="AT142" s="442"/>
      <c r="AV142" s="37">
        <f t="shared" si="61"/>
        <v>0</v>
      </c>
      <c r="AW142" s="37">
        <f t="shared" si="62"/>
        <v>0</v>
      </c>
      <c r="AX142" s="37">
        <f t="shared" si="63"/>
        <v>0</v>
      </c>
      <c r="AY142" s="37">
        <f t="shared" si="64"/>
        <v>0</v>
      </c>
      <c r="AZ142" s="37">
        <f t="shared" si="65"/>
        <v>0</v>
      </c>
      <c r="BA142" s="37">
        <f t="shared" si="66"/>
        <v>0</v>
      </c>
      <c r="BB142" s="37">
        <f t="shared" si="67"/>
        <v>0</v>
      </c>
      <c r="BC142" s="38">
        <f t="shared" si="68"/>
        <v>0</v>
      </c>
      <c r="BD142" s="37">
        <f t="shared" si="69"/>
        <v>0</v>
      </c>
      <c r="BE142" s="54">
        <f t="shared" si="70"/>
        <v>0</v>
      </c>
    </row>
  </sheetData>
  <sheetProtection selectLockedCells="1"/>
  <conditionalFormatting sqref="A3:AT3">
    <cfRule type="expression" dxfId="7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R142"/>
  <sheetViews>
    <sheetView showGridLines="0" zoomScale="80" zoomScaleNormal="80" workbookViewId="0">
      <pane xSplit="3" ySplit="3" topLeftCell="D4" activePane="bottomRight" state="frozen"/>
      <selection activeCell="E15" sqref="E15"/>
      <selection pane="topRight" activeCell="E15" sqref="E15"/>
      <selection pane="bottomLeft" activeCell="E15" sqref="E15"/>
      <selection pane="bottomRight" activeCell="E15" sqref="E15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1.28515625" style="100" customWidth="1"/>
    <col min="4" max="4" width="15.28515625" bestFit="1" customWidth="1"/>
    <col min="5" max="6" width="15.28515625" customWidth="1"/>
    <col min="7" max="7" width="15.140625" customWidth="1"/>
    <col min="8" max="8" width="10.85546875" customWidth="1"/>
    <col min="9" max="9" width="13.140625" customWidth="1"/>
    <col min="10" max="10" width="15.140625" customWidth="1"/>
    <col min="11" max="11" width="12.42578125" customWidth="1"/>
    <col min="12" max="12" width="11.42578125" bestFit="1" customWidth="1"/>
    <col min="13" max="13" width="11.7109375" customWidth="1"/>
    <col min="14" max="16" width="12.85546875" customWidth="1"/>
    <col min="17" max="21" width="10.7109375" customWidth="1"/>
    <col min="22" max="22" width="12.5703125" customWidth="1"/>
    <col min="23" max="32" width="10.7109375" customWidth="1"/>
    <col min="33" max="33" width="12.7109375" customWidth="1"/>
    <col min="34" max="35" width="10.7109375" customWidth="1"/>
    <col min="36" max="36" width="12.85546875" customWidth="1"/>
    <col min="37" max="37" width="10.7109375" customWidth="1"/>
    <col min="38" max="38" width="12.28515625" customWidth="1"/>
    <col min="39" max="40" width="10.7109375" customWidth="1"/>
    <col min="41" max="41" width="13" customWidth="1"/>
    <col min="42" max="42" width="12.140625" customWidth="1"/>
    <col min="43" max="43" width="10.7109375" customWidth="1"/>
    <col min="44" max="44" width="14.28515625" customWidth="1"/>
    <col min="45" max="45" width="13.42578125" customWidth="1"/>
    <col min="46" max="46" width="12.7109375" customWidth="1"/>
    <col min="47" max="47" width="3.42578125" customWidth="1"/>
    <col min="48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H1" s="28"/>
      <c r="I1" s="28"/>
      <c r="L1" s="29"/>
      <c r="M1" s="1"/>
      <c r="N1" s="1"/>
      <c r="O1" s="1"/>
      <c r="P1" s="1"/>
    </row>
    <row r="2" spans="1:70" ht="24" thickBot="1" x14ac:dyDescent="0.4">
      <c r="B2" s="32" t="str">
        <f>"INDICADORES   " &amp; Config!B15&amp;"   "&amp;Config!E12</f>
        <v>INDICADORES   RED   2024</v>
      </c>
      <c r="C2" s="101"/>
      <c r="H2" s="28"/>
      <c r="I2" s="28"/>
      <c r="L2" s="29"/>
      <c r="M2" s="1"/>
      <c r="N2" s="1"/>
      <c r="O2" s="52">
        <v>27097</v>
      </c>
      <c r="P2" s="5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403" t="s">
        <v>58</v>
      </c>
      <c r="C3" s="42" t="s">
        <v>0</v>
      </c>
      <c r="D3" s="41" t="s">
        <v>92</v>
      </c>
      <c r="E3" s="41" t="s">
        <v>90</v>
      </c>
      <c r="F3" s="41" t="s">
        <v>736</v>
      </c>
      <c r="G3" s="41" t="s">
        <v>93</v>
      </c>
      <c r="H3" s="41" t="s">
        <v>94</v>
      </c>
      <c r="I3" s="41" t="s">
        <v>95</v>
      </c>
      <c r="J3" s="41" t="s">
        <v>96</v>
      </c>
      <c r="K3" s="41" t="s">
        <v>97</v>
      </c>
      <c r="L3" s="41" t="s">
        <v>98</v>
      </c>
      <c r="M3" s="41" t="s">
        <v>99</v>
      </c>
      <c r="N3" s="41" t="s">
        <v>100</v>
      </c>
      <c r="O3" s="41" t="s">
        <v>101</v>
      </c>
      <c r="P3" s="41" t="s">
        <v>91</v>
      </c>
      <c r="Q3" s="41" t="s">
        <v>67</v>
      </c>
      <c r="R3" s="41" t="s">
        <v>102</v>
      </c>
      <c r="S3" s="41" t="s">
        <v>103</v>
      </c>
      <c r="T3" s="41" t="s">
        <v>62</v>
      </c>
      <c r="U3" s="41" t="s">
        <v>104</v>
      </c>
      <c r="V3" s="41" t="s">
        <v>105</v>
      </c>
      <c r="W3" s="41" t="s">
        <v>106</v>
      </c>
      <c r="X3" s="41" t="s">
        <v>64</v>
      </c>
      <c r="Y3" s="41" t="s">
        <v>63</v>
      </c>
      <c r="Z3" s="41" t="s">
        <v>107</v>
      </c>
      <c r="AA3" s="41" t="s">
        <v>108</v>
      </c>
      <c r="AB3" s="41" t="s">
        <v>109</v>
      </c>
      <c r="AC3" s="41" t="s">
        <v>110</v>
      </c>
      <c r="AD3" s="41" t="s">
        <v>61</v>
      </c>
      <c r="AE3" s="41" t="s">
        <v>111</v>
      </c>
      <c r="AF3" s="41" t="s">
        <v>112</v>
      </c>
      <c r="AG3" s="41" t="s">
        <v>113</v>
      </c>
      <c r="AH3" s="41" t="s">
        <v>114</v>
      </c>
      <c r="AI3" s="41" t="s">
        <v>770</v>
      </c>
      <c r="AJ3" s="41" t="s">
        <v>65</v>
      </c>
      <c r="AK3" s="41" t="s">
        <v>115</v>
      </c>
      <c r="AL3" s="41" t="s">
        <v>116</v>
      </c>
      <c r="AM3" s="41" t="s">
        <v>60</v>
      </c>
      <c r="AN3" s="41" t="s">
        <v>117</v>
      </c>
      <c r="AO3" s="41" t="s">
        <v>118</v>
      </c>
      <c r="AP3" s="41" t="s">
        <v>119</v>
      </c>
      <c r="AQ3" s="41" t="s">
        <v>71</v>
      </c>
      <c r="AR3" s="41" t="s">
        <v>120</v>
      </c>
      <c r="AS3" s="41" t="s">
        <v>121</v>
      </c>
      <c r="AT3" s="41" t="s">
        <v>122</v>
      </c>
      <c r="AU3"/>
      <c r="AV3" s="39" t="str">
        <f>Config!D16</f>
        <v>HOSPITAL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401">
        <v>1</v>
      </c>
      <c r="B4" s="427" t="s">
        <v>501</v>
      </c>
      <c r="C4" s="428" t="s">
        <v>146</v>
      </c>
      <c r="D4" s="429"/>
      <c r="E4" s="429"/>
      <c r="F4" s="429"/>
      <c r="G4" s="429"/>
      <c r="H4" s="429"/>
      <c r="I4" s="429"/>
      <c r="J4" s="429"/>
      <c r="K4" s="429"/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429"/>
      <c r="W4" s="429"/>
      <c r="X4" s="429"/>
      <c r="Y4" s="429"/>
      <c r="Z4" s="429"/>
      <c r="AA4" s="429"/>
      <c r="AB4" s="429"/>
      <c r="AC4" s="429"/>
      <c r="AD4" s="429"/>
      <c r="AE4" s="429"/>
      <c r="AF4" s="429"/>
      <c r="AG4" s="429"/>
      <c r="AH4" s="429"/>
      <c r="AI4" s="429"/>
      <c r="AJ4" s="429"/>
      <c r="AK4" s="429"/>
      <c r="AL4" s="429"/>
      <c r="AM4" s="429"/>
      <c r="AN4" s="429"/>
      <c r="AO4" s="429"/>
      <c r="AP4" s="429"/>
      <c r="AQ4" s="429"/>
      <c r="AR4" s="429"/>
      <c r="AS4" s="429"/>
      <c r="AT4" s="429"/>
      <c r="AV4" s="37">
        <f>SUM(D4)</f>
        <v>0</v>
      </c>
      <c r="AW4" s="37">
        <f>+SUM(G4:P4)</f>
        <v>0</v>
      </c>
      <c r="AX4" s="37">
        <f>+SUM(Q4:S4)</f>
        <v>0</v>
      </c>
      <c r="AY4" s="37">
        <f t="shared" ref="AY4:AY28" si="0">+SUM(T4:W4)</f>
        <v>0</v>
      </c>
      <c r="AZ4" s="37">
        <f t="shared" ref="AZ4:AZ28" si="1">+SUM(X4:AC4)</f>
        <v>0</v>
      </c>
      <c r="BA4" s="37">
        <f t="shared" ref="BA4:BA28" si="2">+SUM(AD4:AH4)</f>
        <v>0</v>
      </c>
      <c r="BB4" s="37">
        <f t="shared" ref="BB4:BB28" si="3">+SUM(AJ4:AL4)</f>
        <v>0</v>
      </c>
      <c r="BC4" s="38">
        <f t="shared" ref="BC4:BC28" si="4">+SUM(AM4:AP4)</f>
        <v>0</v>
      </c>
      <c r="BD4" s="37">
        <f t="shared" ref="BD4:BD28" si="5">+SUM(AQ4:AT4)</f>
        <v>0</v>
      </c>
      <c r="BE4" s="54">
        <f>SUM(AV4:BD4)</f>
        <v>0</v>
      </c>
    </row>
    <row r="5" spans="1:70" x14ac:dyDescent="0.25">
      <c r="A5" s="401">
        <v>2</v>
      </c>
      <c r="B5" s="427" t="s">
        <v>502</v>
      </c>
      <c r="C5" s="428" t="s">
        <v>146</v>
      </c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29"/>
      <c r="Q5" s="429"/>
      <c r="R5" s="429"/>
      <c r="S5" s="429"/>
      <c r="T5" s="429"/>
      <c r="U5" s="429"/>
      <c r="V5" s="429"/>
      <c r="W5" s="429"/>
      <c r="X5" s="429"/>
      <c r="Y5" s="429"/>
      <c r="Z5" s="429"/>
      <c r="AA5" s="429"/>
      <c r="AB5" s="429"/>
      <c r="AC5" s="429"/>
      <c r="AD5" s="429"/>
      <c r="AE5" s="429"/>
      <c r="AF5" s="429"/>
      <c r="AG5" s="429"/>
      <c r="AH5" s="429"/>
      <c r="AI5" s="429"/>
      <c r="AJ5" s="429"/>
      <c r="AK5" s="429"/>
      <c r="AL5" s="429"/>
      <c r="AM5" s="429"/>
      <c r="AN5" s="429"/>
      <c r="AO5" s="429"/>
      <c r="AP5" s="429"/>
      <c r="AQ5" s="429"/>
      <c r="AR5" s="429"/>
      <c r="AS5" s="429"/>
      <c r="AT5" s="429"/>
      <c r="AV5" s="37">
        <f t="shared" ref="AV5:AV9" si="6">SUM(D5)</f>
        <v>0</v>
      </c>
      <c r="AW5" s="37">
        <f t="shared" ref="AW5:AW28" si="7">+SUM(G5:P5)</f>
        <v>0</v>
      </c>
      <c r="AX5" s="37">
        <f t="shared" ref="AX5:AX28" si="8">+SUM(Q5:S5)</f>
        <v>0</v>
      </c>
      <c r="AY5" s="37">
        <f t="shared" si="0"/>
        <v>0</v>
      </c>
      <c r="AZ5" s="37">
        <f t="shared" si="1"/>
        <v>0</v>
      </c>
      <c r="BA5" s="37">
        <f t="shared" si="2"/>
        <v>0</v>
      </c>
      <c r="BB5" s="37">
        <f t="shared" si="3"/>
        <v>0</v>
      </c>
      <c r="BC5" s="38">
        <f t="shared" si="4"/>
        <v>0</v>
      </c>
      <c r="BD5" s="37">
        <f t="shared" si="5"/>
        <v>0</v>
      </c>
      <c r="BE5" s="54">
        <f t="shared" ref="BE5:BE28" si="9">SUM(AV5:BD5)</f>
        <v>0</v>
      </c>
    </row>
    <row r="6" spans="1:70" ht="30" x14ac:dyDescent="0.25">
      <c r="A6" s="401">
        <v>3</v>
      </c>
      <c r="B6" s="427" t="s">
        <v>505</v>
      </c>
      <c r="C6" s="428" t="s">
        <v>146</v>
      </c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V6" s="37">
        <f t="shared" si="6"/>
        <v>0</v>
      </c>
      <c r="AW6" s="37">
        <f t="shared" si="7"/>
        <v>0</v>
      </c>
      <c r="AX6" s="37">
        <f t="shared" si="8"/>
        <v>0</v>
      </c>
      <c r="AY6" s="37">
        <f t="shared" si="0"/>
        <v>0</v>
      </c>
      <c r="AZ6" s="37">
        <f t="shared" si="1"/>
        <v>0</v>
      </c>
      <c r="BA6" s="37">
        <f t="shared" si="2"/>
        <v>0</v>
      </c>
      <c r="BB6" s="37">
        <f t="shared" si="3"/>
        <v>0</v>
      </c>
      <c r="BC6" s="38">
        <f t="shared" si="4"/>
        <v>0</v>
      </c>
      <c r="BD6" s="37">
        <f t="shared" si="5"/>
        <v>0</v>
      </c>
      <c r="BE6" s="54">
        <f t="shared" si="9"/>
        <v>0</v>
      </c>
    </row>
    <row r="7" spans="1:70" x14ac:dyDescent="0.25">
      <c r="A7" s="401">
        <v>4</v>
      </c>
      <c r="B7" s="427" t="s">
        <v>507</v>
      </c>
      <c r="C7" s="428" t="s">
        <v>146</v>
      </c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429"/>
      <c r="AI7" s="429"/>
      <c r="AJ7" s="429"/>
      <c r="AK7" s="429"/>
      <c r="AL7" s="429"/>
      <c r="AM7" s="429"/>
      <c r="AN7" s="429"/>
      <c r="AO7" s="429"/>
      <c r="AP7" s="429"/>
      <c r="AQ7" s="429"/>
      <c r="AR7" s="429"/>
      <c r="AS7" s="429"/>
      <c r="AT7" s="429"/>
      <c r="AV7" s="37">
        <f t="shared" si="6"/>
        <v>0</v>
      </c>
      <c r="AW7" s="37">
        <f t="shared" si="7"/>
        <v>0</v>
      </c>
      <c r="AX7" s="37">
        <f t="shared" si="8"/>
        <v>0</v>
      </c>
      <c r="AY7" s="37">
        <f t="shared" si="0"/>
        <v>0</v>
      </c>
      <c r="AZ7" s="37">
        <f t="shared" si="1"/>
        <v>0</v>
      </c>
      <c r="BA7" s="37">
        <f t="shared" si="2"/>
        <v>0</v>
      </c>
      <c r="BB7" s="37">
        <f t="shared" si="3"/>
        <v>0</v>
      </c>
      <c r="BC7" s="38">
        <f t="shared" si="4"/>
        <v>0</v>
      </c>
      <c r="BD7" s="37">
        <f t="shared" si="5"/>
        <v>0</v>
      </c>
      <c r="BE7" s="54">
        <f t="shared" si="9"/>
        <v>0</v>
      </c>
    </row>
    <row r="8" spans="1:70" x14ac:dyDescent="0.25">
      <c r="A8" s="401">
        <v>5</v>
      </c>
      <c r="B8" s="427" t="s">
        <v>776</v>
      </c>
      <c r="C8" s="428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429"/>
      <c r="AI8" s="429"/>
      <c r="AJ8" s="429"/>
      <c r="AK8" s="429"/>
      <c r="AL8" s="429"/>
      <c r="AM8" s="429"/>
      <c r="AN8" s="429"/>
      <c r="AO8" s="429"/>
      <c r="AP8" s="429"/>
      <c r="AQ8" s="429"/>
      <c r="AR8" s="429"/>
      <c r="AS8" s="429"/>
      <c r="AT8" s="429"/>
      <c r="AV8" s="37"/>
      <c r="AW8" s="37"/>
      <c r="AX8" s="37"/>
      <c r="AY8" s="37"/>
      <c r="AZ8" s="37"/>
      <c r="BA8" s="37"/>
      <c r="BB8" s="37"/>
      <c r="BC8" s="38"/>
      <c r="BD8" s="37"/>
      <c r="BE8" s="54"/>
    </row>
    <row r="9" spans="1:70" x14ac:dyDescent="0.25">
      <c r="A9" s="401">
        <v>6</v>
      </c>
      <c r="B9" s="427" t="s">
        <v>509</v>
      </c>
      <c r="C9" s="428" t="s">
        <v>506</v>
      </c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  <c r="AB9" s="429"/>
      <c r="AC9" s="429"/>
      <c r="AD9" s="429"/>
      <c r="AE9" s="429"/>
      <c r="AF9" s="429"/>
      <c r="AG9" s="429"/>
      <c r="AH9" s="429"/>
      <c r="AI9" s="429"/>
      <c r="AJ9" s="429"/>
      <c r="AK9" s="429"/>
      <c r="AL9" s="429"/>
      <c r="AM9" s="429"/>
      <c r="AN9" s="429"/>
      <c r="AO9" s="429"/>
      <c r="AP9" s="429"/>
      <c r="AQ9" s="429"/>
      <c r="AR9" s="429"/>
      <c r="AS9" s="429"/>
      <c r="AT9" s="429"/>
      <c r="AV9" s="37">
        <f t="shared" si="6"/>
        <v>0</v>
      </c>
      <c r="AW9" s="37">
        <f t="shared" si="7"/>
        <v>0</v>
      </c>
      <c r="AX9" s="37">
        <f t="shared" si="8"/>
        <v>0</v>
      </c>
      <c r="AY9" s="37">
        <f t="shared" si="0"/>
        <v>0</v>
      </c>
      <c r="AZ9" s="37">
        <f t="shared" si="1"/>
        <v>0</v>
      </c>
      <c r="BA9" s="37">
        <f t="shared" si="2"/>
        <v>0</v>
      </c>
      <c r="BB9" s="37">
        <f t="shared" si="3"/>
        <v>0</v>
      </c>
      <c r="BC9" s="38">
        <f t="shared" si="4"/>
        <v>0</v>
      </c>
      <c r="BD9" s="37">
        <f t="shared" si="5"/>
        <v>0</v>
      </c>
      <c r="BE9" s="54">
        <f t="shared" si="9"/>
        <v>0</v>
      </c>
    </row>
    <row r="10" spans="1:70" x14ac:dyDescent="0.25">
      <c r="A10" s="401">
        <v>7</v>
      </c>
      <c r="B10" s="427" t="s">
        <v>510</v>
      </c>
      <c r="C10" s="428" t="s">
        <v>506</v>
      </c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29"/>
      <c r="AM10" s="429"/>
      <c r="AN10" s="429"/>
      <c r="AO10" s="429"/>
      <c r="AP10" s="429"/>
      <c r="AQ10" s="429"/>
      <c r="AR10" s="429"/>
      <c r="AS10" s="429"/>
      <c r="AT10" s="429"/>
      <c r="AV10" s="37">
        <f t="shared" ref="AV10:AV28" si="10">SUM(D10)</f>
        <v>0</v>
      </c>
      <c r="AW10" s="37">
        <f t="shared" si="7"/>
        <v>0</v>
      </c>
      <c r="AX10" s="37">
        <f t="shared" si="8"/>
        <v>0</v>
      </c>
      <c r="AY10" s="37">
        <f t="shared" si="0"/>
        <v>0</v>
      </c>
      <c r="AZ10" s="37">
        <f t="shared" si="1"/>
        <v>0</v>
      </c>
      <c r="BA10" s="37">
        <f t="shared" si="2"/>
        <v>0</v>
      </c>
      <c r="BB10" s="37">
        <f t="shared" si="3"/>
        <v>0</v>
      </c>
      <c r="BC10" s="38">
        <f t="shared" si="4"/>
        <v>0</v>
      </c>
      <c r="BD10" s="37">
        <f t="shared" si="5"/>
        <v>0</v>
      </c>
      <c r="BE10" s="54">
        <f t="shared" si="9"/>
        <v>0</v>
      </c>
    </row>
    <row r="11" spans="1:70" x14ac:dyDescent="0.25">
      <c r="A11" s="401">
        <v>8</v>
      </c>
      <c r="B11" s="427" t="s">
        <v>525</v>
      </c>
      <c r="C11" s="428" t="s">
        <v>506</v>
      </c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429"/>
      <c r="AA11" s="429"/>
      <c r="AB11" s="429"/>
      <c r="AC11" s="429"/>
      <c r="AD11" s="429"/>
      <c r="AE11" s="429"/>
      <c r="AF11" s="429"/>
      <c r="AG11" s="429"/>
      <c r="AH11" s="429"/>
      <c r="AI11" s="429"/>
      <c r="AJ11" s="429"/>
      <c r="AK11" s="429"/>
      <c r="AL11" s="429"/>
      <c r="AM11" s="429"/>
      <c r="AN11" s="429"/>
      <c r="AO11" s="429"/>
      <c r="AP11" s="429"/>
      <c r="AQ11" s="429"/>
      <c r="AR11" s="429"/>
      <c r="AS11" s="429"/>
      <c r="AT11" s="429"/>
      <c r="AV11" s="37">
        <f t="shared" si="10"/>
        <v>0</v>
      </c>
      <c r="AW11" s="37">
        <f t="shared" si="7"/>
        <v>0</v>
      </c>
      <c r="AX11" s="37">
        <f t="shared" si="8"/>
        <v>0</v>
      </c>
      <c r="AY11" s="37">
        <f t="shared" si="0"/>
        <v>0</v>
      </c>
      <c r="AZ11" s="37">
        <f t="shared" si="1"/>
        <v>0</v>
      </c>
      <c r="BA11" s="37">
        <f t="shared" si="2"/>
        <v>0</v>
      </c>
      <c r="BB11" s="37">
        <f t="shared" si="3"/>
        <v>0</v>
      </c>
      <c r="BC11" s="38">
        <f t="shared" si="4"/>
        <v>0</v>
      </c>
      <c r="BD11" s="37">
        <f t="shared" si="5"/>
        <v>0</v>
      </c>
      <c r="BE11" s="54">
        <f t="shared" si="9"/>
        <v>0</v>
      </c>
    </row>
    <row r="12" spans="1:70" x14ac:dyDescent="0.25">
      <c r="A12" s="401">
        <v>9</v>
      </c>
      <c r="B12" s="427" t="s">
        <v>514</v>
      </c>
      <c r="C12" s="428" t="s">
        <v>506</v>
      </c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29"/>
      <c r="AM12" s="429"/>
      <c r="AN12" s="429"/>
      <c r="AO12" s="429"/>
      <c r="AP12" s="429"/>
      <c r="AQ12" s="429"/>
      <c r="AR12" s="429"/>
      <c r="AS12" s="429"/>
      <c r="AT12" s="429"/>
      <c r="AV12" s="37">
        <f t="shared" si="10"/>
        <v>0</v>
      </c>
      <c r="AW12" s="37">
        <f t="shared" si="7"/>
        <v>0</v>
      </c>
      <c r="AX12" s="37">
        <f t="shared" si="8"/>
        <v>0</v>
      </c>
      <c r="AY12" s="37">
        <f t="shared" si="0"/>
        <v>0</v>
      </c>
      <c r="AZ12" s="37">
        <f t="shared" si="1"/>
        <v>0</v>
      </c>
      <c r="BA12" s="37">
        <f t="shared" si="2"/>
        <v>0</v>
      </c>
      <c r="BB12" s="37">
        <f t="shared" si="3"/>
        <v>0</v>
      </c>
      <c r="BC12" s="38">
        <f t="shared" si="4"/>
        <v>0</v>
      </c>
      <c r="BD12" s="37">
        <f t="shared" si="5"/>
        <v>0</v>
      </c>
      <c r="BE12" s="54">
        <f t="shared" si="9"/>
        <v>0</v>
      </c>
    </row>
    <row r="13" spans="1:70" x14ac:dyDescent="0.25">
      <c r="A13" s="401">
        <v>10</v>
      </c>
      <c r="B13" s="427" t="s">
        <v>513</v>
      </c>
      <c r="C13" s="428" t="s">
        <v>506</v>
      </c>
      <c r="D13" s="429"/>
      <c r="E13" s="429"/>
      <c r="F13" s="429"/>
      <c r="G13" s="429"/>
      <c r="H13" s="429"/>
      <c r="I13" s="429"/>
      <c r="J13" s="429"/>
      <c r="K13" s="429"/>
      <c r="L13" s="429"/>
      <c r="M13" s="429"/>
      <c r="N13" s="429"/>
      <c r="O13" s="429"/>
      <c r="P13" s="429"/>
      <c r="Q13" s="429"/>
      <c r="R13" s="429"/>
      <c r="S13" s="429"/>
      <c r="T13" s="429"/>
      <c r="U13" s="429"/>
      <c r="V13" s="429"/>
      <c r="W13" s="429"/>
      <c r="X13" s="429"/>
      <c r="Y13" s="429"/>
      <c r="Z13" s="429"/>
      <c r="AA13" s="429"/>
      <c r="AB13" s="429"/>
      <c r="AC13" s="429"/>
      <c r="AD13" s="429"/>
      <c r="AE13" s="429"/>
      <c r="AF13" s="429"/>
      <c r="AG13" s="429"/>
      <c r="AH13" s="429"/>
      <c r="AI13" s="429"/>
      <c r="AJ13" s="429"/>
      <c r="AK13" s="429"/>
      <c r="AL13" s="429"/>
      <c r="AM13" s="429"/>
      <c r="AN13" s="429"/>
      <c r="AO13" s="429"/>
      <c r="AP13" s="429"/>
      <c r="AQ13" s="429"/>
      <c r="AR13" s="429"/>
      <c r="AS13" s="429"/>
      <c r="AT13" s="429"/>
      <c r="AV13" s="37">
        <f t="shared" si="10"/>
        <v>0</v>
      </c>
      <c r="AW13" s="37">
        <f t="shared" si="7"/>
        <v>0</v>
      </c>
      <c r="AX13" s="37">
        <f t="shared" si="8"/>
        <v>0</v>
      </c>
      <c r="AY13" s="37">
        <f t="shared" si="0"/>
        <v>0</v>
      </c>
      <c r="AZ13" s="37">
        <f t="shared" si="1"/>
        <v>0</v>
      </c>
      <c r="BA13" s="37">
        <f t="shared" si="2"/>
        <v>0</v>
      </c>
      <c r="BB13" s="37">
        <f t="shared" si="3"/>
        <v>0</v>
      </c>
      <c r="BC13" s="38">
        <f t="shared" si="4"/>
        <v>0</v>
      </c>
      <c r="BD13" s="37">
        <f t="shared" si="5"/>
        <v>0</v>
      </c>
      <c r="BE13" s="54">
        <f t="shared" si="9"/>
        <v>0</v>
      </c>
    </row>
    <row r="14" spans="1:70" x14ac:dyDescent="0.25">
      <c r="A14" s="401">
        <v>11</v>
      </c>
      <c r="B14" s="427" t="s">
        <v>515</v>
      </c>
      <c r="C14" s="428" t="s">
        <v>506</v>
      </c>
      <c r="D14" s="429"/>
      <c r="E14" s="429"/>
      <c r="F14" s="429"/>
      <c r="G14" s="429"/>
      <c r="H14" s="429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29"/>
      <c r="AM14" s="429"/>
      <c r="AN14" s="429"/>
      <c r="AO14" s="429"/>
      <c r="AP14" s="429"/>
      <c r="AQ14" s="429"/>
      <c r="AR14" s="429"/>
      <c r="AS14" s="429"/>
      <c r="AT14" s="429"/>
      <c r="AV14" s="37">
        <f t="shared" si="10"/>
        <v>0</v>
      </c>
      <c r="AW14" s="37">
        <f t="shared" si="7"/>
        <v>0</v>
      </c>
      <c r="AX14" s="37">
        <f t="shared" si="8"/>
        <v>0</v>
      </c>
      <c r="AY14" s="37">
        <f t="shared" si="0"/>
        <v>0</v>
      </c>
      <c r="AZ14" s="37">
        <f t="shared" si="1"/>
        <v>0</v>
      </c>
      <c r="BA14" s="37">
        <f t="shared" si="2"/>
        <v>0</v>
      </c>
      <c r="BB14" s="37">
        <f t="shared" si="3"/>
        <v>0</v>
      </c>
      <c r="BC14" s="38">
        <f t="shared" si="4"/>
        <v>0</v>
      </c>
      <c r="BD14" s="37">
        <f t="shared" si="5"/>
        <v>0</v>
      </c>
      <c r="BE14" s="54">
        <f t="shared" si="9"/>
        <v>0</v>
      </c>
    </row>
    <row r="15" spans="1:70" x14ac:dyDescent="0.25">
      <c r="A15" s="401">
        <v>12</v>
      </c>
      <c r="B15" s="427" t="s">
        <v>530</v>
      </c>
      <c r="C15" s="428" t="s">
        <v>144</v>
      </c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429"/>
      <c r="Q15" s="429"/>
      <c r="R15" s="429"/>
      <c r="S15" s="429"/>
      <c r="T15" s="429"/>
      <c r="U15" s="429"/>
      <c r="V15" s="429"/>
      <c r="W15" s="429"/>
      <c r="X15" s="429"/>
      <c r="Y15" s="429"/>
      <c r="Z15" s="429"/>
      <c r="AA15" s="429"/>
      <c r="AB15" s="429"/>
      <c r="AC15" s="429"/>
      <c r="AD15" s="429"/>
      <c r="AE15" s="429"/>
      <c r="AF15" s="429"/>
      <c r="AG15" s="429"/>
      <c r="AH15" s="429"/>
      <c r="AI15" s="429"/>
      <c r="AJ15" s="429"/>
      <c r="AK15" s="429"/>
      <c r="AL15" s="429"/>
      <c r="AM15" s="429"/>
      <c r="AN15" s="429"/>
      <c r="AO15" s="429"/>
      <c r="AP15" s="429"/>
      <c r="AQ15" s="429"/>
      <c r="AR15" s="429"/>
      <c r="AS15" s="429"/>
      <c r="AT15" s="429"/>
      <c r="AV15" s="37">
        <f t="shared" si="10"/>
        <v>0</v>
      </c>
      <c r="AW15" s="37">
        <f t="shared" si="7"/>
        <v>0</v>
      </c>
      <c r="AX15" s="37">
        <f t="shared" si="8"/>
        <v>0</v>
      </c>
      <c r="AY15" s="37">
        <f t="shared" si="0"/>
        <v>0</v>
      </c>
      <c r="AZ15" s="37">
        <f t="shared" si="1"/>
        <v>0</v>
      </c>
      <c r="BA15" s="37">
        <f t="shared" si="2"/>
        <v>0</v>
      </c>
      <c r="BB15" s="37">
        <f t="shared" si="3"/>
        <v>0</v>
      </c>
      <c r="BC15" s="38">
        <f t="shared" si="4"/>
        <v>0</v>
      </c>
      <c r="BD15" s="37">
        <f t="shared" si="5"/>
        <v>0</v>
      </c>
      <c r="BE15" s="54">
        <f t="shared" si="9"/>
        <v>0</v>
      </c>
    </row>
    <row r="16" spans="1:70" x14ac:dyDescent="0.25">
      <c r="A16" s="401">
        <v>13</v>
      </c>
      <c r="B16" s="427" t="s">
        <v>531</v>
      </c>
      <c r="C16" s="428" t="s">
        <v>144</v>
      </c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29"/>
      <c r="AQ16" s="429"/>
      <c r="AR16" s="429"/>
      <c r="AS16" s="429"/>
      <c r="AT16" s="429"/>
      <c r="AV16" s="37">
        <f t="shared" si="10"/>
        <v>0</v>
      </c>
      <c r="AW16" s="37">
        <f t="shared" si="7"/>
        <v>0</v>
      </c>
      <c r="AX16" s="37">
        <f t="shared" si="8"/>
        <v>0</v>
      </c>
      <c r="AY16" s="37">
        <f t="shared" si="0"/>
        <v>0</v>
      </c>
      <c r="AZ16" s="37">
        <f t="shared" si="1"/>
        <v>0</v>
      </c>
      <c r="BA16" s="37">
        <f t="shared" si="2"/>
        <v>0</v>
      </c>
      <c r="BB16" s="37">
        <f t="shared" si="3"/>
        <v>0</v>
      </c>
      <c r="BC16" s="38">
        <f t="shared" si="4"/>
        <v>0</v>
      </c>
      <c r="BD16" s="37">
        <f t="shared" si="5"/>
        <v>0</v>
      </c>
      <c r="BE16" s="54">
        <f t="shared" si="9"/>
        <v>0</v>
      </c>
    </row>
    <row r="17" spans="1:57" x14ac:dyDescent="0.25">
      <c r="A17" s="401">
        <v>14</v>
      </c>
      <c r="B17" s="427" t="s">
        <v>529</v>
      </c>
      <c r="C17" s="428" t="s">
        <v>144</v>
      </c>
      <c r="D17" s="429"/>
      <c r="E17" s="429"/>
      <c r="F17" s="429"/>
      <c r="G17" s="429"/>
      <c r="H17" s="429"/>
      <c r="I17" s="429"/>
      <c r="J17" s="429"/>
      <c r="K17" s="429"/>
      <c r="L17" s="429"/>
      <c r="M17" s="429"/>
      <c r="N17" s="429"/>
      <c r="O17" s="429"/>
      <c r="P17" s="429"/>
      <c r="Q17" s="429"/>
      <c r="R17" s="429"/>
      <c r="S17" s="429"/>
      <c r="T17" s="429"/>
      <c r="U17" s="429"/>
      <c r="V17" s="429"/>
      <c r="W17" s="429"/>
      <c r="X17" s="429"/>
      <c r="Y17" s="429"/>
      <c r="Z17" s="429"/>
      <c r="AA17" s="429"/>
      <c r="AB17" s="429"/>
      <c r="AC17" s="429"/>
      <c r="AD17" s="429"/>
      <c r="AE17" s="429"/>
      <c r="AF17" s="429"/>
      <c r="AG17" s="429"/>
      <c r="AH17" s="429"/>
      <c r="AI17" s="429"/>
      <c r="AJ17" s="429"/>
      <c r="AK17" s="429"/>
      <c r="AL17" s="429"/>
      <c r="AM17" s="429"/>
      <c r="AN17" s="429"/>
      <c r="AO17" s="429"/>
      <c r="AP17" s="429"/>
      <c r="AQ17" s="429"/>
      <c r="AR17" s="429"/>
      <c r="AS17" s="429"/>
      <c r="AT17" s="429"/>
      <c r="AV17" s="37">
        <f t="shared" si="10"/>
        <v>0</v>
      </c>
      <c r="AW17" s="37">
        <f t="shared" si="7"/>
        <v>0</v>
      </c>
      <c r="AX17" s="37">
        <f t="shared" si="8"/>
        <v>0</v>
      </c>
      <c r="AY17" s="37">
        <f t="shared" si="0"/>
        <v>0</v>
      </c>
      <c r="AZ17" s="37">
        <f t="shared" si="1"/>
        <v>0</v>
      </c>
      <c r="BA17" s="37">
        <f t="shared" si="2"/>
        <v>0</v>
      </c>
      <c r="BB17" s="37">
        <f t="shared" si="3"/>
        <v>0</v>
      </c>
      <c r="BC17" s="38">
        <f t="shared" si="4"/>
        <v>0</v>
      </c>
      <c r="BD17" s="37">
        <f t="shared" si="5"/>
        <v>0</v>
      </c>
      <c r="BE17" s="54">
        <f t="shared" si="9"/>
        <v>0</v>
      </c>
    </row>
    <row r="18" spans="1:57" x14ac:dyDescent="0.25">
      <c r="A18" s="401">
        <v>15</v>
      </c>
      <c r="B18" s="427" t="s">
        <v>532</v>
      </c>
      <c r="C18" s="428" t="s">
        <v>144</v>
      </c>
      <c r="D18" s="429"/>
      <c r="E18" s="429"/>
      <c r="F18" s="429"/>
      <c r="G18" s="429"/>
      <c r="H18" s="429"/>
      <c r="I18" s="429"/>
      <c r="J18" s="429"/>
      <c r="K18" s="429"/>
      <c r="L18" s="429"/>
      <c r="M18" s="429"/>
      <c r="N18" s="429"/>
      <c r="O18" s="429"/>
      <c r="P18" s="429"/>
      <c r="Q18" s="429"/>
      <c r="R18" s="429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29"/>
      <c r="AM18" s="429"/>
      <c r="AN18" s="429"/>
      <c r="AO18" s="429"/>
      <c r="AP18" s="429"/>
      <c r="AQ18" s="429"/>
      <c r="AR18" s="429"/>
      <c r="AS18" s="429"/>
      <c r="AT18" s="429"/>
      <c r="AV18" s="37">
        <f t="shared" si="10"/>
        <v>0</v>
      </c>
      <c r="AW18" s="37">
        <f t="shared" si="7"/>
        <v>0</v>
      </c>
      <c r="AX18" s="37">
        <f t="shared" si="8"/>
        <v>0</v>
      </c>
      <c r="AY18" s="37">
        <f t="shared" si="0"/>
        <v>0</v>
      </c>
      <c r="AZ18" s="37">
        <f t="shared" si="1"/>
        <v>0</v>
      </c>
      <c r="BA18" s="37">
        <f t="shared" si="2"/>
        <v>0</v>
      </c>
      <c r="BB18" s="37">
        <f t="shared" si="3"/>
        <v>0</v>
      </c>
      <c r="BC18" s="38">
        <f t="shared" si="4"/>
        <v>0</v>
      </c>
      <c r="BD18" s="37">
        <f t="shared" si="5"/>
        <v>0</v>
      </c>
      <c r="BE18" s="54">
        <f t="shared" si="9"/>
        <v>0</v>
      </c>
    </row>
    <row r="19" spans="1:57" x14ac:dyDescent="0.25">
      <c r="A19" s="401">
        <v>16</v>
      </c>
      <c r="B19" s="427" t="s">
        <v>480</v>
      </c>
      <c r="C19" s="428" t="s">
        <v>144</v>
      </c>
      <c r="D19" s="429"/>
      <c r="E19" s="429"/>
      <c r="F19" s="429"/>
      <c r="G19" s="429"/>
      <c r="H19" s="429"/>
      <c r="I19" s="429"/>
      <c r="J19" s="429"/>
      <c r="K19" s="429"/>
      <c r="L19" s="429"/>
      <c r="M19" s="429"/>
      <c r="N19" s="429"/>
      <c r="O19" s="429"/>
      <c r="P19" s="429"/>
      <c r="Q19" s="429"/>
      <c r="R19" s="429"/>
      <c r="S19" s="429"/>
      <c r="T19" s="429"/>
      <c r="U19" s="429"/>
      <c r="V19" s="429"/>
      <c r="W19" s="429"/>
      <c r="X19" s="429"/>
      <c r="Y19" s="429"/>
      <c r="Z19" s="429"/>
      <c r="AA19" s="429"/>
      <c r="AB19" s="429"/>
      <c r="AC19" s="429"/>
      <c r="AD19" s="429"/>
      <c r="AE19" s="429"/>
      <c r="AF19" s="429"/>
      <c r="AG19" s="429"/>
      <c r="AH19" s="429"/>
      <c r="AI19" s="429"/>
      <c r="AJ19" s="429"/>
      <c r="AK19" s="429"/>
      <c r="AL19" s="429"/>
      <c r="AM19" s="429"/>
      <c r="AN19" s="429"/>
      <c r="AO19" s="429"/>
      <c r="AP19" s="429"/>
      <c r="AQ19" s="429"/>
      <c r="AR19" s="429"/>
      <c r="AS19" s="429"/>
      <c r="AT19" s="429"/>
      <c r="AV19" s="37">
        <f t="shared" si="10"/>
        <v>0</v>
      </c>
      <c r="AW19" s="37">
        <f t="shared" si="7"/>
        <v>0</v>
      </c>
      <c r="AX19" s="37">
        <f t="shared" si="8"/>
        <v>0</v>
      </c>
      <c r="AY19" s="37">
        <f t="shared" si="0"/>
        <v>0</v>
      </c>
      <c r="AZ19" s="37">
        <f t="shared" si="1"/>
        <v>0</v>
      </c>
      <c r="BA19" s="37">
        <f t="shared" si="2"/>
        <v>0</v>
      </c>
      <c r="BB19" s="37">
        <f t="shared" si="3"/>
        <v>0</v>
      </c>
      <c r="BC19" s="38">
        <f t="shared" si="4"/>
        <v>0</v>
      </c>
      <c r="BD19" s="37">
        <f t="shared" si="5"/>
        <v>0</v>
      </c>
      <c r="BE19" s="54">
        <f t="shared" si="9"/>
        <v>0</v>
      </c>
    </row>
    <row r="20" spans="1:57" ht="45" x14ac:dyDescent="0.25">
      <c r="A20" s="401">
        <v>17</v>
      </c>
      <c r="B20" s="427" t="str">
        <f>ACUMULADO!B20</f>
        <v xml:space="preserve">FAMILIA DE LA GESTANTE Y PUERPERA QUE RECIBEN CONSEJERÍA EN EL HOGAR A TRAVÉS DE LA VISITA DOMICILIARIA PARA PROMOVER PRÁCTICAS SALUDABLES EN SALUD SEXUAL Y REPRODUCTIVA DURANTE LA VISITA DOMICILIARIA </v>
      </c>
      <c r="C20" s="428" t="s">
        <v>145</v>
      </c>
      <c r="D20" s="429"/>
      <c r="E20" s="429"/>
      <c r="F20" s="429"/>
      <c r="G20" s="429"/>
      <c r="H20" s="429"/>
      <c r="I20" s="429"/>
      <c r="J20" s="429"/>
      <c r="K20" s="429"/>
      <c r="L20" s="429"/>
      <c r="M20" s="429"/>
      <c r="N20" s="429"/>
      <c r="O20" s="429"/>
      <c r="P20" s="429"/>
      <c r="Q20" s="429"/>
      <c r="R20" s="429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V20" s="37">
        <f t="shared" si="10"/>
        <v>0</v>
      </c>
      <c r="AW20" s="37">
        <f t="shared" si="7"/>
        <v>0</v>
      </c>
      <c r="AX20" s="37">
        <f t="shared" si="8"/>
        <v>0</v>
      </c>
      <c r="AY20" s="37">
        <f>+SUM(T20:W20)</f>
        <v>0</v>
      </c>
      <c r="AZ20" s="37">
        <f t="shared" si="1"/>
        <v>0</v>
      </c>
      <c r="BA20" s="37">
        <f t="shared" si="2"/>
        <v>0</v>
      </c>
      <c r="BB20" s="37">
        <f t="shared" si="3"/>
        <v>0</v>
      </c>
      <c r="BC20" s="38">
        <f t="shared" si="4"/>
        <v>0</v>
      </c>
      <c r="BD20" s="37">
        <f t="shared" si="5"/>
        <v>0</v>
      </c>
      <c r="BE20" s="54">
        <f t="shared" si="9"/>
        <v>0</v>
      </c>
    </row>
    <row r="21" spans="1:57" ht="30" x14ac:dyDescent="0.25">
      <c r="A21" s="401">
        <v>18</v>
      </c>
      <c r="B21" s="427" t="str">
        <f>ACUMULADO!B21</f>
        <v xml:space="preserve">AGENTES COMUNITARIOS DE SALUD CAPACITADOS REALIZAN ORIENTACIÓN A FAMILIAS DE GESTANTES Y PUERPERAS EN PRÁCTICAS SALUDABLES EN SALUD SEXUAL Y REPRODUCTIVA. </v>
      </c>
      <c r="C21" s="428" t="s">
        <v>145</v>
      </c>
      <c r="D21" s="429"/>
      <c r="E21" s="429"/>
      <c r="F21" s="429"/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29"/>
      <c r="S21" s="429"/>
      <c r="T21" s="429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  <c r="AI21" s="429"/>
      <c r="AJ21" s="429"/>
      <c r="AK21" s="429"/>
      <c r="AL21" s="429"/>
      <c r="AM21" s="429"/>
      <c r="AN21" s="429"/>
      <c r="AO21" s="429"/>
      <c r="AP21" s="429"/>
      <c r="AQ21" s="429"/>
      <c r="AR21" s="429"/>
      <c r="AS21" s="429"/>
      <c r="AT21" s="429"/>
      <c r="AV21" s="37">
        <f t="shared" si="10"/>
        <v>0</v>
      </c>
      <c r="AW21" s="37">
        <f t="shared" si="7"/>
        <v>0</v>
      </c>
      <c r="AX21" s="37">
        <f t="shared" si="8"/>
        <v>0</v>
      </c>
      <c r="AY21" s="37">
        <f t="shared" si="0"/>
        <v>0</v>
      </c>
      <c r="AZ21" s="37">
        <f t="shared" si="1"/>
        <v>0</v>
      </c>
      <c r="BA21" s="37">
        <f t="shared" si="2"/>
        <v>0</v>
      </c>
      <c r="BB21" s="37">
        <f t="shared" si="3"/>
        <v>0</v>
      </c>
      <c r="BC21" s="38">
        <f t="shared" si="4"/>
        <v>0</v>
      </c>
      <c r="BD21" s="37">
        <f t="shared" si="5"/>
        <v>0</v>
      </c>
      <c r="BE21" s="54">
        <f t="shared" si="9"/>
        <v>0</v>
      </c>
    </row>
    <row r="22" spans="1:57" ht="30" x14ac:dyDescent="0.25">
      <c r="A22" s="401">
        <v>19</v>
      </c>
      <c r="B22" s="427" t="str">
        <f>ACUMULADO!B22</f>
        <v xml:space="preserve">FAMILIAS DE ADOLESCENTES QUE RECIBEN SESIONES EDUCATIVAS Y DEMOSTRATIVAS PARA PROMOVER PRÁCTICAS SALUDABLES EN SALUD SEXUAL INTEGRAL </v>
      </c>
      <c r="C22" s="428" t="s">
        <v>145</v>
      </c>
      <c r="D22" s="429"/>
      <c r="E22" s="429"/>
      <c r="F22" s="429"/>
      <c r="G22" s="429"/>
      <c r="H22" s="429"/>
      <c r="I22" s="429"/>
      <c r="J22" s="429"/>
      <c r="K22" s="429"/>
      <c r="L22" s="429"/>
      <c r="M22" s="429"/>
      <c r="N22" s="429"/>
      <c r="O22" s="429"/>
      <c r="P22" s="429"/>
      <c r="Q22" s="429"/>
      <c r="R22" s="429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29"/>
      <c r="AM22" s="429"/>
      <c r="AN22" s="429"/>
      <c r="AO22" s="429"/>
      <c r="AP22" s="429"/>
      <c r="AQ22" s="429"/>
      <c r="AR22" s="429"/>
      <c r="AS22" s="429"/>
      <c r="AT22" s="429"/>
      <c r="AV22" s="37">
        <f t="shared" si="10"/>
        <v>0</v>
      </c>
      <c r="AW22" s="37">
        <f t="shared" si="7"/>
        <v>0</v>
      </c>
      <c r="AX22" s="37">
        <f t="shared" si="8"/>
        <v>0</v>
      </c>
      <c r="AY22" s="37">
        <f t="shared" si="0"/>
        <v>0</v>
      </c>
      <c r="AZ22" s="37">
        <f t="shared" si="1"/>
        <v>0</v>
      </c>
      <c r="BA22" s="37">
        <f t="shared" si="2"/>
        <v>0</v>
      </c>
      <c r="BB22" s="37">
        <f t="shared" si="3"/>
        <v>0</v>
      </c>
      <c r="BC22" s="38">
        <f t="shared" si="4"/>
        <v>0</v>
      </c>
      <c r="BD22" s="37">
        <f t="shared" si="5"/>
        <v>0</v>
      </c>
      <c r="BE22" s="54">
        <f t="shared" si="9"/>
        <v>0</v>
      </c>
    </row>
    <row r="23" spans="1:57" x14ac:dyDescent="0.25">
      <c r="A23" s="401">
        <v>20</v>
      </c>
      <c r="B23" s="427" t="str">
        <f>ACUMULADO!B23</f>
        <v xml:space="preserve">DOCENTES CAPACITADOS REALIZAN EDUCACIÓN SEXUAL INTEGRAL DESDE LA INSTITUCIÓN EDUCATIVA. </v>
      </c>
      <c r="C23" s="428" t="s">
        <v>145</v>
      </c>
      <c r="D23" s="429"/>
      <c r="E23" s="429"/>
      <c r="F23" s="429"/>
      <c r="G23" s="429"/>
      <c r="H23" s="429"/>
      <c r="I23" s="429"/>
      <c r="J23" s="429"/>
      <c r="K23" s="429"/>
      <c r="L23" s="429"/>
      <c r="M23" s="429"/>
      <c r="N23" s="429"/>
      <c r="O23" s="429"/>
      <c r="P23" s="429"/>
      <c r="Q23" s="429"/>
      <c r="R23" s="429"/>
      <c r="S23" s="429"/>
      <c r="T23" s="429"/>
      <c r="U23" s="429"/>
      <c r="V23" s="429"/>
      <c r="W23" s="429"/>
      <c r="X23" s="429"/>
      <c r="Y23" s="429"/>
      <c r="Z23" s="429"/>
      <c r="AA23" s="429"/>
      <c r="AB23" s="429"/>
      <c r="AC23" s="429"/>
      <c r="AD23" s="429"/>
      <c r="AE23" s="429"/>
      <c r="AF23" s="429"/>
      <c r="AG23" s="429"/>
      <c r="AH23" s="429"/>
      <c r="AI23" s="429"/>
      <c r="AJ23" s="429"/>
      <c r="AK23" s="429"/>
      <c r="AL23" s="429"/>
      <c r="AM23" s="429"/>
      <c r="AN23" s="429"/>
      <c r="AO23" s="429"/>
      <c r="AP23" s="429"/>
      <c r="AQ23" s="429"/>
      <c r="AR23" s="429"/>
      <c r="AS23" s="429"/>
      <c r="AT23" s="429"/>
      <c r="AV23" s="37">
        <f t="shared" si="10"/>
        <v>0</v>
      </c>
      <c r="AW23" s="37">
        <f t="shared" si="7"/>
        <v>0</v>
      </c>
      <c r="AX23" s="37">
        <f t="shared" si="8"/>
        <v>0</v>
      </c>
      <c r="AY23" s="37">
        <f t="shared" si="0"/>
        <v>0</v>
      </c>
      <c r="AZ23" s="37">
        <f t="shared" si="1"/>
        <v>0</v>
      </c>
      <c r="BA23" s="37">
        <f t="shared" si="2"/>
        <v>0</v>
      </c>
      <c r="BB23" s="37">
        <f t="shared" si="3"/>
        <v>0</v>
      </c>
      <c r="BC23" s="38">
        <f t="shared" si="4"/>
        <v>0</v>
      </c>
      <c r="BD23" s="37">
        <f t="shared" si="5"/>
        <v>0</v>
      </c>
      <c r="BE23" s="54">
        <f t="shared" si="9"/>
        <v>0</v>
      </c>
    </row>
    <row r="24" spans="1:57" ht="30" x14ac:dyDescent="0.25">
      <c r="A24" s="401">
        <v>21</v>
      </c>
      <c r="B24" s="427" t="str">
        <f>ACUMULADO!B24</f>
        <v>FUNCIONARIOS MUNICIPALES CAPACITADOS GESTIONAN ESPACIOS EDUCATIVOS PARA PROMOVER LA SALUD SEXUAL Y REPRODUCTIVA.</v>
      </c>
      <c r="C24" s="428" t="s">
        <v>145</v>
      </c>
      <c r="D24" s="429"/>
      <c r="E24" s="429"/>
      <c r="F24" s="429"/>
      <c r="G24" s="429"/>
      <c r="H24" s="429"/>
      <c r="I24" s="429"/>
      <c r="J24" s="429"/>
      <c r="K24" s="429"/>
      <c r="L24" s="429"/>
      <c r="M24" s="429"/>
      <c r="N24" s="429"/>
      <c r="O24" s="429"/>
      <c r="P24" s="429"/>
      <c r="Q24" s="429"/>
      <c r="R24" s="429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  <c r="AO24" s="429"/>
      <c r="AP24" s="429"/>
      <c r="AQ24" s="429"/>
      <c r="AR24" s="429"/>
      <c r="AS24" s="429"/>
      <c r="AT24" s="429"/>
      <c r="AV24" s="37">
        <f t="shared" si="10"/>
        <v>0</v>
      </c>
      <c r="AW24" s="37">
        <f t="shared" si="7"/>
        <v>0</v>
      </c>
      <c r="AX24" s="37">
        <f t="shared" si="8"/>
        <v>0</v>
      </c>
      <c r="AY24" s="37">
        <f t="shared" si="0"/>
        <v>0</v>
      </c>
      <c r="AZ24" s="37">
        <f t="shared" si="1"/>
        <v>0</v>
      </c>
      <c r="BA24" s="37">
        <f t="shared" si="2"/>
        <v>0</v>
      </c>
      <c r="BB24" s="37">
        <f t="shared" si="3"/>
        <v>0</v>
      </c>
      <c r="BC24" s="38">
        <f t="shared" si="4"/>
        <v>0</v>
      </c>
      <c r="BD24" s="37">
        <f t="shared" si="5"/>
        <v>0</v>
      </c>
      <c r="BE24" s="54">
        <f t="shared" si="9"/>
        <v>0</v>
      </c>
    </row>
    <row r="25" spans="1:57" ht="30" x14ac:dyDescent="0.25">
      <c r="A25" s="401">
        <v>22</v>
      </c>
      <c r="B25" s="427" t="str">
        <f>ACUMULADO!B25</f>
        <v>FAMILIAS CON NIÑO(AS) MENORES DE 12 MESES Y GESTANTES RECIBEN ACOMPAÑAMIENTO A TRAVÉS DE SESIONES DEMOSTRATIVAS EN PREPARACIÓN DE ALIMENTOS</v>
      </c>
      <c r="C25" s="428" t="s">
        <v>145</v>
      </c>
      <c r="D25" s="429"/>
      <c r="E25" s="429"/>
      <c r="F25" s="429"/>
      <c r="G25" s="429"/>
      <c r="H25" s="429"/>
      <c r="I25" s="429"/>
      <c r="J25" s="429"/>
      <c r="K25" s="429"/>
      <c r="L25" s="429"/>
      <c r="M25" s="429"/>
      <c r="N25" s="429"/>
      <c r="O25" s="429"/>
      <c r="P25" s="429"/>
      <c r="Q25" s="429"/>
      <c r="R25" s="429"/>
      <c r="S25" s="429"/>
      <c r="T25" s="429"/>
      <c r="U25" s="429"/>
      <c r="V25" s="429"/>
      <c r="W25" s="429"/>
      <c r="X25" s="429"/>
      <c r="Y25" s="429"/>
      <c r="Z25" s="429"/>
      <c r="AA25" s="429"/>
      <c r="AB25" s="429"/>
      <c r="AC25" s="429"/>
      <c r="AD25" s="429"/>
      <c r="AE25" s="429"/>
      <c r="AF25" s="429"/>
      <c r="AG25" s="429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V25" s="37">
        <f t="shared" si="10"/>
        <v>0</v>
      </c>
      <c r="AW25" s="37">
        <f t="shared" si="7"/>
        <v>0</v>
      </c>
      <c r="AX25" s="37">
        <f t="shared" si="8"/>
        <v>0</v>
      </c>
      <c r="AY25" s="37">
        <f t="shared" si="0"/>
        <v>0</v>
      </c>
      <c r="AZ25" s="37">
        <f t="shared" si="1"/>
        <v>0</v>
      </c>
      <c r="BA25" s="37">
        <f t="shared" si="2"/>
        <v>0</v>
      </c>
      <c r="BB25" s="37">
        <f t="shared" si="3"/>
        <v>0</v>
      </c>
      <c r="BC25" s="38">
        <f t="shared" si="4"/>
        <v>0</v>
      </c>
      <c r="BD25" s="37">
        <f t="shared" si="5"/>
        <v>0</v>
      </c>
      <c r="BE25" s="54">
        <f t="shared" si="9"/>
        <v>0</v>
      </c>
    </row>
    <row r="26" spans="1:57" x14ac:dyDescent="0.25">
      <c r="A26" s="401">
        <v>23</v>
      </c>
      <c r="B26" s="427" t="str">
        <f>ACUMULADO!B26</f>
        <v xml:space="preserve">FAMILIAS CON NIÑOS MENORES DE 12 MESES RECIBEN ACOMPAÑAMIENTO A  TRAVÉS DE LA CONSEJERIA </v>
      </c>
      <c r="C26" s="428" t="s">
        <v>145</v>
      </c>
      <c r="D26" s="429"/>
      <c r="E26" s="429"/>
      <c r="F26" s="429"/>
      <c r="G26" s="429"/>
      <c r="H26" s="429"/>
      <c r="I26" s="429"/>
      <c r="J26" s="429"/>
      <c r="K26" s="429"/>
      <c r="L26" s="429"/>
      <c r="M26" s="429"/>
      <c r="N26" s="429"/>
      <c r="O26" s="429"/>
      <c r="P26" s="429"/>
      <c r="Q26" s="429"/>
      <c r="R26" s="429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V26" s="37">
        <f t="shared" si="10"/>
        <v>0</v>
      </c>
      <c r="AW26" s="37">
        <f t="shared" si="7"/>
        <v>0</v>
      </c>
      <c r="AX26" s="37">
        <f t="shared" si="8"/>
        <v>0</v>
      </c>
      <c r="AY26" s="37">
        <f t="shared" si="0"/>
        <v>0</v>
      </c>
      <c r="AZ26" s="37">
        <f t="shared" si="1"/>
        <v>0</v>
      </c>
      <c r="BA26" s="37">
        <f t="shared" si="2"/>
        <v>0</v>
      </c>
      <c r="BB26" s="37">
        <f t="shared" si="3"/>
        <v>0</v>
      </c>
      <c r="BC26" s="38">
        <f t="shared" si="4"/>
        <v>0</v>
      </c>
      <c r="BD26" s="37">
        <f t="shared" si="5"/>
        <v>0</v>
      </c>
      <c r="BE26" s="54">
        <f t="shared" si="9"/>
        <v>0</v>
      </c>
    </row>
    <row r="27" spans="1:57" ht="30" x14ac:dyDescent="0.25">
      <c r="A27" s="401">
        <v>24</v>
      </c>
      <c r="B27" s="427" t="str">
        <f>ACUMULADO!B27</f>
        <v xml:space="preserve">FAMILIAS CON NIÑOS (AS) MENORES DE 12 MESES Y GESTANTES RECIBEN ACOMPAÑAMIENTO A TRAVÉS DE GRUPOS DE APOYO COMUNAL </v>
      </c>
      <c r="C27" s="428" t="s">
        <v>145</v>
      </c>
      <c r="D27" s="429"/>
      <c r="E27" s="429"/>
      <c r="F27" s="429"/>
      <c r="G27" s="429"/>
      <c r="H27" s="429"/>
      <c r="I27" s="429"/>
      <c r="J27" s="429"/>
      <c r="K27" s="429"/>
      <c r="L27" s="429"/>
      <c r="M27" s="429"/>
      <c r="N27" s="429"/>
      <c r="O27" s="429"/>
      <c r="P27" s="429"/>
      <c r="Q27" s="429"/>
      <c r="R27" s="42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429"/>
      <c r="AF27" s="429"/>
      <c r="AG27" s="429"/>
      <c r="AH27" s="429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429"/>
      <c r="AV27" s="37">
        <f t="shared" si="10"/>
        <v>0</v>
      </c>
      <c r="AW27" s="37">
        <f t="shared" si="7"/>
        <v>0</v>
      </c>
      <c r="AX27" s="37">
        <f t="shared" si="8"/>
        <v>0</v>
      </c>
      <c r="AY27" s="37">
        <f t="shared" si="0"/>
        <v>0</v>
      </c>
      <c r="AZ27" s="37">
        <f t="shared" si="1"/>
        <v>0</v>
      </c>
      <c r="BA27" s="37">
        <f t="shared" si="2"/>
        <v>0</v>
      </c>
      <c r="BB27" s="37">
        <f t="shared" si="3"/>
        <v>0</v>
      </c>
      <c r="BC27" s="38">
        <f t="shared" si="4"/>
        <v>0</v>
      </c>
      <c r="BD27" s="37">
        <f t="shared" si="5"/>
        <v>0</v>
      </c>
      <c r="BE27" s="54">
        <f t="shared" si="9"/>
        <v>0</v>
      </c>
    </row>
    <row r="28" spans="1:57" ht="45" x14ac:dyDescent="0.25">
      <c r="A28" s="401">
        <v>25</v>
      </c>
      <c r="B28" s="427" t="str">
        <f>ACUMULADO!B28</f>
        <v>COMITÉS MULTISECTORIALES CAPACITADOS PARA LA PROMOCIÓN DEL CUIDADO INFANTIL, LACTANCIA  MATERNA EXCLUSIVA Y LA ADECUADA ALIMENTACIÓN Y PROTECCIÓN DEL MENOR DE 36 MESES EN SU DISTRITO.</v>
      </c>
      <c r="C28" s="428" t="s">
        <v>145</v>
      </c>
      <c r="D28" s="429"/>
      <c r="E28" s="429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  <c r="AO28" s="429"/>
      <c r="AP28" s="429"/>
      <c r="AQ28" s="429"/>
      <c r="AR28" s="429"/>
      <c r="AS28" s="429"/>
      <c r="AT28" s="429"/>
      <c r="AV28" s="37">
        <f t="shared" si="10"/>
        <v>0</v>
      </c>
      <c r="AW28" s="37">
        <f t="shared" si="7"/>
        <v>0</v>
      </c>
      <c r="AX28" s="37">
        <f t="shared" si="8"/>
        <v>0</v>
      </c>
      <c r="AY28" s="37">
        <f t="shared" si="0"/>
        <v>0</v>
      </c>
      <c r="AZ28" s="37">
        <f t="shared" si="1"/>
        <v>0</v>
      </c>
      <c r="BA28" s="37">
        <f t="shared" si="2"/>
        <v>0</v>
      </c>
      <c r="BB28" s="37">
        <f t="shared" si="3"/>
        <v>0</v>
      </c>
      <c r="BC28" s="38">
        <f t="shared" si="4"/>
        <v>0</v>
      </c>
      <c r="BD28" s="37">
        <f t="shared" si="5"/>
        <v>0</v>
      </c>
      <c r="BE28" s="54">
        <f t="shared" si="9"/>
        <v>0</v>
      </c>
    </row>
    <row r="29" spans="1:57" ht="30" x14ac:dyDescent="0.25">
      <c r="A29" s="401">
        <v>26</v>
      </c>
      <c r="B29" s="427" t="str">
        <f>ACUMULADO!B29</f>
        <v>ACTORES SOCIALES CAPACITADOS PARA LA PROMOCIÓN DEL CUIDADO INFANTIL, LACTANCIA MATERNA EXCLUSIVA Y LA ADECUADA ALIMENTACIÓN Y PROTECCIÓN DEL MENOR DE 36 MESES DEL DISTRITO</v>
      </c>
      <c r="C29" s="428" t="s">
        <v>145</v>
      </c>
      <c r="D29" s="429"/>
      <c r="E29" s="429"/>
      <c r="F29" s="429"/>
      <c r="G29" s="429"/>
      <c r="H29" s="429"/>
      <c r="I29" s="429"/>
      <c r="J29" s="429"/>
      <c r="K29" s="429"/>
      <c r="L29" s="429"/>
      <c r="M29" s="429"/>
      <c r="N29" s="429"/>
      <c r="O29" s="429"/>
      <c r="P29" s="429"/>
      <c r="Q29" s="429"/>
      <c r="R29" s="429"/>
      <c r="S29" s="429"/>
      <c r="T29" s="429"/>
      <c r="U29" s="429"/>
      <c r="V29" s="429"/>
      <c r="W29" s="429"/>
      <c r="X29" s="429"/>
      <c r="Y29" s="429"/>
      <c r="Z29" s="429"/>
      <c r="AA29" s="429"/>
      <c r="AB29" s="429"/>
      <c r="AC29" s="429"/>
      <c r="AD29" s="429"/>
      <c r="AE29" s="429"/>
      <c r="AF29" s="429"/>
      <c r="AG29" s="429"/>
      <c r="AH29" s="429"/>
      <c r="AI29" s="429"/>
      <c r="AJ29" s="429"/>
      <c r="AK29" s="429"/>
      <c r="AL29" s="429"/>
      <c r="AM29" s="429"/>
      <c r="AN29" s="429"/>
      <c r="AO29" s="429"/>
      <c r="AP29" s="429"/>
      <c r="AQ29" s="429"/>
      <c r="AR29" s="429"/>
      <c r="AS29" s="429"/>
      <c r="AT29" s="429"/>
      <c r="AV29" s="37">
        <f t="shared" ref="AV29:AV31" si="11">SUM(D29)</f>
        <v>0</v>
      </c>
      <c r="AW29" s="37">
        <f t="shared" ref="AW29:AW88" si="12">+SUM(G29:P29)</f>
        <v>0</v>
      </c>
      <c r="AX29" s="37">
        <f t="shared" ref="AX29:AX88" si="13">+SUM(Q29:S29)</f>
        <v>0</v>
      </c>
      <c r="AY29" s="37">
        <f t="shared" ref="AY29:AY88" si="14">+SUM(T29:W29)</f>
        <v>0</v>
      </c>
      <c r="AZ29" s="37">
        <f t="shared" ref="AZ29:AZ88" si="15">+SUM(X29:AC29)</f>
        <v>0</v>
      </c>
      <c r="BA29" s="37">
        <f t="shared" ref="BA29:BA88" si="16">+SUM(AD29:AH29)</f>
        <v>0</v>
      </c>
      <c r="BB29" s="37">
        <f t="shared" ref="BB29:BB88" si="17">+SUM(AJ29:AL29)</f>
        <v>0</v>
      </c>
      <c r="BC29" s="38">
        <f t="shared" ref="BC29:BC88" si="18">+SUM(AM29:AP29)</f>
        <v>0</v>
      </c>
      <c r="BD29" s="37">
        <f t="shared" ref="BD29:BD88" si="19">+SUM(AQ29:AT29)</f>
        <v>0</v>
      </c>
      <c r="BE29" s="54">
        <f t="shared" ref="BE29:BE88" si="20">SUM(AV29:BD29)</f>
        <v>0</v>
      </c>
    </row>
    <row r="30" spans="1:57" ht="45" x14ac:dyDescent="0.25">
      <c r="A30" s="401">
        <v>27</v>
      </c>
      <c r="B30" s="427" t="str">
        <f>ACUMULADO!B30</f>
        <v>PROMOTORES EDUCATIVOS CAPACITADOS PARA LA PROMOCIÓN DEL CUIDADO INFANTIL, LACTANCIA MATERNA EXCLUSIVA Y LA ADECUADA ALIMENTACIÓN Y PROTECCIÓN DEL MENOR DE 36 MESES A FAMILIAS DEL PRONOEI</v>
      </c>
      <c r="C30" s="428" t="s">
        <v>145</v>
      </c>
      <c r="D30" s="429"/>
      <c r="E30" s="429"/>
      <c r="F30" s="429"/>
      <c r="G30" s="429"/>
      <c r="H30" s="429"/>
      <c r="I30" s="429"/>
      <c r="J30" s="429"/>
      <c r="K30" s="429"/>
      <c r="L30" s="429"/>
      <c r="M30" s="429"/>
      <c r="N30" s="429"/>
      <c r="O30" s="429"/>
      <c r="P30" s="429"/>
      <c r="Q30" s="429"/>
      <c r="R30" s="429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29"/>
      <c r="AM30" s="429"/>
      <c r="AN30" s="429"/>
      <c r="AO30" s="429"/>
      <c r="AP30" s="429"/>
      <c r="AQ30" s="429"/>
      <c r="AR30" s="429"/>
      <c r="AS30" s="429"/>
      <c r="AT30" s="429"/>
      <c r="AV30" s="37">
        <f t="shared" si="11"/>
        <v>0</v>
      </c>
      <c r="AW30" s="37">
        <f t="shared" si="12"/>
        <v>0</v>
      </c>
      <c r="AX30" s="37">
        <f t="shared" si="13"/>
        <v>0</v>
      </c>
      <c r="AY30" s="37">
        <f t="shared" si="14"/>
        <v>0</v>
      </c>
      <c r="AZ30" s="37">
        <f t="shared" si="15"/>
        <v>0</v>
      </c>
      <c r="BA30" s="37">
        <f t="shared" si="16"/>
        <v>0</v>
      </c>
      <c r="BB30" s="37">
        <f t="shared" si="17"/>
        <v>0</v>
      </c>
      <c r="BC30" s="38">
        <f t="shared" si="18"/>
        <v>0</v>
      </c>
      <c r="BD30" s="37">
        <f t="shared" si="19"/>
        <v>0</v>
      </c>
      <c r="BE30" s="54">
        <f t="shared" si="20"/>
        <v>0</v>
      </c>
    </row>
    <row r="31" spans="1:57" ht="30" x14ac:dyDescent="0.25">
      <c r="A31" s="401">
        <v>28</v>
      </c>
      <c r="B31" s="427" t="str">
        <f>ACUMULADO!B31</f>
        <v>FAMILIAS QUE RECIBEN CONSEJERÍA A TRAVÉS DE LA VISITA DOMICILIARIA PARA PROMOVER PRÁCTICAS Y ENTORNOS SALUDABLES PARA CONTRIBUIR A LA DISMINUCIÓN DE LA TUBERCULOSIS, VIH/SIDA</v>
      </c>
      <c r="C31" s="428" t="s">
        <v>145</v>
      </c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429"/>
      <c r="AN31" s="429"/>
      <c r="AO31" s="429"/>
      <c r="AP31" s="429"/>
      <c r="AQ31" s="429"/>
      <c r="AR31" s="429"/>
      <c r="AS31" s="429"/>
      <c r="AT31" s="429"/>
      <c r="AV31" s="37">
        <f t="shared" si="11"/>
        <v>0</v>
      </c>
      <c r="AW31" s="37">
        <f t="shared" si="12"/>
        <v>0</v>
      </c>
      <c r="AX31" s="37">
        <f t="shared" si="13"/>
        <v>0</v>
      </c>
      <c r="AY31" s="37">
        <f t="shared" si="14"/>
        <v>0</v>
      </c>
      <c r="AZ31" s="37">
        <f t="shared" si="15"/>
        <v>0</v>
      </c>
      <c r="BA31" s="37">
        <f t="shared" si="16"/>
        <v>0</v>
      </c>
      <c r="BB31" s="37">
        <f t="shared" si="17"/>
        <v>0</v>
      </c>
      <c r="BC31" s="38">
        <f t="shared" si="18"/>
        <v>0</v>
      </c>
      <c r="BD31" s="37">
        <f t="shared" si="19"/>
        <v>0</v>
      </c>
      <c r="BE31" s="54">
        <f t="shared" si="20"/>
        <v>0</v>
      </c>
    </row>
    <row r="32" spans="1:57" ht="30" x14ac:dyDescent="0.25">
      <c r="A32" s="401">
        <v>29</v>
      </c>
      <c r="B32" s="427" t="str">
        <f>ACUMULADO!B32</f>
        <v>FAMILIAS QUE RECIBEN SESIÓN EDUCATIVA Y DEMOSTRATIVA PARA PROMOVER PRÁCTICAS Y GENERAR ENTORNOS SALUDABLES PARA CONTRIBUIR A LA DISMINUCIÓN DE LA TUBERCULOSIS , VIH/SIDA</v>
      </c>
      <c r="C32" s="428" t="s">
        <v>145</v>
      </c>
      <c r="D32" s="429"/>
      <c r="E32" s="429"/>
      <c r="F32" s="429"/>
      <c r="G32" s="429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429"/>
      <c r="AV32" s="37">
        <f t="shared" ref="AV32:AV51" si="21">SUM(D32)</f>
        <v>0</v>
      </c>
      <c r="AW32" s="37">
        <f t="shared" ref="AW32:AW51" si="22">+SUM(G32:P32)</f>
        <v>0</v>
      </c>
      <c r="AX32" s="37">
        <f t="shared" ref="AX32:AX51" si="23">+SUM(Q32:S32)</f>
        <v>0</v>
      </c>
      <c r="AY32" s="37">
        <f t="shared" ref="AY32:AY51" si="24">+SUM(T32:W32)</f>
        <v>0</v>
      </c>
      <c r="AZ32" s="37">
        <f t="shared" ref="AZ32:AZ51" si="25">+SUM(X32:AC32)</f>
        <v>0</v>
      </c>
      <c r="BA32" s="37">
        <f t="shared" ref="BA32:BA51" si="26">+SUM(AD32:AH32)</f>
        <v>0</v>
      </c>
      <c r="BB32" s="37">
        <f t="shared" ref="BB32:BB51" si="27">+SUM(AJ32:AL32)</f>
        <v>0</v>
      </c>
      <c r="BC32" s="38">
        <f t="shared" ref="BC32:BC51" si="28">+SUM(AM32:AP32)</f>
        <v>0</v>
      </c>
      <c r="BD32" s="37">
        <f t="shared" ref="BD32:BD51" si="29">+SUM(AQ32:AT32)</f>
        <v>0</v>
      </c>
      <c r="BE32" s="54">
        <f t="shared" ref="BE32:BE51" si="30">SUM(AV32:BD32)</f>
        <v>0</v>
      </c>
    </row>
    <row r="33" spans="1:57" ht="30" x14ac:dyDescent="0.25">
      <c r="A33" s="401">
        <v>30</v>
      </c>
      <c r="B33" s="427" t="str">
        <f>ACUMULADO!B33</f>
        <v>DOCENTES CAPACITADOS DESARROLLAN ACCIONES PARA LA PROMOCIÓN DE PRÁCTICAS SALUDABLES Y LA PREVENCIÓN DE LA TUBERCULOSIS,  VIH/SIDA</v>
      </c>
      <c r="C33" s="428" t="s">
        <v>145</v>
      </c>
      <c r="D33" s="429"/>
      <c r="E33" s="429"/>
      <c r="F33" s="429"/>
      <c r="G33" s="429"/>
      <c r="H33" s="429"/>
      <c r="I33" s="429"/>
      <c r="J33" s="429"/>
      <c r="K33" s="429"/>
      <c r="L33" s="429"/>
      <c r="M33" s="429"/>
      <c r="N33" s="429"/>
      <c r="O33" s="429"/>
      <c r="P33" s="429"/>
      <c r="Q33" s="429"/>
      <c r="R33" s="429"/>
      <c r="S33" s="429"/>
      <c r="T33" s="429"/>
      <c r="U33" s="429"/>
      <c r="V33" s="429"/>
      <c r="W33" s="429"/>
      <c r="X33" s="429"/>
      <c r="Y33" s="429"/>
      <c r="Z33" s="429"/>
      <c r="AA33" s="429"/>
      <c r="AB33" s="429"/>
      <c r="AC33" s="429"/>
      <c r="AD33" s="429"/>
      <c r="AE33" s="429"/>
      <c r="AF33" s="429"/>
      <c r="AG33" s="429"/>
      <c r="AH33" s="429"/>
      <c r="AI33" s="429"/>
      <c r="AJ33" s="429"/>
      <c r="AK33" s="429"/>
      <c r="AL33" s="429"/>
      <c r="AM33" s="429"/>
      <c r="AN33" s="429"/>
      <c r="AO33" s="429"/>
      <c r="AP33" s="429"/>
      <c r="AQ33" s="429"/>
      <c r="AR33" s="429"/>
      <c r="AS33" s="429"/>
      <c r="AT33" s="429"/>
      <c r="AV33" s="37">
        <f t="shared" si="21"/>
        <v>0</v>
      </c>
      <c r="AW33" s="37">
        <f t="shared" si="22"/>
        <v>0</v>
      </c>
      <c r="AX33" s="37">
        <f t="shared" si="23"/>
        <v>0</v>
      </c>
      <c r="AY33" s="37">
        <f t="shared" si="24"/>
        <v>0</v>
      </c>
      <c r="AZ33" s="37">
        <f t="shared" si="25"/>
        <v>0</v>
      </c>
      <c r="BA33" s="37">
        <f t="shared" si="26"/>
        <v>0</v>
      </c>
      <c r="BB33" s="37">
        <f t="shared" si="27"/>
        <v>0</v>
      </c>
      <c r="BC33" s="38">
        <f t="shared" si="28"/>
        <v>0</v>
      </c>
      <c r="BD33" s="37">
        <f t="shared" si="29"/>
        <v>0</v>
      </c>
      <c r="BE33" s="54">
        <f t="shared" si="30"/>
        <v>0</v>
      </c>
    </row>
    <row r="34" spans="1:57" ht="30" x14ac:dyDescent="0.25">
      <c r="A34" s="401">
        <v>31</v>
      </c>
      <c r="B34" s="427" t="str">
        <f>ACUMULADO!B34</f>
        <v>COMUNIDADES CON LIDERES CAPACITADOS DESARROLLAN VIGILANCIA COMUNITARIA EN FAVOR DE ENTORNOS Y PRÁCTICAS SALUDABLES Y LA PREVENCIÓN DE LA TUBERCULOSIS, VIH/SIDA</v>
      </c>
      <c r="C34" s="428" t="s">
        <v>145</v>
      </c>
      <c r="D34" s="429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29"/>
      <c r="Q34" s="429"/>
      <c r="R34" s="429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29"/>
      <c r="AM34" s="429"/>
      <c r="AN34" s="429"/>
      <c r="AO34" s="429"/>
      <c r="AP34" s="429"/>
      <c r="AQ34" s="429"/>
      <c r="AR34" s="429"/>
      <c r="AS34" s="429"/>
      <c r="AT34" s="429"/>
      <c r="AV34" s="37">
        <f t="shared" si="21"/>
        <v>0</v>
      </c>
      <c r="AW34" s="37">
        <f t="shared" si="22"/>
        <v>0</v>
      </c>
      <c r="AX34" s="37">
        <f t="shared" si="23"/>
        <v>0</v>
      </c>
      <c r="AY34" s="37">
        <f t="shared" si="24"/>
        <v>0</v>
      </c>
      <c r="AZ34" s="37">
        <f t="shared" si="25"/>
        <v>0</v>
      </c>
      <c r="BA34" s="37">
        <f t="shared" si="26"/>
        <v>0</v>
      </c>
      <c r="BB34" s="37">
        <f t="shared" si="27"/>
        <v>0</v>
      </c>
      <c r="BC34" s="38">
        <f t="shared" si="28"/>
        <v>0</v>
      </c>
      <c r="BD34" s="37">
        <f t="shared" si="29"/>
        <v>0</v>
      </c>
      <c r="BE34" s="54">
        <f t="shared" si="30"/>
        <v>0</v>
      </c>
    </row>
    <row r="35" spans="1:57" ht="30" x14ac:dyDescent="0.25">
      <c r="A35" s="401">
        <v>32</v>
      </c>
      <c r="B35" s="427" t="str">
        <f>ACUMULADO!B35</f>
        <v>MUNICIPIOS QUE IMPLEMENTAN ACCIONES PARA MEJORAR O MITIGAR LAS CONDICIONES QUE GENERAN RIESGO PARA ENFERMAR DE TUBERCULOSIS Y VIH/SIDA SEGÚN DISTRITOS/ PROVINCIAS PRIORIZADOS.</v>
      </c>
      <c r="C35" s="428" t="s">
        <v>145</v>
      </c>
      <c r="D35" s="429"/>
      <c r="E35" s="429"/>
      <c r="F35" s="429"/>
      <c r="G35" s="429"/>
      <c r="H35" s="429"/>
      <c r="I35" s="429"/>
      <c r="J35" s="429"/>
      <c r="K35" s="429"/>
      <c r="L35" s="429"/>
      <c r="M35" s="429"/>
      <c r="N35" s="429"/>
      <c r="O35" s="429"/>
      <c r="P35" s="429"/>
      <c r="Q35" s="429"/>
      <c r="R35" s="429"/>
      <c r="S35" s="429"/>
      <c r="T35" s="429"/>
      <c r="U35" s="429"/>
      <c r="V35" s="429"/>
      <c r="W35" s="429"/>
      <c r="X35" s="429"/>
      <c r="Y35" s="429"/>
      <c r="Z35" s="429"/>
      <c r="AA35" s="429"/>
      <c r="AB35" s="429"/>
      <c r="AC35" s="429"/>
      <c r="AD35" s="429"/>
      <c r="AE35" s="429"/>
      <c r="AF35" s="429"/>
      <c r="AG35" s="429"/>
      <c r="AH35" s="429"/>
      <c r="AI35" s="429"/>
      <c r="AJ35" s="429"/>
      <c r="AK35" s="429"/>
      <c r="AL35" s="429"/>
      <c r="AM35" s="429"/>
      <c r="AN35" s="429"/>
      <c r="AO35" s="429"/>
      <c r="AP35" s="429"/>
      <c r="AQ35" s="429"/>
      <c r="AR35" s="429"/>
      <c r="AS35" s="429"/>
      <c r="AT35" s="429"/>
      <c r="AV35" s="37">
        <f t="shared" si="21"/>
        <v>0</v>
      </c>
      <c r="AW35" s="37">
        <f t="shared" si="22"/>
        <v>0</v>
      </c>
      <c r="AX35" s="37">
        <f t="shared" si="23"/>
        <v>0</v>
      </c>
      <c r="AY35" s="37">
        <f t="shared" si="24"/>
        <v>0</v>
      </c>
      <c r="AZ35" s="37">
        <f t="shared" si="25"/>
        <v>0</v>
      </c>
      <c r="BA35" s="37">
        <f t="shared" si="26"/>
        <v>0</v>
      </c>
      <c r="BB35" s="37">
        <f t="shared" si="27"/>
        <v>0</v>
      </c>
      <c r="BC35" s="38">
        <f t="shared" si="28"/>
        <v>0</v>
      </c>
      <c r="BD35" s="37">
        <f t="shared" si="29"/>
        <v>0</v>
      </c>
      <c r="BE35" s="54">
        <f t="shared" si="30"/>
        <v>0</v>
      </c>
    </row>
    <row r="36" spans="1:57" ht="30" x14ac:dyDescent="0.25">
      <c r="A36" s="401">
        <v>33</v>
      </c>
      <c r="B36" s="427" t="str">
        <f>ACUMULADO!B36</f>
        <v xml:space="preserve">FAMILIAS QUE RECIBEN SESIONES DEMOSTRATIVAS PARA LA PREVENCION Y CONTROL DE ENFERMEDADES METAXENICAS </v>
      </c>
      <c r="C36" s="428" t="s">
        <v>145</v>
      </c>
      <c r="D36" s="429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29"/>
      <c r="AM36" s="429"/>
      <c r="AN36" s="429"/>
      <c r="AO36" s="429"/>
      <c r="AP36" s="429"/>
      <c r="AQ36" s="429"/>
      <c r="AR36" s="429"/>
      <c r="AS36" s="429"/>
      <c r="AT36" s="429"/>
      <c r="AV36" s="37">
        <f t="shared" si="21"/>
        <v>0</v>
      </c>
      <c r="AW36" s="37">
        <f t="shared" si="22"/>
        <v>0</v>
      </c>
      <c r="AX36" s="37">
        <f t="shared" si="23"/>
        <v>0</v>
      </c>
      <c r="AY36" s="37">
        <f t="shared" si="24"/>
        <v>0</v>
      </c>
      <c r="AZ36" s="37">
        <f t="shared" si="25"/>
        <v>0</v>
      </c>
      <c r="BA36" s="37">
        <f t="shared" si="26"/>
        <v>0</v>
      </c>
      <c r="BB36" s="37">
        <f t="shared" si="27"/>
        <v>0</v>
      </c>
      <c r="BC36" s="38">
        <f t="shared" si="28"/>
        <v>0</v>
      </c>
      <c r="BD36" s="37">
        <f t="shared" si="29"/>
        <v>0</v>
      </c>
      <c r="BE36" s="54">
        <f t="shared" si="30"/>
        <v>0</v>
      </c>
    </row>
    <row r="37" spans="1:57" ht="30" x14ac:dyDescent="0.25">
      <c r="A37" s="401">
        <v>34</v>
      </c>
      <c r="B37" s="427" t="str">
        <f>ACUMULADO!B37</f>
        <v>FAMILIAS QUE RECIBEN SESIONES EDUCATIVAS  PARA LA PREVENCION Y CONTROL DE ENFERMEDADES  ZOONOTICAS.</v>
      </c>
      <c r="C37" s="428" t="s">
        <v>145</v>
      </c>
      <c r="D37" s="429"/>
      <c r="E37" s="429"/>
      <c r="F37" s="429"/>
      <c r="G37" s="429"/>
      <c r="H37" s="429"/>
      <c r="I37" s="429"/>
      <c r="J37" s="429"/>
      <c r="K37" s="429"/>
      <c r="L37" s="429"/>
      <c r="M37" s="429"/>
      <c r="N37" s="429"/>
      <c r="O37" s="429"/>
      <c r="P37" s="429"/>
      <c r="Q37" s="429"/>
      <c r="R37" s="429"/>
      <c r="S37" s="429"/>
      <c r="T37" s="429"/>
      <c r="U37" s="429"/>
      <c r="V37" s="429"/>
      <c r="W37" s="429"/>
      <c r="X37" s="429"/>
      <c r="Y37" s="429"/>
      <c r="Z37" s="429"/>
      <c r="AA37" s="429"/>
      <c r="AB37" s="429"/>
      <c r="AC37" s="429"/>
      <c r="AD37" s="429"/>
      <c r="AE37" s="429"/>
      <c r="AF37" s="429"/>
      <c r="AG37" s="429"/>
      <c r="AH37" s="429"/>
      <c r="AI37" s="429"/>
      <c r="AJ37" s="429"/>
      <c r="AK37" s="429"/>
      <c r="AL37" s="429"/>
      <c r="AM37" s="429"/>
      <c r="AN37" s="429"/>
      <c r="AO37" s="429"/>
      <c r="AP37" s="429"/>
      <c r="AQ37" s="429"/>
      <c r="AR37" s="429"/>
      <c r="AS37" s="429"/>
      <c r="AT37" s="429"/>
      <c r="AV37" s="37">
        <f t="shared" si="21"/>
        <v>0</v>
      </c>
      <c r="AW37" s="37">
        <f t="shared" si="22"/>
        <v>0</v>
      </c>
      <c r="AX37" s="37">
        <f t="shared" si="23"/>
        <v>0</v>
      </c>
      <c r="AY37" s="37">
        <f t="shared" si="24"/>
        <v>0</v>
      </c>
      <c r="AZ37" s="37">
        <f t="shared" si="25"/>
        <v>0</v>
      </c>
      <c r="BA37" s="37">
        <f t="shared" si="26"/>
        <v>0</v>
      </c>
      <c r="BB37" s="37">
        <f t="shared" si="27"/>
        <v>0</v>
      </c>
      <c r="BC37" s="38">
        <f t="shared" si="28"/>
        <v>0</v>
      </c>
      <c r="BD37" s="37">
        <f t="shared" si="29"/>
        <v>0</v>
      </c>
      <c r="BE37" s="54">
        <f t="shared" si="30"/>
        <v>0</v>
      </c>
    </row>
    <row r="38" spans="1:57" ht="30" x14ac:dyDescent="0.25">
      <c r="A38" s="401">
        <v>35</v>
      </c>
      <c r="B38" s="427" t="str">
        <f>ACUMULADO!B38</f>
        <v>COMUNIDADES PRIORIZADAS EN EL DISTRITO QUE  ESTAN IMPLEMENTANDO LA VIGILANCIA COMUNITARIA ASOCIADA A ENFERMEDADES METAXÉNICAS Y ZOONOTICAS.</v>
      </c>
      <c r="C38" s="428" t="s">
        <v>145</v>
      </c>
      <c r="D38" s="429"/>
      <c r="E38" s="429"/>
      <c r="F38" s="429"/>
      <c r="G38" s="429"/>
      <c r="H38" s="429"/>
      <c r="I38" s="429"/>
      <c r="J38" s="429"/>
      <c r="K38" s="429"/>
      <c r="L38" s="429"/>
      <c r="M38" s="429"/>
      <c r="N38" s="429"/>
      <c r="O38" s="429"/>
      <c r="P38" s="429"/>
      <c r="Q38" s="429"/>
      <c r="R38" s="429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  <c r="AL38" s="429"/>
      <c r="AM38" s="429"/>
      <c r="AN38" s="429"/>
      <c r="AO38" s="429"/>
      <c r="AP38" s="429"/>
      <c r="AQ38" s="429"/>
      <c r="AR38" s="429"/>
      <c r="AS38" s="429"/>
      <c r="AT38" s="429"/>
      <c r="AV38" s="37">
        <f t="shared" si="21"/>
        <v>0</v>
      </c>
      <c r="AW38" s="37">
        <f t="shared" si="22"/>
        <v>0</v>
      </c>
      <c r="AX38" s="37">
        <f t="shared" si="23"/>
        <v>0</v>
      </c>
      <c r="AY38" s="37">
        <f t="shared" si="24"/>
        <v>0</v>
      </c>
      <c r="AZ38" s="37">
        <f t="shared" si="25"/>
        <v>0</v>
      </c>
      <c r="BA38" s="37">
        <f t="shared" si="26"/>
        <v>0</v>
      </c>
      <c r="BB38" s="37">
        <f t="shared" si="27"/>
        <v>0</v>
      </c>
      <c r="BC38" s="38">
        <f t="shared" si="28"/>
        <v>0</v>
      </c>
      <c r="BD38" s="37">
        <f t="shared" si="29"/>
        <v>0</v>
      </c>
      <c r="BE38" s="54">
        <f t="shared" si="30"/>
        <v>0</v>
      </c>
    </row>
    <row r="39" spans="1:57" ht="30" x14ac:dyDescent="0.25">
      <c r="A39" s="401">
        <v>36</v>
      </c>
      <c r="B39" s="427" t="str">
        <f>ACUMULADO!B39</f>
        <v>MUNICIPIOS QUE IMPLEMENTAN ACCIONES PARA MEJORAR O MITIGAR LAS CONDICIONES QUE GENERAN RIESGO PARA ENFERMAR DE ENFERMEDADES METAXÉNICAS Y ZOONOTICAS</v>
      </c>
      <c r="C39" s="428" t="s">
        <v>145</v>
      </c>
      <c r="D39" s="429"/>
      <c r="E39" s="429"/>
      <c r="F39" s="429"/>
      <c r="G39" s="429"/>
      <c r="H39" s="429"/>
      <c r="I39" s="429"/>
      <c r="J39" s="429"/>
      <c r="K39" s="429"/>
      <c r="L39" s="429"/>
      <c r="M39" s="429"/>
      <c r="N39" s="429"/>
      <c r="O39" s="429"/>
      <c r="P39" s="429"/>
      <c r="Q39" s="429"/>
      <c r="R39" s="429"/>
      <c r="S39" s="429"/>
      <c r="T39" s="429"/>
      <c r="U39" s="429"/>
      <c r="V39" s="429"/>
      <c r="W39" s="429"/>
      <c r="X39" s="429"/>
      <c r="Y39" s="429"/>
      <c r="Z39" s="429"/>
      <c r="AA39" s="429"/>
      <c r="AB39" s="429"/>
      <c r="AC39" s="429"/>
      <c r="AD39" s="429"/>
      <c r="AE39" s="429"/>
      <c r="AF39" s="429"/>
      <c r="AG39" s="429"/>
      <c r="AH39" s="429"/>
      <c r="AI39" s="429"/>
      <c r="AJ39" s="429"/>
      <c r="AK39" s="429"/>
      <c r="AL39" s="429"/>
      <c r="AM39" s="429"/>
      <c r="AN39" s="429"/>
      <c r="AO39" s="429"/>
      <c r="AP39" s="429"/>
      <c r="AQ39" s="429"/>
      <c r="AR39" s="429"/>
      <c r="AS39" s="429"/>
      <c r="AT39" s="429"/>
      <c r="AV39" s="37">
        <f t="shared" si="21"/>
        <v>0</v>
      </c>
      <c r="AW39" s="37">
        <f t="shared" si="22"/>
        <v>0</v>
      </c>
      <c r="AX39" s="37">
        <f t="shared" si="23"/>
        <v>0</v>
      </c>
      <c r="AY39" s="37">
        <f t="shared" si="24"/>
        <v>0</v>
      </c>
      <c r="AZ39" s="37">
        <f t="shared" si="25"/>
        <v>0</v>
      </c>
      <c r="BA39" s="37">
        <f t="shared" si="26"/>
        <v>0</v>
      </c>
      <c r="BB39" s="37">
        <f t="shared" si="27"/>
        <v>0</v>
      </c>
      <c r="BC39" s="38">
        <f t="shared" si="28"/>
        <v>0</v>
      </c>
      <c r="BD39" s="37">
        <f t="shared" si="29"/>
        <v>0</v>
      </c>
      <c r="BE39" s="54">
        <f t="shared" si="30"/>
        <v>0</v>
      </c>
    </row>
    <row r="40" spans="1:57" ht="30" x14ac:dyDescent="0.25">
      <c r="A40" s="401">
        <v>37</v>
      </c>
      <c r="B40" s="427" t="str">
        <f>ACUMULADO!B40</f>
        <v>DOCENTES  CAPACITADOS Y COMPROMETIDOS A DESARROLLAR ACCIONES PARA LA PROMOCION DE PRACTICAS SALUDABLES PARA LA PREVENCIÓN DE LAS ENFERMEDADES METAXENICAS Y ZOONOTICAS</v>
      </c>
      <c r="C40" s="428" t="s">
        <v>145</v>
      </c>
      <c r="D40" s="429"/>
      <c r="E40" s="429"/>
      <c r="F40" s="429"/>
      <c r="G40" s="429"/>
      <c r="H40" s="429"/>
      <c r="I40" s="429"/>
      <c r="J40" s="429"/>
      <c r="K40" s="429"/>
      <c r="L40" s="429"/>
      <c r="M40" s="429"/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  <c r="AO40" s="429"/>
      <c r="AP40" s="429"/>
      <c r="AQ40" s="429"/>
      <c r="AR40" s="429"/>
      <c r="AS40" s="429"/>
      <c r="AT40" s="429"/>
      <c r="AV40" s="37">
        <f t="shared" si="21"/>
        <v>0</v>
      </c>
      <c r="AW40" s="37">
        <f t="shared" si="22"/>
        <v>0</v>
      </c>
      <c r="AX40" s="37">
        <f t="shared" si="23"/>
        <v>0</v>
      </c>
      <c r="AY40" s="37">
        <f t="shared" si="24"/>
        <v>0</v>
      </c>
      <c r="AZ40" s="37">
        <f t="shared" si="25"/>
        <v>0</v>
      </c>
      <c r="BA40" s="37">
        <f t="shared" si="26"/>
        <v>0</v>
      </c>
      <c r="BB40" s="37">
        <f t="shared" si="27"/>
        <v>0</v>
      </c>
      <c r="BC40" s="38">
        <f t="shared" si="28"/>
        <v>0</v>
      </c>
      <c r="BD40" s="37">
        <f t="shared" si="29"/>
        <v>0</v>
      </c>
      <c r="BE40" s="54">
        <f t="shared" si="30"/>
        <v>0</v>
      </c>
    </row>
    <row r="41" spans="1:57" ht="30" x14ac:dyDescent="0.25">
      <c r="A41" s="401">
        <v>38</v>
      </c>
      <c r="B41" s="427" t="str">
        <f>ACUMULADO!B41</f>
        <v>FAMILIAS QUE RECIBEN SESIONES EDUCATIVAS Y DEMOSTRATIVAS EN PRÁCTICAS SALUDABLES FRENTE A LAS ENFERMEDADES NO TRASMISIBLES</v>
      </c>
      <c r="C41" s="428" t="s">
        <v>145</v>
      </c>
      <c r="D41" s="429"/>
      <c r="E41" s="429"/>
      <c r="F41" s="429"/>
      <c r="G41" s="429"/>
      <c r="H41" s="429"/>
      <c r="I41" s="429"/>
      <c r="J41" s="429"/>
      <c r="K41" s="429"/>
      <c r="L41" s="429"/>
      <c r="M41" s="429"/>
      <c r="N41" s="429"/>
      <c r="O41" s="429"/>
      <c r="P41" s="429"/>
      <c r="Q41" s="429"/>
      <c r="R41" s="429"/>
      <c r="S41" s="429"/>
      <c r="T41" s="429"/>
      <c r="U41" s="429"/>
      <c r="V41" s="429"/>
      <c r="W41" s="429"/>
      <c r="X41" s="429"/>
      <c r="Y41" s="429"/>
      <c r="Z41" s="429"/>
      <c r="AA41" s="429"/>
      <c r="AB41" s="429"/>
      <c r="AC41" s="429"/>
      <c r="AD41" s="429"/>
      <c r="AE41" s="429"/>
      <c r="AF41" s="429"/>
      <c r="AG41" s="429"/>
      <c r="AH41" s="429"/>
      <c r="AI41" s="429"/>
      <c r="AJ41" s="429"/>
      <c r="AK41" s="429"/>
      <c r="AL41" s="429"/>
      <c r="AM41" s="429"/>
      <c r="AN41" s="429"/>
      <c r="AO41" s="429"/>
      <c r="AP41" s="429"/>
      <c r="AQ41" s="429"/>
      <c r="AR41" s="429"/>
      <c r="AS41" s="429"/>
      <c r="AT41" s="429"/>
      <c r="AV41" s="37">
        <f t="shared" si="21"/>
        <v>0</v>
      </c>
      <c r="AW41" s="37">
        <f t="shared" si="22"/>
        <v>0</v>
      </c>
      <c r="AX41" s="37">
        <f t="shared" si="23"/>
        <v>0</v>
      </c>
      <c r="AY41" s="37">
        <f t="shared" si="24"/>
        <v>0</v>
      </c>
      <c r="AZ41" s="37">
        <f t="shared" si="25"/>
        <v>0</v>
      </c>
      <c r="BA41" s="37">
        <f t="shared" si="26"/>
        <v>0</v>
      </c>
      <c r="BB41" s="37">
        <f t="shared" si="27"/>
        <v>0</v>
      </c>
      <c r="BC41" s="38">
        <f t="shared" si="28"/>
        <v>0</v>
      </c>
      <c r="BD41" s="37">
        <f t="shared" si="29"/>
        <v>0</v>
      </c>
      <c r="BE41" s="54">
        <f t="shared" si="30"/>
        <v>0</v>
      </c>
    </row>
    <row r="42" spans="1:57" ht="30" x14ac:dyDescent="0.25">
      <c r="A42" s="401">
        <v>39</v>
      </c>
      <c r="B42" s="427" t="str">
        <f>ACUMULADO!B42</f>
        <v>4398802FUNCIONARIOS MUNICIPALES CAPACITADOS PARA LA GENERACIÓN DE ENTORNOS SALUDABLES FRENTE A LAS ENFERMEDADES NO TRASMISIBLES.</v>
      </c>
      <c r="C42" s="428" t="s">
        <v>145</v>
      </c>
      <c r="D42" s="429"/>
      <c r="E42" s="429"/>
      <c r="F42" s="429"/>
      <c r="G42" s="429"/>
      <c r="H42" s="429"/>
      <c r="I42" s="429"/>
      <c r="J42" s="429"/>
      <c r="K42" s="429"/>
      <c r="L42" s="429"/>
      <c r="M42" s="429"/>
      <c r="N42" s="429"/>
      <c r="O42" s="429"/>
      <c r="P42" s="429"/>
      <c r="Q42" s="429"/>
      <c r="R42" s="429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  <c r="AL42" s="429"/>
      <c r="AM42" s="429"/>
      <c r="AN42" s="429"/>
      <c r="AO42" s="429"/>
      <c r="AP42" s="429"/>
      <c r="AQ42" s="429"/>
      <c r="AR42" s="429"/>
      <c r="AS42" s="429"/>
      <c r="AT42" s="429"/>
      <c r="AV42" s="37">
        <f t="shared" si="21"/>
        <v>0</v>
      </c>
      <c r="AW42" s="37">
        <f t="shared" si="22"/>
        <v>0</v>
      </c>
      <c r="AX42" s="37">
        <f t="shared" si="23"/>
        <v>0</v>
      </c>
      <c r="AY42" s="37">
        <f t="shared" si="24"/>
        <v>0</v>
      </c>
      <c r="AZ42" s="37">
        <f t="shared" si="25"/>
        <v>0</v>
      </c>
      <c r="BA42" s="37">
        <f t="shared" si="26"/>
        <v>0</v>
      </c>
      <c r="BB42" s="37">
        <f t="shared" si="27"/>
        <v>0</v>
      </c>
      <c r="BC42" s="38">
        <f t="shared" si="28"/>
        <v>0</v>
      </c>
      <c r="BD42" s="37">
        <f t="shared" si="29"/>
        <v>0</v>
      </c>
      <c r="BE42" s="54">
        <f t="shared" si="30"/>
        <v>0</v>
      </c>
    </row>
    <row r="43" spans="1:57" ht="30" x14ac:dyDescent="0.25">
      <c r="A43" s="401">
        <v>40</v>
      </c>
      <c r="B43" s="427" t="str">
        <f>ACUMULADO!B43</f>
        <v>DOCENTES COMPROMETIDOS QUE DESARROLLAN ACCIONES PARA LA PROMOCIÓN DE LA ALIMENTACIÓN SALUDABLE, ACTIVIDAD FISICA, SALUD OCULAR Y SALUD BUCAL</v>
      </c>
      <c r="C43" s="428" t="s">
        <v>145</v>
      </c>
      <c r="D43" s="429"/>
      <c r="E43" s="429"/>
      <c r="F43" s="429"/>
      <c r="G43" s="429"/>
      <c r="H43" s="429"/>
      <c r="I43" s="429"/>
      <c r="J43" s="429"/>
      <c r="K43" s="429"/>
      <c r="L43" s="429"/>
      <c r="M43" s="429"/>
      <c r="N43" s="429"/>
      <c r="O43" s="429"/>
      <c r="P43" s="429"/>
      <c r="Q43" s="429"/>
      <c r="R43" s="429"/>
      <c r="S43" s="429"/>
      <c r="T43" s="429"/>
      <c r="U43" s="429"/>
      <c r="V43" s="429"/>
      <c r="W43" s="429"/>
      <c r="X43" s="429"/>
      <c r="Y43" s="429"/>
      <c r="Z43" s="429"/>
      <c r="AA43" s="429"/>
      <c r="AB43" s="429"/>
      <c r="AC43" s="429"/>
      <c r="AD43" s="429"/>
      <c r="AE43" s="429"/>
      <c r="AF43" s="429"/>
      <c r="AG43" s="429"/>
      <c r="AH43" s="429"/>
      <c r="AI43" s="429"/>
      <c r="AJ43" s="429"/>
      <c r="AK43" s="429"/>
      <c r="AL43" s="429"/>
      <c r="AM43" s="429"/>
      <c r="AN43" s="429"/>
      <c r="AO43" s="429"/>
      <c r="AP43" s="429"/>
      <c r="AQ43" s="429"/>
      <c r="AR43" s="429"/>
      <c r="AS43" s="429"/>
      <c r="AT43" s="429"/>
      <c r="AV43" s="37">
        <f t="shared" si="21"/>
        <v>0</v>
      </c>
      <c r="AW43" s="37">
        <f t="shared" si="22"/>
        <v>0</v>
      </c>
      <c r="AX43" s="37">
        <f t="shared" si="23"/>
        <v>0</v>
      </c>
      <c r="AY43" s="37">
        <f t="shared" si="24"/>
        <v>0</v>
      </c>
      <c r="AZ43" s="37">
        <f t="shared" si="25"/>
        <v>0</v>
      </c>
      <c r="BA43" s="37">
        <f t="shared" si="26"/>
        <v>0</v>
      </c>
      <c r="BB43" s="37">
        <f t="shared" si="27"/>
        <v>0</v>
      </c>
      <c r="BC43" s="38">
        <f t="shared" si="28"/>
        <v>0</v>
      </c>
      <c r="BD43" s="37">
        <f t="shared" si="29"/>
        <v>0</v>
      </c>
      <c r="BE43" s="54">
        <f t="shared" si="30"/>
        <v>0</v>
      </c>
    </row>
    <row r="44" spans="1:57" ht="30" x14ac:dyDescent="0.25">
      <c r="A44" s="401">
        <v>41</v>
      </c>
      <c r="B44" s="427" t="str">
        <f>ACUMULADO!B44</f>
        <v>LIDERES COMUNITARIOS CAPACITADOS REALIZAN VIGILANCIA CIUDADANA PARA LA REDUCCIÓN DE LA CONTAMINACIÓN POR METALES PESADOS, SUSTANCIAS QUÍMICAS E HIDROCARBUROS</v>
      </c>
      <c r="C44" s="428" t="s">
        <v>145</v>
      </c>
      <c r="D44" s="429"/>
      <c r="E44" s="429"/>
      <c r="F44" s="429"/>
      <c r="G44" s="429"/>
      <c r="H44" s="429"/>
      <c r="I44" s="429"/>
      <c r="J44" s="429"/>
      <c r="K44" s="429"/>
      <c r="L44" s="429"/>
      <c r="M44" s="429"/>
      <c r="N44" s="429"/>
      <c r="O44" s="429"/>
      <c r="P44" s="429"/>
      <c r="Q44" s="429"/>
      <c r="R44" s="429"/>
      <c r="S44" s="429"/>
      <c r="T44" s="429"/>
      <c r="U44" s="429"/>
      <c r="V44" s="429"/>
      <c r="W44" s="429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9"/>
      <c r="AK44" s="429"/>
      <c r="AL44" s="429"/>
      <c r="AM44" s="429"/>
      <c r="AN44" s="429"/>
      <c r="AO44" s="429"/>
      <c r="AP44" s="429"/>
      <c r="AQ44" s="429"/>
      <c r="AR44" s="429"/>
      <c r="AS44" s="429"/>
      <c r="AT44" s="429"/>
      <c r="AV44" s="37">
        <f t="shared" si="21"/>
        <v>0</v>
      </c>
      <c r="AW44" s="37">
        <f t="shared" si="22"/>
        <v>0</v>
      </c>
      <c r="AX44" s="37">
        <f t="shared" si="23"/>
        <v>0</v>
      </c>
      <c r="AY44" s="37">
        <f t="shared" si="24"/>
        <v>0</v>
      </c>
      <c r="AZ44" s="37">
        <f t="shared" si="25"/>
        <v>0</v>
      </c>
      <c r="BA44" s="37">
        <f t="shared" si="26"/>
        <v>0</v>
      </c>
      <c r="BB44" s="37">
        <f t="shared" si="27"/>
        <v>0</v>
      </c>
      <c r="BC44" s="38">
        <f t="shared" si="28"/>
        <v>0</v>
      </c>
      <c r="BD44" s="37">
        <f t="shared" si="29"/>
        <v>0</v>
      </c>
      <c r="BE44" s="54">
        <f t="shared" si="30"/>
        <v>0</v>
      </c>
    </row>
    <row r="45" spans="1:57" ht="30" x14ac:dyDescent="0.25">
      <c r="A45" s="401">
        <v>42</v>
      </c>
      <c r="B45" s="427" t="str">
        <f>ACUMULADO!B45</f>
        <v>FUNCIONARIOS MUNICIPALES SENSIBILIZADOS PARA LA PROMOCIÓN DE PRACTICAS Y ENTORNOS SALUDABLES PARA LA PREVENCIÓN DEL CÁNCER</v>
      </c>
      <c r="C45" s="428" t="s">
        <v>145</v>
      </c>
      <c r="D45" s="429"/>
      <c r="E45" s="429"/>
      <c r="F45" s="429"/>
      <c r="G45" s="429"/>
      <c r="H45" s="429"/>
      <c r="I45" s="429"/>
      <c r="J45" s="429"/>
      <c r="K45" s="429"/>
      <c r="L45" s="429"/>
      <c r="M45" s="429"/>
      <c r="N45" s="429"/>
      <c r="O45" s="429"/>
      <c r="P45" s="429"/>
      <c r="Q45" s="429"/>
      <c r="R45" s="429"/>
      <c r="S45" s="429"/>
      <c r="T45" s="429"/>
      <c r="U45" s="429"/>
      <c r="V45" s="429"/>
      <c r="W45" s="429"/>
      <c r="X45" s="429"/>
      <c r="Y45" s="429"/>
      <c r="Z45" s="429"/>
      <c r="AA45" s="429"/>
      <c r="AB45" s="429"/>
      <c r="AC45" s="429"/>
      <c r="AD45" s="429"/>
      <c r="AE45" s="429"/>
      <c r="AF45" s="429"/>
      <c r="AG45" s="429"/>
      <c r="AH45" s="429"/>
      <c r="AI45" s="429"/>
      <c r="AJ45" s="429"/>
      <c r="AK45" s="429"/>
      <c r="AL45" s="429"/>
      <c r="AM45" s="429"/>
      <c r="AN45" s="429"/>
      <c r="AO45" s="429"/>
      <c r="AP45" s="429"/>
      <c r="AQ45" s="429"/>
      <c r="AR45" s="429"/>
      <c r="AS45" s="429"/>
      <c r="AT45" s="429"/>
      <c r="AV45" s="37">
        <f t="shared" si="21"/>
        <v>0</v>
      </c>
      <c r="AW45" s="37">
        <f t="shared" si="22"/>
        <v>0</v>
      </c>
      <c r="AX45" s="37">
        <f t="shared" si="23"/>
        <v>0</v>
      </c>
      <c r="AY45" s="37">
        <f t="shared" si="24"/>
        <v>0</v>
      </c>
      <c r="AZ45" s="37">
        <f t="shared" si="25"/>
        <v>0</v>
      </c>
      <c r="BA45" s="37">
        <f t="shared" si="26"/>
        <v>0</v>
      </c>
      <c r="BB45" s="37">
        <f t="shared" si="27"/>
        <v>0</v>
      </c>
      <c r="BC45" s="38">
        <f t="shared" si="28"/>
        <v>0</v>
      </c>
      <c r="BD45" s="37">
        <f t="shared" si="29"/>
        <v>0</v>
      </c>
      <c r="BE45" s="54">
        <f t="shared" si="30"/>
        <v>0</v>
      </c>
    </row>
    <row r="46" spans="1:57" ht="30" x14ac:dyDescent="0.25">
      <c r="A46" s="401">
        <v>43</v>
      </c>
      <c r="B46" s="427" t="str">
        <f>ACUMULADO!B46</f>
        <v xml:space="preserve">DOCENTES  CAPACITADOS PARA LA PROMOCIÓN DE PRACTICAS Y ENTORNOS SALUDABLES PARA LA PREVENCIÓN DEL CÁNCER . </v>
      </c>
      <c r="C46" s="428" t="s">
        <v>145</v>
      </c>
      <c r="D46" s="429"/>
      <c r="E46" s="429"/>
      <c r="F46" s="429"/>
      <c r="G46" s="429"/>
      <c r="H46" s="429"/>
      <c r="I46" s="429"/>
      <c r="J46" s="429"/>
      <c r="K46" s="429"/>
      <c r="L46" s="429"/>
      <c r="M46" s="429"/>
      <c r="N46" s="429"/>
      <c r="O46" s="429"/>
      <c r="P46" s="429"/>
      <c r="Q46" s="429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V46" s="37">
        <f t="shared" si="21"/>
        <v>0</v>
      </c>
      <c r="AW46" s="37">
        <f t="shared" si="22"/>
        <v>0</v>
      </c>
      <c r="AX46" s="37">
        <f t="shared" si="23"/>
        <v>0</v>
      </c>
      <c r="AY46" s="37">
        <f t="shared" si="24"/>
        <v>0</v>
      </c>
      <c r="AZ46" s="37">
        <f t="shared" si="25"/>
        <v>0</v>
      </c>
      <c r="BA46" s="37">
        <f t="shared" si="26"/>
        <v>0</v>
      </c>
      <c r="BB46" s="37">
        <f t="shared" si="27"/>
        <v>0</v>
      </c>
      <c r="BC46" s="38">
        <f t="shared" si="28"/>
        <v>0</v>
      </c>
      <c r="BD46" s="37">
        <f t="shared" si="29"/>
        <v>0</v>
      </c>
      <c r="BE46" s="54">
        <f t="shared" si="30"/>
        <v>0</v>
      </c>
    </row>
    <row r="47" spans="1:57" ht="30" x14ac:dyDescent="0.25">
      <c r="A47" s="401">
        <v>44</v>
      </c>
      <c r="B47" s="427" t="str">
        <f>ACUMULADO!B47</f>
        <v>FAMILIAS SENSIBILIZADAS PARA LA PROMOCIÓN DE PRÁCTICAS Y ENTORNOS SALUDABLES PARA LA PREVENCIÓN DEL CÁNCER</v>
      </c>
      <c r="C47" s="428" t="s">
        <v>145</v>
      </c>
      <c r="D47" s="429"/>
      <c r="E47" s="429"/>
      <c r="F47" s="429"/>
      <c r="G47" s="429"/>
      <c r="H47" s="429"/>
      <c r="I47" s="429"/>
      <c r="J47" s="429"/>
      <c r="K47" s="429"/>
      <c r="L47" s="429"/>
      <c r="M47" s="429"/>
      <c r="N47" s="429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29"/>
      <c r="Z47" s="429"/>
      <c r="AA47" s="429"/>
      <c r="AB47" s="429"/>
      <c r="AC47" s="429"/>
      <c r="AD47" s="429"/>
      <c r="AE47" s="429"/>
      <c r="AF47" s="429"/>
      <c r="AG47" s="429"/>
      <c r="AH47" s="429"/>
      <c r="AI47" s="429"/>
      <c r="AJ47" s="429"/>
      <c r="AK47" s="429"/>
      <c r="AL47" s="429"/>
      <c r="AM47" s="429"/>
      <c r="AN47" s="429"/>
      <c r="AO47" s="429"/>
      <c r="AP47" s="429"/>
      <c r="AQ47" s="429"/>
      <c r="AR47" s="429"/>
      <c r="AS47" s="429"/>
      <c r="AT47" s="429"/>
      <c r="AV47" s="37">
        <f t="shared" si="21"/>
        <v>0</v>
      </c>
      <c r="AW47" s="37">
        <f t="shared" si="22"/>
        <v>0</v>
      </c>
      <c r="AX47" s="37">
        <f t="shared" si="23"/>
        <v>0</v>
      </c>
      <c r="AY47" s="37">
        <f t="shared" si="24"/>
        <v>0</v>
      </c>
      <c r="AZ47" s="37">
        <f t="shared" si="25"/>
        <v>0</v>
      </c>
      <c r="BA47" s="37">
        <f t="shared" si="26"/>
        <v>0</v>
      </c>
      <c r="BB47" s="37">
        <f t="shared" si="27"/>
        <v>0</v>
      </c>
      <c r="BC47" s="38">
        <f t="shared" si="28"/>
        <v>0</v>
      </c>
      <c r="BD47" s="37">
        <f t="shared" si="29"/>
        <v>0</v>
      </c>
      <c r="BE47" s="54">
        <f t="shared" si="30"/>
        <v>0</v>
      </c>
    </row>
    <row r="48" spans="1:57" ht="30" x14ac:dyDescent="0.25">
      <c r="A48" s="401">
        <v>45</v>
      </c>
      <c r="B48" s="427" t="str">
        <f>ACUMULADO!B48</f>
        <v>MADRES, PADRES Y CUIDADORES/AS CON APOYO EN ESTRATEGIAS DE CRIANZA Y CONOCIMIENTOS SOBRE EL DESARROLLO INFANTIL</v>
      </c>
      <c r="C48" s="428" t="s">
        <v>145</v>
      </c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V48" s="37">
        <f t="shared" si="21"/>
        <v>0</v>
      </c>
      <c r="AW48" s="37">
        <f t="shared" si="22"/>
        <v>0</v>
      </c>
      <c r="AX48" s="37">
        <f t="shared" si="23"/>
        <v>0</v>
      </c>
      <c r="AY48" s="37">
        <f t="shared" si="24"/>
        <v>0</v>
      </c>
      <c r="AZ48" s="37">
        <f t="shared" si="25"/>
        <v>0</v>
      </c>
      <c r="BA48" s="37">
        <f t="shared" si="26"/>
        <v>0</v>
      </c>
      <c r="BB48" s="37">
        <f t="shared" si="27"/>
        <v>0</v>
      </c>
      <c r="BC48" s="38">
        <f t="shared" si="28"/>
        <v>0</v>
      </c>
      <c r="BD48" s="37">
        <f t="shared" si="29"/>
        <v>0</v>
      </c>
      <c r="BE48" s="54">
        <f t="shared" si="30"/>
        <v>0</v>
      </c>
    </row>
    <row r="49" spans="1:57" x14ac:dyDescent="0.25">
      <c r="A49" s="401">
        <v>46</v>
      </c>
      <c r="B49" s="427" t="str">
        <f>ACUMULADO!B49</f>
        <v>PAREJAS CON CONSEJERÍA EN LA PROMOCIÓN DE UNA CONVIVENCIA SALUDABLE</v>
      </c>
      <c r="C49" s="428" t="s">
        <v>145</v>
      </c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V49" s="37">
        <f t="shared" si="21"/>
        <v>0</v>
      </c>
      <c r="AW49" s="37">
        <f t="shared" si="22"/>
        <v>0</v>
      </c>
      <c r="AX49" s="37">
        <f t="shared" si="23"/>
        <v>0</v>
      </c>
      <c r="AY49" s="37">
        <f t="shared" si="24"/>
        <v>0</v>
      </c>
      <c r="AZ49" s="37">
        <f t="shared" si="25"/>
        <v>0</v>
      </c>
      <c r="BA49" s="37">
        <f t="shared" si="26"/>
        <v>0</v>
      </c>
      <c r="BB49" s="37">
        <f t="shared" si="27"/>
        <v>0</v>
      </c>
      <c r="BC49" s="38">
        <f t="shared" si="28"/>
        <v>0</v>
      </c>
      <c r="BD49" s="37">
        <f t="shared" si="29"/>
        <v>0</v>
      </c>
      <c r="BE49" s="54">
        <f t="shared" si="30"/>
        <v>0</v>
      </c>
    </row>
    <row r="50" spans="1:57" x14ac:dyDescent="0.25">
      <c r="A50" s="401">
        <v>47</v>
      </c>
      <c r="B50" s="427" t="str">
        <f>ACUMULADO!B50</f>
        <v>LÍDERES ADOLESCENTES PROMUEVEN LA SALUD MENTAL EN SU COMUNIDAD</v>
      </c>
      <c r="C50" s="428" t="s">
        <v>145</v>
      </c>
      <c r="D50" s="429"/>
      <c r="E50" s="429"/>
      <c r="F50" s="429"/>
      <c r="G50" s="429"/>
      <c r="H50" s="429"/>
      <c r="I50" s="429"/>
      <c r="J50" s="429"/>
      <c r="K50" s="429"/>
      <c r="L50" s="429"/>
      <c r="M50" s="429"/>
      <c r="N50" s="429"/>
      <c r="O50" s="429"/>
      <c r="P50" s="429"/>
      <c r="Q50" s="429"/>
      <c r="R50" s="429"/>
      <c r="S50" s="429"/>
      <c r="T50" s="429"/>
      <c r="U50" s="429"/>
      <c r="V50" s="429"/>
      <c r="W50" s="429"/>
      <c r="X50" s="429"/>
      <c r="Y50" s="429"/>
      <c r="Z50" s="429"/>
      <c r="AA50" s="429"/>
      <c r="AB50" s="429"/>
      <c r="AC50" s="429"/>
      <c r="AD50" s="429"/>
      <c r="AE50" s="429"/>
      <c r="AF50" s="429"/>
      <c r="AG50" s="429"/>
      <c r="AH50" s="429"/>
      <c r="AI50" s="429"/>
      <c r="AJ50" s="429"/>
      <c r="AK50" s="429"/>
      <c r="AL50" s="429"/>
      <c r="AM50" s="429"/>
      <c r="AN50" s="429"/>
      <c r="AO50" s="429"/>
      <c r="AP50" s="429"/>
      <c r="AQ50" s="429"/>
      <c r="AR50" s="429"/>
      <c r="AS50" s="429"/>
      <c r="AT50" s="429"/>
      <c r="AV50" s="37">
        <f t="shared" si="21"/>
        <v>0</v>
      </c>
      <c r="AW50" s="37">
        <f t="shared" si="22"/>
        <v>0</v>
      </c>
      <c r="AX50" s="37">
        <f t="shared" si="23"/>
        <v>0</v>
      </c>
      <c r="AY50" s="37">
        <f t="shared" si="24"/>
        <v>0</v>
      </c>
      <c r="AZ50" s="37">
        <f t="shared" si="25"/>
        <v>0</v>
      </c>
      <c r="BA50" s="37">
        <f t="shared" si="26"/>
        <v>0</v>
      </c>
      <c r="BB50" s="37">
        <f t="shared" si="27"/>
        <v>0</v>
      </c>
      <c r="BC50" s="38">
        <f t="shared" si="28"/>
        <v>0</v>
      </c>
      <c r="BD50" s="37">
        <f t="shared" si="29"/>
        <v>0</v>
      </c>
      <c r="BE50" s="54">
        <f t="shared" si="30"/>
        <v>0</v>
      </c>
    </row>
    <row r="51" spans="1:57" ht="30" x14ac:dyDescent="0.25">
      <c r="A51" s="401">
        <v>48</v>
      </c>
      <c r="B51" s="427" t="str">
        <f>ACUMULADO!B51</f>
        <v>AGENTES COMUNITARIOS DE SALUD REALIZAN VIGILANCIA CIUDADANA PARA REDUCIR LA VIOLENCIA FÍSICA CAUSADA POR LA PAREJA</v>
      </c>
      <c r="C51" s="428" t="s">
        <v>145</v>
      </c>
      <c r="D51" s="429"/>
      <c r="E51" s="429"/>
      <c r="F51" s="429"/>
      <c r="G51" s="429"/>
      <c r="H51" s="429"/>
      <c r="I51" s="429"/>
      <c r="J51" s="429"/>
      <c r="K51" s="429"/>
      <c r="L51" s="429"/>
      <c r="M51" s="429"/>
      <c r="N51" s="429"/>
      <c r="O51" s="429"/>
      <c r="P51" s="429"/>
      <c r="Q51" s="429"/>
      <c r="R51" s="429"/>
      <c r="S51" s="429"/>
      <c r="T51" s="429"/>
      <c r="U51" s="429"/>
      <c r="V51" s="429"/>
      <c r="W51" s="429"/>
      <c r="X51" s="429"/>
      <c r="Y51" s="429"/>
      <c r="Z51" s="429"/>
      <c r="AA51" s="429"/>
      <c r="AB51" s="429"/>
      <c r="AC51" s="429"/>
      <c r="AD51" s="429"/>
      <c r="AE51" s="429"/>
      <c r="AF51" s="429"/>
      <c r="AG51" s="429"/>
      <c r="AH51" s="429"/>
      <c r="AI51" s="429"/>
      <c r="AJ51" s="429"/>
      <c r="AK51" s="429"/>
      <c r="AL51" s="429"/>
      <c r="AM51" s="429"/>
      <c r="AN51" s="429"/>
      <c r="AO51" s="429"/>
      <c r="AP51" s="429"/>
      <c r="AQ51" s="429"/>
      <c r="AR51" s="429"/>
      <c r="AS51" s="429"/>
      <c r="AT51" s="429"/>
      <c r="AV51" s="37">
        <f t="shared" si="21"/>
        <v>0</v>
      </c>
      <c r="AW51" s="37">
        <f t="shared" si="22"/>
        <v>0</v>
      </c>
      <c r="AX51" s="37">
        <f t="shared" si="23"/>
        <v>0</v>
      </c>
      <c r="AY51" s="37">
        <f t="shared" si="24"/>
        <v>0</v>
      </c>
      <c r="AZ51" s="37">
        <f t="shared" si="25"/>
        <v>0</v>
      </c>
      <c r="BA51" s="37">
        <f t="shared" si="26"/>
        <v>0</v>
      </c>
      <c r="BB51" s="37">
        <f t="shared" si="27"/>
        <v>0</v>
      </c>
      <c r="BC51" s="38">
        <f t="shared" si="28"/>
        <v>0</v>
      </c>
      <c r="BD51" s="37">
        <f t="shared" si="29"/>
        <v>0</v>
      </c>
      <c r="BE51" s="54">
        <f t="shared" si="30"/>
        <v>0</v>
      </c>
    </row>
    <row r="52" spans="1:57" x14ac:dyDescent="0.25">
      <c r="A52" s="401">
        <v>49</v>
      </c>
      <c r="B52" s="468" t="str">
        <f>+Jul!B52</f>
        <v xml:space="preserve">Porcentaje de mujeres de 25 a 64 años de edad que se han realizado tamizaje  de papanicolaou </v>
      </c>
      <c r="C52" s="469" t="str">
        <f>+Jul!C52</f>
        <v>CANCER</v>
      </c>
      <c r="D52" s="466"/>
      <c r="E52" s="466"/>
      <c r="F52" s="466"/>
      <c r="G52" s="466"/>
      <c r="H52" s="466"/>
      <c r="I52" s="466"/>
      <c r="J52" s="466"/>
      <c r="K52" s="466"/>
      <c r="L52" s="466"/>
      <c r="M52" s="466"/>
      <c r="N52" s="466"/>
      <c r="O52" s="466"/>
      <c r="P52" s="466"/>
      <c r="Q52" s="466"/>
      <c r="R52" s="466"/>
      <c r="S52" s="466"/>
      <c r="T52" s="466"/>
      <c r="U52" s="466"/>
      <c r="V52" s="466"/>
      <c r="W52" s="466"/>
      <c r="X52" s="466"/>
      <c r="Y52" s="466"/>
      <c r="Z52" s="466"/>
      <c r="AA52" s="466"/>
      <c r="AB52" s="466"/>
      <c r="AC52" s="466"/>
      <c r="AD52" s="466"/>
      <c r="AE52" s="466"/>
      <c r="AF52" s="466"/>
      <c r="AG52" s="466"/>
      <c r="AH52" s="466"/>
      <c r="AI52" s="466"/>
      <c r="AJ52" s="466"/>
      <c r="AK52" s="466"/>
      <c r="AL52" s="466"/>
      <c r="AM52" s="466"/>
      <c r="AN52" s="466"/>
      <c r="AO52" s="466"/>
      <c r="AP52" s="466"/>
      <c r="AQ52" s="466"/>
      <c r="AR52" s="466"/>
      <c r="AS52" s="466"/>
      <c r="AT52" s="466"/>
      <c r="AV52" s="37">
        <f t="shared" ref="AV52:AV88" si="31">SUM(D52)</f>
        <v>0</v>
      </c>
      <c r="AW52" s="37">
        <f t="shared" si="12"/>
        <v>0</v>
      </c>
      <c r="AX52" s="37">
        <f t="shared" si="13"/>
        <v>0</v>
      </c>
      <c r="AY52" s="37">
        <f t="shared" si="14"/>
        <v>0</v>
      </c>
      <c r="AZ52" s="37">
        <f t="shared" si="15"/>
        <v>0</v>
      </c>
      <c r="BA52" s="37">
        <f t="shared" si="16"/>
        <v>0</v>
      </c>
      <c r="BB52" s="37">
        <f t="shared" si="17"/>
        <v>0</v>
      </c>
      <c r="BC52" s="38">
        <f t="shared" si="18"/>
        <v>0</v>
      </c>
      <c r="BD52" s="37">
        <f t="shared" si="19"/>
        <v>0</v>
      </c>
      <c r="BE52" s="54">
        <f t="shared" si="20"/>
        <v>0</v>
      </c>
    </row>
    <row r="53" spans="1:57" ht="30" x14ac:dyDescent="0.25">
      <c r="A53" s="401">
        <v>50</v>
      </c>
      <c r="B53" s="468" t="str">
        <f>+Jul!B53</f>
        <v>Porcentaje de mujeres de 30 a 49 años de edad que se han realizado tamizaje para cuello uterino (Inspección Visual con Ácido Acético).</v>
      </c>
      <c r="C53" s="470" t="str">
        <f>+Jul!C53</f>
        <v>CANCER</v>
      </c>
      <c r="D53" s="466"/>
      <c r="E53" s="466"/>
      <c r="F53" s="466"/>
      <c r="G53" s="466"/>
      <c r="H53" s="466"/>
      <c r="I53" s="466"/>
      <c r="J53" s="466"/>
      <c r="K53" s="466"/>
      <c r="L53" s="466"/>
      <c r="M53" s="466"/>
      <c r="N53" s="466"/>
      <c r="O53" s="466"/>
      <c r="P53" s="466"/>
      <c r="Q53" s="466"/>
      <c r="R53" s="466"/>
      <c r="S53" s="466"/>
      <c r="T53" s="466"/>
      <c r="U53" s="466"/>
      <c r="V53" s="466"/>
      <c r="W53" s="466"/>
      <c r="X53" s="466"/>
      <c r="Y53" s="466"/>
      <c r="Z53" s="466"/>
      <c r="AA53" s="466"/>
      <c r="AB53" s="466"/>
      <c r="AC53" s="466"/>
      <c r="AD53" s="466"/>
      <c r="AE53" s="466"/>
      <c r="AF53" s="466"/>
      <c r="AG53" s="466"/>
      <c r="AH53" s="466"/>
      <c r="AI53" s="466"/>
      <c r="AJ53" s="466"/>
      <c r="AK53" s="466"/>
      <c r="AL53" s="466"/>
      <c r="AM53" s="466"/>
      <c r="AN53" s="466"/>
      <c r="AO53" s="466"/>
      <c r="AP53" s="466"/>
      <c r="AQ53" s="466"/>
      <c r="AR53" s="466"/>
      <c r="AS53" s="466"/>
      <c r="AT53" s="466"/>
      <c r="AV53" s="37">
        <f t="shared" si="31"/>
        <v>0</v>
      </c>
      <c r="AW53" s="37">
        <f t="shared" si="12"/>
        <v>0</v>
      </c>
      <c r="AX53" s="37">
        <f t="shared" si="13"/>
        <v>0</v>
      </c>
      <c r="AY53" s="37">
        <f t="shared" si="14"/>
        <v>0</v>
      </c>
      <c r="AZ53" s="37">
        <f t="shared" si="15"/>
        <v>0</v>
      </c>
      <c r="BA53" s="37">
        <f t="shared" si="16"/>
        <v>0</v>
      </c>
      <c r="BB53" s="37">
        <f t="shared" si="17"/>
        <v>0</v>
      </c>
      <c r="BC53" s="38">
        <f t="shared" si="18"/>
        <v>0</v>
      </c>
      <c r="BD53" s="37">
        <f t="shared" si="19"/>
        <v>0</v>
      </c>
      <c r="BE53" s="54">
        <f t="shared" si="20"/>
        <v>0</v>
      </c>
    </row>
    <row r="54" spans="1:57" ht="30" x14ac:dyDescent="0.25">
      <c r="A54" s="401">
        <v>51</v>
      </c>
      <c r="B54" s="468" t="str">
        <f>+Jul!B54</f>
        <v>Porcentaje de mujeres de 40 a 69 años de edad que se han realizado examen clínico de mamas en los últimos 12 meses.</v>
      </c>
      <c r="C54" s="470" t="str">
        <f>+Jul!C54</f>
        <v>CANCER</v>
      </c>
      <c r="D54" s="467"/>
      <c r="E54" s="467"/>
      <c r="F54" s="467"/>
      <c r="G54" s="467"/>
      <c r="H54" s="467"/>
      <c r="I54" s="467"/>
      <c r="J54" s="467"/>
      <c r="K54" s="467"/>
      <c r="L54" s="467"/>
      <c r="M54" s="467"/>
      <c r="N54" s="467"/>
      <c r="O54" s="467"/>
      <c r="P54" s="467"/>
      <c r="Q54" s="467"/>
      <c r="R54" s="467"/>
      <c r="S54" s="467"/>
      <c r="T54" s="467"/>
      <c r="U54" s="467"/>
      <c r="V54" s="467"/>
      <c r="W54" s="467"/>
      <c r="X54" s="467"/>
      <c r="Y54" s="467"/>
      <c r="Z54" s="467"/>
      <c r="AA54" s="467"/>
      <c r="AB54" s="467"/>
      <c r="AC54" s="467"/>
      <c r="AD54" s="467"/>
      <c r="AE54" s="467"/>
      <c r="AF54" s="467"/>
      <c r="AG54" s="467"/>
      <c r="AH54" s="467"/>
      <c r="AI54" s="467"/>
      <c r="AJ54" s="467"/>
      <c r="AK54" s="467"/>
      <c r="AL54" s="467"/>
      <c r="AM54" s="467"/>
      <c r="AN54" s="467"/>
      <c r="AO54" s="467"/>
      <c r="AP54" s="467"/>
      <c r="AQ54" s="467"/>
      <c r="AR54" s="467"/>
      <c r="AS54" s="467"/>
      <c r="AT54" s="467"/>
      <c r="AV54" s="37">
        <f t="shared" si="31"/>
        <v>0</v>
      </c>
      <c r="AW54" s="37">
        <f t="shared" si="12"/>
        <v>0</v>
      </c>
      <c r="AX54" s="37">
        <f t="shared" si="13"/>
        <v>0</v>
      </c>
      <c r="AY54" s="37">
        <f t="shared" si="14"/>
        <v>0</v>
      </c>
      <c r="AZ54" s="37">
        <f t="shared" si="15"/>
        <v>0</v>
      </c>
      <c r="BA54" s="37">
        <f t="shared" si="16"/>
        <v>0</v>
      </c>
      <c r="BB54" s="37">
        <f t="shared" si="17"/>
        <v>0</v>
      </c>
      <c r="BC54" s="38">
        <f t="shared" si="18"/>
        <v>0</v>
      </c>
      <c r="BD54" s="37">
        <f t="shared" si="19"/>
        <v>0</v>
      </c>
      <c r="BE54" s="54">
        <f t="shared" si="20"/>
        <v>0</v>
      </c>
    </row>
    <row r="55" spans="1:57" x14ac:dyDescent="0.25">
      <c r="A55" s="401">
        <v>52</v>
      </c>
      <c r="B55" s="468" t="str">
        <f>+Jul!B55</f>
        <v xml:space="preserve">4-DETECCION COLON Y RECTO (50 a 70 años) </v>
      </c>
      <c r="C55" s="470" t="str">
        <f>+Jul!C55</f>
        <v>CANCER</v>
      </c>
      <c r="D55" s="467"/>
      <c r="E55" s="467"/>
      <c r="F55" s="467"/>
      <c r="G55" s="467"/>
      <c r="H55" s="467"/>
      <c r="I55" s="467"/>
      <c r="J55" s="467"/>
      <c r="K55" s="467"/>
      <c r="L55" s="467"/>
      <c r="M55" s="467"/>
      <c r="N55" s="467"/>
      <c r="O55" s="467"/>
      <c r="P55" s="467"/>
      <c r="Q55" s="467"/>
      <c r="R55" s="467"/>
      <c r="S55" s="467"/>
      <c r="T55" s="467"/>
      <c r="U55" s="467"/>
      <c r="V55" s="467"/>
      <c r="W55" s="467"/>
      <c r="X55" s="467"/>
      <c r="Y55" s="467"/>
      <c r="Z55" s="467"/>
      <c r="AA55" s="467"/>
      <c r="AB55" s="467"/>
      <c r="AC55" s="467"/>
      <c r="AD55" s="467"/>
      <c r="AE55" s="467"/>
      <c r="AF55" s="467"/>
      <c r="AG55" s="467"/>
      <c r="AH55" s="467"/>
      <c r="AI55" s="467"/>
      <c r="AJ55" s="467"/>
      <c r="AK55" s="467"/>
      <c r="AL55" s="467"/>
      <c r="AM55" s="467"/>
      <c r="AN55" s="467"/>
      <c r="AO55" s="467"/>
      <c r="AP55" s="467"/>
      <c r="AQ55" s="467"/>
      <c r="AR55" s="467"/>
      <c r="AS55" s="467"/>
      <c r="AT55" s="467"/>
      <c r="AV55" s="37">
        <f t="shared" si="31"/>
        <v>0</v>
      </c>
      <c r="AW55" s="37">
        <f t="shared" si="12"/>
        <v>0</v>
      </c>
      <c r="AX55" s="37">
        <f t="shared" si="13"/>
        <v>0</v>
      </c>
      <c r="AY55" s="37">
        <f t="shared" si="14"/>
        <v>0</v>
      </c>
      <c r="AZ55" s="37">
        <f t="shared" si="15"/>
        <v>0</v>
      </c>
      <c r="BA55" s="37">
        <f t="shared" si="16"/>
        <v>0</v>
      </c>
      <c r="BB55" s="37">
        <f t="shared" si="17"/>
        <v>0</v>
      </c>
      <c r="BC55" s="38">
        <f t="shared" si="18"/>
        <v>0</v>
      </c>
      <c r="BD55" s="37">
        <f t="shared" si="19"/>
        <v>0</v>
      </c>
      <c r="BE55" s="54">
        <f t="shared" si="20"/>
        <v>0</v>
      </c>
    </row>
    <row r="56" spans="1:57" x14ac:dyDescent="0.25">
      <c r="A56" s="401">
        <v>53</v>
      </c>
      <c r="B56" s="468" t="str">
        <f>+Jul!B56</f>
        <v xml:space="preserve">5-DETECCION CANCER PROSTATA ( 50 a 75 años) </v>
      </c>
      <c r="C56" s="470" t="str">
        <f>+Jul!C56</f>
        <v>CANCER</v>
      </c>
      <c r="D56" s="467"/>
      <c r="E56" s="467"/>
      <c r="F56" s="467"/>
      <c r="G56" s="467"/>
      <c r="H56" s="467"/>
      <c r="I56" s="467"/>
      <c r="J56" s="467"/>
      <c r="K56" s="467"/>
      <c r="L56" s="467"/>
      <c r="M56" s="467"/>
      <c r="N56" s="467"/>
      <c r="O56" s="467"/>
      <c r="P56" s="467"/>
      <c r="Q56" s="467"/>
      <c r="R56" s="467"/>
      <c r="S56" s="467"/>
      <c r="T56" s="467"/>
      <c r="U56" s="467"/>
      <c r="V56" s="467"/>
      <c r="W56" s="467"/>
      <c r="X56" s="467"/>
      <c r="Y56" s="467"/>
      <c r="Z56" s="467"/>
      <c r="AA56" s="467"/>
      <c r="AB56" s="467"/>
      <c r="AC56" s="467"/>
      <c r="AD56" s="467"/>
      <c r="AE56" s="467"/>
      <c r="AF56" s="467"/>
      <c r="AG56" s="467"/>
      <c r="AH56" s="467"/>
      <c r="AI56" s="467"/>
      <c r="AJ56" s="467"/>
      <c r="AK56" s="467"/>
      <c r="AL56" s="467"/>
      <c r="AM56" s="467"/>
      <c r="AN56" s="467"/>
      <c r="AO56" s="467"/>
      <c r="AP56" s="467"/>
      <c r="AQ56" s="467"/>
      <c r="AR56" s="467"/>
      <c r="AS56" s="467"/>
      <c r="AT56" s="467"/>
      <c r="AV56" s="37">
        <f t="shared" si="31"/>
        <v>0</v>
      </c>
      <c r="AW56" s="37">
        <f t="shared" si="12"/>
        <v>0</v>
      </c>
      <c r="AX56" s="37">
        <f t="shared" si="13"/>
        <v>0</v>
      </c>
      <c r="AY56" s="37">
        <f t="shared" si="14"/>
        <v>0</v>
      </c>
      <c r="AZ56" s="37">
        <f t="shared" si="15"/>
        <v>0</v>
      </c>
      <c r="BA56" s="37">
        <f t="shared" si="16"/>
        <v>0</v>
      </c>
      <c r="BB56" s="37">
        <f t="shared" si="17"/>
        <v>0</v>
      </c>
      <c r="BC56" s="38">
        <f t="shared" si="18"/>
        <v>0</v>
      </c>
      <c r="BD56" s="37">
        <f t="shared" si="19"/>
        <v>0</v>
      </c>
      <c r="BE56" s="54">
        <f t="shared" si="20"/>
        <v>0</v>
      </c>
    </row>
    <row r="57" spans="1:57" x14ac:dyDescent="0.25">
      <c r="A57" s="401">
        <v>54</v>
      </c>
      <c r="B57" s="468" t="str">
        <f>+Jul!B57</f>
        <v xml:space="preserve">6-DETECCION DE CANCER DE PIEL  (18 a 70 años) </v>
      </c>
      <c r="C57" s="470" t="str">
        <f>+Jul!C57</f>
        <v>CANCER</v>
      </c>
      <c r="D57" s="467"/>
      <c r="E57" s="467"/>
      <c r="F57" s="467"/>
      <c r="G57" s="467"/>
      <c r="H57" s="467"/>
      <c r="I57" s="467"/>
      <c r="J57" s="467"/>
      <c r="K57" s="467"/>
      <c r="L57" s="467"/>
      <c r="M57" s="467"/>
      <c r="N57" s="467"/>
      <c r="O57" s="467"/>
      <c r="P57" s="467"/>
      <c r="Q57" s="467"/>
      <c r="R57" s="467"/>
      <c r="S57" s="467"/>
      <c r="T57" s="467"/>
      <c r="U57" s="467"/>
      <c r="V57" s="467"/>
      <c r="W57" s="467"/>
      <c r="X57" s="467"/>
      <c r="Y57" s="467"/>
      <c r="Z57" s="467"/>
      <c r="AA57" s="467"/>
      <c r="AB57" s="467"/>
      <c r="AC57" s="467"/>
      <c r="AD57" s="467"/>
      <c r="AE57" s="467"/>
      <c r="AF57" s="467"/>
      <c r="AG57" s="467"/>
      <c r="AH57" s="467"/>
      <c r="AI57" s="467"/>
      <c r="AJ57" s="467"/>
      <c r="AK57" s="467"/>
      <c r="AL57" s="467"/>
      <c r="AM57" s="467"/>
      <c r="AN57" s="467"/>
      <c r="AO57" s="467"/>
      <c r="AP57" s="467"/>
      <c r="AQ57" s="467"/>
      <c r="AR57" s="467"/>
      <c r="AS57" s="467"/>
      <c r="AT57" s="467"/>
      <c r="AV57" s="37">
        <f t="shared" si="31"/>
        <v>0</v>
      </c>
      <c r="AW57" s="37">
        <f t="shared" si="12"/>
        <v>0</v>
      </c>
      <c r="AX57" s="37">
        <f t="shared" si="13"/>
        <v>0</v>
      </c>
      <c r="AY57" s="37">
        <f t="shared" si="14"/>
        <v>0</v>
      </c>
      <c r="AZ57" s="37">
        <f t="shared" si="15"/>
        <v>0</v>
      </c>
      <c r="BA57" s="37">
        <f t="shared" si="16"/>
        <v>0</v>
      </c>
      <c r="BB57" s="37">
        <f t="shared" si="17"/>
        <v>0</v>
      </c>
      <c r="BC57" s="38">
        <f t="shared" si="18"/>
        <v>0</v>
      </c>
      <c r="BD57" s="37">
        <f t="shared" si="19"/>
        <v>0</v>
      </c>
      <c r="BE57" s="54">
        <f t="shared" si="20"/>
        <v>0</v>
      </c>
    </row>
    <row r="58" spans="1:57" x14ac:dyDescent="0.25">
      <c r="A58" s="401">
        <v>55</v>
      </c>
      <c r="B58" s="468" t="str">
        <f>+Jul!B58</f>
        <v>PERSONA CON DISCAPACIDAD QUE RECIBE ATENCION PARA SU CERTIFICACIÓN.</v>
      </c>
      <c r="C58" s="471" t="str">
        <f>+Jul!C58</f>
        <v>DISCAPACIDAD</v>
      </c>
      <c r="D58" s="467"/>
      <c r="E58" s="467"/>
      <c r="F58" s="467"/>
      <c r="G58" s="467"/>
      <c r="H58" s="467"/>
      <c r="I58" s="467"/>
      <c r="J58" s="467"/>
      <c r="K58" s="467"/>
      <c r="L58" s="467"/>
      <c r="M58" s="467"/>
      <c r="N58" s="467"/>
      <c r="O58" s="467"/>
      <c r="P58" s="467"/>
      <c r="Q58" s="467"/>
      <c r="R58" s="467"/>
      <c r="S58" s="467"/>
      <c r="T58" s="467"/>
      <c r="U58" s="467"/>
      <c r="V58" s="467"/>
      <c r="W58" s="467"/>
      <c r="X58" s="467"/>
      <c r="Y58" s="467"/>
      <c r="Z58" s="467"/>
      <c r="AA58" s="467"/>
      <c r="AB58" s="467"/>
      <c r="AC58" s="467"/>
      <c r="AD58" s="467"/>
      <c r="AE58" s="467"/>
      <c r="AF58" s="467"/>
      <c r="AG58" s="467"/>
      <c r="AH58" s="467"/>
      <c r="AI58" s="467"/>
      <c r="AJ58" s="467"/>
      <c r="AK58" s="467"/>
      <c r="AL58" s="467"/>
      <c r="AM58" s="467"/>
      <c r="AN58" s="467"/>
      <c r="AO58" s="467"/>
      <c r="AP58" s="467"/>
      <c r="AQ58" s="467"/>
      <c r="AR58" s="467"/>
      <c r="AS58" s="467"/>
      <c r="AT58" s="467"/>
      <c r="AV58" s="37">
        <f t="shared" si="31"/>
        <v>0</v>
      </c>
      <c r="AW58" s="37">
        <f t="shared" si="12"/>
        <v>0</v>
      </c>
      <c r="AX58" s="37">
        <f t="shared" si="13"/>
        <v>0</v>
      </c>
      <c r="AY58" s="37">
        <f t="shared" si="14"/>
        <v>0</v>
      </c>
      <c r="AZ58" s="37">
        <f t="shared" si="15"/>
        <v>0</v>
      </c>
      <c r="BA58" s="37">
        <f t="shared" si="16"/>
        <v>0</v>
      </c>
      <c r="BB58" s="37">
        <f t="shared" si="17"/>
        <v>0</v>
      </c>
      <c r="BC58" s="38">
        <f t="shared" si="18"/>
        <v>0</v>
      </c>
      <c r="BD58" s="37">
        <f t="shared" si="19"/>
        <v>0</v>
      </c>
      <c r="BE58" s="54">
        <f t="shared" si="20"/>
        <v>0</v>
      </c>
    </row>
    <row r="59" spans="1:57" x14ac:dyDescent="0.25">
      <c r="A59" s="401">
        <v>56</v>
      </c>
      <c r="B59" s="468" t="str">
        <f>+Jul!B59</f>
        <v>Tamizaje de errores refractivos en niños.</v>
      </c>
      <c r="C59" s="471" t="str">
        <f>+Jul!C59</f>
        <v>SALUD OCULAR</v>
      </c>
      <c r="D59" s="467"/>
      <c r="E59" s="467"/>
      <c r="F59" s="467"/>
      <c r="G59" s="467"/>
      <c r="H59" s="467"/>
      <c r="I59" s="467"/>
      <c r="J59" s="467"/>
      <c r="K59" s="467"/>
      <c r="L59" s="467"/>
      <c r="M59" s="467"/>
      <c r="N59" s="467"/>
      <c r="O59" s="467"/>
      <c r="P59" s="467"/>
      <c r="Q59" s="467"/>
      <c r="R59" s="467"/>
      <c r="S59" s="467"/>
      <c r="T59" s="467"/>
      <c r="U59" s="467"/>
      <c r="V59" s="467"/>
      <c r="W59" s="467"/>
      <c r="X59" s="467"/>
      <c r="Y59" s="467"/>
      <c r="Z59" s="467"/>
      <c r="AA59" s="467"/>
      <c r="AB59" s="467"/>
      <c r="AC59" s="467"/>
      <c r="AD59" s="467"/>
      <c r="AE59" s="467"/>
      <c r="AF59" s="467"/>
      <c r="AG59" s="467"/>
      <c r="AH59" s="467"/>
      <c r="AI59" s="467"/>
      <c r="AJ59" s="467"/>
      <c r="AK59" s="467"/>
      <c r="AL59" s="467"/>
      <c r="AM59" s="467"/>
      <c r="AN59" s="467"/>
      <c r="AO59" s="467"/>
      <c r="AP59" s="467"/>
      <c r="AQ59" s="467"/>
      <c r="AR59" s="467"/>
      <c r="AS59" s="467"/>
      <c r="AT59" s="467"/>
      <c r="AV59" s="37">
        <f t="shared" si="31"/>
        <v>0</v>
      </c>
      <c r="AW59" s="37">
        <f t="shared" si="12"/>
        <v>0</v>
      </c>
      <c r="AX59" s="37">
        <f t="shared" si="13"/>
        <v>0</v>
      </c>
      <c r="AY59" s="37">
        <f t="shared" si="14"/>
        <v>0</v>
      </c>
      <c r="AZ59" s="37">
        <f t="shared" si="15"/>
        <v>0</v>
      </c>
      <c r="BA59" s="37">
        <f t="shared" si="16"/>
        <v>0</v>
      </c>
      <c r="BB59" s="37">
        <f t="shared" si="17"/>
        <v>0</v>
      </c>
      <c r="BC59" s="38">
        <f t="shared" si="18"/>
        <v>0</v>
      </c>
      <c r="BD59" s="37">
        <f t="shared" si="19"/>
        <v>0</v>
      </c>
      <c r="BE59" s="54">
        <f t="shared" si="20"/>
        <v>0</v>
      </c>
    </row>
    <row r="60" spans="1:57" x14ac:dyDescent="0.25">
      <c r="A60" s="401">
        <v>57</v>
      </c>
      <c r="B60" s="468" t="str">
        <f>+Jul!B60</f>
        <v>EVALUACION ORAL COMPLETO</v>
      </c>
      <c r="C60" s="471" t="str">
        <f>+Jul!C60</f>
        <v>ODONTOLOGIA</v>
      </c>
      <c r="D60" s="467"/>
      <c r="E60" s="467"/>
      <c r="F60" s="467"/>
      <c r="G60" s="467"/>
      <c r="H60" s="467"/>
      <c r="I60" s="467"/>
      <c r="J60" s="467"/>
      <c r="K60" s="467"/>
      <c r="L60" s="467"/>
      <c r="M60" s="467"/>
      <c r="N60" s="467"/>
      <c r="O60" s="467"/>
      <c r="P60" s="467"/>
      <c r="Q60" s="467"/>
      <c r="R60" s="467"/>
      <c r="S60" s="467"/>
      <c r="T60" s="467"/>
      <c r="U60" s="467"/>
      <c r="V60" s="467"/>
      <c r="W60" s="467"/>
      <c r="X60" s="467"/>
      <c r="Y60" s="467"/>
      <c r="Z60" s="467"/>
      <c r="AA60" s="467"/>
      <c r="AB60" s="467"/>
      <c r="AC60" s="467"/>
      <c r="AD60" s="467"/>
      <c r="AE60" s="467"/>
      <c r="AF60" s="467"/>
      <c r="AG60" s="467"/>
      <c r="AH60" s="467"/>
      <c r="AI60" s="467"/>
      <c r="AJ60" s="467"/>
      <c r="AK60" s="467"/>
      <c r="AL60" s="467"/>
      <c r="AM60" s="467"/>
      <c r="AN60" s="467"/>
      <c r="AO60" s="467"/>
      <c r="AP60" s="467"/>
      <c r="AQ60" s="467"/>
      <c r="AR60" s="467"/>
      <c r="AS60" s="467"/>
      <c r="AT60" s="467"/>
      <c r="AV60" s="37">
        <f t="shared" si="31"/>
        <v>0</v>
      </c>
      <c r="AW60" s="37">
        <f t="shared" si="12"/>
        <v>0</v>
      </c>
      <c r="AX60" s="37">
        <f t="shared" si="13"/>
        <v>0</v>
      </c>
      <c r="AY60" s="37">
        <f t="shared" si="14"/>
        <v>0</v>
      </c>
      <c r="AZ60" s="37">
        <f t="shared" si="15"/>
        <v>0</v>
      </c>
      <c r="BA60" s="37">
        <f t="shared" si="16"/>
        <v>0</v>
      </c>
      <c r="BB60" s="37">
        <f t="shared" si="17"/>
        <v>0</v>
      </c>
      <c r="BC60" s="38">
        <f t="shared" si="18"/>
        <v>0</v>
      </c>
      <c r="BD60" s="37">
        <f t="shared" si="19"/>
        <v>0</v>
      </c>
      <c r="BE60" s="54">
        <f t="shared" si="20"/>
        <v>0</v>
      </c>
    </row>
    <row r="61" spans="1:57" x14ac:dyDescent="0.25">
      <c r="A61" s="401">
        <v>58</v>
      </c>
      <c r="B61" s="468" t="str">
        <f>+Jul!B61</f>
        <v>ALTA BASICA ODONTOLOGICA EN NIÑOS DE 3 A 11 AÑOSDE EDAD</v>
      </c>
      <c r="C61" s="471" t="str">
        <f>+Jul!C61</f>
        <v>ODONTOLOGIA</v>
      </c>
      <c r="D61" s="467"/>
      <c r="E61" s="467"/>
      <c r="F61" s="467"/>
      <c r="G61" s="467"/>
      <c r="H61" s="467"/>
      <c r="I61" s="467"/>
      <c r="J61" s="467"/>
      <c r="K61" s="467"/>
      <c r="L61" s="467"/>
      <c r="M61" s="467"/>
      <c r="N61" s="467"/>
      <c r="O61" s="467"/>
      <c r="P61" s="467"/>
      <c r="Q61" s="467"/>
      <c r="R61" s="467"/>
      <c r="S61" s="467"/>
      <c r="T61" s="467"/>
      <c r="U61" s="467"/>
      <c r="V61" s="467"/>
      <c r="W61" s="467"/>
      <c r="X61" s="467"/>
      <c r="Y61" s="467"/>
      <c r="Z61" s="467"/>
      <c r="AA61" s="467"/>
      <c r="AB61" s="467"/>
      <c r="AC61" s="467"/>
      <c r="AD61" s="467"/>
      <c r="AE61" s="467"/>
      <c r="AF61" s="467"/>
      <c r="AG61" s="467"/>
      <c r="AH61" s="467"/>
      <c r="AI61" s="467"/>
      <c r="AJ61" s="467"/>
      <c r="AK61" s="467"/>
      <c r="AL61" s="467"/>
      <c r="AM61" s="467"/>
      <c r="AN61" s="467"/>
      <c r="AO61" s="467"/>
      <c r="AP61" s="467"/>
      <c r="AQ61" s="467"/>
      <c r="AR61" s="467"/>
      <c r="AS61" s="467"/>
      <c r="AT61" s="467"/>
      <c r="AV61" s="37">
        <f t="shared" si="31"/>
        <v>0</v>
      </c>
      <c r="AW61" s="37">
        <f t="shared" si="12"/>
        <v>0</v>
      </c>
      <c r="AX61" s="37">
        <f t="shared" si="13"/>
        <v>0</v>
      </c>
      <c r="AY61" s="37">
        <f t="shared" si="14"/>
        <v>0</v>
      </c>
      <c r="AZ61" s="37">
        <f t="shared" si="15"/>
        <v>0</v>
      </c>
      <c r="BA61" s="37">
        <f t="shared" si="16"/>
        <v>0</v>
      </c>
      <c r="BB61" s="37">
        <f t="shared" si="17"/>
        <v>0</v>
      </c>
      <c r="BC61" s="38">
        <f t="shared" si="18"/>
        <v>0</v>
      </c>
      <c r="BD61" s="37">
        <f t="shared" si="19"/>
        <v>0</v>
      </c>
      <c r="BE61" s="54">
        <f t="shared" si="20"/>
        <v>0</v>
      </c>
    </row>
    <row r="62" spans="1:57" x14ac:dyDescent="0.25">
      <c r="A62" s="401">
        <v>59</v>
      </c>
      <c r="B62" s="468" t="str">
        <f>+Jul!B62</f>
        <v>EVALUACION ORAL COMPLETO 3 a 11 años</v>
      </c>
      <c r="C62" s="471" t="str">
        <f>+Jul!C62</f>
        <v>ODONTOLOGIA</v>
      </c>
      <c r="D62" s="467"/>
      <c r="E62" s="467"/>
      <c r="F62" s="467"/>
      <c r="G62" s="467"/>
      <c r="H62" s="467"/>
      <c r="I62" s="467"/>
      <c r="J62" s="467"/>
      <c r="K62" s="467"/>
      <c r="L62" s="467"/>
      <c r="M62" s="467"/>
      <c r="N62" s="467"/>
      <c r="O62" s="467"/>
      <c r="P62" s="467"/>
      <c r="Q62" s="467"/>
      <c r="R62" s="467"/>
      <c r="S62" s="467"/>
      <c r="T62" s="467"/>
      <c r="U62" s="467"/>
      <c r="V62" s="467"/>
      <c r="W62" s="467"/>
      <c r="X62" s="467"/>
      <c r="Y62" s="467"/>
      <c r="Z62" s="467"/>
      <c r="AA62" s="467"/>
      <c r="AB62" s="467"/>
      <c r="AC62" s="467"/>
      <c r="AD62" s="467"/>
      <c r="AE62" s="467"/>
      <c r="AF62" s="467"/>
      <c r="AG62" s="467"/>
      <c r="AH62" s="467"/>
      <c r="AI62" s="467"/>
      <c r="AJ62" s="467"/>
      <c r="AK62" s="467"/>
      <c r="AL62" s="467"/>
      <c r="AM62" s="467"/>
      <c r="AN62" s="467"/>
      <c r="AO62" s="467"/>
      <c r="AP62" s="467"/>
      <c r="AQ62" s="467"/>
      <c r="AR62" s="467"/>
      <c r="AS62" s="467"/>
      <c r="AT62" s="467"/>
      <c r="AV62" s="37">
        <f t="shared" si="31"/>
        <v>0</v>
      </c>
      <c r="AW62" s="37">
        <f t="shared" si="12"/>
        <v>0</v>
      </c>
      <c r="AX62" s="37">
        <f t="shared" si="13"/>
        <v>0</v>
      </c>
      <c r="AY62" s="37">
        <f t="shared" si="14"/>
        <v>0</v>
      </c>
      <c r="AZ62" s="37">
        <f t="shared" si="15"/>
        <v>0</v>
      </c>
      <c r="BA62" s="37">
        <f t="shared" si="16"/>
        <v>0</v>
      </c>
      <c r="BB62" s="37">
        <f t="shared" si="17"/>
        <v>0</v>
      </c>
      <c r="BC62" s="38">
        <f t="shared" si="18"/>
        <v>0</v>
      </c>
      <c r="BD62" s="37">
        <f t="shared" si="19"/>
        <v>0</v>
      </c>
      <c r="BE62" s="54">
        <f t="shared" si="20"/>
        <v>0</v>
      </c>
    </row>
    <row r="63" spans="1:57" x14ac:dyDescent="0.25">
      <c r="A63" s="401">
        <v>60</v>
      </c>
      <c r="B63" s="468" t="str">
        <f>+Jul!B63</f>
        <v>INSTRUCCIÓN DE HIGIENE ORAL</v>
      </c>
      <c r="C63" s="471" t="str">
        <f>+Jul!C63</f>
        <v>ODONTOLOGIA</v>
      </c>
      <c r="D63" s="467"/>
      <c r="E63" s="467"/>
      <c r="F63" s="467"/>
      <c r="G63" s="467"/>
      <c r="H63" s="467"/>
      <c r="I63" s="467"/>
      <c r="J63" s="467"/>
      <c r="K63" s="467"/>
      <c r="L63" s="467"/>
      <c r="M63" s="467"/>
      <c r="N63" s="467"/>
      <c r="O63" s="467"/>
      <c r="P63" s="467"/>
      <c r="Q63" s="467"/>
      <c r="R63" s="467"/>
      <c r="S63" s="467"/>
      <c r="T63" s="467"/>
      <c r="U63" s="467"/>
      <c r="V63" s="467"/>
      <c r="W63" s="467"/>
      <c r="X63" s="467"/>
      <c r="Y63" s="467"/>
      <c r="Z63" s="467"/>
      <c r="AA63" s="467"/>
      <c r="AB63" s="467"/>
      <c r="AC63" s="467"/>
      <c r="AD63" s="467"/>
      <c r="AE63" s="467"/>
      <c r="AF63" s="467"/>
      <c r="AG63" s="467"/>
      <c r="AH63" s="467"/>
      <c r="AI63" s="467"/>
      <c r="AJ63" s="467"/>
      <c r="AK63" s="467"/>
      <c r="AL63" s="467"/>
      <c r="AM63" s="467"/>
      <c r="AN63" s="467"/>
      <c r="AO63" s="467"/>
      <c r="AP63" s="467"/>
      <c r="AQ63" s="467"/>
      <c r="AR63" s="467"/>
      <c r="AS63" s="467"/>
      <c r="AT63" s="467"/>
      <c r="AV63" s="37">
        <f t="shared" si="31"/>
        <v>0</v>
      </c>
      <c r="AW63" s="37">
        <f t="shared" si="12"/>
        <v>0</v>
      </c>
      <c r="AX63" s="37">
        <f t="shared" si="13"/>
        <v>0</v>
      </c>
      <c r="AY63" s="37">
        <f t="shared" si="14"/>
        <v>0</v>
      </c>
      <c r="AZ63" s="37">
        <f t="shared" si="15"/>
        <v>0</v>
      </c>
      <c r="BA63" s="37">
        <f t="shared" si="16"/>
        <v>0</v>
      </c>
      <c r="BB63" s="37">
        <f t="shared" si="17"/>
        <v>0</v>
      </c>
      <c r="BC63" s="38">
        <f t="shared" si="18"/>
        <v>0</v>
      </c>
      <c r="BD63" s="37">
        <f t="shared" si="19"/>
        <v>0</v>
      </c>
      <c r="BE63" s="54">
        <f t="shared" si="20"/>
        <v>0</v>
      </c>
    </row>
    <row r="64" spans="1:57" x14ac:dyDescent="0.25">
      <c r="A64" s="401">
        <v>61</v>
      </c>
      <c r="B64" s="468" t="str">
        <f>+Jul!B64</f>
        <v>ASESORIA NUTRICIONAL</v>
      </c>
      <c r="C64" s="471" t="str">
        <f>+Jul!C64</f>
        <v>ODONTOLOGIA</v>
      </c>
      <c r="D64" s="467"/>
      <c r="E64" s="467"/>
      <c r="F64" s="467"/>
      <c r="G64" s="467"/>
      <c r="H64" s="467"/>
      <c r="I64" s="467"/>
      <c r="J64" s="467"/>
      <c r="K64" s="467"/>
      <c r="L64" s="467"/>
      <c r="M64" s="467"/>
      <c r="N64" s="467"/>
      <c r="O64" s="467"/>
      <c r="P64" s="467"/>
      <c r="Q64" s="467"/>
      <c r="R64" s="467"/>
      <c r="S64" s="467"/>
      <c r="T64" s="467"/>
      <c r="U64" s="467"/>
      <c r="V64" s="467"/>
      <c r="W64" s="467"/>
      <c r="X64" s="467"/>
      <c r="Y64" s="467"/>
      <c r="Z64" s="467"/>
      <c r="AA64" s="467"/>
      <c r="AB64" s="467"/>
      <c r="AC64" s="467"/>
      <c r="AD64" s="467"/>
      <c r="AE64" s="467"/>
      <c r="AF64" s="467"/>
      <c r="AG64" s="467"/>
      <c r="AH64" s="467"/>
      <c r="AI64" s="467"/>
      <c r="AJ64" s="467"/>
      <c r="AK64" s="467"/>
      <c r="AL64" s="467"/>
      <c r="AM64" s="467"/>
      <c r="AN64" s="467"/>
      <c r="AO64" s="467"/>
      <c r="AP64" s="467"/>
      <c r="AQ64" s="467"/>
      <c r="AR64" s="467"/>
      <c r="AS64" s="467"/>
      <c r="AT64" s="467"/>
      <c r="AV64" s="37">
        <f t="shared" si="31"/>
        <v>0</v>
      </c>
      <c r="AW64" s="37">
        <f t="shared" si="12"/>
        <v>0</v>
      </c>
      <c r="AX64" s="37">
        <f t="shared" si="13"/>
        <v>0</v>
      </c>
      <c r="AY64" s="37">
        <f t="shared" si="14"/>
        <v>0</v>
      </c>
      <c r="AZ64" s="37">
        <f t="shared" si="15"/>
        <v>0</v>
      </c>
      <c r="BA64" s="37">
        <f t="shared" si="16"/>
        <v>0</v>
      </c>
      <c r="BB64" s="37">
        <f t="shared" si="17"/>
        <v>0</v>
      </c>
      <c r="BC64" s="38">
        <f t="shared" si="18"/>
        <v>0</v>
      </c>
      <c r="BD64" s="37">
        <f t="shared" si="19"/>
        <v>0</v>
      </c>
      <c r="BE64" s="54">
        <f t="shared" si="20"/>
        <v>0</v>
      </c>
    </row>
    <row r="65" spans="1:57" x14ac:dyDescent="0.25">
      <c r="A65" s="401">
        <v>62</v>
      </c>
      <c r="B65" s="468" t="str">
        <f>+Jul!B65</f>
        <v>Tratamiento y control de personas con Hipertensión Arterial</v>
      </c>
      <c r="C65" s="471" t="str">
        <f>+Jul!C65</f>
        <v>NO TRANSMISIBLES</v>
      </c>
      <c r="D65" s="467"/>
      <c r="E65" s="467"/>
      <c r="F65" s="467"/>
      <c r="G65" s="467"/>
      <c r="H65" s="467"/>
      <c r="I65" s="467"/>
      <c r="J65" s="467"/>
      <c r="K65" s="467"/>
      <c r="L65" s="467"/>
      <c r="M65" s="467"/>
      <c r="N65" s="467"/>
      <c r="O65" s="467"/>
      <c r="P65" s="467"/>
      <c r="Q65" s="467"/>
      <c r="R65" s="467"/>
      <c r="S65" s="467"/>
      <c r="T65" s="467"/>
      <c r="U65" s="467"/>
      <c r="V65" s="467"/>
      <c r="W65" s="467"/>
      <c r="X65" s="467"/>
      <c r="Y65" s="467"/>
      <c r="Z65" s="467"/>
      <c r="AA65" s="467"/>
      <c r="AB65" s="467"/>
      <c r="AC65" s="467"/>
      <c r="AD65" s="467"/>
      <c r="AE65" s="467"/>
      <c r="AF65" s="467"/>
      <c r="AG65" s="467"/>
      <c r="AH65" s="467"/>
      <c r="AI65" s="467"/>
      <c r="AJ65" s="467"/>
      <c r="AK65" s="467"/>
      <c r="AL65" s="467"/>
      <c r="AM65" s="467"/>
      <c r="AN65" s="467"/>
      <c r="AO65" s="467"/>
      <c r="AP65" s="467"/>
      <c r="AQ65" s="467"/>
      <c r="AR65" s="467"/>
      <c r="AS65" s="467"/>
      <c r="AT65" s="467"/>
      <c r="AV65" s="37">
        <f t="shared" si="31"/>
        <v>0</v>
      </c>
      <c r="AW65" s="37">
        <f t="shared" si="12"/>
        <v>0</v>
      </c>
      <c r="AX65" s="37">
        <f t="shared" si="13"/>
        <v>0</v>
      </c>
      <c r="AY65" s="37">
        <f t="shared" si="14"/>
        <v>0</v>
      </c>
      <c r="AZ65" s="37">
        <f t="shared" si="15"/>
        <v>0</v>
      </c>
      <c r="BA65" s="37">
        <f t="shared" si="16"/>
        <v>0</v>
      </c>
      <c r="BB65" s="37">
        <f t="shared" si="17"/>
        <v>0</v>
      </c>
      <c r="BC65" s="38">
        <f t="shared" si="18"/>
        <v>0</v>
      </c>
      <c r="BD65" s="37">
        <f t="shared" si="19"/>
        <v>0</v>
      </c>
      <c r="BE65" s="54">
        <f t="shared" si="20"/>
        <v>0</v>
      </c>
    </row>
    <row r="66" spans="1:57" x14ac:dyDescent="0.25">
      <c r="A66" s="401">
        <v>63</v>
      </c>
      <c r="B66" s="468" t="str">
        <f>+Jul!B66</f>
        <v>Tratamiento y Control de Personas con Diabetes Mellitus</v>
      </c>
      <c r="C66" s="471" t="str">
        <f>+Jul!C66</f>
        <v>NO TRANSMISIBLES</v>
      </c>
      <c r="D66" s="467"/>
      <c r="E66" s="467"/>
      <c r="F66" s="467"/>
      <c r="G66" s="467"/>
      <c r="H66" s="467"/>
      <c r="I66" s="467"/>
      <c r="J66" s="467"/>
      <c r="K66" s="467"/>
      <c r="L66" s="467"/>
      <c r="M66" s="467"/>
      <c r="N66" s="467"/>
      <c r="O66" s="467"/>
      <c r="P66" s="467"/>
      <c r="Q66" s="467"/>
      <c r="R66" s="467"/>
      <c r="S66" s="467"/>
      <c r="T66" s="467"/>
      <c r="U66" s="467"/>
      <c r="V66" s="467"/>
      <c r="W66" s="467"/>
      <c r="X66" s="467"/>
      <c r="Y66" s="467"/>
      <c r="Z66" s="467"/>
      <c r="AA66" s="467"/>
      <c r="AB66" s="467"/>
      <c r="AC66" s="467"/>
      <c r="AD66" s="467"/>
      <c r="AE66" s="467"/>
      <c r="AF66" s="467"/>
      <c r="AG66" s="467"/>
      <c r="AH66" s="467"/>
      <c r="AI66" s="467"/>
      <c r="AJ66" s="467"/>
      <c r="AK66" s="467"/>
      <c r="AL66" s="467"/>
      <c r="AM66" s="467"/>
      <c r="AN66" s="467"/>
      <c r="AO66" s="467"/>
      <c r="AP66" s="467"/>
      <c r="AQ66" s="467"/>
      <c r="AR66" s="467"/>
      <c r="AS66" s="467"/>
      <c r="AT66" s="467"/>
      <c r="AV66" s="37">
        <f t="shared" si="31"/>
        <v>0</v>
      </c>
      <c r="AW66" s="37">
        <f t="shared" si="12"/>
        <v>0</v>
      </c>
      <c r="AX66" s="37">
        <f t="shared" si="13"/>
        <v>0</v>
      </c>
      <c r="AY66" s="37">
        <f t="shared" si="14"/>
        <v>0</v>
      </c>
      <c r="AZ66" s="37">
        <f t="shared" si="15"/>
        <v>0</v>
      </c>
      <c r="BA66" s="37">
        <f t="shared" si="16"/>
        <v>0</v>
      </c>
      <c r="BB66" s="37">
        <f t="shared" si="17"/>
        <v>0</v>
      </c>
      <c r="BC66" s="38">
        <f t="shared" si="18"/>
        <v>0</v>
      </c>
      <c r="BD66" s="37">
        <f t="shared" si="19"/>
        <v>0</v>
      </c>
      <c r="BE66" s="54">
        <f t="shared" si="20"/>
        <v>0</v>
      </c>
    </row>
    <row r="67" spans="1:57" x14ac:dyDescent="0.25">
      <c r="A67" s="401">
        <v>64</v>
      </c>
      <c r="B67" s="468" t="str">
        <f>+Jul!B67</f>
        <v xml:space="preserve">VIGILANCIA SANITARIA DE GESTION Y MANEJO RESIDUOS SOLIDOS X EE.SS </v>
      </c>
      <c r="C67" s="471" t="str">
        <f>+Jul!C67</f>
        <v>SALUD COLECTIVA</v>
      </c>
      <c r="D67" s="467"/>
      <c r="E67" s="467"/>
      <c r="F67" s="467"/>
      <c r="G67" s="467"/>
      <c r="H67" s="467"/>
      <c r="I67" s="467"/>
      <c r="J67" s="467"/>
      <c r="K67" s="467"/>
      <c r="L67" s="467"/>
      <c r="M67" s="467"/>
      <c r="N67" s="467"/>
      <c r="O67" s="467"/>
      <c r="P67" s="467"/>
      <c r="Q67" s="467"/>
      <c r="R67" s="467"/>
      <c r="S67" s="467"/>
      <c r="T67" s="467"/>
      <c r="U67" s="467"/>
      <c r="V67" s="467"/>
      <c r="W67" s="467"/>
      <c r="X67" s="467"/>
      <c r="Y67" s="467"/>
      <c r="Z67" s="467"/>
      <c r="AA67" s="467"/>
      <c r="AB67" s="467"/>
      <c r="AC67" s="467"/>
      <c r="AD67" s="467"/>
      <c r="AE67" s="467"/>
      <c r="AF67" s="467"/>
      <c r="AG67" s="467"/>
      <c r="AH67" s="467"/>
      <c r="AI67" s="467"/>
      <c r="AJ67" s="467"/>
      <c r="AK67" s="467"/>
      <c r="AL67" s="467"/>
      <c r="AM67" s="467"/>
      <c r="AN67" s="467"/>
      <c r="AO67" s="467"/>
      <c r="AP67" s="467"/>
      <c r="AQ67" s="467"/>
      <c r="AR67" s="467"/>
      <c r="AS67" s="467"/>
      <c r="AT67" s="467"/>
      <c r="AV67" s="37">
        <f t="shared" si="31"/>
        <v>0</v>
      </c>
      <c r="AW67" s="37">
        <f t="shared" si="12"/>
        <v>0</v>
      </c>
      <c r="AX67" s="37">
        <f t="shared" si="13"/>
        <v>0</v>
      </c>
      <c r="AY67" s="37">
        <f t="shared" si="14"/>
        <v>0</v>
      </c>
      <c r="AZ67" s="37">
        <f t="shared" si="15"/>
        <v>0</v>
      </c>
      <c r="BA67" s="37">
        <f t="shared" si="16"/>
        <v>0</v>
      </c>
      <c r="BB67" s="37">
        <f t="shared" si="17"/>
        <v>0</v>
      </c>
      <c r="BC67" s="38">
        <f t="shared" si="18"/>
        <v>0</v>
      </c>
      <c r="BD67" s="37">
        <f t="shared" si="19"/>
        <v>0</v>
      </c>
      <c r="BE67" s="54">
        <f t="shared" si="20"/>
        <v>0</v>
      </c>
    </row>
    <row r="68" spans="1:57" x14ac:dyDescent="0.25">
      <c r="A68" s="401">
        <v>65</v>
      </c>
      <c r="B68" s="468" t="str">
        <f>+Jul!B68</f>
        <v>INSPECCION SANITARIA DE LA CALIDAD DE AGUA PARA CONSUMO HUMANO</v>
      </c>
      <c r="C68" s="471" t="str">
        <f>+Jul!C68</f>
        <v>SALUD COLECTIVA</v>
      </c>
      <c r="D68" s="467"/>
      <c r="E68" s="467"/>
      <c r="F68" s="467"/>
      <c r="G68" s="467"/>
      <c r="H68" s="467"/>
      <c r="I68" s="467"/>
      <c r="J68" s="467"/>
      <c r="K68" s="467"/>
      <c r="L68" s="467"/>
      <c r="M68" s="467"/>
      <c r="N68" s="467"/>
      <c r="O68" s="467"/>
      <c r="P68" s="467"/>
      <c r="Q68" s="467"/>
      <c r="R68" s="467"/>
      <c r="S68" s="467"/>
      <c r="T68" s="467"/>
      <c r="U68" s="467"/>
      <c r="V68" s="467"/>
      <c r="W68" s="467"/>
      <c r="X68" s="467"/>
      <c r="Y68" s="467"/>
      <c r="Z68" s="467"/>
      <c r="AA68" s="467"/>
      <c r="AB68" s="467"/>
      <c r="AC68" s="467"/>
      <c r="AD68" s="467"/>
      <c r="AE68" s="467"/>
      <c r="AF68" s="467"/>
      <c r="AG68" s="467"/>
      <c r="AH68" s="467"/>
      <c r="AI68" s="467"/>
      <c r="AJ68" s="467"/>
      <c r="AK68" s="467"/>
      <c r="AL68" s="467"/>
      <c r="AM68" s="467"/>
      <c r="AN68" s="467"/>
      <c r="AO68" s="467"/>
      <c r="AP68" s="467"/>
      <c r="AQ68" s="467"/>
      <c r="AR68" s="467"/>
      <c r="AS68" s="467"/>
      <c r="AT68" s="467"/>
      <c r="AV68" s="37">
        <f t="shared" si="31"/>
        <v>0</v>
      </c>
      <c r="AW68" s="37">
        <f t="shared" si="12"/>
        <v>0</v>
      </c>
      <c r="AX68" s="37">
        <f t="shared" si="13"/>
        <v>0</v>
      </c>
      <c r="AY68" s="37">
        <f t="shared" si="14"/>
        <v>0</v>
      </c>
      <c r="AZ68" s="37">
        <f t="shared" si="15"/>
        <v>0</v>
      </c>
      <c r="BA68" s="37">
        <f t="shared" si="16"/>
        <v>0</v>
      </c>
      <c r="BB68" s="37">
        <f t="shared" si="17"/>
        <v>0</v>
      </c>
      <c r="BC68" s="38">
        <f t="shared" si="18"/>
        <v>0</v>
      </c>
      <c r="BD68" s="37">
        <f t="shared" si="19"/>
        <v>0</v>
      </c>
      <c r="BE68" s="54">
        <f t="shared" si="20"/>
        <v>0</v>
      </c>
    </row>
    <row r="69" spans="1:57" x14ac:dyDescent="0.25">
      <c r="A69" s="401">
        <v>66</v>
      </c>
      <c r="B69" s="468" t="str">
        <f>+Jul!B69</f>
        <v>MONITOREO DE PARAMETROS CAMPO DE LA CALIDAD DE AGUA PARA CONSUMO HUMANO</v>
      </c>
      <c r="C69" s="471" t="str">
        <f>+Jul!C69</f>
        <v>SALUD COLECTIVA</v>
      </c>
      <c r="D69" s="467"/>
      <c r="E69" s="467"/>
      <c r="F69" s="467"/>
      <c r="G69" s="467"/>
      <c r="H69" s="467"/>
      <c r="I69" s="467"/>
      <c r="J69" s="467"/>
      <c r="K69" s="467"/>
      <c r="L69" s="467"/>
      <c r="M69" s="467"/>
      <c r="N69" s="467"/>
      <c r="O69" s="467"/>
      <c r="P69" s="467"/>
      <c r="Q69" s="467"/>
      <c r="R69" s="467"/>
      <c r="S69" s="467"/>
      <c r="T69" s="467"/>
      <c r="U69" s="467"/>
      <c r="V69" s="467"/>
      <c r="W69" s="467"/>
      <c r="X69" s="467"/>
      <c r="Y69" s="467"/>
      <c r="Z69" s="467"/>
      <c r="AA69" s="467"/>
      <c r="AB69" s="467"/>
      <c r="AC69" s="467"/>
      <c r="AD69" s="467"/>
      <c r="AE69" s="467"/>
      <c r="AF69" s="467"/>
      <c r="AG69" s="467"/>
      <c r="AH69" s="467"/>
      <c r="AI69" s="467"/>
      <c r="AJ69" s="467"/>
      <c r="AK69" s="467"/>
      <c r="AL69" s="467"/>
      <c r="AM69" s="467"/>
      <c r="AN69" s="467"/>
      <c r="AO69" s="467"/>
      <c r="AP69" s="467"/>
      <c r="AQ69" s="467"/>
      <c r="AR69" s="467"/>
      <c r="AS69" s="467"/>
      <c r="AT69" s="467"/>
      <c r="AV69" s="37">
        <f t="shared" si="31"/>
        <v>0</v>
      </c>
      <c r="AW69" s="37">
        <f t="shared" si="12"/>
        <v>0</v>
      </c>
      <c r="AX69" s="37">
        <f t="shared" si="13"/>
        <v>0</v>
      </c>
      <c r="AY69" s="37">
        <f t="shared" si="14"/>
        <v>0</v>
      </c>
      <c r="AZ69" s="37">
        <f t="shared" si="15"/>
        <v>0</v>
      </c>
      <c r="BA69" s="37">
        <f t="shared" si="16"/>
        <v>0</v>
      </c>
      <c r="BB69" s="37">
        <f t="shared" si="17"/>
        <v>0</v>
      </c>
      <c r="BC69" s="38">
        <f t="shared" si="18"/>
        <v>0</v>
      </c>
      <c r="BD69" s="37">
        <f t="shared" si="19"/>
        <v>0</v>
      </c>
      <c r="BE69" s="54">
        <f t="shared" si="20"/>
        <v>0</v>
      </c>
    </row>
    <row r="70" spans="1:57" x14ac:dyDescent="0.25">
      <c r="A70" s="401">
        <v>67</v>
      </c>
      <c r="B70" s="464" t="str">
        <f>+Jul!B70</f>
        <v>1-Gestante Atendida</v>
      </c>
      <c r="C70" s="457" t="str">
        <f>+Jul!C70</f>
        <v>MATERNO</v>
      </c>
      <c r="D70" s="461"/>
      <c r="E70" s="461"/>
      <c r="F70" s="461"/>
      <c r="G70" s="461"/>
      <c r="H70" s="461"/>
      <c r="I70" s="461"/>
      <c r="J70" s="461"/>
      <c r="K70" s="461"/>
      <c r="L70" s="461"/>
      <c r="M70" s="461"/>
      <c r="N70" s="461"/>
      <c r="O70" s="461"/>
      <c r="P70" s="461"/>
      <c r="Q70" s="461"/>
      <c r="R70" s="461"/>
      <c r="S70" s="461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  <c r="AS70" s="461"/>
      <c r="AT70" s="461"/>
      <c r="AV70" s="37">
        <f t="shared" si="31"/>
        <v>0</v>
      </c>
      <c r="AW70" s="37">
        <f t="shared" si="12"/>
        <v>0</v>
      </c>
      <c r="AX70" s="37">
        <f t="shared" si="13"/>
        <v>0</v>
      </c>
      <c r="AY70" s="37">
        <f t="shared" si="14"/>
        <v>0</v>
      </c>
      <c r="AZ70" s="37">
        <f t="shared" si="15"/>
        <v>0</v>
      </c>
      <c r="BA70" s="37">
        <f t="shared" si="16"/>
        <v>0</v>
      </c>
      <c r="BB70" s="37">
        <f t="shared" si="17"/>
        <v>0</v>
      </c>
      <c r="BC70" s="38">
        <f t="shared" si="18"/>
        <v>0</v>
      </c>
      <c r="BD70" s="37">
        <f t="shared" si="19"/>
        <v>0</v>
      </c>
      <c r="BE70" s="54">
        <f t="shared" si="20"/>
        <v>0</v>
      </c>
    </row>
    <row r="71" spans="1:57" x14ac:dyDescent="0.25">
      <c r="A71" s="401">
        <v>68</v>
      </c>
      <c r="B71" s="464" t="str">
        <f>+Jul!B71</f>
        <v>2-Gestante Precozmente Atendida</v>
      </c>
      <c r="C71" s="458" t="str">
        <f>+Jul!C71</f>
        <v>MATERNO</v>
      </c>
      <c r="D71" s="461"/>
      <c r="E71" s="461"/>
      <c r="F71" s="461"/>
      <c r="G71" s="461"/>
      <c r="H71" s="461"/>
      <c r="I71" s="461"/>
      <c r="J71" s="461"/>
      <c r="K71" s="461"/>
      <c r="L71" s="461"/>
      <c r="M71" s="461"/>
      <c r="N71" s="461"/>
      <c r="O71" s="461"/>
      <c r="P71" s="461"/>
      <c r="Q71" s="461"/>
      <c r="R71" s="461"/>
      <c r="S71" s="461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  <c r="AS71" s="461"/>
      <c r="AT71" s="461"/>
      <c r="AV71" s="37">
        <f t="shared" si="31"/>
        <v>0</v>
      </c>
      <c r="AW71" s="37">
        <f t="shared" si="12"/>
        <v>0</v>
      </c>
      <c r="AX71" s="37">
        <f t="shared" si="13"/>
        <v>0</v>
      </c>
      <c r="AY71" s="37">
        <f t="shared" si="14"/>
        <v>0</v>
      </c>
      <c r="AZ71" s="37">
        <f t="shared" si="15"/>
        <v>0</v>
      </c>
      <c r="BA71" s="37">
        <f t="shared" si="16"/>
        <v>0</v>
      </c>
      <c r="BB71" s="37">
        <f t="shared" si="17"/>
        <v>0</v>
      </c>
      <c r="BC71" s="38">
        <f t="shared" si="18"/>
        <v>0</v>
      </c>
      <c r="BD71" s="37">
        <f t="shared" si="19"/>
        <v>0</v>
      </c>
      <c r="BE71" s="54">
        <f t="shared" si="20"/>
        <v>0</v>
      </c>
    </row>
    <row r="72" spans="1:57" x14ac:dyDescent="0.25">
      <c r="A72" s="401">
        <v>69</v>
      </c>
      <c r="B72" s="464" t="str">
        <f>+Jul!B72</f>
        <v xml:space="preserve">3-Gestante Adolescente Atendida </v>
      </c>
      <c r="C72" s="458" t="str">
        <f>+Jul!C72</f>
        <v>MATERNO</v>
      </c>
      <c r="D72" s="461"/>
      <c r="E72" s="461"/>
      <c r="F72" s="461"/>
      <c r="G72" s="461"/>
      <c r="H72" s="461"/>
      <c r="I72" s="461"/>
      <c r="J72" s="461"/>
      <c r="K72" s="461"/>
      <c r="L72" s="461"/>
      <c r="M72" s="461"/>
      <c r="N72" s="461"/>
      <c r="O72" s="461"/>
      <c r="P72" s="461"/>
      <c r="Q72" s="461"/>
      <c r="R72" s="461"/>
      <c r="S72" s="461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  <c r="AS72" s="461"/>
      <c r="AT72" s="461"/>
      <c r="AV72" s="37">
        <f t="shared" si="31"/>
        <v>0</v>
      </c>
      <c r="AW72" s="37">
        <f t="shared" si="12"/>
        <v>0</v>
      </c>
      <c r="AX72" s="37">
        <f t="shared" si="13"/>
        <v>0</v>
      </c>
      <c r="AY72" s="37">
        <f t="shared" si="14"/>
        <v>0</v>
      </c>
      <c r="AZ72" s="37">
        <f t="shared" si="15"/>
        <v>0</v>
      </c>
      <c r="BA72" s="37">
        <f t="shared" si="16"/>
        <v>0</v>
      </c>
      <c r="BB72" s="37">
        <f t="shared" si="17"/>
        <v>0</v>
      </c>
      <c r="BC72" s="38">
        <f t="shared" si="18"/>
        <v>0</v>
      </c>
      <c r="BD72" s="37">
        <f t="shared" si="19"/>
        <v>0</v>
      </c>
      <c r="BE72" s="54">
        <f t="shared" si="20"/>
        <v>0</v>
      </c>
    </row>
    <row r="73" spans="1:57" x14ac:dyDescent="0.25">
      <c r="A73" s="401">
        <v>70</v>
      </c>
      <c r="B73" s="464" t="str">
        <f>+Jul!B73</f>
        <v>4-Gestante Adolescente Precozmente Atendida</v>
      </c>
      <c r="C73" s="458" t="str">
        <f>+Jul!C73</f>
        <v>MATERNO</v>
      </c>
      <c r="D73" s="461"/>
      <c r="E73" s="461"/>
      <c r="F73" s="461"/>
      <c r="G73" s="461"/>
      <c r="H73" s="461"/>
      <c r="I73" s="461"/>
      <c r="J73" s="461"/>
      <c r="K73" s="461"/>
      <c r="L73" s="461"/>
      <c r="M73" s="461"/>
      <c r="N73" s="461"/>
      <c r="O73" s="461"/>
      <c r="P73" s="461"/>
      <c r="Q73" s="461"/>
      <c r="R73" s="461"/>
      <c r="S73" s="461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  <c r="AS73" s="461"/>
      <c r="AT73" s="461"/>
      <c r="AV73" s="37">
        <f t="shared" si="31"/>
        <v>0</v>
      </c>
      <c r="AW73" s="37">
        <f t="shared" si="12"/>
        <v>0</v>
      </c>
      <c r="AX73" s="37">
        <f t="shared" si="13"/>
        <v>0</v>
      </c>
      <c r="AY73" s="37">
        <f t="shared" si="14"/>
        <v>0</v>
      </c>
      <c r="AZ73" s="37">
        <f t="shared" si="15"/>
        <v>0</v>
      </c>
      <c r="BA73" s="37">
        <f t="shared" si="16"/>
        <v>0</v>
      </c>
      <c r="BB73" s="37">
        <f t="shared" si="17"/>
        <v>0</v>
      </c>
      <c r="BC73" s="38">
        <f t="shared" si="18"/>
        <v>0</v>
      </c>
      <c r="BD73" s="37">
        <f t="shared" si="19"/>
        <v>0</v>
      </c>
      <c r="BE73" s="54">
        <f t="shared" si="20"/>
        <v>0</v>
      </c>
    </row>
    <row r="74" spans="1:57" x14ac:dyDescent="0.25">
      <c r="A74" s="401">
        <v>71</v>
      </c>
      <c r="B74" s="464" t="str">
        <f>+Jul!B74</f>
        <v>5-Gestante Controlada (6to control)</v>
      </c>
      <c r="C74" s="458" t="str">
        <f>+Jul!C74</f>
        <v>MATERNO</v>
      </c>
      <c r="D74" s="461"/>
      <c r="E74" s="461"/>
      <c r="F74" s="461"/>
      <c r="G74" s="461"/>
      <c r="H74" s="461"/>
      <c r="I74" s="461"/>
      <c r="J74" s="461"/>
      <c r="K74" s="461"/>
      <c r="L74" s="461"/>
      <c r="M74" s="461"/>
      <c r="N74" s="461"/>
      <c r="O74" s="461"/>
      <c r="P74" s="461"/>
      <c r="Q74" s="461"/>
      <c r="R74" s="461"/>
      <c r="S74" s="461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  <c r="AS74" s="461"/>
      <c r="AT74" s="461"/>
      <c r="AV74" s="37">
        <f t="shared" si="31"/>
        <v>0</v>
      </c>
      <c r="AW74" s="37">
        <f t="shared" si="12"/>
        <v>0</v>
      </c>
      <c r="AX74" s="37">
        <f t="shared" si="13"/>
        <v>0</v>
      </c>
      <c r="AY74" s="37">
        <f t="shared" si="14"/>
        <v>0</v>
      </c>
      <c r="AZ74" s="37">
        <f t="shared" si="15"/>
        <v>0</v>
      </c>
      <c r="BA74" s="37">
        <f t="shared" si="16"/>
        <v>0</v>
      </c>
      <c r="BB74" s="37">
        <f t="shared" si="17"/>
        <v>0</v>
      </c>
      <c r="BC74" s="38">
        <f t="shared" si="18"/>
        <v>0</v>
      </c>
      <c r="BD74" s="37">
        <f t="shared" si="19"/>
        <v>0</v>
      </c>
      <c r="BE74" s="54">
        <f t="shared" si="20"/>
        <v>0</v>
      </c>
    </row>
    <row r="75" spans="1:57" x14ac:dyDescent="0.25">
      <c r="A75" s="401">
        <v>72</v>
      </c>
      <c r="B75" s="464" t="str">
        <f>+Jul!B75</f>
        <v>6- Gestante Suplementada con Hierro (6)</v>
      </c>
      <c r="C75" s="458" t="str">
        <f>+Jul!C75</f>
        <v>MATERNO</v>
      </c>
      <c r="D75" s="461"/>
      <c r="E75" s="461"/>
      <c r="F75" s="461"/>
      <c r="G75" s="461"/>
      <c r="H75" s="461"/>
      <c r="I75" s="461"/>
      <c r="J75" s="461"/>
      <c r="K75" s="461"/>
      <c r="L75" s="461"/>
      <c r="M75" s="461"/>
      <c r="N75" s="461"/>
      <c r="O75" s="461"/>
      <c r="P75" s="461"/>
      <c r="Q75" s="461"/>
      <c r="R75" s="461"/>
      <c r="S75" s="461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  <c r="AS75" s="461"/>
      <c r="AT75" s="461"/>
      <c r="AV75" s="37">
        <f t="shared" si="31"/>
        <v>0</v>
      </c>
      <c r="AW75" s="37">
        <f t="shared" si="12"/>
        <v>0</v>
      </c>
      <c r="AX75" s="37">
        <f t="shared" si="13"/>
        <v>0</v>
      </c>
      <c r="AY75" s="37">
        <f t="shared" si="14"/>
        <v>0</v>
      </c>
      <c r="AZ75" s="37">
        <f t="shared" si="15"/>
        <v>0</v>
      </c>
      <c r="BA75" s="37">
        <f t="shared" si="16"/>
        <v>0</v>
      </c>
      <c r="BB75" s="37">
        <f t="shared" si="17"/>
        <v>0</v>
      </c>
      <c r="BC75" s="38">
        <f t="shared" si="18"/>
        <v>0</v>
      </c>
      <c r="BD75" s="37">
        <f t="shared" si="19"/>
        <v>0</v>
      </c>
      <c r="BE75" s="54">
        <f t="shared" si="20"/>
        <v>0</v>
      </c>
    </row>
    <row r="76" spans="1:57" x14ac:dyDescent="0.25">
      <c r="A76" s="401">
        <v>73</v>
      </c>
      <c r="B76" s="464" t="str">
        <f>+Jul!B76</f>
        <v>7-Gestante Con paquete preventivo Meta</v>
      </c>
      <c r="C76" s="458" t="str">
        <f>+Jul!C76</f>
        <v>MATERNO</v>
      </c>
      <c r="D76" s="461"/>
      <c r="E76" s="461"/>
      <c r="F76" s="461"/>
      <c r="G76" s="461"/>
      <c r="H76" s="461"/>
      <c r="I76" s="461"/>
      <c r="J76" s="461"/>
      <c r="K76" s="461"/>
      <c r="L76" s="461"/>
      <c r="M76" s="461"/>
      <c r="N76" s="461"/>
      <c r="O76" s="461"/>
      <c r="P76" s="461"/>
      <c r="Q76" s="461"/>
      <c r="R76" s="461"/>
      <c r="S76" s="461"/>
      <c r="T76" s="461"/>
      <c r="U76" s="461"/>
      <c r="V76" s="461"/>
      <c r="W76" s="461"/>
      <c r="X76" s="461"/>
      <c r="Y76" s="461"/>
      <c r="Z76" s="461"/>
      <c r="AA76" s="461"/>
      <c r="AB76" s="461"/>
      <c r="AC76" s="461"/>
      <c r="AD76" s="461"/>
      <c r="AE76" s="461"/>
      <c r="AF76" s="461"/>
      <c r="AG76" s="461"/>
      <c r="AH76" s="461"/>
      <c r="AI76" s="461"/>
      <c r="AJ76" s="461"/>
      <c r="AK76" s="461"/>
      <c r="AL76" s="461"/>
      <c r="AM76" s="461"/>
      <c r="AN76" s="461"/>
      <c r="AO76" s="461"/>
      <c r="AP76" s="461"/>
      <c r="AQ76" s="461"/>
      <c r="AR76" s="461"/>
      <c r="AS76" s="461"/>
      <c r="AT76" s="461"/>
      <c r="AV76" s="37">
        <f t="shared" si="31"/>
        <v>0</v>
      </c>
      <c r="AW76" s="37">
        <f t="shared" si="12"/>
        <v>0</v>
      </c>
      <c r="AX76" s="37">
        <f t="shared" si="13"/>
        <v>0</v>
      </c>
      <c r="AY76" s="37">
        <f t="shared" si="14"/>
        <v>0</v>
      </c>
      <c r="AZ76" s="37">
        <f t="shared" si="15"/>
        <v>0</v>
      </c>
      <c r="BA76" s="37">
        <f t="shared" si="16"/>
        <v>0</v>
      </c>
      <c r="BB76" s="37">
        <f t="shared" si="17"/>
        <v>0</v>
      </c>
      <c r="BC76" s="38">
        <f t="shared" si="18"/>
        <v>0</v>
      </c>
      <c r="BD76" s="37">
        <f t="shared" si="19"/>
        <v>0</v>
      </c>
      <c r="BE76" s="54">
        <f t="shared" si="20"/>
        <v>0</v>
      </c>
    </row>
    <row r="77" spans="1:57" x14ac:dyDescent="0.25">
      <c r="A77" s="401">
        <v>74</v>
      </c>
      <c r="B77" s="464" t="str">
        <f>+Jul!B77</f>
        <v>8-Gestante Con paquete preventivo</v>
      </c>
      <c r="C77" s="458" t="str">
        <f>+Jul!C77</f>
        <v>MATERNO</v>
      </c>
      <c r="D77" s="461"/>
      <c r="E77" s="461"/>
      <c r="F77" s="461"/>
      <c r="G77" s="461"/>
      <c r="H77" s="461"/>
      <c r="I77" s="461"/>
      <c r="J77" s="461"/>
      <c r="K77" s="461"/>
      <c r="L77" s="461"/>
      <c r="M77" s="461"/>
      <c r="N77" s="461"/>
      <c r="O77" s="461"/>
      <c r="P77" s="461"/>
      <c r="Q77" s="461"/>
      <c r="R77" s="461"/>
      <c r="S77" s="461"/>
      <c r="T77" s="461"/>
      <c r="U77" s="461"/>
      <c r="V77" s="461"/>
      <c r="W77" s="461"/>
      <c r="X77" s="461"/>
      <c r="Y77" s="461"/>
      <c r="Z77" s="461"/>
      <c r="AA77" s="461"/>
      <c r="AB77" s="461"/>
      <c r="AC77" s="461"/>
      <c r="AD77" s="461"/>
      <c r="AE77" s="461"/>
      <c r="AF77" s="461"/>
      <c r="AG77" s="461"/>
      <c r="AH77" s="461"/>
      <c r="AI77" s="461"/>
      <c r="AJ77" s="461"/>
      <c r="AK77" s="461"/>
      <c r="AL77" s="461"/>
      <c r="AM77" s="461"/>
      <c r="AN77" s="461"/>
      <c r="AO77" s="461"/>
      <c r="AP77" s="461"/>
      <c r="AQ77" s="461"/>
      <c r="AR77" s="461"/>
      <c r="AS77" s="461"/>
      <c r="AT77" s="461"/>
      <c r="AV77" s="37">
        <f t="shared" si="31"/>
        <v>0</v>
      </c>
      <c r="AW77" s="37">
        <f t="shared" si="12"/>
        <v>0</v>
      </c>
      <c r="AX77" s="37">
        <f t="shared" si="13"/>
        <v>0</v>
      </c>
      <c r="AY77" s="37">
        <f t="shared" si="14"/>
        <v>0</v>
      </c>
      <c r="AZ77" s="37">
        <f t="shared" si="15"/>
        <v>0</v>
      </c>
      <c r="BA77" s="37">
        <f t="shared" si="16"/>
        <v>0</v>
      </c>
      <c r="BB77" s="37">
        <f t="shared" si="17"/>
        <v>0</v>
      </c>
      <c r="BC77" s="38">
        <f t="shared" si="18"/>
        <v>0</v>
      </c>
      <c r="BD77" s="37">
        <f t="shared" si="19"/>
        <v>0</v>
      </c>
      <c r="BE77" s="54">
        <f t="shared" si="20"/>
        <v>0</v>
      </c>
    </row>
    <row r="78" spans="1:57" x14ac:dyDescent="0.25">
      <c r="A78" s="401">
        <v>75</v>
      </c>
      <c r="B78" s="464" t="str">
        <f>+Jul!B78</f>
        <v>9-Puerperas Controladas</v>
      </c>
      <c r="C78" s="458" t="str">
        <f>+Jul!C78</f>
        <v>MATERNO</v>
      </c>
      <c r="D78" s="461"/>
      <c r="E78" s="461"/>
      <c r="F78" s="461"/>
      <c r="G78" s="461"/>
      <c r="H78" s="461"/>
      <c r="I78" s="461"/>
      <c r="J78" s="461"/>
      <c r="K78" s="461"/>
      <c r="L78" s="461"/>
      <c r="M78" s="461"/>
      <c r="N78" s="461"/>
      <c r="O78" s="461"/>
      <c r="P78" s="461"/>
      <c r="Q78" s="461"/>
      <c r="R78" s="461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  <c r="AS78" s="461"/>
      <c r="AT78" s="461"/>
      <c r="AV78" s="37">
        <f t="shared" si="31"/>
        <v>0</v>
      </c>
      <c r="AW78" s="37">
        <f t="shared" si="12"/>
        <v>0</v>
      </c>
      <c r="AX78" s="37">
        <f t="shared" si="13"/>
        <v>0</v>
      </c>
      <c r="AY78" s="37">
        <f t="shared" si="14"/>
        <v>0</v>
      </c>
      <c r="AZ78" s="37">
        <f t="shared" si="15"/>
        <v>0</v>
      </c>
      <c r="BA78" s="37">
        <f t="shared" si="16"/>
        <v>0</v>
      </c>
      <c r="BB78" s="37">
        <f t="shared" si="17"/>
        <v>0</v>
      </c>
      <c r="BC78" s="38">
        <f t="shared" si="18"/>
        <v>0</v>
      </c>
      <c r="BD78" s="37">
        <f t="shared" si="19"/>
        <v>0</v>
      </c>
      <c r="BE78" s="54">
        <f t="shared" si="20"/>
        <v>0</v>
      </c>
    </row>
    <row r="79" spans="1:57" x14ac:dyDescent="0.25">
      <c r="A79" s="401">
        <v>76</v>
      </c>
      <c r="B79" s="464" t="str">
        <f>+Jul!B79</f>
        <v>10-Parejas protegidas con metodos de planificacion familiar</v>
      </c>
      <c r="C79" s="459" t="str">
        <f>+Jul!C79</f>
        <v>PLANIFICACION</v>
      </c>
      <c r="D79" s="461"/>
      <c r="E79" s="461"/>
      <c r="F79" s="461"/>
      <c r="G79" s="461"/>
      <c r="H79" s="461"/>
      <c r="I79" s="461"/>
      <c r="J79" s="461"/>
      <c r="K79" s="461"/>
      <c r="L79" s="461"/>
      <c r="M79" s="461"/>
      <c r="N79" s="461"/>
      <c r="O79" s="461"/>
      <c r="P79" s="461"/>
      <c r="Q79" s="461"/>
      <c r="R79" s="461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  <c r="AS79" s="461"/>
      <c r="AT79" s="461"/>
      <c r="AV79" s="37">
        <f t="shared" si="31"/>
        <v>0</v>
      </c>
      <c r="AW79" s="37">
        <f t="shared" si="12"/>
        <v>0</v>
      </c>
      <c r="AX79" s="37">
        <f t="shared" si="13"/>
        <v>0</v>
      </c>
      <c r="AY79" s="37">
        <f t="shared" si="14"/>
        <v>0</v>
      </c>
      <c r="AZ79" s="37">
        <f t="shared" si="15"/>
        <v>0</v>
      </c>
      <c r="BA79" s="37">
        <f t="shared" si="16"/>
        <v>0</v>
      </c>
      <c r="BB79" s="37">
        <f t="shared" si="17"/>
        <v>0</v>
      </c>
      <c r="BC79" s="38">
        <f t="shared" si="18"/>
        <v>0</v>
      </c>
      <c r="BD79" s="37">
        <f t="shared" si="19"/>
        <v>0</v>
      </c>
      <c r="BE79" s="54">
        <f t="shared" si="20"/>
        <v>0</v>
      </c>
    </row>
    <row r="80" spans="1:57" x14ac:dyDescent="0.25">
      <c r="A80" s="401">
        <v>77</v>
      </c>
      <c r="B80" s="464" t="str">
        <f>+Jul!B80</f>
        <v>11-Adolescente con suplemento de acido folico+ sulfato ferroso</v>
      </c>
      <c r="C80" s="458" t="str">
        <f>+Jul!C80</f>
        <v>ADOLESCENTE</v>
      </c>
      <c r="D80" s="461"/>
      <c r="E80" s="461"/>
      <c r="F80" s="461"/>
      <c r="G80" s="461"/>
      <c r="H80" s="461"/>
      <c r="I80" s="461"/>
      <c r="J80" s="461"/>
      <c r="K80" s="461"/>
      <c r="L80" s="461"/>
      <c r="M80" s="461"/>
      <c r="N80" s="461"/>
      <c r="O80" s="461"/>
      <c r="P80" s="461"/>
      <c r="Q80" s="461"/>
      <c r="R80" s="461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  <c r="AS80" s="461"/>
      <c r="AT80" s="461"/>
      <c r="AV80" s="37">
        <f t="shared" si="31"/>
        <v>0</v>
      </c>
      <c r="AW80" s="37">
        <f t="shared" si="12"/>
        <v>0</v>
      </c>
      <c r="AX80" s="37">
        <f t="shared" si="13"/>
        <v>0</v>
      </c>
      <c r="AY80" s="37">
        <f t="shared" si="14"/>
        <v>0</v>
      </c>
      <c r="AZ80" s="37">
        <f t="shared" si="15"/>
        <v>0</v>
      </c>
      <c r="BA80" s="37">
        <f t="shared" si="16"/>
        <v>0</v>
      </c>
      <c r="BB80" s="37">
        <f t="shared" si="17"/>
        <v>0</v>
      </c>
      <c r="BC80" s="38">
        <f t="shared" si="18"/>
        <v>0</v>
      </c>
      <c r="BD80" s="37">
        <f t="shared" si="19"/>
        <v>0</v>
      </c>
      <c r="BE80" s="54">
        <f t="shared" si="20"/>
        <v>0</v>
      </c>
    </row>
    <row r="81" spans="1:57" x14ac:dyDescent="0.25">
      <c r="A81" s="401">
        <v>78</v>
      </c>
      <c r="B81" s="464" t="str">
        <f>+Jul!B81</f>
        <v>1-PERSONA ADULTO MAYOR DE 60 AÑOS A MAS CON VACUNA NEUMOCOCO</v>
      </c>
      <c r="C81" s="458" t="str">
        <f>+Jul!C81</f>
        <v>EVAM</v>
      </c>
      <c r="D81" s="461"/>
      <c r="E81" s="461"/>
      <c r="F81" s="461"/>
      <c r="G81" s="461"/>
      <c r="H81" s="461"/>
      <c r="I81" s="461"/>
      <c r="J81" s="461"/>
      <c r="K81" s="461"/>
      <c r="L81" s="461"/>
      <c r="M81" s="461"/>
      <c r="N81" s="461"/>
      <c r="O81" s="461"/>
      <c r="P81" s="461"/>
      <c r="Q81" s="461"/>
      <c r="R81" s="461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  <c r="AS81" s="461"/>
      <c r="AT81" s="461"/>
      <c r="AV81" s="37">
        <f t="shared" si="31"/>
        <v>0</v>
      </c>
      <c r="AW81" s="37">
        <f t="shared" si="12"/>
        <v>0</v>
      </c>
      <c r="AX81" s="37">
        <f t="shared" si="13"/>
        <v>0</v>
      </c>
      <c r="AY81" s="37">
        <f t="shared" si="14"/>
        <v>0</v>
      </c>
      <c r="AZ81" s="37">
        <f t="shared" si="15"/>
        <v>0</v>
      </c>
      <c r="BA81" s="37">
        <f t="shared" si="16"/>
        <v>0</v>
      </c>
      <c r="BB81" s="37">
        <f t="shared" si="17"/>
        <v>0</v>
      </c>
      <c r="BC81" s="38">
        <f t="shared" si="18"/>
        <v>0</v>
      </c>
      <c r="BD81" s="37">
        <f t="shared" si="19"/>
        <v>0</v>
      </c>
      <c r="BE81" s="54">
        <f t="shared" si="20"/>
        <v>0</v>
      </c>
    </row>
    <row r="82" spans="1:57" x14ac:dyDescent="0.25">
      <c r="A82" s="401">
        <v>79</v>
      </c>
      <c r="B82" s="464" t="str">
        <f>+Jul!B82</f>
        <v>2-PERSONA ADULTO MAYOR DE 60 AÑOS A MAS CON VACUNA INFLUENZA</v>
      </c>
      <c r="C82" s="458" t="str">
        <f>+Jul!C82</f>
        <v>EVAM</v>
      </c>
      <c r="D82" s="461"/>
      <c r="E82" s="461"/>
      <c r="F82" s="461"/>
      <c r="G82" s="461"/>
      <c r="H82" s="461"/>
      <c r="I82" s="461"/>
      <c r="J82" s="461"/>
      <c r="K82" s="461"/>
      <c r="L82" s="461"/>
      <c r="M82" s="461"/>
      <c r="N82" s="461"/>
      <c r="O82" s="461"/>
      <c r="P82" s="461"/>
      <c r="Q82" s="461"/>
      <c r="R82" s="461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  <c r="AS82" s="461"/>
      <c r="AT82" s="461"/>
      <c r="AV82" s="37">
        <f t="shared" si="31"/>
        <v>0</v>
      </c>
      <c r="AW82" s="37">
        <f t="shared" si="12"/>
        <v>0</v>
      </c>
      <c r="AX82" s="37">
        <f t="shared" si="13"/>
        <v>0</v>
      </c>
      <c r="AY82" s="37">
        <f t="shared" si="14"/>
        <v>0</v>
      </c>
      <c r="AZ82" s="37">
        <f t="shared" si="15"/>
        <v>0</v>
      </c>
      <c r="BA82" s="37">
        <f t="shared" si="16"/>
        <v>0</v>
      </c>
      <c r="BB82" s="37">
        <f t="shared" si="17"/>
        <v>0</v>
      </c>
      <c r="BC82" s="38">
        <f t="shared" si="18"/>
        <v>0</v>
      </c>
      <c r="BD82" s="37">
        <f t="shared" si="19"/>
        <v>0</v>
      </c>
      <c r="BE82" s="54">
        <f t="shared" si="20"/>
        <v>0</v>
      </c>
    </row>
    <row r="83" spans="1:57" x14ac:dyDescent="0.25">
      <c r="A83" s="401">
        <v>80</v>
      </c>
      <c r="B83" s="464" t="str">
        <f>+Jul!B83</f>
        <v>3-PERSONA ADULTO MAYOR DE 60 AÑOS CON VALORACION CLINICA</v>
      </c>
      <c r="C83" s="458" t="str">
        <f>+Jul!C83</f>
        <v>EVAM</v>
      </c>
      <c r="D83" s="461"/>
      <c r="E83" s="461"/>
      <c r="F83" s="461"/>
      <c r="G83" s="461"/>
      <c r="H83" s="461"/>
      <c r="I83" s="461"/>
      <c r="J83" s="461"/>
      <c r="K83" s="461"/>
      <c r="L83" s="461"/>
      <c r="M83" s="461"/>
      <c r="N83" s="461"/>
      <c r="O83" s="461"/>
      <c r="P83" s="461"/>
      <c r="Q83" s="461"/>
      <c r="R83" s="461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  <c r="AS83" s="461"/>
      <c r="AT83" s="461"/>
      <c r="AV83" s="37">
        <f t="shared" si="31"/>
        <v>0</v>
      </c>
      <c r="AW83" s="37">
        <f t="shared" si="12"/>
        <v>0</v>
      </c>
      <c r="AX83" s="37">
        <f t="shared" si="13"/>
        <v>0</v>
      </c>
      <c r="AY83" s="37">
        <f t="shared" si="14"/>
        <v>0</v>
      </c>
      <c r="AZ83" s="37">
        <f t="shared" si="15"/>
        <v>0</v>
      </c>
      <c r="BA83" s="37">
        <f t="shared" si="16"/>
        <v>0</v>
      </c>
      <c r="BB83" s="37">
        <f t="shared" si="17"/>
        <v>0</v>
      </c>
      <c r="BC83" s="38">
        <f t="shared" si="18"/>
        <v>0</v>
      </c>
      <c r="BD83" s="37">
        <f t="shared" si="19"/>
        <v>0</v>
      </c>
      <c r="BE83" s="54">
        <f t="shared" si="20"/>
        <v>0</v>
      </c>
    </row>
    <row r="84" spans="1:57" x14ac:dyDescent="0.25">
      <c r="A84" s="401">
        <v>81</v>
      </c>
      <c r="B84" s="464" t="str">
        <f>+Jul!B84</f>
        <v xml:space="preserve">4-PERSONA CON DISCAPACIDAD CERTIFICADA EN ESTABLECIMIENTOS DE SALUD </v>
      </c>
      <c r="C84" s="458" t="str">
        <f>+Jul!C84</f>
        <v>DISCAPACIDAD</v>
      </c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461"/>
      <c r="R84" s="461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  <c r="AS84" s="461"/>
      <c r="AT84" s="461"/>
      <c r="AV84" s="37">
        <f t="shared" si="31"/>
        <v>0</v>
      </c>
      <c r="AW84" s="37">
        <f t="shared" si="12"/>
        <v>0</v>
      </c>
      <c r="AX84" s="37">
        <f t="shared" si="13"/>
        <v>0</v>
      </c>
      <c r="AY84" s="37">
        <f t="shared" si="14"/>
        <v>0</v>
      </c>
      <c r="AZ84" s="37">
        <f t="shared" si="15"/>
        <v>0</v>
      </c>
      <c r="BA84" s="37">
        <f t="shared" si="16"/>
        <v>0</v>
      </c>
      <c r="BB84" s="37">
        <f t="shared" si="17"/>
        <v>0</v>
      </c>
      <c r="BC84" s="38">
        <f t="shared" si="18"/>
        <v>0</v>
      </c>
      <c r="BD84" s="37">
        <f t="shared" si="19"/>
        <v>0</v>
      </c>
      <c r="BE84" s="54">
        <f t="shared" si="20"/>
        <v>0</v>
      </c>
    </row>
    <row r="85" spans="1:57" x14ac:dyDescent="0.25">
      <c r="A85" s="401">
        <v>82</v>
      </c>
      <c r="B85" s="464" t="str">
        <f>+Jul!B85</f>
        <v>5-DOCENTES CAPACITADOS EN TEMA DE CANCER</v>
      </c>
      <c r="C85" s="458" t="str">
        <f>+Jul!C85</f>
        <v>EDUC. SAALUD</v>
      </c>
      <c r="D85" s="461"/>
      <c r="E85" s="461"/>
      <c r="F85" s="461"/>
      <c r="G85" s="461"/>
      <c r="H85" s="461"/>
      <c r="I85" s="461"/>
      <c r="J85" s="461"/>
      <c r="K85" s="461"/>
      <c r="L85" s="461"/>
      <c r="M85" s="461"/>
      <c r="N85" s="461"/>
      <c r="O85" s="461"/>
      <c r="P85" s="461"/>
      <c r="Q85" s="461"/>
      <c r="R85" s="461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  <c r="AS85" s="461"/>
      <c r="AT85" s="461"/>
      <c r="AV85" s="37">
        <f t="shared" si="31"/>
        <v>0</v>
      </c>
      <c r="AW85" s="37">
        <f t="shared" si="12"/>
        <v>0</v>
      </c>
      <c r="AX85" s="37">
        <f t="shared" si="13"/>
        <v>0</v>
      </c>
      <c r="AY85" s="37">
        <f t="shared" si="14"/>
        <v>0</v>
      </c>
      <c r="AZ85" s="37">
        <f t="shared" si="15"/>
        <v>0</v>
      </c>
      <c r="BA85" s="37">
        <f t="shared" si="16"/>
        <v>0</v>
      </c>
      <c r="BB85" s="37">
        <f t="shared" si="17"/>
        <v>0</v>
      </c>
      <c r="BC85" s="38">
        <f t="shared" si="18"/>
        <v>0</v>
      </c>
      <c r="BD85" s="37">
        <f t="shared" si="19"/>
        <v>0</v>
      </c>
      <c r="BE85" s="54">
        <f t="shared" si="20"/>
        <v>0</v>
      </c>
    </row>
    <row r="86" spans="1:57" x14ac:dyDescent="0.25">
      <c r="A86" s="401">
        <v>83</v>
      </c>
      <c r="B86" s="464" t="str">
        <f>+Jul!B86</f>
        <v>6-NIÑOS DE 2 A 17 AÑOS DESPARASITADOS</v>
      </c>
      <c r="C86" s="458" t="str">
        <f>+Jul!C86</f>
        <v>EDUC. SAALUD</v>
      </c>
      <c r="D86" s="461"/>
      <c r="E86" s="461"/>
      <c r="F86" s="461"/>
      <c r="G86" s="461"/>
      <c r="H86" s="461"/>
      <c r="I86" s="461"/>
      <c r="J86" s="461"/>
      <c r="K86" s="461"/>
      <c r="L86" s="461"/>
      <c r="M86" s="461"/>
      <c r="N86" s="461"/>
      <c r="O86" s="461"/>
      <c r="P86" s="461"/>
      <c r="Q86" s="461"/>
      <c r="R86" s="461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  <c r="AS86" s="461"/>
      <c r="AT86" s="461"/>
      <c r="AV86" s="37">
        <f t="shared" si="31"/>
        <v>0</v>
      </c>
      <c r="AW86" s="37">
        <f t="shared" si="12"/>
        <v>0</v>
      </c>
      <c r="AX86" s="37">
        <f t="shared" si="13"/>
        <v>0</v>
      </c>
      <c r="AY86" s="37">
        <f t="shared" si="14"/>
        <v>0</v>
      </c>
      <c r="AZ86" s="37">
        <f t="shared" si="15"/>
        <v>0</v>
      </c>
      <c r="BA86" s="37">
        <f t="shared" si="16"/>
        <v>0</v>
      </c>
      <c r="BB86" s="37">
        <f t="shared" si="17"/>
        <v>0</v>
      </c>
      <c r="BC86" s="38">
        <f t="shared" si="18"/>
        <v>0</v>
      </c>
      <c r="BD86" s="37">
        <f t="shared" si="19"/>
        <v>0</v>
      </c>
      <c r="BE86" s="54">
        <f t="shared" si="20"/>
        <v>0</v>
      </c>
    </row>
    <row r="87" spans="1:57" x14ac:dyDescent="0.25">
      <c r="A87" s="401">
        <v>84</v>
      </c>
      <c r="B87" s="464" t="str">
        <f>+Jul!B87</f>
        <v>7-NIÑOS DE 5TO GRADO DE PRIMARIA  QUE RECIBEN VACUNA DE VPH</v>
      </c>
      <c r="C87" s="458" t="str">
        <f>+Jul!C87</f>
        <v>EDUC. SAALUD</v>
      </c>
      <c r="D87" s="461"/>
      <c r="E87" s="461"/>
      <c r="F87" s="461"/>
      <c r="G87" s="461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  <c r="AS87" s="461"/>
      <c r="AT87" s="461"/>
      <c r="AV87" s="37">
        <f t="shared" si="31"/>
        <v>0</v>
      </c>
      <c r="AW87" s="37">
        <f t="shared" si="12"/>
        <v>0</v>
      </c>
      <c r="AX87" s="37">
        <f t="shared" si="13"/>
        <v>0</v>
      </c>
      <c r="AY87" s="37">
        <f t="shared" si="14"/>
        <v>0</v>
      </c>
      <c r="AZ87" s="37">
        <f t="shared" si="15"/>
        <v>0</v>
      </c>
      <c r="BA87" s="37">
        <f t="shared" si="16"/>
        <v>0</v>
      </c>
      <c r="BB87" s="37">
        <f t="shared" si="17"/>
        <v>0</v>
      </c>
      <c r="BC87" s="38">
        <f t="shared" si="18"/>
        <v>0</v>
      </c>
      <c r="BD87" s="37">
        <f t="shared" si="19"/>
        <v>0</v>
      </c>
      <c r="BE87" s="54">
        <f t="shared" si="20"/>
        <v>0</v>
      </c>
    </row>
    <row r="88" spans="1:57" x14ac:dyDescent="0.25">
      <c r="A88" s="401">
        <v>85</v>
      </c>
      <c r="B88" s="464" t="str">
        <f>+Jul!B88</f>
        <v>8-NIÑAS DE 5TO GRADO DE PRIMARIA  QUE RECIBEN VACUNA DE VPH</v>
      </c>
      <c r="C88" s="458" t="str">
        <f>+Jul!C88</f>
        <v>EDUC. SAALUD</v>
      </c>
      <c r="D88" s="461"/>
      <c r="E88" s="461"/>
      <c r="F88" s="461"/>
      <c r="G88" s="461"/>
      <c r="H88" s="461"/>
      <c r="I88" s="461"/>
      <c r="J88" s="461"/>
      <c r="K88" s="461"/>
      <c r="L88" s="461"/>
      <c r="M88" s="461"/>
      <c r="N88" s="461"/>
      <c r="O88" s="461"/>
      <c r="P88" s="461"/>
      <c r="Q88" s="461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  <c r="AS88" s="461"/>
      <c r="AT88" s="461"/>
      <c r="AV88" s="37">
        <f t="shared" si="31"/>
        <v>0</v>
      </c>
      <c r="AW88" s="37">
        <f t="shared" si="12"/>
        <v>0</v>
      </c>
      <c r="AX88" s="37">
        <f t="shared" si="13"/>
        <v>0</v>
      </c>
      <c r="AY88" s="37">
        <f t="shared" si="14"/>
        <v>0</v>
      </c>
      <c r="AZ88" s="37">
        <f t="shared" si="15"/>
        <v>0</v>
      </c>
      <c r="BA88" s="37">
        <f t="shared" si="16"/>
        <v>0</v>
      </c>
      <c r="BB88" s="37">
        <f t="shared" si="17"/>
        <v>0</v>
      </c>
      <c r="BC88" s="38">
        <f t="shared" si="18"/>
        <v>0</v>
      </c>
      <c r="BD88" s="37">
        <f t="shared" si="19"/>
        <v>0</v>
      </c>
      <c r="BE88" s="54">
        <f t="shared" si="20"/>
        <v>0</v>
      </c>
    </row>
    <row r="89" spans="1:57" x14ac:dyDescent="0.25">
      <c r="A89" s="401">
        <v>86</v>
      </c>
      <c r="B89" s="392" t="str">
        <f>+Jul!B89</f>
        <v>PORCENTAJE DE RECIEN NACIDOS CON BAJO PESO AL NACER</v>
      </c>
      <c r="C89" s="387" t="str">
        <f>+Jul!C89</f>
        <v>DIT</v>
      </c>
      <c r="D89" s="460"/>
      <c r="E89" s="460"/>
      <c r="F89" s="460"/>
      <c r="G89" s="460"/>
      <c r="H89" s="460"/>
      <c r="I89" s="460"/>
      <c r="J89" s="460"/>
      <c r="K89" s="460"/>
      <c r="L89" s="460"/>
      <c r="M89" s="460"/>
      <c r="N89" s="460"/>
      <c r="O89" s="460"/>
      <c r="P89" s="460"/>
      <c r="Q89" s="460"/>
      <c r="R89" s="460"/>
      <c r="S89" s="460"/>
      <c r="T89" s="460"/>
      <c r="U89" s="460"/>
      <c r="V89" s="460"/>
      <c r="W89" s="460"/>
      <c r="X89" s="460"/>
      <c r="Y89" s="460"/>
      <c r="Z89" s="460"/>
      <c r="AA89" s="460"/>
      <c r="AB89" s="460"/>
      <c r="AC89" s="460"/>
      <c r="AD89" s="460"/>
      <c r="AE89" s="460"/>
      <c r="AF89" s="460"/>
      <c r="AG89" s="460"/>
      <c r="AH89" s="460"/>
      <c r="AI89" s="460"/>
      <c r="AJ89" s="460"/>
      <c r="AK89" s="460"/>
      <c r="AL89" s="460"/>
      <c r="AM89" s="460"/>
      <c r="AN89" s="460"/>
      <c r="AO89" s="460"/>
      <c r="AP89" s="460"/>
      <c r="AQ89" s="460"/>
      <c r="AR89" s="460"/>
      <c r="AS89" s="460"/>
      <c r="AT89" s="460"/>
      <c r="AV89" s="37">
        <f t="shared" ref="AV89:AV117" si="32">SUM(D89)</f>
        <v>0</v>
      </c>
      <c r="AW89" s="37">
        <f t="shared" ref="AW89:AW117" si="33">+SUM(G89:P89)</f>
        <v>0</v>
      </c>
      <c r="AX89" s="37">
        <f t="shared" ref="AX89:AX117" si="34">+SUM(Q89:S89)</f>
        <v>0</v>
      </c>
      <c r="AY89" s="37">
        <f t="shared" ref="AY89:AY117" si="35">+SUM(T89:W89)</f>
        <v>0</v>
      </c>
      <c r="AZ89" s="37">
        <f t="shared" ref="AZ89:AZ117" si="36">+SUM(X89:AC89)</f>
        <v>0</v>
      </c>
      <c r="BA89" s="37">
        <f t="shared" ref="BA89:BA117" si="37">+SUM(AD89:AH89)</f>
        <v>0</v>
      </c>
      <c r="BB89" s="37">
        <f t="shared" ref="BB89:BB117" si="38">+SUM(AJ89:AL89)</f>
        <v>0</v>
      </c>
      <c r="BC89" s="38">
        <f t="shared" ref="BC89:BC117" si="39">+SUM(AM89:AP89)</f>
        <v>0</v>
      </c>
      <c r="BD89" s="37">
        <f t="shared" ref="BD89:BD117" si="40">+SUM(AQ89:AT89)</f>
        <v>0</v>
      </c>
      <c r="BE89" s="54">
        <f t="shared" ref="BE89:BE117" si="41">SUM(AV89:BD89)</f>
        <v>0</v>
      </c>
    </row>
    <row r="90" spans="1:57" x14ac:dyDescent="0.25">
      <c r="A90" s="401">
        <v>87</v>
      </c>
      <c r="B90" s="392" t="str">
        <f>+Jul!B90</f>
        <v>PORCENTAJE DE RECIEN NACIDOS CON PREMATURIDAD</v>
      </c>
      <c r="C90" s="387" t="str">
        <f>+Jul!C90</f>
        <v>DIT</v>
      </c>
      <c r="D90" s="393"/>
      <c r="E90" s="393"/>
      <c r="F90" s="393"/>
      <c r="G90" s="393"/>
      <c r="H90" s="393"/>
      <c r="I90" s="393"/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3"/>
      <c r="AI90" s="393"/>
      <c r="AJ90" s="393"/>
      <c r="AK90" s="393"/>
      <c r="AL90" s="393"/>
      <c r="AM90" s="393"/>
      <c r="AN90" s="393"/>
      <c r="AO90" s="393"/>
      <c r="AP90" s="393"/>
      <c r="AQ90" s="393"/>
      <c r="AR90" s="393"/>
      <c r="AS90" s="393"/>
      <c r="AT90" s="393"/>
      <c r="AV90" s="37">
        <f t="shared" si="32"/>
        <v>0</v>
      </c>
      <c r="AW90" s="37">
        <f t="shared" si="33"/>
        <v>0</v>
      </c>
      <c r="AX90" s="37">
        <f t="shared" si="34"/>
        <v>0</v>
      </c>
      <c r="AY90" s="37">
        <f t="shared" si="35"/>
        <v>0</v>
      </c>
      <c r="AZ90" s="37">
        <f t="shared" si="36"/>
        <v>0</v>
      </c>
      <c r="BA90" s="37">
        <f t="shared" si="37"/>
        <v>0</v>
      </c>
      <c r="BB90" s="37">
        <f t="shared" si="38"/>
        <v>0</v>
      </c>
      <c r="BC90" s="38">
        <f t="shared" si="39"/>
        <v>0</v>
      </c>
      <c r="BD90" s="37">
        <f t="shared" si="40"/>
        <v>0</v>
      </c>
      <c r="BE90" s="54">
        <f t="shared" si="41"/>
        <v>0</v>
      </c>
    </row>
    <row r="91" spans="1:57" x14ac:dyDescent="0.25">
      <c r="A91" s="401">
        <v>88</v>
      </c>
      <c r="B91" s="392" t="str">
        <f>+Jul!B91</f>
        <v>PORCENTAJE RECIÉN NACIDO CON CONTROLES CRED COMPLETO</v>
      </c>
      <c r="C91" s="387" t="str">
        <f>+Jul!C91</f>
        <v>DIT</v>
      </c>
      <c r="D91" s="393"/>
      <c r="E91" s="393"/>
      <c r="F91" s="393"/>
      <c r="G91" s="393"/>
      <c r="H91" s="393"/>
      <c r="I91" s="393"/>
      <c r="J91" s="393"/>
      <c r="K91" s="393"/>
      <c r="L91" s="393"/>
      <c r="M91" s="393"/>
      <c r="N91" s="393"/>
      <c r="O91" s="393"/>
      <c r="P91" s="393"/>
      <c r="Q91" s="393"/>
      <c r="R91" s="393"/>
      <c r="S91" s="393"/>
      <c r="T91" s="393"/>
      <c r="U91" s="393"/>
      <c r="V91" s="393"/>
      <c r="W91" s="393"/>
      <c r="X91" s="393"/>
      <c r="Y91" s="393"/>
      <c r="Z91" s="393"/>
      <c r="AA91" s="393"/>
      <c r="AB91" s="393"/>
      <c r="AC91" s="393"/>
      <c r="AD91" s="393"/>
      <c r="AE91" s="393"/>
      <c r="AF91" s="393"/>
      <c r="AG91" s="393"/>
      <c r="AH91" s="393"/>
      <c r="AI91" s="393"/>
      <c r="AJ91" s="393"/>
      <c r="AK91" s="393"/>
      <c r="AL91" s="393"/>
      <c r="AM91" s="393"/>
      <c r="AN91" s="393"/>
      <c r="AO91" s="393"/>
      <c r="AP91" s="393"/>
      <c r="AQ91" s="393"/>
      <c r="AR91" s="393"/>
      <c r="AS91" s="393"/>
      <c r="AT91" s="393"/>
      <c r="AV91" s="37">
        <f t="shared" si="32"/>
        <v>0</v>
      </c>
      <c r="AW91" s="37">
        <f t="shared" si="33"/>
        <v>0</v>
      </c>
      <c r="AX91" s="37">
        <f t="shared" si="34"/>
        <v>0</v>
      </c>
      <c r="AY91" s="37">
        <f t="shared" si="35"/>
        <v>0</v>
      </c>
      <c r="AZ91" s="37">
        <f t="shared" si="36"/>
        <v>0</v>
      </c>
      <c r="BA91" s="37">
        <f t="shared" si="37"/>
        <v>0</v>
      </c>
      <c r="BB91" s="37">
        <f t="shared" si="38"/>
        <v>0</v>
      </c>
      <c r="BC91" s="38">
        <f t="shared" si="39"/>
        <v>0</v>
      </c>
      <c r="BD91" s="37">
        <f t="shared" si="40"/>
        <v>0</v>
      </c>
      <c r="BE91" s="54">
        <f t="shared" si="41"/>
        <v>0</v>
      </c>
    </row>
    <row r="92" spans="1:57" x14ac:dyDescent="0.25">
      <c r="A92" s="401">
        <v>89</v>
      </c>
      <c r="B92" s="392" t="str">
        <f>+Jul!B92</f>
        <v>PORCENTAJE NIÑO  &lt; 1 AÑO CON CRED    COMPLETO PARA SU EDAD</v>
      </c>
      <c r="C92" s="387" t="str">
        <f>+Jul!C92</f>
        <v>DIT</v>
      </c>
      <c r="D92" s="393"/>
      <c r="E92" s="393"/>
      <c r="F92" s="393"/>
      <c r="G92" s="393"/>
      <c r="H92" s="393"/>
      <c r="I92" s="393"/>
      <c r="J92" s="393"/>
      <c r="K92" s="393"/>
      <c r="L92" s="393"/>
      <c r="M92" s="393"/>
      <c r="N92" s="393"/>
      <c r="O92" s="393"/>
      <c r="P92" s="393"/>
      <c r="Q92" s="393"/>
      <c r="R92" s="393"/>
      <c r="S92" s="393"/>
      <c r="T92" s="393"/>
      <c r="U92" s="393"/>
      <c r="V92" s="393"/>
      <c r="W92" s="393"/>
      <c r="X92" s="393"/>
      <c r="Y92" s="393"/>
      <c r="Z92" s="393"/>
      <c r="AA92" s="393"/>
      <c r="AB92" s="393"/>
      <c r="AC92" s="393"/>
      <c r="AD92" s="393"/>
      <c r="AE92" s="393"/>
      <c r="AF92" s="393"/>
      <c r="AG92" s="393"/>
      <c r="AH92" s="393"/>
      <c r="AI92" s="393"/>
      <c r="AJ92" s="393"/>
      <c r="AK92" s="393"/>
      <c r="AL92" s="393"/>
      <c r="AM92" s="393"/>
      <c r="AN92" s="393"/>
      <c r="AO92" s="393"/>
      <c r="AP92" s="393"/>
      <c r="AQ92" s="393"/>
      <c r="AR92" s="393"/>
      <c r="AS92" s="393"/>
      <c r="AT92" s="393"/>
      <c r="AV92" s="37">
        <f t="shared" si="32"/>
        <v>0</v>
      </c>
      <c r="AW92" s="37">
        <f t="shared" si="33"/>
        <v>0</v>
      </c>
      <c r="AX92" s="37">
        <f t="shared" si="34"/>
        <v>0</v>
      </c>
      <c r="AY92" s="37">
        <f t="shared" si="35"/>
        <v>0</v>
      </c>
      <c r="AZ92" s="37">
        <f t="shared" si="36"/>
        <v>0</v>
      </c>
      <c r="BA92" s="37">
        <f t="shared" si="37"/>
        <v>0</v>
      </c>
      <c r="BB92" s="37">
        <f t="shared" si="38"/>
        <v>0</v>
      </c>
      <c r="BC92" s="38">
        <f t="shared" si="39"/>
        <v>0</v>
      </c>
      <c r="BD92" s="37">
        <f t="shared" si="40"/>
        <v>0</v>
      </c>
      <c r="BE92" s="54">
        <f t="shared" si="41"/>
        <v>0</v>
      </c>
    </row>
    <row r="93" spans="1:57" x14ac:dyDescent="0.25">
      <c r="A93" s="401">
        <v>90</v>
      </c>
      <c r="B93" s="392" t="str">
        <f>+Jul!B93</f>
        <v>PORCENTAJE NIÑOS MENORES DE 36 MESES CON CONTROLES CRED COMPLETO  PARA SU EDAD</v>
      </c>
      <c r="C93" s="387" t="str">
        <f>+Jul!C93</f>
        <v>DIT</v>
      </c>
      <c r="D93" s="393"/>
      <c r="E93" s="393"/>
      <c r="F93" s="393"/>
      <c r="G93" s="393"/>
      <c r="H93" s="393"/>
      <c r="I93" s="393"/>
      <c r="J93" s="393"/>
      <c r="K93" s="393"/>
      <c r="L93" s="393"/>
      <c r="M93" s="393"/>
      <c r="N93" s="393"/>
      <c r="O93" s="393"/>
      <c r="P93" s="393"/>
      <c r="Q93" s="393"/>
      <c r="R93" s="393"/>
      <c r="S93" s="393"/>
      <c r="T93" s="393"/>
      <c r="U93" s="393"/>
      <c r="V93" s="393"/>
      <c r="W93" s="393"/>
      <c r="X93" s="393"/>
      <c r="Y93" s="393"/>
      <c r="Z93" s="393"/>
      <c r="AA93" s="393"/>
      <c r="AB93" s="393"/>
      <c r="AC93" s="393"/>
      <c r="AD93" s="393"/>
      <c r="AE93" s="393"/>
      <c r="AF93" s="393"/>
      <c r="AG93" s="393"/>
      <c r="AH93" s="393"/>
      <c r="AI93" s="393"/>
      <c r="AJ93" s="393"/>
      <c r="AK93" s="393"/>
      <c r="AL93" s="393"/>
      <c r="AM93" s="393"/>
      <c r="AN93" s="393"/>
      <c r="AO93" s="393"/>
      <c r="AP93" s="393"/>
      <c r="AQ93" s="393"/>
      <c r="AR93" s="393"/>
      <c r="AS93" s="393"/>
      <c r="AT93" s="393"/>
      <c r="AV93" s="37">
        <f t="shared" si="32"/>
        <v>0</v>
      </c>
      <c r="AW93" s="37">
        <f t="shared" si="33"/>
        <v>0</v>
      </c>
      <c r="AX93" s="37">
        <f t="shared" si="34"/>
        <v>0</v>
      </c>
      <c r="AY93" s="37">
        <f t="shared" si="35"/>
        <v>0</v>
      </c>
      <c r="AZ93" s="37">
        <f t="shared" si="36"/>
        <v>0</v>
      </c>
      <c r="BA93" s="37">
        <f t="shared" si="37"/>
        <v>0</v>
      </c>
      <c r="BB93" s="37">
        <f t="shared" si="38"/>
        <v>0</v>
      </c>
      <c r="BC93" s="38">
        <f t="shared" si="39"/>
        <v>0</v>
      </c>
      <c r="BD93" s="37">
        <f t="shared" si="40"/>
        <v>0</v>
      </c>
      <c r="BE93" s="54">
        <f t="shared" si="41"/>
        <v>0</v>
      </c>
    </row>
    <row r="94" spans="1:57" x14ac:dyDescent="0.25">
      <c r="A94" s="401">
        <v>91</v>
      </c>
      <c r="B94" s="392" t="str">
        <f>+Jul!B94</f>
        <v>PORCENTAJE NIÑOS DE 1 Y 2 AÑOS CON TEST DE GRAHAM Y EXAMEN SERIADO</v>
      </c>
      <c r="C94" s="387" t="str">
        <f>+Jul!C94</f>
        <v>DIT</v>
      </c>
      <c r="D94" s="393"/>
      <c r="E94" s="393"/>
      <c r="F94" s="393"/>
      <c r="G94" s="393"/>
      <c r="H94" s="393"/>
      <c r="I94" s="393"/>
      <c r="J94" s="393"/>
      <c r="K94" s="393"/>
      <c r="L94" s="393"/>
      <c r="M94" s="393"/>
      <c r="N94" s="393"/>
      <c r="O94" s="393"/>
      <c r="P94" s="393"/>
      <c r="Q94" s="393"/>
      <c r="R94" s="393"/>
      <c r="S94" s="393"/>
      <c r="T94" s="393"/>
      <c r="U94" s="393"/>
      <c r="V94" s="393"/>
      <c r="W94" s="393"/>
      <c r="X94" s="393"/>
      <c r="Y94" s="393"/>
      <c r="Z94" s="393"/>
      <c r="AA94" s="393"/>
      <c r="AB94" s="393"/>
      <c r="AC94" s="393"/>
      <c r="AD94" s="393"/>
      <c r="AE94" s="393"/>
      <c r="AF94" s="393"/>
      <c r="AG94" s="393"/>
      <c r="AH94" s="393"/>
      <c r="AI94" s="393"/>
      <c r="AJ94" s="393"/>
      <c r="AK94" s="393"/>
      <c r="AL94" s="393"/>
      <c r="AM94" s="393"/>
      <c r="AN94" s="393"/>
      <c r="AO94" s="393"/>
      <c r="AP94" s="393"/>
      <c r="AQ94" s="393"/>
      <c r="AR94" s="393"/>
      <c r="AS94" s="393"/>
      <c r="AT94" s="393"/>
      <c r="AV94" s="37">
        <f t="shared" si="32"/>
        <v>0</v>
      </c>
      <c r="AW94" s="37">
        <f t="shared" si="33"/>
        <v>0</v>
      </c>
      <c r="AX94" s="37">
        <f t="shared" si="34"/>
        <v>0</v>
      </c>
      <c r="AY94" s="37">
        <f t="shared" si="35"/>
        <v>0</v>
      </c>
      <c r="AZ94" s="37">
        <f t="shared" si="36"/>
        <v>0</v>
      </c>
      <c r="BA94" s="37">
        <f t="shared" si="37"/>
        <v>0</v>
      </c>
      <c r="BB94" s="37">
        <f t="shared" si="38"/>
        <v>0</v>
      </c>
      <c r="BC94" s="38">
        <f t="shared" si="39"/>
        <v>0</v>
      </c>
      <c r="BD94" s="37">
        <f t="shared" si="40"/>
        <v>0</v>
      </c>
      <c r="BE94" s="54">
        <f t="shared" si="41"/>
        <v>0</v>
      </c>
    </row>
    <row r="95" spans="1:57" x14ac:dyDescent="0.25">
      <c r="A95" s="401">
        <v>92</v>
      </c>
      <c r="B95" s="392" t="str">
        <f>+Jul!B95</f>
        <v>PORCENTAJE DE NIÑAS Y NIÑOS RN DE PARTO INSTITUCIONAL VACUNADOS CON BCG Y ANTI HEPATITIS B (HVB) ANTES DEL ALTA</v>
      </c>
      <c r="C95" s="387" t="str">
        <f>+Jul!C95</f>
        <v>DIT</v>
      </c>
      <c r="D95" s="393"/>
      <c r="E95" s="393"/>
      <c r="F95" s="393"/>
      <c r="G95" s="393"/>
      <c r="H95" s="393"/>
      <c r="I95" s="393"/>
      <c r="J95" s="393"/>
      <c r="K95" s="393"/>
      <c r="L95" s="393"/>
      <c r="M95" s="393"/>
      <c r="N95" s="393"/>
      <c r="O95" s="393"/>
      <c r="P95" s="393"/>
      <c r="Q95" s="393"/>
      <c r="R95" s="393"/>
      <c r="S95" s="393"/>
      <c r="T95" s="393"/>
      <c r="U95" s="393"/>
      <c r="V95" s="393"/>
      <c r="W95" s="393"/>
      <c r="X95" s="393"/>
      <c r="Y95" s="393"/>
      <c r="Z95" s="393"/>
      <c r="AA95" s="393"/>
      <c r="AB95" s="393"/>
      <c r="AC95" s="393"/>
      <c r="AD95" s="393"/>
      <c r="AE95" s="393"/>
      <c r="AF95" s="393"/>
      <c r="AG95" s="393"/>
      <c r="AH95" s="393"/>
      <c r="AI95" s="393"/>
      <c r="AJ95" s="393"/>
      <c r="AK95" s="393"/>
      <c r="AL95" s="393"/>
      <c r="AM95" s="393"/>
      <c r="AN95" s="393"/>
      <c r="AO95" s="393"/>
      <c r="AP95" s="393"/>
      <c r="AQ95" s="393"/>
      <c r="AR95" s="393"/>
      <c r="AS95" s="393"/>
      <c r="AT95" s="393"/>
      <c r="AV95" s="37">
        <f t="shared" si="32"/>
        <v>0</v>
      </c>
      <c r="AW95" s="37">
        <f t="shared" si="33"/>
        <v>0</v>
      </c>
      <c r="AX95" s="37">
        <f t="shared" si="34"/>
        <v>0</v>
      </c>
      <c r="AY95" s="37">
        <f t="shared" si="35"/>
        <v>0</v>
      </c>
      <c r="AZ95" s="37">
        <f t="shared" si="36"/>
        <v>0</v>
      </c>
      <c r="BA95" s="37">
        <f t="shared" si="37"/>
        <v>0</v>
      </c>
      <c r="BB95" s="37">
        <f t="shared" si="38"/>
        <v>0</v>
      </c>
      <c r="BC95" s="38">
        <f t="shared" si="39"/>
        <v>0</v>
      </c>
      <c r="BD95" s="37">
        <f t="shared" si="40"/>
        <v>0</v>
      </c>
      <c r="BE95" s="54">
        <f t="shared" si="41"/>
        <v>0</v>
      </c>
    </row>
    <row r="96" spans="1:57" x14ac:dyDescent="0.25">
      <c r="A96" s="401">
        <v>93</v>
      </c>
      <c r="B96" s="392" t="str">
        <f>+Jul!B96</f>
        <v>PORCENTAJE NIÑO &lt; 1 AÑO PROTEGIDOS CON VACUNA PENTAVALENTE</v>
      </c>
      <c r="C96" s="387" t="str">
        <f>+Jul!C96</f>
        <v>DIT</v>
      </c>
      <c r="D96" s="393"/>
      <c r="E96" s="393"/>
      <c r="F96" s="393"/>
      <c r="G96" s="393"/>
      <c r="H96" s="393"/>
      <c r="I96" s="393"/>
      <c r="J96" s="393"/>
      <c r="K96" s="393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3"/>
      <c r="W96" s="393"/>
      <c r="X96" s="393"/>
      <c r="Y96" s="393"/>
      <c r="Z96" s="393"/>
      <c r="AA96" s="393"/>
      <c r="AB96" s="393"/>
      <c r="AC96" s="393"/>
      <c r="AD96" s="393"/>
      <c r="AE96" s="393"/>
      <c r="AF96" s="393"/>
      <c r="AG96" s="393"/>
      <c r="AH96" s="393"/>
      <c r="AI96" s="393"/>
      <c r="AJ96" s="393"/>
      <c r="AK96" s="393"/>
      <c r="AL96" s="393"/>
      <c r="AM96" s="393"/>
      <c r="AN96" s="393"/>
      <c r="AO96" s="393"/>
      <c r="AP96" s="393"/>
      <c r="AQ96" s="393"/>
      <c r="AR96" s="393"/>
      <c r="AS96" s="393"/>
      <c r="AT96" s="393"/>
      <c r="AV96" s="37">
        <f t="shared" si="32"/>
        <v>0</v>
      </c>
      <c r="AW96" s="37">
        <f t="shared" si="33"/>
        <v>0</v>
      </c>
      <c r="AX96" s="37">
        <f t="shared" si="34"/>
        <v>0</v>
      </c>
      <c r="AY96" s="37">
        <f t="shared" si="35"/>
        <v>0</v>
      </c>
      <c r="AZ96" s="37">
        <f t="shared" si="36"/>
        <v>0</v>
      </c>
      <c r="BA96" s="37">
        <f t="shared" si="37"/>
        <v>0</v>
      </c>
      <c r="BB96" s="37">
        <f t="shared" si="38"/>
        <v>0</v>
      </c>
      <c r="BC96" s="38">
        <f t="shared" si="39"/>
        <v>0</v>
      </c>
      <c r="BD96" s="37">
        <f t="shared" si="40"/>
        <v>0</v>
      </c>
      <c r="BE96" s="54">
        <f t="shared" si="41"/>
        <v>0</v>
      </c>
    </row>
    <row r="97" spans="1:57" x14ac:dyDescent="0.25">
      <c r="A97" s="401">
        <v>94</v>
      </c>
      <c r="B97" s="392" t="str">
        <f>+Jul!B97</f>
        <v>PORCENTAJE DE NIÑOS &lt; 1 AÑOS  PROTEGIDOS CON VACUNA ANTIPOLIO INYECTABLE (IPV)</v>
      </c>
      <c r="C97" s="387" t="str">
        <f>+Jul!C97</f>
        <v>DIT</v>
      </c>
      <c r="D97" s="393"/>
      <c r="E97" s="393"/>
      <c r="F97" s="393"/>
      <c r="G97" s="393"/>
      <c r="H97" s="393"/>
      <c r="I97" s="393"/>
      <c r="J97" s="393"/>
      <c r="K97" s="393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3"/>
      <c r="W97" s="393"/>
      <c r="X97" s="393"/>
      <c r="Y97" s="393"/>
      <c r="Z97" s="393"/>
      <c r="AA97" s="393"/>
      <c r="AB97" s="393"/>
      <c r="AC97" s="393"/>
      <c r="AD97" s="393"/>
      <c r="AE97" s="393"/>
      <c r="AF97" s="393"/>
      <c r="AG97" s="393"/>
      <c r="AH97" s="393"/>
      <c r="AI97" s="393"/>
      <c r="AJ97" s="393"/>
      <c r="AK97" s="393"/>
      <c r="AL97" s="393"/>
      <c r="AM97" s="393"/>
      <c r="AN97" s="393"/>
      <c r="AO97" s="393"/>
      <c r="AP97" s="393"/>
      <c r="AQ97" s="393"/>
      <c r="AR97" s="393"/>
      <c r="AS97" s="393"/>
      <c r="AT97" s="393"/>
      <c r="AV97" s="37">
        <f t="shared" si="32"/>
        <v>0</v>
      </c>
      <c r="AW97" s="37">
        <f t="shared" si="33"/>
        <v>0</v>
      </c>
      <c r="AX97" s="37">
        <f t="shared" si="34"/>
        <v>0</v>
      </c>
      <c r="AY97" s="37">
        <f t="shared" si="35"/>
        <v>0</v>
      </c>
      <c r="AZ97" s="37">
        <f t="shared" si="36"/>
        <v>0</v>
      </c>
      <c r="BA97" s="37">
        <f t="shared" si="37"/>
        <v>0</v>
      </c>
      <c r="BB97" s="37">
        <f t="shared" si="38"/>
        <v>0</v>
      </c>
      <c r="BC97" s="38">
        <f t="shared" si="39"/>
        <v>0</v>
      </c>
      <c r="BD97" s="37">
        <f t="shared" si="40"/>
        <v>0</v>
      </c>
      <c r="BE97" s="54">
        <f t="shared" si="41"/>
        <v>0</v>
      </c>
    </row>
    <row r="98" spans="1:57" x14ac:dyDescent="0.25">
      <c r="A98" s="401">
        <v>95</v>
      </c>
      <c r="B98" s="392" t="str">
        <f>+Jul!B98</f>
        <v>PORCENTAJE DE NIÑOS &lt; 1 AÑO  PROTEGIDOS CON VACUNA CONTRA EL ROTAVIRUS</v>
      </c>
      <c r="C98" s="387" t="str">
        <f>+Jul!C98</f>
        <v>DIT</v>
      </c>
      <c r="D98" s="393"/>
      <c r="E98" s="393"/>
      <c r="F98" s="393"/>
      <c r="G98" s="393"/>
      <c r="H98" s="393"/>
      <c r="I98" s="393"/>
      <c r="J98" s="393"/>
      <c r="K98" s="393"/>
      <c r="L98" s="393"/>
      <c r="M98" s="393"/>
      <c r="N98" s="393"/>
      <c r="O98" s="393"/>
      <c r="P98" s="393"/>
      <c r="Q98" s="393"/>
      <c r="R98" s="393"/>
      <c r="S98" s="393"/>
      <c r="T98" s="393"/>
      <c r="U98" s="393"/>
      <c r="V98" s="393"/>
      <c r="W98" s="393"/>
      <c r="X98" s="393"/>
      <c r="Y98" s="393"/>
      <c r="Z98" s="393"/>
      <c r="AA98" s="393"/>
      <c r="AB98" s="393"/>
      <c r="AC98" s="393"/>
      <c r="AD98" s="393"/>
      <c r="AE98" s="393"/>
      <c r="AF98" s="393"/>
      <c r="AG98" s="393"/>
      <c r="AH98" s="393"/>
      <c r="AI98" s="393"/>
      <c r="AJ98" s="393"/>
      <c r="AK98" s="393"/>
      <c r="AL98" s="393"/>
      <c r="AM98" s="393"/>
      <c r="AN98" s="393"/>
      <c r="AO98" s="393"/>
      <c r="AP98" s="393"/>
      <c r="AQ98" s="393"/>
      <c r="AR98" s="393"/>
      <c r="AS98" s="393"/>
      <c r="AT98" s="393"/>
      <c r="AV98" s="37">
        <f t="shared" si="32"/>
        <v>0</v>
      </c>
      <c r="AW98" s="37">
        <f t="shared" si="33"/>
        <v>0</v>
      </c>
      <c r="AX98" s="37">
        <f t="shared" si="34"/>
        <v>0</v>
      </c>
      <c r="AY98" s="37">
        <f t="shared" si="35"/>
        <v>0</v>
      </c>
      <c r="AZ98" s="37">
        <f t="shared" si="36"/>
        <v>0</v>
      </c>
      <c r="BA98" s="37">
        <f t="shared" si="37"/>
        <v>0</v>
      </c>
      <c r="BB98" s="37">
        <f t="shared" si="38"/>
        <v>0</v>
      </c>
      <c r="BC98" s="38">
        <f t="shared" si="39"/>
        <v>0</v>
      </c>
      <c r="BD98" s="37">
        <f t="shared" si="40"/>
        <v>0</v>
      </c>
      <c r="BE98" s="54">
        <f t="shared" si="41"/>
        <v>0</v>
      </c>
    </row>
    <row r="99" spans="1:57" x14ac:dyDescent="0.25">
      <c r="A99" s="401">
        <v>96</v>
      </c>
      <c r="B99" s="392" t="str">
        <f>+Jul!B99</f>
        <v>PORCENTAJE DE  NIÑOS &lt; 1 AÑO VACUNADOS CON VACUNA ANTINEUMOCÓCICA</v>
      </c>
      <c r="C99" s="387" t="str">
        <f>+Jul!C99</f>
        <v>DIT</v>
      </c>
      <c r="D99" s="393"/>
      <c r="E99" s="393"/>
      <c r="F99" s="393"/>
      <c r="G99" s="393"/>
      <c r="H99" s="393"/>
      <c r="I99" s="393"/>
      <c r="J99" s="393"/>
      <c r="K99" s="393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3"/>
      <c r="W99" s="393"/>
      <c r="X99" s="393"/>
      <c r="Y99" s="393"/>
      <c r="Z99" s="393"/>
      <c r="AA99" s="393"/>
      <c r="AB99" s="393"/>
      <c r="AC99" s="393"/>
      <c r="AD99" s="393"/>
      <c r="AE99" s="393"/>
      <c r="AF99" s="393"/>
      <c r="AG99" s="393"/>
      <c r="AH99" s="393"/>
      <c r="AI99" s="393"/>
      <c r="AJ99" s="393"/>
      <c r="AK99" s="393"/>
      <c r="AL99" s="393"/>
      <c r="AM99" s="393"/>
      <c r="AN99" s="393"/>
      <c r="AO99" s="393"/>
      <c r="AP99" s="393"/>
      <c r="AQ99" s="393"/>
      <c r="AR99" s="393"/>
      <c r="AS99" s="393"/>
      <c r="AT99" s="393"/>
      <c r="AV99" s="37">
        <f t="shared" si="32"/>
        <v>0</v>
      </c>
      <c r="AW99" s="37">
        <f t="shared" si="33"/>
        <v>0</v>
      </c>
      <c r="AX99" s="37">
        <f t="shared" si="34"/>
        <v>0</v>
      </c>
      <c r="AY99" s="37">
        <f t="shared" si="35"/>
        <v>0</v>
      </c>
      <c r="AZ99" s="37">
        <f t="shared" si="36"/>
        <v>0</v>
      </c>
      <c r="BA99" s="37">
        <f t="shared" si="37"/>
        <v>0</v>
      </c>
      <c r="BB99" s="37">
        <f t="shared" si="38"/>
        <v>0</v>
      </c>
      <c r="BC99" s="38">
        <f t="shared" si="39"/>
        <v>0</v>
      </c>
      <c r="BD99" s="37">
        <f t="shared" si="40"/>
        <v>0</v>
      </c>
      <c r="BE99" s="54">
        <f t="shared" si="41"/>
        <v>0</v>
      </c>
    </row>
    <row r="100" spans="1:57" x14ac:dyDescent="0.25">
      <c r="A100" s="401">
        <v>97</v>
      </c>
      <c r="B100" s="392" t="str">
        <f>+Jul!B100</f>
        <v>PORCENTAJE NIÑOS 1 AÑO  PROTEGIDOS CON 3 DOSIS DE VACUNA ANTINEUMOCÓCICA</v>
      </c>
      <c r="C100" s="387" t="str">
        <f>+Jul!C100</f>
        <v>DIT</v>
      </c>
      <c r="D100" s="393"/>
      <c r="E100" s="393"/>
      <c r="F100" s="393"/>
      <c r="G100" s="393"/>
      <c r="H100" s="393"/>
      <c r="I100" s="393"/>
      <c r="J100" s="393"/>
      <c r="K100" s="393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3"/>
      <c r="W100" s="393"/>
      <c r="X100" s="393"/>
      <c r="Y100" s="393"/>
      <c r="Z100" s="393"/>
      <c r="AA100" s="393"/>
      <c r="AB100" s="393"/>
      <c r="AC100" s="393"/>
      <c r="AD100" s="393"/>
      <c r="AE100" s="393"/>
      <c r="AF100" s="393"/>
      <c r="AG100" s="393"/>
      <c r="AH100" s="393"/>
      <c r="AI100" s="393"/>
      <c r="AJ100" s="393"/>
      <c r="AK100" s="393"/>
      <c r="AL100" s="393"/>
      <c r="AM100" s="393"/>
      <c r="AN100" s="393"/>
      <c r="AO100" s="393"/>
      <c r="AP100" s="393"/>
      <c r="AQ100" s="393"/>
      <c r="AR100" s="393"/>
      <c r="AS100" s="393"/>
      <c r="AT100" s="393"/>
      <c r="AV100" s="37">
        <f t="shared" si="32"/>
        <v>0</v>
      </c>
      <c r="AW100" s="37">
        <f t="shared" si="33"/>
        <v>0</v>
      </c>
      <c r="AX100" s="37">
        <f t="shared" si="34"/>
        <v>0</v>
      </c>
      <c r="AY100" s="37">
        <f t="shared" si="35"/>
        <v>0</v>
      </c>
      <c r="AZ100" s="37">
        <f t="shared" si="36"/>
        <v>0</v>
      </c>
      <c r="BA100" s="37">
        <f t="shared" si="37"/>
        <v>0</v>
      </c>
      <c r="BB100" s="37">
        <f t="shared" si="38"/>
        <v>0</v>
      </c>
      <c r="BC100" s="38">
        <f t="shared" si="39"/>
        <v>0</v>
      </c>
      <c r="BD100" s="37">
        <f t="shared" si="40"/>
        <v>0</v>
      </c>
      <c r="BE100" s="54">
        <f t="shared" si="41"/>
        <v>0</v>
      </c>
    </row>
    <row r="101" spans="1:57" x14ac:dyDescent="0.25">
      <c r="A101" s="401">
        <v>98</v>
      </c>
      <c r="B101" s="392" t="str">
        <f>+Jul!B101</f>
        <v>PORCENTAJE DE NIÑOS 1 AÑO VACUNADOS CON 1 DOSIS DE VACUNA SPR</v>
      </c>
      <c r="C101" s="387" t="str">
        <f>+Jul!C101</f>
        <v>DIT</v>
      </c>
      <c r="D101" s="393"/>
      <c r="E101" s="393"/>
      <c r="F101" s="393"/>
      <c r="G101" s="393"/>
      <c r="H101" s="393"/>
      <c r="I101" s="393"/>
      <c r="J101" s="393"/>
      <c r="K101" s="393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3"/>
      <c r="W101" s="393"/>
      <c r="X101" s="393"/>
      <c r="Y101" s="393"/>
      <c r="Z101" s="393"/>
      <c r="AA101" s="393"/>
      <c r="AB101" s="393"/>
      <c r="AC101" s="393"/>
      <c r="AD101" s="393"/>
      <c r="AE101" s="393"/>
      <c r="AF101" s="393"/>
      <c r="AG101" s="393"/>
      <c r="AH101" s="393"/>
      <c r="AI101" s="393"/>
      <c r="AJ101" s="393"/>
      <c r="AK101" s="393"/>
      <c r="AL101" s="393"/>
      <c r="AM101" s="393"/>
      <c r="AN101" s="393"/>
      <c r="AO101" s="393"/>
      <c r="AP101" s="393"/>
      <c r="AQ101" s="393"/>
      <c r="AR101" s="393"/>
      <c r="AS101" s="393"/>
      <c r="AT101" s="393"/>
      <c r="AV101" s="37">
        <f t="shared" si="32"/>
        <v>0</v>
      </c>
      <c r="AW101" s="37">
        <f t="shared" si="33"/>
        <v>0</v>
      </c>
      <c r="AX101" s="37">
        <f t="shared" si="34"/>
        <v>0</v>
      </c>
      <c r="AY101" s="37">
        <f t="shared" si="35"/>
        <v>0</v>
      </c>
      <c r="AZ101" s="37">
        <f t="shared" si="36"/>
        <v>0</v>
      </c>
      <c r="BA101" s="37">
        <f t="shared" si="37"/>
        <v>0</v>
      </c>
      <c r="BB101" s="37">
        <f t="shared" si="38"/>
        <v>0</v>
      </c>
      <c r="BC101" s="38">
        <f t="shared" si="39"/>
        <v>0</v>
      </c>
      <c r="BD101" s="37">
        <f t="shared" si="40"/>
        <v>0</v>
      </c>
      <c r="BE101" s="54">
        <f t="shared" si="41"/>
        <v>0</v>
      </c>
    </row>
    <row r="102" spans="1:57" x14ac:dyDescent="0.25">
      <c r="A102" s="401">
        <v>99</v>
      </c>
      <c r="B102" s="392" t="str">
        <f>+Jul!B102</f>
        <v xml:space="preserve">PORCENTAJE DE NIÑOS 1 AÑO VACUNADOS CON 2 DOSIS DE VACUNA SPR </v>
      </c>
      <c r="C102" s="387" t="str">
        <f>+Jul!C102</f>
        <v>DIT</v>
      </c>
      <c r="D102" s="393"/>
      <c r="E102" s="393"/>
      <c r="F102" s="393"/>
      <c r="G102" s="393"/>
      <c r="H102" s="393"/>
      <c r="I102" s="393"/>
      <c r="J102" s="393"/>
      <c r="K102" s="393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3"/>
      <c r="W102" s="393"/>
      <c r="X102" s="393"/>
      <c r="Y102" s="393"/>
      <c r="Z102" s="393"/>
      <c r="AA102" s="393"/>
      <c r="AB102" s="393"/>
      <c r="AC102" s="393"/>
      <c r="AD102" s="393"/>
      <c r="AE102" s="393"/>
      <c r="AF102" s="393"/>
      <c r="AG102" s="393"/>
      <c r="AH102" s="393"/>
      <c r="AI102" s="393"/>
      <c r="AJ102" s="393"/>
      <c r="AK102" s="393"/>
      <c r="AL102" s="393"/>
      <c r="AM102" s="393"/>
      <c r="AN102" s="393"/>
      <c r="AO102" s="393"/>
      <c r="AP102" s="393"/>
      <c r="AQ102" s="393"/>
      <c r="AR102" s="393"/>
      <c r="AS102" s="393"/>
      <c r="AT102" s="393"/>
      <c r="AV102" s="37">
        <f t="shared" si="32"/>
        <v>0</v>
      </c>
      <c r="AW102" s="37">
        <f t="shared" si="33"/>
        <v>0</v>
      </c>
      <c r="AX102" s="37">
        <f t="shared" si="34"/>
        <v>0</v>
      </c>
      <c r="AY102" s="37">
        <f t="shared" si="35"/>
        <v>0</v>
      </c>
      <c r="AZ102" s="37">
        <f t="shared" si="36"/>
        <v>0</v>
      </c>
      <c r="BA102" s="37">
        <f t="shared" si="37"/>
        <v>0</v>
      </c>
      <c r="BB102" s="37">
        <f t="shared" si="38"/>
        <v>0</v>
      </c>
      <c r="BC102" s="38">
        <f t="shared" si="39"/>
        <v>0</v>
      </c>
      <c r="BD102" s="37">
        <f t="shared" si="40"/>
        <v>0</v>
      </c>
      <c r="BE102" s="54">
        <f t="shared" si="41"/>
        <v>0</v>
      </c>
    </row>
    <row r="103" spans="1:57" x14ac:dyDescent="0.25">
      <c r="A103" s="401">
        <v>100</v>
      </c>
      <c r="B103" s="392" t="str">
        <f>+Jul!B103</f>
        <v>PORCENTAJE DE NIÑOS 1 AÑO  VACUNADOS CON EL 1ER REFUERZO CON VACUNA ANTIPOLIO ORAL (APO)</v>
      </c>
      <c r="C103" s="387" t="str">
        <f>+Jul!C103</f>
        <v>DIT</v>
      </c>
      <c r="D103" s="393"/>
      <c r="E103" s="393"/>
      <c r="F103" s="393"/>
      <c r="G103" s="393"/>
      <c r="H103" s="393"/>
      <c r="I103" s="393"/>
      <c r="J103" s="393"/>
      <c r="K103" s="393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3"/>
      <c r="W103" s="393"/>
      <c r="X103" s="393"/>
      <c r="Y103" s="393"/>
      <c r="Z103" s="393"/>
      <c r="AA103" s="393"/>
      <c r="AB103" s="393"/>
      <c r="AC103" s="393"/>
      <c r="AD103" s="393"/>
      <c r="AE103" s="393"/>
      <c r="AF103" s="393"/>
      <c r="AG103" s="393"/>
      <c r="AH103" s="393"/>
      <c r="AI103" s="393"/>
      <c r="AJ103" s="393"/>
      <c r="AK103" s="393"/>
      <c r="AL103" s="393"/>
      <c r="AM103" s="393"/>
      <c r="AN103" s="393"/>
      <c r="AO103" s="393"/>
      <c r="AP103" s="393"/>
      <c r="AQ103" s="393"/>
      <c r="AR103" s="393"/>
      <c r="AS103" s="393"/>
      <c r="AT103" s="393"/>
      <c r="AV103" s="37">
        <f t="shared" si="32"/>
        <v>0</v>
      </c>
      <c r="AW103" s="37">
        <f t="shared" si="33"/>
        <v>0</v>
      </c>
      <c r="AX103" s="37">
        <f t="shared" si="34"/>
        <v>0</v>
      </c>
      <c r="AY103" s="37">
        <f t="shared" si="35"/>
        <v>0</v>
      </c>
      <c r="AZ103" s="37">
        <f t="shared" si="36"/>
        <v>0</v>
      </c>
      <c r="BA103" s="37">
        <f t="shared" si="37"/>
        <v>0</v>
      </c>
      <c r="BB103" s="37">
        <f t="shared" si="38"/>
        <v>0</v>
      </c>
      <c r="BC103" s="38">
        <f t="shared" si="39"/>
        <v>0</v>
      </c>
      <c r="BD103" s="37">
        <f t="shared" si="40"/>
        <v>0</v>
      </c>
      <c r="BE103" s="54">
        <f t="shared" si="41"/>
        <v>0</v>
      </c>
    </row>
    <row r="104" spans="1:57" x14ac:dyDescent="0.25">
      <c r="A104" s="401">
        <v>101</v>
      </c>
      <c r="B104" s="392" t="str">
        <f>+Jul!B104</f>
        <v>PORCENTAJE DE NIÑOS 1 AÑO VACUNADOS CON EL 1ER REFUERZO CON VACUNA DPT</v>
      </c>
      <c r="C104" s="387" t="str">
        <f>+Jul!C104</f>
        <v>DIT</v>
      </c>
      <c r="D104" s="393"/>
      <c r="E104" s="393"/>
      <c r="F104" s="393"/>
      <c r="G104" s="393"/>
      <c r="H104" s="393"/>
      <c r="I104" s="393"/>
      <c r="J104" s="393"/>
      <c r="K104" s="393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3"/>
      <c r="W104" s="393"/>
      <c r="X104" s="393"/>
      <c r="Y104" s="393"/>
      <c r="Z104" s="393"/>
      <c r="AA104" s="393"/>
      <c r="AB104" s="393"/>
      <c r="AC104" s="393"/>
      <c r="AD104" s="393"/>
      <c r="AE104" s="393"/>
      <c r="AF104" s="393"/>
      <c r="AG104" s="393"/>
      <c r="AH104" s="393"/>
      <c r="AI104" s="393"/>
      <c r="AJ104" s="393"/>
      <c r="AK104" s="393"/>
      <c r="AL104" s="393"/>
      <c r="AM104" s="393"/>
      <c r="AN104" s="393"/>
      <c r="AO104" s="393"/>
      <c r="AP104" s="393"/>
      <c r="AQ104" s="393"/>
      <c r="AR104" s="393"/>
      <c r="AS104" s="393"/>
      <c r="AT104" s="393"/>
      <c r="AV104" s="37">
        <f t="shared" si="32"/>
        <v>0</v>
      </c>
      <c r="AW104" s="37">
        <f t="shared" si="33"/>
        <v>0</v>
      </c>
      <c r="AX104" s="37">
        <f t="shared" si="34"/>
        <v>0</v>
      </c>
      <c r="AY104" s="37">
        <f t="shared" si="35"/>
        <v>0</v>
      </c>
      <c r="AZ104" s="37">
        <f t="shared" si="36"/>
        <v>0</v>
      </c>
      <c r="BA104" s="37">
        <f t="shared" si="37"/>
        <v>0</v>
      </c>
      <c r="BB104" s="37">
        <f t="shared" si="38"/>
        <v>0</v>
      </c>
      <c r="BC104" s="38">
        <f t="shared" si="39"/>
        <v>0</v>
      </c>
      <c r="BD104" s="37">
        <f t="shared" si="40"/>
        <v>0</v>
      </c>
      <c r="BE104" s="54">
        <f t="shared" si="41"/>
        <v>0</v>
      </c>
    </row>
    <row r="105" spans="1:57" x14ac:dyDescent="0.25">
      <c r="A105" s="401">
        <v>102</v>
      </c>
      <c r="B105" s="392" t="str">
        <f>+Jul!B105</f>
        <v>PORCENTAJE DE NIÑOS 4 AÑOS VACUNADOS CON EL 2DO REFUERZO CON VACUNA ANTIPOLIO ORAL (APO)</v>
      </c>
      <c r="C105" s="387" t="str">
        <f>+Jul!C105</f>
        <v>DIT</v>
      </c>
      <c r="D105" s="393"/>
      <c r="E105" s="393"/>
      <c r="F105" s="393"/>
      <c r="G105" s="393"/>
      <c r="H105" s="393"/>
      <c r="I105" s="393"/>
      <c r="J105" s="393"/>
      <c r="K105" s="393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3"/>
      <c r="W105" s="393"/>
      <c r="X105" s="393"/>
      <c r="Y105" s="393"/>
      <c r="Z105" s="393"/>
      <c r="AA105" s="393"/>
      <c r="AB105" s="393"/>
      <c r="AC105" s="393"/>
      <c r="AD105" s="393"/>
      <c r="AE105" s="393"/>
      <c r="AF105" s="393"/>
      <c r="AG105" s="393"/>
      <c r="AH105" s="393"/>
      <c r="AI105" s="393"/>
      <c r="AJ105" s="393"/>
      <c r="AK105" s="393"/>
      <c r="AL105" s="393"/>
      <c r="AM105" s="393"/>
      <c r="AN105" s="393"/>
      <c r="AO105" s="393"/>
      <c r="AP105" s="393"/>
      <c r="AQ105" s="393"/>
      <c r="AR105" s="393"/>
      <c r="AS105" s="393"/>
      <c r="AT105" s="393"/>
      <c r="AV105" s="37">
        <f t="shared" si="32"/>
        <v>0</v>
      </c>
      <c r="AW105" s="37">
        <f t="shared" si="33"/>
        <v>0</v>
      </c>
      <c r="AX105" s="37">
        <f t="shared" si="34"/>
        <v>0</v>
      </c>
      <c r="AY105" s="37">
        <f t="shared" si="35"/>
        <v>0</v>
      </c>
      <c r="AZ105" s="37">
        <f t="shared" si="36"/>
        <v>0</v>
      </c>
      <c r="BA105" s="37">
        <f t="shared" si="37"/>
        <v>0</v>
      </c>
      <c r="BB105" s="37">
        <f t="shared" si="38"/>
        <v>0</v>
      </c>
      <c r="BC105" s="38">
        <f t="shared" si="39"/>
        <v>0</v>
      </c>
      <c r="BD105" s="37">
        <f t="shared" si="40"/>
        <v>0</v>
      </c>
      <c r="BE105" s="54">
        <f t="shared" si="41"/>
        <v>0</v>
      </c>
    </row>
    <row r="106" spans="1:57" x14ac:dyDescent="0.25">
      <c r="A106" s="401">
        <v>103</v>
      </c>
      <c r="B106" s="392" t="str">
        <f>+Jul!B106</f>
        <v>PORCENTAJE DE NIÑOS 4 AÑOS VACUNADOS CON EL 2DO REFUERZO CON VACUNA DPT</v>
      </c>
      <c r="C106" s="387" t="str">
        <f>+Jul!C106</f>
        <v>DIT</v>
      </c>
      <c r="D106" s="393"/>
      <c r="E106" s="393"/>
      <c r="F106" s="393"/>
      <c r="G106" s="393"/>
      <c r="H106" s="393"/>
      <c r="I106" s="393"/>
      <c r="J106" s="393"/>
      <c r="K106" s="393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3"/>
      <c r="W106" s="393"/>
      <c r="X106" s="393"/>
      <c r="Y106" s="393"/>
      <c r="Z106" s="393"/>
      <c r="AA106" s="393"/>
      <c r="AB106" s="393"/>
      <c r="AC106" s="393"/>
      <c r="AD106" s="393"/>
      <c r="AE106" s="393"/>
      <c r="AF106" s="393"/>
      <c r="AG106" s="393"/>
      <c r="AH106" s="393"/>
      <c r="AI106" s="393"/>
      <c r="AJ106" s="393"/>
      <c r="AK106" s="393"/>
      <c r="AL106" s="393"/>
      <c r="AM106" s="393"/>
      <c r="AN106" s="393"/>
      <c r="AO106" s="393"/>
      <c r="AP106" s="393"/>
      <c r="AQ106" s="393"/>
      <c r="AR106" s="393"/>
      <c r="AS106" s="393"/>
      <c r="AT106" s="393"/>
      <c r="AV106" s="37">
        <f t="shared" si="32"/>
        <v>0</v>
      </c>
      <c r="AW106" s="37">
        <f t="shared" si="33"/>
        <v>0</v>
      </c>
      <c r="AX106" s="37">
        <f t="shared" si="34"/>
        <v>0</v>
      </c>
      <c r="AY106" s="37">
        <f t="shared" si="35"/>
        <v>0</v>
      </c>
      <c r="AZ106" s="37">
        <f t="shared" si="36"/>
        <v>0</v>
      </c>
      <c r="BA106" s="37">
        <f t="shared" si="37"/>
        <v>0</v>
      </c>
      <c r="BB106" s="37">
        <f t="shared" si="38"/>
        <v>0</v>
      </c>
      <c r="BC106" s="38">
        <f t="shared" si="39"/>
        <v>0</v>
      </c>
      <c r="BD106" s="37">
        <f t="shared" si="40"/>
        <v>0</v>
      </c>
      <c r="BE106" s="54">
        <f t="shared" si="41"/>
        <v>0</v>
      </c>
    </row>
    <row r="107" spans="1:57" x14ac:dyDescent="0.25">
      <c r="A107" s="401">
        <v>104</v>
      </c>
      <c r="B107" s="392" t="str">
        <f>+Jul!B107</f>
        <v>PORCENTAJE DE NINOS  VACUNADOS CON 1 DOSIS DE VACUNA CONTRA VPH EN EL 5TO GRADO DE PRIMARIA</v>
      </c>
      <c r="C107" s="387" t="str">
        <f>+Jul!C107</f>
        <v>DIT</v>
      </c>
      <c r="D107" s="393"/>
      <c r="E107" s="393"/>
      <c r="F107" s="393"/>
      <c r="G107" s="393"/>
      <c r="H107" s="393"/>
      <c r="I107" s="393"/>
      <c r="J107" s="393"/>
      <c r="K107" s="393"/>
      <c r="L107" s="393"/>
      <c r="M107" s="393"/>
      <c r="N107" s="393"/>
      <c r="O107" s="393"/>
      <c r="P107" s="393"/>
      <c r="Q107" s="393"/>
      <c r="R107" s="393"/>
      <c r="S107" s="393"/>
      <c r="T107" s="393"/>
      <c r="U107" s="393"/>
      <c r="V107" s="393"/>
      <c r="W107" s="393"/>
      <c r="X107" s="393"/>
      <c r="Y107" s="393"/>
      <c r="Z107" s="393"/>
      <c r="AA107" s="393"/>
      <c r="AB107" s="393"/>
      <c r="AC107" s="393"/>
      <c r="AD107" s="393"/>
      <c r="AE107" s="393"/>
      <c r="AF107" s="393"/>
      <c r="AG107" s="393"/>
      <c r="AH107" s="393"/>
      <c r="AI107" s="393"/>
      <c r="AJ107" s="393"/>
      <c r="AK107" s="393"/>
      <c r="AL107" s="393"/>
      <c r="AM107" s="393"/>
      <c r="AN107" s="393"/>
      <c r="AO107" s="393"/>
      <c r="AP107" s="393"/>
      <c r="AQ107" s="393"/>
      <c r="AR107" s="393"/>
      <c r="AS107" s="393"/>
      <c r="AT107" s="393"/>
      <c r="AV107" s="37">
        <f t="shared" si="32"/>
        <v>0</v>
      </c>
      <c r="AW107" s="37">
        <f t="shared" si="33"/>
        <v>0</v>
      </c>
      <c r="AX107" s="37">
        <f t="shared" si="34"/>
        <v>0</v>
      </c>
      <c r="AY107" s="37">
        <f t="shared" si="35"/>
        <v>0</v>
      </c>
      <c r="AZ107" s="37">
        <f t="shared" si="36"/>
        <v>0</v>
      </c>
      <c r="BA107" s="37">
        <f t="shared" si="37"/>
        <v>0</v>
      </c>
      <c r="BB107" s="37">
        <f t="shared" si="38"/>
        <v>0</v>
      </c>
      <c r="BC107" s="38">
        <f t="shared" si="39"/>
        <v>0</v>
      </c>
      <c r="BD107" s="37">
        <f t="shared" si="40"/>
        <v>0</v>
      </c>
      <c r="BE107" s="54">
        <f t="shared" si="41"/>
        <v>0</v>
      </c>
    </row>
    <row r="108" spans="1:57" x14ac:dyDescent="0.25">
      <c r="A108" s="401">
        <v>105</v>
      </c>
      <c r="B108" s="392" t="str">
        <f>+Jul!B108</f>
        <v>PORCENTAJE  DE GESTANTES VACUNADAS CON 1 DOSIS DE VACUNA DTPA</v>
      </c>
      <c r="C108" s="387" t="str">
        <f>+Jul!C108</f>
        <v>DIT</v>
      </c>
      <c r="D108" s="393"/>
      <c r="E108" s="393"/>
      <c r="F108" s="393"/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/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/>
      <c r="AS108" s="393"/>
      <c r="AT108" s="393"/>
      <c r="AV108" s="37">
        <f t="shared" si="32"/>
        <v>0</v>
      </c>
      <c r="AW108" s="37">
        <f t="shared" si="33"/>
        <v>0</v>
      </c>
      <c r="AX108" s="37">
        <f t="shared" si="34"/>
        <v>0</v>
      </c>
      <c r="AY108" s="37">
        <f t="shared" si="35"/>
        <v>0</v>
      </c>
      <c r="AZ108" s="37">
        <f t="shared" si="36"/>
        <v>0</v>
      </c>
      <c r="BA108" s="37">
        <f t="shared" si="37"/>
        <v>0</v>
      </c>
      <c r="BB108" s="37">
        <f t="shared" si="38"/>
        <v>0</v>
      </c>
      <c r="BC108" s="38">
        <f t="shared" si="39"/>
        <v>0</v>
      </c>
      <c r="BD108" s="37">
        <f t="shared" si="40"/>
        <v>0</v>
      </c>
      <c r="BE108" s="54">
        <f t="shared" si="41"/>
        <v>0</v>
      </c>
    </row>
    <row r="109" spans="1:57" x14ac:dyDescent="0.25">
      <c r="A109" s="401">
        <v>106</v>
      </c>
      <c r="B109" s="392" t="str">
        <f>+Jul!B109</f>
        <v>PORCENTAJE DE VACUNADOS CON 1 DOSIS CON VACUNA CONTRA LA INFLUENZA, EN LA POBLACIÓN &gt;= 60 AÑOS</v>
      </c>
      <c r="C109" s="387" t="str">
        <f>+Jul!C109</f>
        <v>DIT</v>
      </c>
      <c r="D109" s="393"/>
      <c r="E109" s="393"/>
      <c r="F109" s="393"/>
      <c r="G109" s="393"/>
      <c r="H109" s="393"/>
      <c r="I109" s="393"/>
      <c r="J109" s="393"/>
      <c r="K109" s="393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3"/>
      <c r="W109" s="393"/>
      <c r="X109" s="393"/>
      <c r="Y109" s="393"/>
      <c r="Z109" s="393"/>
      <c r="AA109" s="393"/>
      <c r="AB109" s="393"/>
      <c r="AC109" s="393"/>
      <c r="AD109" s="393"/>
      <c r="AE109" s="393"/>
      <c r="AF109" s="393"/>
      <c r="AG109" s="393"/>
      <c r="AH109" s="393"/>
      <c r="AI109" s="393"/>
      <c r="AJ109" s="393"/>
      <c r="AK109" s="393"/>
      <c r="AL109" s="393"/>
      <c r="AM109" s="393"/>
      <c r="AN109" s="393"/>
      <c r="AO109" s="393"/>
      <c r="AP109" s="393"/>
      <c r="AQ109" s="393"/>
      <c r="AR109" s="393"/>
      <c r="AS109" s="393"/>
      <c r="AT109" s="393"/>
      <c r="AV109" s="37">
        <f t="shared" si="32"/>
        <v>0</v>
      </c>
      <c r="AW109" s="37">
        <f t="shared" si="33"/>
        <v>0</v>
      </c>
      <c r="AX109" s="37">
        <f t="shared" si="34"/>
        <v>0</v>
      </c>
      <c r="AY109" s="37">
        <f t="shared" si="35"/>
        <v>0</v>
      </c>
      <c r="AZ109" s="37">
        <f t="shared" si="36"/>
        <v>0</v>
      </c>
      <c r="BA109" s="37">
        <f t="shared" si="37"/>
        <v>0</v>
      </c>
      <c r="BB109" s="37">
        <f t="shared" si="38"/>
        <v>0</v>
      </c>
      <c r="BC109" s="38">
        <f t="shared" si="39"/>
        <v>0</v>
      </c>
      <c r="BD109" s="37">
        <f t="shared" si="40"/>
        <v>0</v>
      </c>
      <c r="BE109" s="54">
        <f t="shared" si="41"/>
        <v>0</v>
      </c>
    </row>
    <row r="110" spans="1:57" x14ac:dyDescent="0.25">
      <c r="A110" s="401">
        <v>107</v>
      </c>
      <c r="B110" s="392" t="str">
        <f>+Jul!B110</f>
        <v>PORCENTAJE DE VACUNADOS CON 1 DOSIS CON VACUNA CONTRA NEUMOCOCO, EN LA POBLACIÓN &gt;= 60 AÑOS</v>
      </c>
      <c r="C110" s="387" t="str">
        <f>+Jul!C110</f>
        <v>DIT</v>
      </c>
      <c r="D110" s="393"/>
      <c r="E110" s="393"/>
      <c r="F110" s="393"/>
      <c r="G110" s="393"/>
      <c r="H110" s="393"/>
      <c r="I110" s="393"/>
      <c r="J110" s="393"/>
      <c r="K110" s="393"/>
      <c r="L110" s="393"/>
      <c r="M110" s="393"/>
      <c r="N110" s="393"/>
      <c r="O110" s="393"/>
      <c r="P110" s="393"/>
      <c r="Q110" s="393"/>
      <c r="R110" s="393"/>
      <c r="S110" s="393"/>
      <c r="T110" s="393"/>
      <c r="U110" s="393"/>
      <c r="V110" s="393"/>
      <c r="W110" s="393"/>
      <c r="X110" s="393"/>
      <c r="Y110" s="393"/>
      <c r="Z110" s="393"/>
      <c r="AA110" s="393"/>
      <c r="AB110" s="393"/>
      <c r="AC110" s="393"/>
      <c r="AD110" s="393"/>
      <c r="AE110" s="393"/>
      <c r="AF110" s="393"/>
      <c r="AG110" s="393"/>
      <c r="AH110" s="393"/>
      <c r="AI110" s="393"/>
      <c r="AJ110" s="393"/>
      <c r="AK110" s="393"/>
      <c r="AL110" s="393"/>
      <c r="AM110" s="393"/>
      <c r="AN110" s="393"/>
      <c r="AO110" s="393"/>
      <c r="AP110" s="393"/>
      <c r="AQ110" s="393"/>
      <c r="AR110" s="393"/>
      <c r="AS110" s="393"/>
      <c r="AT110" s="393"/>
      <c r="AV110" s="37">
        <f t="shared" si="32"/>
        <v>0</v>
      </c>
      <c r="AW110" s="37">
        <f t="shared" si="33"/>
        <v>0</v>
      </c>
      <c r="AX110" s="37">
        <f t="shared" si="34"/>
        <v>0</v>
      </c>
      <c r="AY110" s="37">
        <f t="shared" si="35"/>
        <v>0</v>
      </c>
      <c r="AZ110" s="37">
        <f t="shared" si="36"/>
        <v>0</v>
      </c>
      <c r="BA110" s="37">
        <f t="shared" si="37"/>
        <v>0</v>
      </c>
      <c r="BB110" s="37">
        <f t="shared" si="38"/>
        <v>0</v>
      </c>
      <c r="BC110" s="38">
        <f t="shared" si="39"/>
        <v>0</v>
      </c>
      <c r="BD110" s="37">
        <f t="shared" si="40"/>
        <v>0</v>
      </c>
      <c r="BE110" s="54">
        <f t="shared" si="41"/>
        <v>0</v>
      </c>
    </row>
    <row r="111" spans="1:57" x14ac:dyDescent="0.25">
      <c r="A111" s="401">
        <v>108</v>
      </c>
      <c r="B111" s="397" t="str">
        <f>+Jul!B111</f>
        <v>PORCENTAJE DE NIÑOS  MENORES DE 5 AÑOS  DE EDAD CON DCI (PATRÓN DE  REFERENCIA  OMS).</v>
      </c>
      <c r="C111" s="390" t="str">
        <f>+Jul!C111</f>
        <v>NUTRICIÓN</v>
      </c>
      <c r="D111" s="398"/>
      <c r="E111" s="398"/>
      <c r="F111" s="398"/>
      <c r="G111" s="398"/>
      <c r="H111" s="398"/>
      <c r="I111" s="398"/>
      <c r="J111" s="398"/>
      <c r="K111" s="398"/>
      <c r="L111" s="398"/>
      <c r="M111" s="398"/>
      <c r="N111" s="398"/>
      <c r="O111" s="398"/>
      <c r="P111" s="398"/>
      <c r="Q111" s="398"/>
      <c r="R111" s="398"/>
      <c r="S111" s="398"/>
      <c r="T111" s="398"/>
      <c r="U111" s="398"/>
      <c r="V111" s="398"/>
      <c r="W111" s="398"/>
      <c r="X111" s="398"/>
      <c r="Y111" s="398"/>
      <c r="Z111" s="398"/>
      <c r="AA111" s="398"/>
      <c r="AB111" s="398"/>
      <c r="AC111" s="398"/>
      <c r="AD111" s="398"/>
      <c r="AE111" s="398"/>
      <c r="AF111" s="398"/>
      <c r="AG111" s="398"/>
      <c r="AH111" s="398"/>
      <c r="AI111" s="398"/>
      <c r="AJ111" s="398"/>
      <c r="AK111" s="398"/>
      <c r="AL111" s="398"/>
      <c r="AM111" s="398"/>
      <c r="AN111" s="398"/>
      <c r="AO111" s="398"/>
      <c r="AP111" s="398"/>
      <c r="AQ111" s="398"/>
      <c r="AR111" s="398"/>
      <c r="AS111" s="398"/>
      <c r="AT111" s="398"/>
      <c r="AV111" s="37">
        <f t="shared" si="32"/>
        <v>0</v>
      </c>
      <c r="AW111" s="37">
        <f t="shared" si="33"/>
        <v>0</v>
      </c>
      <c r="AX111" s="37">
        <f t="shared" si="34"/>
        <v>0</v>
      </c>
      <c r="AY111" s="37">
        <f t="shared" si="35"/>
        <v>0</v>
      </c>
      <c r="AZ111" s="37">
        <f t="shared" si="36"/>
        <v>0</v>
      </c>
      <c r="BA111" s="37">
        <f t="shared" si="37"/>
        <v>0</v>
      </c>
      <c r="BB111" s="37">
        <f t="shared" si="38"/>
        <v>0</v>
      </c>
      <c r="BC111" s="38">
        <f t="shared" si="39"/>
        <v>0</v>
      </c>
      <c r="BD111" s="37">
        <f t="shared" si="40"/>
        <v>0</v>
      </c>
      <c r="BE111" s="54">
        <f t="shared" si="41"/>
        <v>0</v>
      </c>
    </row>
    <row r="112" spans="1:57" x14ac:dyDescent="0.25">
      <c r="A112" s="401">
        <v>109</v>
      </c>
      <c r="B112" s="397" t="str">
        <f>+Jul!B112</f>
        <v>PORCENTAJE DE NIÑOS DE 6 A 35 MESES  DE EDAD CON AMENIA (PATRÓN DE  REFERENCIA  OMS).</v>
      </c>
      <c r="C112" s="390" t="str">
        <f>+Jul!C112</f>
        <v>NUTRICIÓN</v>
      </c>
      <c r="D112" s="398"/>
      <c r="E112" s="398"/>
      <c r="F112" s="398"/>
      <c r="G112" s="398"/>
      <c r="H112" s="398"/>
      <c r="I112" s="398"/>
      <c r="J112" s="398"/>
      <c r="K112" s="398"/>
      <c r="L112" s="398"/>
      <c r="M112" s="398"/>
      <c r="N112" s="398"/>
      <c r="O112" s="398"/>
      <c r="P112" s="398"/>
      <c r="Q112" s="398"/>
      <c r="R112" s="398"/>
      <c r="S112" s="398"/>
      <c r="T112" s="398"/>
      <c r="U112" s="398"/>
      <c r="V112" s="398"/>
      <c r="W112" s="398"/>
      <c r="X112" s="398"/>
      <c r="Y112" s="398"/>
      <c r="Z112" s="398"/>
      <c r="AA112" s="398"/>
      <c r="AB112" s="398"/>
      <c r="AC112" s="398"/>
      <c r="AD112" s="398"/>
      <c r="AE112" s="398"/>
      <c r="AF112" s="398"/>
      <c r="AG112" s="398"/>
      <c r="AH112" s="398"/>
      <c r="AI112" s="398"/>
      <c r="AJ112" s="398"/>
      <c r="AK112" s="398"/>
      <c r="AL112" s="398"/>
      <c r="AM112" s="398"/>
      <c r="AN112" s="398"/>
      <c r="AO112" s="398"/>
      <c r="AP112" s="398"/>
      <c r="AQ112" s="398"/>
      <c r="AR112" s="398"/>
      <c r="AS112" s="398"/>
      <c r="AT112" s="398"/>
      <c r="AV112" s="37">
        <f t="shared" si="32"/>
        <v>0</v>
      </c>
      <c r="AW112" s="37">
        <f t="shared" si="33"/>
        <v>0</v>
      </c>
      <c r="AX112" s="37">
        <f t="shared" si="34"/>
        <v>0</v>
      </c>
      <c r="AY112" s="37">
        <f t="shared" si="35"/>
        <v>0</v>
      </c>
      <c r="AZ112" s="37">
        <f t="shared" si="36"/>
        <v>0</v>
      </c>
      <c r="BA112" s="37">
        <f t="shared" si="37"/>
        <v>0</v>
      </c>
      <c r="BB112" s="37">
        <f t="shared" si="38"/>
        <v>0</v>
      </c>
      <c r="BC112" s="38">
        <f t="shared" si="39"/>
        <v>0</v>
      </c>
      <c r="BD112" s="37">
        <f t="shared" si="40"/>
        <v>0</v>
      </c>
      <c r="BE112" s="54">
        <f t="shared" si="41"/>
        <v>0</v>
      </c>
    </row>
    <row r="113" spans="1:57" x14ac:dyDescent="0.25">
      <c r="A113" s="401">
        <v>110</v>
      </c>
      <c r="B113" s="397" t="str">
        <f>+Jul!B113</f>
        <v>PORCENTAJE DE NIÑOS DE 4 MESES QUE  INICIAN SUMPLEMENTACIÓN CON HIERRO EN GOTAS</v>
      </c>
      <c r="C113" s="390" t="str">
        <f>+Jul!C113</f>
        <v>NUTRICIÓN</v>
      </c>
      <c r="D113" s="398"/>
      <c r="E113" s="398"/>
      <c r="F113" s="398"/>
      <c r="G113" s="398"/>
      <c r="H113" s="398"/>
      <c r="I113" s="398"/>
      <c r="J113" s="398"/>
      <c r="K113" s="398"/>
      <c r="L113" s="398"/>
      <c r="M113" s="398"/>
      <c r="N113" s="398"/>
      <c r="O113" s="398"/>
      <c r="P113" s="398"/>
      <c r="Q113" s="398"/>
      <c r="R113" s="398"/>
      <c r="S113" s="398"/>
      <c r="T113" s="398"/>
      <c r="U113" s="398"/>
      <c r="V113" s="398"/>
      <c r="W113" s="398"/>
      <c r="X113" s="398"/>
      <c r="Y113" s="398"/>
      <c r="Z113" s="398"/>
      <c r="AA113" s="398"/>
      <c r="AB113" s="398"/>
      <c r="AC113" s="398"/>
      <c r="AD113" s="398"/>
      <c r="AE113" s="398"/>
      <c r="AF113" s="398"/>
      <c r="AG113" s="398"/>
      <c r="AH113" s="398"/>
      <c r="AI113" s="398"/>
      <c r="AJ113" s="398"/>
      <c r="AK113" s="398"/>
      <c r="AL113" s="398"/>
      <c r="AM113" s="398"/>
      <c r="AN113" s="398"/>
      <c r="AO113" s="398"/>
      <c r="AP113" s="398"/>
      <c r="AQ113" s="398"/>
      <c r="AR113" s="398"/>
      <c r="AS113" s="398"/>
      <c r="AT113" s="398"/>
      <c r="AV113" s="37">
        <f t="shared" si="32"/>
        <v>0</v>
      </c>
      <c r="AW113" s="37">
        <f t="shared" si="33"/>
        <v>0</v>
      </c>
      <c r="AX113" s="37">
        <f t="shared" si="34"/>
        <v>0</v>
      </c>
      <c r="AY113" s="37">
        <f t="shared" si="35"/>
        <v>0</v>
      </c>
      <c r="AZ113" s="37">
        <f t="shared" si="36"/>
        <v>0</v>
      </c>
      <c r="BA113" s="37">
        <f t="shared" si="37"/>
        <v>0</v>
      </c>
      <c r="BB113" s="37">
        <f t="shared" si="38"/>
        <v>0</v>
      </c>
      <c r="BC113" s="38">
        <f t="shared" si="39"/>
        <v>0</v>
      </c>
      <c r="BD113" s="37">
        <f t="shared" si="40"/>
        <v>0</v>
      </c>
      <c r="BE113" s="54">
        <f t="shared" si="41"/>
        <v>0</v>
      </c>
    </row>
    <row r="114" spans="1:57" x14ac:dyDescent="0.25">
      <c r="A114" s="401">
        <v>111</v>
      </c>
      <c r="B114" s="397" t="str">
        <f>+Jul!B114</f>
        <v>PORCENTAJE DE NIÑAS/NIÑOS DE 12 MESES DE EDAD QUE RECIBIERON  SUPLEMENTACIÓN PREVENTIVA  (TA)</v>
      </c>
      <c r="C114" s="390" t="str">
        <f>+Jul!C114</f>
        <v>NUTRICIÓN</v>
      </c>
      <c r="D114" s="398"/>
      <c r="E114" s="398"/>
      <c r="F114" s="398"/>
      <c r="G114" s="398"/>
      <c r="H114" s="398"/>
      <c r="I114" s="398"/>
      <c r="J114" s="398"/>
      <c r="K114" s="398"/>
      <c r="L114" s="398"/>
      <c r="M114" s="398"/>
      <c r="N114" s="398"/>
      <c r="O114" s="398"/>
      <c r="P114" s="398"/>
      <c r="Q114" s="398"/>
      <c r="R114" s="398"/>
      <c r="S114" s="398"/>
      <c r="T114" s="398"/>
      <c r="U114" s="398"/>
      <c r="V114" s="398"/>
      <c r="W114" s="398"/>
      <c r="X114" s="398"/>
      <c r="Y114" s="398"/>
      <c r="Z114" s="398"/>
      <c r="AA114" s="398"/>
      <c r="AB114" s="398"/>
      <c r="AC114" s="398"/>
      <c r="AD114" s="398"/>
      <c r="AE114" s="398"/>
      <c r="AF114" s="398"/>
      <c r="AG114" s="398"/>
      <c r="AH114" s="398"/>
      <c r="AI114" s="398"/>
      <c r="AJ114" s="398"/>
      <c r="AK114" s="398"/>
      <c r="AL114" s="398"/>
      <c r="AM114" s="398"/>
      <c r="AN114" s="398"/>
      <c r="AO114" s="398"/>
      <c r="AP114" s="398"/>
      <c r="AQ114" s="398"/>
      <c r="AR114" s="398"/>
      <c r="AS114" s="398"/>
      <c r="AT114" s="398"/>
      <c r="AV114" s="37">
        <f t="shared" si="32"/>
        <v>0</v>
      </c>
      <c r="AW114" s="37">
        <f t="shared" si="33"/>
        <v>0</v>
      </c>
      <c r="AX114" s="37">
        <f t="shared" si="34"/>
        <v>0</v>
      </c>
      <c r="AY114" s="37">
        <f t="shared" si="35"/>
        <v>0</v>
      </c>
      <c r="AZ114" s="37">
        <f t="shared" si="36"/>
        <v>0</v>
      </c>
      <c r="BA114" s="37">
        <f t="shared" si="37"/>
        <v>0</v>
      </c>
      <c r="BB114" s="37">
        <f t="shared" si="38"/>
        <v>0</v>
      </c>
      <c r="BC114" s="38">
        <f t="shared" si="39"/>
        <v>0</v>
      </c>
      <c r="BD114" s="37">
        <f t="shared" si="40"/>
        <v>0</v>
      </c>
      <c r="BE114" s="54">
        <f t="shared" si="41"/>
        <v>0</v>
      </c>
    </row>
    <row r="115" spans="1:57" x14ac:dyDescent="0.25">
      <c r="A115" s="401">
        <v>112</v>
      </c>
      <c r="B115" s="397" t="str">
        <f>+Jul!B115</f>
        <v>PORCENTAJE DE NIÑAS/NIÑOS  DE 24 MESES DE EDAD  QUE RECIBIERON SUPLEMENTACION PREVENTIVA (TA)</v>
      </c>
      <c r="C115" s="390" t="str">
        <f>+Jul!C115</f>
        <v>NUTRICIÓN</v>
      </c>
      <c r="D115" s="398"/>
      <c r="E115" s="398"/>
      <c r="F115" s="398"/>
      <c r="G115" s="398"/>
      <c r="H115" s="398"/>
      <c r="I115" s="398"/>
      <c r="J115" s="398"/>
      <c r="K115" s="398"/>
      <c r="L115" s="398"/>
      <c r="M115" s="398"/>
      <c r="N115" s="398"/>
      <c r="O115" s="398"/>
      <c r="P115" s="398"/>
      <c r="Q115" s="398"/>
      <c r="R115" s="398"/>
      <c r="S115" s="398"/>
      <c r="T115" s="398"/>
      <c r="U115" s="398"/>
      <c r="V115" s="398"/>
      <c r="W115" s="398"/>
      <c r="X115" s="398"/>
      <c r="Y115" s="398"/>
      <c r="Z115" s="398"/>
      <c r="AA115" s="398"/>
      <c r="AB115" s="398"/>
      <c r="AC115" s="398"/>
      <c r="AD115" s="398"/>
      <c r="AE115" s="398"/>
      <c r="AF115" s="398"/>
      <c r="AG115" s="398"/>
      <c r="AH115" s="398"/>
      <c r="AI115" s="398"/>
      <c r="AJ115" s="398"/>
      <c r="AK115" s="398"/>
      <c r="AL115" s="398"/>
      <c r="AM115" s="398"/>
      <c r="AN115" s="398"/>
      <c r="AO115" s="398"/>
      <c r="AP115" s="398"/>
      <c r="AQ115" s="398"/>
      <c r="AR115" s="398"/>
      <c r="AS115" s="398"/>
      <c r="AT115" s="398"/>
      <c r="AV115" s="37">
        <f t="shared" si="32"/>
        <v>0</v>
      </c>
      <c r="AW115" s="37">
        <f t="shared" si="33"/>
        <v>0</v>
      </c>
      <c r="AX115" s="37">
        <f t="shared" si="34"/>
        <v>0</v>
      </c>
      <c r="AY115" s="37">
        <f t="shared" si="35"/>
        <v>0</v>
      </c>
      <c r="AZ115" s="37">
        <f t="shared" si="36"/>
        <v>0</v>
      </c>
      <c r="BA115" s="37">
        <f t="shared" si="37"/>
        <v>0</v>
      </c>
      <c r="BB115" s="37">
        <f t="shared" si="38"/>
        <v>0</v>
      </c>
      <c r="BC115" s="38">
        <f t="shared" si="39"/>
        <v>0</v>
      </c>
      <c r="BD115" s="37">
        <f t="shared" si="40"/>
        <v>0</v>
      </c>
      <c r="BE115" s="54">
        <f t="shared" si="41"/>
        <v>0</v>
      </c>
    </row>
    <row r="116" spans="1:57" x14ac:dyDescent="0.25">
      <c r="A116" s="401">
        <v>113</v>
      </c>
      <c r="B116" s="397" t="str">
        <f>+Jul!B116</f>
        <v>PORCENTAJE DE NIÑOS/NIÑAS MENORES DE 36 MESES CON SUPLEMENTACION PREVENTIVA (TA)</v>
      </c>
      <c r="C116" s="390" t="str">
        <f>+Jul!C116</f>
        <v>NUTRICIÓN</v>
      </c>
      <c r="D116" s="398"/>
      <c r="E116" s="398"/>
      <c r="F116" s="398"/>
      <c r="G116" s="398"/>
      <c r="H116" s="398"/>
      <c r="I116" s="398"/>
      <c r="J116" s="398"/>
      <c r="K116" s="398"/>
      <c r="L116" s="398"/>
      <c r="M116" s="398"/>
      <c r="N116" s="398"/>
      <c r="O116" s="398"/>
      <c r="P116" s="398"/>
      <c r="Q116" s="398"/>
      <c r="R116" s="398"/>
      <c r="S116" s="398"/>
      <c r="T116" s="398"/>
      <c r="U116" s="398"/>
      <c r="V116" s="398"/>
      <c r="W116" s="398"/>
      <c r="X116" s="398"/>
      <c r="Y116" s="398"/>
      <c r="Z116" s="398"/>
      <c r="AA116" s="398"/>
      <c r="AB116" s="398"/>
      <c r="AC116" s="398"/>
      <c r="AD116" s="398"/>
      <c r="AE116" s="398"/>
      <c r="AF116" s="398"/>
      <c r="AG116" s="398"/>
      <c r="AH116" s="398"/>
      <c r="AI116" s="398"/>
      <c r="AJ116" s="398"/>
      <c r="AK116" s="398"/>
      <c r="AL116" s="398"/>
      <c r="AM116" s="398"/>
      <c r="AN116" s="398"/>
      <c r="AO116" s="398"/>
      <c r="AP116" s="398"/>
      <c r="AQ116" s="398"/>
      <c r="AR116" s="398"/>
      <c r="AS116" s="398"/>
      <c r="AT116" s="398"/>
      <c r="AV116" s="37">
        <f t="shared" si="32"/>
        <v>0</v>
      </c>
      <c r="AW116" s="37">
        <f t="shared" si="33"/>
        <v>0</v>
      </c>
      <c r="AX116" s="37">
        <f t="shared" si="34"/>
        <v>0</v>
      </c>
      <c r="AY116" s="37">
        <f t="shared" si="35"/>
        <v>0</v>
      </c>
      <c r="AZ116" s="37">
        <f t="shared" si="36"/>
        <v>0</v>
      </c>
      <c r="BA116" s="37">
        <f t="shared" si="37"/>
        <v>0</v>
      </c>
      <c r="BB116" s="37">
        <f t="shared" si="38"/>
        <v>0</v>
      </c>
      <c r="BC116" s="38">
        <f t="shared" si="39"/>
        <v>0</v>
      </c>
      <c r="BD116" s="37">
        <f t="shared" si="40"/>
        <v>0</v>
      </c>
      <c r="BE116" s="54">
        <f t="shared" si="41"/>
        <v>0</v>
      </c>
    </row>
    <row r="117" spans="1:57" x14ac:dyDescent="0.25">
      <c r="A117" s="401">
        <v>114</v>
      </c>
      <c r="B117" s="397" t="str">
        <f>+Jul!B117</f>
        <v>PORCENTAJE DE NIÑOS MENORES DE UN AÑO  ( 6 A 11 MESES) CON  SUPLEMENTO DE VITAMINA A</v>
      </c>
      <c r="C117" s="390" t="str">
        <f>+Jul!C117</f>
        <v>NUTRICIÓN</v>
      </c>
      <c r="D117" s="398"/>
      <c r="E117" s="398"/>
      <c r="F117" s="398"/>
      <c r="G117" s="398"/>
      <c r="H117" s="398"/>
      <c r="I117" s="398"/>
      <c r="J117" s="398"/>
      <c r="K117" s="398"/>
      <c r="L117" s="398"/>
      <c r="M117" s="398"/>
      <c r="N117" s="398"/>
      <c r="O117" s="398"/>
      <c r="P117" s="398"/>
      <c r="Q117" s="398"/>
      <c r="R117" s="398"/>
      <c r="S117" s="398"/>
      <c r="T117" s="398"/>
      <c r="U117" s="398"/>
      <c r="V117" s="398"/>
      <c r="W117" s="398"/>
      <c r="X117" s="398"/>
      <c r="Y117" s="398"/>
      <c r="Z117" s="398"/>
      <c r="AA117" s="398"/>
      <c r="AB117" s="398"/>
      <c r="AC117" s="398"/>
      <c r="AD117" s="398"/>
      <c r="AE117" s="398"/>
      <c r="AF117" s="398"/>
      <c r="AG117" s="398"/>
      <c r="AH117" s="398"/>
      <c r="AI117" s="398"/>
      <c r="AJ117" s="398"/>
      <c r="AK117" s="398"/>
      <c r="AL117" s="398"/>
      <c r="AM117" s="398"/>
      <c r="AN117" s="398"/>
      <c r="AO117" s="398"/>
      <c r="AP117" s="398"/>
      <c r="AQ117" s="398"/>
      <c r="AR117" s="398"/>
      <c r="AS117" s="398"/>
      <c r="AT117" s="398"/>
      <c r="AV117" s="37">
        <f t="shared" si="32"/>
        <v>0</v>
      </c>
      <c r="AW117" s="37">
        <f t="shared" si="33"/>
        <v>0</v>
      </c>
      <c r="AX117" s="37">
        <f t="shared" si="34"/>
        <v>0</v>
      </c>
      <c r="AY117" s="37">
        <f t="shared" si="35"/>
        <v>0</v>
      </c>
      <c r="AZ117" s="37">
        <f t="shared" si="36"/>
        <v>0</v>
      </c>
      <c r="BA117" s="37">
        <f t="shared" si="37"/>
        <v>0</v>
      </c>
      <c r="BB117" s="37">
        <f t="shared" si="38"/>
        <v>0</v>
      </c>
      <c r="BC117" s="38">
        <f t="shared" si="39"/>
        <v>0</v>
      </c>
      <c r="BD117" s="37">
        <f t="shared" si="40"/>
        <v>0</v>
      </c>
      <c r="BE117" s="54">
        <f t="shared" si="41"/>
        <v>0</v>
      </c>
    </row>
    <row r="118" spans="1:57" x14ac:dyDescent="0.25">
      <c r="A118" s="401">
        <v>115</v>
      </c>
      <c r="B118" s="397" t="str">
        <f>+Jul!B118</f>
        <v xml:space="preserve">PORCENTAJE DE NIÑOS  DE 12 A 59 MESES CON  SUPLEMENTO DE VITAMINA A  </v>
      </c>
      <c r="C118" s="390" t="str">
        <f>+Jul!C118</f>
        <v>NUTRICIÓN</v>
      </c>
      <c r="D118" s="398"/>
      <c r="E118" s="398"/>
      <c r="F118" s="398"/>
      <c r="G118" s="398"/>
      <c r="H118" s="398"/>
      <c r="I118" s="398"/>
      <c r="J118" s="398"/>
      <c r="K118" s="398"/>
      <c r="L118" s="398"/>
      <c r="M118" s="398"/>
      <c r="N118" s="398"/>
      <c r="O118" s="398"/>
      <c r="P118" s="398"/>
      <c r="Q118" s="398"/>
      <c r="R118" s="398"/>
      <c r="S118" s="398"/>
      <c r="T118" s="398"/>
      <c r="U118" s="398"/>
      <c r="V118" s="398"/>
      <c r="W118" s="398"/>
      <c r="X118" s="398"/>
      <c r="Y118" s="398"/>
      <c r="Z118" s="398"/>
      <c r="AA118" s="398"/>
      <c r="AB118" s="398"/>
      <c r="AC118" s="398"/>
      <c r="AD118" s="398"/>
      <c r="AE118" s="398"/>
      <c r="AF118" s="398"/>
      <c r="AG118" s="398"/>
      <c r="AH118" s="398"/>
      <c r="AI118" s="398"/>
      <c r="AJ118" s="398"/>
      <c r="AK118" s="398"/>
      <c r="AL118" s="398"/>
      <c r="AM118" s="398"/>
      <c r="AN118" s="398"/>
      <c r="AO118" s="398"/>
      <c r="AP118" s="398"/>
      <c r="AQ118" s="398"/>
      <c r="AR118" s="398"/>
      <c r="AS118" s="398"/>
      <c r="AT118" s="398"/>
      <c r="AV118" s="37">
        <f t="shared" ref="AV118:AV142" si="42">SUM(D118)</f>
        <v>0</v>
      </c>
      <c r="AW118" s="37">
        <f t="shared" ref="AW118:AW142" si="43">+SUM(G118:P118)</f>
        <v>0</v>
      </c>
      <c r="AX118" s="37">
        <f t="shared" ref="AX118:AX142" si="44">+SUM(Q118:S118)</f>
        <v>0</v>
      </c>
      <c r="AY118" s="37">
        <f t="shared" ref="AY118:AY142" si="45">+SUM(T118:W118)</f>
        <v>0</v>
      </c>
      <c r="AZ118" s="37">
        <f t="shared" ref="AZ118:AZ142" si="46">+SUM(X118:AC118)</f>
        <v>0</v>
      </c>
      <c r="BA118" s="37">
        <f t="shared" ref="BA118:BA142" si="47">+SUM(AD118:AH118)</f>
        <v>0</v>
      </c>
      <c r="BB118" s="37">
        <f t="shared" ref="BB118:BB142" si="48">+SUM(AJ118:AL118)</f>
        <v>0</v>
      </c>
      <c r="BC118" s="38">
        <f t="shared" ref="BC118:BC142" si="49">+SUM(AM118:AP118)</f>
        <v>0</v>
      </c>
      <c r="BD118" s="37">
        <f t="shared" ref="BD118:BD142" si="50">+SUM(AQ118:AT118)</f>
        <v>0</v>
      </c>
      <c r="BE118" s="54">
        <f t="shared" ref="BE118:BE142" si="51">SUM(AV118:BD118)</f>
        <v>0</v>
      </c>
    </row>
    <row r="119" spans="1:57" x14ac:dyDescent="0.25">
      <c r="A119" s="401">
        <v>116</v>
      </c>
      <c r="B119" s="397" t="str">
        <f>+Jul!B119</f>
        <v>PORCENTAJE DE NIÑOS &lt; 5 AÑOS CON SUPLEMENTO DE VITAMINA A</v>
      </c>
      <c r="C119" s="390" t="str">
        <f>+Jul!C119</f>
        <v>NUTRICIÓN</v>
      </c>
      <c r="D119" s="398"/>
      <c r="E119" s="398"/>
      <c r="F119" s="398"/>
      <c r="G119" s="398"/>
      <c r="H119" s="398"/>
      <c r="I119" s="398"/>
      <c r="J119" s="398"/>
      <c r="K119" s="398"/>
      <c r="L119" s="398"/>
      <c r="M119" s="398"/>
      <c r="N119" s="398"/>
      <c r="O119" s="398"/>
      <c r="P119" s="398"/>
      <c r="Q119" s="398"/>
      <c r="R119" s="398"/>
      <c r="S119" s="398"/>
      <c r="T119" s="398"/>
      <c r="U119" s="398"/>
      <c r="V119" s="398"/>
      <c r="W119" s="398"/>
      <c r="X119" s="398"/>
      <c r="Y119" s="398"/>
      <c r="Z119" s="398"/>
      <c r="AA119" s="398"/>
      <c r="AB119" s="398"/>
      <c r="AC119" s="398"/>
      <c r="AD119" s="398"/>
      <c r="AE119" s="398"/>
      <c r="AF119" s="398"/>
      <c r="AG119" s="398"/>
      <c r="AH119" s="398"/>
      <c r="AI119" s="398"/>
      <c r="AJ119" s="398"/>
      <c r="AK119" s="398"/>
      <c r="AL119" s="398"/>
      <c r="AM119" s="398"/>
      <c r="AN119" s="398"/>
      <c r="AO119" s="398"/>
      <c r="AP119" s="398"/>
      <c r="AQ119" s="398"/>
      <c r="AR119" s="398"/>
      <c r="AS119" s="398"/>
      <c r="AT119" s="398"/>
      <c r="AV119" s="37">
        <f t="shared" si="42"/>
        <v>0</v>
      </c>
      <c r="AW119" s="37">
        <f t="shared" si="43"/>
        <v>0</v>
      </c>
      <c r="AX119" s="37">
        <f t="shared" si="44"/>
        <v>0</v>
      </c>
      <c r="AY119" s="37">
        <f t="shared" si="45"/>
        <v>0</v>
      </c>
      <c r="AZ119" s="37">
        <f t="shared" si="46"/>
        <v>0</v>
      </c>
      <c r="BA119" s="37">
        <f t="shared" si="47"/>
        <v>0</v>
      </c>
      <c r="BB119" s="37">
        <f t="shared" si="48"/>
        <v>0</v>
      </c>
      <c r="BC119" s="38">
        <f t="shared" si="49"/>
        <v>0</v>
      </c>
      <c r="BD119" s="37">
        <f t="shared" si="50"/>
        <v>0</v>
      </c>
      <c r="BE119" s="54">
        <f t="shared" si="51"/>
        <v>0</v>
      </c>
    </row>
    <row r="120" spans="1:57" x14ac:dyDescent="0.25">
      <c r="A120" s="401">
        <v>117</v>
      </c>
      <c r="B120" s="397" t="str">
        <f>+Jul!B120</f>
        <v>PORCENTAJE DE NIÑOS MENORES DE 12 MESES DE EDAD CON DOSAJE DE HEMOGLOBINA</v>
      </c>
      <c r="C120" s="390" t="str">
        <f>+Jul!C120</f>
        <v>NUTRICIÓN</v>
      </c>
      <c r="D120" s="398"/>
      <c r="E120" s="398"/>
      <c r="F120" s="398"/>
      <c r="G120" s="398"/>
      <c r="H120" s="398"/>
      <c r="I120" s="398"/>
      <c r="J120" s="398"/>
      <c r="K120" s="398"/>
      <c r="L120" s="398"/>
      <c r="M120" s="398"/>
      <c r="N120" s="398"/>
      <c r="O120" s="398"/>
      <c r="P120" s="398"/>
      <c r="Q120" s="398"/>
      <c r="R120" s="398"/>
      <c r="S120" s="398"/>
      <c r="T120" s="398"/>
      <c r="U120" s="398"/>
      <c r="V120" s="398"/>
      <c r="W120" s="398"/>
      <c r="X120" s="398"/>
      <c r="Y120" s="398"/>
      <c r="Z120" s="398"/>
      <c r="AA120" s="398"/>
      <c r="AB120" s="398"/>
      <c r="AC120" s="398"/>
      <c r="AD120" s="398"/>
      <c r="AE120" s="398"/>
      <c r="AF120" s="398"/>
      <c r="AG120" s="398"/>
      <c r="AH120" s="398"/>
      <c r="AI120" s="398"/>
      <c r="AJ120" s="398"/>
      <c r="AK120" s="398"/>
      <c r="AL120" s="398"/>
      <c r="AM120" s="398"/>
      <c r="AN120" s="398"/>
      <c r="AO120" s="398"/>
      <c r="AP120" s="398"/>
      <c r="AQ120" s="398"/>
      <c r="AR120" s="398"/>
      <c r="AS120" s="398"/>
      <c r="AT120" s="398"/>
      <c r="AV120" s="37">
        <f t="shared" si="42"/>
        <v>0</v>
      </c>
      <c r="AW120" s="37">
        <f t="shared" si="43"/>
        <v>0</v>
      </c>
      <c r="AX120" s="37">
        <f t="shared" si="44"/>
        <v>0</v>
      </c>
      <c r="AY120" s="37">
        <f t="shared" si="45"/>
        <v>0</v>
      </c>
      <c r="AZ120" s="37">
        <f t="shared" si="46"/>
        <v>0</v>
      </c>
      <c r="BA120" s="37">
        <f t="shared" si="47"/>
        <v>0</v>
      </c>
      <c r="BB120" s="37">
        <f t="shared" si="48"/>
        <v>0</v>
      </c>
      <c r="BC120" s="38">
        <f t="shared" si="49"/>
        <v>0</v>
      </c>
      <c r="BD120" s="37">
        <f t="shared" si="50"/>
        <v>0</v>
      </c>
      <c r="BE120" s="54">
        <f t="shared" si="51"/>
        <v>0</v>
      </c>
    </row>
    <row r="121" spans="1:57" x14ac:dyDescent="0.25">
      <c r="A121" s="401">
        <v>118</v>
      </c>
      <c r="B121" s="397" t="str">
        <f>+Jul!B121</f>
        <v>PORCENTAJE DE NIÑOS DE 12 A 23 MESES DE EDAD CON DOSAJE DE HEMOGLOBINA</v>
      </c>
      <c r="C121" s="390" t="str">
        <f>+Jul!C121</f>
        <v>NUTRICIÓN</v>
      </c>
      <c r="D121" s="398"/>
      <c r="E121" s="398"/>
      <c r="F121" s="398"/>
      <c r="G121" s="398"/>
      <c r="H121" s="398"/>
      <c r="I121" s="398"/>
      <c r="J121" s="398"/>
      <c r="K121" s="398"/>
      <c r="L121" s="398"/>
      <c r="M121" s="398"/>
      <c r="N121" s="398"/>
      <c r="O121" s="398"/>
      <c r="P121" s="398"/>
      <c r="Q121" s="398"/>
      <c r="R121" s="398"/>
      <c r="S121" s="398"/>
      <c r="T121" s="398"/>
      <c r="U121" s="398"/>
      <c r="V121" s="398"/>
      <c r="W121" s="398"/>
      <c r="X121" s="398"/>
      <c r="Y121" s="398"/>
      <c r="Z121" s="398"/>
      <c r="AA121" s="398"/>
      <c r="AB121" s="398"/>
      <c r="AC121" s="398"/>
      <c r="AD121" s="398"/>
      <c r="AE121" s="398"/>
      <c r="AF121" s="398"/>
      <c r="AG121" s="398"/>
      <c r="AH121" s="398"/>
      <c r="AI121" s="398"/>
      <c r="AJ121" s="398"/>
      <c r="AK121" s="398"/>
      <c r="AL121" s="398"/>
      <c r="AM121" s="398"/>
      <c r="AN121" s="398"/>
      <c r="AO121" s="398"/>
      <c r="AP121" s="398"/>
      <c r="AQ121" s="398"/>
      <c r="AR121" s="398"/>
      <c r="AS121" s="398"/>
      <c r="AT121" s="398"/>
      <c r="AV121" s="37">
        <f t="shared" si="42"/>
        <v>0</v>
      </c>
      <c r="AW121" s="37">
        <f t="shared" si="43"/>
        <v>0</v>
      </c>
      <c r="AX121" s="37">
        <f t="shared" si="44"/>
        <v>0</v>
      </c>
      <c r="AY121" s="37">
        <f t="shared" si="45"/>
        <v>0</v>
      </c>
      <c r="AZ121" s="37">
        <f t="shared" si="46"/>
        <v>0</v>
      </c>
      <c r="BA121" s="37">
        <f t="shared" si="47"/>
        <v>0</v>
      </c>
      <c r="BB121" s="37">
        <f t="shared" si="48"/>
        <v>0</v>
      </c>
      <c r="BC121" s="38">
        <f t="shared" si="49"/>
        <v>0</v>
      </c>
      <c r="BD121" s="37">
        <f t="shared" si="50"/>
        <v>0</v>
      </c>
      <c r="BE121" s="54">
        <f t="shared" si="51"/>
        <v>0</v>
      </c>
    </row>
    <row r="122" spans="1:57" x14ac:dyDescent="0.25">
      <c r="A122" s="401">
        <v>119</v>
      </c>
      <c r="B122" s="397" t="str">
        <f>+Jul!B122</f>
        <v>PORCENTAJE DE NIÑOS DE 24 A 35 MESES DE EDAD CON DOSAJE DE HEMOGLOBINA</v>
      </c>
      <c r="C122" s="390" t="str">
        <f>+Jul!C122</f>
        <v>NUTRICIÓN</v>
      </c>
      <c r="D122" s="398"/>
      <c r="E122" s="398"/>
      <c r="F122" s="398"/>
      <c r="G122" s="398"/>
      <c r="H122" s="398"/>
      <c r="I122" s="398"/>
      <c r="J122" s="398"/>
      <c r="K122" s="398"/>
      <c r="L122" s="398"/>
      <c r="M122" s="398"/>
      <c r="N122" s="398"/>
      <c r="O122" s="398"/>
      <c r="P122" s="398"/>
      <c r="Q122" s="398"/>
      <c r="R122" s="398"/>
      <c r="S122" s="398"/>
      <c r="T122" s="398"/>
      <c r="U122" s="398"/>
      <c r="V122" s="398"/>
      <c r="W122" s="398"/>
      <c r="X122" s="398"/>
      <c r="Y122" s="398"/>
      <c r="Z122" s="398"/>
      <c r="AA122" s="398"/>
      <c r="AB122" s="398"/>
      <c r="AC122" s="398"/>
      <c r="AD122" s="398"/>
      <c r="AE122" s="398"/>
      <c r="AF122" s="398"/>
      <c r="AG122" s="398"/>
      <c r="AH122" s="398"/>
      <c r="AI122" s="398"/>
      <c r="AJ122" s="398"/>
      <c r="AK122" s="398"/>
      <c r="AL122" s="398"/>
      <c r="AM122" s="398"/>
      <c r="AN122" s="398"/>
      <c r="AO122" s="398"/>
      <c r="AP122" s="398"/>
      <c r="AQ122" s="398"/>
      <c r="AR122" s="398"/>
      <c r="AS122" s="398"/>
      <c r="AT122" s="398"/>
      <c r="AV122" s="37">
        <f t="shared" si="42"/>
        <v>0</v>
      </c>
      <c r="AW122" s="37">
        <f t="shared" si="43"/>
        <v>0</v>
      </c>
      <c r="AX122" s="37">
        <f t="shared" si="44"/>
        <v>0</v>
      </c>
      <c r="AY122" s="37">
        <f t="shared" si="45"/>
        <v>0</v>
      </c>
      <c r="AZ122" s="37">
        <f t="shared" si="46"/>
        <v>0</v>
      </c>
      <c r="BA122" s="37">
        <f t="shared" si="47"/>
        <v>0</v>
      </c>
      <c r="BB122" s="37">
        <f t="shared" si="48"/>
        <v>0</v>
      </c>
      <c r="BC122" s="38">
        <f t="shared" si="49"/>
        <v>0</v>
      </c>
      <c r="BD122" s="37">
        <f t="shared" si="50"/>
        <v>0</v>
      </c>
      <c r="BE122" s="54">
        <f t="shared" si="51"/>
        <v>0</v>
      </c>
    </row>
    <row r="123" spans="1:57" x14ac:dyDescent="0.25">
      <c r="A123" s="401">
        <v>120</v>
      </c>
      <c r="B123" s="397" t="str">
        <f>+Jul!B123</f>
        <v>PORCENTAJE DE NIÑOS DE 6 A 35 MESES DE EDAD CON DOSAJE DE HEMOGLOBINA</v>
      </c>
      <c r="C123" s="390" t="str">
        <f>+Jul!C123</f>
        <v>NUTRICIÓN</v>
      </c>
      <c r="D123" s="398"/>
      <c r="E123" s="398"/>
      <c r="F123" s="398"/>
      <c r="G123" s="398"/>
      <c r="H123" s="398"/>
      <c r="I123" s="398"/>
      <c r="J123" s="398"/>
      <c r="K123" s="398"/>
      <c r="L123" s="398"/>
      <c r="M123" s="398"/>
      <c r="N123" s="398"/>
      <c r="O123" s="398"/>
      <c r="P123" s="398"/>
      <c r="Q123" s="398"/>
      <c r="R123" s="398"/>
      <c r="S123" s="398"/>
      <c r="T123" s="398"/>
      <c r="U123" s="398"/>
      <c r="V123" s="398"/>
      <c r="W123" s="398"/>
      <c r="X123" s="398"/>
      <c r="Y123" s="398"/>
      <c r="Z123" s="398"/>
      <c r="AA123" s="398"/>
      <c r="AB123" s="398"/>
      <c r="AC123" s="398"/>
      <c r="AD123" s="398"/>
      <c r="AE123" s="398"/>
      <c r="AF123" s="398"/>
      <c r="AG123" s="398"/>
      <c r="AH123" s="398"/>
      <c r="AI123" s="398"/>
      <c r="AJ123" s="398"/>
      <c r="AK123" s="398"/>
      <c r="AL123" s="398"/>
      <c r="AM123" s="398"/>
      <c r="AN123" s="398"/>
      <c r="AO123" s="398"/>
      <c r="AP123" s="398"/>
      <c r="AQ123" s="398"/>
      <c r="AR123" s="398"/>
      <c r="AS123" s="398"/>
      <c r="AT123" s="398"/>
      <c r="AV123" s="37">
        <f t="shared" si="42"/>
        <v>0</v>
      </c>
      <c r="AW123" s="37">
        <f t="shared" si="43"/>
        <v>0</v>
      </c>
      <c r="AX123" s="37">
        <f t="shared" si="44"/>
        <v>0</v>
      </c>
      <c r="AY123" s="37">
        <f t="shared" si="45"/>
        <v>0</v>
      </c>
      <c r="AZ123" s="37">
        <f t="shared" si="46"/>
        <v>0</v>
      </c>
      <c r="BA123" s="37">
        <f t="shared" si="47"/>
        <v>0</v>
      </c>
      <c r="BB123" s="37">
        <f t="shared" si="48"/>
        <v>0</v>
      </c>
      <c r="BC123" s="38">
        <f t="shared" si="49"/>
        <v>0</v>
      </c>
      <c r="BD123" s="37">
        <f t="shared" si="50"/>
        <v>0</v>
      </c>
      <c r="BE123" s="54">
        <f t="shared" si="51"/>
        <v>0</v>
      </c>
    </row>
    <row r="124" spans="1:57" x14ac:dyDescent="0.25">
      <c r="A124" s="401">
        <v>121</v>
      </c>
      <c r="B124" s="397" t="str">
        <f>+Jul!B124</f>
        <v>PORCENTAJE DE NIÑOS MENORES DE 12 MESES DE EDAD CON ANEMIA</v>
      </c>
      <c r="C124" s="390" t="str">
        <f>+Jul!C124</f>
        <v>NUTRICIÓN</v>
      </c>
      <c r="D124" s="398"/>
      <c r="E124" s="398"/>
      <c r="F124" s="398"/>
      <c r="G124" s="398"/>
      <c r="H124" s="398"/>
      <c r="I124" s="398"/>
      <c r="J124" s="398"/>
      <c r="K124" s="398"/>
      <c r="L124" s="398"/>
      <c r="M124" s="398"/>
      <c r="N124" s="398"/>
      <c r="O124" s="398"/>
      <c r="P124" s="398"/>
      <c r="Q124" s="398"/>
      <c r="R124" s="398"/>
      <c r="S124" s="398"/>
      <c r="T124" s="398"/>
      <c r="U124" s="398"/>
      <c r="V124" s="398"/>
      <c r="W124" s="398"/>
      <c r="X124" s="398"/>
      <c r="Y124" s="398"/>
      <c r="Z124" s="398"/>
      <c r="AA124" s="398"/>
      <c r="AB124" s="398"/>
      <c r="AC124" s="398"/>
      <c r="AD124" s="398"/>
      <c r="AE124" s="398"/>
      <c r="AF124" s="398"/>
      <c r="AG124" s="398"/>
      <c r="AH124" s="398"/>
      <c r="AI124" s="398"/>
      <c r="AJ124" s="398"/>
      <c r="AK124" s="398"/>
      <c r="AL124" s="398"/>
      <c r="AM124" s="398"/>
      <c r="AN124" s="398"/>
      <c r="AO124" s="398"/>
      <c r="AP124" s="398"/>
      <c r="AQ124" s="398"/>
      <c r="AR124" s="398"/>
      <c r="AS124" s="398"/>
      <c r="AT124" s="398"/>
      <c r="AV124" s="37">
        <f t="shared" si="42"/>
        <v>0</v>
      </c>
      <c r="AW124" s="37">
        <f t="shared" si="43"/>
        <v>0</v>
      </c>
      <c r="AX124" s="37">
        <f t="shared" si="44"/>
        <v>0</v>
      </c>
      <c r="AY124" s="37">
        <f t="shared" si="45"/>
        <v>0</v>
      </c>
      <c r="AZ124" s="37">
        <f t="shared" si="46"/>
        <v>0</v>
      </c>
      <c r="BA124" s="37">
        <f t="shared" si="47"/>
        <v>0</v>
      </c>
      <c r="BB124" s="37">
        <f t="shared" si="48"/>
        <v>0</v>
      </c>
      <c r="BC124" s="38">
        <f t="shared" si="49"/>
        <v>0</v>
      </c>
      <c r="BD124" s="37">
        <f t="shared" si="50"/>
        <v>0</v>
      </c>
      <c r="BE124" s="54">
        <f t="shared" si="51"/>
        <v>0</v>
      </c>
    </row>
    <row r="125" spans="1:57" x14ac:dyDescent="0.25">
      <c r="A125" s="401">
        <v>122</v>
      </c>
      <c r="B125" s="397" t="str">
        <f>+Jul!B125</f>
        <v>PORCENTAJE DE NIÑOS DE 1 AÑO CON ANEMIA</v>
      </c>
      <c r="C125" s="390" t="str">
        <f>+Jul!C125</f>
        <v>NUTRICIÓN</v>
      </c>
      <c r="D125" s="398"/>
      <c r="E125" s="398"/>
      <c r="F125" s="398"/>
      <c r="G125" s="398"/>
      <c r="H125" s="398"/>
      <c r="I125" s="398"/>
      <c r="J125" s="398"/>
      <c r="K125" s="398"/>
      <c r="L125" s="398"/>
      <c r="M125" s="398"/>
      <c r="N125" s="398"/>
      <c r="O125" s="398"/>
      <c r="P125" s="398"/>
      <c r="Q125" s="398"/>
      <c r="R125" s="398"/>
      <c r="S125" s="398"/>
      <c r="T125" s="398"/>
      <c r="U125" s="398"/>
      <c r="V125" s="398"/>
      <c r="W125" s="398"/>
      <c r="X125" s="398"/>
      <c r="Y125" s="398"/>
      <c r="Z125" s="398"/>
      <c r="AA125" s="398"/>
      <c r="AB125" s="398"/>
      <c r="AC125" s="398"/>
      <c r="AD125" s="398"/>
      <c r="AE125" s="398"/>
      <c r="AF125" s="398"/>
      <c r="AG125" s="398"/>
      <c r="AH125" s="398"/>
      <c r="AI125" s="398"/>
      <c r="AJ125" s="398"/>
      <c r="AK125" s="398"/>
      <c r="AL125" s="398"/>
      <c r="AM125" s="398"/>
      <c r="AN125" s="398"/>
      <c r="AO125" s="398"/>
      <c r="AP125" s="398"/>
      <c r="AQ125" s="398"/>
      <c r="AR125" s="398"/>
      <c r="AS125" s="398"/>
      <c r="AT125" s="398"/>
      <c r="AV125" s="37">
        <f t="shared" si="42"/>
        <v>0</v>
      </c>
      <c r="AW125" s="37">
        <f t="shared" si="43"/>
        <v>0</v>
      </c>
      <c r="AX125" s="37">
        <f t="shared" si="44"/>
        <v>0</v>
      </c>
      <c r="AY125" s="37">
        <f t="shared" si="45"/>
        <v>0</v>
      </c>
      <c r="AZ125" s="37">
        <f t="shared" si="46"/>
        <v>0</v>
      </c>
      <c r="BA125" s="37">
        <f t="shared" si="47"/>
        <v>0</v>
      </c>
      <c r="BB125" s="37">
        <f t="shared" si="48"/>
        <v>0</v>
      </c>
      <c r="BC125" s="38">
        <f t="shared" si="49"/>
        <v>0</v>
      </c>
      <c r="BD125" s="37">
        <f t="shared" si="50"/>
        <v>0</v>
      </c>
      <c r="BE125" s="54">
        <f t="shared" si="51"/>
        <v>0</v>
      </c>
    </row>
    <row r="126" spans="1:57" x14ac:dyDescent="0.25">
      <c r="A126" s="401">
        <v>123</v>
      </c>
      <c r="B126" s="397" t="str">
        <f>+Jul!B126</f>
        <v>PORCENTAJE DE NIÑOS  DE 2 AÑOS CON ANEMIA</v>
      </c>
      <c r="C126" s="390" t="str">
        <f>+Jul!C126</f>
        <v>NUTRICIÓN</v>
      </c>
      <c r="D126" s="398"/>
      <c r="E126" s="398"/>
      <c r="F126" s="398"/>
      <c r="G126" s="398"/>
      <c r="H126" s="398"/>
      <c r="I126" s="398"/>
      <c r="J126" s="398"/>
      <c r="K126" s="398"/>
      <c r="L126" s="398"/>
      <c r="M126" s="398"/>
      <c r="N126" s="398"/>
      <c r="O126" s="398"/>
      <c r="P126" s="398"/>
      <c r="Q126" s="398"/>
      <c r="R126" s="398"/>
      <c r="S126" s="398"/>
      <c r="T126" s="398"/>
      <c r="U126" s="398"/>
      <c r="V126" s="398"/>
      <c r="W126" s="398"/>
      <c r="X126" s="398"/>
      <c r="Y126" s="398"/>
      <c r="Z126" s="398"/>
      <c r="AA126" s="398"/>
      <c r="AB126" s="398"/>
      <c r="AC126" s="398"/>
      <c r="AD126" s="398"/>
      <c r="AE126" s="398"/>
      <c r="AF126" s="398"/>
      <c r="AG126" s="398"/>
      <c r="AH126" s="398"/>
      <c r="AI126" s="398"/>
      <c r="AJ126" s="398"/>
      <c r="AK126" s="398"/>
      <c r="AL126" s="398"/>
      <c r="AM126" s="398"/>
      <c r="AN126" s="398"/>
      <c r="AO126" s="398"/>
      <c r="AP126" s="398"/>
      <c r="AQ126" s="398"/>
      <c r="AR126" s="398"/>
      <c r="AS126" s="398"/>
      <c r="AT126" s="398"/>
      <c r="AV126" s="37">
        <f t="shared" si="42"/>
        <v>0</v>
      </c>
      <c r="AW126" s="37">
        <f t="shared" si="43"/>
        <v>0</v>
      </c>
      <c r="AX126" s="37">
        <f t="shared" si="44"/>
        <v>0</v>
      </c>
      <c r="AY126" s="37">
        <f t="shared" si="45"/>
        <v>0</v>
      </c>
      <c r="AZ126" s="37">
        <f t="shared" si="46"/>
        <v>0</v>
      </c>
      <c r="BA126" s="37">
        <f t="shared" si="47"/>
        <v>0</v>
      </c>
      <c r="BB126" s="37">
        <f t="shared" si="48"/>
        <v>0</v>
      </c>
      <c r="BC126" s="38">
        <f t="shared" si="49"/>
        <v>0</v>
      </c>
      <c r="BD126" s="37">
        <f t="shared" si="50"/>
        <v>0</v>
      </c>
      <c r="BE126" s="54">
        <f t="shared" si="51"/>
        <v>0</v>
      </c>
    </row>
    <row r="127" spans="1:57" x14ac:dyDescent="0.25">
      <c r="A127" s="401">
        <v>124</v>
      </c>
      <c r="B127" s="397" t="str">
        <f>+Jul!B127</f>
        <v>PORCENTAJE DE NIÑOS MENORES DE 36 MESES DE EDAD CON ANEMIA</v>
      </c>
      <c r="C127" s="390" t="str">
        <f>+Jul!C127</f>
        <v>NUTRICIÓN</v>
      </c>
      <c r="D127" s="398"/>
      <c r="E127" s="398"/>
      <c r="F127" s="398"/>
      <c r="G127" s="398"/>
      <c r="H127" s="398"/>
      <c r="I127" s="398"/>
      <c r="J127" s="398"/>
      <c r="K127" s="398"/>
      <c r="L127" s="398"/>
      <c r="M127" s="398"/>
      <c r="N127" s="398"/>
      <c r="O127" s="398"/>
      <c r="P127" s="398"/>
      <c r="Q127" s="398"/>
      <c r="R127" s="398"/>
      <c r="S127" s="398"/>
      <c r="T127" s="398"/>
      <c r="U127" s="398"/>
      <c r="V127" s="398"/>
      <c r="W127" s="398"/>
      <c r="X127" s="398"/>
      <c r="Y127" s="398"/>
      <c r="Z127" s="398"/>
      <c r="AA127" s="398"/>
      <c r="AB127" s="398"/>
      <c r="AC127" s="398"/>
      <c r="AD127" s="398"/>
      <c r="AE127" s="398"/>
      <c r="AF127" s="398"/>
      <c r="AG127" s="398"/>
      <c r="AH127" s="398"/>
      <c r="AI127" s="398"/>
      <c r="AJ127" s="398"/>
      <c r="AK127" s="398"/>
      <c r="AL127" s="398"/>
      <c r="AM127" s="398"/>
      <c r="AN127" s="398"/>
      <c r="AO127" s="398"/>
      <c r="AP127" s="398"/>
      <c r="AQ127" s="398"/>
      <c r="AR127" s="398"/>
      <c r="AS127" s="398"/>
      <c r="AT127" s="398"/>
      <c r="AV127" s="37">
        <f t="shared" si="42"/>
        <v>0</v>
      </c>
      <c r="AW127" s="37">
        <f t="shared" si="43"/>
        <v>0</v>
      </c>
      <c r="AX127" s="37">
        <f t="shared" si="44"/>
        <v>0</v>
      </c>
      <c r="AY127" s="37">
        <f t="shared" si="45"/>
        <v>0</v>
      </c>
      <c r="AZ127" s="37">
        <f t="shared" si="46"/>
        <v>0</v>
      </c>
      <c r="BA127" s="37">
        <f t="shared" si="47"/>
        <v>0</v>
      </c>
      <c r="BB127" s="37">
        <f t="shared" si="48"/>
        <v>0</v>
      </c>
      <c r="BC127" s="38">
        <f t="shared" si="49"/>
        <v>0</v>
      </c>
      <c r="BD127" s="37">
        <f t="shared" si="50"/>
        <v>0</v>
      </c>
      <c r="BE127" s="54">
        <f t="shared" si="51"/>
        <v>0</v>
      </c>
    </row>
    <row r="128" spans="1:57" x14ac:dyDescent="0.25">
      <c r="A128" s="401">
        <v>125</v>
      </c>
      <c r="B128" s="397" t="str">
        <f>+Jul!B128</f>
        <v>PORCENTAJE DE NIÑOS DE 6  A 11 MESES CON ANEMIA QUE HAN CUMPLIDO ESQUEMA COMPLETO TRATAMIENTO (TA)</v>
      </c>
      <c r="C128" s="390" t="str">
        <f>+Jul!C128</f>
        <v>NUTRICIÓN</v>
      </c>
      <c r="D128" s="398"/>
      <c r="E128" s="398"/>
      <c r="F128" s="398"/>
      <c r="G128" s="398"/>
      <c r="H128" s="398"/>
      <c r="I128" s="398"/>
      <c r="J128" s="398"/>
      <c r="K128" s="398"/>
      <c r="L128" s="398"/>
      <c r="M128" s="398"/>
      <c r="N128" s="398"/>
      <c r="O128" s="398"/>
      <c r="P128" s="398"/>
      <c r="Q128" s="398"/>
      <c r="R128" s="398"/>
      <c r="S128" s="398"/>
      <c r="T128" s="398"/>
      <c r="U128" s="398"/>
      <c r="V128" s="398"/>
      <c r="W128" s="398"/>
      <c r="X128" s="398"/>
      <c r="Y128" s="398"/>
      <c r="Z128" s="398"/>
      <c r="AA128" s="398"/>
      <c r="AB128" s="398"/>
      <c r="AC128" s="398"/>
      <c r="AD128" s="398"/>
      <c r="AE128" s="398"/>
      <c r="AF128" s="398"/>
      <c r="AG128" s="398"/>
      <c r="AH128" s="398"/>
      <c r="AI128" s="398"/>
      <c r="AJ128" s="398"/>
      <c r="AK128" s="398"/>
      <c r="AL128" s="398"/>
      <c r="AM128" s="398"/>
      <c r="AN128" s="398"/>
      <c r="AO128" s="398"/>
      <c r="AP128" s="398"/>
      <c r="AQ128" s="398"/>
      <c r="AR128" s="398"/>
      <c r="AS128" s="398"/>
      <c r="AT128" s="398"/>
      <c r="AV128" s="37">
        <f t="shared" si="42"/>
        <v>0</v>
      </c>
      <c r="AW128" s="37">
        <f t="shared" si="43"/>
        <v>0</v>
      </c>
      <c r="AX128" s="37">
        <f t="shared" si="44"/>
        <v>0</v>
      </c>
      <c r="AY128" s="37">
        <f t="shared" si="45"/>
        <v>0</v>
      </c>
      <c r="AZ128" s="37">
        <f t="shared" si="46"/>
        <v>0</v>
      </c>
      <c r="BA128" s="37">
        <f t="shared" si="47"/>
        <v>0</v>
      </c>
      <c r="BB128" s="37">
        <f t="shared" si="48"/>
        <v>0</v>
      </c>
      <c r="BC128" s="38">
        <f t="shared" si="49"/>
        <v>0</v>
      </c>
      <c r="BD128" s="37">
        <f t="shared" si="50"/>
        <v>0</v>
      </c>
      <c r="BE128" s="54">
        <f t="shared" si="51"/>
        <v>0</v>
      </c>
    </row>
    <row r="129" spans="1:57" x14ac:dyDescent="0.25">
      <c r="A129" s="401">
        <v>126</v>
      </c>
      <c r="B129" s="397" t="str">
        <f>+Jul!B129</f>
        <v>PORCENTAJE DE NIÑOS DE 1 AÑO CON ANEMIA QUE HAN CUMPLIDO ESQUEMA COMPLETO DE TRATAMIENTO (TA)</v>
      </c>
      <c r="C129" s="390" t="str">
        <f>+Jul!C129</f>
        <v>NUTRICIÓN</v>
      </c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98"/>
      <c r="S129" s="398"/>
      <c r="T129" s="398"/>
      <c r="U129" s="398"/>
      <c r="V129" s="398"/>
      <c r="W129" s="398"/>
      <c r="X129" s="398"/>
      <c r="Y129" s="398"/>
      <c r="Z129" s="398"/>
      <c r="AA129" s="398"/>
      <c r="AB129" s="398"/>
      <c r="AC129" s="398"/>
      <c r="AD129" s="398"/>
      <c r="AE129" s="398"/>
      <c r="AF129" s="398"/>
      <c r="AG129" s="398"/>
      <c r="AH129" s="398"/>
      <c r="AI129" s="398"/>
      <c r="AJ129" s="398"/>
      <c r="AK129" s="398"/>
      <c r="AL129" s="398"/>
      <c r="AM129" s="398"/>
      <c r="AN129" s="398"/>
      <c r="AO129" s="398"/>
      <c r="AP129" s="398"/>
      <c r="AQ129" s="398"/>
      <c r="AR129" s="398"/>
      <c r="AS129" s="398"/>
      <c r="AT129" s="398"/>
      <c r="AV129" s="37">
        <f t="shared" si="42"/>
        <v>0</v>
      </c>
      <c r="AW129" s="37">
        <f t="shared" si="43"/>
        <v>0</v>
      </c>
      <c r="AX129" s="37">
        <f t="shared" si="44"/>
        <v>0</v>
      </c>
      <c r="AY129" s="37">
        <f t="shared" si="45"/>
        <v>0</v>
      </c>
      <c r="AZ129" s="37">
        <f t="shared" si="46"/>
        <v>0</v>
      </c>
      <c r="BA129" s="37">
        <f t="shared" si="47"/>
        <v>0</v>
      </c>
      <c r="BB129" s="37">
        <f t="shared" si="48"/>
        <v>0</v>
      </c>
      <c r="BC129" s="38">
        <f t="shared" si="49"/>
        <v>0</v>
      </c>
      <c r="BD129" s="37">
        <f t="shared" si="50"/>
        <v>0</v>
      </c>
      <c r="BE129" s="54">
        <f t="shared" si="51"/>
        <v>0</v>
      </c>
    </row>
    <row r="130" spans="1:57" x14ac:dyDescent="0.25">
      <c r="A130" s="401">
        <v>127</v>
      </c>
      <c r="B130" s="397" t="str">
        <f>+Jul!B130</f>
        <v>PORCENTAJE DE NIÑOS  DE 2 AÑOS CON ANEMIA QUE HAN CUMPLIDO ESQUEMA COMPLETO DE TRATAMIENTO (TA)</v>
      </c>
      <c r="C130" s="390" t="str">
        <f>+Jul!C130</f>
        <v>NUTRICIÓN</v>
      </c>
      <c r="D130" s="398"/>
      <c r="E130" s="398"/>
      <c r="F130" s="398"/>
      <c r="G130" s="398"/>
      <c r="H130" s="398"/>
      <c r="I130" s="398"/>
      <c r="J130" s="398"/>
      <c r="K130" s="398"/>
      <c r="L130" s="398"/>
      <c r="M130" s="398"/>
      <c r="N130" s="398"/>
      <c r="O130" s="398"/>
      <c r="P130" s="398"/>
      <c r="Q130" s="398"/>
      <c r="R130" s="398"/>
      <c r="S130" s="398"/>
      <c r="T130" s="398"/>
      <c r="U130" s="398"/>
      <c r="V130" s="398"/>
      <c r="W130" s="398"/>
      <c r="X130" s="398"/>
      <c r="Y130" s="398"/>
      <c r="Z130" s="398"/>
      <c r="AA130" s="398"/>
      <c r="AB130" s="398"/>
      <c r="AC130" s="398"/>
      <c r="AD130" s="398"/>
      <c r="AE130" s="398"/>
      <c r="AF130" s="398"/>
      <c r="AG130" s="398"/>
      <c r="AH130" s="398"/>
      <c r="AI130" s="398"/>
      <c r="AJ130" s="398"/>
      <c r="AK130" s="398"/>
      <c r="AL130" s="398"/>
      <c r="AM130" s="398"/>
      <c r="AN130" s="398"/>
      <c r="AO130" s="398"/>
      <c r="AP130" s="398"/>
      <c r="AQ130" s="398"/>
      <c r="AR130" s="398"/>
      <c r="AS130" s="398"/>
      <c r="AT130" s="398"/>
      <c r="AV130" s="37">
        <f t="shared" si="42"/>
        <v>0</v>
      </c>
      <c r="AW130" s="37">
        <f t="shared" si="43"/>
        <v>0</v>
      </c>
      <c r="AX130" s="37">
        <f t="shared" si="44"/>
        <v>0</v>
      </c>
      <c r="AY130" s="37">
        <f t="shared" si="45"/>
        <v>0</v>
      </c>
      <c r="AZ130" s="37">
        <f t="shared" si="46"/>
        <v>0</v>
      </c>
      <c r="BA130" s="37">
        <f t="shared" si="47"/>
        <v>0</v>
      </c>
      <c r="BB130" s="37">
        <f t="shared" si="48"/>
        <v>0</v>
      </c>
      <c r="BC130" s="38">
        <f t="shared" si="49"/>
        <v>0</v>
      </c>
      <c r="BD130" s="37">
        <f t="shared" si="50"/>
        <v>0</v>
      </c>
      <c r="BE130" s="54">
        <f t="shared" si="51"/>
        <v>0</v>
      </c>
    </row>
    <row r="131" spans="1:57" x14ac:dyDescent="0.25">
      <c r="A131" s="401">
        <v>128</v>
      </c>
      <c r="B131" s="397" t="str">
        <f>+Jul!B131</f>
        <v>PORCENTAJE DE NIÑOS MENORES DE 36 MESES CON ANEMIA, QUE HAN CUMPLIDO ESQUEMA COMPLETO TRATAMIENTO (TA)</v>
      </c>
      <c r="C131" s="390" t="str">
        <f>+Jul!C131</f>
        <v>NUTRICIÓN</v>
      </c>
      <c r="D131" s="398"/>
      <c r="E131" s="398"/>
      <c r="F131" s="398"/>
      <c r="G131" s="398"/>
      <c r="H131" s="398"/>
      <c r="I131" s="398"/>
      <c r="J131" s="398"/>
      <c r="K131" s="398"/>
      <c r="L131" s="398"/>
      <c r="M131" s="398"/>
      <c r="N131" s="398"/>
      <c r="O131" s="398"/>
      <c r="P131" s="398"/>
      <c r="Q131" s="398"/>
      <c r="R131" s="398"/>
      <c r="S131" s="398"/>
      <c r="T131" s="398"/>
      <c r="U131" s="398"/>
      <c r="V131" s="398"/>
      <c r="W131" s="398"/>
      <c r="X131" s="398"/>
      <c r="Y131" s="398"/>
      <c r="Z131" s="398"/>
      <c r="AA131" s="398"/>
      <c r="AB131" s="398"/>
      <c r="AC131" s="398"/>
      <c r="AD131" s="398"/>
      <c r="AE131" s="398"/>
      <c r="AF131" s="398"/>
      <c r="AG131" s="398"/>
      <c r="AH131" s="398"/>
      <c r="AI131" s="398"/>
      <c r="AJ131" s="398"/>
      <c r="AK131" s="398"/>
      <c r="AL131" s="398"/>
      <c r="AM131" s="398"/>
      <c r="AN131" s="398"/>
      <c r="AO131" s="398"/>
      <c r="AP131" s="398"/>
      <c r="AQ131" s="398"/>
      <c r="AR131" s="398"/>
      <c r="AS131" s="398"/>
      <c r="AT131" s="398"/>
      <c r="AV131" s="37">
        <f t="shared" si="42"/>
        <v>0</v>
      </c>
      <c r="AW131" s="37">
        <f t="shared" si="43"/>
        <v>0</v>
      </c>
      <c r="AX131" s="37">
        <f t="shared" si="44"/>
        <v>0</v>
      </c>
      <c r="AY131" s="37">
        <f t="shared" si="45"/>
        <v>0</v>
      </c>
      <c r="AZ131" s="37">
        <f t="shared" si="46"/>
        <v>0</v>
      </c>
      <c r="BA131" s="37">
        <f t="shared" si="47"/>
        <v>0</v>
      </c>
      <c r="BB131" s="37">
        <f t="shared" si="48"/>
        <v>0</v>
      </c>
      <c r="BC131" s="38">
        <f t="shared" si="49"/>
        <v>0</v>
      </c>
      <c r="BD131" s="37">
        <f t="shared" si="50"/>
        <v>0</v>
      </c>
      <c r="BE131" s="54">
        <f t="shared" si="51"/>
        <v>0</v>
      </c>
    </row>
    <row r="132" spans="1:57" x14ac:dyDescent="0.25">
      <c r="A132" s="401">
        <v>129</v>
      </c>
      <c r="B132" s="397" t="str">
        <f>+Jul!B132</f>
        <v>PORCENTAJE DE NIÑOS MENORES DE 12 MESES DE EDAD QUE INICIAN SUPLEMENTO DE HIERRO Y OTROS MICRONUTRIENTES.</v>
      </c>
      <c r="C132" s="390" t="str">
        <f>+Jul!C132</f>
        <v>NUTRICIÓN</v>
      </c>
      <c r="D132" s="398"/>
      <c r="E132" s="398"/>
      <c r="F132" s="398"/>
      <c r="G132" s="398"/>
      <c r="H132" s="398"/>
      <c r="I132" s="398"/>
      <c r="J132" s="398"/>
      <c r="K132" s="398"/>
      <c r="L132" s="398"/>
      <c r="M132" s="398"/>
      <c r="N132" s="398"/>
      <c r="O132" s="398"/>
      <c r="P132" s="398"/>
      <c r="Q132" s="398"/>
      <c r="R132" s="398"/>
      <c r="S132" s="398"/>
      <c r="T132" s="398"/>
      <c r="U132" s="398"/>
      <c r="V132" s="398"/>
      <c r="W132" s="398"/>
      <c r="X132" s="398"/>
      <c r="Y132" s="398"/>
      <c r="Z132" s="398"/>
      <c r="AA132" s="398"/>
      <c r="AB132" s="398"/>
      <c r="AC132" s="398"/>
      <c r="AD132" s="398"/>
      <c r="AE132" s="398"/>
      <c r="AF132" s="398"/>
      <c r="AG132" s="398"/>
      <c r="AH132" s="398"/>
      <c r="AI132" s="398"/>
      <c r="AJ132" s="398"/>
      <c r="AK132" s="398"/>
      <c r="AL132" s="398"/>
      <c r="AM132" s="398"/>
      <c r="AN132" s="398"/>
      <c r="AO132" s="398"/>
      <c r="AP132" s="398"/>
      <c r="AQ132" s="398"/>
      <c r="AR132" s="398"/>
      <c r="AS132" s="398"/>
      <c r="AT132" s="398"/>
      <c r="AV132" s="37">
        <f t="shared" ref="AV132:AV134" si="52">SUM(D132)</f>
        <v>0</v>
      </c>
      <c r="AW132" s="37">
        <f t="shared" ref="AW132:AW134" si="53">+SUM(G132:P132)</f>
        <v>0</v>
      </c>
      <c r="AX132" s="37">
        <f t="shared" ref="AX132:AX134" si="54">+SUM(Q132:S132)</f>
        <v>0</v>
      </c>
      <c r="AY132" s="37">
        <f t="shared" ref="AY132:AY134" si="55">+SUM(T132:W132)</f>
        <v>0</v>
      </c>
      <c r="AZ132" s="37">
        <f t="shared" ref="AZ132:AZ134" si="56">+SUM(X132:AC132)</f>
        <v>0</v>
      </c>
      <c r="BA132" s="37">
        <f t="shared" ref="BA132:BA134" si="57">+SUM(AD132:AH132)</f>
        <v>0</v>
      </c>
      <c r="BB132" s="37">
        <f t="shared" ref="BB132:BB134" si="58">+SUM(AJ132:AL132)</f>
        <v>0</v>
      </c>
      <c r="BC132" s="38">
        <f t="shared" ref="BC132:BC134" si="59">+SUM(AM132:AP132)</f>
        <v>0</v>
      </c>
      <c r="BD132" s="37">
        <f t="shared" ref="BD132:BD134" si="60">+SUM(AQ132:AT132)</f>
        <v>0</v>
      </c>
      <c r="BE132" s="54">
        <f t="shared" ref="BE132:BE134" si="61">SUM(AV132:BD132)</f>
        <v>0</v>
      </c>
    </row>
    <row r="133" spans="1:57" x14ac:dyDescent="0.25">
      <c r="A133" s="401">
        <v>130</v>
      </c>
      <c r="B133" s="397" t="str">
        <f>+Jul!B133</f>
        <v xml:space="preserve">PORCENTAJE DE NIÑOS MENORES DE 12 MESES DE EDAD CON DOSAJE DE HEMOGLOBINA E INICIAN SUPLEMENTACION PREVENTIVA </v>
      </c>
      <c r="C133" s="390" t="str">
        <f>+Jul!C133</f>
        <v>NUTRICIÓN</v>
      </c>
      <c r="D133" s="398"/>
      <c r="E133" s="398"/>
      <c r="F133" s="398"/>
      <c r="G133" s="398"/>
      <c r="H133" s="398"/>
      <c r="I133" s="398"/>
      <c r="J133" s="398"/>
      <c r="K133" s="398"/>
      <c r="L133" s="398"/>
      <c r="M133" s="398"/>
      <c r="N133" s="398"/>
      <c r="O133" s="398"/>
      <c r="P133" s="398"/>
      <c r="Q133" s="398"/>
      <c r="R133" s="398"/>
      <c r="S133" s="398"/>
      <c r="T133" s="398"/>
      <c r="U133" s="398"/>
      <c r="V133" s="398"/>
      <c r="W133" s="398"/>
      <c r="X133" s="398"/>
      <c r="Y133" s="398"/>
      <c r="Z133" s="398"/>
      <c r="AA133" s="398"/>
      <c r="AB133" s="398"/>
      <c r="AC133" s="398"/>
      <c r="AD133" s="398"/>
      <c r="AE133" s="398"/>
      <c r="AF133" s="398"/>
      <c r="AG133" s="398"/>
      <c r="AH133" s="398"/>
      <c r="AI133" s="398"/>
      <c r="AJ133" s="398"/>
      <c r="AK133" s="398"/>
      <c r="AL133" s="398"/>
      <c r="AM133" s="398"/>
      <c r="AN133" s="398"/>
      <c r="AO133" s="398"/>
      <c r="AP133" s="398"/>
      <c r="AQ133" s="398"/>
      <c r="AR133" s="398"/>
      <c r="AS133" s="398"/>
      <c r="AT133" s="398"/>
      <c r="AV133" s="37">
        <f t="shared" si="52"/>
        <v>0</v>
      </c>
      <c r="AW133" s="37">
        <f t="shared" si="53"/>
        <v>0</v>
      </c>
      <c r="AX133" s="37">
        <f t="shared" si="54"/>
        <v>0</v>
      </c>
      <c r="AY133" s="37">
        <f t="shared" si="55"/>
        <v>0</v>
      </c>
      <c r="AZ133" s="37">
        <f t="shared" si="56"/>
        <v>0</v>
      </c>
      <c r="BA133" s="37">
        <f t="shared" si="57"/>
        <v>0</v>
      </c>
      <c r="BB133" s="37">
        <f t="shared" si="58"/>
        <v>0</v>
      </c>
      <c r="BC133" s="38">
        <f t="shared" si="59"/>
        <v>0</v>
      </c>
      <c r="BD133" s="37">
        <f t="shared" si="60"/>
        <v>0</v>
      </c>
      <c r="BE133" s="54">
        <f t="shared" si="61"/>
        <v>0</v>
      </c>
    </row>
    <row r="134" spans="1:57" x14ac:dyDescent="0.25">
      <c r="A134" s="401">
        <v>131</v>
      </c>
      <c r="B134" s="397" t="str">
        <f>+Jul!B134</f>
        <v>PORCENTAJE DE NIÑOS MENORES DE 12 MESES DE EDAD CON ANEMIA  CON DOSAJE DE HEMOGLOBINA E INICIAN TRATAMIENTO</v>
      </c>
      <c r="C134" s="390" t="str">
        <f>+Jul!C134</f>
        <v>NUTRICIÓN</v>
      </c>
      <c r="D134" s="398"/>
      <c r="E134" s="398"/>
      <c r="F134" s="398"/>
      <c r="G134" s="398"/>
      <c r="H134" s="398"/>
      <c r="I134" s="398"/>
      <c r="J134" s="398"/>
      <c r="K134" s="398"/>
      <c r="L134" s="398"/>
      <c r="M134" s="398"/>
      <c r="N134" s="398"/>
      <c r="O134" s="398"/>
      <c r="P134" s="398"/>
      <c r="Q134" s="398"/>
      <c r="R134" s="398"/>
      <c r="S134" s="398"/>
      <c r="T134" s="398"/>
      <c r="U134" s="398"/>
      <c r="V134" s="398"/>
      <c r="W134" s="398"/>
      <c r="X134" s="398"/>
      <c r="Y134" s="398"/>
      <c r="Z134" s="398"/>
      <c r="AA134" s="398"/>
      <c r="AB134" s="398"/>
      <c r="AC134" s="398"/>
      <c r="AD134" s="398"/>
      <c r="AE134" s="398"/>
      <c r="AF134" s="398"/>
      <c r="AG134" s="398"/>
      <c r="AH134" s="398"/>
      <c r="AI134" s="398"/>
      <c r="AJ134" s="398"/>
      <c r="AK134" s="398"/>
      <c r="AL134" s="398"/>
      <c r="AM134" s="398"/>
      <c r="AN134" s="398"/>
      <c r="AO134" s="398"/>
      <c r="AP134" s="398"/>
      <c r="AQ134" s="398"/>
      <c r="AR134" s="398"/>
      <c r="AS134" s="398"/>
      <c r="AT134" s="398"/>
      <c r="AV134" s="37">
        <f t="shared" si="52"/>
        <v>0</v>
      </c>
      <c r="AW134" s="37">
        <f t="shared" si="53"/>
        <v>0</v>
      </c>
      <c r="AX134" s="37">
        <f t="shared" si="54"/>
        <v>0</v>
      </c>
      <c r="AY134" s="37">
        <f t="shared" si="55"/>
        <v>0</v>
      </c>
      <c r="AZ134" s="37">
        <f t="shared" si="56"/>
        <v>0</v>
      </c>
      <c r="BA134" s="37">
        <f t="shared" si="57"/>
        <v>0</v>
      </c>
      <c r="BB134" s="37">
        <f t="shared" si="58"/>
        <v>0</v>
      </c>
      <c r="BC134" s="38">
        <f t="shared" si="59"/>
        <v>0</v>
      </c>
      <c r="BD134" s="37">
        <f t="shared" si="60"/>
        <v>0</v>
      </c>
      <c r="BE134" s="54">
        <f t="shared" si="61"/>
        <v>0</v>
      </c>
    </row>
    <row r="135" spans="1:57" x14ac:dyDescent="0.25">
      <c r="A135" s="401">
        <v>132</v>
      </c>
      <c r="B135" s="285" t="str">
        <f>METAS!B131</f>
        <v>PORCENTAJE DE ATENCION DE PERSONAS MORDIDAS</v>
      </c>
      <c r="C135" s="286" t="str">
        <f>METAS!D131</f>
        <v>ZOONOSIS</v>
      </c>
      <c r="D135" s="442"/>
      <c r="E135" s="442"/>
      <c r="F135" s="442"/>
      <c r="G135" s="442"/>
      <c r="H135" s="442"/>
      <c r="I135" s="442"/>
      <c r="J135" s="442"/>
      <c r="K135" s="442"/>
      <c r="L135" s="442"/>
      <c r="M135" s="442"/>
      <c r="N135" s="442"/>
      <c r="O135" s="442"/>
      <c r="P135" s="442"/>
      <c r="Q135" s="442"/>
      <c r="R135" s="442"/>
      <c r="S135" s="442"/>
      <c r="T135" s="442"/>
      <c r="U135" s="442"/>
      <c r="V135" s="442"/>
      <c r="W135" s="442"/>
      <c r="X135" s="442"/>
      <c r="Y135" s="442"/>
      <c r="Z135" s="442"/>
      <c r="AA135" s="442"/>
      <c r="AB135" s="442"/>
      <c r="AC135" s="442"/>
      <c r="AD135" s="442"/>
      <c r="AE135" s="442"/>
      <c r="AF135" s="442"/>
      <c r="AG135" s="442"/>
      <c r="AH135" s="442"/>
      <c r="AI135" s="442"/>
      <c r="AJ135" s="442"/>
      <c r="AK135" s="442"/>
      <c r="AL135" s="442"/>
      <c r="AM135" s="442"/>
      <c r="AN135" s="442"/>
      <c r="AO135" s="442"/>
      <c r="AP135" s="442"/>
      <c r="AQ135" s="442"/>
      <c r="AR135" s="442"/>
      <c r="AS135" s="442"/>
      <c r="AT135" s="442"/>
      <c r="AV135" s="37">
        <f t="shared" si="42"/>
        <v>0</v>
      </c>
      <c r="AW135" s="37">
        <f t="shared" si="43"/>
        <v>0</v>
      </c>
      <c r="AX135" s="37">
        <f t="shared" si="44"/>
        <v>0</v>
      </c>
      <c r="AY135" s="37">
        <f t="shared" si="45"/>
        <v>0</v>
      </c>
      <c r="AZ135" s="37">
        <f t="shared" si="46"/>
        <v>0</v>
      </c>
      <c r="BA135" s="37">
        <f t="shared" si="47"/>
        <v>0</v>
      </c>
      <c r="BB135" s="37">
        <f t="shared" si="48"/>
        <v>0</v>
      </c>
      <c r="BC135" s="38">
        <f t="shared" si="49"/>
        <v>0</v>
      </c>
      <c r="BD135" s="37">
        <f t="shared" si="50"/>
        <v>0</v>
      </c>
      <c r="BE135" s="54">
        <f t="shared" si="51"/>
        <v>0</v>
      </c>
    </row>
    <row r="136" spans="1:57" x14ac:dyDescent="0.25">
      <c r="A136" s="401">
        <v>133</v>
      </c>
      <c r="B136" s="285" t="str">
        <f>METAS!B132</f>
        <v>PORCENTAJE DE PERSONAS MORDIDAS CONTROLADAS</v>
      </c>
      <c r="C136" s="286" t="str">
        <f>METAS!D132</f>
        <v>ZOONOSIS</v>
      </c>
      <c r="D136" s="442"/>
      <c r="E136" s="442"/>
      <c r="F136" s="442"/>
      <c r="G136" s="442"/>
      <c r="H136" s="442"/>
      <c r="I136" s="442"/>
      <c r="J136" s="442"/>
      <c r="K136" s="442"/>
      <c r="L136" s="442"/>
      <c r="M136" s="442"/>
      <c r="N136" s="442"/>
      <c r="O136" s="442"/>
      <c r="P136" s="442"/>
      <c r="Q136" s="442"/>
      <c r="R136" s="442"/>
      <c r="S136" s="442"/>
      <c r="T136" s="442"/>
      <c r="U136" s="442"/>
      <c r="V136" s="442"/>
      <c r="W136" s="442"/>
      <c r="X136" s="442"/>
      <c r="Y136" s="442"/>
      <c r="Z136" s="442"/>
      <c r="AA136" s="442"/>
      <c r="AB136" s="442"/>
      <c r="AC136" s="442"/>
      <c r="AD136" s="442"/>
      <c r="AE136" s="442"/>
      <c r="AF136" s="442"/>
      <c r="AG136" s="442"/>
      <c r="AH136" s="442"/>
      <c r="AI136" s="442"/>
      <c r="AJ136" s="442"/>
      <c r="AK136" s="442"/>
      <c r="AL136" s="442"/>
      <c r="AM136" s="442"/>
      <c r="AN136" s="442"/>
      <c r="AO136" s="442"/>
      <c r="AP136" s="442"/>
      <c r="AQ136" s="442"/>
      <c r="AR136" s="442"/>
      <c r="AS136" s="442"/>
      <c r="AT136" s="442"/>
      <c r="AV136" s="37">
        <f t="shared" si="42"/>
        <v>0</v>
      </c>
      <c r="AW136" s="37">
        <f t="shared" si="43"/>
        <v>0</v>
      </c>
      <c r="AX136" s="37">
        <f t="shared" si="44"/>
        <v>0</v>
      </c>
      <c r="AY136" s="37">
        <f t="shared" si="45"/>
        <v>0</v>
      </c>
      <c r="AZ136" s="37">
        <f t="shared" si="46"/>
        <v>0</v>
      </c>
      <c r="BA136" s="37">
        <f t="shared" si="47"/>
        <v>0</v>
      </c>
      <c r="BB136" s="37">
        <f t="shared" si="48"/>
        <v>0</v>
      </c>
      <c r="BC136" s="38">
        <f t="shared" si="49"/>
        <v>0</v>
      </c>
      <c r="BD136" s="37">
        <f t="shared" si="50"/>
        <v>0</v>
      </c>
      <c r="BE136" s="54">
        <f t="shared" si="51"/>
        <v>0</v>
      </c>
    </row>
    <row r="137" spans="1:57" x14ac:dyDescent="0.25">
      <c r="A137" s="401">
        <v>134</v>
      </c>
      <c r="B137" s="285" t="str">
        <f>METAS!B133</f>
        <v xml:space="preserve">PORCENTAJE DE PERSONAS MORDIDAS QUE INICIAN TRATAMIENTO CON VACUNA ANTIRRABICA </v>
      </c>
      <c r="C137" s="286" t="str">
        <f>METAS!D133</f>
        <v>ZOONOSIS</v>
      </c>
      <c r="D137" s="442"/>
      <c r="E137" s="442"/>
      <c r="F137" s="442"/>
      <c r="G137" s="442"/>
      <c r="H137" s="442"/>
      <c r="I137" s="442"/>
      <c r="J137" s="442"/>
      <c r="K137" s="442"/>
      <c r="L137" s="442"/>
      <c r="M137" s="442"/>
      <c r="N137" s="442"/>
      <c r="O137" s="442"/>
      <c r="P137" s="442"/>
      <c r="Q137" s="442"/>
      <c r="R137" s="442"/>
      <c r="S137" s="442"/>
      <c r="T137" s="442"/>
      <c r="U137" s="442"/>
      <c r="V137" s="442"/>
      <c r="W137" s="442"/>
      <c r="X137" s="442"/>
      <c r="Y137" s="442"/>
      <c r="Z137" s="442"/>
      <c r="AA137" s="442"/>
      <c r="AB137" s="442"/>
      <c r="AC137" s="442"/>
      <c r="AD137" s="442"/>
      <c r="AE137" s="442"/>
      <c r="AF137" s="442"/>
      <c r="AG137" s="442"/>
      <c r="AH137" s="442"/>
      <c r="AI137" s="442"/>
      <c r="AJ137" s="442"/>
      <c r="AK137" s="442"/>
      <c r="AL137" s="442"/>
      <c r="AM137" s="442"/>
      <c r="AN137" s="442"/>
      <c r="AO137" s="442"/>
      <c r="AP137" s="442"/>
      <c r="AQ137" s="442"/>
      <c r="AR137" s="442"/>
      <c r="AS137" s="442"/>
      <c r="AT137" s="442"/>
      <c r="AV137" s="37">
        <f t="shared" si="42"/>
        <v>0</v>
      </c>
      <c r="AW137" s="37">
        <f t="shared" si="43"/>
        <v>0</v>
      </c>
      <c r="AX137" s="37">
        <f t="shared" si="44"/>
        <v>0</v>
      </c>
      <c r="AY137" s="37">
        <f t="shared" si="45"/>
        <v>0</v>
      </c>
      <c r="AZ137" s="37">
        <f t="shared" si="46"/>
        <v>0</v>
      </c>
      <c r="BA137" s="37">
        <f t="shared" si="47"/>
        <v>0</v>
      </c>
      <c r="BB137" s="37">
        <f t="shared" si="48"/>
        <v>0</v>
      </c>
      <c r="BC137" s="38">
        <f t="shared" si="49"/>
        <v>0</v>
      </c>
      <c r="BD137" s="37">
        <f t="shared" si="50"/>
        <v>0</v>
      </c>
      <c r="BE137" s="54">
        <f t="shared" si="51"/>
        <v>0</v>
      </c>
    </row>
    <row r="138" spans="1:57" x14ac:dyDescent="0.25">
      <c r="A138" s="401">
        <v>135</v>
      </c>
      <c r="B138" s="285" t="str">
        <f>METAS!B134</f>
        <v>PORCENTAJE DE MUESTRAS CANINAS REMITIDAS AL LABORATORIO</v>
      </c>
      <c r="C138" s="286" t="str">
        <f>METAS!D134</f>
        <v>ZOONOSIS</v>
      </c>
      <c r="D138" s="442"/>
      <c r="E138" s="442"/>
      <c r="F138" s="442"/>
      <c r="G138" s="442"/>
      <c r="H138" s="442"/>
      <c r="I138" s="442"/>
      <c r="J138" s="442"/>
      <c r="K138" s="442"/>
      <c r="L138" s="442"/>
      <c r="M138" s="442"/>
      <c r="N138" s="442"/>
      <c r="O138" s="442"/>
      <c r="P138" s="442"/>
      <c r="Q138" s="442"/>
      <c r="R138" s="442"/>
      <c r="S138" s="442"/>
      <c r="T138" s="442"/>
      <c r="U138" s="442"/>
      <c r="V138" s="442"/>
      <c r="W138" s="442"/>
      <c r="X138" s="442"/>
      <c r="Y138" s="442"/>
      <c r="Z138" s="442"/>
      <c r="AA138" s="442"/>
      <c r="AB138" s="442"/>
      <c r="AC138" s="442"/>
      <c r="AD138" s="442"/>
      <c r="AE138" s="442"/>
      <c r="AF138" s="442"/>
      <c r="AG138" s="442"/>
      <c r="AH138" s="442"/>
      <c r="AI138" s="442"/>
      <c r="AJ138" s="442"/>
      <c r="AK138" s="442"/>
      <c r="AL138" s="442"/>
      <c r="AM138" s="442"/>
      <c r="AN138" s="442"/>
      <c r="AO138" s="442"/>
      <c r="AP138" s="442"/>
      <c r="AQ138" s="442"/>
      <c r="AR138" s="442"/>
      <c r="AS138" s="442"/>
      <c r="AT138" s="442"/>
      <c r="AV138" s="37">
        <f t="shared" si="42"/>
        <v>0</v>
      </c>
      <c r="AW138" s="37">
        <f t="shared" si="43"/>
        <v>0</v>
      </c>
      <c r="AX138" s="37">
        <f t="shared" si="44"/>
        <v>0</v>
      </c>
      <c r="AY138" s="37">
        <f t="shared" si="45"/>
        <v>0</v>
      </c>
      <c r="AZ138" s="37">
        <f t="shared" si="46"/>
        <v>0</v>
      </c>
      <c r="BA138" s="37">
        <f t="shared" si="47"/>
        <v>0</v>
      </c>
      <c r="BB138" s="37">
        <f t="shared" si="48"/>
        <v>0</v>
      </c>
      <c r="BC138" s="38">
        <f t="shared" si="49"/>
        <v>0</v>
      </c>
      <c r="BD138" s="37">
        <f t="shared" si="50"/>
        <v>0</v>
      </c>
      <c r="BE138" s="54">
        <f t="shared" si="51"/>
        <v>0</v>
      </c>
    </row>
    <row r="139" spans="1:57" x14ac:dyDescent="0.25">
      <c r="A139" s="401">
        <v>136</v>
      </c>
      <c r="B139" s="285" t="str">
        <f>METAS!B135</f>
        <v>PORCENTAJE DE CANES VACUNADOS</v>
      </c>
      <c r="C139" s="286" t="str">
        <f>METAS!D135</f>
        <v>ZOONOSIS</v>
      </c>
      <c r="D139" s="442"/>
      <c r="E139" s="442"/>
      <c r="F139" s="442"/>
      <c r="G139" s="442"/>
      <c r="H139" s="442"/>
      <c r="I139" s="442"/>
      <c r="J139" s="442"/>
      <c r="K139" s="442"/>
      <c r="L139" s="442"/>
      <c r="M139" s="442"/>
      <c r="N139" s="442"/>
      <c r="O139" s="442"/>
      <c r="P139" s="442"/>
      <c r="Q139" s="442"/>
      <c r="R139" s="442"/>
      <c r="S139" s="442"/>
      <c r="T139" s="442"/>
      <c r="U139" s="442"/>
      <c r="V139" s="442"/>
      <c r="W139" s="442"/>
      <c r="X139" s="442"/>
      <c r="Y139" s="442"/>
      <c r="Z139" s="442"/>
      <c r="AA139" s="442"/>
      <c r="AB139" s="442"/>
      <c r="AC139" s="442"/>
      <c r="AD139" s="442"/>
      <c r="AE139" s="442"/>
      <c r="AF139" s="442"/>
      <c r="AG139" s="442"/>
      <c r="AH139" s="442"/>
      <c r="AI139" s="442"/>
      <c r="AJ139" s="442"/>
      <c r="AK139" s="442"/>
      <c r="AL139" s="442"/>
      <c r="AM139" s="442"/>
      <c r="AN139" s="442"/>
      <c r="AO139" s="442"/>
      <c r="AP139" s="442"/>
      <c r="AQ139" s="442"/>
      <c r="AR139" s="442"/>
      <c r="AS139" s="442"/>
      <c r="AT139" s="442"/>
      <c r="AV139" s="37">
        <f t="shared" si="42"/>
        <v>0</v>
      </c>
      <c r="AW139" s="37">
        <f t="shared" si="43"/>
        <v>0</v>
      </c>
      <c r="AX139" s="37">
        <f t="shared" si="44"/>
        <v>0</v>
      </c>
      <c r="AY139" s="37">
        <f t="shared" si="45"/>
        <v>0</v>
      </c>
      <c r="AZ139" s="37">
        <f t="shared" si="46"/>
        <v>0</v>
      </c>
      <c r="BA139" s="37">
        <f t="shared" si="47"/>
        <v>0</v>
      </c>
      <c r="BB139" s="37">
        <f t="shared" si="48"/>
        <v>0</v>
      </c>
      <c r="BC139" s="38">
        <f t="shared" si="49"/>
        <v>0</v>
      </c>
      <c r="BD139" s="37">
        <f t="shared" si="50"/>
        <v>0</v>
      </c>
      <c r="BE139" s="54">
        <f t="shared" si="51"/>
        <v>0</v>
      </c>
    </row>
    <row r="140" spans="1:57" x14ac:dyDescent="0.25">
      <c r="A140" s="401">
        <v>137</v>
      </c>
      <c r="B140" s="285" t="str">
        <f>METAS!B136</f>
        <v>PORCENTAJE DE MUESTRAS POSITIVAS DE MURCIELAGOS HEMATOFAGOS</v>
      </c>
      <c r="C140" s="286" t="str">
        <f>METAS!D136</f>
        <v>ZOONOSIS</v>
      </c>
      <c r="D140" s="442"/>
      <c r="E140" s="442"/>
      <c r="F140" s="442"/>
      <c r="G140" s="442"/>
      <c r="H140" s="442"/>
      <c r="I140" s="442"/>
      <c r="J140" s="442"/>
      <c r="K140" s="442"/>
      <c r="L140" s="442"/>
      <c r="M140" s="442"/>
      <c r="N140" s="442"/>
      <c r="O140" s="442"/>
      <c r="P140" s="442"/>
      <c r="Q140" s="442"/>
      <c r="R140" s="442"/>
      <c r="S140" s="442"/>
      <c r="T140" s="442"/>
      <c r="U140" s="442"/>
      <c r="V140" s="442"/>
      <c r="W140" s="442"/>
      <c r="X140" s="442"/>
      <c r="Y140" s="442"/>
      <c r="Z140" s="442"/>
      <c r="AA140" s="442"/>
      <c r="AB140" s="442"/>
      <c r="AC140" s="442"/>
      <c r="AD140" s="442"/>
      <c r="AE140" s="442"/>
      <c r="AF140" s="442"/>
      <c r="AG140" s="442"/>
      <c r="AH140" s="442"/>
      <c r="AI140" s="442"/>
      <c r="AJ140" s="442"/>
      <c r="AK140" s="442"/>
      <c r="AL140" s="442"/>
      <c r="AM140" s="442"/>
      <c r="AN140" s="442"/>
      <c r="AO140" s="442"/>
      <c r="AP140" s="442"/>
      <c r="AQ140" s="442"/>
      <c r="AR140" s="442"/>
      <c r="AS140" s="442"/>
      <c r="AT140" s="442"/>
      <c r="AV140" s="37">
        <f t="shared" si="42"/>
        <v>0</v>
      </c>
      <c r="AW140" s="37">
        <f t="shared" si="43"/>
        <v>0</v>
      </c>
      <c r="AX140" s="37">
        <f t="shared" si="44"/>
        <v>0</v>
      </c>
      <c r="AY140" s="37">
        <f t="shared" si="45"/>
        <v>0</v>
      </c>
      <c r="AZ140" s="37">
        <f t="shared" si="46"/>
        <v>0</v>
      </c>
      <c r="BA140" s="37">
        <f t="shared" si="47"/>
        <v>0</v>
      </c>
      <c r="BB140" s="37">
        <f t="shared" si="48"/>
        <v>0</v>
      </c>
      <c r="BC140" s="38">
        <f t="shared" si="49"/>
        <v>0</v>
      </c>
      <c r="BD140" s="37">
        <f t="shared" si="50"/>
        <v>0</v>
      </c>
      <c r="BE140" s="54">
        <f t="shared" si="51"/>
        <v>0</v>
      </c>
    </row>
    <row r="141" spans="1:57" x14ac:dyDescent="0.25">
      <c r="A141" s="401">
        <v>138</v>
      </c>
      <c r="B141" s="285" t="str">
        <f>METAS!B137</f>
        <v>PORCENTAJE DE ANIMAL MORDEDOR CONTROLADO</v>
      </c>
      <c r="C141" s="286" t="str">
        <f>METAS!D137</f>
        <v>ZOONOSIS</v>
      </c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  <c r="Q141" s="442"/>
      <c r="R141" s="442"/>
      <c r="S141" s="442"/>
      <c r="T141" s="442"/>
      <c r="U141" s="442"/>
      <c r="V141" s="442"/>
      <c r="W141" s="442"/>
      <c r="X141" s="442"/>
      <c r="Y141" s="442"/>
      <c r="Z141" s="442"/>
      <c r="AA141" s="442"/>
      <c r="AB141" s="442"/>
      <c r="AC141" s="442"/>
      <c r="AD141" s="442"/>
      <c r="AE141" s="442"/>
      <c r="AF141" s="442"/>
      <c r="AG141" s="442"/>
      <c r="AH141" s="442"/>
      <c r="AI141" s="442"/>
      <c r="AJ141" s="442"/>
      <c r="AK141" s="442"/>
      <c r="AL141" s="442"/>
      <c r="AM141" s="442"/>
      <c r="AN141" s="442"/>
      <c r="AO141" s="442"/>
      <c r="AP141" s="442"/>
      <c r="AQ141" s="442"/>
      <c r="AR141" s="442"/>
      <c r="AS141" s="442"/>
      <c r="AT141" s="442"/>
      <c r="AV141" s="37">
        <f t="shared" si="42"/>
        <v>0</v>
      </c>
      <c r="AW141" s="37">
        <f t="shared" si="43"/>
        <v>0</v>
      </c>
      <c r="AX141" s="37">
        <f t="shared" si="44"/>
        <v>0</v>
      </c>
      <c r="AY141" s="37">
        <f t="shared" si="45"/>
        <v>0</v>
      </c>
      <c r="AZ141" s="37">
        <f t="shared" si="46"/>
        <v>0</v>
      </c>
      <c r="BA141" s="37">
        <f t="shared" si="47"/>
        <v>0</v>
      </c>
      <c r="BB141" s="37">
        <f t="shared" si="48"/>
        <v>0</v>
      </c>
      <c r="BC141" s="38">
        <f t="shared" si="49"/>
        <v>0</v>
      </c>
      <c r="BD141" s="37">
        <f t="shared" si="50"/>
        <v>0</v>
      </c>
      <c r="BE141" s="54">
        <f t="shared" si="51"/>
        <v>0</v>
      </c>
    </row>
    <row r="142" spans="1:57" x14ac:dyDescent="0.25">
      <c r="A142" s="401">
        <v>139</v>
      </c>
      <c r="B142" s="285" t="str">
        <f>METAS!B138</f>
        <v>PORCENTAJE DE CASOS DE RABIA CANINA</v>
      </c>
      <c r="C142" s="286" t="str">
        <f>METAS!D138</f>
        <v>ZOONOSIS</v>
      </c>
      <c r="D142" s="442"/>
      <c r="E142" s="442"/>
      <c r="F142" s="442"/>
      <c r="G142" s="442"/>
      <c r="H142" s="442"/>
      <c r="I142" s="442"/>
      <c r="J142" s="442"/>
      <c r="K142" s="442"/>
      <c r="L142" s="442"/>
      <c r="M142" s="442"/>
      <c r="N142" s="442"/>
      <c r="O142" s="442"/>
      <c r="P142" s="442"/>
      <c r="Q142" s="442"/>
      <c r="R142" s="442"/>
      <c r="S142" s="442"/>
      <c r="T142" s="442"/>
      <c r="U142" s="442"/>
      <c r="V142" s="442"/>
      <c r="W142" s="442"/>
      <c r="X142" s="442"/>
      <c r="Y142" s="442"/>
      <c r="Z142" s="442"/>
      <c r="AA142" s="442"/>
      <c r="AB142" s="442"/>
      <c r="AC142" s="442"/>
      <c r="AD142" s="442"/>
      <c r="AE142" s="442"/>
      <c r="AF142" s="442"/>
      <c r="AG142" s="442"/>
      <c r="AH142" s="442"/>
      <c r="AI142" s="442"/>
      <c r="AJ142" s="442"/>
      <c r="AK142" s="442"/>
      <c r="AL142" s="442"/>
      <c r="AM142" s="442"/>
      <c r="AN142" s="442"/>
      <c r="AO142" s="442"/>
      <c r="AP142" s="442"/>
      <c r="AQ142" s="442"/>
      <c r="AR142" s="442"/>
      <c r="AS142" s="442"/>
      <c r="AT142" s="442"/>
      <c r="AV142" s="37">
        <f t="shared" si="42"/>
        <v>0</v>
      </c>
      <c r="AW142" s="37">
        <f t="shared" si="43"/>
        <v>0</v>
      </c>
      <c r="AX142" s="37">
        <f t="shared" si="44"/>
        <v>0</v>
      </c>
      <c r="AY142" s="37">
        <f t="shared" si="45"/>
        <v>0</v>
      </c>
      <c r="AZ142" s="37">
        <f t="shared" si="46"/>
        <v>0</v>
      </c>
      <c r="BA142" s="37">
        <f t="shared" si="47"/>
        <v>0</v>
      </c>
      <c r="BB142" s="37">
        <f t="shared" si="48"/>
        <v>0</v>
      </c>
      <c r="BC142" s="38">
        <f t="shared" si="49"/>
        <v>0</v>
      </c>
      <c r="BD142" s="37">
        <f t="shared" si="50"/>
        <v>0</v>
      </c>
      <c r="BE142" s="54">
        <f t="shared" si="51"/>
        <v>0</v>
      </c>
    </row>
  </sheetData>
  <sheetProtection selectLockedCells="1"/>
  <conditionalFormatting sqref="A3:AT3">
    <cfRule type="expression" dxfId="6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J s F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A Y V z M 6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Q w 0 z O x M N Y z s N G H C d r 4 Z u Y h F B g B H Q y S R R K 0 c S 7 N K S k t S r V L L d Y N c L X R h 3 F t 9 K F + s A M A A A D / / w M A U E s D B B Q A A g A I A A A A I Q A x H B z w q g A A A B w B A A A T A A A A R m 9 y b X V s Y X M v U 2 V j d G l v b j E u b Y S O M Q v C M B S E 9 0 L / Q 4 i L Q h G c S z Y X Q R H N W E p 4 T R 9 t I E 0 g L y 2 I + N + N F I e 4 e M v B w d 1 3 h D o a 7 5 h c / V A X B Y 0 Q s G c b 3 n e K w J k I w X h i i 4 I F n E a F S M S Z Y B Z j W b C k a z A D u p R c H v J 2 3 h 8 h Q g e E W 2 6 9 B j t 6 i r x i + V o K m j v G O T h p 3 G D x 2 x E x z N j u q n U 4 q 6 j s Q K K t 2 G c j 9 Y g T i F / A K e I k e P 6 6 f T U f U l s W x v 1 F 1 G 8 A A A D / / w M A U E s B A i 0 A F A A G A A g A A A A h A C r d q k D S A A A A N w E A A B M A A A A A A A A A A A A A A A A A A A A A A F t D b 2 5 0 Z W 5 0 X 1 R 5 c G V z X S 5 4 b W x Q S w E C L Q A U A A I A C A A A A C E A A Y V z M 6 0 A A A D 3 A A A A E g A A A A A A A A A A A A A A A A A L A w A A Q 2 9 u Z m l n L 1 B h Y 2 t h Z 2 U u e G 1 s U E s B A i 0 A F A A C A A g A A A A h A D E c H P C q A A A A H A E A A B M A A A A A A A A A A A A A A A A A 6 A M A A E Z v c m 1 1 b G F z L 1 N l Y 3 R p b 2 4 x L m 1 Q S w U G A A A A A A M A A w D C A A A A w w Q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v o S A A A A A A A A 2 B I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k Y l 9 z Y W 5 p d G F y a W 9 z J T I w d l 9 h d m F u Y 2 V f Z W V z c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c t M T V U M j A 6 M j M 6 N D E u O D Y 1 O D M 0 M V o i L z 4 8 R W 5 0 c n k g V H l w Z T 0 i R m l s b E N v b H V t b l R 5 c G V z I i B W Y W x 1 Z T 0 i c 0 F n S U N B Z 0 l H Q m d Z Q 0 J n W T 0 i L z 4 8 R W 5 0 c n k g V H l w Z T 0 i R m l s b E N v b H V t b k 5 h b W V z I i B W Y W x 1 Z T 0 i c 1 s m c X V v d D t p Z G F y Z W E m c X V v d D s s J n F 1 b 3 Q 7 a W R p b m R p Y 2 F k b 3 I m c X V v d D s s J n F 1 b 3 Q 7 Y W 5 p b y Z x d W 9 0 O y w m c X V v d D t t Z X M m c X V v d D s s J n F 1 b 3 Q 7 Q 2 9 k a W d v X 0 1 p Y 3 J v U m V k J n F 1 b 3 Q 7 L C Z x d W 9 0 O 2 l u Z G l j Y W R v c i Z x d W 9 0 O y w m c X V v d D t O b 2 1 i c m V f R X N 0 Y W J s Z W N p b W l l b n R v J n F 1 b 3 Q 7 L C Z x d W 9 0 O 0 N v Z G l n b 1 9 V b m l j b y Z x d W 9 0 O y w m c X V v d D t 0 b 3 R h b C Z x d W 9 0 O y w m c X V v d D t N a W N y b 1 J l Z C Z x d W 9 0 O y w m c X V v d D t h c m V h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w N D g 2 N j E z N C 1 m M j I 2 L T R l M 2 I t Y j J m Y S 1 i M z N m Y z g w N z I z N 2 E i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T X l T c W w v b G 9 j Y W x o b 3 N 0 O 2 R i X 3 N h b m l 0 Y X J p b 3 M v Z G J f c 2 F u a X R h c m l v c y 9 k Y l 9 z Y W 5 p d G F y a W 9 z L n Z f Y X Z h b m N l X 2 V l c 3 M u e 2 l k Y X J l Y S w w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p Z G l u Z G l j Y W R v c i w x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h b m l v L D J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1 l c y w z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D b 2 R p Z 2 9 f T W l j c m 9 S Z W Q s N H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a W 5 k a W N h Z G 9 y L D V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5 v b W J y Z V 9 F c 3 R h Y m x l Y 2 l t a W V u d G 8 s N n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Q 2 9 k a W d v X 1 V u a W N v L D d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3 R v d G F s L D h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1 p Y 3 J v U m V k L D l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F y Z W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X J 2 Z X I u R G F 0 Y W J h c 2 V c X C 8 y L 0 1 5 U 3 F s L 2 x v Y 2 F s a G 9 z d D t k Y l 9 z Y W 5 p d G F y a W 9 z L 2 R i X 3 N h b m l 0 Y X J p b 3 M v Z G J f c 2 F u a X R h c m l v c y 5 2 X 2 F 2 Y W 5 j Z V 9 l Z X N z L n t p Z G F y Z W E s M H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a W R p b m R p Y 2 F k b 3 I s M X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Y W 5 p b y w y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t Z X M s M 3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Q 2 9 k a W d v X 0 1 p Y 3 J v U m V k L D R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l u Z G l j Y W R v c i w 1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O b 2 1 i c m V f R X N 0 Y W J s Z W N p b W l l b n R v L D Z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N v Z G l n b 1 9 V b m l j b y w 3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0 b 3 R h b C w 4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N a W N y b 1 J l Z C w 5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h c m V h L D E w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Z G J f c 2 F u a X R h c m l v c y U y M H Z f Y X Z h b m N l X 2 V l c 3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k Y l 9 z Y W 5 p d G F y a W 9 z J T I w d l 9 h d m F u Y 2 V f Z W V z c y 9 k Y l 9 z Y W 5 p d G F y a W 9 z X 3 Z f Y X Z h b m N l X 2 V l c 3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D 5 g Z X T U I g 1 N r p j T t X s b V o I A A A A A A g A A A A A A E G Y A A A A B A A A g A A A A i K 4 r S S G c Y c L R B 1 n d b S o 8 Q W L n I H 0 / / X B l C F A 1 6 w r F v y A A A A A A D o A A A A A C A A A g A A A A z S X m K d q 5 d s Y 4 V B 0 z T 5 V K N j i p / e P 0 E M O U 2 h 0 H E r O k v F x Q A A A A v 4 9 P S / a 2 3 l F k w D Y R J 5 m Y c U e S h z Q f 8 A E Z 1 z 2 3 T t j C 4 v y M H i b Q I d N w N + b A z p 6 E G S 4 F x Z J V E C f z + n 0 p g Z Y j G + j O w t k w P h E 1 5 8 K M F B 8 V X 1 W 5 t y Z A A A A A D p P + z N r q O j o V b N q 1 9 c S O N L G Z w B d 0 o N K u u S 3 7 b 1 E A e r 1 T m e 1 m n 7 N q m X f k Z p n G Q m a p R V Y D C E 3 B x P b X 2 y 0 U a P B K K A = = < / D a t a M a s h u p > 
</file>

<file path=customXml/itemProps1.xml><?xml version="1.0" encoding="utf-8"?>
<ds:datastoreItem xmlns:ds="http://schemas.openxmlformats.org/officeDocument/2006/customXml" ds:itemID="{A60A3337-3879-42B9-871E-83D77B051F9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12</vt:i4>
      </vt:variant>
    </vt:vector>
  </HeadingPairs>
  <TitlesOfParts>
    <vt:vector size="36" baseType="lpstr">
      <vt:lpstr>Config</vt:lpstr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Hoja1</vt:lpstr>
      <vt:lpstr>Nov</vt:lpstr>
      <vt:lpstr>Dic</vt:lpstr>
      <vt:lpstr>ACUMULADO</vt:lpstr>
      <vt:lpstr>METAS</vt:lpstr>
      <vt:lpstr>METAXENICAS</vt:lpstr>
      <vt:lpstr>TBC</vt:lpstr>
      <vt:lpstr>ITS-VIH</vt:lpstr>
      <vt:lpstr>PROMSA</vt:lpstr>
      <vt:lpstr>Hoja2</vt:lpstr>
      <vt:lpstr>SALUD COLECTIVA</vt:lpstr>
      <vt:lpstr>ZOONOSIS</vt:lpstr>
      <vt:lpstr>SANITARIOS 2023</vt:lpstr>
      <vt:lpstr>'ITS-VIH'!Área_de_impresión</vt:lpstr>
      <vt:lpstr>METAXENICAS!Área_de_impresión</vt:lpstr>
      <vt:lpstr>PROMSA!Área_de_impresión</vt:lpstr>
      <vt:lpstr>'SALUD COLECTIVA'!Área_de_impresión</vt:lpstr>
      <vt:lpstr>TBC!Área_de_impresión</vt:lpstr>
      <vt:lpstr>ZOONOSIS!Área_de_impresión</vt:lpstr>
      <vt:lpstr>'ITS-VIH'!Print_Area</vt:lpstr>
      <vt:lpstr>METAXENICAS!Print_Area</vt:lpstr>
      <vt:lpstr>PROMSA!Print_Area</vt:lpstr>
      <vt:lpstr>TBC!Print_Area</vt:lpstr>
      <vt:lpstr>'SALUD COLECTIVA'!TITULO_GRAFICO</vt:lpstr>
      <vt:lpstr>ZOONOSIS!TITULO_GRAFICO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Indicadores</dc:title>
  <dc:creator>wilson Díaz Bustamante - wildibust@hotmail.com</dc:creator>
  <cp:keywords>Indicadores</cp:keywords>
  <cp:lastModifiedBy>user</cp:lastModifiedBy>
  <cp:lastPrinted>2023-04-15T23:38:44Z</cp:lastPrinted>
  <dcterms:created xsi:type="dcterms:W3CDTF">2006-09-12T12:46:56Z</dcterms:created>
  <dcterms:modified xsi:type="dcterms:W3CDTF">2024-03-20T13:22:31Z</dcterms:modified>
  <cp:category>Estadística</cp:category>
</cp:coreProperties>
</file>